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6.eslam/"/>
    </mc:Choice>
  </mc:AlternateContent>
  <xr:revisionPtr revIDLastSave="23" documentId="13_ncr:1_{75FE8519-81D0-4D92-B699-CC169E854FFB}" xr6:coauthVersionLast="47" xr6:coauthVersionMax="47" xr10:uidLastSave="{7D34842E-E267-4C75-BE0C-701F854D014A}"/>
  <bookViews>
    <workbookView xWindow="-108" yWindow="-108" windowWidth="23256" windowHeight="12576" tabRatio="622" xr2:uid="{00000000-000D-0000-FFFF-FFFF00000000}"/>
  </bookViews>
  <sheets>
    <sheet name="eslam.data" sheetId="1" r:id="rId1"/>
    <sheet name="collection only" sheetId="2" r:id="rId2"/>
    <sheet name="consultant-gross" sheetId="4" state="hidden" r:id="rId3"/>
    <sheet name="consultant-net" sheetId="5" state="hidden" r:id="rId4"/>
    <sheet name="eslam-to-invoicing" sheetId="3" r:id="rId5"/>
    <sheet name="data-from-invoicing" sheetId="6" r:id="rId6"/>
    <sheet name="Sheet1" sheetId="7" r:id="rId7"/>
  </sheets>
  <definedNames>
    <definedName name="_xlnm._FilterDatabase" localSheetId="1" hidden="1">'collection only'!$A$1:$E$2043</definedName>
    <definedName name="_xlnm._FilterDatabase" localSheetId="5" hidden="1">'data-from-invoicing'!$A$1:$H$8055</definedName>
    <definedName name="_xlnm._FilterDatabase" localSheetId="0" hidden="1">eslam.data!$A$1:$AM$1685</definedName>
    <definedName name="_xlnm._FilterDatabase" localSheetId="4" hidden="1">'eslam-to-invoicing'!$A$1:$B$316</definedName>
    <definedName name="_xlnm.Print_Area" localSheetId="0">eslam.data!$A$1:$AM$1690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2" i="1"/>
  <c r="P1690" i="1"/>
  <c r="AJ141" i="1" l="1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5852" i="6"/>
  <c r="D5853" i="6"/>
  <c r="D5854" i="6"/>
  <c r="D5855" i="6"/>
  <c r="D5856" i="6"/>
  <c r="D5857" i="6"/>
  <c r="D5858" i="6"/>
  <c r="D5859" i="6"/>
  <c r="D5860" i="6"/>
  <c r="D5861" i="6"/>
  <c r="D5862" i="6"/>
  <c r="D5863" i="6"/>
  <c r="D5864" i="6"/>
  <c r="D5865" i="6"/>
  <c r="D5866" i="6"/>
  <c r="D5867" i="6"/>
  <c r="D5868" i="6"/>
  <c r="D5869" i="6"/>
  <c r="D5870" i="6"/>
  <c r="D5871" i="6"/>
  <c r="D5872" i="6"/>
  <c r="D5873" i="6"/>
  <c r="D5874" i="6"/>
  <c r="D5875" i="6"/>
  <c r="D5876" i="6"/>
  <c r="D5877" i="6"/>
  <c r="D5878" i="6"/>
  <c r="D5879" i="6"/>
  <c r="D5880" i="6"/>
  <c r="D5881" i="6"/>
  <c r="D5882" i="6"/>
  <c r="D5883" i="6"/>
  <c r="D5884" i="6"/>
  <c r="D5885" i="6"/>
  <c r="D5886" i="6"/>
  <c r="D5887" i="6"/>
  <c r="D5888" i="6"/>
  <c r="D5889" i="6"/>
  <c r="D5890" i="6"/>
  <c r="D5891" i="6"/>
  <c r="D5892" i="6"/>
  <c r="D5893" i="6"/>
  <c r="D5894" i="6"/>
  <c r="D5895" i="6"/>
  <c r="D5896" i="6"/>
  <c r="D5897" i="6"/>
  <c r="D5898" i="6"/>
  <c r="D5899" i="6"/>
  <c r="D5900" i="6"/>
  <c r="D5901" i="6"/>
  <c r="D5902" i="6"/>
  <c r="D5903" i="6"/>
  <c r="D5904" i="6"/>
  <c r="D5905" i="6"/>
  <c r="D5906" i="6"/>
  <c r="D5907" i="6"/>
  <c r="D5908" i="6"/>
  <c r="D5909" i="6"/>
  <c r="D5910" i="6"/>
  <c r="D5911" i="6"/>
  <c r="D5912" i="6"/>
  <c r="D5913" i="6"/>
  <c r="D5914" i="6"/>
  <c r="D5915" i="6"/>
  <c r="D5916" i="6"/>
  <c r="D5917" i="6"/>
  <c r="D5918" i="6"/>
  <c r="D5919" i="6"/>
  <c r="D5920" i="6"/>
  <c r="D5921" i="6"/>
  <c r="D5922" i="6"/>
  <c r="D5923" i="6"/>
  <c r="D5924" i="6"/>
  <c r="D5925" i="6"/>
  <c r="D5926" i="6"/>
  <c r="D5927" i="6"/>
  <c r="D5928" i="6"/>
  <c r="D5929" i="6"/>
  <c r="D5930" i="6"/>
  <c r="D5931" i="6"/>
  <c r="D5932" i="6"/>
  <c r="D5933" i="6"/>
  <c r="D5934" i="6"/>
  <c r="D5935" i="6"/>
  <c r="D5936" i="6"/>
  <c r="D5937" i="6"/>
  <c r="D5938" i="6"/>
  <c r="D5939" i="6"/>
  <c r="D5940" i="6"/>
  <c r="D5941" i="6"/>
  <c r="D5942" i="6"/>
  <c r="D5943" i="6"/>
  <c r="D5944" i="6"/>
  <c r="D5945" i="6"/>
  <c r="D5946" i="6"/>
  <c r="D5947" i="6"/>
  <c r="D5948" i="6"/>
  <c r="D5949" i="6"/>
  <c r="D5950" i="6"/>
  <c r="D5951" i="6"/>
  <c r="D5952" i="6"/>
  <c r="D5953" i="6"/>
  <c r="D5954" i="6"/>
  <c r="D5955" i="6"/>
  <c r="D5956" i="6"/>
  <c r="D5957" i="6"/>
  <c r="D5958" i="6"/>
  <c r="D5959" i="6"/>
  <c r="D5960" i="6"/>
  <c r="D5961" i="6"/>
  <c r="D5962" i="6"/>
  <c r="D5963" i="6"/>
  <c r="D5964" i="6"/>
  <c r="D5965" i="6"/>
  <c r="D5966" i="6"/>
  <c r="D5967" i="6"/>
  <c r="D5968" i="6"/>
  <c r="D5969" i="6"/>
  <c r="D5970" i="6"/>
  <c r="D5971" i="6"/>
  <c r="D5972" i="6"/>
  <c r="D5973" i="6"/>
  <c r="D5974" i="6"/>
  <c r="D5975" i="6"/>
  <c r="D5976" i="6"/>
  <c r="D5977" i="6"/>
  <c r="D5978" i="6"/>
  <c r="D5979" i="6"/>
  <c r="D5980" i="6"/>
  <c r="D5981" i="6"/>
  <c r="D5982" i="6"/>
  <c r="D5983" i="6"/>
  <c r="D5984" i="6"/>
  <c r="D5985" i="6"/>
  <c r="D5986" i="6"/>
  <c r="D5987" i="6"/>
  <c r="D5988" i="6"/>
  <c r="D5989" i="6"/>
  <c r="D5990" i="6"/>
  <c r="D5991" i="6"/>
  <c r="D5992" i="6"/>
  <c r="D5993" i="6"/>
  <c r="D5994" i="6"/>
  <c r="D5995" i="6"/>
  <c r="D5996" i="6"/>
  <c r="D5997" i="6"/>
  <c r="D5998" i="6"/>
  <c r="D5999" i="6"/>
  <c r="D6000" i="6"/>
  <c r="D6001" i="6"/>
  <c r="D6002" i="6"/>
  <c r="D6003" i="6"/>
  <c r="D6004" i="6"/>
  <c r="D6005" i="6"/>
  <c r="D6006" i="6"/>
  <c r="D6007" i="6"/>
  <c r="D6008" i="6"/>
  <c r="D6009" i="6"/>
  <c r="D6010" i="6"/>
  <c r="D6011" i="6"/>
  <c r="D6012" i="6"/>
  <c r="D6013" i="6"/>
  <c r="D6014" i="6"/>
  <c r="D6015" i="6"/>
  <c r="D6016" i="6"/>
  <c r="D6017" i="6"/>
  <c r="D6018" i="6"/>
  <c r="D6019" i="6"/>
  <c r="D6020" i="6"/>
  <c r="D6021" i="6"/>
  <c r="D6022" i="6"/>
  <c r="D6023" i="6"/>
  <c r="D6024" i="6"/>
  <c r="D6025" i="6"/>
  <c r="D6026" i="6"/>
  <c r="D6027" i="6"/>
  <c r="D6028" i="6"/>
  <c r="D6029" i="6"/>
  <c r="D6030" i="6"/>
  <c r="D6031" i="6"/>
  <c r="D6032" i="6"/>
  <c r="D6033" i="6"/>
  <c r="D6034" i="6"/>
  <c r="D6035" i="6"/>
  <c r="D6036" i="6"/>
  <c r="D6037" i="6"/>
  <c r="D6038" i="6"/>
  <c r="D6039" i="6"/>
  <c r="D6040" i="6"/>
  <c r="D6041" i="6"/>
  <c r="D6042" i="6"/>
  <c r="D6043" i="6"/>
  <c r="D6044" i="6"/>
  <c r="D6045" i="6"/>
  <c r="D6046" i="6"/>
  <c r="D6047" i="6"/>
  <c r="D6048" i="6"/>
  <c r="D6049" i="6"/>
  <c r="D6050" i="6"/>
  <c r="D6051" i="6"/>
  <c r="D6052" i="6"/>
  <c r="D6053" i="6"/>
  <c r="D6054" i="6"/>
  <c r="D6055" i="6"/>
  <c r="D6056" i="6"/>
  <c r="D6057" i="6"/>
  <c r="D6058" i="6"/>
  <c r="D6059" i="6"/>
  <c r="D6060" i="6"/>
  <c r="D6061" i="6"/>
  <c r="D6062" i="6"/>
  <c r="D6063" i="6"/>
  <c r="D6064" i="6"/>
  <c r="D6065" i="6"/>
  <c r="D6066" i="6"/>
  <c r="D6067" i="6"/>
  <c r="D6068" i="6"/>
  <c r="D6069" i="6"/>
  <c r="D6070" i="6"/>
  <c r="D6071" i="6"/>
  <c r="D6072" i="6"/>
  <c r="D6073" i="6"/>
  <c r="D6074" i="6"/>
  <c r="D6075" i="6"/>
  <c r="D6076" i="6"/>
  <c r="D6077" i="6"/>
  <c r="D6078" i="6"/>
  <c r="D6079" i="6"/>
  <c r="D6080" i="6"/>
  <c r="D6081" i="6"/>
  <c r="D6082" i="6"/>
  <c r="D6083" i="6"/>
  <c r="D6084" i="6"/>
  <c r="D6085" i="6"/>
  <c r="D6086" i="6"/>
  <c r="D6087" i="6"/>
  <c r="D6088" i="6"/>
  <c r="D6089" i="6"/>
  <c r="D6090" i="6"/>
  <c r="D6091" i="6"/>
  <c r="D6092" i="6"/>
  <c r="D6093" i="6"/>
  <c r="D6094" i="6"/>
  <c r="D6095" i="6"/>
  <c r="D6096" i="6"/>
  <c r="D6097" i="6"/>
  <c r="D6098" i="6"/>
  <c r="D6099" i="6"/>
  <c r="D6100" i="6"/>
  <c r="D6101" i="6"/>
  <c r="D6102" i="6"/>
  <c r="D6103" i="6"/>
  <c r="D6104" i="6"/>
  <c r="D6105" i="6"/>
  <c r="D6106" i="6"/>
  <c r="D6107" i="6"/>
  <c r="D6108" i="6"/>
  <c r="D6109" i="6"/>
  <c r="D6110" i="6"/>
  <c r="D6111" i="6"/>
  <c r="D6112" i="6"/>
  <c r="D6113" i="6"/>
  <c r="D6114" i="6"/>
  <c r="D6115" i="6"/>
  <c r="D6116" i="6"/>
  <c r="D6117" i="6"/>
  <c r="D6118" i="6"/>
  <c r="D6119" i="6"/>
  <c r="D6120" i="6"/>
  <c r="D6121" i="6"/>
  <c r="D6122" i="6"/>
  <c r="D6123" i="6"/>
  <c r="D6124" i="6"/>
  <c r="D6125" i="6"/>
  <c r="D6126" i="6"/>
  <c r="D6127" i="6"/>
  <c r="D6128" i="6"/>
  <c r="D6129" i="6"/>
  <c r="D6130" i="6"/>
  <c r="D6131" i="6"/>
  <c r="D6132" i="6"/>
  <c r="D6133" i="6"/>
  <c r="D6134" i="6"/>
  <c r="D6135" i="6"/>
  <c r="D6136" i="6"/>
  <c r="D6137" i="6"/>
  <c r="D6138" i="6"/>
  <c r="D6139" i="6"/>
  <c r="D6140" i="6"/>
  <c r="D6141" i="6"/>
  <c r="D6142" i="6"/>
  <c r="D6143" i="6"/>
  <c r="D6144" i="6"/>
  <c r="D6145" i="6"/>
  <c r="D6146" i="6"/>
  <c r="D6147" i="6"/>
  <c r="D6148" i="6"/>
  <c r="D6149" i="6"/>
  <c r="D6150" i="6"/>
  <c r="D6151" i="6"/>
  <c r="D6152" i="6"/>
  <c r="D6153" i="6"/>
  <c r="D6154" i="6"/>
  <c r="D6155" i="6"/>
  <c r="D6156" i="6"/>
  <c r="D6157" i="6"/>
  <c r="D6158" i="6"/>
  <c r="D6159" i="6"/>
  <c r="D6160" i="6"/>
  <c r="D6161" i="6"/>
  <c r="D6162" i="6"/>
  <c r="D6163" i="6"/>
  <c r="D6164" i="6"/>
  <c r="D6165" i="6"/>
  <c r="D6166" i="6"/>
  <c r="D6167" i="6"/>
  <c r="D6168" i="6"/>
  <c r="D6169" i="6"/>
  <c r="D6170" i="6"/>
  <c r="D6171" i="6"/>
  <c r="D6172" i="6"/>
  <c r="D6173" i="6"/>
  <c r="D6174" i="6"/>
  <c r="D6175" i="6"/>
  <c r="D6176" i="6"/>
  <c r="D6177" i="6"/>
  <c r="D6178" i="6"/>
  <c r="D6179" i="6"/>
  <c r="D6180" i="6"/>
  <c r="D6181" i="6"/>
  <c r="D6182" i="6"/>
  <c r="D6183" i="6"/>
  <c r="D6184" i="6"/>
  <c r="D6185" i="6"/>
  <c r="D6186" i="6"/>
  <c r="D6187" i="6"/>
  <c r="D6188" i="6"/>
  <c r="D6189" i="6"/>
  <c r="D6190" i="6"/>
  <c r="D6191" i="6"/>
  <c r="D6192" i="6"/>
  <c r="D6193" i="6"/>
  <c r="D6194" i="6"/>
  <c r="D6195" i="6"/>
  <c r="D6196" i="6"/>
  <c r="D6197" i="6"/>
  <c r="D6198" i="6"/>
  <c r="D6199" i="6"/>
  <c r="D6200" i="6"/>
  <c r="D6201" i="6"/>
  <c r="D6202" i="6"/>
  <c r="D6203" i="6"/>
  <c r="D6204" i="6"/>
  <c r="D6205" i="6"/>
  <c r="D6206" i="6"/>
  <c r="D6207" i="6"/>
  <c r="D6208" i="6"/>
  <c r="D6209" i="6"/>
  <c r="D6210" i="6"/>
  <c r="D6211" i="6"/>
  <c r="D6212" i="6"/>
  <c r="D6213" i="6"/>
  <c r="D6214" i="6"/>
  <c r="D6215" i="6"/>
  <c r="D6216" i="6"/>
  <c r="D6217" i="6"/>
  <c r="D6218" i="6"/>
  <c r="D6219" i="6"/>
  <c r="D6220" i="6"/>
  <c r="D6221" i="6"/>
  <c r="D6222" i="6"/>
  <c r="D6223" i="6"/>
  <c r="D6224" i="6"/>
  <c r="D6225" i="6"/>
  <c r="D6226" i="6"/>
  <c r="D6227" i="6"/>
  <c r="D6228" i="6"/>
  <c r="D6229" i="6"/>
  <c r="D6230" i="6"/>
  <c r="D6231" i="6"/>
  <c r="D6232" i="6"/>
  <c r="D6233" i="6"/>
  <c r="D6234" i="6"/>
  <c r="D6235" i="6"/>
  <c r="D6236" i="6"/>
  <c r="D6237" i="6"/>
  <c r="D6238" i="6"/>
  <c r="D6239" i="6"/>
  <c r="D6240" i="6"/>
  <c r="D6241" i="6"/>
  <c r="D6242" i="6"/>
  <c r="D6243" i="6"/>
  <c r="D6244" i="6"/>
  <c r="D6245" i="6"/>
  <c r="D6246" i="6"/>
  <c r="D6247" i="6"/>
  <c r="D6248" i="6"/>
  <c r="D6249" i="6"/>
  <c r="D6250" i="6"/>
  <c r="D6251" i="6"/>
  <c r="D6252" i="6"/>
  <c r="D6253" i="6"/>
  <c r="D6254" i="6"/>
  <c r="D6255" i="6"/>
  <c r="D6256" i="6"/>
  <c r="D6257" i="6"/>
  <c r="D6258" i="6"/>
  <c r="D6259" i="6"/>
  <c r="D6260" i="6"/>
  <c r="D6261" i="6"/>
  <c r="D6262" i="6"/>
  <c r="D6263" i="6"/>
  <c r="D6264" i="6"/>
  <c r="D6265" i="6"/>
  <c r="D6266" i="6"/>
  <c r="D6267" i="6"/>
  <c r="D6268" i="6"/>
  <c r="D6269" i="6"/>
  <c r="D6270" i="6"/>
  <c r="D6271" i="6"/>
  <c r="D6272" i="6"/>
  <c r="D6273" i="6"/>
  <c r="D6274" i="6"/>
  <c r="D6275" i="6"/>
  <c r="D6276" i="6"/>
  <c r="D6277" i="6"/>
  <c r="D6278" i="6"/>
  <c r="D6279" i="6"/>
  <c r="D6280" i="6"/>
  <c r="D6281" i="6"/>
  <c r="D6282" i="6"/>
  <c r="D6283" i="6"/>
  <c r="D6284" i="6"/>
  <c r="D6285" i="6"/>
  <c r="D6286" i="6"/>
  <c r="D6287" i="6"/>
  <c r="D6288" i="6"/>
  <c r="D6289" i="6"/>
  <c r="D6290" i="6"/>
  <c r="D6291" i="6"/>
  <c r="D6292" i="6"/>
  <c r="D6293" i="6"/>
  <c r="D6294" i="6"/>
  <c r="D6295" i="6"/>
  <c r="D6296" i="6"/>
  <c r="D6297" i="6"/>
  <c r="D6298" i="6"/>
  <c r="D6299" i="6"/>
  <c r="D6300" i="6"/>
  <c r="D6301" i="6"/>
  <c r="D6302" i="6"/>
  <c r="D6303" i="6"/>
  <c r="D6304" i="6"/>
  <c r="D6305" i="6"/>
  <c r="D6306" i="6"/>
  <c r="D6307" i="6"/>
  <c r="D6308" i="6"/>
  <c r="D6309" i="6"/>
  <c r="D6310" i="6"/>
  <c r="D6311" i="6"/>
  <c r="D6312" i="6"/>
  <c r="D6313" i="6"/>
  <c r="D6314" i="6"/>
  <c r="D6315" i="6"/>
  <c r="D6316" i="6"/>
  <c r="D6317" i="6"/>
  <c r="D6318" i="6"/>
  <c r="D6319" i="6"/>
  <c r="D6320" i="6"/>
  <c r="D6321" i="6"/>
  <c r="D6322" i="6"/>
  <c r="D6323" i="6"/>
  <c r="D6324" i="6"/>
  <c r="D6325" i="6"/>
  <c r="D6326" i="6"/>
  <c r="D6327" i="6"/>
  <c r="D6328" i="6"/>
  <c r="D6329" i="6"/>
  <c r="D6330" i="6"/>
  <c r="D6331" i="6"/>
  <c r="D6332" i="6"/>
  <c r="D6333" i="6"/>
  <c r="D6334" i="6"/>
  <c r="D6335" i="6"/>
  <c r="D6336" i="6"/>
  <c r="D6337" i="6"/>
  <c r="D6338" i="6"/>
  <c r="D6339" i="6"/>
  <c r="D6340" i="6"/>
  <c r="D6341" i="6"/>
  <c r="D6342" i="6"/>
  <c r="D6343" i="6"/>
  <c r="D6344" i="6"/>
  <c r="D6345" i="6"/>
  <c r="D6346" i="6"/>
  <c r="D6347" i="6"/>
  <c r="D6348" i="6"/>
  <c r="D6349" i="6"/>
  <c r="D6350" i="6"/>
  <c r="D6351" i="6"/>
  <c r="D6352" i="6"/>
  <c r="D6353" i="6"/>
  <c r="D6354" i="6"/>
  <c r="D6355" i="6"/>
  <c r="D6356" i="6"/>
  <c r="D6357" i="6"/>
  <c r="D6358" i="6"/>
  <c r="D6359" i="6"/>
  <c r="D6360" i="6"/>
  <c r="D6361" i="6"/>
  <c r="D6362" i="6"/>
  <c r="D6363" i="6"/>
  <c r="D6364" i="6"/>
  <c r="D6365" i="6"/>
  <c r="D6366" i="6"/>
  <c r="D6367" i="6"/>
  <c r="D6368" i="6"/>
  <c r="D6369" i="6"/>
  <c r="D6370" i="6"/>
  <c r="D6371" i="6"/>
  <c r="D6372" i="6"/>
  <c r="D6373" i="6"/>
  <c r="D6374" i="6"/>
  <c r="D6375" i="6"/>
  <c r="D6376" i="6"/>
  <c r="D6377" i="6"/>
  <c r="D6378" i="6"/>
  <c r="D6379" i="6"/>
  <c r="D6380" i="6"/>
  <c r="D6381" i="6"/>
  <c r="D6382" i="6"/>
  <c r="D6383" i="6"/>
  <c r="D6384" i="6"/>
  <c r="D6385" i="6"/>
  <c r="D6386" i="6"/>
  <c r="D6387" i="6"/>
  <c r="D6388" i="6"/>
  <c r="D6389" i="6"/>
  <c r="D6390" i="6"/>
  <c r="D6391" i="6"/>
  <c r="D6392" i="6"/>
  <c r="D6393" i="6"/>
  <c r="D6394" i="6"/>
  <c r="D6395" i="6"/>
  <c r="D6396" i="6"/>
  <c r="D6397" i="6"/>
  <c r="D6398" i="6"/>
  <c r="D6399" i="6"/>
  <c r="D6400" i="6"/>
  <c r="D6401" i="6"/>
  <c r="D6402" i="6"/>
  <c r="D6403" i="6"/>
  <c r="D6404" i="6"/>
  <c r="D6405" i="6"/>
  <c r="D6406" i="6"/>
  <c r="D6407" i="6"/>
  <c r="D6408" i="6"/>
  <c r="D6409" i="6"/>
  <c r="D6410" i="6"/>
  <c r="D6411" i="6"/>
  <c r="D6412" i="6"/>
  <c r="D6413" i="6"/>
  <c r="D6414" i="6"/>
  <c r="D6415" i="6"/>
  <c r="D6416" i="6"/>
  <c r="D6417" i="6"/>
  <c r="D6418" i="6"/>
  <c r="D6419" i="6"/>
  <c r="D6420" i="6"/>
  <c r="D6421" i="6"/>
  <c r="D6422" i="6"/>
  <c r="D6423" i="6"/>
  <c r="D6424" i="6"/>
  <c r="D6425" i="6"/>
  <c r="D6426" i="6"/>
  <c r="D6427" i="6"/>
  <c r="D6428" i="6"/>
  <c r="D6429" i="6"/>
  <c r="D6430" i="6"/>
  <c r="D6431" i="6"/>
  <c r="D6432" i="6"/>
  <c r="D6433" i="6"/>
  <c r="D6434" i="6"/>
  <c r="D6435" i="6"/>
  <c r="D6436" i="6"/>
  <c r="D6437" i="6"/>
  <c r="D6438" i="6"/>
  <c r="D6439" i="6"/>
  <c r="D6440" i="6"/>
  <c r="D6441" i="6"/>
  <c r="D6442" i="6"/>
  <c r="D6443" i="6"/>
  <c r="D6444" i="6"/>
  <c r="D6445" i="6"/>
  <c r="D6446" i="6"/>
  <c r="D6447" i="6"/>
  <c r="D6448" i="6"/>
  <c r="D6449" i="6"/>
  <c r="D6450" i="6"/>
  <c r="D6451" i="6"/>
  <c r="D6452" i="6"/>
  <c r="D6453" i="6"/>
  <c r="D6454" i="6"/>
  <c r="D6455" i="6"/>
  <c r="D6456" i="6"/>
  <c r="D6457" i="6"/>
  <c r="D6458" i="6"/>
  <c r="D6459" i="6"/>
  <c r="D6460" i="6"/>
  <c r="D6461" i="6"/>
  <c r="D6462" i="6"/>
  <c r="D6463" i="6"/>
  <c r="D6464" i="6"/>
  <c r="D6465" i="6"/>
  <c r="D6466" i="6"/>
  <c r="D6467" i="6"/>
  <c r="D6468" i="6"/>
  <c r="D6469" i="6"/>
  <c r="D6470" i="6"/>
  <c r="D6471" i="6"/>
  <c r="D6472" i="6"/>
  <c r="D6473" i="6"/>
  <c r="D6474" i="6"/>
  <c r="D6475" i="6"/>
  <c r="D6476" i="6"/>
  <c r="D6477" i="6"/>
  <c r="D6478" i="6"/>
  <c r="D6479" i="6"/>
  <c r="D6480" i="6"/>
  <c r="D6481" i="6"/>
  <c r="D6482" i="6"/>
  <c r="D6483" i="6"/>
  <c r="D6484" i="6"/>
  <c r="D6485" i="6"/>
  <c r="D6486" i="6"/>
  <c r="D6487" i="6"/>
  <c r="D6488" i="6"/>
  <c r="D6489" i="6"/>
  <c r="D6490" i="6"/>
  <c r="D6491" i="6"/>
  <c r="D6492" i="6"/>
  <c r="D6493" i="6"/>
  <c r="D6494" i="6"/>
  <c r="D6495" i="6"/>
  <c r="D6496" i="6"/>
  <c r="D6497" i="6"/>
  <c r="D6498" i="6"/>
  <c r="D6499" i="6"/>
  <c r="D6500" i="6"/>
  <c r="D6501" i="6"/>
  <c r="D6502" i="6"/>
  <c r="D6503" i="6"/>
  <c r="D6504" i="6"/>
  <c r="D6505" i="6"/>
  <c r="D6506" i="6"/>
  <c r="D6507" i="6"/>
  <c r="D6508" i="6"/>
  <c r="D6509" i="6"/>
  <c r="D6510" i="6"/>
  <c r="D6511" i="6"/>
  <c r="D6512" i="6"/>
  <c r="D6513" i="6"/>
  <c r="D6514" i="6"/>
  <c r="D6515" i="6"/>
  <c r="D6516" i="6"/>
  <c r="D6517" i="6"/>
  <c r="D6518" i="6"/>
  <c r="D6519" i="6"/>
  <c r="D6520" i="6"/>
  <c r="D6521" i="6"/>
  <c r="D6522" i="6"/>
  <c r="D6523" i="6"/>
  <c r="D6524" i="6"/>
  <c r="D6525" i="6"/>
  <c r="D6526" i="6"/>
  <c r="D6527" i="6"/>
  <c r="D6528" i="6"/>
  <c r="D6529" i="6"/>
  <c r="D6530" i="6"/>
  <c r="D6531" i="6"/>
  <c r="D6532" i="6"/>
  <c r="D6533" i="6"/>
  <c r="D6534" i="6"/>
  <c r="D6535" i="6"/>
  <c r="D6536" i="6"/>
  <c r="D6537" i="6"/>
  <c r="D6538" i="6"/>
  <c r="D6539" i="6"/>
  <c r="D6540" i="6"/>
  <c r="D6541" i="6"/>
  <c r="D6542" i="6"/>
  <c r="D6543" i="6"/>
  <c r="D6544" i="6"/>
  <c r="D6545" i="6"/>
  <c r="D6546" i="6"/>
  <c r="D6547" i="6"/>
  <c r="D6548" i="6"/>
  <c r="D6549" i="6"/>
  <c r="D6550" i="6"/>
  <c r="D6551" i="6"/>
  <c r="D6552" i="6"/>
  <c r="D6553" i="6"/>
  <c r="D6554" i="6"/>
  <c r="D6555" i="6"/>
  <c r="D6556" i="6"/>
  <c r="D6557" i="6"/>
  <c r="D6558" i="6"/>
  <c r="D6559" i="6"/>
  <c r="D6560" i="6"/>
  <c r="D6561" i="6"/>
  <c r="D6562" i="6"/>
  <c r="D6563" i="6"/>
  <c r="D6564" i="6"/>
  <c r="D6565" i="6"/>
  <c r="D6566" i="6"/>
  <c r="D6567" i="6"/>
  <c r="D6568" i="6"/>
  <c r="D6569" i="6"/>
  <c r="D6570" i="6"/>
  <c r="D6571" i="6"/>
  <c r="D6572" i="6"/>
  <c r="D6573" i="6"/>
  <c r="D6574" i="6"/>
  <c r="D6575" i="6"/>
  <c r="D6576" i="6"/>
  <c r="D6577" i="6"/>
  <c r="D6578" i="6"/>
  <c r="D6579" i="6"/>
  <c r="D6580" i="6"/>
  <c r="D6581" i="6"/>
  <c r="D6582" i="6"/>
  <c r="D6583" i="6"/>
  <c r="D6584" i="6"/>
  <c r="D6585" i="6"/>
  <c r="D6586" i="6"/>
  <c r="D6587" i="6"/>
  <c r="D6588" i="6"/>
  <c r="D6589" i="6"/>
  <c r="D6590" i="6"/>
  <c r="D6591" i="6"/>
  <c r="D6592" i="6"/>
  <c r="D6593" i="6"/>
  <c r="D6594" i="6"/>
  <c r="D6595" i="6"/>
  <c r="D6596" i="6"/>
  <c r="D6597" i="6"/>
  <c r="D6598" i="6"/>
  <c r="D6599" i="6"/>
  <c r="D6600" i="6"/>
  <c r="D6601" i="6"/>
  <c r="D6602" i="6"/>
  <c r="D6603" i="6"/>
  <c r="D6604" i="6"/>
  <c r="D6605" i="6"/>
  <c r="D6606" i="6"/>
  <c r="D6607" i="6"/>
  <c r="D6608" i="6"/>
  <c r="D6609" i="6"/>
  <c r="D6610" i="6"/>
  <c r="D6611" i="6"/>
  <c r="D6612" i="6"/>
  <c r="D6613" i="6"/>
  <c r="D6614" i="6"/>
  <c r="D6615" i="6"/>
  <c r="D6616" i="6"/>
  <c r="D6617" i="6"/>
  <c r="D6618" i="6"/>
  <c r="D6619" i="6"/>
  <c r="D6620" i="6"/>
  <c r="D6621" i="6"/>
  <c r="D6622" i="6"/>
  <c r="D6623" i="6"/>
  <c r="D6624" i="6"/>
  <c r="D6625" i="6"/>
  <c r="D6626" i="6"/>
  <c r="D6627" i="6"/>
  <c r="D6628" i="6"/>
  <c r="D6629" i="6"/>
  <c r="D6630" i="6"/>
  <c r="D6631" i="6"/>
  <c r="D6632" i="6"/>
  <c r="D6633" i="6"/>
  <c r="D6634" i="6"/>
  <c r="D6635" i="6"/>
  <c r="D6636" i="6"/>
  <c r="D6637" i="6"/>
  <c r="D6638" i="6"/>
  <c r="D6639" i="6"/>
  <c r="D6640" i="6"/>
  <c r="D6641" i="6"/>
  <c r="D6642" i="6"/>
  <c r="D6643" i="6"/>
  <c r="D6644" i="6"/>
  <c r="D6645" i="6"/>
  <c r="D6646" i="6"/>
  <c r="D6647" i="6"/>
  <c r="D6648" i="6"/>
  <c r="D6649" i="6"/>
  <c r="D6650" i="6"/>
  <c r="D6651" i="6"/>
  <c r="D6652" i="6"/>
  <c r="D6653" i="6"/>
  <c r="D6654" i="6"/>
  <c r="D6655" i="6"/>
  <c r="D6656" i="6"/>
  <c r="D6657" i="6"/>
  <c r="D6658" i="6"/>
  <c r="D6659" i="6"/>
  <c r="D6660" i="6"/>
  <c r="D6661" i="6"/>
  <c r="D6662" i="6"/>
  <c r="D6663" i="6"/>
  <c r="D6664" i="6"/>
  <c r="D6665" i="6"/>
  <c r="D6666" i="6"/>
  <c r="D6667" i="6"/>
  <c r="D6668" i="6"/>
  <c r="D6669" i="6"/>
  <c r="D6670" i="6"/>
  <c r="D6671" i="6"/>
  <c r="D6672" i="6"/>
  <c r="D6673" i="6"/>
  <c r="D6674" i="6"/>
  <c r="D6675" i="6"/>
  <c r="D6676" i="6"/>
  <c r="D6677" i="6"/>
  <c r="D6678" i="6"/>
  <c r="D6679" i="6"/>
  <c r="D6680" i="6"/>
  <c r="D6681" i="6"/>
  <c r="D6682" i="6"/>
  <c r="D6683" i="6"/>
  <c r="D6684" i="6"/>
  <c r="D6685" i="6"/>
  <c r="D6686" i="6"/>
  <c r="D6687" i="6"/>
  <c r="D6688" i="6"/>
  <c r="D6689" i="6"/>
  <c r="D6690" i="6"/>
  <c r="D6691" i="6"/>
  <c r="D6692" i="6"/>
  <c r="D6693" i="6"/>
  <c r="D6694" i="6"/>
  <c r="D6695" i="6"/>
  <c r="D6696" i="6"/>
  <c r="D6697" i="6"/>
  <c r="D6698" i="6"/>
  <c r="D6699" i="6"/>
  <c r="D6700" i="6"/>
  <c r="D6701" i="6"/>
  <c r="D6702" i="6"/>
  <c r="D6703" i="6"/>
  <c r="D6704" i="6"/>
  <c r="D6705" i="6"/>
  <c r="D6706" i="6"/>
  <c r="D6707" i="6"/>
  <c r="D6708" i="6"/>
  <c r="D6709" i="6"/>
  <c r="D6710" i="6"/>
  <c r="D6711" i="6"/>
  <c r="D6712" i="6"/>
  <c r="D6713" i="6"/>
  <c r="D6714" i="6"/>
  <c r="D6715" i="6"/>
  <c r="D6716" i="6"/>
  <c r="D6717" i="6"/>
  <c r="D6718" i="6"/>
  <c r="D6719" i="6"/>
  <c r="D6720" i="6"/>
  <c r="D6721" i="6"/>
  <c r="D6722" i="6"/>
  <c r="D6723" i="6"/>
  <c r="D6724" i="6"/>
  <c r="D6725" i="6"/>
  <c r="D6726" i="6"/>
  <c r="D6727" i="6"/>
  <c r="D6728" i="6"/>
  <c r="D6729" i="6"/>
  <c r="D6730" i="6"/>
  <c r="D6731" i="6"/>
  <c r="D6732" i="6"/>
  <c r="D6733" i="6"/>
  <c r="D6734" i="6"/>
  <c r="D6735" i="6"/>
  <c r="D6736" i="6"/>
  <c r="D6737" i="6"/>
  <c r="D6738" i="6"/>
  <c r="D6739" i="6"/>
  <c r="D6740" i="6"/>
  <c r="D6741" i="6"/>
  <c r="D6742" i="6"/>
  <c r="D6743" i="6"/>
  <c r="D6744" i="6"/>
  <c r="D6745" i="6"/>
  <c r="D6746" i="6"/>
  <c r="D6747" i="6"/>
  <c r="D6748" i="6"/>
  <c r="D6749" i="6"/>
  <c r="D6750" i="6"/>
  <c r="D6751" i="6"/>
  <c r="D6752" i="6"/>
  <c r="D6753" i="6"/>
  <c r="D6754" i="6"/>
  <c r="D6755" i="6"/>
  <c r="D6756" i="6"/>
  <c r="D6757" i="6"/>
  <c r="D6758" i="6"/>
  <c r="D6759" i="6"/>
  <c r="D6760" i="6"/>
  <c r="D6761" i="6"/>
  <c r="D6762" i="6"/>
  <c r="D6763" i="6"/>
  <c r="D6764" i="6"/>
  <c r="D6765" i="6"/>
  <c r="D6766" i="6"/>
  <c r="D6767" i="6"/>
  <c r="D6768" i="6"/>
  <c r="D6769" i="6"/>
  <c r="D6770" i="6"/>
  <c r="D6771" i="6"/>
  <c r="D6772" i="6"/>
  <c r="D6773" i="6"/>
  <c r="D6774" i="6"/>
  <c r="D6775" i="6"/>
  <c r="D6776" i="6"/>
  <c r="D6777" i="6"/>
  <c r="D6778" i="6"/>
  <c r="D6779" i="6"/>
  <c r="D6780" i="6"/>
  <c r="D6781" i="6"/>
  <c r="D6782" i="6"/>
  <c r="D6783" i="6"/>
  <c r="D6784" i="6"/>
  <c r="D6785" i="6"/>
  <c r="D6786" i="6"/>
  <c r="D6787" i="6"/>
  <c r="D6788" i="6"/>
  <c r="D6789" i="6"/>
  <c r="D6790" i="6"/>
  <c r="D6791" i="6"/>
  <c r="D6792" i="6"/>
  <c r="D6793" i="6"/>
  <c r="D6794" i="6"/>
  <c r="D6795" i="6"/>
  <c r="D6796" i="6"/>
  <c r="D6797" i="6"/>
  <c r="D6798" i="6"/>
  <c r="D6799" i="6"/>
  <c r="D6800" i="6"/>
  <c r="D6801" i="6"/>
  <c r="D6802" i="6"/>
  <c r="D6803" i="6"/>
  <c r="D6804" i="6"/>
  <c r="D6805" i="6"/>
  <c r="D6806" i="6"/>
  <c r="D6807" i="6"/>
  <c r="D6808" i="6"/>
  <c r="D6809" i="6"/>
  <c r="D6810" i="6"/>
  <c r="D6811" i="6"/>
  <c r="D6812" i="6"/>
  <c r="D6813" i="6"/>
  <c r="D6814" i="6"/>
  <c r="D6815" i="6"/>
  <c r="D6816" i="6"/>
  <c r="D6817" i="6"/>
  <c r="D6818" i="6"/>
  <c r="D6819" i="6"/>
  <c r="D6820" i="6"/>
  <c r="D6821" i="6"/>
  <c r="D6822" i="6"/>
  <c r="D6823" i="6"/>
  <c r="D6824" i="6"/>
  <c r="D6825" i="6"/>
  <c r="D6826" i="6"/>
  <c r="D6827" i="6"/>
  <c r="D6828" i="6"/>
  <c r="D6829" i="6"/>
  <c r="D6830" i="6"/>
  <c r="D6831" i="6"/>
  <c r="D6832" i="6"/>
  <c r="D6833" i="6"/>
  <c r="D6834" i="6"/>
  <c r="D6835" i="6"/>
  <c r="D6836" i="6"/>
  <c r="D6837" i="6"/>
  <c r="D6838" i="6"/>
  <c r="D6839" i="6"/>
  <c r="D6840" i="6"/>
  <c r="D6841" i="6"/>
  <c r="D6842" i="6"/>
  <c r="D6843" i="6"/>
  <c r="D6844" i="6"/>
  <c r="D6845" i="6"/>
  <c r="D6846" i="6"/>
  <c r="D6847" i="6"/>
  <c r="D6848" i="6"/>
  <c r="D6849" i="6"/>
  <c r="D6850" i="6"/>
  <c r="D6851" i="6"/>
  <c r="D6852" i="6"/>
  <c r="D6853" i="6"/>
  <c r="D6854" i="6"/>
  <c r="D6855" i="6"/>
  <c r="D6856" i="6"/>
  <c r="D6857" i="6"/>
  <c r="D6858" i="6"/>
  <c r="D6859" i="6"/>
  <c r="D6860" i="6"/>
  <c r="D6861" i="6"/>
  <c r="D6862" i="6"/>
  <c r="D6863" i="6"/>
  <c r="D6864" i="6"/>
  <c r="D6865" i="6"/>
  <c r="D6866" i="6"/>
  <c r="D6867" i="6"/>
  <c r="D6868" i="6"/>
  <c r="D6869" i="6"/>
  <c r="D6870" i="6"/>
  <c r="D6871" i="6"/>
  <c r="D6872" i="6"/>
  <c r="D6873" i="6"/>
  <c r="D6874" i="6"/>
  <c r="D6875" i="6"/>
  <c r="D6876" i="6"/>
  <c r="D6877" i="6"/>
  <c r="D6878" i="6"/>
  <c r="D6879" i="6"/>
  <c r="D6880" i="6"/>
  <c r="D6881" i="6"/>
  <c r="D6882" i="6"/>
  <c r="D6883" i="6"/>
  <c r="D6884" i="6"/>
  <c r="D6885" i="6"/>
  <c r="D6886" i="6"/>
  <c r="D6887" i="6"/>
  <c r="D6888" i="6"/>
  <c r="D6889" i="6"/>
  <c r="D6890" i="6"/>
  <c r="D6891" i="6"/>
  <c r="D6892" i="6"/>
  <c r="D6893" i="6"/>
  <c r="D6894" i="6"/>
  <c r="D6895" i="6"/>
  <c r="D6896" i="6"/>
  <c r="D6897" i="6"/>
  <c r="D6898" i="6"/>
  <c r="D6899" i="6"/>
  <c r="D6900" i="6"/>
  <c r="D6901" i="6"/>
  <c r="D6902" i="6"/>
  <c r="D6903" i="6"/>
  <c r="D6904" i="6"/>
  <c r="D6905" i="6"/>
  <c r="D6906" i="6"/>
  <c r="D6907" i="6"/>
  <c r="D6908" i="6"/>
  <c r="D6909" i="6"/>
  <c r="D6910" i="6"/>
  <c r="D6911" i="6"/>
  <c r="D6912" i="6"/>
  <c r="D6913" i="6"/>
  <c r="D6914" i="6"/>
  <c r="D6915" i="6"/>
  <c r="D6916" i="6"/>
  <c r="D6917" i="6"/>
  <c r="D6918" i="6"/>
  <c r="D6919" i="6"/>
  <c r="D6920" i="6"/>
  <c r="D6921" i="6"/>
  <c r="D6922" i="6"/>
  <c r="D6923" i="6"/>
  <c r="D6924" i="6"/>
  <c r="D6925" i="6"/>
  <c r="D6926" i="6"/>
  <c r="D6927" i="6"/>
  <c r="D6928" i="6"/>
  <c r="D6929" i="6"/>
  <c r="D6930" i="6"/>
  <c r="D6931" i="6"/>
  <c r="D6932" i="6"/>
  <c r="D6933" i="6"/>
  <c r="D6934" i="6"/>
  <c r="D6935" i="6"/>
  <c r="D6936" i="6"/>
  <c r="D6937" i="6"/>
  <c r="D6938" i="6"/>
  <c r="D6939" i="6"/>
  <c r="D6940" i="6"/>
  <c r="D6941" i="6"/>
  <c r="D6942" i="6"/>
  <c r="D6943" i="6"/>
  <c r="D6944" i="6"/>
  <c r="D6945" i="6"/>
  <c r="D6946" i="6"/>
  <c r="D6947" i="6"/>
  <c r="D6948" i="6"/>
  <c r="D6949" i="6"/>
  <c r="D6950" i="6"/>
  <c r="D6951" i="6"/>
  <c r="D6952" i="6"/>
  <c r="D6953" i="6"/>
  <c r="D6954" i="6"/>
  <c r="D6955" i="6"/>
  <c r="D6956" i="6"/>
  <c r="D6957" i="6"/>
  <c r="D6958" i="6"/>
  <c r="D6959" i="6"/>
  <c r="D6960" i="6"/>
  <c r="D6961" i="6"/>
  <c r="D6962" i="6"/>
  <c r="D6963" i="6"/>
  <c r="D6964" i="6"/>
  <c r="D6965" i="6"/>
  <c r="D6966" i="6"/>
  <c r="D6967" i="6"/>
  <c r="D6968" i="6"/>
  <c r="D6969" i="6"/>
  <c r="D6970" i="6"/>
  <c r="D6971" i="6"/>
  <c r="D6972" i="6"/>
  <c r="D6973" i="6"/>
  <c r="D6974" i="6"/>
  <c r="D6975" i="6"/>
  <c r="D6976" i="6"/>
  <c r="D6977" i="6"/>
  <c r="D6978" i="6"/>
  <c r="D6979" i="6"/>
  <c r="D6980" i="6"/>
  <c r="D6981" i="6"/>
  <c r="D6982" i="6"/>
  <c r="D6983" i="6"/>
  <c r="D6984" i="6"/>
  <c r="D6985" i="6"/>
  <c r="D6986" i="6"/>
  <c r="D6987" i="6"/>
  <c r="D6988" i="6"/>
  <c r="D6989" i="6"/>
  <c r="D6990" i="6"/>
  <c r="D6991" i="6"/>
  <c r="D6992" i="6"/>
  <c r="D6993" i="6"/>
  <c r="D6994" i="6"/>
  <c r="D6995" i="6"/>
  <c r="D6996" i="6"/>
  <c r="D6997" i="6"/>
  <c r="D6998" i="6"/>
  <c r="D6999" i="6"/>
  <c r="D7000" i="6"/>
  <c r="D7001" i="6"/>
  <c r="D7002" i="6"/>
  <c r="D7003" i="6"/>
  <c r="D7004" i="6"/>
  <c r="D7005" i="6"/>
  <c r="D7006" i="6"/>
  <c r="D7007" i="6"/>
  <c r="D7008" i="6"/>
  <c r="D7009" i="6"/>
  <c r="D7010" i="6"/>
  <c r="D7011" i="6"/>
  <c r="D7012" i="6"/>
  <c r="D7013" i="6"/>
  <c r="D7014" i="6"/>
  <c r="D7015" i="6"/>
  <c r="D7016" i="6"/>
  <c r="D7017" i="6"/>
  <c r="D7018" i="6"/>
  <c r="D7019" i="6"/>
  <c r="D7020" i="6"/>
  <c r="D7021" i="6"/>
  <c r="D7022" i="6"/>
  <c r="D7023" i="6"/>
  <c r="D7024" i="6"/>
  <c r="D7025" i="6"/>
  <c r="D7026" i="6"/>
  <c r="D7027" i="6"/>
  <c r="D7028" i="6"/>
  <c r="D7029" i="6"/>
  <c r="D7030" i="6"/>
  <c r="D7031" i="6"/>
  <c r="D7032" i="6"/>
  <c r="D7033" i="6"/>
  <c r="D7034" i="6"/>
  <c r="D7035" i="6"/>
  <c r="D7036" i="6"/>
  <c r="D7037" i="6"/>
  <c r="D7038" i="6"/>
  <c r="D7039" i="6"/>
  <c r="D7040" i="6"/>
  <c r="D7041" i="6"/>
  <c r="D7042" i="6"/>
  <c r="D7043" i="6"/>
  <c r="D7044" i="6"/>
  <c r="D7045" i="6"/>
  <c r="D7046" i="6"/>
  <c r="D7047" i="6"/>
  <c r="D7048" i="6"/>
  <c r="D7049" i="6"/>
  <c r="D7050" i="6"/>
  <c r="D7051" i="6"/>
  <c r="D7052" i="6"/>
  <c r="D7053" i="6"/>
  <c r="D7054" i="6"/>
  <c r="D7055" i="6"/>
  <c r="D7056" i="6"/>
  <c r="D7057" i="6"/>
  <c r="D7058" i="6"/>
  <c r="D7059" i="6"/>
  <c r="D7060" i="6"/>
  <c r="D7061" i="6"/>
  <c r="D7062" i="6"/>
  <c r="D7063" i="6"/>
  <c r="D7064" i="6"/>
  <c r="D7065" i="6"/>
  <c r="D7066" i="6"/>
  <c r="D7067" i="6"/>
  <c r="D7068" i="6"/>
  <c r="D7069" i="6"/>
  <c r="D7070" i="6"/>
  <c r="D7071" i="6"/>
  <c r="D7072" i="6"/>
  <c r="D7073" i="6"/>
  <c r="D7074" i="6"/>
  <c r="D7075" i="6"/>
  <c r="D7076" i="6"/>
  <c r="D7077" i="6"/>
  <c r="D7078" i="6"/>
  <c r="D7079" i="6"/>
  <c r="D7080" i="6"/>
  <c r="D7081" i="6"/>
  <c r="D7082" i="6"/>
  <c r="D7083" i="6"/>
  <c r="D7084" i="6"/>
  <c r="D7085" i="6"/>
  <c r="D7086" i="6"/>
  <c r="D7087" i="6"/>
  <c r="D7088" i="6"/>
  <c r="D7089" i="6"/>
  <c r="D7090" i="6"/>
  <c r="D7091" i="6"/>
  <c r="D7092" i="6"/>
  <c r="D7093" i="6"/>
  <c r="D7094" i="6"/>
  <c r="D7095" i="6"/>
  <c r="D7096" i="6"/>
  <c r="D7097" i="6"/>
  <c r="D7098" i="6"/>
  <c r="D7099" i="6"/>
  <c r="D7100" i="6"/>
  <c r="D7101" i="6"/>
  <c r="D7102" i="6"/>
  <c r="D7103" i="6"/>
  <c r="D7104" i="6"/>
  <c r="D7105" i="6"/>
  <c r="D7106" i="6"/>
  <c r="D7107" i="6"/>
  <c r="D7108" i="6"/>
  <c r="D7109" i="6"/>
  <c r="D7110" i="6"/>
  <c r="D7111" i="6"/>
  <c r="D7112" i="6"/>
  <c r="D7113" i="6"/>
  <c r="D7114" i="6"/>
  <c r="D7115" i="6"/>
  <c r="D7116" i="6"/>
  <c r="D7117" i="6"/>
  <c r="D7118" i="6"/>
  <c r="D7119" i="6"/>
  <c r="D7120" i="6"/>
  <c r="D7121" i="6"/>
  <c r="D7122" i="6"/>
  <c r="D7123" i="6"/>
  <c r="D7124" i="6"/>
  <c r="D7125" i="6"/>
  <c r="D7126" i="6"/>
  <c r="D7127" i="6"/>
  <c r="D7128" i="6"/>
  <c r="D7129" i="6"/>
  <c r="D7130" i="6"/>
  <c r="D7131" i="6"/>
  <c r="D7132" i="6"/>
  <c r="D7133" i="6"/>
  <c r="D7134" i="6"/>
  <c r="D7135" i="6"/>
  <c r="D7136" i="6"/>
  <c r="D7137" i="6"/>
  <c r="D7138" i="6"/>
  <c r="D7139" i="6"/>
  <c r="D7140" i="6"/>
  <c r="D7141" i="6"/>
  <c r="D7142" i="6"/>
  <c r="D7143" i="6"/>
  <c r="D7144" i="6"/>
  <c r="D7145" i="6"/>
  <c r="D7146" i="6"/>
  <c r="D7147" i="6"/>
  <c r="D7148" i="6"/>
  <c r="D7149" i="6"/>
  <c r="D7150" i="6"/>
  <c r="D7151" i="6"/>
  <c r="D7152" i="6"/>
  <c r="D7153" i="6"/>
  <c r="D7154" i="6"/>
  <c r="D7155" i="6"/>
  <c r="D7156" i="6"/>
  <c r="D7157" i="6"/>
  <c r="D7158" i="6"/>
  <c r="D7159" i="6"/>
  <c r="D7160" i="6"/>
  <c r="D7161" i="6"/>
  <c r="D7162" i="6"/>
  <c r="D7163" i="6"/>
  <c r="D7164" i="6"/>
  <c r="D7165" i="6"/>
  <c r="D7166" i="6"/>
  <c r="D7167" i="6"/>
  <c r="D7168" i="6"/>
  <c r="D7169" i="6"/>
  <c r="D7170" i="6"/>
  <c r="D7171" i="6"/>
  <c r="D7172" i="6"/>
  <c r="D7173" i="6"/>
  <c r="D7174" i="6"/>
  <c r="D7175" i="6"/>
  <c r="D7176" i="6"/>
  <c r="D7177" i="6"/>
  <c r="D7178" i="6"/>
  <c r="D7179" i="6"/>
  <c r="D7180" i="6"/>
  <c r="D7181" i="6"/>
  <c r="D7182" i="6"/>
  <c r="D7183" i="6"/>
  <c r="D7184" i="6"/>
  <c r="D7185" i="6"/>
  <c r="D7186" i="6"/>
  <c r="D7187" i="6"/>
  <c r="D7188" i="6"/>
  <c r="D7189" i="6"/>
  <c r="D7190" i="6"/>
  <c r="D7191" i="6"/>
  <c r="D7192" i="6"/>
  <c r="D7193" i="6"/>
  <c r="D7194" i="6"/>
  <c r="D7195" i="6"/>
  <c r="D7196" i="6"/>
  <c r="D7197" i="6"/>
  <c r="D7198" i="6"/>
  <c r="D7199" i="6"/>
  <c r="D7200" i="6"/>
  <c r="D7201" i="6"/>
  <c r="D7202" i="6"/>
  <c r="D7203" i="6"/>
  <c r="D7204" i="6"/>
  <c r="D7205" i="6"/>
  <c r="D7206" i="6"/>
  <c r="D7207" i="6"/>
  <c r="D7208" i="6"/>
  <c r="D7209" i="6"/>
  <c r="D7210" i="6"/>
  <c r="D7211" i="6"/>
  <c r="D7212" i="6"/>
  <c r="D7213" i="6"/>
  <c r="D7214" i="6"/>
  <c r="D7215" i="6"/>
  <c r="D7216" i="6"/>
  <c r="D7217" i="6"/>
  <c r="D7218" i="6"/>
  <c r="D7219" i="6"/>
  <c r="D7220" i="6"/>
  <c r="D7221" i="6"/>
  <c r="D7222" i="6"/>
  <c r="D7223" i="6"/>
  <c r="D7224" i="6"/>
  <c r="D7225" i="6"/>
  <c r="D7226" i="6"/>
  <c r="D7227" i="6"/>
  <c r="D7228" i="6"/>
  <c r="D7229" i="6"/>
  <c r="D7230" i="6"/>
  <c r="D7231" i="6"/>
  <c r="D7232" i="6"/>
  <c r="D7233" i="6"/>
  <c r="D7234" i="6"/>
  <c r="D7235" i="6"/>
  <c r="D7236" i="6"/>
  <c r="D7237" i="6"/>
  <c r="D7238" i="6"/>
  <c r="D7239" i="6"/>
  <c r="D7240" i="6"/>
  <c r="D7241" i="6"/>
  <c r="D7242" i="6"/>
  <c r="D7243" i="6"/>
  <c r="D7244" i="6"/>
  <c r="D7245" i="6"/>
  <c r="D7246" i="6"/>
  <c r="D7247" i="6"/>
  <c r="D7248" i="6"/>
  <c r="D7249" i="6"/>
  <c r="D7250" i="6"/>
  <c r="D7251" i="6"/>
  <c r="D7252" i="6"/>
  <c r="D7253" i="6"/>
  <c r="D7254" i="6"/>
  <c r="D7255" i="6"/>
  <c r="D7256" i="6"/>
  <c r="D7257" i="6"/>
  <c r="D7258" i="6"/>
  <c r="D7259" i="6"/>
  <c r="D7260" i="6"/>
  <c r="D7261" i="6"/>
  <c r="D7262" i="6"/>
  <c r="D7263" i="6"/>
  <c r="D7264" i="6"/>
  <c r="D7265" i="6"/>
  <c r="D7266" i="6"/>
  <c r="D7267" i="6"/>
  <c r="D7268" i="6"/>
  <c r="D7269" i="6"/>
  <c r="D7270" i="6"/>
  <c r="D7271" i="6"/>
  <c r="D7272" i="6"/>
  <c r="D7273" i="6"/>
  <c r="D7274" i="6"/>
  <c r="D7275" i="6"/>
  <c r="D7276" i="6"/>
  <c r="D7277" i="6"/>
  <c r="D7278" i="6"/>
  <c r="D7279" i="6"/>
  <c r="D7280" i="6"/>
  <c r="D7281" i="6"/>
  <c r="D7282" i="6"/>
  <c r="D7283" i="6"/>
  <c r="D7284" i="6"/>
  <c r="D7285" i="6"/>
  <c r="D7286" i="6"/>
  <c r="D7287" i="6"/>
  <c r="D7288" i="6"/>
  <c r="D7289" i="6"/>
  <c r="D7290" i="6"/>
  <c r="D7291" i="6"/>
  <c r="D7292" i="6"/>
  <c r="D7293" i="6"/>
  <c r="D7294" i="6"/>
  <c r="D7295" i="6"/>
  <c r="D7296" i="6"/>
  <c r="D7297" i="6"/>
  <c r="D7298" i="6"/>
  <c r="D7299" i="6"/>
  <c r="D7300" i="6"/>
  <c r="D7301" i="6"/>
  <c r="D7302" i="6"/>
  <c r="D7303" i="6"/>
  <c r="D7304" i="6"/>
  <c r="D7305" i="6"/>
  <c r="D7306" i="6"/>
  <c r="D7307" i="6"/>
  <c r="D7308" i="6"/>
  <c r="D7309" i="6"/>
  <c r="D7310" i="6"/>
  <c r="D7311" i="6"/>
  <c r="D7312" i="6"/>
  <c r="D7313" i="6"/>
  <c r="D7314" i="6"/>
  <c r="D7315" i="6"/>
  <c r="D7316" i="6"/>
  <c r="D7317" i="6"/>
  <c r="D7318" i="6"/>
  <c r="D7319" i="6"/>
  <c r="D7320" i="6"/>
  <c r="D7321" i="6"/>
  <c r="D7322" i="6"/>
  <c r="D7323" i="6"/>
  <c r="D7324" i="6"/>
  <c r="D7325" i="6"/>
  <c r="D7326" i="6"/>
  <c r="D7327" i="6"/>
  <c r="D7328" i="6"/>
  <c r="D7329" i="6"/>
  <c r="D7330" i="6"/>
  <c r="D7331" i="6"/>
  <c r="D7332" i="6"/>
  <c r="D7333" i="6"/>
  <c r="D7334" i="6"/>
  <c r="D7335" i="6"/>
  <c r="D7336" i="6"/>
  <c r="D7337" i="6"/>
  <c r="D7338" i="6"/>
  <c r="D7339" i="6"/>
  <c r="D7340" i="6"/>
  <c r="D7341" i="6"/>
  <c r="D7342" i="6"/>
  <c r="D7343" i="6"/>
  <c r="D7344" i="6"/>
  <c r="D7345" i="6"/>
  <c r="D7346" i="6"/>
  <c r="D7347" i="6"/>
  <c r="D7348" i="6"/>
  <c r="D7349" i="6"/>
  <c r="D7350" i="6"/>
  <c r="D7351" i="6"/>
  <c r="D7352" i="6"/>
  <c r="D7353" i="6"/>
  <c r="D7354" i="6"/>
  <c r="D7355" i="6"/>
  <c r="D7356" i="6"/>
  <c r="D7357" i="6"/>
  <c r="D7358" i="6"/>
  <c r="D7359" i="6"/>
  <c r="D7360" i="6"/>
  <c r="D7361" i="6"/>
  <c r="D7362" i="6"/>
  <c r="D7363" i="6"/>
  <c r="D7364" i="6"/>
  <c r="D7365" i="6"/>
  <c r="D7366" i="6"/>
  <c r="D7367" i="6"/>
  <c r="D7368" i="6"/>
  <c r="D7369" i="6"/>
  <c r="D7370" i="6"/>
  <c r="D7371" i="6"/>
  <c r="D7372" i="6"/>
  <c r="D7373" i="6"/>
  <c r="D7374" i="6"/>
  <c r="D7375" i="6"/>
  <c r="D7376" i="6"/>
  <c r="D7377" i="6"/>
  <c r="D7378" i="6"/>
  <c r="D7379" i="6"/>
  <c r="D7380" i="6"/>
  <c r="D7381" i="6"/>
  <c r="D7382" i="6"/>
  <c r="D7383" i="6"/>
  <c r="D7384" i="6"/>
  <c r="D7385" i="6"/>
  <c r="D7386" i="6"/>
  <c r="D7387" i="6"/>
  <c r="D7388" i="6"/>
  <c r="D7389" i="6"/>
  <c r="D7390" i="6"/>
  <c r="D7391" i="6"/>
  <c r="D7392" i="6"/>
  <c r="D7393" i="6"/>
  <c r="D7394" i="6"/>
  <c r="D7395" i="6"/>
  <c r="D7396" i="6"/>
  <c r="D7397" i="6"/>
  <c r="D7398" i="6"/>
  <c r="D7399" i="6"/>
  <c r="D7400" i="6"/>
  <c r="D7401" i="6"/>
  <c r="D7402" i="6"/>
  <c r="D7403" i="6"/>
  <c r="D7404" i="6"/>
  <c r="D7405" i="6"/>
  <c r="D7406" i="6"/>
  <c r="D7407" i="6"/>
  <c r="D7408" i="6"/>
  <c r="D7409" i="6"/>
  <c r="D7410" i="6"/>
  <c r="D7411" i="6"/>
  <c r="D7412" i="6"/>
  <c r="D7413" i="6"/>
  <c r="D7414" i="6"/>
  <c r="D7415" i="6"/>
  <c r="D7416" i="6"/>
  <c r="D7417" i="6"/>
  <c r="D7418" i="6"/>
  <c r="D7419" i="6"/>
  <c r="D7420" i="6"/>
  <c r="D7421" i="6"/>
  <c r="D7422" i="6"/>
  <c r="D7423" i="6"/>
  <c r="D7424" i="6"/>
  <c r="D7425" i="6"/>
  <c r="D7426" i="6"/>
  <c r="D7427" i="6"/>
  <c r="D7428" i="6"/>
  <c r="D7429" i="6"/>
  <c r="D7430" i="6"/>
  <c r="D7431" i="6"/>
  <c r="D7432" i="6"/>
  <c r="D7433" i="6"/>
  <c r="D7434" i="6"/>
  <c r="D7435" i="6"/>
  <c r="D7436" i="6"/>
  <c r="D7437" i="6"/>
  <c r="D7438" i="6"/>
  <c r="D7439" i="6"/>
  <c r="D7440" i="6"/>
  <c r="D7441" i="6"/>
  <c r="D7442" i="6"/>
  <c r="D7443" i="6"/>
  <c r="D7444" i="6"/>
  <c r="D7445" i="6"/>
  <c r="D7446" i="6"/>
  <c r="D7447" i="6"/>
  <c r="D7448" i="6"/>
  <c r="D7449" i="6"/>
  <c r="D7450" i="6"/>
  <c r="D7451" i="6"/>
  <c r="D7452" i="6"/>
  <c r="D7453" i="6"/>
  <c r="D7454" i="6"/>
  <c r="D7455" i="6"/>
  <c r="D7456" i="6"/>
  <c r="D7457" i="6"/>
  <c r="D7458" i="6"/>
  <c r="D7459" i="6"/>
  <c r="D7460" i="6"/>
  <c r="D7461" i="6"/>
  <c r="D7462" i="6"/>
  <c r="D7463" i="6"/>
  <c r="D7464" i="6"/>
  <c r="D7465" i="6"/>
  <c r="D7466" i="6"/>
  <c r="D7467" i="6"/>
  <c r="D7468" i="6"/>
  <c r="D7469" i="6"/>
  <c r="D7470" i="6"/>
  <c r="D7471" i="6"/>
  <c r="D7472" i="6"/>
  <c r="D7473" i="6"/>
  <c r="D7474" i="6"/>
  <c r="D7475" i="6"/>
  <c r="D7476" i="6"/>
  <c r="D7477" i="6"/>
  <c r="D7478" i="6"/>
  <c r="D7479" i="6"/>
  <c r="D7480" i="6"/>
  <c r="D7481" i="6"/>
  <c r="D7482" i="6"/>
  <c r="D7483" i="6"/>
  <c r="D7484" i="6"/>
  <c r="D7485" i="6"/>
  <c r="D7486" i="6"/>
  <c r="D7487" i="6"/>
  <c r="D7488" i="6"/>
  <c r="D7489" i="6"/>
  <c r="D7490" i="6"/>
  <c r="D7491" i="6"/>
  <c r="D7492" i="6"/>
  <c r="D7493" i="6"/>
  <c r="D7494" i="6"/>
  <c r="D7495" i="6"/>
  <c r="D7496" i="6"/>
  <c r="D7497" i="6"/>
  <c r="D7498" i="6"/>
  <c r="D7499" i="6"/>
  <c r="D7500" i="6"/>
  <c r="D7501" i="6"/>
  <c r="D7502" i="6"/>
  <c r="D7503" i="6"/>
  <c r="D7504" i="6"/>
  <c r="D7505" i="6"/>
  <c r="D7506" i="6"/>
  <c r="D7507" i="6"/>
  <c r="D7508" i="6"/>
  <c r="D7509" i="6"/>
  <c r="D7510" i="6"/>
  <c r="D7511" i="6"/>
  <c r="D7512" i="6"/>
  <c r="D7513" i="6"/>
  <c r="D7514" i="6"/>
  <c r="D7515" i="6"/>
  <c r="D7516" i="6"/>
  <c r="D7517" i="6"/>
  <c r="D7518" i="6"/>
  <c r="D7519" i="6"/>
  <c r="D7520" i="6"/>
  <c r="D7521" i="6"/>
  <c r="D7522" i="6"/>
  <c r="D7523" i="6"/>
  <c r="D7524" i="6"/>
  <c r="D7525" i="6"/>
  <c r="D7526" i="6"/>
  <c r="D7527" i="6"/>
  <c r="D7528" i="6"/>
  <c r="D7529" i="6"/>
  <c r="D7530" i="6"/>
  <c r="D7531" i="6"/>
  <c r="D7532" i="6"/>
  <c r="D7533" i="6"/>
  <c r="D7534" i="6"/>
  <c r="D7535" i="6"/>
  <c r="D7536" i="6"/>
  <c r="D7537" i="6"/>
  <c r="D7538" i="6"/>
  <c r="D7539" i="6"/>
  <c r="D7540" i="6"/>
  <c r="D7541" i="6"/>
  <c r="D7542" i="6"/>
  <c r="D7543" i="6"/>
  <c r="D7544" i="6"/>
  <c r="D7545" i="6"/>
  <c r="D7546" i="6"/>
  <c r="D7547" i="6"/>
  <c r="D7548" i="6"/>
  <c r="D7549" i="6"/>
  <c r="D7550" i="6"/>
  <c r="D7551" i="6"/>
  <c r="D7552" i="6"/>
  <c r="D7553" i="6"/>
  <c r="D7554" i="6"/>
  <c r="D7555" i="6"/>
  <c r="D7556" i="6"/>
  <c r="D7557" i="6"/>
  <c r="D7558" i="6"/>
  <c r="D7559" i="6"/>
  <c r="D7560" i="6"/>
  <c r="D7561" i="6"/>
  <c r="D7562" i="6"/>
  <c r="D7563" i="6"/>
  <c r="D7564" i="6"/>
  <c r="D7565" i="6"/>
  <c r="D7566" i="6"/>
  <c r="D7567" i="6"/>
  <c r="D7568" i="6"/>
  <c r="D7569" i="6"/>
  <c r="D7570" i="6"/>
  <c r="D7571" i="6"/>
  <c r="D7572" i="6"/>
  <c r="D7573" i="6"/>
  <c r="D7574" i="6"/>
  <c r="D7575" i="6"/>
  <c r="D7576" i="6"/>
  <c r="D7577" i="6"/>
  <c r="D7578" i="6"/>
  <c r="D7579" i="6"/>
  <c r="D7580" i="6"/>
  <c r="D7581" i="6"/>
  <c r="D7582" i="6"/>
  <c r="D7583" i="6"/>
  <c r="D7584" i="6"/>
  <c r="D7585" i="6"/>
  <c r="D7586" i="6"/>
  <c r="D7587" i="6"/>
  <c r="D7588" i="6"/>
  <c r="D7589" i="6"/>
  <c r="D7590" i="6"/>
  <c r="D7591" i="6"/>
  <c r="D7592" i="6"/>
  <c r="D7593" i="6"/>
  <c r="D7594" i="6"/>
  <c r="D7595" i="6"/>
  <c r="D7596" i="6"/>
  <c r="D7597" i="6"/>
  <c r="D7598" i="6"/>
  <c r="D7599" i="6"/>
  <c r="D7600" i="6"/>
  <c r="D7601" i="6"/>
  <c r="D7602" i="6"/>
  <c r="D7603" i="6"/>
  <c r="D7604" i="6"/>
  <c r="D7605" i="6"/>
  <c r="D7606" i="6"/>
  <c r="D7607" i="6"/>
  <c r="D7608" i="6"/>
  <c r="D7609" i="6"/>
  <c r="D7610" i="6"/>
  <c r="D7611" i="6"/>
  <c r="D7612" i="6"/>
  <c r="D7613" i="6"/>
  <c r="D7614" i="6"/>
  <c r="D7615" i="6"/>
  <c r="D7616" i="6"/>
  <c r="D7617" i="6"/>
  <c r="D7618" i="6"/>
  <c r="D7619" i="6"/>
  <c r="D7620" i="6"/>
  <c r="D7621" i="6"/>
  <c r="D7622" i="6"/>
  <c r="D7623" i="6"/>
  <c r="D7624" i="6"/>
  <c r="D7625" i="6"/>
  <c r="D7626" i="6"/>
  <c r="D7627" i="6"/>
  <c r="D7628" i="6"/>
  <c r="D7629" i="6"/>
  <c r="D7630" i="6"/>
  <c r="D7631" i="6"/>
  <c r="D7632" i="6"/>
  <c r="D7633" i="6"/>
  <c r="D7634" i="6"/>
  <c r="D7635" i="6"/>
  <c r="D7636" i="6"/>
  <c r="D7637" i="6"/>
  <c r="D7638" i="6"/>
  <c r="D7639" i="6"/>
  <c r="D7640" i="6"/>
  <c r="D7641" i="6"/>
  <c r="D7642" i="6"/>
  <c r="D7643" i="6"/>
  <c r="D7644" i="6"/>
  <c r="D7645" i="6"/>
  <c r="D7646" i="6"/>
  <c r="D7647" i="6"/>
  <c r="D7648" i="6"/>
  <c r="D7649" i="6"/>
  <c r="D7650" i="6"/>
  <c r="D7651" i="6"/>
  <c r="D7652" i="6"/>
  <c r="D7653" i="6"/>
  <c r="D7654" i="6"/>
  <c r="D7655" i="6"/>
  <c r="D7656" i="6"/>
  <c r="D7657" i="6"/>
  <c r="D7658" i="6"/>
  <c r="D7659" i="6"/>
  <c r="D7660" i="6"/>
  <c r="D7661" i="6"/>
  <c r="D7662" i="6"/>
  <c r="D7663" i="6"/>
  <c r="D7664" i="6"/>
  <c r="D7665" i="6"/>
  <c r="D7666" i="6"/>
  <c r="D7667" i="6"/>
  <c r="D7668" i="6"/>
  <c r="D7669" i="6"/>
  <c r="D7670" i="6"/>
  <c r="D7671" i="6"/>
  <c r="D7672" i="6"/>
  <c r="D7673" i="6"/>
  <c r="D7674" i="6"/>
  <c r="D7675" i="6"/>
  <c r="D7676" i="6"/>
  <c r="D7677" i="6"/>
  <c r="D7678" i="6"/>
  <c r="D7679" i="6"/>
  <c r="D7680" i="6"/>
  <c r="D7681" i="6"/>
  <c r="D7682" i="6"/>
  <c r="D7683" i="6"/>
  <c r="D7684" i="6"/>
  <c r="D7685" i="6"/>
  <c r="D7686" i="6"/>
  <c r="D7687" i="6"/>
  <c r="D7688" i="6"/>
  <c r="D7689" i="6"/>
  <c r="D7690" i="6"/>
  <c r="D7691" i="6"/>
  <c r="D7692" i="6"/>
  <c r="D7693" i="6"/>
  <c r="D7694" i="6"/>
  <c r="D7695" i="6"/>
  <c r="D7696" i="6"/>
  <c r="D7697" i="6"/>
  <c r="D7698" i="6"/>
  <c r="D7699" i="6"/>
  <c r="D7700" i="6"/>
  <c r="D7701" i="6"/>
  <c r="D7702" i="6"/>
  <c r="D7703" i="6"/>
  <c r="D7704" i="6"/>
  <c r="D7705" i="6"/>
  <c r="D7706" i="6"/>
  <c r="D7707" i="6"/>
  <c r="D7708" i="6"/>
  <c r="D7709" i="6"/>
  <c r="D7710" i="6"/>
  <c r="D7711" i="6"/>
  <c r="D7712" i="6"/>
  <c r="D7713" i="6"/>
  <c r="D7714" i="6"/>
  <c r="D7715" i="6"/>
  <c r="D7716" i="6"/>
  <c r="D7717" i="6"/>
  <c r="D7718" i="6"/>
  <c r="D7719" i="6"/>
  <c r="D7720" i="6"/>
  <c r="D7721" i="6"/>
  <c r="D7722" i="6"/>
  <c r="D7723" i="6"/>
  <c r="D7724" i="6"/>
  <c r="D7725" i="6"/>
  <c r="D7726" i="6"/>
  <c r="D7727" i="6"/>
  <c r="D7728" i="6"/>
  <c r="D7729" i="6"/>
  <c r="D7730" i="6"/>
  <c r="D7731" i="6"/>
  <c r="D7732" i="6"/>
  <c r="D7733" i="6"/>
  <c r="D7734" i="6"/>
  <c r="D7735" i="6"/>
  <c r="D7736" i="6"/>
  <c r="D7737" i="6"/>
  <c r="D7738" i="6"/>
  <c r="D7739" i="6"/>
  <c r="D7740" i="6"/>
  <c r="D7741" i="6"/>
  <c r="D7742" i="6"/>
  <c r="D7743" i="6"/>
  <c r="D7744" i="6"/>
  <c r="D7745" i="6"/>
  <c r="D7746" i="6"/>
  <c r="D7747" i="6"/>
  <c r="D7748" i="6"/>
  <c r="D7749" i="6"/>
  <c r="D7750" i="6"/>
  <c r="D7751" i="6"/>
  <c r="D7752" i="6"/>
  <c r="D7753" i="6"/>
  <c r="D7754" i="6"/>
  <c r="D7755" i="6"/>
  <c r="D7756" i="6"/>
  <c r="D7757" i="6"/>
  <c r="D7758" i="6"/>
  <c r="D7759" i="6"/>
  <c r="D7760" i="6"/>
  <c r="D7761" i="6"/>
  <c r="D7762" i="6"/>
  <c r="D7763" i="6"/>
  <c r="D7764" i="6"/>
  <c r="D7765" i="6"/>
  <c r="D7766" i="6"/>
  <c r="D7767" i="6"/>
  <c r="D7768" i="6"/>
  <c r="D7769" i="6"/>
  <c r="D7770" i="6"/>
  <c r="D7771" i="6"/>
  <c r="D7772" i="6"/>
  <c r="D7773" i="6"/>
  <c r="D7774" i="6"/>
  <c r="D7775" i="6"/>
  <c r="D7776" i="6"/>
  <c r="D7777" i="6"/>
  <c r="D7778" i="6"/>
  <c r="D7779" i="6"/>
  <c r="D7780" i="6"/>
  <c r="D7781" i="6"/>
  <c r="D7782" i="6"/>
  <c r="D7783" i="6"/>
  <c r="D7784" i="6"/>
  <c r="D7785" i="6"/>
  <c r="D7786" i="6"/>
  <c r="D7787" i="6"/>
  <c r="D7788" i="6"/>
  <c r="D7789" i="6"/>
  <c r="D7790" i="6"/>
  <c r="D7791" i="6"/>
  <c r="D7792" i="6"/>
  <c r="D7793" i="6"/>
  <c r="D7794" i="6"/>
  <c r="D7795" i="6"/>
  <c r="D7796" i="6"/>
  <c r="D7797" i="6"/>
  <c r="D7798" i="6"/>
  <c r="D7799" i="6"/>
  <c r="D7800" i="6"/>
  <c r="D7801" i="6"/>
  <c r="D7802" i="6"/>
  <c r="D7803" i="6"/>
  <c r="D7804" i="6"/>
  <c r="D7805" i="6"/>
  <c r="D7806" i="6"/>
  <c r="D7807" i="6"/>
  <c r="D7808" i="6"/>
  <c r="D7809" i="6"/>
  <c r="D7810" i="6"/>
  <c r="D7811" i="6"/>
  <c r="D7812" i="6"/>
  <c r="D7813" i="6"/>
  <c r="D7814" i="6"/>
  <c r="D7815" i="6"/>
  <c r="D7816" i="6"/>
  <c r="D7817" i="6"/>
  <c r="D7818" i="6"/>
  <c r="D7819" i="6"/>
  <c r="D7820" i="6"/>
  <c r="D7821" i="6"/>
  <c r="D7822" i="6"/>
  <c r="D7823" i="6"/>
  <c r="D7824" i="6"/>
  <c r="D7825" i="6"/>
  <c r="D7826" i="6"/>
  <c r="D7827" i="6"/>
  <c r="D7828" i="6"/>
  <c r="D7829" i="6"/>
  <c r="D7830" i="6"/>
  <c r="D7831" i="6"/>
  <c r="D7832" i="6"/>
  <c r="D7833" i="6"/>
  <c r="D7834" i="6"/>
  <c r="D7835" i="6"/>
  <c r="D7836" i="6"/>
  <c r="D7837" i="6"/>
  <c r="D7838" i="6"/>
  <c r="D7839" i="6"/>
  <c r="D7840" i="6"/>
  <c r="D7841" i="6"/>
  <c r="D7842" i="6"/>
  <c r="D7843" i="6"/>
  <c r="D7844" i="6"/>
  <c r="D7845" i="6"/>
  <c r="D7846" i="6"/>
  <c r="D7847" i="6"/>
  <c r="D7848" i="6"/>
  <c r="D7849" i="6"/>
  <c r="D7850" i="6"/>
  <c r="D7851" i="6"/>
  <c r="D7852" i="6"/>
  <c r="D7853" i="6"/>
  <c r="D7854" i="6"/>
  <c r="D7855" i="6"/>
  <c r="D7856" i="6"/>
  <c r="D7857" i="6"/>
  <c r="D7858" i="6"/>
  <c r="D7859" i="6"/>
  <c r="D7860" i="6"/>
  <c r="D7861" i="6"/>
  <c r="D7862" i="6"/>
  <c r="D7863" i="6"/>
  <c r="D7864" i="6"/>
  <c r="D7865" i="6"/>
  <c r="D7866" i="6"/>
  <c r="D7867" i="6"/>
  <c r="D7868" i="6"/>
  <c r="D7869" i="6"/>
  <c r="D7870" i="6"/>
  <c r="D7871" i="6"/>
  <c r="D7872" i="6"/>
  <c r="D7873" i="6"/>
  <c r="D7874" i="6"/>
  <c r="D7875" i="6"/>
  <c r="D7876" i="6"/>
  <c r="D7877" i="6"/>
  <c r="D7878" i="6"/>
  <c r="D7879" i="6"/>
  <c r="D7880" i="6"/>
  <c r="D7881" i="6"/>
  <c r="D7882" i="6"/>
  <c r="D7883" i="6"/>
  <c r="D7884" i="6"/>
  <c r="D7885" i="6"/>
  <c r="D7886" i="6"/>
  <c r="D7887" i="6"/>
  <c r="D7888" i="6"/>
  <c r="D7889" i="6"/>
  <c r="D7890" i="6"/>
  <c r="D7891" i="6"/>
  <c r="D7892" i="6"/>
  <c r="D7893" i="6"/>
  <c r="D7894" i="6"/>
  <c r="D7895" i="6"/>
  <c r="D7896" i="6"/>
  <c r="D7897" i="6"/>
  <c r="D7898" i="6"/>
  <c r="D7899" i="6"/>
  <c r="D7900" i="6"/>
  <c r="D7901" i="6"/>
  <c r="D7902" i="6"/>
  <c r="D7903" i="6"/>
  <c r="D7904" i="6"/>
  <c r="D7905" i="6"/>
  <c r="D7906" i="6"/>
  <c r="D7907" i="6"/>
  <c r="D7908" i="6"/>
  <c r="D7909" i="6"/>
  <c r="D7910" i="6"/>
  <c r="D7911" i="6"/>
  <c r="D7912" i="6"/>
  <c r="D7913" i="6"/>
  <c r="D7914" i="6"/>
  <c r="D7915" i="6"/>
  <c r="D7916" i="6"/>
  <c r="D7917" i="6"/>
  <c r="D7918" i="6"/>
  <c r="D7919" i="6"/>
  <c r="D7920" i="6"/>
  <c r="D7921" i="6"/>
  <c r="D7922" i="6"/>
  <c r="D7923" i="6"/>
  <c r="D7924" i="6"/>
  <c r="D7925" i="6"/>
  <c r="D7926" i="6"/>
  <c r="D7927" i="6"/>
  <c r="D7928" i="6"/>
  <c r="D7929" i="6"/>
  <c r="D7930" i="6"/>
  <c r="D7931" i="6"/>
  <c r="D7932" i="6"/>
  <c r="D7933" i="6"/>
  <c r="D7934" i="6"/>
  <c r="D7935" i="6"/>
  <c r="D7936" i="6"/>
  <c r="D7937" i="6"/>
  <c r="D7938" i="6"/>
  <c r="D7939" i="6"/>
  <c r="D7940" i="6"/>
  <c r="D7941" i="6"/>
  <c r="D7942" i="6"/>
  <c r="D7943" i="6"/>
  <c r="D7944" i="6"/>
  <c r="D7945" i="6"/>
  <c r="D7946" i="6"/>
  <c r="D7947" i="6"/>
  <c r="D7948" i="6"/>
  <c r="D7949" i="6"/>
  <c r="D7950" i="6"/>
  <c r="D7951" i="6"/>
  <c r="D7952" i="6"/>
  <c r="D7953" i="6"/>
  <c r="D7954" i="6"/>
  <c r="D7955" i="6"/>
  <c r="D7956" i="6"/>
  <c r="D7957" i="6"/>
  <c r="D7958" i="6"/>
  <c r="D7959" i="6"/>
  <c r="D7960" i="6"/>
  <c r="D7961" i="6"/>
  <c r="D7962" i="6"/>
  <c r="D7963" i="6"/>
  <c r="D7964" i="6"/>
  <c r="D7965" i="6"/>
  <c r="D7966" i="6"/>
  <c r="D7967" i="6"/>
  <c r="D7968" i="6"/>
  <c r="D7969" i="6"/>
  <c r="D7970" i="6"/>
  <c r="D7971" i="6"/>
  <c r="D7972" i="6"/>
  <c r="D7973" i="6"/>
  <c r="D7974" i="6"/>
  <c r="D7975" i="6"/>
  <c r="D7976" i="6"/>
  <c r="D7977" i="6"/>
  <c r="D7978" i="6"/>
  <c r="D7979" i="6"/>
  <c r="D7980" i="6"/>
  <c r="D7981" i="6"/>
  <c r="D7982" i="6"/>
  <c r="D7983" i="6"/>
  <c r="D7984" i="6"/>
  <c r="D7985" i="6"/>
  <c r="D7986" i="6"/>
  <c r="D7987" i="6"/>
  <c r="D7988" i="6"/>
  <c r="D7989" i="6"/>
  <c r="D7990" i="6"/>
  <c r="D7991" i="6"/>
  <c r="D7992" i="6"/>
  <c r="D7993" i="6"/>
  <c r="D7994" i="6"/>
  <c r="D7995" i="6"/>
  <c r="D7996" i="6"/>
  <c r="D7997" i="6"/>
  <c r="D7998" i="6"/>
  <c r="D7999" i="6"/>
  <c r="D8000" i="6"/>
  <c r="D8001" i="6"/>
  <c r="D8002" i="6"/>
  <c r="D8003" i="6"/>
  <c r="D8004" i="6"/>
  <c r="D8005" i="6"/>
  <c r="D8006" i="6"/>
  <c r="D8007" i="6"/>
  <c r="D8008" i="6"/>
  <c r="D8009" i="6"/>
  <c r="D8010" i="6"/>
  <c r="D8011" i="6"/>
  <c r="D8012" i="6"/>
  <c r="D8013" i="6"/>
  <c r="D8014" i="6"/>
  <c r="D8015" i="6"/>
  <c r="D8016" i="6"/>
  <c r="D8017" i="6"/>
  <c r="D8018" i="6"/>
  <c r="D8019" i="6"/>
  <c r="D8020" i="6"/>
  <c r="D8021" i="6"/>
  <c r="D8022" i="6"/>
  <c r="D8023" i="6"/>
  <c r="D8024" i="6"/>
  <c r="D8025" i="6"/>
  <c r="D8026" i="6"/>
  <c r="D8027" i="6"/>
  <c r="D8028" i="6"/>
  <c r="D8029" i="6"/>
  <c r="D8030" i="6"/>
  <c r="D8031" i="6"/>
  <c r="D8032" i="6"/>
  <c r="D8033" i="6"/>
  <c r="D8034" i="6"/>
  <c r="D8035" i="6"/>
  <c r="D8036" i="6"/>
  <c r="D8037" i="6"/>
  <c r="D8038" i="6"/>
  <c r="D8039" i="6"/>
  <c r="D8040" i="6"/>
  <c r="D8041" i="6"/>
  <c r="D8042" i="6"/>
  <c r="D8043" i="6"/>
  <c r="D8044" i="6"/>
  <c r="D8045" i="6"/>
  <c r="D8046" i="6"/>
  <c r="D8047" i="6"/>
  <c r="D8048" i="6"/>
  <c r="D8049" i="6"/>
  <c r="D8050" i="6"/>
  <c r="D8051" i="6"/>
  <c r="D8052" i="6"/>
  <c r="D8053" i="6"/>
  <c r="D8054" i="6"/>
  <c r="D8055" i="6"/>
  <c r="F82" i="1" l="1"/>
  <c r="F411" i="1"/>
  <c r="F916" i="1"/>
  <c r="F102" i="1"/>
  <c r="F445" i="1"/>
  <c r="F56" i="1"/>
  <c r="F330" i="1"/>
  <c r="F88" i="1"/>
  <c r="F440" i="1"/>
  <c r="F970" i="1"/>
  <c r="F705" i="1"/>
  <c r="F110" i="1"/>
  <c r="F471" i="1"/>
  <c r="F504" i="1"/>
  <c r="F515" i="1"/>
  <c r="F580" i="1"/>
  <c r="F773" i="1"/>
  <c r="F140" i="1"/>
  <c r="F487" i="1"/>
  <c r="F167" i="1"/>
  <c r="F172" i="1"/>
  <c r="F210" i="1"/>
  <c r="F146" i="1"/>
  <c r="F600" i="1"/>
  <c r="F806" i="1"/>
  <c r="F225" i="1"/>
  <c r="F693" i="1"/>
  <c r="F309" i="1"/>
  <c r="F363" i="1"/>
  <c r="C3" i="5"/>
  <c r="D3" i="5" s="1"/>
  <c r="C4" i="5"/>
  <c r="D4" i="5"/>
  <c r="C5" i="5"/>
  <c r="D5" i="5"/>
  <c r="C6" i="5"/>
  <c r="D6" i="5" s="1"/>
  <c r="C7" i="5"/>
  <c r="D7" i="5"/>
  <c r="C8" i="5"/>
  <c r="D8" i="5"/>
  <c r="C9" i="5"/>
  <c r="D9" i="5"/>
  <c r="C10" i="5"/>
  <c r="D10" i="5" s="1"/>
  <c r="C11" i="5"/>
  <c r="D11" i="5"/>
  <c r="C12" i="5"/>
  <c r="D12" i="5"/>
  <c r="C13" i="5"/>
  <c r="D13" i="5"/>
  <c r="C14" i="5"/>
  <c r="D14" i="5" s="1"/>
  <c r="C15" i="5"/>
  <c r="D15" i="5"/>
  <c r="C16" i="5"/>
  <c r="D16" i="5"/>
  <c r="C17" i="5"/>
  <c r="D17" i="5"/>
  <c r="C18" i="5"/>
  <c r="D18" i="5" s="1"/>
  <c r="C19" i="5"/>
  <c r="D19" i="5"/>
  <c r="C20" i="5"/>
  <c r="D20" i="5"/>
  <c r="C21" i="5"/>
  <c r="D21" i="5"/>
  <c r="C22" i="5"/>
  <c r="D22" i="5" s="1"/>
  <c r="C23" i="5"/>
  <c r="D23" i="5"/>
  <c r="C24" i="5"/>
  <c r="D24" i="5"/>
  <c r="C25" i="5"/>
  <c r="D25" i="5"/>
  <c r="C26" i="5"/>
  <c r="D26" i="5" s="1"/>
  <c r="C27" i="5"/>
  <c r="D27" i="5"/>
  <c r="C28" i="5"/>
  <c r="D28" i="5"/>
  <c r="C29" i="5"/>
  <c r="D29" i="5"/>
  <c r="C30" i="5"/>
  <c r="D30" i="5" s="1"/>
  <c r="C31" i="5"/>
  <c r="D31" i="5"/>
  <c r="C32" i="5"/>
  <c r="D32" i="5"/>
  <c r="C33" i="5"/>
  <c r="D33" i="5"/>
  <c r="C34" i="5"/>
  <c r="D34" i="5" s="1"/>
  <c r="C35" i="5"/>
  <c r="D35" i="5"/>
  <c r="C36" i="5"/>
  <c r="D36" i="5"/>
  <c r="C37" i="5"/>
  <c r="D37" i="5"/>
  <c r="C38" i="5"/>
  <c r="D38" i="5" s="1"/>
  <c r="C39" i="5"/>
  <c r="D39" i="5"/>
  <c r="C40" i="5"/>
  <c r="D40" i="5"/>
  <c r="C41" i="5"/>
  <c r="D41" i="5"/>
  <c r="C42" i="5"/>
  <c r="D42" i="5" s="1"/>
  <c r="C43" i="5"/>
  <c r="D43" i="5"/>
  <c r="C44" i="5"/>
  <c r="D44" i="5"/>
  <c r="C45" i="5"/>
  <c r="D45" i="5"/>
  <c r="C46" i="5"/>
  <c r="D46" i="5" s="1"/>
  <c r="C47" i="5"/>
  <c r="D47" i="5"/>
  <c r="C48" i="5"/>
  <c r="D48" i="5"/>
  <c r="C49" i="5"/>
  <c r="D49" i="5"/>
  <c r="C50" i="5"/>
  <c r="D50" i="5" s="1"/>
  <c r="C51" i="5"/>
  <c r="D51" i="5"/>
  <c r="C52" i="5"/>
  <c r="D52" i="5"/>
  <c r="C53" i="5"/>
  <c r="D53" i="5"/>
  <c r="C54" i="5"/>
  <c r="D54" i="5" s="1"/>
  <c r="C55" i="5"/>
  <c r="D55" i="5"/>
  <c r="C56" i="5"/>
  <c r="D56" i="5"/>
  <c r="C57" i="5"/>
  <c r="D57" i="5"/>
  <c r="C58" i="5"/>
  <c r="D58" i="5" s="1"/>
  <c r="C59" i="5"/>
  <c r="D59" i="5"/>
  <c r="C60" i="5"/>
  <c r="D60" i="5"/>
  <c r="C61" i="5"/>
  <c r="D61" i="5"/>
  <c r="C62" i="5"/>
  <c r="D62" i="5" s="1"/>
  <c r="C63" i="5"/>
  <c r="D63" i="5"/>
  <c r="C64" i="5"/>
  <c r="D64" i="5"/>
  <c r="C65" i="5"/>
  <c r="D65" i="5"/>
  <c r="C66" i="5"/>
  <c r="D66" i="5" s="1"/>
  <c r="C67" i="5"/>
  <c r="D67" i="5"/>
  <c r="C68" i="5"/>
  <c r="D68" i="5"/>
  <c r="C69" i="5"/>
  <c r="D69" i="5"/>
  <c r="C70" i="5"/>
  <c r="D70" i="5" s="1"/>
  <c r="C71" i="5"/>
  <c r="D71" i="5"/>
  <c r="C72" i="5"/>
  <c r="D72" i="5"/>
  <c r="C73" i="5"/>
  <c r="D73" i="5"/>
  <c r="C74" i="5"/>
  <c r="D74" i="5" s="1"/>
  <c r="C75" i="5"/>
  <c r="D75" i="5"/>
  <c r="C76" i="5"/>
  <c r="D76" i="5"/>
  <c r="C77" i="5"/>
  <c r="D77" i="5"/>
  <c r="C78" i="5"/>
  <c r="D78" i="5" s="1"/>
  <c r="C79" i="5"/>
  <c r="D79" i="5"/>
  <c r="C80" i="5"/>
  <c r="D80" i="5"/>
  <c r="C81" i="5"/>
  <c r="D81" i="5"/>
  <c r="C82" i="5"/>
  <c r="D82" i="5" s="1"/>
  <c r="C83" i="5"/>
  <c r="D83" i="5"/>
  <c r="C84" i="5"/>
  <c r="D84" i="5"/>
  <c r="C85" i="5"/>
  <c r="D85" i="5"/>
  <c r="C86" i="5"/>
  <c r="D86" i="5" s="1"/>
  <c r="C87" i="5"/>
  <c r="D87" i="5"/>
  <c r="C88" i="5"/>
  <c r="D88" i="5"/>
  <c r="C89" i="5"/>
  <c r="D89" i="5"/>
  <c r="C90" i="5"/>
  <c r="D90" i="5" s="1"/>
  <c r="C91" i="5"/>
  <c r="D91" i="5"/>
  <c r="C92" i="5"/>
  <c r="D92" i="5"/>
  <c r="C93" i="5"/>
  <c r="D93" i="5"/>
  <c r="C94" i="5"/>
  <c r="D94" i="5" s="1"/>
  <c r="C95" i="5"/>
  <c r="D95" i="5"/>
  <c r="C96" i="5"/>
  <c r="D96" i="5"/>
  <c r="C97" i="5"/>
  <c r="D97" i="5"/>
  <c r="C98" i="5"/>
  <c r="D98" i="5" s="1"/>
  <c r="C99" i="5"/>
  <c r="D99" i="5"/>
  <c r="C100" i="5"/>
  <c r="D100" i="5"/>
  <c r="C101" i="5"/>
  <c r="D101" i="5"/>
  <c r="C102" i="5"/>
  <c r="D102" i="5" s="1"/>
  <c r="C103" i="5"/>
  <c r="D103" i="5"/>
  <c r="C104" i="5"/>
  <c r="D104" i="5"/>
  <c r="C105" i="5"/>
  <c r="D105" i="5"/>
  <c r="C106" i="5"/>
  <c r="D106" i="5" s="1"/>
  <c r="C107" i="5"/>
  <c r="D107" i="5"/>
  <c r="C108" i="5"/>
  <c r="D108" i="5"/>
  <c r="C109" i="5"/>
  <c r="D109" i="5"/>
  <c r="C110" i="5"/>
  <c r="D110" i="5" s="1"/>
  <c r="C111" i="5"/>
  <c r="D111" i="5"/>
  <c r="C112" i="5"/>
  <c r="D112" i="5"/>
  <c r="C113" i="5"/>
  <c r="D113" i="5"/>
  <c r="C114" i="5"/>
  <c r="D114" i="5" s="1"/>
  <c r="C115" i="5"/>
  <c r="D115" i="5"/>
  <c r="C116" i="5"/>
  <c r="D116" i="5"/>
  <c r="C117" i="5"/>
  <c r="D117" i="5"/>
  <c r="C118" i="5"/>
  <c r="D118" i="5" s="1"/>
  <c r="C119" i="5"/>
  <c r="D119" i="5"/>
  <c r="C120" i="5"/>
  <c r="D120" i="5"/>
  <c r="C121" i="5"/>
  <c r="D121" i="5"/>
  <c r="C122" i="5"/>
  <c r="D122" i="5" s="1"/>
  <c r="C123" i="5"/>
  <c r="D123" i="5"/>
  <c r="C124" i="5"/>
  <c r="D124" i="5"/>
  <c r="C125" i="5"/>
  <c r="D125" i="5"/>
  <c r="C126" i="5"/>
  <c r="D126" i="5" s="1"/>
  <c r="C127" i="5"/>
  <c r="D127" i="5"/>
  <c r="C128" i="5"/>
  <c r="D128" i="5"/>
  <c r="C129" i="5"/>
  <c r="D129" i="5"/>
  <c r="C130" i="5"/>
  <c r="D130" i="5" s="1"/>
  <c r="C131" i="5"/>
  <c r="D131" i="5"/>
  <c r="C132" i="5"/>
  <c r="D132" i="5"/>
  <c r="C133" i="5"/>
  <c r="D133" i="5"/>
  <c r="C134" i="5"/>
  <c r="D134" i="5" s="1"/>
  <c r="C135" i="5"/>
  <c r="D135" i="5"/>
  <c r="C136" i="5"/>
  <c r="D136" i="5"/>
  <c r="C137" i="5"/>
  <c r="D137" i="5"/>
  <c r="C138" i="5"/>
  <c r="D138" i="5" s="1"/>
  <c r="C139" i="5"/>
  <c r="D139" i="5"/>
  <c r="C140" i="5"/>
  <c r="D140" i="5"/>
  <c r="C141" i="5"/>
  <c r="D141" i="5"/>
  <c r="C142" i="5"/>
  <c r="D142" i="5" s="1"/>
  <c r="C143" i="5"/>
  <c r="D143" i="5"/>
  <c r="C144" i="5"/>
  <c r="D144" i="5"/>
  <c r="C145" i="5"/>
  <c r="D145" i="5"/>
  <c r="C146" i="5"/>
  <c r="D146" i="5" s="1"/>
  <c r="C147" i="5"/>
  <c r="D147" i="5"/>
  <c r="C148" i="5"/>
  <c r="D148" i="5"/>
  <c r="C149" i="5"/>
  <c r="D149" i="5"/>
  <c r="C150" i="5"/>
  <c r="D150" i="5" s="1"/>
  <c r="C151" i="5"/>
  <c r="D151" i="5"/>
  <c r="C152" i="5"/>
  <c r="D152" i="5"/>
  <c r="C153" i="5"/>
  <c r="D153" i="5"/>
  <c r="C154" i="5"/>
  <c r="D154" i="5" s="1"/>
  <c r="C155" i="5"/>
  <c r="D155" i="5"/>
  <c r="C156" i="5"/>
  <c r="D156" i="5"/>
  <c r="C157" i="5"/>
  <c r="D157" i="5"/>
  <c r="C158" i="5"/>
  <c r="D158" i="5" s="1"/>
  <c r="C159" i="5"/>
  <c r="D159" i="5"/>
  <c r="C160" i="5"/>
  <c r="D160" i="5"/>
  <c r="C161" i="5"/>
  <c r="D161" i="5"/>
  <c r="C162" i="5"/>
  <c r="D162" i="5" s="1"/>
  <c r="C163" i="5"/>
  <c r="D163" i="5"/>
  <c r="C164" i="5"/>
  <c r="D164" i="5"/>
  <c r="C165" i="5"/>
  <c r="D165" i="5"/>
  <c r="C166" i="5"/>
  <c r="D166" i="5" s="1"/>
  <c r="C167" i="5"/>
  <c r="D167" i="5"/>
  <c r="C168" i="5"/>
  <c r="D168" i="5"/>
  <c r="C169" i="5"/>
  <c r="D169" i="5"/>
  <c r="C170" i="5"/>
  <c r="D170" i="5" s="1"/>
  <c r="C171" i="5"/>
  <c r="D171" i="5"/>
  <c r="C172" i="5"/>
  <c r="D172" i="5"/>
  <c r="C173" i="5"/>
  <c r="D173" i="5"/>
  <c r="C174" i="5"/>
  <c r="D174" i="5" s="1"/>
  <c r="C175" i="5"/>
  <c r="D175" i="5"/>
  <c r="C176" i="5"/>
  <c r="D176" i="5"/>
  <c r="C177" i="5"/>
  <c r="D177" i="5"/>
  <c r="C178" i="5"/>
  <c r="D178" i="5" s="1"/>
  <c r="C179" i="5"/>
  <c r="D179" i="5"/>
  <c r="C180" i="5"/>
  <c r="D180" i="5"/>
  <c r="C181" i="5"/>
  <c r="D181" i="5"/>
  <c r="C182" i="5"/>
  <c r="D182" i="5" s="1"/>
  <c r="C183" i="5"/>
  <c r="D183" i="5"/>
  <c r="C184" i="5"/>
  <c r="D184" i="5"/>
  <c r="C185" i="5"/>
  <c r="D185" i="5"/>
  <c r="C186" i="5"/>
  <c r="D186" i="5" s="1"/>
  <c r="C187" i="5"/>
  <c r="D187" i="5"/>
  <c r="C188" i="5"/>
  <c r="D188" i="5"/>
  <c r="C189" i="5"/>
  <c r="D189" i="5"/>
  <c r="C190" i="5"/>
  <c r="D190" i="5" s="1"/>
  <c r="C191" i="5"/>
  <c r="D191" i="5"/>
  <c r="C192" i="5"/>
  <c r="D192" i="5"/>
  <c r="C193" i="5"/>
  <c r="D193" i="5"/>
  <c r="C194" i="5"/>
  <c r="D194" i="5" s="1"/>
  <c r="C195" i="5"/>
  <c r="D195" i="5"/>
  <c r="C196" i="5"/>
  <c r="D196" i="5"/>
  <c r="C197" i="5"/>
  <c r="D197" i="5"/>
  <c r="C198" i="5"/>
  <c r="D198" i="5" s="1"/>
  <c r="C199" i="5"/>
  <c r="D199" i="5"/>
  <c r="C200" i="5"/>
  <c r="D200" i="5"/>
  <c r="C201" i="5"/>
  <c r="D201" i="5"/>
  <c r="C202" i="5"/>
  <c r="D202" i="5" s="1"/>
  <c r="C203" i="5"/>
  <c r="D203" i="5"/>
  <c r="C204" i="5"/>
  <c r="D204" i="5"/>
  <c r="C205" i="5"/>
  <c r="D205" i="5"/>
  <c r="C206" i="5"/>
  <c r="D206" i="5" s="1"/>
  <c r="C207" i="5"/>
  <c r="D207" i="5"/>
  <c r="C208" i="5"/>
  <c r="D208" i="5"/>
  <c r="C209" i="5"/>
  <c r="D209" i="5"/>
  <c r="C210" i="5"/>
  <c r="D210" i="5" s="1"/>
  <c r="C211" i="5"/>
  <c r="D211" i="5"/>
  <c r="C212" i="5"/>
  <c r="D212" i="5"/>
  <c r="C213" i="5"/>
  <c r="D213" i="5"/>
  <c r="C214" i="5"/>
  <c r="D214" i="5" s="1"/>
  <c r="C215" i="5"/>
  <c r="D215" i="5"/>
  <c r="C216" i="5"/>
  <c r="D216" i="5"/>
  <c r="C217" i="5"/>
  <c r="D217" i="5"/>
  <c r="C218" i="5"/>
  <c r="D218" i="5" s="1"/>
  <c r="C219" i="5"/>
  <c r="D219" i="5"/>
  <c r="C220" i="5"/>
  <c r="D220" i="5"/>
  <c r="C221" i="5"/>
  <c r="D221" i="5"/>
  <c r="C222" i="5"/>
  <c r="D222" i="5" s="1"/>
  <c r="C223" i="5"/>
  <c r="D223" i="5"/>
  <c r="C224" i="5"/>
  <c r="D224" i="5"/>
  <c r="C225" i="5"/>
  <c r="D225" i="5"/>
  <c r="C226" i="5"/>
  <c r="D226" i="5" s="1"/>
  <c r="C227" i="5"/>
  <c r="D227" i="5"/>
  <c r="C228" i="5"/>
  <c r="D228" i="5"/>
  <c r="C229" i="5"/>
  <c r="D229" i="5"/>
  <c r="C230" i="5"/>
  <c r="D230" i="5" s="1"/>
  <c r="C231" i="5"/>
  <c r="D231" i="5"/>
  <c r="C232" i="5"/>
  <c r="D232" i="5"/>
  <c r="C233" i="5"/>
  <c r="D233" i="5"/>
  <c r="C234" i="5"/>
  <c r="D234" i="5" s="1"/>
  <c r="C235" i="5"/>
  <c r="D235" i="5"/>
  <c r="C236" i="5"/>
  <c r="D236" i="5"/>
  <c r="C237" i="5"/>
  <c r="D237" i="5"/>
  <c r="C238" i="5"/>
  <c r="D238" i="5" s="1"/>
  <c r="C239" i="5"/>
  <c r="D239" i="5"/>
  <c r="C240" i="5"/>
  <c r="D240" i="5"/>
  <c r="C241" i="5"/>
  <c r="D241" i="5"/>
  <c r="C242" i="5"/>
  <c r="D242" i="5" s="1"/>
  <c r="C243" i="5"/>
  <c r="D243" i="5"/>
  <c r="C244" i="5"/>
  <c r="D244" i="5"/>
  <c r="C245" i="5"/>
  <c r="D245" i="5"/>
  <c r="C246" i="5"/>
  <c r="D246" i="5" s="1"/>
  <c r="C247" i="5"/>
  <c r="D247" i="5"/>
  <c r="C248" i="5"/>
  <c r="D248" i="5"/>
  <c r="C249" i="5"/>
  <c r="D249" i="5"/>
  <c r="C250" i="5"/>
  <c r="D250" i="5" s="1"/>
  <c r="C251" i="5"/>
  <c r="D251" i="5"/>
  <c r="C252" i="5"/>
  <c r="D252" i="5"/>
  <c r="C253" i="5"/>
  <c r="D253" i="5"/>
  <c r="C254" i="5"/>
  <c r="D254" i="5" s="1"/>
  <c r="C255" i="5"/>
  <c r="D255" i="5"/>
  <c r="C256" i="5"/>
  <c r="D256" i="5"/>
  <c r="C257" i="5"/>
  <c r="D257" i="5"/>
  <c r="C258" i="5"/>
  <c r="D258" i="5" s="1"/>
  <c r="C259" i="5"/>
  <c r="D259" i="5"/>
  <c r="C260" i="5"/>
  <c r="D260" i="5"/>
  <c r="C261" i="5"/>
  <c r="D261" i="5" s="1"/>
  <c r="C262" i="5"/>
  <c r="D262" i="5" s="1"/>
  <c r="C263" i="5"/>
  <c r="D263" i="5"/>
  <c r="C264" i="5"/>
  <c r="D264" i="5"/>
  <c r="C265" i="5"/>
  <c r="D265" i="5"/>
  <c r="C266" i="5"/>
  <c r="D266" i="5" s="1"/>
  <c r="C267" i="5"/>
  <c r="D267" i="5"/>
  <c r="C268" i="5"/>
  <c r="D268" i="5" s="1"/>
  <c r="C269" i="5"/>
  <c r="D269" i="5" s="1"/>
  <c r="C270" i="5"/>
  <c r="D270" i="5" s="1"/>
  <c r="C271" i="5"/>
  <c r="D271" i="5"/>
  <c r="C272" i="5"/>
  <c r="D272" i="5"/>
  <c r="C273" i="5"/>
  <c r="D273" i="5"/>
  <c r="C274" i="5"/>
  <c r="D274" i="5" s="1"/>
  <c r="C275" i="5"/>
  <c r="D275" i="5"/>
  <c r="C276" i="5"/>
  <c r="D276" i="5"/>
  <c r="C277" i="5"/>
  <c r="D277" i="5" s="1"/>
  <c r="C278" i="5"/>
  <c r="D278" i="5" s="1"/>
  <c r="C279" i="5"/>
  <c r="D279" i="5"/>
  <c r="C280" i="5"/>
  <c r="D280" i="5"/>
  <c r="C281" i="5"/>
  <c r="D281" i="5"/>
  <c r="C282" i="5"/>
  <c r="D282" i="5" s="1"/>
  <c r="C283" i="5"/>
  <c r="D283" i="5"/>
  <c r="C284" i="5"/>
  <c r="D284" i="5" s="1"/>
  <c r="C285" i="5"/>
  <c r="D285" i="5"/>
  <c r="C286" i="5"/>
  <c r="D286" i="5" s="1"/>
  <c r="C287" i="5"/>
  <c r="D287" i="5"/>
  <c r="C288" i="5"/>
  <c r="D288" i="5"/>
  <c r="C289" i="5"/>
  <c r="D289" i="5"/>
  <c r="C290" i="5"/>
  <c r="D290" i="5" s="1"/>
  <c r="C291" i="5"/>
  <c r="D291" i="5"/>
  <c r="C292" i="5"/>
  <c r="D292" i="5" s="1"/>
  <c r="C293" i="5"/>
  <c r="D293" i="5" s="1"/>
  <c r="C294" i="5"/>
  <c r="D294" i="5" s="1"/>
  <c r="C295" i="5"/>
  <c r="D295" i="5"/>
  <c r="C296" i="5"/>
  <c r="D296" i="5"/>
  <c r="C297" i="5"/>
  <c r="D297" i="5"/>
  <c r="C298" i="5"/>
  <c r="D298" i="5" s="1"/>
  <c r="C299" i="5"/>
  <c r="D299" i="5"/>
  <c r="C300" i="5"/>
  <c r="D300" i="5" s="1"/>
  <c r="C301" i="5"/>
  <c r="D301" i="5" s="1"/>
  <c r="C302" i="5"/>
  <c r="D302" i="5" s="1"/>
  <c r="C303" i="5"/>
  <c r="D303" i="5"/>
  <c r="C304" i="5"/>
  <c r="D304" i="5"/>
  <c r="C305" i="5"/>
  <c r="D305" i="5"/>
  <c r="C306" i="5"/>
  <c r="D306" i="5" s="1"/>
  <c r="C307" i="5"/>
  <c r="D307" i="5"/>
  <c r="C308" i="5"/>
  <c r="D308" i="5"/>
  <c r="C309" i="5"/>
  <c r="D309" i="5" s="1"/>
  <c r="C310" i="5"/>
  <c r="D310" i="5" s="1"/>
  <c r="C311" i="5"/>
  <c r="D311" i="5"/>
  <c r="C312" i="5"/>
  <c r="D312" i="5"/>
  <c r="C313" i="5"/>
  <c r="D313" i="5"/>
  <c r="C314" i="5"/>
  <c r="D314" i="5" s="1"/>
  <c r="C315" i="5"/>
  <c r="D315" i="5"/>
  <c r="C316" i="5"/>
  <c r="D316" i="5" s="1"/>
  <c r="C317" i="5"/>
  <c r="D317" i="5"/>
  <c r="C318" i="5"/>
  <c r="D318" i="5" s="1"/>
  <c r="C319" i="5"/>
  <c r="D319" i="5"/>
  <c r="C320" i="5"/>
  <c r="D320" i="5"/>
  <c r="C321" i="5"/>
  <c r="D321" i="5"/>
  <c r="C322" i="5"/>
  <c r="D322" i="5" s="1"/>
  <c r="C323" i="5"/>
  <c r="D323" i="5"/>
  <c r="C324" i="5"/>
  <c r="D324" i="5" s="1"/>
  <c r="C325" i="5"/>
  <c r="D325" i="5" s="1"/>
  <c r="C326" i="5"/>
  <c r="D326" i="5" s="1"/>
  <c r="C327" i="5"/>
  <c r="D327" i="5"/>
  <c r="C328" i="5"/>
  <c r="D328" i="5"/>
  <c r="C329" i="5"/>
  <c r="D329" i="5"/>
  <c r="C330" i="5"/>
  <c r="D330" i="5" s="1"/>
  <c r="C331" i="5"/>
  <c r="D331" i="5"/>
  <c r="C332" i="5"/>
  <c r="D332" i="5" s="1"/>
  <c r="C333" i="5"/>
  <c r="D333" i="5" s="1"/>
  <c r="C334" i="5"/>
  <c r="D334" i="5" s="1"/>
  <c r="C335" i="5"/>
  <c r="D335" i="5"/>
  <c r="C336" i="5"/>
  <c r="D336" i="5"/>
  <c r="C337" i="5"/>
  <c r="D337" i="5"/>
  <c r="C338" i="5"/>
  <c r="D338" i="5" s="1"/>
  <c r="C339" i="5"/>
  <c r="D339" i="5"/>
  <c r="C340" i="5"/>
  <c r="D340" i="5"/>
  <c r="C341" i="5"/>
  <c r="D341" i="5" s="1"/>
  <c r="C342" i="5"/>
  <c r="D342" i="5" s="1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 s="1"/>
  <c r="C523" i="5"/>
  <c r="D523" i="5"/>
  <c r="C524" i="5"/>
  <c r="D524" i="5"/>
  <c r="C525" i="5"/>
  <c r="D525" i="5"/>
  <c r="C526" i="5"/>
  <c r="D526" i="5" s="1"/>
  <c r="C527" i="5"/>
  <c r="D527" i="5"/>
  <c r="C528" i="5"/>
  <c r="D528" i="5"/>
  <c r="C529" i="5"/>
  <c r="D529" i="5"/>
  <c r="C530" i="5"/>
  <c r="D530" i="5" s="1"/>
  <c r="C531" i="5"/>
  <c r="D531" i="5"/>
  <c r="C532" i="5"/>
  <c r="D532" i="5"/>
  <c r="C533" i="5"/>
  <c r="D533" i="5"/>
  <c r="C534" i="5"/>
  <c r="D534" i="5" s="1"/>
  <c r="C535" i="5"/>
  <c r="D535" i="5"/>
  <c r="C536" i="5"/>
  <c r="D536" i="5"/>
  <c r="C537" i="5"/>
  <c r="D537" i="5"/>
  <c r="C538" i="5"/>
  <c r="D538" i="5" s="1"/>
  <c r="C539" i="5"/>
  <c r="D539" i="5"/>
  <c r="C540" i="5"/>
  <c r="D540" i="5"/>
  <c r="C541" i="5"/>
  <c r="D541" i="5"/>
  <c r="C542" i="5"/>
  <c r="D542" i="5" s="1"/>
  <c r="C543" i="5"/>
  <c r="D543" i="5"/>
  <c r="C544" i="5"/>
  <c r="D544" i="5"/>
  <c r="C545" i="5"/>
  <c r="D545" i="5"/>
  <c r="C546" i="5"/>
  <c r="D546" i="5" s="1"/>
  <c r="C547" i="5"/>
  <c r="D547" i="5"/>
  <c r="C548" i="5"/>
  <c r="D548" i="5"/>
  <c r="C549" i="5"/>
  <c r="D549" i="5"/>
  <c r="C550" i="5"/>
  <c r="D550" i="5" s="1"/>
  <c r="C551" i="5"/>
  <c r="D551" i="5"/>
  <c r="C552" i="5"/>
  <c r="D552" i="5"/>
  <c r="C553" i="5"/>
  <c r="D553" i="5"/>
  <c r="C554" i="5"/>
  <c r="D554" i="5" s="1"/>
  <c r="C555" i="5"/>
  <c r="D555" i="5"/>
  <c r="C556" i="5"/>
  <c r="D556" i="5"/>
  <c r="C557" i="5"/>
  <c r="D557" i="5"/>
  <c r="C558" i="5"/>
  <c r="D558" i="5" s="1"/>
  <c r="C559" i="5"/>
  <c r="D559" i="5"/>
  <c r="C560" i="5"/>
  <c r="D560" i="5"/>
  <c r="C561" i="5"/>
  <c r="D561" i="5"/>
  <c r="C562" i="5"/>
  <c r="D562" i="5" s="1"/>
  <c r="C563" i="5"/>
  <c r="D563" i="5"/>
  <c r="C564" i="5"/>
  <c r="D564" i="5"/>
  <c r="C565" i="5"/>
  <c r="D565" i="5"/>
  <c r="C566" i="5"/>
  <c r="D566" i="5" s="1"/>
  <c r="C567" i="5"/>
  <c r="D567" i="5"/>
  <c r="C568" i="5"/>
  <c r="D568" i="5"/>
  <c r="C569" i="5"/>
  <c r="D569" i="5"/>
  <c r="C570" i="5"/>
  <c r="D570" i="5" s="1"/>
  <c r="C571" i="5"/>
  <c r="D571" i="5"/>
  <c r="C572" i="5"/>
  <c r="D572" i="5"/>
  <c r="C573" i="5"/>
  <c r="D573" i="5"/>
  <c r="C574" i="5"/>
  <c r="D574" i="5" s="1"/>
  <c r="C575" i="5"/>
  <c r="D575" i="5"/>
  <c r="C576" i="5"/>
  <c r="D576" i="5"/>
  <c r="C577" i="5"/>
  <c r="D577" i="5"/>
  <c r="C578" i="5"/>
  <c r="D578" i="5" s="1"/>
  <c r="C579" i="5"/>
  <c r="D579" i="5"/>
  <c r="C580" i="5"/>
  <c r="D580" i="5"/>
  <c r="C581" i="5"/>
  <c r="D581" i="5"/>
  <c r="C582" i="5"/>
  <c r="D582" i="5" s="1"/>
  <c r="C583" i="5"/>
  <c r="D583" i="5"/>
  <c r="C584" i="5"/>
  <c r="D584" i="5"/>
  <c r="C585" i="5"/>
  <c r="D585" i="5"/>
  <c r="C586" i="5"/>
  <c r="D586" i="5" s="1"/>
  <c r="C587" i="5"/>
  <c r="D587" i="5"/>
  <c r="C588" i="5"/>
  <c r="D588" i="5"/>
  <c r="C589" i="5"/>
  <c r="D589" i="5"/>
  <c r="C590" i="5"/>
  <c r="D590" i="5" s="1"/>
  <c r="C591" i="5"/>
  <c r="D591" i="5"/>
  <c r="C592" i="5"/>
  <c r="D592" i="5"/>
  <c r="C593" i="5"/>
  <c r="D593" i="5"/>
  <c r="C594" i="5"/>
  <c r="D594" i="5" s="1"/>
  <c r="C595" i="5"/>
  <c r="D595" i="5"/>
  <c r="C596" i="5"/>
  <c r="D596" i="5"/>
  <c r="C597" i="5"/>
  <c r="D597" i="5"/>
  <c r="C598" i="5"/>
  <c r="D598" i="5" s="1"/>
  <c r="C599" i="5"/>
  <c r="D599" i="5"/>
  <c r="C600" i="5"/>
  <c r="D600" i="5"/>
  <c r="C601" i="5"/>
  <c r="D601" i="5"/>
  <c r="C602" i="5"/>
  <c r="D602" i="5" s="1"/>
  <c r="C603" i="5"/>
  <c r="D603" i="5"/>
  <c r="C604" i="5"/>
  <c r="D604" i="5"/>
  <c r="C605" i="5"/>
  <c r="D605" i="5"/>
  <c r="C606" i="5"/>
  <c r="D606" i="5" s="1"/>
  <c r="C607" i="5"/>
  <c r="D607" i="5"/>
  <c r="C608" i="5"/>
  <c r="D608" i="5"/>
  <c r="C609" i="5"/>
  <c r="D609" i="5"/>
  <c r="C610" i="5"/>
  <c r="D610" i="5" s="1"/>
  <c r="C611" i="5"/>
  <c r="D611" i="5"/>
  <c r="C612" i="5"/>
  <c r="D612" i="5"/>
  <c r="C613" i="5"/>
  <c r="D613" i="5"/>
  <c r="C614" i="5"/>
  <c r="D614" i="5" s="1"/>
  <c r="C615" i="5"/>
  <c r="D615" i="5"/>
  <c r="C616" i="5"/>
  <c r="D616" i="5"/>
  <c r="C617" i="5"/>
  <c r="D617" i="5"/>
  <c r="C618" i="5"/>
  <c r="D618" i="5" s="1"/>
  <c r="C619" i="5"/>
  <c r="D619" i="5"/>
  <c r="C620" i="5"/>
  <c r="D620" i="5"/>
  <c r="C621" i="5"/>
  <c r="D621" i="5"/>
  <c r="C622" i="5"/>
  <c r="D622" i="5" s="1"/>
  <c r="C623" i="5"/>
  <c r="D623" i="5"/>
  <c r="C624" i="5"/>
  <c r="D624" i="5"/>
  <c r="C625" i="5"/>
  <c r="D625" i="5"/>
  <c r="C626" i="5"/>
  <c r="D626" i="5" s="1"/>
  <c r="C627" i="5"/>
  <c r="D627" i="5"/>
  <c r="C628" i="5"/>
  <c r="D628" i="5"/>
  <c r="C629" i="5"/>
  <c r="D629" i="5"/>
  <c r="C630" i="5"/>
  <c r="D630" i="5" s="1"/>
  <c r="C631" i="5"/>
  <c r="D631" i="5"/>
  <c r="C632" i="5"/>
  <c r="D632" i="5"/>
  <c r="C633" i="5"/>
  <c r="D633" i="5"/>
  <c r="C634" i="5"/>
  <c r="D634" i="5" s="1"/>
  <c r="C635" i="5"/>
  <c r="D635" i="5"/>
  <c r="C636" i="5"/>
  <c r="D636" i="5"/>
  <c r="C637" i="5"/>
  <c r="D637" i="5"/>
  <c r="C638" i="5"/>
  <c r="D638" i="5" s="1"/>
  <c r="C639" i="5"/>
  <c r="D639" i="5"/>
  <c r="C640" i="5"/>
  <c r="D640" i="5"/>
  <c r="C641" i="5"/>
  <c r="D641" i="5"/>
  <c r="C642" i="5"/>
  <c r="D642" i="5" s="1"/>
  <c r="C643" i="5"/>
  <c r="D643" i="5"/>
  <c r="C644" i="5"/>
  <c r="D644" i="5"/>
  <c r="C645" i="5"/>
  <c r="D645" i="5"/>
  <c r="C646" i="5"/>
  <c r="D646" i="5" s="1"/>
  <c r="C647" i="5"/>
  <c r="D647" i="5"/>
  <c r="C648" i="5"/>
  <c r="D648" i="5"/>
  <c r="C649" i="5"/>
  <c r="D649" i="5"/>
  <c r="C650" i="5"/>
  <c r="D650" i="5" s="1"/>
  <c r="C651" i="5"/>
  <c r="D651" i="5"/>
  <c r="C652" i="5"/>
  <c r="D652" i="5"/>
  <c r="C653" i="5"/>
  <c r="D653" i="5"/>
  <c r="C654" i="5"/>
  <c r="D654" i="5" s="1"/>
  <c r="C655" i="5"/>
  <c r="D655" i="5"/>
  <c r="C656" i="5"/>
  <c r="D656" i="5"/>
  <c r="C657" i="5"/>
  <c r="D657" i="5"/>
  <c r="C658" i="5"/>
  <c r="D658" i="5" s="1"/>
  <c r="C659" i="5"/>
  <c r="D659" i="5"/>
  <c r="C660" i="5"/>
  <c r="D660" i="5"/>
  <c r="C661" i="5"/>
  <c r="D661" i="5"/>
  <c r="C662" i="5"/>
  <c r="D662" i="5" s="1"/>
  <c r="C663" i="5"/>
  <c r="D663" i="5"/>
  <c r="C664" i="5"/>
  <c r="D664" i="5"/>
  <c r="C665" i="5"/>
  <c r="D665" i="5"/>
  <c r="C666" i="5"/>
  <c r="D666" i="5" s="1"/>
  <c r="C667" i="5"/>
  <c r="D667" i="5"/>
  <c r="C668" i="5"/>
  <c r="D668" i="5"/>
  <c r="C669" i="5"/>
  <c r="D669" i="5"/>
  <c r="C670" i="5"/>
  <c r="D670" i="5" s="1"/>
  <c r="C671" i="5"/>
  <c r="D671" i="5"/>
  <c r="C672" i="5"/>
  <c r="D672" i="5"/>
  <c r="C673" i="5"/>
  <c r="D673" i="5"/>
  <c r="C674" i="5"/>
  <c r="D674" i="5" s="1"/>
  <c r="C675" i="5"/>
  <c r="D675" i="5"/>
  <c r="C676" i="5"/>
  <c r="D676" i="5"/>
  <c r="C677" i="5"/>
  <c r="D677" i="5"/>
  <c r="C678" i="5"/>
  <c r="D678" i="5" s="1"/>
  <c r="C679" i="5"/>
  <c r="D679" i="5"/>
  <c r="C680" i="5"/>
  <c r="D680" i="5"/>
  <c r="C681" i="5"/>
  <c r="D681" i="5"/>
  <c r="C682" i="5"/>
  <c r="D682" i="5" s="1"/>
  <c r="C683" i="5"/>
  <c r="D683" i="5"/>
  <c r="C684" i="5"/>
  <c r="D684" i="5"/>
  <c r="C685" i="5"/>
  <c r="D685" i="5"/>
  <c r="C686" i="5"/>
  <c r="D686" i="5" s="1"/>
  <c r="C687" i="5"/>
  <c r="D687" i="5"/>
  <c r="C688" i="5"/>
  <c r="D688" i="5"/>
  <c r="C689" i="5"/>
  <c r="D689" i="5"/>
  <c r="C690" i="5"/>
  <c r="D690" i="5" s="1"/>
  <c r="C691" i="5"/>
  <c r="D691" i="5"/>
  <c r="C692" i="5"/>
  <c r="D692" i="5"/>
  <c r="C693" i="5"/>
  <c r="D693" i="5"/>
  <c r="C694" i="5"/>
  <c r="D694" i="5" s="1"/>
  <c r="C695" i="5"/>
  <c r="D695" i="5"/>
  <c r="C696" i="5"/>
  <c r="D696" i="5"/>
  <c r="C697" i="5"/>
  <c r="D697" i="5"/>
  <c r="C698" i="5"/>
  <c r="D698" i="5" s="1"/>
  <c r="C699" i="5"/>
  <c r="D699" i="5"/>
  <c r="C700" i="5"/>
  <c r="D700" i="5"/>
  <c r="C701" i="5"/>
  <c r="D701" i="5"/>
  <c r="C702" i="5"/>
  <c r="D702" i="5" s="1"/>
  <c r="C703" i="5"/>
  <c r="D703" i="5"/>
  <c r="C704" i="5"/>
  <c r="D704" i="5"/>
  <c r="C705" i="5"/>
  <c r="D705" i="5"/>
  <c r="C706" i="5"/>
  <c r="D706" i="5" s="1"/>
  <c r="C707" i="5"/>
  <c r="D707" i="5"/>
  <c r="C708" i="5"/>
  <c r="D708" i="5"/>
  <c r="C709" i="5"/>
  <c r="D709" i="5"/>
  <c r="C710" i="5"/>
  <c r="D710" i="5" s="1"/>
  <c r="C711" i="5"/>
  <c r="D711" i="5"/>
  <c r="C712" i="5"/>
  <c r="D712" i="5"/>
  <c r="C713" i="5"/>
  <c r="D713" i="5"/>
  <c r="C714" i="5"/>
  <c r="D714" i="5" s="1"/>
  <c r="C715" i="5"/>
  <c r="D715" i="5"/>
  <c r="C716" i="5"/>
  <c r="D716" i="5"/>
  <c r="C717" i="5"/>
  <c r="D717" i="5"/>
  <c r="C718" i="5"/>
  <c r="D718" i="5" s="1"/>
  <c r="C719" i="5"/>
  <c r="D719" i="5"/>
  <c r="C720" i="5"/>
  <c r="D720" i="5"/>
  <c r="C721" i="5"/>
  <c r="D721" i="5"/>
  <c r="C722" i="5"/>
  <c r="D722" i="5" s="1"/>
  <c r="C723" i="5"/>
  <c r="D723" i="5"/>
  <c r="C724" i="5"/>
  <c r="D724" i="5"/>
  <c r="C725" i="5"/>
  <c r="D725" i="5"/>
  <c r="C726" i="5"/>
  <c r="D726" i="5" s="1"/>
  <c r="C727" i="5"/>
  <c r="D727" i="5"/>
  <c r="C728" i="5"/>
  <c r="D728" i="5"/>
  <c r="C729" i="5"/>
  <c r="D729" i="5"/>
  <c r="C730" i="5"/>
  <c r="D730" i="5" s="1"/>
  <c r="C731" i="5"/>
  <c r="D731" i="5"/>
  <c r="C732" i="5"/>
  <c r="D732" i="5"/>
  <c r="C733" i="5"/>
  <c r="D733" i="5"/>
  <c r="C734" i="5"/>
  <c r="D734" i="5" s="1"/>
  <c r="C735" i="5"/>
  <c r="D735" i="5"/>
  <c r="C736" i="5"/>
  <c r="D736" i="5"/>
  <c r="C737" i="5"/>
  <c r="D737" i="5"/>
  <c r="C738" i="5"/>
  <c r="D738" i="5" s="1"/>
  <c r="C739" i="5"/>
  <c r="D739" i="5"/>
  <c r="C740" i="5"/>
  <c r="D740" i="5"/>
  <c r="C741" i="5"/>
  <c r="D741" i="5"/>
  <c r="C742" i="5"/>
  <c r="D742" i="5" s="1"/>
  <c r="C743" i="5"/>
  <c r="D743" i="5"/>
  <c r="C744" i="5"/>
  <c r="D744" i="5"/>
  <c r="C745" i="5"/>
  <c r="D745" i="5"/>
  <c r="C746" i="5"/>
  <c r="D746" i="5" s="1"/>
  <c r="C747" i="5"/>
  <c r="D747" i="5"/>
  <c r="C748" i="5"/>
  <c r="D748" i="5"/>
  <c r="C749" i="5"/>
  <c r="D749" i="5"/>
  <c r="C750" i="5"/>
  <c r="D750" i="5" s="1"/>
  <c r="C751" i="5"/>
  <c r="D751" i="5"/>
  <c r="C752" i="5"/>
  <c r="D752" i="5"/>
  <c r="C753" i="5"/>
  <c r="D753" i="5"/>
  <c r="C754" i="5"/>
  <c r="D754" i="5" s="1"/>
  <c r="C755" i="5"/>
  <c r="D755" i="5"/>
  <c r="C756" i="5"/>
  <c r="D756" i="5"/>
  <c r="C757" i="5"/>
  <c r="D757" i="5"/>
  <c r="C758" i="5"/>
  <c r="D758" i="5" s="1"/>
  <c r="C759" i="5"/>
  <c r="D759" i="5"/>
  <c r="C760" i="5"/>
  <c r="D760" i="5"/>
  <c r="C761" i="5"/>
  <c r="D761" i="5"/>
  <c r="C762" i="5"/>
  <c r="D762" i="5" s="1"/>
  <c r="C763" i="5"/>
  <c r="D763" i="5"/>
  <c r="C764" i="5"/>
  <c r="D764" i="5"/>
  <c r="C765" i="5"/>
  <c r="D765" i="5"/>
  <c r="C766" i="5"/>
  <c r="D766" i="5" s="1"/>
  <c r="C767" i="5"/>
  <c r="D767" i="5"/>
  <c r="C768" i="5"/>
  <c r="D768" i="5"/>
  <c r="C769" i="5"/>
  <c r="D769" i="5"/>
  <c r="C770" i="5"/>
  <c r="D770" i="5" s="1"/>
  <c r="C771" i="5"/>
  <c r="D771" i="5"/>
  <c r="C772" i="5"/>
  <c r="D772" i="5"/>
  <c r="C773" i="5"/>
  <c r="D773" i="5"/>
  <c r="C774" i="5"/>
  <c r="D774" i="5" s="1"/>
  <c r="C775" i="5"/>
  <c r="D775" i="5"/>
  <c r="C776" i="5"/>
  <c r="D776" i="5"/>
  <c r="C777" i="5"/>
  <c r="D777" i="5"/>
  <c r="C778" i="5"/>
  <c r="D778" i="5" s="1"/>
  <c r="C779" i="5"/>
  <c r="D779" i="5"/>
  <c r="C780" i="5"/>
  <c r="D780" i="5"/>
  <c r="C781" i="5"/>
  <c r="D781" i="5"/>
  <c r="C782" i="5"/>
  <c r="D782" i="5" s="1"/>
  <c r="C783" i="5"/>
  <c r="D783" i="5"/>
  <c r="C784" i="5"/>
  <c r="D784" i="5"/>
  <c r="C785" i="5"/>
  <c r="D785" i="5"/>
  <c r="C786" i="5"/>
  <c r="D786" i="5" s="1"/>
  <c r="C787" i="5"/>
  <c r="D787" i="5"/>
  <c r="C788" i="5"/>
  <c r="D788" i="5"/>
  <c r="C789" i="5"/>
  <c r="D789" i="5"/>
  <c r="C790" i="5"/>
  <c r="D790" i="5" s="1"/>
  <c r="C791" i="5"/>
  <c r="D791" i="5"/>
  <c r="C792" i="5"/>
  <c r="D792" i="5"/>
  <c r="C793" i="5"/>
  <c r="D793" i="5"/>
  <c r="C794" i="5"/>
  <c r="D794" i="5" s="1"/>
  <c r="C795" i="5"/>
  <c r="D795" i="5"/>
  <c r="C796" i="5"/>
  <c r="D796" i="5"/>
  <c r="C797" i="5"/>
  <c r="D797" i="5"/>
  <c r="C798" i="5"/>
  <c r="D798" i="5" s="1"/>
  <c r="C799" i="5"/>
  <c r="D799" i="5"/>
  <c r="C800" i="5"/>
  <c r="D800" i="5"/>
  <c r="C801" i="5"/>
  <c r="D801" i="5"/>
  <c r="C802" i="5"/>
  <c r="D802" i="5" s="1"/>
  <c r="C803" i="5"/>
  <c r="D803" i="5"/>
  <c r="C804" i="5"/>
  <c r="D804" i="5"/>
  <c r="C805" i="5"/>
  <c r="D805" i="5"/>
  <c r="C806" i="5"/>
  <c r="D806" i="5" s="1"/>
  <c r="C807" i="5"/>
  <c r="D807" i="5"/>
  <c r="C808" i="5"/>
  <c r="D808" i="5"/>
  <c r="C809" i="5"/>
  <c r="D809" i="5"/>
  <c r="C810" i="5"/>
  <c r="D810" i="5" s="1"/>
  <c r="C811" i="5"/>
  <c r="D811" i="5"/>
  <c r="C812" i="5"/>
  <c r="D812" i="5"/>
  <c r="C813" i="5"/>
  <c r="D813" i="5"/>
  <c r="C814" i="5"/>
  <c r="D814" i="5" s="1"/>
  <c r="C815" i="5"/>
  <c r="D815" i="5"/>
  <c r="C816" i="5"/>
  <c r="D816" i="5"/>
  <c r="C817" i="5"/>
  <c r="D817" i="5"/>
  <c r="C818" i="5"/>
  <c r="D818" i="5" s="1"/>
  <c r="C819" i="5"/>
  <c r="D819" i="5"/>
  <c r="C820" i="5"/>
  <c r="D820" i="5"/>
  <c r="C821" i="5"/>
  <c r="D821" i="5"/>
  <c r="C822" i="5"/>
  <c r="D822" i="5" s="1"/>
  <c r="C823" i="5"/>
  <c r="D823" i="5"/>
  <c r="C824" i="5"/>
  <c r="D824" i="5"/>
  <c r="C825" i="5"/>
  <c r="D825" i="5"/>
  <c r="C826" i="5"/>
  <c r="D826" i="5" s="1"/>
  <c r="C827" i="5"/>
  <c r="D827" i="5"/>
  <c r="C828" i="5"/>
  <c r="D828" i="5"/>
  <c r="C829" i="5"/>
  <c r="D829" i="5"/>
  <c r="C830" i="5"/>
  <c r="D830" i="5" s="1"/>
  <c r="C831" i="5"/>
  <c r="D831" i="5"/>
  <c r="C832" i="5"/>
  <c r="D832" i="5"/>
  <c r="C833" i="5"/>
  <c r="D833" i="5"/>
  <c r="C834" i="5"/>
  <c r="D834" i="5" s="1"/>
  <c r="C835" i="5"/>
  <c r="D835" i="5"/>
  <c r="C836" i="5"/>
  <c r="D836" i="5"/>
  <c r="C837" i="5"/>
  <c r="D837" i="5"/>
  <c r="C838" i="5"/>
  <c r="D838" i="5" s="1"/>
  <c r="C839" i="5"/>
  <c r="D839" i="5"/>
  <c r="C840" i="5"/>
  <c r="D840" i="5"/>
  <c r="C841" i="5"/>
  <c r="D841" i="5"/>
  <c r="C842" i="5"/>
  <c r="D842" i="5" s="1"/>
  <c r="C843" i="5"/>
  <c r="D843" i="5"/>
  <c r="C844" i="5"/>
  <c r="D844" i="5"/>
  <c r="C845" i="5"/>
  <c r="D845" i="5"/>
  <c r="C846" i="5"/>
  <c r="D846" i="5" s="1"/>
  <c r="C847" i="5"/>
  <c r="D847" i="5"/>
  <c r="C848" i="5"/>
  <c r="D848" i="5"/>
  <c r="C849" i="5"/>
  <c r="D849" i="5"/>
  <c r="C850" i="5"/>
  <c r="D850" i="5" s="1"/>
  <c r="C851" i="5"/>
  <c r="D851" i="5"/>
  <c r="C852" i="5"/>
  <c r="D852" i="5"/>
  <c r="D2" i="5"/>
  <c r="C2" i="5"/>
  <c r="C3" i="4"/>
  <c r="D3" i="4" s="1"/>
  <c r="C4" i="4"/>
  <c r="D4" i="4"/>
  <c r="C5" i="4"/>
  <c r="D5" i="4"/>
  <c r="C6" i="4"/>
  <c r="D6" i="4"/>
  <c r="C7" i="4"/>
  <c r="D7" i="4" s="1"/>
  <c r="C8" i="4"/>
  <c r="D8" i="4" s="1"/>
  <c r="C9" i="4"/>
  <c r="D9" i="4"/>
  <c r="C10" i="4"/>
  <c r="D10" i="4"/>
  <c r="C11" i="4"/>
  <c r="D11" i="4" s="1"/>
  <c r="C12" i="4"/>
  <c r="D12" i="4" s="1"/>
  <c r="C13" i="4"/>
  <c r="D13" i="4"/>
  <c r="C14" i="4"/>
  <c r="D14" i="4"/>
  <c r="C15" i="4"/>
  <c r="D15" i="4" s="1"/>
  <c r="C16" i="4"/>
  <c r="D16" i="4" s="1"/>
  <c r="C17" i="4"/>
  <c r="D17" i="4"/>
  <c r="C18" i="4"/>
  <c r="D18" i="4"/>
  <c r="C19" i="4"/>
  <c r="D19" i="4" s="1"/>
  <c r="C20" i="4"/>
  <c r="D20" i="4"/>
  <c r="C21" i="4"/>
  <c r="D21" i="4"/>
  <c r="C22" i="4"/>
  <c r="D22" i="4"/>
  <c r="C23" i="4"/>
  <c r="D23" i="4" s="1"/>
  <c r="C24" i="4"/>
  <c r="D24" i="4"/>
  <c r="C25" i="4"/>
  <c r="D25" i="4"/>
  <c r="C26" i="4"/>
  <c r="D26" i="4" s="1"/>
  <c r="C27" i="4"/>
  <c r="D27" i="4" s="1"/>
  <c r="C28" i="4"/>
  <c r="D28" i="4"/>
  <c r="C29" i="4"/>
  <c r="D29" i="4"/>
  <c r="C30" i="4"/>
  <c r="D30" i="4" s="1"/>
  <c r="C31" i="4"/>
  <c r="D31" i="4" s="1"/>
  <c r="C32" i="4"/>
  <c r="D32" i="4" s="1"/>
  <c r="C33" i="4"/>
  <c r="D33" i="4"/>
  <c r="C34" i="4"/>
  <c r="D34" i="4" s="1"/>
  <c r="C35" i="4"/>
  <c r="D35" i="4" s="1"/>
  <c r="C36" i="4"/>
  <c r="D36" i="4"/>
  <c r="C37" i="4"/>
  <c r="D37" i="4"/>
  <c r="C38" i="4"/>
  <c r="D38" i="4"/>
  <c r="C39" i="4"/>
  <c r="D39" i="4" s="1"/>
  <c r="C40" i="4"/>
  <c r="D40" i="4" s="1"/>
  <c r="C41" i="4"/>
  <c r="D41" i="4"/>
  <c r="C42" i="4"/>
  <c r="D42" i="4"/>
  <c r="C43" i="4"/>
  <c r="D43" i="4" s="1"/>
  <c r="C44" i="4"/>
  <c r="D44" i="4" s="1"/>
  <c r="C45" i="4"/>
  <c r="D45" i="4"/>
  <c r="C46" i="4"/>
  <c r="D46" i="4"/>
  <c r="C47" i="4"/>
  <c r="D47" i="4" s="1"/>
  <c r="C48" i="4"/>
  <c r="D48" i="4" s="1"/>
  <c r="C49" i="4"/>
  <c r="D49" i="4"/>
  <c r="C50" i="4"/>
  <c r="D50" i="4" s="1"/>
  <c r="C51" i="4"/>
  <c r="D51" i="4" s="1"/>
  <c r="C52" i="4"/>
  <c r="D52" i="4"/>
  <c r="C53" i="4"/>
  <c r="D53" i="4"/>
  <c r="C54" i="4"/>
  <c r="D54" i="4"/>
  <c r="C55" i="4"/>
  <c r="D55" i="4" s="1"/>
  <c r="C56" i="4"/>
  <c r="D56" i="4"/>
  <c r="C57" i="4"/>
  <c r="D57" i="4"/>
  <c r="C58" i="4"/>
  <c r="D58" i="4" s="1"/>
  <c r="C59" i="4"/>
  <c r="D59" i="4" s="1"/>
  <c r="C60" i="4"/>
  <c r="D60" i="4"/>
  <c r="C61" i="4"/>
  <c r="D61" i="4"/>
  <c r="C62" i="4"/>
  <c r="D62" i="4" s="1"/>
  <c r="C63" i="4"/>
  <c r="D63" i="4" s="1"/>
  <c r="C64" i="4"/>
  <c r="D64" i="4" s="1"/>
  <c r="C65" i="4"/>
  <c r="D65" i="4"/>
  <c r="C66" i="4"/>
  <c r="D66" i="4" s="1"/>
  <c r="C67" i="4"/>
  <c r="D67" i="4" s="1"/>
  <c r="C68" i="4"/>
  <c r="D68" i="4"/>
  <c r="C69" i="4"/>
  <c r="D69" i="4"/>
  <c r="C70" i="4"/>
  <c r="D70" i="4"/>
  <c r="C71" i="4"/>
  <c r="D71" i="4" s="1"/>
  <c r="C72" i="4"/>
  <c r="D72" i="4" s="1"/>
  <c r="C73" i="4"/>
  <c r="D73" i="4"/>
  <c r="C74" i="4"/>
  <c r="D74" i="4"/>
  <c r="C75" i="4"/>
  <c r="D75" i="4" s="1"/>
  <c r="C76" i="4"/>
  <c r="D76" i="4" s="1"/>
  <c r="C77" i="4"/>
  <c r="D77" i="4"/>
  <c r="C78" i="4"/>
  <c r="D78" i="4"/>
  <c r="C79" i="4"/>
  <c r="D79" i="4" s="1"/>
  <c r="C80" i="4"/>
  <c r="D80" i="4" s="1"/>
  <c r="C81" i="4"/>
  <c r="D81" i="4"/>
  <c r="C82" i="4"/>
  <c r="D82" i="4" s="1"/>
  <c r="C83" i="4"/>
  <c r="D83" i="4" s="1"/>
  <c r="C84" i="4"/>
  <c r="D84" i="4"/>
  <c r="C85" i="4"/>
  <c r="D85" i="4"/>
  <c r="C86" i="4"/>
  <c r="D86" i="4"/>
  <c r="C87" i="4"/>
  <c r="D87" i="4" s="1"/>
  <c r="C88" i="4"/>
  <c r="D88" i="4"/>
  <c r="C89" i="4"/>
  <c r="D89" i="4"/>
  <c r="C90" i="4"/>
  <c r="D90" i="4" s="1"/>
  <c r="C91" i="4"/>
  <c r="D91" i="4" s="1"/>
  <c r="C92" i="4"/>
  <c r="D92" i="4"/>
  <c r="C93" i="4"/>
  <c r="D93" i="4"/>
  <c r="C94" i="4"/>
  <c r="D94" i="4" s="1"/>
  <c r="C95" i="4"/>
  <c r="D95" i="4" s="1"/>
  <c r="C96" i="4"/>
  <c r="D96" i="4" s="1"/>
  <c r="C97" i="4"/>
  <c r="D97" i="4"/>
  <c r="C98" i="4"/>
  <c r="D98" i="4" s="1"/>
  <c r="C99" i="4"/>
  <c r="D99" i="4" s="1"/>
  <c r="C100" i="4"/>
  <c r="D100" i="4"/>
  <c r="C101" i="4"/>
  <c r="D101" i="4"/>
  <c r="C102" i="4"/>
  <c r="D102" i="4"/>
  <c r="C103" i="4"/>
  <c r="D103" i="4" s="1"/>
  <c r="C104" i="4"/>
  <c r="D104" i="4" s="1"/>
  <c r="C105" i="4"/>
  <c r="D105" i="4"/>
  <c r="C106" i="4"/>
  <c r="D106" i="4"/>
  <c r="C107" i="4"/>
  <c r="D107" i="4" s="1"/>
  <c r="C108" i="4"/>
  <c r="D108" i="4" s="1"/>
  <c r="C109" i="4"/>
  <c r="D109" i="4"/>
  <c r="C110" i="4"/>
  <c r="D110" i="4"/>
  <c r="C111" i="4"/>
  <c r="D111" i="4" s="1"/>
  <c r="C112" i="4"/>
  <c r="D112" i="4" s="1"/>
  <c r="C113" i="4"/>
  <c r="D113" i="4"/>
  <c r="C114" i="4"/>
  <c r="D114" i="4" s="1"/>
  <c r="C115" i="4"/>
  <c r="D115" i="4" s="1"/>
  <c r="C116" i="4"/>
  <c r="D116" i="4"/>
  <c r="C117" i="4"/>
  <c r="D117" i="4"/>
  <c r="C118" i="4"/>
  <c r="D118" i="4" s="1"/>
  <c r="C119" i="4"/>
  <c r="D119" i="4" s="1"/>
  <c r="C120" i="4"/>
  <c r="D120" i="4"/>
  <c r="C121" i="4"/>
  <c r="D121" i="4"/>
  <c r="C122" i="4"/>
  <c r="D122" i="4"/>
  <c r="C123" i="4"/>
  <c r="D123" i="4" s="1"/>
  <c r="C124" i="4"/>
  <c r="D124" i="4"/>
  <c r="C125" i="4"/>
  <c r="D125" i="4"/>
  <c r="C126" i="4"/>
  <c r="D126" i="4" s="1"/>
  <c r="C127" i="4"/>
  <c r="D127" i="4" s="1"/>
  <c r="C128" i="4"/>
  <c r="D128" i="4" s="1"/>
  <c r="C129" i="4"/>
  <c r="D129" i="4"/>
  <c r="C130" i="4"/>
  <c r="D130" i="4" s="1"/>
  <c r="C131" i="4"/>
  <c r="D131" i="4" s="1"/>
  <c r="C132" i="4"/>
  <c r="D132" i="4" s="1"/>
  <c r="C133" i="4"/>
  <c r="D133" i="4"/>
  <c r="C134" i="4"/>
  <c r="D134" i="4"/>
  <c r="C135" i="4"/>
  <c r="D135" i="4" s="1"/>
  <c r="C136" i="4"/>
  <c r="D136" i="4"/>
  <c r="C137" i="4"/>
  <c r="D137" i="4"/>
  <c r="C138" i="4"/>
  <c r="D138" i="4"/>
  <c r="C139" i="4"/>
  <c r="D139" i="4" s="1"/>
  <c r="C140" i="4"/>
  <c r="D140" i="4" s="1"/>
  <c r="C141" i="4"/>
  <c r="D141" i="4"/>
  <c r="C142" i="4"/>
  <c r="D142" i="4"/>
  <c r="C143" i="4"/>
  <c r="D143" i="4" s="1"/>
  <c r="C144" i="4"/>
  <c r="D144" i="4" s="1"/>
  <c r="C145" i="4"/>
  <c r="D145" i="4"/>
  <c r="C146" i="4"/>
  <c r="D146" i="4" s="1"/>
  <c r="C147" i="4"/>
  <c r="D147" i="4" s="1"/>
  <c r="C148" i="4"/>
  <c r="D148" i="4"/>
  <c r="C149" i="4"/>
  <c r="D149" i="4"/>
  <c r="C150" i="4"/>
  <c r="D150" i="4" s="1"/>
  <c r="C151" i="4"/>
  <c r="D151" i="4" s="1"/>
  <c r="C152" i="4"/>
  <c r="D152" i="4"/>
  <c r="C153" i="4"/>
  <c r="D153" i="4"/>
  <c r="C154" i="4"/>
  <c r="D154" i="4"/>
  <c r="C155" i="4"/>
  <c r="D155" i="4" s="1"/>
  <c r="C156" i="4"/>
  <c r="D156" i="4"/>
  <c r="C157" i="4"/>
  <c r="D157" i="4"/>
  <c r="C158" i="4"/>
  <c r="D158" i="4" s="1"/>
  <c r="C159" i="4"/>
  <c r="D159" i="4" s="1"/>
  <c r="C160" i="4"/>
  <c r="D160" i="4" s="1"/>
  <c r="C161" i="4"/>
  <c r="D161" i="4"/>
  <c r="C162" i="4"/>
  <c r="D162" i="4" s="1"/>
  <c r="C163" i="4"/>
  <c r="D163" i="4" s="1"/>
  <c r="C164" i="4"/>
  <c r="D164" i="4" s="1"/>
  <c r="C165" i="4"/>
  <c r="D165" i="4"/>
  <c r="C166" i="4"/>
  <c r="D166" i="4"/>
  <c r="C167" i="4"/>
  <c r="D167" i="4" s="1"/>
  <c r="C168" i="4"/>
  <c r="D168" i="4"/>
  <c r="C169" i="4"/>
  <c r="D169" i="4"/>
  <c r="C170" i="4"/>
  <c r="D170" i="4"/>
  <c r="C171" i="4"/>
  <c r="D171" i="4" s="1"/>
  <c r="C172" i="4"/>
  <c r="D172" i="4" s="1"/>
  <c r="C173" i="4"/>
  <c r="D173" i="4"/>
  <c r="C174" i="4"/>
  <c r="D174" i="4"/>
  <c r="C175" i="4"/>
  <c r="D175" i="4" s="1"/>
  <c r="C176" i="4"/>
  <c r="D176" i="4" s="1"/>
  <c r="C177" i="4"/>
  <c r="D177" i="4"/>
  <c r="C178" i="4"/>
  <c r="D178" i="4" s="1"/>
  <c r="C179" i="4"/>
  <c r="D179" i="4" s="1"/>
  <c r="C180" i="4"/>
  <c r="D180" i="4"/>
  <c r="C181" i="4"/>
  <c r="D181" i="4"/>
  <c r="C182" i="4"/>
  <c r="D182" i="4" s="1"/>
  <c r="C183" i="4"/>
  <c r="D183" i="4" s="1"/>
  <c r="C184" i="4"/>
  <c r="D184" i="4"/>
  <c r="C185" i="4"/>
  <c r="D185" i="4"/>
  <c r="C186" i="4"/>
  <c r="D186" i="4"/>
  <c r="C187" i="4"/>
  <c r="D187" i="4" s="1"/>
  <c r="C188" i="4"/>
  <c r="D188" i="4"/>
  <c r="C189" i="4"/>
  <c r="D189" i="4"/>
  <c r="C190" i="4"/>
  <c r="D190" i="4" s="1"/>
  <c r="C191" i="4"/>
  <c r="D191" i="4" s="1"/>
  <c r="C192" i="4"/>
  <c r="D192" i="4" s="1"/>
  <c r="C193" i="4"/>
  <c r="D193" i="4"/>
  <c r="C194" i="4"/>
  <c r="D194" i="4" s="1"/>
  <c r="C195" i="4"/>
  <c r="D195" i="4" s="1"/>
  <c r="C196" i="4"/>
  <c r="D196" i="4" s="1"/>
  <c r="C197" i="4"/>
  <c r="D197" i="4"/>
  <c r="C198" i="4"/>
  <c r="D198" i="4"/>
  <c r="C199" i="4"/>
  <c r="D199" i="4" s="1"/>
  <c r="C200" i="4"/>
  <c r="D200" i="4"/>
  <c r="C201" i="4"/>
  <c r="D201" i="4"/>
  <c r="C202" i="4"/>
  <c r="D202" i="4"/>
  <c r="C203" i="4"/>
  <c r="D203" i="4" s="1"/>
  <c r="C204" i="4"/>
  <c r="D204" i="4" s="1"/>
  <c r="C205" i="4"/>
  <c r="D205" i="4"/>
  <c r="C206" i="4"/>
  <c r="D206" i="4"/>
  <c r="C207" i="4"/>
  <c r="D207" i="4" s="1"/>
  <c r="C208" i="4"/>
  <c r="D208" i="4" s="1"/>
  <c r="C209" i="4"/>
  <c r="D209" i="4"/>
  <c r="C210" i="4"/>
  <c r="D210" i="4" s="1"/>
  <c r="C211" i="4"/>
  <c r="D211" i="4" s="1"/>
  <c r="C212" i="4"/>
  <c r="D212" i="4"/>
  <c r="C213" i="4"/>
  <c r="D213" i="4"/>
  <c r="C214" i="4"/>
  <c r="D214" i="4" s="1"/>
  <c r="C215" i="4"/>
  <c r="D215" i="4" s="1"/>
  <c r="C216" i="4"/>
  <c r="D216" i="4"/>
  <c r="C217" i="4"/>
  <c r="D217" i="4"/>
  <c r="C218" i="4"/>
  <c r="D218" i="4"/>
  <c r="C219" i="4"/>
  <c r="D219" i="4" s="1"/>
  <c r="C220" i="4"/>
  <c r="D220" i="4"/>
  <c r="C221" i="4"/>
  <c r="D221" i="4"/>
  <c r="C222" i="4"/>
  <c r="D222" i="4" s="1"/>
  <c r="C223" i="4"/>
  <c r="D223" i="4" s="1"/>
  <c r="C224" i="4"/>
  <c r="D224" i="4" s="1"/>
  <c r="C225" i="4"/>
  <c r="D225" i="4"/>
  <c r="C226" i="4"/>
  <c r="D226" i="4" s="1"/>
  <c r="C227" i="4"/>
  <c r="D227" i="4" s="1"/>
  <c r="C228" i="4"/>
  <c r="D228" i="4" s="1"/>
  <c r="C229" i="4"/>
  <c r="D229" i="4"/>
  <c r="C230" i="4"/>
  <c r="D230" i="4"/>
  <c r="C231" i="4"/>
  <c r="D231" i="4" s="1"/>
  <c r="C232" i="4"/>
  <c r="D232" i="4"/>
  <c r="C233" i="4"/>
  <c r="D233" i="4"/>
  <c r="C234" i="4"/>
  <c r="D234" i="4"/>
  <c r="C235" i="4"/>
  <c r="D235" i="4" s="1"/>
  <c r="C236" i="4"/>
  <c r="D236" i="4" s="1"/>
  <c r="C237" i="4"/>
  <c r="D237" i="4"/>
  <c r="C238" i="4"/>
  <c r="D238" i="4"/>
  <c r="C239" i="4"/>
  <c r="D239" i="4" s="1"/>
  <c r="C240" i="4"/>
  <c r="D240" i="4" s="1"/>
  <c r="C241" i="4"/>
  <c r="D241" i="4"/>
  <c r="C242" i="4"/>
  <c r="D242" i="4" s="1"/>
  <c r="C243" i="4"/>
  <c r="D243" i="4" s="1"/>
  <c r="C244" i="4"/>
  <c r="D244" i="4"/>
  <c r="C245" i="4"/>
  <c r="D245" i="4"/>
  <c r="C246" i="4"/>
  <c r="D246" i="4" s="1"/>
  <c r="C247" i="4"/>
  <c r="D247" i="4" s="1"/>
  <c r="C248" i="4"/>
  <c r="D248" i="4"/>
  <c r="C249" i="4"/>
  <c r="D249" i="4"/>
  <c r="C250" i="4"/>
  <c r="D250" i="4"/>
  <c r="C251" i="4"/>
  <c r="D251" i="4" s="1"/>
  <c r="C252" i="4"/>
  <c r="D252" i="4"/>
  <c r="C253" i="4"/>
  <c r="D253" i="4"/>
  <c r="C254" i="4"/>
  <c r="D254" i="4" s="1"/>
  <c r="C255" i="4"/>
  <c r="D255" i="4" s="1"/>
  <c r="C256" i="4"/>
  <c r="D256" i="4" s="1"/>
  <c r="C257" i="4"/>
  <c r="D257" i="4"/>
  <c r="C258" i="4"/>
  <c r="D258" i="4" s="1"/>
  <c r="C259" i="4"/>
  <c r="D259" i="4" s="1"/>
  <c r="C260" i="4"/>
  <c r="D260" i="4" s="1"/>
  <c r="C261" i="4"/>
  <c r="D261" i="4"/>
  <c r="C262" i="4"/>
  <c r="D262" i="4"/>
  <c r="C263" i="4"/>
  <c r="D263" i="4" s="1"/>
  <c r="C264" i="4"/>
  <c r="D264" i="4"/>
  <c r="C265" i="4"/>
  <c r="D265" i="4"/>
  <c r="C266" i="4"/>
  <c r="D266" i="4"/>
  <c r="C267" i="4"/>
  <c r="D267" i="4" s="1"/>
  <c r="C268" i="4"/>
  <c r="D268" i="4" s="1"/>
  <c r="C269" i="4"/>
  <c r="D269" i="4"/>
  <c r="C270" i="4"/>
  <c r="D270" i="4"/>
  <c r="C271" i="4"/>
  <c r="D271" i="4" s="1"/>
  <c r="C272" i="4"/>
  <c r="D272" i="4" s="1"/>
  <c r="C273" i="4"/>
  <c r="D273" i="4"/>
  <c r="C274" i="4"/>
  <c r="D274" i="4" s="1"/>
  <c r="C275" i="4"/>
  <c r="D275" i="4" s="1"/>
  <c r="C276" i="4"/>
  <c r="D276" i="4" s="1"/>
  <c r="C277" i="4"/>
  <c r="D277" i="4"/>
  <c r="C278" i="4"/>
  <c r="D278" i="4" s="1"/>
  <c r="C279" i="4"/>
  <c r="D279" i="4" s="1"/>
  <c r="C280" i="4"/>
  <c r="D280" i="4"/>
  <c r="C281" i="4"/>
  <c r="D281" i="4"/>
  <c r="C282" i="4"/>
  <c r="D282" i="4"/>
  <c r="C283" i="4"/>
  <c r="D283" i="4" s="1"/>
  <c r="C284" i="4"/>
  <c r="D284" i="4"/>
  <c r="C285" i="4"/>
  <c r="D285" i="4"/>
  <c r="C286" i="4"/>
  <c r="D286" i="4" s="1"/>
  <c r="C287" i="4"/>
  <c r="D287" i="4" s="1"/>
  <c r="C288" i="4"/>
  <c r="D288" i="4" s="1"/>
  <c r="C289" i="4"/>
  <c r="D289" i="4"/>
  <c r="C290" i="4"/>
  <c r="D290" i="4" s="1"/>
  <c r="C291" i="4"/>
  <c r="D291" i="4" s="1"/>
  <c r="C292" i="4"/>
  <c r="D292" i="4" s="1"/>
  <c r="C293" i="4"/>
  <c r="D293" i="4"/>
  <c r="C294" i="4"/>
  <c r="D294" i="4"/>
  <c r="C295" i="4"/>
  <c r="D295" i="4" s="1"/>
  <c r="C296" i="4"/>
  <c r="D296" i="4"/>
  <c r="C297" i="4"/>
  <c r="D297" i="4"/>
  <c r="C298" i="4"/>
  <c r="D298" i="4"/>
  <c r="C299" i="4"/>
  <c r="D299" i="4" s="1"/>
  <c r="C300" i="4"/>
  <c r="D300" i="4" s="1"/>
  <c r="C301" i="4"/>
  <c r="D301" i="4"/>
  <c r="C302" i="4"/>
  <c r="D302" i="4"/>
  <c r="C303" i="4"/>
  <c r="D303" i="4" s="1"/>
  <c r="C304" i="4"/>
  <c r="D304" i="4" s="1"/>
  <c r="C305" i="4"/>
  <c r="D305" i="4"/>
  <c r="C306" i="4"/>
  <c r="D306" i="4" s="1"/>
  <c r="C307" i="4"/>
  <c r="D307" i="4" s="1"/>
  <c r="C308" i="4"/>
  <c r="D308" i="4" s="1"/>
  <c r="C309" i="4"/>
  <c r="D309" i="4"/>
  <c r="C310" i="4"/>
  <c r="D310" i="4" s="1"/>
  <c r="C311" i="4"/>
  <c r="D311" i="4" s="1"/>
  <c r="C312" i="4"/>
  <c r="D312" i="4"/>
  <c r="C313" i="4"/>
  <c r="D313" i="4"/>
  <c r="C314" i="4"/>
  <c r="D314" i="4"/>
  <c r="C315" i="4"/>
  <c r="D315" i="4" s="1"/>
  <c r="C316" i="4"/>
  <c r="D316" i="4"/>
  <c r="C317" i="4"/>
  <c r="D317" i="4"/>
  <c r="C318" i="4"/>
  <c r="D318" i="4" s="1"/>
  <c r="C319" i="4"/>
  <c r="D319" i="4" s="1"/>
  <c r="C320" i="4"/>
  <c r="D320" i="4" s="1"/>
  <c r="C321" i="4"/>
  <c r="D321" i="4"/>
  <c r="C322" i="4"/>
  <c r="D322" i="4" s="1"/>
  <c r="C323" i="4"/>
  <c r="D323" i="4" s="1"/>
  <c r="C324" i="4"/>
  <c r="D324" i="4" s="1"/>
  <c r="C325" i="4"/>
  <c r="D325" i="4"/>
  <c r="C326" i="4"/>
  <c r="D326" i="4"/>
  <c r="C327" i="4"/>
  <c r="D327" i="4" s="1"/>
  <c r="C328" i="4"/>
  <c r="D328" i="4"/>
  <c r="C329" i="4"/>
  <c r="D329" i="4"/>
  <c r="C330" i="4"/>
  <c r="D330" i="4"/>
  <c r="C331" i="4"/>
  <c r="D331" i="4" s="1"/>
  <c r="C332" i="4"/>
  <c r="D332" i="4" s="1"/>
  <c r="C333" i="4"/>
  <c r="D333" i="4"/>
  <c r="C334" i="4"/>
  <c r="D334" i="4"/>
  <c r="C335" i="4"/>
  <c r="D335" i="4" s="1"/>
  <c r="C336" i="4"/>
  <c r="D336" i="4" s="1"/>
  <c r="C337" i="4"/>
  <c r="D337" i="4"/>
  <c r="C338" i="4"/>
  <c r="D338" i="4" s="1"/>
  <c r="C339" i="4"/>
  <c r="D339" i="4" s="1"/>
  <c r="C340" i="4"/>
  <c r="D340" i="4" s="1"/>
  <c r="C341" i="4"/>
  <c r="D341" i="4"/>
  <c r="C342" i="4"/>
  <c r="D342" i="4" s="1"/>
  <c r="C343" i="4"/>
  <c r="D343" i="4"/>
  <c r="C344" i="4"/>
  <c r="D344" i="4" s="1"/>
  <c r="C345" i="4"/>
  <c r="D345" i="4"/>
  <c r="C346" i="4"/>
  <c r="D346" i="4" s="1"/>
  <c r="C347" i="4"/>
  <c r="D347" i="4"/>
  <c r="C348" i="4"/>
  <c r="D348" i="4"/>
  <c r="C349" i="4"/>
  <c r="D349" i="4" s="1"/>
  <c r="C350" i="4"/>
  <c r="D350" i="4" s="1"/>
  <c r="C351" i="4"/>
  <c r="D351" i="4"/>
  <c r="C352" i="4"/>
  <c r="D352" i="4" s="1"/>
  <c r="C353" i="4"/>
  <c r="D353" i="4" s="1"/>
  <c r="C354" i="4"/>
  <c r="D354" i="4" s="1"/>
  <c r="C355" i="4"/>
  <c r="D355" i="4"/>
  <c r="C356" i="4"/>
  <c r="D356" i="4"/>
  <c r="C357" i="4"/>
  <c r="D357" i="4" s="1"/>
  <c r="C358" i="4"/>
  <c r="D358" i="4" s="1"/>
  <c r="C359" i="4"/>
  <c r="D359" i="4"/>
  <c r="C360" i="4"/>
  <c r="D360" i="4" s="1"/>
  <c r="C361" i="4"/>
  <c r="D361" i="4" s="1"/>
  <c r="C362" i="4"/>
  <c r="D362" i="4" s="1"/>
  <c r="C363" i="4"/>
  <c r="D363" i="4"/>
  <c r="C364" i="4"/>
  <c r="D364" i="4"/>
  <c r="C365" i="4"/>
  <c r="D365" i="4" s="1"/>
  <c r="C366" i="4"/>
  <c r="D366" i="4" s="1"/>
  <c r="C367" i="4"/>
  <c r="D367" i="4"/>
  <c r="C368" i="4"/>
  <c r="D368" i="4"/>
  <c r="C369" i="4"/>
  <c r="D369" i="4" s="1"/>
  <c r="C370" i="4"/>
  <c r="D370" i="4" s="1"/>
  <c r="C371" i="4"/>
  <c r="D371" i="4"/>
  <c r="C372" i="4"/>
  <c r="D372" i="4"/>
  <c r="C373" i="4"/>
  <c r="D373" i="4" s="1"/>
  <c r="C374" i="4"/>
  <c r="D374" i="4" s="1"/>
  <c r="C375" i="4"/>
  <c r="D375" i="4"/>
  <c r="C376" i="4"/>
  <c r="D376" i="4"/>
  <c r="C377" i="4"/>
  <c r="D377" i="4" s="1"/>
  <c r="C378" i="4"/>
  <c r="D378" i="4" s="1"/>
  <c r="C379" i="4"/>
  <c r="D379" i="4"/>
  <c r="C380" i="4"/>
  <c r="D380" i="4"/>
  <c r="C381" i="4"/>
  <c r="D381" i="4" s="1"/>
  <c r="C382" i="4"/>
  <c r="D382" i="4" s="1"/>
  <c r="C383" i="4"/>
  <c r="D383" i="4"/>
  <c r="C384" i="4"/>
  <c r="D384" i="4"/>
  <c r="C385" i="4"/>
  <c r="D385" i="4" s="1"/>
  <c r="C386" i="4"/>
  <c r="D386" i="4" s="1"/>
  <c r="C387" i="4"/>
  <c r="D387" i="4"/>
  <c r="C388" i="4"/>
  <c r="D388" i="4"/>
  <c r="C389" i="4"/>
  <c r="D389" i="4" s="1"/>
  <c r="C390" i="4"/>
  <c r="D390" i="4" s="1"/>
  <c r="C391" i="4"/>
  <c r="D391" i="4"/>
  <c r="C392" i="4"/>
  <c r="D392" i="4"/>
  <c r="C393" i="4"/>
  <c r="D393" i="4" s="1"/>
  <c r="C394" i="4"/>
  <c r="D394" i="4" s="1"/>
  <c r="C395" i="4"/>
  <c r="D395" i="4"/>
  <c r="C396" i="4"/>
  <c r="D396" i="4"/>
  <c r="C397" i="4"/>
  <c r="D397" i="4" s="1"/>
  <c r="C398" i="4"/>
  <c r="D398" i="4" s="1"/>
  <c r="C399" i="4"/>
  <c r="D399" i="4"/>
  <c r="C400" i="4"/>
  <c r="D400" i="4"/>
  <c r="C401" i="4"/>
  <c r="D401" i="4" s="1"/>
  <c r="C402" i="4"/>
  <c r="D402" i="4" s="1"/>
  <c r="C403" i="4"/>
  <c r="D403" i="4"/>
  <c r="C404" i="4"/>
  <c r="D404" i="4"/>
  <c r="C405" i="4"/>
  <c r="D405" i="4" s="1"/>
  <c r="C406" i="4"/>
  <c r="D406" i="4" s="1"/>
  <c r="C407" i="4"/>
  <c r="D407" i="4"/>
  <c r="C408" i="4"/>
  <c r="D408" i="4"/>
  <c r="C409" i="4"/>
  <c r="D409" i="4" s="1"/>
  <c r="C410" i="4"/>
  <c r="D410" i="4" s="1"/>
  <c r="C411" i="4"/>
  <c r="D411" i="4"/>
  <c r="C412" i="4"/>
  <c r="D412" i="4"/>
  <c r="C413" i="4"/>
  <c r="D413" i="4" s="1"/>
  <c r="C414" i="4"/>
  <c r="D414" i="4" s="1"/>
  <c r="C415" i="4"/>
  <c r="D415" i="4"/>
  <c r="C416" i="4"/>
  <c r="D416" i="4"/>
  <c r="C417" i="4"/>
  <c r="D417" i="4" s="1"/>
  <c r="C418" i="4"/>
  <c r="D418" i="4" s="1"/>
  <c r="C419" i="4"/>
  <c r="D419" i="4"/>
  <c r="C420" i="4"/>
  <c r="D420" i="4"/>
  <c r="C421" i="4"/>
  <c r="D421" i="4" s="1"/>
  <c r="C422" i="4"/>
  <c r="D422" i="4" s="1"/>
  <c r="C423" i="4"/>
  <c r="D423" i="4"/>
  <c r="C424" i="4"/>
  <c r="D424" i="4"/>
  <c r="C425" i="4"/>
  <c r="D425" i="4" s="1"/>
  <c r="C426" i="4"/>
  <c r="D426" i="4" s="1"/>
  <c r="C427" i="4"/>
  <c r="D427" i="4"/>
  <c r="C428" i="4"/>
  <c r="D428" i="4"/>
  <c r="C429" i="4"/>
  <c r="D429" i="4" s="1"/>
  <c r="C430" i="4"/>
  <c r="D430" i="4" s="1"/>
  <c r="C431" i="4"/>
  <c r="D431" i="4"/>
  <c r="C432" i="4"/>
  <c r="D432" i="4"/>
  <c r="C433" i="4"/>
  <c r="D433" i="4" s="1"/>
  <c r="C434" i="4"/>
  <c r="D434" i="4" s="1"/>
  <c r="C435" i="4"/>
  <c r="D435" i="4"/>
  <c r="C436" i="4"/>
  <c r="D436" i="4"/>
  <c r="C437" i="4"/>
  <c r="D437" i="4" s="1"/>
  <c r="C438" i="4"/>
  <c r="D438" i="4" s="1"/>
  <c r="C439" i="4"/>
  <c r="D439" i="4"/>
  <c r="C440" i="4"/>
  <c r="D440" i="4"/>
  <c r="C441" i="4"/>
  <c r="D441" i="4" s="1"/>
  <c r="C442" i="4"/>
  <c r="D442" i="4" s="1"/>
  <c r="C443" i="4"/>
  <c r="D443" i="4"/>
  <c r="C444" i="4"/>
  <c r="D444" i="4"/>
  <c r="C445" i="4"/>
  <c r="D445" i="4" s="1"/>
  <c r="C446" i="4"/>
  <c r="D446" i="4" s="1"/>
  <c r="C447" i="4"/>
  <c r="D447" i="4"/>
  <c r="C448" i="4"/>
  <c r="D448" i="4"/>
  <c r="C449" i="4"/>
  <c r="D449" i="4" s="1"/>
  <c r="C450" i="4"/>
  <c r="D450" i="4" s="1"/>
  <c r="C451" i="4"/>
  <c r="D451" i="4"/>
  <c r="C452" i="4"/>
  <c r="D452" i="4"/>
  <c r="C453" i="4"/>
  <c r="D453" i="4" s="1"/>
  <c r="C454" i="4"/>
  <c r="D454" i="4" s="1"/>
  <c r="C455" i="4"/>
  <c r="D455" i="4"/>
  <c r="C456" i="4"/>
  <c r="D456" i="4"/>
  <c r="C457" i="4"/>
  <c r="D457" i="4" s="1"/>
  <c r="C458" i="4"/>
  <c r="D458" i="4" s="1"/>
  <c r="C459" i="4"/>
  <c r="D459" i="4"/>
  <c r="C460" i="4"/>
  <c r="D460" i="4"/>
  <c r="C461" i="4"/>
  <c r="D461" i="4" s="1"/>
  <c r="C462" i="4"/>
  <c r="D462" i="4" s="1"/>
  <c r="C463" i="4"/>
  <c r="D463" i="4"/>
  <c r="C464" i="4"/>
  <c r="D464" i="4"/>
  <c r="C465" i="4"/>
  <c r="D465" i="4" s="1"/>
  <c r="C466" i="4"/>
  <c r="D466" i="4" s="1"/>
  <c r="C467" i="4"/>
  <c r="D467" i="4"/>
  <c r="C468" i="4"/>
  <c r="D468" i="4"/>
  <c r="C469" i="4"/>
  <c r="D469" i="4" s="1"/>
  <c r="C470" i="4"/>
  <c r="D470" i="4" s="1"/>
  <c r="C471" i="4"/>
  <c r="D471" i="4"/>
  <c r="C472" i="4"/>
  <c r="D472" i="4"/>
  <c r="C473" i="4"/>
  <c r="D473" i="4" s="1"/>
  <c r="C474" i="4"/>
  <c r="D474" i="4" s="1"/>
  <c r="C475" i="4"/>
  <c r="D475" i="4"/>
  <c r="C476" i="4"/>
  <c r="D476" i="4"/>
  <c r="C477" i="4"/>
  <c r="D477" i="4" s="1"/>
  <c r="C478" i="4"/>
  <c r="D478" i="4" s="1"/>
  <c r="C479" i="4"/>
  <c r="D479" i="4"/>
  <c r="C480" i="4"/>
  <c r="D480" i="4"/>
  <c r="C481" i="4"/>
  <c r="D481" i="4" s="1"/>
  <c r="C482" i="4"/>
  <c r="D482" i="4" s="1"/>
  <c r="C483" i="4"/>
  <c r="D483" i="4"/>
  <c r="C484" i="4"/>
  <c r="D484" i="4"/>
  <c r="C485" i="4"/>
  <c r="D485" i="4" s="1"/>
  <c r="C486" i="4"/>
  <c r="D486" i="4" s="1"/>
  <c r="C487" i="4"/>
  <c r="D487" i="4"/>
  <c r="C488" i="4"/>
  <c r="D488" i="4"/>
  <c r="C489" i="4"/>
  <c r="D489" i="4" s="1"/>
  <c r="C490" i="4"/>
  <c r="D490" i="4" s="1"/>
  <c r="C491" i="4"/>
  <c r="D491" i="4"/>
  <c r="C492" i="4"/>
  <c r="D492" i="4"/>
  <c r="C493" i="4"/>
  <c r="D493" i="4" s="1"/>
  <c r="C494" i="4"/>
  <c r="D494" i="4" s="1"/>
  <c r="C495" i="4"/>
  <c r="D495" i="4"/>
  <c r="C496" i="4"/>
  <c r="D496" i="4"/>
  <c r="C497" i="4"/>
  <c r="D497" i="4" s="1"/>
  <c r="C498" i="4"/>
  <c r="D498" i="4" s="1"/>
  <c r="C499" i="4"/>
  <c r="D499" i="4"/>
  <c r="C500" i="4"/>
  <c r="D500" i="4"/>
  <c r="C501" i="4"/>
  <c r="D501" i="4" s="1"/>
  <c r="C502" i="4"/>
  <c r="D502" i="4" s="1"/>
  <c r="C503" i="4"/>
  <c r="D503" i="4"/>
  <c r="C504" i="4"/>
  <c r="D504" i="4"/>
  <c r="C505" i="4"/>
  <c r="D505" i="4" s="1"/>
  <c r="C506" i="4"/>
  <c r="D506" i="4" s="1"/>
  <c r="C507" i="4"/>
  <c r="D507" i="4"/>
  <c r="C508" i="4"/>
  <c r="D508" i="4"/>
  <c r="C509" i="4"/>
  <c r="D509" i="4" s="1"/>
  <c r="C510" i="4"/>
  <c r="D510" i="4" s="1"/>
  <c r="C511" i="4"/>
  <c r="D511" i="4"/>
  <c r="C512" i="4"/>
  <c r="D512" i="4"/>
  <c r="C513" i="4"/>
  <c r="D513" i="4" s="1"/>
  <c r="C514" i="4"/>
  <c r="D514" i="4" s="1"/>
  <c r="C515" i="4"/>
  <c r="D515" i="4"/>
  <c r="C516" i="4"/>
  <c r="D516" i="4"/>
  <c r="C517" i="4"/>
  <c r="D517" i="4" s="1"/>
  <c r="C518" i="4"/>
  <c r="D518" i="4" s="1"/>
  <c r="C519" i="4"/>
  <c r="D519" i="4"/>
  <c r="C520" i="4"/>
  <c r="D520" i="4"/>
  <c r="C521" i="4"/>
  <c r="D521" i="4" s="1"/>
  <c r="C522" i="4"/>
  <c r="D522" i="4" s="1"/>
  <c r="C523" i="4"/>
  <c r="D523" i="4"/>
  <c r="C524" i="4"/>
  <c r="D524" i="4"/>
  <c r="C525" i="4"/>
  <c r="D525" i="4" s="1"/>
  <c r="C526" i="4"/>
  <c r="D526" i="4" s="1"/>
  <c r="C527" i="4"/>
  <c r="D527" i="4"/>
  <c r="C528" i="4"/>
  <c r="D528" i="4"/>
  <c r="C529" i="4"/>
  <c r="D529" i="4" s="1"/>
  <c r="C530" i="4"/>
  <c r="D530" i="4" s="1"/>
  <c r="C531" i="4"/>
  <c r="D531" i="4"/>
  <c r="C532" i="4"/>
  <c r="D532" i="4"/>
  <c r="C533" i="4"/>
  <c r="D533" i="4" s="1"/>
  <c r="C534" i="4"/>
  <c r="D534" i="4" s="1"/>
  <c r="C535" i="4"/>
  <c r="D535" i="4"/>
  <c r="C536" i="4"/>
  <c r="D536" i="4"/>
  <c r="C537" i="4"/>
  <c r="D537" i="4" s="1"/>
  <c r="C538" i="4"/>
  <c r="D538" i="4" s="1"/>
  <c r="C539" i="4"/>
  <c r="D539" i="4"/>
  <c r="C540" i="4"/>
  <c r="D540" i="4"/>
  <c r="C541" i="4"/>
  <c r="D541" i="4" s="1"/>
  <c r="C542" i="4"/>
  <c r="D542" i="4" s="1"/>
  <c r="C543" i="4"/>
  <c r="D543" i="4"/>
  <c r="C544" i="4"/>
  <c r="D544" i="4"/>
  <c r="C545" i="4"/>
  <c r="D545" i="4" s="1"/>
  <c r="C546" i="4"/>
  <c r="D546" i="4" s="1"/>
  <c r="C547" i="4"/>
  <c r="D547" i="4"/>
  <c r="C548" i="4"/>
  <c r="D548" i="4"/>
  <c r="C549" i="4"/>
  <c r="D549" i="4" s="1"/>
  <c r="C550" i="4"/>
  <c r="D550" i="4" s="1"/>
  <c r="C551" i="4"/>
  <c r="D551" i="4"/>
  <c r="C552" i="4"/>
  <c r="D552" i="4"/>
  <c r="C553" i="4"/>
  <c r="D553" i="4" s="1"/>
  <c r="C554" i="4"/>
  <c r="D554" i="4" s="1"/>
  <c r="C555" i="4"/>
  <c r="D555" i="4"/>
  <c r="C556" i="4"/>
  <c r="D556" i="4"/>
  <c r="C557" i="4"/>
  <c r="D557" i="4" s="1"/>
  <c r="C558" i="4"/>
  <c r="D558" i="4" s="1"/>
  <c r="C559" i="4"/>
  <c r="D559" i="4"/>
  <c r="C560" i="4"/>
  <c r="D560" i="4"/>
  <c r="C561" i="4"/>
  <c r="D561" i="4" s="1"/>
  <c r="C562" i="4"/>
  <c r="D562" i="4" s="1"/>
  <c r="C563" i="4"/>
  <c r="D563" i="4"/>
  <c r="C564" i="4"/>
  <c r="D564" i="4"/>
  <c r="C565" i="4"/>
  <c r="D565" i="4" s="1"/>
  <c r="C566" i="4"/>
  <c r="D566" i="4" s="1"/>
  <c r="C567" i="4"/>
  <c r="D567" i="4"/>
  <c r="C568" i="4"/>
  <c r="D568" i="4"/>
  <c r="C569" i="4"/>
  <c r="D569" i="4" s="1"/>
  <c r="C570" i="4"/>
  <c r="D570" i="4" s="1"/>
  <c r="C571" i="4"/>
  <c r="D571" i="4"/>
  <c r="C572" i="4"/>
  <c r="D572" i="4"/>
  <c r="C573" i="4"/>
  <c r="D573" i="4" s="1"/>
  <c r="C574" i="4"/>
  <c r="D574" i="4" s="1"/>
  <c r="C575" i="4"/>
  <c r="D575" i="4"/>
  <c r="C576" i="4"/>
  <c r="D576" i="4"/>
  <c r="C577" i="4"/>
  <c r="D577" i="4" s="1"/>
  <c r="C578" i="4"/>
  <c r="D578" i="4" s="1"/>
  <c r="C579" i="4"/>
  <c r="D579" i="4"/>
  <c r="C580" i="4"/>
  <c r="D580" i="4"/>
  <c r="C581" i="4"/>
  <c r="D581" i="4" s="1"/>
  <c r="C582" i="4"/>
  <c r="D582" i="4" s="1"/>
  <c r="C583" i="4"/>
  <c r="D583" i="4"/>
  <c r="C584" i="4"/>
  <c r="D584" i="4"/>
  <c r="C585" i="4"/>
  <c r="D585" i="4" s="1"/>
  <c r="C586" i="4"/>
  <c r="D586" i="4" s="1"/>
  <c r="C587" i="4"/>
  <c r="D587" i="4"/>
  <c r="C588" i="4"/>
  <c r="D588" i="4"/>
  <c r="C589" i="4"/>
  <c r="D589" i="4" s="1"/>
  <c r="C590" i="4"/>
  <c r="D590" i="4" s="1"/>
  <c r="C591" i="4"/>
  <c r="D591" i="4"/>
  <c r="C592" i="4"/>
  <c r="D592" i="4"/>
  <c r="C593" i="4"/>
  <c r="D593" i="4" s="1"/>
  <c r="C594" i="4"/>
  <c r="D594" i="4" s="1"/>
  <c r="C595" i="4"/>
  <c r="D595" i="4"/>
  <c r="C596" i="4"/>
  <c r="D596" i="4"/>
  <c r="C597" i="4"/>
  <c r="D597" i="4" s="1"/>
  <c r="C598" i="4"/>
  <c r="D598" i="4" s="1"/>
  <c r="C599" i="4"/>
  <c r="D599" i="4"/>
  <c r="C600" i="4"/>
  <c r="D600" i="4"/>
  <c r="C601" i="4"/>
  <c r="D601" i="4" s="1"/>
  <c r="C602" i="4"/>
  <c r="D602" i="4" s="1"/>
  <c r="C603" i="4"/>
  <c r="D603" i="4"/>
  <c r="C604" i="4"/>
  <c r="D604" i="4"/>
  <c r="C605" i="4"/>
  <c r="D605" i="4"/>
  <c r="C606" i="4"/>
  <c r="D606" i="4" s="1"/>
  <c r="C607" i="4"/>
  <c r="D607" i="4"/>
  <c r="C608" i="4"/>
  <c r="D608" i="4" s="1"/>
  <c r="C609" i="4"/>
  <c r="D609" i="4" s="1"/>
  <c r="C610" i="4"/>
  <c r="D610" i="4" s="1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2" i="4"/>
  <c r="D2" i="4" s="1"/>
  <c r="AJ3" i="1"/>
  <c r="AR3" i="1" s="1"/>
  <c r="F3" i="1" s="1"/>
  <c r="AJ4" i="1"/>
  <c r="AR4" i="1" s="1"/>
  <c r="F4" i="1" s="1"/>
  <c r="AJ5" i="1"/>
  <c r="AR5" i="1" s="1"/>
  <c r="F5" i="1" s="1"/>
  <c r="AJ6" i="1"/>
  <c r="AR6" i="1" s="1"/>
  <c r="F6" i="1" s="1"/>
  <c r="AJ7" i="1"/>
  <c r="AR7" i="1" s="1"/>
  <c r="F7" i="1" s="1"/>
  <c r="AJ8" i="1"/>
  <c r="AR8" i="1" s="1"/>
  <c r="F8" i="1" s="1"/>
  <c r="AJ9" i="1"/>
  <c r="AR9" i="1" s="1"/>
  <c r="F9" i="1" s="1"/>
  <c r="AJ10" i="1"/>
  <c r="AR10" i="1" s="1"/>
  <c r="F10" i="1" s="1"/>
  <c r="AJ11" i="1"/>
  <c r="AR11" i="1" s="1"/>
  <c r="F11" i="1" s="1"/>
  <c r="AJ12" i="1"/>
  <c r="AR12" i="1" s="1"/>
  <c r="F12" i="1" s="1"/>
  <c r="AJ13" i="1"/>
  <c r="AR13" i="1" s="1"/>
  <c r="F13" i="1" s="1"/>
  <c r="AJ14" i="1"/>
  <c r="AR14" i="1" s="1"/>
  <c r="F14" i="1" s="1"/>
  <c r="AJ15" i="1"/>
  <c r="AR15" i="1" s="1"/>
  <c r="F15" i="1" s="1"/>
  <c r="AJ16" i="1"/>
  <c r="AR16" i="1" s="1"/>
  <c r="F16" i="1" s="1"/>
  <c r="AJ17" i="1"/>
  <c r="AR17" i="1" s="1"/>
  <c r="F17" i="1" s="1"/>
  <c r="AJ18" i="1"/>
  <c r="AR18" i="1" s="1"/>
  <c r="F18" i="1" s="1"/>
  <c r="AJ19" i="1"/>
  <c r="AR19" i="1" s="1"/>
  <c r="F19" i="1" s="1"/>
  <c r="AJ20" i="1"/>
  <c r="AR20" i="1" s="1"/>
  <c r="F20" i="1" s="1"/>
  <c r="AJ21" i="1"/>
  <c r="AR21" i="1" s="1"/>
  <c r="F21" i="1" s="1"/>
  <c r="AJ22" i="1"/>
  <c r="AR22" i="1" s="1"/>
  <c r="F22" i="1" s="1"/>
  <c r="AJ23" i="1"/>
  <c r="AR23" i="1" s="1"/>
  <c r="F23" i="1" s="1"/>
  <c r="AJ24" i="1"/>
  <c r="AR24" i="1" s="1"/>
  <c r="F24" i="1" s="1"/>
  <c r="AJ25" i="1"/>
  <c r="AR25" i="1" s="1"/>
  <c r="F25" i="1" s="1"/>
  <c r="AJ26" i="1"/>
  <c r="AR26" i="1" s="1"/>
  <c r="F26" i="1" s="1"/>
  <c r="AJ27" i="1"/>
  <c r="AR27" i="1" s="1"/>
  <c r="F27" i="1" s="1"/>
  <c r="AJ28" i="1"/>
  <c r="AR28" i="1" s="1"/>
  <c r="F28" i="1" s="1"/>
  <c r="AJ29" i="1"/>
  <c r="AR29" i="1" s="1"/>
  <c r="F29" i="1" s="1"/>
  <c r="AJ30" i="1"/>
  <c r="AR30" i="1" s="1"/>
  <c r="F30" i="1" s="1"/>
  <c r="AJ31" i="1"/>
  <c r="AR31" i="1" s="1"/>
  <c r="F31" i="1" s="1"/>
  <c r="AJ32" i="1"/>
  <c r="AR32" i="1" s="1"/>
  <c r="F32" i="1" s="1"/>
  <c r="AJ33" i="1"/>
  <c r="AR33" i="1" s="1"/>
  <c r="F33" i="1" s="1"/>
  <c r="AJ34" i="1"/>
  <c r="AR34" i="1" s="1"/>
  <c r="F34" i="1" s="1"/>
  <c r="AJ35" i="1"/>
  <c r="AR35" i="1" s="1"/>
  <c r="F35" i="1" s="1"/>
  <c r="AJ36" i="1"/>
  <c r="AR36" i="1" s="1"/>
  <c r="F36" i="1" s="1"/>
  <c r="AJ37" i="1"/>
  <c r="AR37" i="1" s="1"/>
  <c r="F37" i="1" s="1"/>
  <c r="AJ38" i="1"/>
  <c r="AR38" i="1" s="1"/>
  <c r="F38" i="1" s="1"/>
  <c r="AJ39" i="1"/>
  <c r="AR39" i="1" s="1"/>
  <c r="F39" i="1" s="1"/>
  <c r="AJ40" i="1"/>
  <c r="AR40" i="1" s="1"/>
  <c r="F40" i="1" s="1"/>
  <c r="AJ41" i="1"/>
  <c r="AR41" i="1" s="1"/>
  <c r="F41" i="1" s="1"/>
  <c r="AJ42" i="1"/>
  <c r="AR42" i="1" s="1"/>
  <c r="F42" i="1" s="1"/>
  <c r="AJ43" i="1"/>
  <c r="AR43" i="1" s="1"/>
  <c r="F43" i="1" s="1"/>
  <c r="AJ44" i="1"/>
  <c r="AR44" i="1" s="1"/>
  <c r="F44" i="1" s="1"/>
  <c r="AJ45" i="1"/>
  <c r="AR45" i="1" s="1"/>
  <c r="F45" i="1" s="1"/>
  <c r="AJ46" i="1"/>
  <c r="AR46" i="1" s="1"/>
  <c r="F46" i="1" s="1"/>
  <c r="AJ47" i="1"/>
  <c r="AR47" i="1" s="1"/>
  <c r="F47" i="1" s="1"/>
  <c r="AJ48" i="1"/>
  <c r="AR48" i="1" s="1"/>
  <c r="F48" i="1" s="1"/>
  <c r="G48" i="1" s="1"/>
  <c r="AJ49" i="1"/>
  <c r="AR49" i="1" s="1"/>
  <c r="F49" i="1" s="1"/>
  <c r="AJ50" i="1"/>
  <c r="AR50" i="1" s="1"/>
  <c r="F50" i="1" s="1"/>
  <c r="AJ51" i="1"/>
  <c r="AR51" i="1" s="1"/>
  <c r="F51" i="1" s="1"/>
  <c r="AJ52" i="1"/>
  <c r="AR52" i="1" s="1"/>
  <c r="F52" i="1" s="1"/>
  <c r="AJ53" i="1"/>
  <c r="AR53" i="1" s="1"/>
  <c r="F53" i="1" s="1"/>
  <c r="AJ54" i="1"/>
  <c r="AR54" i="1" s="1"/>
  <c r="F54" i="1" s="1"/>
  <c r="AJ55" i="1"/>
  <c r="AR55" i="1" s="1"/>
  <c r="F55" i="1" s="1"/>
  <c r="AJ57" i="1"/>
  <c r="AR57" i="1" s="1"/>
  <c r="F57" i="1" s="1"/>
  <c r="AJ58" i="1"/>
  <c r="AR58" i="1" s="1"/>
  <c r="F58" i="1" s="1"/>
  <c r="AJ59" i="1"/>
  <c r="AR59" i="1" s="1"/>
  <c r="F59" i="1" s="1"/>
  <c r="AJ60" i="1"/>
  <c r="AR60" i="1" s="1"/>
  <c r="F60" i="1" s="1"/>
  <c r="AJ61" i="1"/>
  <c r="AR61" i="1" s="1"/>
  <c r="F61" i="1" s="1"/>
  <c r="AJ62" i="1"/>
  <c r="AR62" i="1" s="1"/>
  <c r="F62" i="1" s="1"/>
  <c r="AJ63" i="1"/>
  <c r="AR63" i="1" s="1"/>
  <c r="F63" i="1" s="1"/>
  <c r="AJ64" i="1"/>
  <c r="AR64" i="1" s="1"/>
  <c r="F64" i="1" s="1"/>
  <c r="AJ65" i="1"/>
  <c r="AR65" i="1" s="1"/>
  <c r="F65" i="1" s="1"/>
  <c r="AJ66" i="1"/>
  <c r="AR66" i="1" s="1"/>
  <c r="F66" i="1" s="1"/>
  <c r="AJ67" i="1"/>
  <c r="AR67" i="1" s="1"/>
  <c r="F67" i="1" s="1"/>
  <c r="AJ68" i="1"/>
  <c r="AR68" i="1" s="1"/>
  <c r="F68" i="1" s="1"/>
  <c r="AJ69" i="1"/>
  <c r="AR69" i="1" s="1"/>
  <c r="F69" i="1" s="1"/>
  <c r="AJ70" i="1"/>
  <c r="AR70" i="1" s="1"/>
  <c r="F70" i="1" s="1"/>
  <c r="AJ71" i="1"/>
  <c r="AR71" i="1" s="1"/>
  <c r="F71" i="1" s="1"/>
  <c r="AJ72" i="1"/>
  <c r="AR72" i="1" s="1"/>
  <c r="F72" i="1" s="1"/>
  <c r="AJ73" i="1"/>
  <c r="AR73" i="1" s="1"/>
  <c r="F73" i="1" s="1"/>
  <c r="AJ74" i="1"/>
  <c r="AR74" i="1" s="1"/>
  <c r="F74" i="1" s="1"/>
  <c r="AJ75" i="1"/>
  <c r="AR75" i="1" s="1"/>
  <c r="F75" i="1" s="1"/>
  <c r="AJ76" i="1"/>
  <c r="AR76" i="1" s="1"/>
  <c r="F76" i="1" s="1"/>
  <c r="AJ77" i="1"/>
  <c r="AR77" i="1" s="1"/>
  <c r="F77" i="1" s="1"/>
  <c r="AJ78" i="1"/>
  <c r="AR78" i="1" s="1"/>
  <c r="F78" i="1" s="1"/>
  <c r="AJ79" i="1"/>
  <c r="AR79" i="1" s="1"/>
  <c r="F79" i="1" s="1"/>
  <c r="AJ80" i="1"/>
  <c r="AR80" i="1" s="1"/>
  <c r="F80" i="1" s="1"/>
  <c r="AJ81" i="1"/>
  <c r="AR81" i="1" s="1"/>
  <c r="F81" i="1" s="1"/>
  <c r="AJ83" i="1"/>
  <c r="AR83" i="1" s="1"/>
  <c r="F83" i="1" s="1"/>
  <c r="AJ84" i="1"/>
  <c r="AR84" i="1" s="1"/>
  <c r="F84" i="1" s="1"/>
  <c r="AJ85" i="1"/>
  <c r="AR85" i="1" s="1"/>
  <c r="F85" i="1" s="1"/>
  <c r="AJ86" i="1"/>
  <c r="AR86" i="1" s="1"/>
  <c r="F86" i="1" s="1"/>
  <c r="AJ87" i="1"/>
  <c r="AR87" i="1" s="1"/>
  <c r="F87" i="1" s="1"/>
  <c r="AJ89" i="1"/>
  <c r="AR89" i="1" s="1"/>
  <c r="F89" i="1" s="1"/>
  <c r="AJ90" i="1"/>
  <c r="AR90" i="1" s="1"/>
  <c r="F90" i="1" s="1"/>
  <c r="AJ91" i="1"/>
  <c r="AR91" i="1" s="1"/>
  <c r="F91" i="1" s="1"/>
  <c r="AJ92" i="1"/>
  <c r="AR92" i="1" s="1"/>
  <c r="F92" i="1" s="1"/>
  <c r="AJ93" i="1"/>
  <c r="AR93" i="1" s="1"/>
  <c r="F93" i="1" s="1"/>
  <c r="AJ94" i="1"/>
  <c r="AR94" i="1" s="1"/>
  <c r="F94" i="1" s="1"/>
  <c r="AJ95" i="1"/>
  <c r="AR95" i="1" s="1"/>
  <c r="F95" i="1" s="1"/>
  <c r="AJ96" i="1"/>
  <c r="AR96" i="1" s="1"/>
  <c r="F96" i="1" s="1"/>
  <c r="AJ97" i="1"/>
  <c r="AR97" i="1" s="1"/>
  <c r="F97" i="1" s="1"/>
  <c r="AJ98" i="1"/>
  <c r="AR98" i="1" s="1"/>
  <c r="F98" i="1" s="1"/>
  <c r="AJ99" i="1"/>
  <c r="AR99" i="1" s="1"/>
  <c r="F99" i="1" s="1"/>
  <c r="AJ100" i="1"/>
  <c r="AR100" i="1" s="1"/>
  <c r="F100" i="1" s="1"/>
  <c r="AJ101" i="1"/>
  <c r="AR101" i="1" s="1"/>
  <c r="F101" i="1" s="1"/>
  <c r="AJ103" i="1"/>
  <c r="AR103" i="1" s="1"/>
  <c r="F103" i="1" s="1"/>
  <c r="AJ104" i="1"/>
  <c r="AR104" i="1" s="1"/>
  <c r="F104" i="1" s="1"/>
  <c r="AJ105" i="1"/>
  <c r="AR105" i="1" s="1"/>
  <c r="F105" i="1" s="1"/>
  <c r="AJ106" i="1"/>
  <c r="AR106" i="1" s="1"/>
  <c r="F106" i="1" s="1"/>
  <c r="AJ107" i="1"/>
  <c r="AR107" i="1" s="1"/>
  <c r="F107" i="1" s="1"/>
  <c r="AJ108" i="1"/>
  <c r="AR108" i="1" s="1"/>
  <c r="F108" i="1" s="1"/>
  <c r="AJ109" i="1"/>
  <c r="AR109" i="1" s="1"/>
  <c r="F109" i="1" s="1"/>
  <c r="AJ111" i="1"/>
  <c r="AR111" i="1" s="1"/>
  <c r="F111" i="1" s="1"/>
  <c r="AJ112" i="1"/>
  <c r="AR112" i="1" s="1"/>
  <c r="F112" i="1" s="1"/>
  <c r="AJ113" i="1"/>
  <c r="AR113" i="1" s="1"/>
  <c r="F113" i="1" s="1"/>
  <c r="AJ114" i="1"/>
  <c r="AR114" i="1" s="1"/>
  <c r="F114" i="1" s="1"/>
  <c r="AJ115" i="1"/>
  <c r="AR115" i="1" s="1"/>
  <c r="F115" i="1" s="1"/>
  <c r="AJ116" i="1"/>
  <c r="AR116" i="1" s="1"/>
  <c r="F116" i="1" s="1"/>
  <c r="AJ117" i="1"/>
  <c r="AR117" i="1" s="1"/>
  <c r="F117" i="1" s="1"/>
  <c r="AJ118" i="1"/>
  <c r="AR118" i="1" s="1"/>
  <c r="F118" i="1" s="1"/>
  <c r="AJ119" i="1"/>
  <c r="AR119" i="1" s="1"/>
  <c r="F119" i="1" s="1"/>
  <c r="AJ120" i="1"/>
  <c r="AR120" i="1" s="1"/>
  <c r="F120" i="1" s="1"/>
  <c r="AJ121" i="1"/>
  <c r="AR121" i="1" s="1"/>
  <c r="F121" i="1" s="1"/>
  <c r="AJ122" i="1"/>
  <c r="AR122" i="1" s="1"/>
  <c r="F122" i="1" s="1"/>
  <c r="AJ123" i="1"/>
  <c r="AR123" i="1" s="1"/>
  <c r="F123" i="1" s="1"/>
  <c r="AJ124" i="1"/>
  <c r="AR124" i="1" s="1"/>
  <c r="F124" i="1" s="1"/>
  <c r="AJ125" i="1"/>
  <c r="AR125" i="1" s="1"/>
  <c r="F125" i="1" s="1"/>
  <c r="AJ126" i="1"/>
  <c r="AR126" i="1" s="1"/>
  <c r="F126" i="1" s="1"/>
  <c r="AJ127" i="1"/>
  <c r="AR127" i="1" s="1"/>
  <c r="F127" i="1" s="1"/>
  <c r="AJ128" i="1"/>
  <c r="AR128" i="1" s="1"/>
  <c r="F128" i="1" s="1"/>
  <c r="AJ129" i="1"/>
  <c r="AR129" i="1" s="1"/>
  <c r="F129" i="1" s="1"/>
  <c r="AJ130" i="1"/>
  <c r="AR130" i="1" s="1"/>
  <c r="F130" i="1" s="1"/>
  <c r="AJ131" i="1"/>
  <c r="AR131" i="1" s="1"/>
  <c r="F131" i="1" s="1"/>
  <c r="AJ132" i="1"/>
  <c r="AR132" i="1" s="1"/>
  <c r="F132" i="1" s="1"/>
  <c r="AJ133" i="1"/>
  <c r="AR133" i="1" s="1"/>
  <c r="F133" i="1" s="1"/>
  <c r="AJ134" i="1"/>
  <c r="AR134" i="1" s="1"/>
  <c r="F134" i="1" s="1"/>
  <c r="AJ135" i="1"/>
  <c r="AR135" i="1" s="1"/>
  <c r="F135" i="1" s="1"/>
  <c r="AJ136" i="1"/>
  <c r="AR136" i="1" s="1"/>
  <c r="F136" i="1" s="1"/>
  <c r="AJ137" i="1"/>
  <c r="AR137" i="1" s="1"/>
  <c r="F137" i="1" s="1"/>
  <c r="AJ138" i="1"/>
  <c r="AR138" i="1" s="1"/>
  <c r="F138" i="1" s="1"/>
  <c r="AJ139" i="1"/>
  <c r="AR139" i="1" s="1"/>
  <c r="F139" i="1" s="1"/>
  <c r="AR141" i="1"/>
  <c r="F141" i="1" s="1"/>
  <c r="AJ142" i="1"/>
  <c r="AR142" i="1" s="1"/>
  <c r="F142" i="1" s="1"/>
  <c r="AJ143" i="1"/>
  <c r="AR143" i="1" s="1"/>
  <c r="F143" i="1" s="1"/>
  <c r="AJ144" i="1"/>
  <c r="AR144" i="1" s="1"/>
  <c r="F144" i="1" s="1"/>
  <c r="AJ145" i="1"/>
  <c r="AR145" i="1" s="1"/>
  <c r="F145" i="1" s="1"/>
  <c r="AJ147" i="1"/>
  <c r="AR147" i="1" s="1"/>
  <c r="F147" i="1" s="1"/>
  <c r="AJ148" i="1"/>
  <c r="AR148" i="1" s="1"/>
  <c r="F148" i="1" s="1"/>
  <c r="AJ149" i="1"/>
  <c r="AR149" i="1" s="1"/>
  <c r="F149" i="1" s="1"/>
  <c r="AJ150" i="1"/>
  <c r="AR150" i="1" s="1"/>
  <c r="F150" i="1" s="1"/>
  <c r="AJ151" i="1"/>
  <c r="AR151" i="1" s="1"/>
  <c r="F151" i="1" s="1"/>
  <c r="AJ152" i="1"/>
  <c r="AR152" i="1" s="1"/>
  <c r="F152" i="1" s="1"/>
  <c r="AJ153" i="1"/>
  <c r="AR153" i="1" s="1"/>
  <c r="F153" i="1" s="1"/>
  <c r="AJ154" i="1"/>
  <c r="AR154" i="1" s="1"/>
  <c r="F154" i="1" s="1"/>
  <c r="AJ155" i="1"/>
  <c r="AR155" i="1" s="1"/>
  <c r="F155" i="1" s="1"/>
  <c r="AJ156" i="1"/>
  <c r="AR156" i="1" s="1"/>
  <c r="F156" i="1" s="1"/>
  <c r="AJ157" i="1"/>
  <c r="AR157" i="1" s="1"/>
  <c r="F157" i="1" s="1"/>
  <c r="AJ158" i="1"/>
  <c r="AR158" i="1" s="1"/>
  <c r="F158" i="1" s="1"/>
  <c r="AJ159" i="1"/>
  <c r="AR159" i="1" s="1"/>
  <c r="F159" i="1" s="1"/>
  <c r="AJ160" i="1"/>
  <c r="AR160" i="1" s="1"/>
  <c r="F160" i="1" s="1"/>
  <c r="AJ161" i="1"/>
  <c r="AR161" i="1" s="1"/>
  <c r="F161" i="1" s="1"/>
  <c r="AJ162" i="1"/>
  <c r="AR162" i="1" s="1"/>
  <c r="F162" i="1" s="1"/>
  <c r="AJ163" i="1"/>
  <c r="AR163" i="1" s="1"/>
  <c r="F163" i="1" s="1"/>
  <c r="AJ164" i="1"/>
  <c r="AR164" i="1" s="1"/>
  <c r="F164" i="1" s="1"/>
  <c r="AJ165" i="1"/>
  <c r="AR165" i="1" s="1"/>
  <c r="F165" i="1" s="1"/>
  <c r="AJ166" i="1"/>
  <c r="AR166" i="1" s="1"/>
  <c r="F166" i="1" s="1"/>
  <c r="AJ168" i="1"/>
  <c r="AR168" i="1" s="1"/>
  <c r="F168" i="1" s="1"/>
  <c r="AJ169" i="1"/>
  <c r="AR169" i="1" s="1"/>
  <c r="F169" i="1" s="1"/>
  <c r="AJ170" i="1"/>
  <c r="AR170" i="1" s="1"/>
  <c r="F170" i="1" s="1"/>
  <c r="AJ171" i="1"/>
  <c r="AR171" i="1" s="1"/>
  <c r="F171" i="1" s="1"/>
  <c r="AJ173" i="1"/>
  <c r="AR173" i="1" s="1"/>
  <c r="F173" i="1" s="1"/>
  <c r="AJ174" i="1"/>
  <c r="AR174" i="1" s="1"/>
  <c r="F174" i="1" s="1"/>
  <c r="AJ175" i="1"/>
  <c r="AR175" i="1" s="1"/>
  <c r="F175" i="1" s="1"/>
  <c r="AJ176" i="1"/>
  <c r="AR176" i="1" s="1"/>
  <c r="F176" i="1" s="1"/>
  <c r="AJ177" i="1"/>
  <c r="AR177" i="1" s="1"/>
  <c r="F177" i="1" s="1"/>
  <c r="AJ178" i="1"/>
  <c r="AR178" i="1" s="1"/>
  <c r="F178" i="1" s="1"/>
  <c r="AJ179" i="1"/>
  <c r="AR179" i="1" s="1"/>
  <c r="F179" i="1" s="1"/>
  <c r="AJ180" i="1"/>
  <c r="AR180" i="1" s="1"/>
  <c r="F180" i="1" s="1"/>
  <c r="AJ181" i="1"/>
  <c r="AR181" i="1" s="1"/>
  <c r="F181" i="1" s="1"/>
  <c r="AJ182" i="1"/>
  <c r="AR182" i="1" s="1"/>
  <c r="F182" i="1" s="1"/>
  <c r="AJ183" i="1"/>
  <c r="AR183" i="1" s="1"/>
  <c r="F183" i="1" s="1"/>
  <c r="AJ184" i="1"/>
  <c r="AR184" i="1" s="1"/>
  <c r="F184" i="1" s="1"/>
  <c r="AJ185" i="1"/>
  <c r="AR185" i="1" s="1"/>
  <c r="F185" i="1" s="1"/>
  <c r="AJ186" i="1"/>
  <c r="AR186" i="1" s="1"/>
  <c r="F186" i="1" s="1"/>
  <c r="AJ187" i="1"/>
  <c r="AR187" i="1" s="1"/>
  <c r="F187" i="1" s="1"/>
  <c r="AJ188" i="1"/>
  <c r="AR188" i="1" s="1"/>
  <c r="F188" i="1" s="1"/>
  <c r="AJ189" i="1"/>
  <c r="AR189" i="1" s="1"/>
  <c r="F189" i="1" s="1"/>
  <c r="AJ190" i="1"/>
  <c r="AR190" i="1" s="1"/>
  <c r="F190" i="1" s="1"/>
  <c r="AJ191" i="1"/>
  <c r="AR191" i="1" s="1"/>
  <c r="F191" i="1" s="1"/>
  <c r="AJ192" i="1"/>
  <c r="AR192" i="1" s="1"/>
  <c r="F192" i="1" s="1"/>
  <c r="AJ193" i="1"/>
  <c r="AR193" i="1" s="1"/>
  <c r="F193" i="1" s="1"/>
  <c r="AJ194" i="1"/>
  <c r="AR194" i="1" s="1"/>
  <c r="F194" i="1" s="1"/>
  <c r="AJ195" i="1"/>
  <c r="AR195" i="1" s="1"/>
  <c r="F195" i="1" s="1"/>
  <c r="AJ196" i="1"/>
  <c r="AR196" i="1" s="1"/>
  <c r="F196" i="1" s="1"/>
  <c r="AJ197" i="1"/>
  <c r="AR197" i="1" s="1"/>
  <c r="F197" i="1" s="1"/>
  <c r="AJ198" i="1"/>
  <c r="AR198" i="1" s="1"/>
  <c r="F198" i="1" s="1"/>
  <c r="AJ199" i="1"/>
  <c r="AR199" i="1" s="1"/>
  <c r="F199" i="1" s="1"/>
  <c r="AJ200" i="1"/>
  <c r="AR200" i="1" s="1"/>
  <c r="F200" i="1" s="1"/>
  <c r="AJ201" i="1"/>
  <c r="AR201" i="1" s="1"/>
  <c r="F201" i="1" s="1"/>
  <c r="AJ202" i="1"/>
  <c r="AR202" i="1" s="1"/>
  <c r="F202" i="1" s="1"/>
  <c r="AJ203" i="1"/>
  <c r="AR203" i="1" s="1"/>
  <c r="F203" i="1" s="1"/>
  <c r="AJ204" i="1"/>
  <c r="AR204" i="1" s="1"/>
  <c r="F204" i="1" s="1"/>
  <c r="AJ205" i="1"/>
  <c r="AR205" i="1" s="1"/>
  <c r="F205" i="1" s="1"/>
  <c r="AJ206" i="1"/>
  <c r="AR206" i="1" s="1"/>
  <c r="F206" i="1" s="1"/>
  <c r="AJ207" i="1"/>
  <c r="AR207" i="1" s="1"/>
  <c r="F207" i="1" s="1"/>
  <c r="AJ208" i="1"/>
  <c r="AR208" i="1" s="1"/>
  <c r="F208" i="1" s="1"/>
  <c r="AJ209" i="1"/>
  <c r="AR209" i="1" s="1"/>
  <c r="F209" i="1" s="1"/>
  <c r="AJ211" i="1"/>
  <c r="AR211" i="1" s="1"/>
  <c r="F211" i="1" s="1"/>
  <c r="AJ212" i="1"/>
  <c r="AR212" i="1" s="1"/>
  <c r="F212" i="1" s="1"/>
  <c r="AJ213" i="1"/>
  <c r="AR213" i="1" s="1"/>
  <c r="F213" i="1" s="1"/>
  <c r="AJ214" i="1"/>
  <c r="AR214" i="1" s="1"/>
  <c r="F214" i="1" s="1"/>
  <c r="AJ215" i="1"/>
  <c r="AR215" i="1" s="1"/>
  <c r="F215" i="1" s="1"/>
  <c r="AJ216" i="1"/>
  <c r="AR216" i="1" s="1"/>
  <c r="F216" i="1" s="1"/>
  <c r="AJ217" i="1"/>
  <c r="AR217" i="1" s="1"/>
  <c r="F217" i="1" s="1"/>
  <c r="AJ218" i="1"/>
  <c r="AR218" i="1" s="1"/>
  <c r="F218" i="1" s="1"/>
  <c r="AJ219" i="1"/>
  <c r="AR219" i="1" s="1"/>
  <c r="F219" i="1" s="1"/>
  <c r="AJ220" i="1"/>
  <c r="AR220" i="1" s="1"/>
  <c r="F220" i="1" s="1"/>
  <c r="AJ221" i="1"/>
  <c r="AR221" i="1" s="1"/>
  <c r="F221" i="1" s="1"/>
  <c r="AJ222" i="1"/>
  <c r="AR222" i="1" s="1"/>
  <c r="F222" i="1" s="1"/>
  <c r="AJ223" i="1"/>
  <c r="AR223" i="1" s="1"/>
  <c r="F223" i="1" s="1"/>
  <c r="AJ224" i="1"/>
  <c r="AR224" i="1" s="1"/>
  <c r="F224" i="1" s="1"/>
  <c r="AJ226" i="1"/>
  <c r="AR226" i="1" s="1"/>
  <c r="F226" i="1" s="1"/>
  <c r="AJ227" i="1"/>
  <c r="AR227" i="1" s="1"/>
  <c r="F227" i="1" s="1"/>
  <c r="AJ228" i="1"/>
  <c r="AR228" i="1" s="1"/>
  <c r="F228" i="1" s="1"/>
  <c r="AJ229" i="1"/>
  <c r="AR229" i="1" s="1"/>
  <c r="F229" i="1" s="1"/>
  <c r="AJ230" i="1"/>
  <c r="AR230" i="1" s="1"/>
  <c r="F230" i="1" s="1"/>
  <c r="AJ231" i="1"/>
  <c r="AR231" i="1" s="1"/>
  <c r="F231" i="1" s="1"/>
  <c r="AJ232" i="1"/>
  <c r="AR232" i="1" s="1"/>
  <c r="F232" i="1" s="1"/>
  <c r="AJ233" i="1"/>
  <c r="AR233" i="1" s="1"/>
  <c r="F233" i="1" s="1"/>
  <c r="AJ234" i="1"/>
  <c r="AR234" i="1" s="1"/>
  <c r="F234" i="1" s="1"/>
  <c r="AJ235" i="1"/>
  <c r="AR235" i="1" s="1"/>
  <c r="F235" i="1" s="1"/>
  <c r="AJ236" i="1"/>
  <c r="AR236" i="1" s="1"/>
  <c r="F236" i="1" s="1"/>
  <c r="AJ237" i="1"/>
  <c r="AR237" i="1" s="1"/>
  <c r="F237" i="1" s="1"/>
  <c r="AJ238" i="1"/>
  <c r="AR238" i="1" s="1"/>
  <c r="F238" i="1" s="1"/>
  <c r="AJ239" i="1"/>
  <c r="AR239" i="1" s="1"/>
  <c r="F239" i="1" s="1"/>
  <c r="AJ240" i="1"/>
  <c r="AR240" i="1" s="1"/>
  <c r="F240" i="1" s="1"/>
  <c r="AJ241" i="1"/>
  <c r="AR241" i="1" s="1"/>
  <c r="F241" i="1" s="1"/>
  <c r="AJ242" i="1"/>
  <c r="AR242" i="1" s="1"/>
  <c r="F242" i="1" s="1"/>
  <c r="AJ243" i="1"/>
  <c r="AR243" i="1" s="1"/>
  <c r="F243" i="1" s="1"/>
  <c r="AJ244" i="1"/>
  <c r="AR244" i="1" s="1"/>
  <c r="F244" i="1" s="1"/>
  <c r="AJ245" i="1"/>
  <c r="AR245" i="1" s="1"/>
  <c r="F245" i="1" s="1"/>
  <c r="AJ246" i="1"/>
  <c r="AR246" i="1" s="1"/>
  <c r="F246" i="1" s="1"/>
  <c r="AJ247" i="1"/>
  <c r="AR247" i="1" s="1"/>
  <c r="F247" i="1" s="1"/>
  <c r="AJ248" i="1"/>
  <c r="AR248" i="1" s="1"/>
  <c r="F248" i="1" s="1"/>
  <c r="AJ249" i="1"/>
  <c r="AR249" i="1" s="1"/>
  <c r="F249" i="1" s="1"/>
  <c r="AJ250" i="1"/>
  <c r="AR250" i="1" s="1"/>
  <c r="F250" i="1" s="1"/>
  <c r="AJ251" i="1"/>
  <c r="AR251" i="1" s="1"/>
  <c r="F251" i="1" s="1"/>
  <c r="AJ252" i="1"/>
  <c r="AR252" i="1" s="1"/>
  <c r="F252" i="1" s="1"/>
  <c r="AJ253" i="1"/>
  <c r="AR253" i="1" s="1"/>
  <c r="F253" i="1" s="1"/>
  <c r="AJ254" i="1"/>
  <c r="AR254" i="1" s="1"/>
  <c r="F254" i="1" s="1"/>
  <c r="AJ255" i="1"/>
  <c r="AR255" i="1" s="1"/>
  <c r="F255" i="1" s="1"/>
  <c r="AJ256" i="1"/>
  <c r="AR256" i="1" s="1"/>
  <c r="F256" i="1" s="1"/>
  <c r="AJ257" i="1"/>
  <c r="AR257" i="1" s="1"/>
  <c r="F257" i="1" s="1"/>
  <c r="AJ258" i="1"/>
  <c r="AR258" i="1" s="1"/>
  <c r="F258" i="1" s="1"/>
  <c r="AJ259" i="1"/>
  <c r="AR259" i="1" s="1"/>
  <c r="F259" i="1" s="1"/>
  <c r="AJ260" i="1"/>
  <c r="AR260" i="1" s="1"/>
  <c r="F260" i="1" s="1"/>
  <c r="AJ261" i="1"/>
  <c r="AR261" i="1" s="1"/>
  <c r="F261" i="1" s="1"/>
  <c r="AJ262" i="1"/>
  <c r="AR262" i="1" s="1"/>
  <c r="F262" i="1" s="1"/>
  <c r="AJ263" i="1"/>
  <c r="AR263" i="1" s="1"/>
  <c r="F263" i="1" s="1"/>
  <c r="AJ264" i="1"/>
  <c r="AR264" i="1" s="1"/>
  <c r="F264" i="1" s="1"/>
  <c r="AJ265" i="1"/>
  <c r="AR265" i="1" s="1"/>
  <c r="F265" i="1" s="1"/>
  <c r="AJ266" i="1"/>
  <c r="AR266" i="1" s="1"/>
  <c r="F266" i="1" s="1"/>
  <c r="AJ267" i="1"/>
  <c r="AR267" i="1" s="1"/>
  <c r="F267" i="1" s="1"/>
  <c r="AJ268" i="1"/>
  <c r="AR268" i="1" s="1"/>
  <c r="F268" i="1" s="1"/>
  <c r="AJ269" i="1"/>
  <c r="AR269" i="1" s="1"/>
  <c r="F269" i="1" s="1"/>
  <c r="AJ270" i="1"/>
  <c r="AR270" i="1" s="1"/>
  <c r="F270" i="1" s="1"/>
  <c r="AJ271" i="1"/>
  <c r="AR271" i="1" s="1"/>
  <c r="F271" i="1" s="1"/>
  <c r="AJ272" i="1"/>
  <c r="AR272" i="1" s="1"/>
  <c r="F272" i="1" s="1"/>
  <c r="AJ273" i="1"/>
  <c r="AR273" i="1" s="1"/>
  <c r="F273" i="1" s="1"/>
  <c r="AJ274" i="1"/>
  <c r="AR274" i="1" s="1"/>
  <c r="F274" i="1" s="1"/>
  <c r="AJ275" i="1"/>
  <c r="AR275" i="1" s="1"/>
  <c r="F275" i="1" s="1"/>
  <c r="AJ276" i="1"/>
  <c r="AR276" i="1" s="1"/>
  <c r="F276" i="1" s="1"/>
  <c r="AJ277" i="1"/>
  <c r="AR277" i="1" s="1"/>
  <c r="F277" i="1" s="1"/>
  <c r="AJ278" i="1"/>
  <c r="AR278" i="1" s="1"/>
  <c r="F278" i="1" s="1"/>
  <c r="AJ279" i="1"/>
  <c r="AR279" i="1" s="1"/>
  <c r="F279" i="1" s="1"/>
  <c r="AJ280" i="1"/>
  <c r="AR280" i="1" s="1"/>
  <c r="F280" i="1" s="1"/>
  <c r="AJ281" i="1"/>
  <c r="AR281" i="1" s="1"/>
  <c r="F281" i="1" s="1"/>
  <c r="AJ282" i="1"/>
  <c r="AR282" i="1" s="1"/>
  <c r="F282" i="1" s="1"/>
  <c r="AJ283" i="1"/>
  <c r="AR283" i="1" s="1"/>
  <c r="F283" i="1" s="1"/>
  <c r="AJ284" i="1"/>
  <c r="AR284" i="1" s="1"/>
  <c r="F284" i="1" s="1"/>
  <c r="AJ285" i="1"/>
  <c r="AR285" i="1" s="1"/>
  <c r="F285" i="1" s="1"/>
  <c r="AJ286" i="1"/>
  <c r="AR286" i="1" s="1"/>
  <c r="F286" i="1" s="1"/>
  <c r="AJ287" i="1"/>
  <c r="AR287" i="1" s="1"/>
  <c r="F287" i="1" s="1"/>
  <c r="AJ288" i="1"/>
  <c r="AR288" i="1" s="1"/>
  <c r="F288" i="1" s="1"/>
  <c r="AJ289" i="1"/>
  <c r="AR289" i="1" s="1"/>
  <c r="F289" i="1" s="1"/>
  <c r="AJ290" i="1"/>
  <c r="AR290" i="1" s="1"/>
  <c r="F290" i="1" s="1"/>
  <c r="AJ291" i="1"/>
  <c r="AR291" i="1" s="1"/>
  <c r="F291" i="1" s="1"/>
  <c r="AJ292" i="1"/>
  <c r="AR292" i="1" s="1"/>
  <c r="F292" i="1" s="1"/>
  <c r="AJ293" i="1"/>
  <c r="AR293" i="1" s="1"/>
  <c r="F293" i="1" s="1"/>
  <c r="AJ294" i="1"/>
  <c r="AR294" i="1" s="1"/>
  <c r="F294" i="1" s="1"/>
  <c r="AJ295" i="1"/>
  <c r="AR295" i="1" s="1"/>
  <c r="F295" i="1" s="1"/>
  <c r="AJ296" i="1"/>
  <c r="AR296" i="1" s="1"/>
  <c r="F296" i="1" s="1"/>
  <c r="AJ297" i="1"/>
  <c r="AR297" i="1" s="1"/>
  <c r="F297" i="1" s="1"/>
  <c r="AJ298" i="1"/>
  <c r="AR298" i="1" s="1"/>
  <c r="F298" i="1" s="1"/>
  <c r="AJ299" i="1"/>
  <c r="AR299" i="1" s="1"/>
  <c r="F299" i="1" s="1"/>
  <c r="AJ300" i="1"/>
  <c r="AR300" i="1" s="1"/>
  <c r="F300" i="1" s="1"/>
  <c r="AJ301" i="1"/>
  <c r="AR301" i="1" s="1"/>
  <c r="F301" i="1" s="1"/>
  <c r="AJ302" i="1"/>
  <c r="AR302" i="1" s="1"/>
  <c r="F302" i="1" s="1"/>
  <c r="AJ303" i="1"/>
  <c r="AR303" i="1" s="1"/>
  <c r="F303" i="1" s="1"/>
  <c r="AJ304" i="1"/>
  <c r="AR304" i="1" s="1"/>
  <c r="F304" i="1" s="1"/>
  <c r="AJ305" i="1"/>
  <c r="AR305" i="1" s="1"/>
  <c r="F305" i="1" s="1"/>
  <c r="AJ306" i="1"/>
  <c r="AR306" i="1" s="1"/>
  <c r="F306" i="1" s="1"/>
  <c r="AJ307" i="1"/>
  <c r="AR307" i="1" s="1"/>
  <c r="F307" i="1" s="1"/>
  <c r="AJ308" i="1"/>
  <c r="AR308" i="1" s="1"/>
  <c r="F308" i="1" s="1"/>
  <c r="AJ310" i="1"/>
  <c r="AR310" i="1" s="1"/>
  <c r="F310" i="1" s="1"/>
  <c r="AJ311" i="1"/>
  <c r="AR311" i="1" s="1"/>
  <c r="F311" i="1" s="1"/>
  <c r="AJ312" i="1"/>
  <c r="AR312" i="1" s="1"/>
  <c r="F312" i="1" s="1"/>
  <c r="AJ313" i="1"/>
  <c r="AR313" i="1" s="1"/>
  <c r="F313" i="1" s="1"/>
  <c r="AJ314" i="1"/>
  <c r="AR314" i="1" s="1"/>
  <c r="F314" i="1" s="1"/>
  <c r="AJ315" i="1"/>
  <c r="AR315" i="1" s="1"/>
  <c r="F315" i="1" s="1"/>
  <c r="AJ316" i="1"/>
  <c r="AR316" i="1" s="1"/>
  <c r="F316" i="1" s="1"/>
  <c r="AJ317" i="1"/>
  <c r="AR317" i="1" s="1"/>
  <c r="F317" i="1" s="1"/>
  <c r="AJ318" i="1"/>
  <c r="AR318" i="1" s="1"/>
  <c r="F318" i="1" s="1"/>
  <c r="AJ319" i="1"/>
  <c r="AR319" i="1" s="1"/>
  <c r="F319" i="1" s="1"/>
  <c r="AJ320" i="1"/>
  <c r="AR320" i="1" s="1"/>
  <c r="F320" i="1" s="1"/>
  <c r="AJ321" i="1"/>
  <c r="AR321" i="1" s="1"/>
  <c r="F321" i="1" s="1"/>
  <c r="AJ322" i="1"/>
  <c r="AR322" i="1" s="1"/>
  <c r="F322" i="1" s="1"/>
  <c r="AJ323" i="1"/>
  <c r="AR323" i="1" s="1"/>
  <c r="F323" i="1" s="1"/>
  <c r="AJ324" i="1"/>
  <c r="AR324" i="1" s="1"/>
  <c r="F324" i="1" s="1"/>
  <c r="AJ325" i="1"/>
  <c r="AR325" i="1" s="1"/>
  <c r="F325" i="1" s="1"/>
  <c r="AJ326" i="1"/>
  <c r="AR326" i="1" s="1"/>
  <c r="F326" i="1" s="1"/>
  <c r="AJ327" i="1"/>
  <c r="AR327" i="1" s="1"/>
  <c r="F327" i="1" s="1"/>
  <c r="AJ328" i="1"/>
  <c r="AR328" i="1" s="1"/>
  <c r="F328" i="1" s="1"/>
  <c r="AJ329" i="1"/>
  <c r="AR329" i="1" s="1"/>
  <c r="F329" i="1" s="1"/>
  <c r="AJ331" i="1"/>
  <c r="AR331" i="1" s="1"/>
  <c r="F331" i="1" s="1"/>
  <c r="AJ332" i="1"/>
  <c r="AR332" i="1" s="1"/>
  <c r="F332" i="1" s="1"/>
  <c r="AJ333" i="1"/>
  <c r="AR333" i="1" s="1"/>
  <c r="F333" i="1" s="1"/>
  <c r="AJ334" i="1"/>
  <c r="AR334" i="1" s="1"/>
  <c r="F334" i="1" s="1"/>
  <c r="AJ335" i="1"/>
  <c r="AR335" i="1" s="1"/>
  <c r="F335" i="1" s="1"/>
  <c r="AJ336" i="1"/>
  <c r="AR336" i="1" s="1"/>
  <c r="F336" i="1" s="1"/>
  <c r="AJ337" i="1"/>
  <c r="AR337" i="1" s="1"/>
  <c r="F337" i="1" s="1"/>
  <c r="AJ338" i="1"/>
  <c r="AR338" i="1" s="1"/>
  <c r="F338" i="1" s="1"/>
  <c r="AJ339" i="1"/>
  <c r="AR339" i="1" s="1"/>
  <c r="F339" i="1" s="1"/>
  <c r="AJ340" i="1"/>
  <c r="AR340" i="1" s="1"/>
  <c r="F340" i="1" s="1"/>
  <c r="AJ341" i="1"/>
  <c r="AR341" i="1" s="1"/>
  <c r="F341" i="1" s="1"/>
  <c r="AJ342" i="1"/>
  <c r="AR342" i="1" s="1"/>
  <c r="F342" i="1" s="1"/>
  <c r="AJ343" i="1"/>
  <c r="AR343" i="1" s="1"/>
  <c r="F343" i="1" s="1"/>
  <c r="AJ344" i="1"/>
  <c r="AR344" i="1" s="1"/>
  <c r="F344" i="1" s="1"/>
  <c r="AJ345" i="1"/>
  <c r="AR345" i="1" s="1"/>
  <c r="F345" i="1" s="1"/>
  <c r="AJ346" i="1"/>
  <c r="AR346" i="1" s="1"/>
  <c r="F346" i="1" s="1"/>
  <c r="AJ347" i="1"/>
  <c r="AR347" i="1" s="1"/>
  <c r="F347" i="1" s="1"/>
  <c r="AJ348" i="1"/>
  <c r="AR348" i="1" s="1"/>
  <c r="F348" i="1" s="1"/>
  <c r="AJ349" i="1"/>
  <c r="AR349" i="1" s="1"/>
  <c r="F349" i="1" s="1"/>
  <c r="AJ350" i="1"/>
  <c r="AR350" i="1" s="1"/>
  <c r="F350" i="1" s="1"/>
  <c r="AJ351" i="1"/>
  <c r="AR351" i="1" s="1"/>
  <c r="F351" i="1" s="1"/>
  <c r="AJ352" i="1"/>
  <c r="AR352" i="1" s="1"/>
  <c r="F352" i="1" s="1"/>
  <c r="AJ353" i="1"/>
  <c r="AR353" i="1" s="1"/>
  <c r="F353" i="1" s="1"/>
  <c r="AJ354" i="1"/>
  <c r="AR354" i="1" s="1"/>
  <c r="F354" i="1" s="1"/>
  <c r="AJ355" i="1"/>
  <c r="AR355" i="1" s="1"/>
  <c r="F355" i="1" s="1"/>
  <c r="AJ356" i="1"/>
  <c r="AR356" i="1" s="1"/>
  <c r="F356" i="1" s="1"/>
  <c r="AJ357" i="1"/>
  <c r="AR357" i="1" s="1"/>
  <c r="F357" i="1" s="1"/>
  <c r="AJ358" i="1"/>
  <c r="AR358" i="1" s="1"/>
  <c r="F358" i="1" s="1"/>
  <c r="AJ359" i="1"/>
  <c r="AR359" i="1" s="1"/>
  <c r="F359" i="1" s="1"/>
  <c r="AJ360" i="1"/>
  <c r="AR360" i="1" s="1"/>
  <c r="F360" i="1" s="1"/>
  <c r="AJ361" i="1"/>
  <c r="AR361" i="1" s="1"/>
  <c r="F361" i="1" s="1"/>
  <c r="AJ362" i="1"/>
  <c r="AR362" i="1" s="1"/>
  <c r="F362" i="1" s="1"/>
  <c r="AJ364" i="1"/>
  <c r="AR364" i="1" s="1"/>
  <c r="F364" i="1" s="1"/>
  <c r="AJ365" i="1"/>
  <c r="AR365" i="1" s="1"/>
  <c r="F365" i="1" s="1"/>
  <c r="AJ366" i="1"/>
  <c r="AR366" i="1" s="1"/>
  <c r="F366" i="1" s="1"/>
  <c r="AJ367" i="1"/>
  <c r="AR367" i="1" s="1"/>
  <c r="F367" i="1" s="1"/>
  <c r="AJ368" i="1"/>
  <c r="AR368" i="1" s="1"/>
  <c r="F368" i="1" s="1"/>
  <c r="AJ369" i="1"/>
  <c r="AR369" i="1" s="1"/>
  <c r="F369" i="1" s="1"/>
  <c r="AJ370" i="1"/>
  <c r="AR370" i="1" s="1"/>
  <c r="F370" i="1" s="1"/>
  <c r="AJ371" i="1"/>
  <c r="AR371" i="1" s="1"/>
  <c r="F371" i="1" s="1"/>
  <c r="AJ372" i="1"/>
  <c r="AR372" i="1" s="1"/>
  <c r="F372" i="1" s="1"/>
  <c r="AJ373" i="1"/>
  <c r="AR373" i="1" s="1"/>
  <c r="F373" i="1" s="1"/>
  <c r="AJ374" i="1"/>
  <c r="AR374" i="1" s="1"/>
  <c r="F374" i="1" s="1"/>
  <c r="AJ375" i="1"/>
  <c r="AR375" i="1" s="1"/>
  <c r="F375" i="1" s="1"/>
  <c r="AJ376" i="1"/>
  <c r="AR376" i="1" s="1"/>
  <c r="F376" i="1" s="1"/>
  <c r="AJ377" i="1"/>
  <c r="AR377" i="1" s="1"/>
  <c r="F377" i="1" s="1"/>
  <c r="AJ378" i="1"/>
  <c r="AR378" i="1" s="1"/>
  <c r="F378" i="1" s="1"/>
  <c r="AJ379" i="1"/>
  <c r="AR379" i="1" s="1"/>
  <c r="F379" i="1" s="1"/>
  <c r="AJ380" i="1"/>
  <c r="AR380" i="1" s="1"/>
  <c r="F380" i="1" s="1"/>
  <c r="AJ381" i="1"/>
  <c r="AR381" i="1" s="1"/>
  <c r="F381" i="1" s="1"/>
  <c r="AJ382" i="1"/>
  <c r="AR382" i="1" s="1"/>
  <c r="F382" i="1" s="1"/>
  <c r="AJ383" i="1"/>
  <c r="AR383" i="1" s="1"/>
  <c r="F383" i="1" s="1"/>
  <c r="AJ384" i="1"/>
  <c r="AR384" i="1" s="1"/>
  <c r="F384" i="1" s="1"/>
  <c r="AJ385" i="1"/>
  <c r="AR385" i="1" s="1"/>
  <c r="F385" i="1" s="1"/>
  <c r="AJ386" i="1"/>
  <c r="AR386" i="1" s="1"/>
  <c r="F386" i="1" s="1"/>
  <c r="AJ387" i="1"/>
  <c r="AR387" i="1" s="1"/>
  <c r="F387" i="1" s="1"/>
  <c r="AJ388" i="1"/>
  <c r="AR388" i="1" s="1"/>
  <c r="F388" i="1" s="1"/>
  <c r="AJ389" i="1"/>
  <c r="AR389" i="1" s="1"/>
  <c r="F389" i="1" s="1"/>
  <c r="AJ390" i="1"/>
  <c r="AR390" i="1" s="1"/>
  <c r="F390" i="1" s="1"/>
  <c r="AJ391" i="1"/>
  <c r="AR391" i="1" s="1"/>
  <c r="F391" i="1" s="1"/>
  <c r="AJ392" i="1"/>
  <c r="AR392" i="1" s="1"/>
  <c r="F392" i="1" s="1"/>
  <c r="AJ393" i="1"/>
  <c r="AR393" i="1" s="1"/>
  <c r="F393" i="1" s="1"/>
  <c r="AJ394" i="1"/>
  <c r="AR394" i="1" s="1"/>
  <c r="F394" i="1" s="1"/>
  <c r="AJ395" i="1"/>
  <c r="AR395" i="1" s="1"/>
  <c r="F395" i="1" s="1"/>
  <c r="AJ396" i="1"/>
  <c r="AR396" i="1" s="1"/>
  <c r="F396" i="1" s="1"/>
  <c r="AJ397" i="1"/>
  <c r="AR397" i="1" s="1"/>
  <c r="F397" i="1" s="1"/>
  <c r="AJ398" i="1"/>
  <c r="AR398" i="1" s="1"/>
  <c r="F398" i="1" s="1"/>
  <c r="AJ399" i="1"/>
  <c r="AR399" i="1" s="1"/>
  <c r="F399" i="1" s="1"/>
  <c r="AJ400" i="1"/>
  <c r="AR400" i="1" s="1"/>
  <c r="F400" i="1" s="1"/>
  <c r="AJ401" i="1"/>
  <c r="AR401" i="1" s="1"/>
  <c r="F401" i="1" s="1"/>
  <c r="AJ402" i="1"/>
  <c r="AR402" i="1" s="1"/>
  <c r="F402" i="1" s="1"/>
  <c r="AJ403" i="1"/>
  <c r="AR403" i="1" s="1"/>
  <c r="F403" i="1" s="1"/>
  <c r="AJ404" i="1"/>
  <c r="AR404" i="1" s="1"/>
  <c r="F404" i="1" s="1"/>
  <c r="AJ405" i="1"/>
  <c r="AR405" i="1" s="1"/>
  <c r="F405" i="1" s="1"/>
  <c r="AJ406" i="1"/>
  <c r="AR406" i="1" s="1"/>
  <c r="F406" i="1" s="1"/>
  <c r="AJ407" i="1"/>
  <c r="AR407" i="1" s="1"/>
  <c r="F407" i="1" s="1"/>
  <c r="AJ408" i="1"/>
  <c r="AR408" i="1" s="1"/>
  <c r="F408" i="1" s="1"/>
  <c r="AJ409" i="1"/>
  <c r="AR409" i="1" s="1"/>
  <c r="F409" i="1" s="1"/>
  <c r="AJ410" i="1"/>
  <c r="AR410" i="1" s="1"/>
  <c r="F410" i="1" s="1"/>
  <c r="AJ412" i="1"/>
  <c r="AR412" i="1" s="1"/>
  <c r="F412" i="1" s="1"/>
  <c r="AJ413" i="1"/>
  <c r="AR413" i="1" s="1"/>
  <c r="F413" i="1" s="1"/>
  <c r="AJ414" i="1"/>
  <c r="AR414" i="1" s="1"/>
  <c r="F414" i="1" s="1"/>
  <c r="AJ415" i="1"/>
  <c r="AR415" i="1" s="1"/>
  <c r="F415" i="1" s="1"/>
  <c r="AJ416" i="1"/>
  <c r="AR416" i="1" s="1"/>
  <c r="F416" i="1" s="1"/>
  <c r="AJ417" i="1"/>
  <c r="AR417" i="1" s="1"/>
  <c r="F417" i="1" s="1"/>
  <c r="AJ418" i="1"/>
  <c r="AR418" i="1" s="1"/>
  <c r="F418" i="1" s="1"/>
  <c r="AJ419" i="1"/>
  <c r="AR419" i="1" s="1"/>
  <c r="F419" i="1" s="1"/>
  <c r="AJ420" i="1"/>
  <c r="AR420" i="1" s="1"/>
  <c r="F420" i="1" s="1"/>
  <c r="AJ421" i="1"/>
  <c r="AR421" i="1" s="1"/>
  <c r="F421" i="1" s="1"/>
  <c r="AJ422" i="1"/>
  <c r="AR422" i="1" s="1"/>
  <c r="F422" i="1" s="1"/>
  <c r="AJ423" i="1"/>
  <c r="AR423" i="1" s="1"/>
  <c r="F423" i="1" s="1"/>
  <c r="AJ424" i="1"/>
  <c r="AR424" i="1" s="1"/>
  <c r="F424" i="1" s="1"/>
  <c r="AJ425" i="1"/>
  <c r="AR425" i="1" s="1"/>
  <c r="F425" i="1" s="1"/>
  <c r="AJ426" i="1"/>
  <c r="AR426" i="1" s="1"/>
  <c r="F426" i="1" s="1"/>
  <c r="AJ427" i="1"/>
  <c r="AR427" i="1" s="1"/>
  <c r="F427" i="1" s="1"/>
  <c r="AJ428" i="1"/>
  <c r="AR428" i="1" s="1"/>
  <c r="F428" i="1" s="1"/>
  <c r="AJ429" i="1"/>
  <c r="AR429" i="1" s="1"/>
  <c r="F429" i="1" s="1"/>
  <c r="AJ430" i="1"/>
  <c r="AR430" i="1" s="1"/>
  <c r="F430" i="1" s="1"/>
  <c r="AJ431" i="1"/>
  <c r="AR431" i="1" s="1"/>
  <c r="F431" i="1" s="1"/>
  <c r="AJ432" i="1"/>
  <c r="AR432" i="1" s="1"/>
  <c r="F432" i="1" s="1"/>
  <c r="AJ433" i="1"/>
  <c r="AR433" i="1" s="1"/>
  <c r="F433" i="1" s="1"/>
  <c r="AJ434" i="1"/>
  <c r="AR434" i="1" s="1"/>
  <c r="F434" i="1" s="1"/>
  <c r="AJ435" i="1"/>
  <c r="AR435" i="1" s="1"/>
  <c r="F435" i="1" s="1"/>
  <c r="AJ436" i="1"/>
  <c r="AR436" i="1" s="1"/>
  <c r="F436" i="1" s="1"/>
  <c r="AJ437" i="1"/>
  <c r="AR437" i="1" s="1"/>
  <c r="F437" i="1" s="1"/>
  <c r="AJ438" i="1"/>
  <c r="AR438" i="1" s="1"/>
  <c r="F438" i="1" s="1"/>
  <c r="AJ439" i="1"/>
  <c r="AR439" i="1" s="1"/>
  <c r="F439" i="1" s="1"/>
  <c r="AJ441" i="1"/>
  <c r="AR441" i="1" s="1"/>
  <c r="F441" i="1" s="1"/>
  <c r="AJ442" i="1"/>
  <c r="AR442" i="1" s="1"/>
  <c r="F442" i="1" s="1"/>
  <c r="AJ443" i="1"/>
  <c r="AR443" i="1" s="1"/>
  <c r="F443" i="1" s="1"/>
  <c r="AJ444" i="1"/>
  <c r="AR444" i="1" s="1"/>
  <c r="F444" i="1" s="1"/>
  <c r="AJ446" i="1"/>
  <c r="AR446" i="1" s="1"/>
  <c r="F446" i="1" s="1"/>
  <c r="AJ447" i="1"/>
  <c r="AR447" i="1" s="1"/>
  <c r="F447" i="1" s="1"/>
  <c r="AJ448" i="1"/>
  <c r="AR448" i="1" s="1"/>
  <c r="F448" i="1" s="1"/>
  <c r="AJ449" i="1"/>
  <c r="AR449" i="1" s="1"/>
  <c r="F449" i="1" s="1"/>
  <c r="AJ450" i="1"/>
  <c r="AR450" i="1" s="1"/>
  <c r="F450" i="1" s="1"/>
  <c r="AJ451" i="1"/>
  <c r="AR451" i="1" s="1"/>
  <c r="F451" i="1" s="1"/>
  <c r="AJ452" i="1"/>
  <c r="AR452" i="1" s="1"/>
  <c r="F452" i="1" s="1"/>
  <c r="AJ453" i="1"/>
  <c r="AR453" i="1" s="1"/>
  <c r="F453" i="1" s="1"/>
  <c r="AJ454" i="1"/>
  <c r="AR454" i="1" s="1"/>
  <c r="F454" i="1" s="1"/>
  <c r="AJ455" i="1"/>
  <c r="AR455" i="1" s="1"/>
  <c r="F455" i="1" s="1"/>
  <c r="AJ456" i="1"/>
  <c r="AR456" i="1" s="1"/>
  <c r="F456" i="1" s="1"/>
  <c r="AJ457" i="1"/>
  <c r="AR457" i="1" s="1"/>
  <c r="F457" i="1" s="1"/>
  <c r="AJ458" i="1"/>
  <c r="AR458" i="1" s="1"/>
  <c r="F458" i="1" s="1"/>
  <c r="AJ459" i="1"/>
  <c r="AR459" i="1" s="1"/>
  <c r="F459" i="1" s="1"/>
  <c r="AJ460" i="1"/>
  <c r="AR460" i="1" s="1"/>
  <c r="F460" i="1" s="1"/>
  <c r="AJ461" i="1"/>
  <c r="AR461" i="1" s="1"/>
  <c r="F461" i="1" s="1"/>
  <c r="AJ462" i="1"/>
  <c r="AR462" i="1" s="1"/>
  <c r="F462" i="1" s="1"/>
  <c r="AJ463" i="1"/>
  <c r="AR463" i="1" s="1"/>
  <c r="F463" i="1" s="1"/>
  <c r="AJ464" i="1"/>
  <c r="AR464" i="1" s="1"/>
  <c r="F464" i="1" s="1"/>
  <c r="AJ465" i="1"/>
  <c r="AR465" i="1" s="1"/>
  <c r="F465" i="1" s="1"/>
  <c r="AJ466" i="1"/>
  <c r="AR466" i="1" s="1"/>
  <c r="F466" i="1" s="1"/>
  <c r="AJ467" i="1"/>
  <c r="AR467" i="1" s="1"/>
  <c r="F467" i="1" s="1"/>
  <c r="AJ468" i="1"/>
  <c r="AR468" i="1" s="1"/>
  <c r="F468" i="1" s="1"/>
  <c r="AJ469" i="1"/>
  <c r="AR469" i="1" s="1"/>
  <c r="F469" i="1" s="1"/>
  <c r="AJ470" i="1"/>
  <c r="AR470" i="1" s="1"/>
  <c r="F470" i="1" s="1"/>
  <c r="AJ472" i="1"/>
  <c r="AR472" i="1" s="1"/>
  <c r="F472" i="1" s="1"/>
  <c r="AJ473" i="1"/>
  <c r="AR473" i="1" s="1"/>
  <c r="F473" i="1" s="1"/>
  <c r="AJ474" i="1"/>
  <c r="AR474" i="1" s="1"/>
  <c r="F474" i="1" s="1"/>
  <c r="AJ475" i="1"/>
  <c r="AR475" i="1" s="1"/>
  <c r="F475" i="1" s="1"/>
  <c r="AJ476" i="1"/>
  <c r="AR476" i="1" s="1"/>
  <c r="F476" i="1" s="1"/>
  <c r="AJ477" i="1"/>
  <c r="AR477" i="1" s="1"/>
  <c r="F477" i="1" s="1"/>
  <c r="AJ478" i="1"/>
  <c r="AR478" i="1" s="1"/>
  <c r="F478" i="1" s="1"/>
  <c r="AJ479" i="1"/>
  <c r="AR479" i="1" s="1"/>
  <c r="F479" i="1" s="1"/>
  <c r="AJ480" i="1"/>
  <c r="AR480" i="1" s="1"/>
  <c r="F480" i="1" s="1"/>
  <c r="AJ481" i="1"/>
  <c r="AR481" i="1" s="1"/>
  <c r="F481" i="1" s="1"/>
  <c r="AJ482" i="1"/>
  <c r="AR482" i="1" s="1"/>
  <c r="F482" i="1" s="1"/>
  <c r="AJ483" i="1"/>
  <c r="AR483" i="1" s="1"/>
  <c r="F483" i="1" s="1"/>
  <c r="AJ484" i="1"/>
  <c r="AR484" i="1" s="1"/>
  <c r="F484" i="1" s="1"/>
  <c r="AJ485" i="1"/>
  <c r="AR485" i="1" s="1"/>
  <c r="F485" i="1" s="1"/>
  <c r="AJ486" i="1"/>
  <c r="AR486" i="1" s="1"/>
  <c r="F486" i="1" s="1"/>
  <c r="AJ488" i="1"/>
  <c r="AR488" i="1" s="1"/>
  <c r="F488" i="1" s="1"/>
  <c r="AJ489" i="1"/>
  <c r="AR489" i="1" s="1"/>
  <c r="F489" i="1" s="1"/>
  <c r="AJ490" i="1"/>
  <c r="AR490" i="1" s="1"/>
  <c r="F490" i="1" s="1"/>
  <c r="AJ491" i="1"/>
  <c r="AR491" i="1" s="1"/>
  <c r="F491" i="1" s="1"/>
  <c r="AJ492" i="1"/>
  <c r="AR492" i="1" s="1"/>
  <c r="F492" i="1" s="1"/>
  <c r="AJ493" i="1"/>
  <c r="AR493" i="1" s="1"/>
  <c r="F493" i="1" s="1"/>
  <c r="AJ494" i="1"/>
  <c r="AR494" i="1" s="1"/>
  <c r="F494" i="1" s="1"/>
  <c r="AJ495" i="1"/>
  <c r="AR495" i="1" s="1"/>
  <c r="F495" i="1" s="1"/>
  <c r="AJ496" i="1"/>
  <c r="AR496" i="1" s="1"/>
  <c r="F496" i="1" s="1"/>
  <c r="AJ497" i="1"/>
  <c r="AR497" i="1" s="1"/>
  <c r="F497" i="1" s="1"/>
  <c r="AJ498" i="1"/>
  <c r="AR498" i="1" s="1"/>
  <c r="F498" i="1" s="1"/>
  <c r="AJ499" i="1"/>
  <c r="AR499" i="1" s="1"/>
  <c r="F499" i="1" s="1"/>
  <c r="AJ500" i="1"/>
  <c r="AR500" i="1" s="1"/>
  <c r="F500" i="1" s="1"/>
  <c r="AJ501" i="1"/>
  <c r="AR501" i="1" s="1"/>
  <c r="F501" i="1" s="1"/>
  <c r="AJ502" i="1"/>
  <c r="AR502" i="1" s="1"/>
  <c r="F502" i="1" s="1"/>
  <c r="AJ503" i="1"/>
  <c r="AR503" i="1" s="1"/>
  <c r="F503" i="1" s="1"/>
  <c r="AJ505" i="1"/>
  <c r="AR505" i="1" s="1"/>
  <c r="F505" i="1" s="1"/>
  <c r="AJ506" i="1"/>
  <c r="AR506" i="1" s="1"/>
  <c r="F506" i="1" s="1"/>
  <c r="AJ507" i="1"/>
  <c r="AR507" i="1" s="1"/>
  <c r="F507" i="1" s="1"/>
  <c r="AJ508" i="1"/>
  <c r="AR508" i="1" s="1"/>
  <c r="F508" i="1" s="1"/>
  <c r="AJ509" i="1"/>
  <c r="AR509" i="1" s="1"/>
  <c r="F509" i="1" s="1"/>
  <c r="AJ510" i="1"/>
  <c r="AR510" i="1" s="1"/>
  <c r="F510" i="1" s="1"/>
  <c r="AJ511" i="1"/>
  <c r="AR511" i="1" s="1"/>
  <c r="F511" i="1" s="1"/>
  <c r="AJ512" i="1"/>
  <c r="AR512" i="1" s="1"/>
  <c r="F512" i="1" s="1"/>
  <c r="AJ513" i="1"/>
  <c r="AR513" i="1" s="1"/>
  <c r="F513" i="1" s="1"/>
  <c r="AJ514" i="1"/>
  <c r="AR514" i="1" s="1"/>
  <c r="F514" i="1" s="1"/>
  <c r="AJ516" i="1"/>
  <c r="AR516" i="1" s="1"/>
  <c r="F516" i="1" s="1"/>
  <c r="AJ517" i="1"/>
  <c r="AR517" i="1" s="1"/>
  <c r="F517" i="1" s="1"/>
  <c r="AJ518" i="1"/>
  <c r="AR518" i="1" s="1"/>
  <c r="F518" i="1" s="1"/>
  <c r="AJ519" i="1"/>
  <c r="AR519" i="1" s="1"/>
  <c r="F519" i="1" s="1"/>
  <c r="AJ520" i="1"/>
  <c r="AR520" i="1" s="1"/>
  <c r="F520" i="1" s="1"/>
  <c r="AJ521" i="1"/>
  <c r="AR521" i="1" s="1"/>
  <c r="F521" i="1" s="1"/>
  <c r="AJ522" i="1"/>
  <c r="AR522" i="1" s="1"/>
  <c r="F522" i="1" s="1"/>
  <c r="AJ523" i="1"/>
  <c r="AR523" i="1" s="1"/>
  <c r="F523" i="1" s="1"/>
  <c r="AJ524" i="1"/>
  <c r="AR524" i="1" s="1"/>
  <c r="F524" i="1" s="1"/>
  <c r="AJ525" i="1"/>
  <c r="AR525" i="1" s="1"/>
  <c r="F525" i="1" s="1"/>
  <c r="AJ526" i="1"/>
  <c r="AR526" i="1" s="1"/>
  <c r="F526" i="1" s="1"/>
  <c r="AJ527" i="1"/>
  <c r="AR527" i="1" s="1"/>
  <c r="F527" i="1" s="1"/>
  <c r="AJ528" i="1"/>
  <c r="AR528" i="1" s="1"/>
  <c r="F528" i="1" s="1"/>
  <c r="AJ529" i="1"/>
  <c r="AR529" i="1" s="1"/>
  <c r="F529" i="1" s="1"/>
  <c r="AJ530" i="1"/>
  <c r="AR530" i="1" s="1"/>
  <c r="F530" i="1" s="1"/>
  <c r="AJ531" i="1"/>
  <c r="AR531" i="1" s="1"/>
  <c r="F531" i="1" s="1"/>
  <c r="AJ532" i="1"/>
  <c r="AR532" i="1" s="1"/>
  <c r="F532" i="1" s="1"/>
  <c r="AJ533" i="1"/>
  <c r="AR533" i="1" s="1"/>
  <c r="F533" i="1" s="1"/>
  <c r="AJ534" i="1"/>
  <c r="AR534" i="1" s="1"/>
  <c r="F534" i="1" s="1"/>
  <c r="AJ535" i="1"/>
  <c r="AR535" i="1" s="1"/>
  <c r="F535" i="1" s="1"/>
  <c r="AJ536" i="1"/>
  <c r="AR536" i="1" s="1"/>
  <c r="F536" i="1" s="1"/>
  <c r="AJ537" i="1"/>
  <c r="AR537" i="1" s="1"/>
  <c r="F537" i="1" s="1"/>
  <c r="AJ538" i="1"/>
  <c r="AR538" i="1" s="1"/>
  <c r="F538" i="1" s="1"/>
  <c r="AJ539" i="1"/>
  <c r="AR539" i="1" s="1"/>
  <c r="F539" i="1" s="1"/>
  <c r="AJ540" i="1"/>
  <c r="AR540" i="1" s="1"/>
  <c r="F540" i="1" s="1"/>
  <c r="AJ541" i="1"/>
  <c r="AR541" i="1" s="1"/>
  <c r="F541" i="1" s="1"/>
  <c r="AJ542" i="1"/>
  <c r="AR542" i="1" s="1"/>
  <c r="F542" i="1" s="1"/>
  <c r="AJ543" i="1"/>
  <c r="AR543" i="1" s="1"/>
  <c r="F543" i="1" s="1"/>
  <c r="AJ544" i="1"/>
  <c r="AR544" i="1" s="1"/>
  <c r="F544" i="1" s="1"/>
  <c r="AJ545" i="1"/>
  <c r="AR545" i="1" s="1"/>
  <c r="F545" i="1" s="1"/>
  <c r="AJ546" i="1"/>
  <c r="AR546" i="1" s="1"/>
  <c r="F546" i="1" s="1"/>
  <c r="AJ547" i="1"/>
  <c r="AR547" i="1" s="1"/>
  <c r="F547" i="1" s="1"/>
  <c r="AJ548" i="1"/>
  <c r="AR548" i="1" s="1"/>
  <c r="F548" i="1" s="1"/>
  <c r="AJ549" i="1"/>
  <c r="AR549" i="1" s="1"/>
  <c r="F549" i="1" s="1"/>
  <c r="AJ550" i="1"/>
  <c r="AR550" i="1" s="1"/>
  <c r="F550" i="1" s="1"/>
  <c r="AJ551" i="1"/>
  <c r="AR551" i="1" s="1"/>
  <c r="F551" i="1" s="1"/>
  <c r="AJ552" i="1"/>
  <c r="AR552" i="1" s="1"/>
  <c r="F552" i="1" s="1"/>
  <c r="AJ553" i="1"/>
  <c r="AR553" i="1" s="1"/>
  <c r="F553" i="1" s="1"/>
  <c r="AJ554" i="1"/>
  <c r="AR554" i="1" s="1"/>
  <c r="F554" i="1" s="1"/>
  <c r="AJ555" i="1"/>
  <c r="AR555" i="1" s="1"/>
  <c r="F555" i="1" s="1"/>
  <c r="AJ556" i="1"/>
  <c r="AR556" i="1" s="1"/>
  <c r="F556" i="1" s="1"/>
  <c r="AJ557" i="1"/>
  <c r="AR557" i="1" s="1"/>
  <c r="F557" i="1" s="1"/>
  <c r="AJ558" i="1"/>
  <c r="AR558" i="1" s="1"/>
  <c r="F558" i="1" s="1"/>
  <c r="AJ559" i="1"/>
  <c r="AR559" i="1" s="1"/>
  <c r="F559" i="1" s="1"/>
  <c r="AJ560" i="1"/>
  <c r="AR560" i="1" s="1"/>
  <c r="F560" i="1" s="1"/>
  <c r="AJ561" i="1"/>
  <c r="AR561" i="1" s="1"/>
  <c r="F561" i="1" s="1"/>
  <c r="AJ562" i="1"/>
  <c r="AR562" i="1" s="1"/>
  <c r="F562" i="1" s="1"/>
  <c r="AJ563" i="1"/>
  <c r="AR563" i="1" s="1"/>
  <c r="F563" i="1" s="1"/>
  <c r="AJ564" i="1"/>
  <c r="AR564" i="1" s="1"/>
  <c r="F564" i="1" s="1"/>
  <c r="AJ565" i="1"/>
  <c r="AR565" i="1" s="1"/>
  <c r="F565" i="1" s="1"/>
  <c r="AJ566" i="1"/>
  <c r="AR566" i="1" s="1"/>
  <c r="F566" i="1" s="1"/>
  <c r="AJ567" i="1"/>
  <c r="AR567" i="1" s="1"/>
  <c r="F567" i="1" s="1"/>
  <c r="AJ568" i="1"/>
  <c r="AR568" i="1" s="1"/>
  <c r="F568" i="1" s="1"/>
  <c r="AJ569" i="1"/>
  <c r="AR569" i="1" s="1"/>
  <c r="F569" i="1" s="1"/>
  <c r="AJ570" i="1"/>
  <c r="AR570" i="1" s="1"/>
  <c r="F570" i="1" s="1"/>
  <c r="AJ571" i="1"/>
  <c r="AR571" i="1" s="1"/>
  <c r="F571" i="1" s="1"/>
  <c r="AJ572" i="1"/>
  <c r="AR572" i="1" s="1"/>
  <c r="F572" i="1" s="1"/>
  <c r="AJ573" i="1"/>
  <c r="AR573" i="1" s="1"/>
  <c r="F573" i="1" s="1"/>
  <c r="AJ574" i="1"/>
  <c r="AR574" i="1" s="1"/>
  <c r="F574" i="1" s="1"/>
  <c r="AJ575" i="1"/>
  <c r="AR575" i="1" s="1"/>
  <c r="F575" i="1" s="1"/>
  <c r="AJ576" i="1"/>
  <c r="AR576" i="1" s="1"/>
  <c r="F576" i="1" s="1"/>
  <c r="AJ577" i="1"/>
  <c r="AR577" i="1" s="1"/>
  <c r="F577" i="1" s="1"/>
  <c r="AJ578" i="1"/>
  <c r="AR578" i="1" s="1"/>
  <c r="F578" i="1" s="1"/>
  <c r="AJ579" i="1"/>
  <c r="AR579" i="1" s="1"/>
  <c r="F579" i="1" s="1"/>
  <c r="AJ581" i="1"/>
  <c r="AR581" i="1" s="1"/>
  <c r="F581" i="1" s="1"/>
  <c r="AJ582" i="1"/>
  <c r="AR582" i="1" s="1"/>
  <c r="F582" i="1" s="1"/>
  <c r="AJ583" i="1"/>
  <c r="AR583" i="1" s="1"/>
  <c r="F583" i="1" s="1"/>
  <c r="AJ584" i="1"/>
  <c r="AR584" i="1" s="1"/>
  <c r="F584" i="1" s="1"/>
  <c r="AJ585" i="1"/>
  <c r="AR585" i="1" s="1"/>
  <c r="F585" i="1" s="1"/>
  <c r="AJ586" i="1"/>
  <c r="AR586" i="1" s="1"/>
  <c r="F586" i="1" s="1"/>
  <c r="AJ587" i="1"/>
  <c r="AR587" i="1" s="1"/>
  <c r="F587" i="1" s="1"/>
  <c r="AJ588" i="1"/>
  <c r="AR588" i="1" s="1"/>
  <c r="F588" i="1" s="1"/>
  <c r="AJ589" i="1"/>
  <c r="AR589" i="1" s="1"/>
  <c r="F589" i="1" s="1"/>
  <c r="AJ590" i="1"/>
  <c r="AR590" i="1" s="1"/>
  <c r="F590" i="1" s="1"/>
  <c r="AJ591" i="1"/>
  <c r="AR591" i="1" s="1"/>
  <c r="F591" i="1" s="1"/>
  <c r="AJ592" i="1"/>
  <c r="AR592" i="1" s="1"/>
  <c r="F592" i="1" s="1"/>
  <c r="AJ593" i="1"/>
  <c r="AR593" i="1" s="1"/>
  <c r="F593" i="1" s="1"/>
  <c r="AJ594" i="1"/>
  <c r="AR594" i="1" s="1"/>
  <c r="F594" i="1" s="1"/>
  <c r="AJ595" i="1"/>
  <c r="AR595" i="1" s="1"/>
  <c r="F595" i="1" s="1"/>
  <c r="AJ596" i="1"/>
  <c r="AR596" i="1" s="1"/>
  <c r="F596" i="1" s="1"/>
  <c r="AJ597" i="1"/>
  <c r="AR597" i="1" s="1"/>
  <c r="F597" i="1" s="1"/>
  <c r="AJ598" i="1"/>
  <c r="AR598" i="1" s="1"/>
  <c r="F598" i="1" s="1"/>
  <c r="AJ599" i="1"/>
  <c r="AR599" i="1" s="1"/>
  <c r="F599" i="1" s="1"/>
  <c r="AJ601" i="1"/>
  <c r="AR601" i="1" s="1"/>
  <c r="F601" i="1" s="1"/>
  <c r="AJ602" i="1"/>
  <c r="AR602" i="1" s="1"/>
  <c r="F602" i="1" s="1"/>
  <c r="AJ603" i="1"/>
  <c r="AR603" i="1" s="1"/>
  <c r="F603" i="1" s="1"/>
  <c r="AJ604" i="1"/>
  <c r="AR604" i="1" s="1"/>
  <c r="F604" i="1" s="1"/>
  <c r="AJ605" i="1"/>
  <c r="AR605" i="1" s="1"/>
  <c r="F605" i="1" s="1"/>
  <c r="AJ606" i="1"/>
  <c r="AR606" i="1" s="1"/>
  <c r="F606" i="1" s="1"/>
  <c r="AJ607" i="1"/>
  <c r="AR607" i="1" s="1"/>
  <c r="F607" i="1" s="1"/>
  <c r="AJ608" i="1"/>
  <c r="AR608" i="1" s="1"/>
  <c r="F608" i="1" s="1"/>
  <c r="AJ609" i="1"/>
  <c r="AR609" i="1" s="1"/>
  <c r="F609" i="1" s="1"/>
  <c r="AJ610" i="1"/>
  <c r="AR610" i="1" s="1"/>
  <c r="F610" i="1" s="1"/>
  <c r="AJ611" i="1"/>
  <c r="AR611" i="1" s="1"/>
  <c r="F611" i="1" s="1"/>
  <c r="AJ612" i="1"/>
  <c r="AR612" i="1" s="1"/>
  <c r="F612" i="1" s="1"/>
  <c r="AJ613" i="1"/>
  <c r="AR613" i="1" s="1"/>
  <c r="F613" i="1" s="1"/>
  <c r="AJ614" i="1"/>
  <c r="AR614" i="1" s="1"/>
  <c r="F614" i="1" s="1"/>
  <c r="AJ615" i="1"/>
  <c r="AR615" i="1" s="1"/>
  <c r="F615" i="1" s="1"/>
  <c r="AJ616" i="1"/>
  <c r="AR616" i="1" s="1"/>
  <c r="F616" i="1" s="1"/>
  <c r="AJ617" i="1"/>
  <c r="AR617" i="1" s="1"/>
  <c r="F617" i="1" s="1"/>
  <c r="AJ618" i="1"/>
  <c r="AR618" i="1" s="1"/>
  <c r="F618" i="1" s="1"/>
  <c r="AJ619" i="1"/>
  <c r="AR619" i="1" s="1"/>
  <c r="F619" i="1" s="1"/>
  <c r="AJ620" i="1"/>
  <c r="AR620" i="1" s="1"/>
  <c r="F620" i="1" s="1"/>
  <c r="AJ621" i="1"/>
  <c r="AR621" i="1" s="1"/>
  <c r="F621" i="1" s="1"/>
  <c r="AJ622" i="1"/>
  <c r="AR622" i="1" s="1"/>
  <c r="F622" i="1" s="1"/>
  <c r="AJ623" i="1"/>
  <c r="AR623" i="1" s="1"/>
  <c r="F623" i="1" s="1"/>
  <c r="AJ624" i="1"/>
  <c r="AR624" i="1" s="1"/>
  <c r="F624" i="1" s="1"/>
  <c r="AJ625" i="1"/>
  <c r="AR625" i="1" s="1"/>
  <c r="F625" i="1" s="1"/>
  <c r="AJ626" i="1"/>
  <c r="AR626" i="1" s="1"/>
  <c r="F626" i="1" s="1"/>
  <c r="AJ627" i="1"/>
  <c r="AR627" i="1" s="1"/>
  <c r="F627" i="1" s="1"/>
  <c r="AJ628" i="1"/>
  <c r="AR628" i="1" s="1"/>
  <c r="F628" i="1" s="1"/>
  <c r="AJ629" i="1"/>
  <c r="AR629" i="1" s="1"/>
  <c r="F629" i="1" s="1"/>
  <c r="AJ630" i="1"/>
  <c r="AR630" i="1" s="1"/>
  <c r="F630" i="1" s="1"/>
  <c r="AJ631" i="1"/>
  <c r="AR631" i="1" s="1"/>
  <c r="F631" i="1" s="1"/>
  <c r="AJ632" i="1"/>
  <c r="AR632" i="1" s="1"/>
  <c r="F632" i="1" s="1"/>
  <c r="AJ633" i="1"/>
  <c r="AR633" i="1" s="1"/>
  <c r="F633" i="1" s="1"/>
  <c r="AJ634" i="1"/>
  <c r="AR634" i="1" s="1"/>
  <c r="F634" i="1" s="1"/>
  <c r="AJ635" i="1"/>
  <c r="AR635" i="1" s="1"/>
  <c r="F635" i="1" s="1"/>
  <c r="AJ636" i="1"/>
  <c r="AR636" i="1" s="1"/>
  <c r="F636" i="1" s="1"/>
  <c r="AJ637" i="1"/>
  <c r="AR637" i="1" s="1"/>
  <c r="F637" i="1" s="1"/>
  <c r="AJ638" i="1"/>
  <c r="AR638" i="1" s="1"/>
  <c r="F638" i="1" s="1"/>
  <c r="AJ639" i="1"/>
  <c r="AR639" i="1" s="1"/>
  <c r="F639" i="1" s="1"/>
  <c r="AJ640" i="1"/>
  <c r="AR640" i="1" s="1"/>
  <c r="F640" i="1" s="1"/>
  <c r="AJ641" i="1"/>
  <c r="AR641" i="1" s="1"/>
  <c r="F641" i="1" s="1"/>
  <c r="AJ642" i="1"/>
  <c r="AR642" i="1" s="1"/>
  <c r="F642" i="1" s="1"/>
  <c r="AJ643" i="1"/>
  <c r="AR643" i="1" s="1"/>
  <c r="F643" i="1" s="1"/>
  <c r="AJ644" i="1"/>
  <c r="AR644" i="1" s="1"/>
  <c r="F644" i="1" s="1"/>
  <c r="AJ645" i="1"/>
  <c r="AR645" i="1" s="1"/>
  <c r="F645" i="1" s="1"/>
  <c r="AJ646" i="1"/>
  <c r="AR646" i="1" s="1"/>
  <c r="F646" i="1" s="1"/>
  <c r="AJ647" i="1"/>
  <c r="AR647" i="1" s="1"/>
  <c r="F647" i="1" s="1"/>
  <c r="AJ648" i="1"/>
  <c r="AR648" i="1" s="1"/>
  <c r="F648" i="1" s="1"/>
  <c r="AJ649" i="1"/>
  <c r="AR649" i="1" s="1"/>
  <c r="F649" i="1" s="1"/>
  <c r="AJ650" i="1"/>
  <c r="AR650" i="1" s="1"/>
  <c r="F650" i="1" s="1"/>
  <c r="AJ651" i="1"/>
  <c r="AR651" i="1" s="1"/>
  <c r="F651" i="1" s="1"/>
  <c r="AJ652" i="1"/>
  <c r="AR652" i="1" s="1"/>
  <c r="F652" i="1" s="1"/>
  <c r="AJ653" i="1"/>
  <c r="AR653" i="1" s="1"/>
  <c r="F653" i="1" s="1"/>
  <c r="AJ654" i="1"/>
  <c r="AR654" i="1" s="1"/>
  <c r="F654" i="1" s="1"/>
  <c r="AJ655" i="1"/>
  <c r="AR655" i="1" s="1"/>
  <c r="F655" i="1" s="1"/>
  <c r="AJ656" i="1"/>
  <c r="AR656" i="1" s="1"/>
  <c r="F656" i="1" s="1"/>
  <c r="AJ657" i="1"/>
  <c r="AR657" i="1" s="1"/>
  <c r="F657" i="1" s="1"/>
  <c r="AJ658" i="1"/>
  <c r="AR658" i="1" s="1"/>
  <c r="F658" i="1" s="1"/>
  <c r="AJ659" i="1"/>
  <c r="AR659" i="1" s="1"/>
  <c r="F659" i="1" s="1"/>
  <c r="AJ660" i="1"/>
  <c r="AR660" i="1" s="1"/>
  <c r="F660" i="1" s="1"/>
  <c r="AJ661" i="1"/>
  <c r="AR661" i="1" s="1"/>
  <c r="F661" i="1" s="1"/>
  <c r="AJ662" i="1"/>
  <c r="AR662" i="1" s="1"/>
  <c r="F662" i="1" s="1"/>
  <c r="AJ663" i="1"/>
  <c r="AR663" i="1" s="1"/>
  <c r="F663" i="1" s="1"/>
  <c r="AJ664" i="1"/>
  <c r="AR664" i="1" s="1"/>
  <c r="F664" i="1" s="1"/>
  <c r="AJ665" i="1"/>
  <c r="AR665" i="1" s="1"/>
  <c r="F665" i="1" s="1"/>
  <c r="AJ666" i="1"/>
  <c r="AR666" i="1" s="1"/>
  <c r="F666" i="1" s="1"/>
  <c r="AJ667" i="1"/>
  <c r="AR667" i="1" s="1"/>
  <c r="F667" i="1" s="1"/>
  <c r="AJ668" i="1"/>
  <c r="AR668" i="1" s="1"/>
  <c r="F668" i="1" s="1"/>
  <c r="AJ669" i="1"/>
  <c r="AR669" i="1" s="1"/>
  <c r="F669" i="1" s="1"/>
  <c r="AJ670" i="1"/>
  <c r="AR670" i="1" s="1"/>
  <c r="F670" i="1" s="1"/>
  <c r="AJ671" i="1"/>
  <c r="AR671" i="1" s="1"/>
  <c r="F671" i="1" s="1"/>
  <c r="AJ672" i="1"/>
  <c r="AR672" i="1" s="1"/>
  <c r="F672" i="1" s="1"/>
  <c r="AJ673" i="1"/>
  <c r="AR673" i="1" s="1"/>
  <c r="F673" i="1" s="1"/>
  <c r="AJ674" i="1"/>
  <c r="AR674" i="1" s="1"/>
  <c r="F674" i="1" s="1"/>
  <c r="AJ675" i="1"/>
  <c r="AR675" i="1" s="1"/>
  <c r="F675" i="1" s="1"/>
  <c r="AJ676" i="1"/>
  <c r="AR676" i="1" s="1"/>
  <c r="F676" i="1" s="1"/>
  <c r="AJ677" i="1"/>
  <c r="AR677" i="1" s="1"/>
  <c r="F677" i="1" s="1"/>
  <c r="AJ678" i="1"/>
  <c r="AR678" i="1" s="1"/>
  <c r="F678" i="1" s="1"/>
  <c r="AJ679" i="1"/>
  <c r="AR679" i="1" s="1"/>
  <c r="F679" i="1" s="1"/>
  <c r="AJ680" i="1"/>
  <c r="AR680" i="1" s="1"/>
  <c r="F680" i="1" s="1"/>
  <c r="AJ681" i="1"/>
  <c r="AR681" i="1" s="1"/>
  <c r="F681" i="1" s="1"/>
  <c r="AJ682" i="1"/>
  <c r="AR682" i="1" s="1"/>
  <c r="F682" i="1" s="1"/>
  <c r="AJ683" i="1"/>
  <c r="AR683" i="1" s="1"/>
  <c r="F683" i="1" s="1"/>
  <c r="AJ684" i="1"/>
  <c r="AR684" i="1" s="1"/>
  <c r="F684" i="1" s="1"/>
  <c r="AJ685" i="1"/>
  <c r="AR685" i="1" s="1"/>
  <c r="F685" i="1" s="1"/>
  <c r="AJ686" i="1"/>
  <c r="AR686" i="1" s="1"/>
  <c r="F686" i="1" s="1"/>
  <c r="AJ687" i="1"/>
  <c r="AR687" i="1" s="1"/>
  <c r="F687" i="1" s="1"/>
  <c r="AJ688" i="1"/>
  <c r="AR688" i="1" s="1"/>
  <c r="F688" i="1" s="1"/>
  <c r="AJ689" i="1"/>
  <c r="AR689" i="1" s="1"/>
  <c r="F689" i="1" s="1"/>
  <c r="AJ690" i="1"/>
  <c r="AR690" i="1" s="1"/>
  <c r="F690" i="1" s="1"/>
  <c r="AJ691" i="1"/>
  <c r="AR691" i="1" s="1"/>
  <c r="F691" i="1" s="1"/>
  <c r="AJ692" i="1"/>
  <c r="AR692" i="1" s="1"/>
  <c r="F692" i="1" s="1"/>
  <c r="AJ694" i="1"/>
  <c r="AR694" i="1" s="1"/>
  <c r="F694" i="1" s="1"/>
  <c r="AJ695" i="1"/>
  <c r="AR695" i="1" s="1"/>
  <c r="F695" i="1" s="1"/>
  <c r="AJ696" i="1"/>
  <c r="AR696" i="1" s="1"/>
  <c r="F696" i="1" s="1"/>
  <c r="AJ697" i="1"/>
  <c r="AR697" i="1" s="1"/>
  <c r="F697" i="1" s="1"/>
  <c r="AJ698" i="1"/>
  <c r="AR698" i="1" s="1"/>
  <c r="F698" i="1" s="1"/>
  <c r="AJ699" i="1"/>
  <c r="AR699" i="1" s="1"/>
  <c r="F699" i="1" s="1"/>
  <c r="AJ700" i="1"/>
  <c r="AR700" i="1" s="1"/>
  <c r="F700" i="1" s="1"/>
  <c r="AJ701" i="1"/>
  <c r="AR701" i="1" s="1"/>
  <c r="F701" i="1" s="1"/>
  <c r="AJ702" i="1"/>
  <c r="AR702" i="1" s="1"/>
  <c r="F702" i="1" s="1"/>
  <c r="AJ703" i="1"/>
  <c r="AR703" i="1" s="1"/>
  <c r="F703" i="1" s="1"/>
  <c r="AJ704" i="1"/>
  <c r="AR704" i="1" s="1"/>
  <c r="F704" i="1" s="1"/>
  <c r="AJ706" i="1"/>
  <c r="AR706" i="1" s="1"/>
  <c r="F706" i="1" s="1"/>
  <c r="AJ707" i="1"/>
  <c r="AR707" i="1" s="1"/>
  <c r="F707" i="1" s="1"/>
  <c r="AJ708" i="1"/>
  <c r="AR708" i="1" s="1"/>
  <c r="F708" i="1" s="1"/>
  <c r="AJ709" i="1"/>
  <c r="AR709" i="1" s="1"/>
  <c r="F709" i="1" s="1"/>
  <c r="AJ710" i="1"/>
  <c r="AR710" i="1" s="1"/>
  <c r="F710" i="1" s="1"/>
  <c r="AJ711" i="1"/>
  <c r="AR711" i="1" s="1"/>
  <c r="F711" i="1" s="1"/>
  <c r="AJ712" i="1"/>
  <c r="AR712" i="1" s="1"/>
  <c r="F712" i="1" s="1"/>
  <c r="AJ713" i="1"/>
  <c r="AR713" i="1" s="1"/>
  <c r="F713" i="1" s="1"/>
  <c r="AJ714" i="1"/>
  <c r="AR714" i="1" s="1"/>
  <c r="F714" i="1" s="1"/>
  <c r="AJ715" i="1"/>
  <c r="AR715" i="1" s="1"/>
  <c r="F715" i="1" s="1"/>
  <c r="AJ716" i="1"/>
  <c r="AR716" i="1" s="1"/>
  <c r="F716" i="1" s="1"/>
  <c r="AJ717" i="1"/>
  <c r="AR717" i="1" s="1"/>
  <c r="F717" i="1" s="1"/>
  <c r="AJ718" i="1"/>
  <c r="AR718" i="1" s="1"/>
  <c r="F718" i="1" s="1"/>
  <c r="AJ719" i="1"/>
  <c r="AR719" i="1" s="1"/>
  <c r="F719" i="1" s="1"/>
  <c r="AJ720" i="1"/>
  <c r="AR720" i="1" s="1"/>
  <c r="F720" i="1" s="1"/>
  <c r="AJ721" i="1"/>
  <c r="AR721" i="1" s="1"/>
  <c r="F721" i="1" s="1"/>
  <c r="AJ722" i="1"/>
  <c r="AR722" i="1" s="1"/>
  <c r="F722" i="1" s="1"/>
  <c r="AJ723" i="1"/>
  <c r="AR723" i="1" s="1"/>
  <c r="F723" i="1" s="1"/>
  <c r="AJ724" i="1"/>
  <c r="AR724" i="1" s="1"/>
  <c r="F724" i="1" s="1"/>
  <c r="AJ725" i="1"/>
  <c r="AR725" i="1" s="1"/>
  <c r="F725" i="1" s="1"/>
  <c r="AJ726" i="1"/>
  <c r="AR726" i="1" s="1"/>
  <c r="F726" i="1" s="1"/>
  <c r="AJ727" i="1"/>
  <c r="AR727" i="1" s="1"/>
  <c r="F727" i="1" s="1"/>
  <c r="AJ728" i="1"/>
  <c r="AR728" i="1" s="1"/>
  <c r="F728" i="1" s="1"/>
  <c r="AJ729" i="1"/>
  <c r="AR729" i="1" s="1"/>
  <c r="F729" i="1" s="1"/>
  <c r="AJ730" i="1"/>
  <c r="AR730" i="1" s="1"/>
  <c r="F730" i="1" s="1"/>
  <c r="AJ731" i="1"/>
  <c r="AR731" i="1" s="1"/>
  <c r="F731" i="1" s="1"/>
  <c r="AJ732" i="1"/>
  <c r="AR732" i="1" s="1"/>
  <c r="F732" i="1" s="1"/>
  <c r="AJ733" i="1"/>
  <c r="AR733" i="1" s="1"/>
  <c r="F733" i="1" s="1"/>
  <c r="AJ734" i="1"/>
  <c r="AR734" i="1" s="1"/>
  <c r="F734" i="1" s="1"/>
  <c r="AJ735" i="1"/>
  <c r="AR735" i="1" s="1"/>
  <c r="F735" i="1" s="1"/>
  <c r="AJ736" i="1"/>
  <c r="AR736" i="1" s="1"/>
  <c r="F736" i="1" s="1"/>
  <c r="AJ737" i="1"/>
  <c r="AR737" i="1" s="1"/>
  <c r="F737" i="1" s="1"/>
  <c r="AJ738" i="1"/>
  <c r="AR738" i="1" s="1"/>
  <c r="F738" i="1" s="1"/>
  <c r="AJ739" i="1"/>
  <c r="AR739" i="1" s="1"/>
  <c r="F739" i="1" s="1"/>
  <c r="AJ740" i="1"/>
  <c r="AR740" i="1" s="1"/>
  <c r="F740" i="1" s="1"/>
  <c r="AJ741" i="1"/>
  <c r="AR741" i="1" s="1"/>
  <c r="F741" i="1" s="1"/>
  <c r="AJ742" i="1"/>
  <c r="AR742" i="1" s="1"/>
  <c r="F742" i="1" s="1"/>
  <c r="AJ743" i="1"/>
  <c r="AR743" i="1" s="1"/>
  <c r="F743" i="1" s="1"/>
  <c r="AJ744" i="1"/>
  <c r="AR744" i="1" s="1"/>
  <c r="F744" i="1" s="1"/>
  <c r="AJ745" i="1"/>
  <c r="AR745" i="1" s="1"/>
  <c r="F745" i="1" s="1"/>
  <c r="AJ746" i="1"/>
  <c r="AR746" i="1" s="1"/>
  <c r="F746" i="1" s="1"/>
  <c r="AJ747" i="1"/>
  <c r="AR747" i="1" s="1"/>
  <c r="F747" i="1" s="1"/>
  <c r="AJ748" i="1"/>
  <c r="AR748" i="1" s="1"/>
  <c r="F748" i="1" s="1"/>
  <c r="AJ749" i="1"/>
  <c r="AR749" i="1" s="1"/>
  <c r="F749" i="1" s="1"/>
  <c r="AJ750" i="1"/>
  <c r="AR750" i="1" s="1"/>
  <c r="F750" i="1" s="1"/>
  <c r="AJ751" i="1"/>
  <c r="AR751" i="1" s="1"/>
  <c r="F751" i="1" s="1"/>
  <c r="AJ752" i="1"/>
  <c r="AR752" i="1" s="1"/>
  <c r="F752" i="1" s="1"/>
  <c r="AJ753" i="1"/>
  <c r="AR753" i="1" s="1"/>
  <c r="F753" i="1" s="1"/>
  <c r="AJ754" i="1"/>
  <c r="AR754" i="1" s="1"/>
  <c r="F754" i="1" s="1"/>
  <c r="AJ755" i="1"/>
  <c r="AR755" i="1" s="1"/>
  <c r="F755" i="1" s="1"/>
  <c r="AJ756" i="1"/>
  <c r="AR756" i="1" s="1"/>
  <c r="F756" i="1" s="1"/>
  <c r="AJ757" i="1"/>
  <c r="AR757" i="1" s="1"/>
  <c r="F757" i="1" s="1"/>
  <c r="AJ758" i="1"/>
  <c r="AR758" i="1" s="1"/>
  <c r="F758" i="1" s="1"/>
  <c r="AJ759" i="1"/>
  <c r="AR759" i="1" s="1"/>
  <c r="F759" i="1" s="1"/>
  <c r="AJ760" i="1"/>
  <c r="AR760" i="1" s="1"/>
  <c r="F760" i="1" s="1"/>
  <c r="AJ761" i="1"/>
  <c r="AR761" i="1" s="1"/>
  <c r="F761" i="1" s="1"/>
  <c r="AJ762" i="1"/>
  <c r="AR762" i="1" s="1"/>
  <c r="F762" i="1" s="1"/>
  <c r="AJ763" i="1"/>
  <c r="AR763" i="1" s="1"/>
  <c r="F763" i="1" s="1"/>
  <c r="AJ764" i="1"/>
  <c r="AR764" i="1" s="1"/>
  <c r="F764" i="1" s="1"/>
  <c r="AJ765" i="1"/>
  <c r="AR765" i="1" s="1"/>
  <c r="F765" i="1" s="1"/>
  <c r="AJ766" i="1"/>
  <c r="AR766" i="1" s="1"/>
  <c r="F766" i="1" s="1"/>
  <c r="AJ767" i="1"/>
  <c r="AR767" i="1" s="1"/>
  <c r="F767" i="1" s="1"/>
  <c r="AJ768" i="1"/>
  <c r="AR768" i="1" s="1"/>
  <c r="F768" i="1" s="1"/>
  <c r="AJ769" i="1"/>
  <c r="AR769" i="1" s="1"/>
  <c r="F769" i="1" s="1"/>
  <c r="AJ770" i="1"/>
  <c r="AR770" i="1" s="1"/>
  <c r="F770" i="1" s="1"/>
  <c r="AJ771" i="1"/>
  <c r="AR771" i="1" s="1"/>
  <c r="F771" i="1" s="1"/>
  <c r="AJ772" i="1"/>
  <c r="AR772" i="1" s="1"/>
  <c r="F772" i="1" s="1"/>
  <c r="AJ774" i="1"/>
  <c r="AR774" i="1" s="1"/>
  <c r="F774" i="1" s="1"/>
  <c r="AJ775" i="1"/>
  <c r="AR775" i="1" s="1"/>
  <c r="F775" i="1" s="1"/>
  <c r="AJ776" i="1"/>
  <c r="AR776" i="1" s="1"/>
  <c r="F776" i="1" s="1"/>
  <c r="AJ777" i="1"/>
  <c r="AR777" i="1" s="1"/>
  <c r="F777" i="1" s="1"/>
  <c r="AJ778" i="1"/>
  <c r="AR778" i="1" s="1"/>
  <c r="F778" i="1" s="1"/>
  <c r="AJ779" i="1"/>
  <c r="AR779" i="1" s="1"/>
  <c r="F779" i="1" s="1"/>
  <c r="AJ780" i="1"/>
  <c r="AR780" i="1" s="1"/>
  <c r="F780" i="1" s="1"/>
  <c r="AJ781" i="1"/>
  <c r="AR781" i="1" s="1"/>
  <c r="F781" i="1" s="1"/>
  <c r="AJ782" i="1"/>
  <c r="AR782" i="1" s="1"/>
  <c r="F782" i="1" s="1"/>
  <c r="AJ783" i="1"/>
  <c r="AR783" i="1" s="1"/>
  <c r="F783" i="1" s="1"/>
  <c r="AJ784" i="1"/>
  <c r="AR784" i="1" s="1"/>
  <c r="F784" i="1" s="1"/>
  <c r="AJ785" i="1"/>
  <c r="AR785" i="1" s="1"/>
  <c r="F785" i="1" s="1"/>
  <c r="AJ786" i="1"/>
  <c r="AR786" i="1" s="1"/>
  <c r="F786" i="1" s="1"/>
  <c r="AJ787" i="1"/>
  <c r="AR787" i="1" s="1"/>
  <c r="F787" i="1" s="1"/>
  <c r="AJ788" i="1"/>
  <c r="AR788" i="1" s="1"/>
  <c r="F788" i="1" s="1"/>
  <c r="AJ789" i="1"/>
  <c r="AR789" i="1" s="1"/>
  <c r="F789" i="1" s="1"/>
  <c r="AJ790" i="1"/>
  <c r="AR790" i="1" s="1"/>
  <c r="F790" i="1" s="1"/>
  <c r="AJ791" i="1"/>
  <c r="AR791" i="1" s="1"/>
  <c r="F791" i="1" s="1"/>
  <c r="AJ792" i="1"/>
  <c r="AR792" i="1" s="1"/>
  <c r="F792" i="1" s="1"/>
  <c r="AJ793" i="1"/>
  <c r="AR793" i="1" s="1"/>
  <c r="F793" i="1" s="1"/>
  <c r="AJ794" i="1"/>
  <c r="AR794" i="1" s="1"/>
  <c r="F794" i="1" s="1"/>
  <c r="AJ795" i="1"/>
  <c r="AR795" i="1" s="1"/>
  <c r="F795" i="1" s="1"/>
  <c r="AJ796" i="1"/>
  <c r="AR796" i="1" s="1"/>
  <c r="F796" i="1" s="1"/>
  <c r="AJ797" i="1"/>
  <c r="AR797" i="1" s="1"/>
  <c r="F797" i="1" s="1"/>
  <c r="AJ798" i="1"/>
  <c r="AR798" i="1" s="1"/>
  <c r="F798" i="1" s="1"/>
  <c r="AJ799" i="1"/>
  <c r="AR799" i="1" s="1"/>
  <c r="F799" i="1" s="1"/>
  <c r="AJ800" i="1"/>
  <c r="AR800" i="1" s="1"/>
  <c r="F800" i="1" s="1"/>
  <c r="AJ801" i="1"/>
  <c r="AR801" i="1" s="1"/>
  <c r="F801" i="1" s="1"/>
  <c r="AJ802" i="1"/>
  <c r="AR802" i="1" s="1"/>
  <c r="F802" i="1" s="1"/>
  <c r="AJ803" i="1"/>
  <c r="AR803" i="1" s="1"/>
  <c r="F803" i="1" s="1"/>
  <c r="AJ804" i="1"/>
  <c r="AR804" i="1" s="1"/>
  <c r="F804" i="1" s="1"/>
  <c r="AJ805" i="1"/>
  <c r="AR805" i="1" s="1"/>
  <c r="F805" i="1" s="1"/>
  <c r="AJ807" i="1"/>
  <c r="AR807" i="1" s="1"/>
  <c r="F807" i="1" s="1"/>
  <c r="AJ808" i="1"/>
  <c r="AR808" i="1" s="1"/>
  <c r="F808" i="1" s="1"/>
  <c r="AJ809" i="1"/>
  <c r="AR809" i="1" s="1"/>
  <c r="F809" i="1" s="1"/>
  <c r="AJ810" i="1"/>
  <c r="AR810" i="1" s="1"/>
  <c r="F810" i="1" s="1"/>
  <c r="AJ811" i="1"/>
  <c r="AR811" i="1" s="1"/>
  <c r="F811" i="1" s="1"/>
  <c r="AJ812" i="1"/>
  <c r="AR812" i="1" s="1"/>
  <c r="F812" i="1" s="1"/>
  <c r="AJ813" i="1"/>
  <c r="AR813" i="1" s="1"/>
  <c r="F813" i="1" s="1"/>
  <c r="AJ814" i="1"/>
  <c r="AR814" i="1" s="1"/>
  <c r="F814" i="1" s="1"/>
  <c r="AJ815" i="1"/>
  <c r="AR815" i="1" s="1"/>
  <c r="F815" i="1" s="1"/>
  <c r="AJ816" i="1"/>
  <c r="AR816" i="1" s="1"/>
  <c r="F816" i="1" s="1"/>
  <c r="AJ817" i="1"/>
  <c r="AR817" i="1" s="1"/>
  <c r="F817" i="1" s="1"/>
  <c r="AJ818" i="1"/>
  <c r="AR818" i="1" s="1"/>
  <c r="F818" i="1" s="1"/>
  <c r="AJ819" i="1"/>
  <c r="AR819" i="1" s="1"/>
  <c r="F819" i="1" s="1"/>
  <c r="AJ820" i="1"/>
  <c r="AR820" i="1" s="1"/>
  <c r="F820" i="1" s="1"/>
  <c r="AJ821" i="1"/>
  <c r="AR821" i="1" s="1"/>
  <c r="F821" i="1" s="1"/>
  <c r="AJ822" i="1"/>
  <c r="AR822" i="1" s="1"/>
  <c r="F822" i="1" s="1"/>
  <c r="AJ823" i="1"/>
  <c r="AR823" i="1" s="1"/>
  <c r="F823" i="1" s="1"/>
  <c r="AJ824" i="1"/>
  <c r="AR824" i="1" s="1"/>
  <c r="F824" i="1" s="1"/>
  <c r="AJ825" i="1"/>
  <c r="AR825" i="1" s="1"/>
  <c r="F825" i="1" s="1"/>
  <c r="AJ826" i="1"/>
  <c r="AR826" i="1" s="1"/>
  <c r="F826" i="1" s="1"/>
  <c r="AJ827" i="1"/>
  <c r="AR827" i="1" s="1"/>
  <c r="F827" i="1" s="1"/>
  <c r="AJ828" i="1"/>
  <c r="AR828" i="1" s="1"/>
  <c r="F828" i="1" s="1"/>
  <c r="AJ829" i="1"/>
  <c r="AR829" i="1" s="1"/>
  <c r="F829" i="1" s="1"/>
  <c r="AJ830" i="1"/>
  <c r="AR830" i="1" s="1"/>
  <c r="F830" i="1" s="1"/>
  <c r="AJ831" i="1"/>
  <c r="AR831" i="1" s="1"/>
  <c r="F831" i="1" s="1"/>
  <c r="AJ832" i="1"/>
  <c r="AR832" i="1" s="1"/>
  <c r="F832" i="1" s="1"/>
  <c r="AJ833" i="1"/>
  <c r="AR833" i="1" s="1"/>
  <c r="F833" i="1" s="1"/>
  <c r="AJ834" i="1"/>
  <c r="AR834" i="1" s="1"/>
  <c r="F834" i="1" s="1"/>
  <c r="AJ835" i="1"/>
  <c r="AR835" i="1" s="1"/>
  <c r="F835" i="1" s="1"/>
  <c r="AJ836" i="1"/>
  <c r="AR836" i="1" s="1"/>
  <c r="F836" i="1" s="1"/>
  <c r="AJ837" i="1"/>
  <c r="AR837" i="1" s="1"/>
  <c r="F837" i="1" s="1"/>
  <c r="AJ838" i="1"/>
  <c r="AR838" i="1" s="1"/>
  <c r="F838" i="1" s="1"/>
  <c r="AJ839" i="1"/>
  <c r="AR839" i="1" s="1"/>
  <c r="F839" i="1" s="1"/>
  <c r="AJ840" i="1"/>
  <c r="AR840" i="1" s="1"/>
  <c r="F840" i="1" s="1"/>
  <c r="AJ841" i="1"/>
  <c r="AR841" i="1" s="1"/>
  <c r="F841" i="1" s="1"/>
  <c r="AJ842" i="1"/>
  <c r="AR842" i="1" s="1"/>
  <c r="F842" i="1" s="1"/>
  <c r="AJ843" i="1"/>
  <c r="AR843" i="1" s="1"/>
  <c r="F843" i="1" s="1"/>
  <c r="AJ844" i="1"/>
  <c r="AR844" i="1" s="1"/>
  <c r="F844" i="1" s="1"/>
  <c r="AJ845" i="1"/>
  <c r="AR845" i="1" s="1"/>
  <c r="F845" i="1" s="1"/>
  <c r="AJ846" i="1"/>
  <c r="AR846" i="1" s="1"/>
  <c r="F846" i="1" s="1"/>
  <c r="AJ847" i="1"/>
  <c r="AR847" i="1" s="1"/>
  <c r="F847" i="1" s="1"/>
  <c r="AJ848" i="1"/>
  <c r="AR848" i="1" s="1"/>
  <c r="F848" i="1" s="1"/>
  <c r="AJ849" i="1"/>
  <c r="AR849" i="1" s="1"/>
  <c r="F849" i="1" s="1"/>
  <c r="AJ850" i="1"/>
  <c r="AR850" i="1" s="1"/>
  <c r="F850" i="1" s="1"/>
  <c r="AJ851" i="1"/>
  <c r="AR851" i="1" s="1"/>
  <c r="F851" i="1" s="1"/>
  <c r="AJ852" i="1"/>
  <c r="AR852" i="1" s="1"/>
  <c r="F852" i="1" s="1"/>
  <c r="AJ853" i="1"/>
  <c r="AR853" i="1" s="1"/>
  <c r="F853" i="1" s="1"/>
  <c r="AJ854" i="1"/>
  <c r="AR854" i="1" s="1"/>
  <c r="F854" i="1" s="1"/>
  <c r="AJ855" i="1"/>
  <c r="AR855" i="1" s="1"/>
  <c r="AJ856" i="1"/>
  <c r="AR856" i="1" s="1"/>
  <c r="F856" i="1" s="1"/>
  <c r="AJ857" i="1"/>
  <c r="AR857" i="1" s="1"/>
  <c r="F857" i="1" s="1"/>
  <c r="AJ858" i="1"/>
  <c r="AR858" i="1" s="1"/>
  <c r="F858" i="1" s="1"/>
  <c r="AJ859" i="1"/>
  <c r="AR859" i="1" s="1"/>
  <c r="F859" i="1" s="1"/>
  <c r="AJ860" i="1"/>
  <c r="AR860" i="1" s="1"/>
  <c r="F860" i="1" s="1"/>
  <c r="AJ861" i="1"/>
  <c r="AR861" i="1" s="1"/>
  <c r="F861" i="1" s="1"/>
  <c r="AJ862" i="1"/>
  <c r="AR862" i="1" s="1"/>
  <c r="F862" i="1" s="1"/>
  <c r="AJ863" i="1"/>
  <c r="AR863" i="1" s="1"/>
  <c r="F863" i="1" s="1"/>
  <c r="AJ864" i="1"/>
  <c r="AR864" i="1" s="1"/>
  <c r="F864" i="1" s="1"/>
  <c r="AJ865" i="1"/>
  <c r="AR865" i="1" s="1"/>
  <c r="F865" i="1" s="1"/>
  <c r="AJ866" i="1"/>
  <c r="AR866" i="1" s="1"/>
  <c r="F866" i="1" s="1"/>
  <c r="AJ867" i="1"/>
  <c r="AR867" i="1" s="1"/>
  <c r="F867" i="1" s="1"/>
  <c r="AJ868" i="1"/>
  <c r="AR868" i="1" s="1"/>
  <c r="F868" i="1" s="1"/>
  <c r="AJ869" i="1"/>
  <c r="AR869" i="1" s="1"/>
  <c r="F869" i="1" s="1"/>
  <c r="AJ870" i="1"/>
  <c r="AR870" i="1" s="1"/>
  <c r="F870" i="1" s="1"/>
  <c r="AJ871" i="1"/>
  <c r="AR871" i="1" s="1"/>
  <c r="F871" i="1" s="1"/>
  <c r="AJ872" i="1"/>
  <c r="AR872" i="1" s="1"/>
  <c r="F872" i="1" s="1"/>
  <c r="AJ873" i="1"/>
  <c r="AR873" i="1" s="1"/>
  <c r="F873" i="1" s="1"/>
  <c r="AJ874" i="1"/>
  <c r="AR874" i="1" s="1"/>
  <c r="F874" i="1" s="1"/>
  <c r="AJ875" i="1"/>
  <c r="AR875" i="1" s="1"/>
  <c r="F875" i="1" s="1"/>
  <c r="AJ876" i="1"/>
  <c r="AR876" i="1" s="1"/>
  <c r="F876" i="1" s="1"/>
  <c r="AJ877" i="1"/>
  <c r="AR877" i="1" s="1"/>
  <c r="F877" i="1" s="1"/>
  <c r="AJ878" i="1"/>
  <c r="AR878" i="1" s="1"/>
  <c r="F878" i="1" s="1"/>
  <c r="AJ879" i="1"/>
  <c r="AR879" i="1" s="1"/>
  <c r="F879" i="1" s="1"/>
  <c r="AJ880" i="1"/>
  <c r="AR880" i="1" s="1"/>
  <c r="F880" i="1" s="1"/>
  <c r="AJ881" i="1"/>
  <c r="AR881" i="1" s="1"/>
  <c r="F881" i="1" s="1"/>
  <c r="AJ882" i="1"/>
  <c r="AR882" i="1" s="1"/>
  <c r="F882" i="1" s="1"/>
  <c r="AJ883" i="1"/>
  <c r="AR883" i="1" s="1"/>
  <c r="F883" i="1" s="1"/>
  <c r="AJ884" i="1"/>
  <c r="AR884" i="1" s="1"/>
  <c r="F884" i="1" s="1"/>
  <c r="AJ885" i="1"/>
  <c r="AR885" i="1" s="1"/>
  <c r="F885" i="1" s="1"/>
  <c r="AJ886" i="1"/>
  <c r="AR886" i="1" s="1"/>
  <c r="F886" i="1" s="1"/>
  <c r="AJ887" i="1"/>
  <c r="AR887" i="1" s="1"/>
  <c r="F887" i="1" s="1"/>
  <c r="AJ888" i="1"/>
  <c r="AR888" i="1" s="1"/>
  <c r="F888" i="1" s="1"/>
  <c r="AJ889" i="1"/>
  <c r="AR889" i="1" s="1"/>
  <c r="F889" i="1" s="1"/>
  <c r="AJ890" i="1"/>
  <c r="AR890" i="1" s="1"/>
  <c r="F890" i="1" s="1"/>
  <c r="AJ891" i="1"/>
  <c r="AR891" i="1" s="1"/>
  <c r="F891" i="1" s="1"/>
  <c r="AJ892" i="1"/>
  <c r="AR892" i="1" s="1"/>
  <c r="F892" i="1" s="1"/>
  <c r="AJ893" i="1"/>
  <c r="AR893" i="1" s="1"/>
  <c r="F893" i="1" s="1"/>
  <c r="AJ894" i="1"/>
  <c r="AR894" i="1" s="1"/>
  <c r="F894" i="1" s="1"/>
  <c r="AJ895" i="1"/>
  <c r="AR895" i="1" s="1"/>
  <c r="F895" i="1" s="1"/>
  <c r="AJ896" i="1"/>
  <c r="AR896" i="1" s="1"/>
  <c r="F896" i="1" s="1"/>
  <c r="AJ897" i="1"/>
  <c r="AR897" i="1" s="1"/>
  <c r="F897" i="1" s="1"/>
  <c r="AJ898" i="1"/>
  <c r="AR898" i="1" s="1"/>
  <c r="F898" i="1" s="1"/>
  <c r="AJ899" i="1"/>
  <c r="AR899" i="1" s="1"/>
  <c r="F899" i="1" s="1"/>
  <c r="AJ900" i="1"/>
  <c r="AR900" i="1" s="1"/>
  <c r="F900" i="1" s="1"/>
  <c r="AJ901" i="1"/>
  <c r="AR901" i="1" s="1"/>
  <c r="F901" i="1" s="1"/>
  <c r="AJ902" i="1"/>
  <c r="AR902" i="1" s="1"/>
  <c r="F902" i="1" s="1"/>
  <c r="AJ903" i="1"/>
  <c r="AR903" i="1" s="1"/>
  <c r="F903" i="1" s="1"/>
  <c r="AJ904" i="1"/>
  <c r="AR904" i="1" s="1"/>
  <c r="F904" i="1" s="1"/>
  <c r="AJ905" i="1"/>
  <c r="AR905" i="1" s="1"/>
  <c r="F905" i="1" s="1"/>
  <c r="AJ906" i="1"/>
  <c r="AR906" i="1" s="1"/>
  <c r="F906" i="1" s="1"/>
  <c r="AJ907" i="1"/>
  <c r="AR907" i="1" s="1"/>
  <c r="F907" i="1" s="1"/>
  <c r="AJ908" i="1"/>
  <c r="AR908" i="1" s="1"/>
  <c r="F908" i="1" s="1"/>
  <c r="AJ909" i="1"/>
  <c r="AR909" i="1" s="1"/>
  <c r="F909" i="1" s="1"/>
  <c r="AJ910" i="1"/>
  <c r="AR910" i="1" s="1"/>
  <c r="F910" i="1" s="1"/>
  <c r="AJ911" i="1"/>
  <c r="AR911" i="1" s="1"/>
  <c r="F911" i="1" s="1"/>
  <c r="AJ912" i="1"/>
  <c r="AR912" i="1" s="1"/>
  <c r="F912" i="1" s="1"/>
  <c r="AJ913" i="1"/>
  <c r="AR913" i="1" s="1"/>
  <c r="F913" i="1" s="1"/>
  <c r="AJ914" i="1"/>
  <c r="AR914" i="1" s="1"/>
  <c r="F914" i="1" s="1"/>
  <c r="AJ915" i="1"/>
  <c r="AR915" i="1" s="1"/>
  <c r="F915" i="1" s="1"/>
  <c r="AJ917" i="1"/>
  <c r="AR917" i="1" s="1"/>
  <c r="F917" i="1" s="1"/>
  <c r="AJ918" i="1"/>
  <c r="AR918" i="1" s="1"/>
  <c r="F918" i="1" s="1"/>
  <c r="AJ919" i="1"/>
  <c r="AR919" i="1" s="1"/>
  <c r="F919" i="1" s="1"/>
  <c r="AJ920" i="1"/>
  <c r="AR920" i="1" s="1"/>
  <c r="F920" i="1" s="1"/>
  <c r="AJ921" i="1"/>
  <c r="AR921" i="1" s="1"/>
  <c r="F921" i="1" s="1"/>
  <c r="AJ922" i="1"/>
  <c r="AR922" i="1" s="1"/>
  <c r="F922" i="1" s="1"/>
  <c r="AJ923" i="1"/>
  <c r="AR923" i="1" s="1"/>
  <c r="F923" i="1" s="1"/>
  <c r="AJ924" i="1"/>
  <c r="AR924" i="1" s="1"/>
  <c r="F924" i="1" s="1"/>
  <c r="AJ925" i="1"/>
  <c r="AR925" i="1" s="1"/>
  <c r="F925" i="1" s="1"/>
  <c r="AJ926" i="1"/>
  <c r="AR926" i="1" s="1"/>
  <c r="F926" i="1" s="1"/>
  <c r="AJ927" i="1"/>
  <c r="AR927" i="1" s="1"/>
  <c r="F927" i="1" s="1"/>
  <c r="AJ928" i="1"/>
  <c r="AR928" i="1" s="1"/>
  <c r="F928" i="1" s="1"/>
  <c r="AJ929" i="1"/>
  <c r="AR929" i="1" s="1"/>
  <c r="F929" i="1" s="1"/>
  <c r="AJ930" i="1"/>
  <c r="AR930" i="1" s="1"/>
  <c r="F930" i="1" s="1"/>
  <c r="AJ931" i="1"/>
  <c r="AR931" i="1" s="1"/>
  <c r="F931" i="1" s="1"/>
  <c r="AJ932" i="1"/>
  <c r="AR932" i="1" s="1"/>
  <c r="F932" i="1" s="1"/>
  <c r="AJ933" i="1"/>
  <c r="AR933" i="1" s="1"/>
  <c r="F933" i="1" s="1"/>
  <c r="AJ934" i="1"/>
  <c r="AR934" i="1" s="1"/>
  <c r="F934" i="1" s="1"/>
  <c r="AJ935" i="1"/>
  <c r="AR935" i="1" s="1"/>
  <c r="F935" i="1" s="1"/>
  <c r="AJ936" i="1"/>
  <c r="AR936" i="1" s="1"/>
  <c r="F936" i="1" s="1"/>
  <c r="AJ937" i="1"/>
  <c r="AR937" i="1" s="1"/>
  <c r="F937" i="1" s="1"/>
  <c r="AJ938" i="1"/>
  <c r="AR938" i="1" s="1"/>
  <c r="F938" i="1" s="1"/>
  <c r="AJ939" i="1"/>
  <c r="AR939" i="1" s="1"/>
  <c r="F939" i="1" s="1"/>
  <c r="AJ940" i="1"/>
  <c r="AR940" i="1" s="1"/>
  <c r="F940" i="1" s="1"/>
  <c r="AJ941" i="1"/>
  <c r="AR941" i="1" s="1"/>
  <c r="F941" i="1" s="1"/>
  <c r="AJ942" i="1"/>
  <c r="AR942" i="1" s="1"/>
  <c r="F942" i="1" s="1"/>
  <c r="AJ943" i="1"/>
  <c r="AR943" i="1" s="1"/>
  <c r="F943" i="1" s="1"/>
  <c r="AJ944" i="1"/>
  <c r="AR944" i="1" s="1"/>
  <c r="F944" i="1" s="1"/>
  <c r="AJ945" i="1"/>
  <c r="AR945" i="1" s="1"/>
  <c r="F945" i="1" s="1"/>
  <c r="AJ946" i="1"/>
  <c r="AR946" i="1" s="1"/>
  <c r="F946" i="1" s="1"/>
  <c r="AJ947" i="1"/>
  <c r="AR947" i="1" s="1"/>
  <c r="F947" i="1" s="1"/>
  <c r="AJ948" i="1"/>
  <c r="AR948" i="1" s="1"/>
  <c r="F948" i="1" s="1"/>
  <c r="AJ949" i="1"/>
  <c r="AR949" i="1" s="1"/>
  <c r="F949" i="1" s="1"/>
  <c r="AJ950" i="1"/>
  <c r="AR950" i="1" s="1"/>
  <c r="F950" i="1" s="1"/>
  <c r="AJ951" i="1"/>
  <c r="AR951" i="1" s="1"/>
  <c r="F951" i="1" s="1"/>
  <c r="AJ952" i="1"/>
  <c r="AR952" i="1" s="1"/>
  <c r="F952" i="1" s="1"/>
  <c r="AJ953" i="1"/>
  <c r="AR953" i="1" s="1"/>
  <c r="F953" i="1" s="1"/>
  <c r="AJ954" i="1"/>
  <c r="AR954" i="1" s="1"/>
  <c r="F954" i="1" s="1"/>
  <c r="AJ955" i="1"/>
  <c r="AR955" i="1" s="1"/>
  <c r="F955" i="1" s="1"/>
  <c r="AJ956" i="1"/>
  <c r="AR956" i="1" s="1"/>
  <c r="F956" i="1" s="1"/>
  <c r="AJ957" i="1"/>
  <c r="AR957" i="1" s="1"/>
  <c r="F957" i="1" s="1"/>
  <c r="AJ958" i="1"/>
  <c r="AR958" i="1" s="1"/>
  <c r="F958" i="1" s="1"/>
  <c r="AJ959" i="1"/>
  <c r="AR959" i="1" s="1"/>
  <c r="F959" i="1" s="1"/>
  <c r="AJ960" i="1"/>
  <c r="AR960" i="1" s="1"/>
  <c r="F960" i="1" s="1"/>
  <c r="AJ961" i="1"/>
  <c r="AR961" i="1" s="1"/>
  <c r="F961" i="1" s="1"/>
  <c r="AJ962" i="1"/>
  <c r="AR962" i="1" s="1"/>
  <c r="F962" i="1" s="1"/>
  <c r="AJ963" i="1"/>
  <c r="AR963" i="1" s="1"/>
  <c r="F963" i="1" s="1"/>
  <c r="AJ964" i="1"/>
  <c r="AR964" i="1" s="1"/>
  <c r="F964" i="1" s="1"/>
  <c r="AJ965" i="1"/>
  <c r="AR965" i="1" s="1"/>
  <c r="F965" i="1" s="1"/>
  <c r="AJ966" i="1"/>
  <c r="AR966" i="1" s="1"/>
  <c r="F966" i="1" s="1"/>
  <c r="AJ967" i="1"/>
  <c r="AR967" i="1" s="1"/>
  <c r="F967" i="1" s="1"/>
  <c r="AJ968" i="1"/>
  <c r="AR968" i="1" s="1"/>
  <c r="F968" i="1" s="1"/>
  <c r="AJ969" i="1"/>
  <c r="AR969" i="1" s="1"/>
  <c r="F969" i="1" s="1"/>
  <c r="AJ971" i="1"/>
  <c r="AR971" i="1" s="1"/>
  <c r="F971" i="1" s="1"/>
  <c r="AJ972" i="1"/>
  <c r="AR972" i="1" s="1"/>
  <c r="F972" i="1" s="1"/>
  <c r="AJ973" i="1"/>
  <c r="AR973" i="1" s="1"/>
  <c r="F973" i="1" s="1"/>
  <c r="AJ974" i="1"/>
  <c r="AR974" i="1" s="1"/>
  <c r="F974" i="1" s="1"/>
  <c r="AJ975" i="1"/>
  <c r="AR975" i="1" s="1"/>
  <c r="F975" i="1" s="1"/>
  <c r="AJ976" i="1"/>
  <c r="AR976" i="1" s="1"/>
  <c r="F976" i="1" s="1"/>
  <c r="AJ977" i="1"/>
  <c r="AR977" i="1" s="1"/>
  <c r="F977" i="1" s="1"/>
  <c r="AJ978" i="1"/>
  <c r="AR978" i="1" s="1"/>
  <c r="F978" i="1" s="1"/>
  <c r="AJ979" i="1"/>
  <c r="AR979" i="1" s="1"/>
  <c r="F979" i="1" s="1"/>
  <c r="AJ980" i="1"/>
  <c r="AR980" i="1" s="1"/>
  <c r="F980" i="1" s="1"/>
  <c r="AJ981" i="1"/>
  <c r="AR981" i="1" s="1"/>
  <c r="F981" i="1" s="1"/>
  <c r="AJ982" i="1"/>
  <c r="AR982" i="1" s="1"/>
  <c r="F982" i="1" s="1"/>
  <c r="AJ983" i="1"/>
  <c r="AR983" i="1" s="1"/>
  <c r="F983" i="1" s="1"/>
  <c r="AJ984" i="1"/>
  <c r="AR984" i="1" s="1"/>
  <c r="F984" i="1" s="1"/>
  <c r="AJ985" i="1"/>
  <c r="AR985" i="1" s="1"/>
  <c r="F985" i="1" s="1"/>
  <c r="AJ986" i="1"/>
  <c r="AR986" i="1" s="1"/>
  <c r="F986" i="1" s="1"/>
  <c r="AJ987" i="1"/>
  <c r="AR987" i="1" s="1"/>
  <c r="F987" i="1" s="1"/>
  <c r="AJ988" i="1"/>
  <c r="AR988" i="1" s="1"/>
  <c r="F988" i="1" s="1"/>
  <c r="AJ989" i="1"/>
  <c r="AR989" i="1" s="1"/>
  <c r="F989" i="1" s="1"/>
  <c r="AJ990" i="1"/>
  <c r="AR990" i="1" s="1"/>
  <c r="F990" i="1" s="1"/>
  <c r="AJ991" i="1"/>
  <c r="AR991" i="1" s="1"/>
  <c r="F991" i="1" s="1"/>
  <c r="AJ992" i="1"/>
  <c r="AR992" i="1" s="1"/>
  <c r="F992" i="1" s="1"/>
  <c r="AJ993" i="1"/>
  <c r="AR993" i="1" s="1"/>
  <c r="F993" i="1" s="1"/>
  <c r="AJ994" i="1"/>
  <c r="AR994" i="1" s="1"/>
  <c r="F994" i="1" s="1"/>
  <c r="AJ995" i="1"/>
  <c r="AR995" i="1" s="1"/>
  <c r="F995" i="1" s="1"/>
  <c r="AJ996" i="1"/>
  <c r="AR996" i="1" s="1"/>
  <c r="F996" i="1" s="1"/>
  <c r="AJ997" i="1"/>
  <c r="AR997" i="1" s="1"/>
  <c r="F997" i="1" s="1"/>
  <c r="AJ998" i="1"/>
  <c r="AR998" i="1" s="1"/>
  <c r="F998" i="1" s="1"/>
  <c r="AJ999" i="1"/>
  <c r="AR999" i="1" s="1"/>
  <c r="F999" i="1" s="1"/>
  <c r="AJ1000" i="1"/>
  <c r="AR1000" i="1" s="1"/>
  <c r="F1000" i="1" s="1"/>
  <c r="AJ1001" i="1"/>
  <c r="AR1001" i="1" s="1"/>
  <c r="F1001" i="1" s="1"/>
  <c r="AJ1002" i="1"/>
  <c r="AR1002" i="1" s="1"/>
  <c r="F1002" i="1" s="1"/>
  <c r="AJ1003" i="1"/>
  <c r="AR1003" i="1" s="1"/>
  <c r="F1003" i="1" s="1"/>
  <c r="AJ1004" i="1"/>
  <c r="AR1004" i="1" s="1"/>
  <c r="F1004" i="1" s="1"/>
  <c r="AJ1005" i="1"/>
  <c r="AR1005" i="1" s="1"/>
  <c r="F1005" i="1" s="1"/>
  <c r="AJ1006" i="1"/>
  <c r="AR1006" i="1" s="1"/>
  <c r="F1006" i="1" s="1"/>
  <c r="AJ1007" i="1"/>
  <c r="AR1007" i="1" s="1"/>
  <c r="F1007" i="1" s="1"/>
  <c r="AJ1008" i="1"/>
  <c r="AR1008" i="1" s="1"/>
  <c r="F1008" i="1" s="1"/>
  <c r="AJ1009" i="1"/>
  <c r="AR1009" i="1" s="1"/>
  <c r="F1009" i="1" s="1"/>
  <c r="AJ1010" i="1"/>
  <c r="AR1010" i="1" s="1"/>
  <c r="F1010" i="1" s="1"/>
  <c r="AJ1011" i="1"/>
  <c r="AR1011" i="1" s="1"/>
  <c r="F1011" i="1" s="1"/>
  <c r="AJ1012" i="1"/>
  <c r="AR1012" i="1" s="1"/>
  <c r="F1012" i="1" s="1"/>
  <c r="AJ1013" i="1"/>
  <c r="AR1013" i="1" s="1"/>
  <c r="F1013" i="1" s="1"/>
  <c r="AJ1014" i="1"/>
  <c r="AR1014" i="1" s="1"/>
  <c r="F1014" i="1" s="1"/>
  <c r="AJ1015" i="1"/>
  <c r="AR1015" i="1" s="1"/>
  <c r="F1015" i="1" s="1"/>
  <c r="AJ1016" i="1"/>
  <c r="AR1016" i="1" s="1"/>
  <c r="F1016" i="1" s="1"/>
  <c r="AJ1017" i="1"/>
  <c r="AR1017" i="1" s="1"/>
  <c r="F1017" i="1" s="1"/>
  <c r="AJ1018" i="1"/>
  <c r="AR1018" i="1" s="1"/>
  <c r="F1018" i="1" s="1"/>
  <c r="AJ1019" i="1"/>
  <c r="AR1019" i="1" s="1"/>
  <c r="F1019" i="1" s="1"/>
  <c r="AJ1020" i="1"/>
  <c r="AR1020" i="1" s="1"/>
  <c r="F1020" i="1" s="1"/>
  <c r="AJ1021" i="1"/>
  <c r="AR1021" i="1" s="1"/>
  <c r="F1021" i="1" s="1"/>
  <c r="AJ1022" i="1"/>
  <c r="AR1022" i="1" s="1"/>
  <c r="F1022" i="1" s="1"/>
  <c r="AJ1023" i="1"/>
  <c r="AR1023" i="1" s="1"/>
  <c r="F1023" i="1" s="1"/>
  <c r="AJ1024" i="1"/>
  <c r="AR1024" i="1" s="1"/>
  <c r="F1024" i="1" s="1"/>
  <c r="AJ1025" i="1"/>
  <c r="AR1025" i="1" s="1"/>
  <c r="F1025" i="1" s="1"/>
  <c r="AJ1026" i="1"/>
  <c r="AR1026" i="1" s="1"/>
  <c r="F1026" i="1" s="1"/>
  <c r="AJ1027" i="1"/>
  <c r="AR1027" i="1" s="1"/>
  <c r="F1027" i="1" s="1"/>
  <c r="AJ1028" i="1"/>
  <c r="AR1028" i="1" s="1"/>
  <c r="F1028" i="1" s="1"/>
  <c r="AJ1029" i="1"/>
  <c r="AR1029" i="1" s="1"/>
  <c r="F1029" i="1" s="1"/>
  <c r="AJ1030" i="1"/>
  <c r="AR1030" i="1" s="1"/>
  <c r="F1030" i="1" s="1"/>
  <c r="AJ1031" i="1"/>
  <c r="AR1031" i="1" s="1"/>
  <c r="F1031" i="1" s="1"/>
  <c r="AJ1032" i="1"/>
  <c r="AR1032" i="1" s="1"/>
  <c r="F1032" i="1" s="1"/>
  <c r="AJ1033" i="1"/>
  <c r="AR1033" i="1" s="1"/>
  <c r="F1033" i="1" s="1"/>
  <c r="AJ1034" i="1"/>
  <c r="AR1034" i="1" s="1"/>
  <c r="F1034" i="1" s="1"/>
  <c r="AJ1035" i="1"/>
  <c r="AR1035" i="1" s="1"/>
  <c r="F1035" i="1" s="1"/>
  <c r="AJ1036" i="1"/>
  <c r="AR1036" i="1" s="1"/>
  <c r="F1036" i="1" s="1"/>
  <c r="AJ1037" i="1"/>
  <c r="AR1037" i="1" s="1"/>
  <c r="F1037" i="1" s="1"/>
  <c r="AJ1038" i="1"/>
  <c r="AR1038" i="1" s="1"/>
  <c r="F1038" i="1" s="1"/>
  <c r="AJ1039" i="1"/>
  <c r="AR1039" i="1" s="1"/>
  <c r="F1039" i="1" s="1"/>
  <c r="AJ1040" i="1"/>
  <c r="AR1040" i="1" s="1"/>
  <c r="F1040" i="1" s="1"/>
  <c r="AJ1041" i="1"/>
  <c r="AR1041" i="1" s="1"/>
  <c r="F1041" i="1" s="1"/>
  <c r="AJ1042" i="1"/>
  <c r="AR1042" i="1" s="1"/>
  <c r="F1042" i="1" s="1"/>
  <c r="AJ1043" i="1"/>
  <c r="AR1043" i="1" s="1"/>
  <c r="F1043" i="1" s="1"/>
  <c r="AJ1044" i="1"/>
  <c r="AR1044" i="1" s="1"/>
  <c r="F1044" i="1" s="1"/>
  <c r="AJ1045" i="1"/>
  <c r="AR1045" i="1" s="1"/>
  <c r="F1045" i="1" s="1"/>
  <c r="AJ1046" i="1"/>
  <c r="AR1046" i="1" s="1"/>
  <c r="F1046" i="1" s="1"/>
  <c r="AJ1047" i="1"/>
  <c r="AR1047" i="1" s="1"/>
  <c r="F1047" i="1" s="1"/>
  <c r="AJ1048" i="1"/>
  <c r="AR1048" i="1" s="1"/>
  <c r="F1048" i="1" s="1"/>
  <c r="AJ1049" i="1"/>
  <c r="AR1049" i="1" s="1"/>
  <c r="F1049" i="1" s="1"/>
  <c r="AJ1050" i="1"/>
  <c r="AR1050" i="1" s="1"/>
  <c r="F1050" i="1" s="1"/>
  <c r="AJ1051" i="1"/>
  <c r="AR1051" i="1" s="1"/>
  <c r="F1051" i="1" s="1"/>
  <c r="AJ1052" i="1"/>
  <c r="AR1052" i="1" s="1"/>
  <c r="F1052" i="1" s="1"/>
  <c r="AJ1053" i="1"/>
  <c r="AR1053" i="1" s="1"/>
  <c r="F1053" i="1" s="1"/>
  <c r="AJ1054" i="1"/>
  <c r="AR1054" i="1" s="1"/>
  <c r="F1054" i="1" s="1"/>
  <c r="AJ1055" i="1"/>
  <c r="AR1055" i="1" s="1"/>
  <c r="F1055" i="1" s="1"/>
  <c r="AJ1056" i="1"/>
  <c r="AR1056" i="1" s="1"/>
  <c r="F1056" i="1" s="1"/>
  <c r="AJ1057" i="1"/>
  <c r="AR1057" i="1" s="1"/>
  <c r="F1057" i="1" s="1"/>
  <c r="AJ1058" i="1"/>
  <c r="AR1058" i="1" s="1"/>
  <c r="F1058" i="1" s="1"/>
  <c r="AJ1059" i="1"/>
  <c r="AR1059" i="1" s="1"/>
  <c r="F1059" i="1" s="1"/>
  <c r="AJ1060" i="1"/>
  <c r="AR1060" i="1" s="1"/>
  <c r="F1060" i="1" s="1"/>
  <c r="AJ1061" i="1"/>
  <c r="AR1061" i="1" s="1"/>
  <c r="F1061" i="1" s="1"/>
  <c r="AJ1062" i="1"/>
  <c r="AR1062" i="1" s="1"/>
  <c r="F1062" i="1" s="1"/>
  <c r="AJ1063" i="1"/>
  <c r="AR1063" i="1" s="1"/>
  <c r="F1063" i="1" s="1"/>
  <c r="AJ1064" i="1"/>
  <c r="AR1064" i="1" s="1"/>
  <c r="F1064" i="1" s="1"/>
  <c r="AJ1065" i="1"/>
  <c r="AR1065" i="1" s="1"/>
  <c r="F1065" i="1" s="1"/>
  <c r="AJ1066" i="1"/>
  <c r="AR1066" i="1" s="1"/>
  <c r="F1066" i="1" s="1"/>
  <c r="AJ1067" i="1"/>
  <c r="AR1067" i="1" s="1"/>
  <c r="F1067" i="1" s="1"/>
  <c r="AJ1068" i="1"/>
  <c r="AR1068" i="1" s="1"/>
  <c r="F1068" i="1" s="1"/>
  <c r="AJ1069" i="1"/>
  <c r="AR1069" i="1" s="1"/>
  <c r="F1069" i="1" s="1"/>
  <c r="AJ1070" i="1"/>
  <c r="AR1070" i="1" s="1"/>
  <c r="F1070" i="1" s="1"/>
  <c r="AJ1071" i="1"/>
  <c r="AR1071" i="1" s="1"/>
  <c r="F1071" i="1" s="1"/>
  <c r="AJ1072" i="1"/>
  <c r="AR1072" i="1" s="1"/>
  <c r="F1072" i="1" s="1"/>
  <c r="AJ1073" i="1"/>
  <c r="AR1073" i="1" s="1"/>
  <c r="F1073" i="1" s="1"/>
  <c r="AJ1074" i="1"/>
  <c r="AR1074" i="1" s="1"/>
  <c r="F1074" i="1" s="1"/>
  <c r="AJ1075" i="1"/>
  <c r="AR1075" i="1" s="1"/>
  <c r="F1075" i="1" s="1"/>
  <c r="AJ1076" i="1"/>
  <c r="AR1076" i="1" s="1"/>
  <c r="F1076" i="1" s="1"/>
  <c r="AJ1077" i="1"/>
  <c r="AR1077" i="1" s="1"/>
  <c r="F1077" i="1" s="1"/>
  <c r="AJ1078" i="1"/>
  <c r="AR1078" i="1" s="1"/>
  <c r="F1078" i="1" s="1"/>
  <c r="AJ1079" i="1"/>
  <c r="AR1079" i="1" s="1"/>
  <c r="F1079" i="1" s="1"/>
  <c r="AJ1080" i="1"/>
  <c r="AR1080" i="1" s="1"/>
  <c r="F1080" i="1" s="1"/>
  <c r="AJ1081" i="1"/>
  <c r="AR1081" i="1" s="1"/>
  <c r="F1081" i="1" s="1"/>
  <c r="AJ1082" i="1"/>
  <c r="AR1082" i="1" s="1"/>
  <c r="F1082" i="1" s="1"/>
  <c r="AJ1083" i="1"/>
  <c r="AR1083" i="1" s="1"/>
  <c r="F1083" i="1" s="1"/>
  <c r="AJ1084" i="1"/>
  <c r="AR1084" i="1" s="1"/>
  <c r="F1084" i="1" s="1"/>
  <c r="AJ1085" i="1"/>
  <c r="AR1085" i="1" s="1"/>
  <c r="F1085" i="1" s="1"/>
  <c r="AJ1086" i="1"/>
  <c r="AR1086" i="1" s="1"/>
  <c r="F1086" i="1" s="1"/>
  <c r="AJ1087" i="1"/>
  <c r="AR1087" i="1" s="1"/>
  <c r="F1087" i="1" s="1"/>
  <c r="AJ1088" i="1"/>
  <c r="AR1088" i="1" s="1"/>
  <c r="F1088" i="1" s="1"/>
  <c r="AJ1089" i="1"/>
  <c r="AR1089" i="1" s="1"/>
  <c r="F1089" i="1" s="1"/>
  <c r="AJ1090" i="1"/>
  <c r="AR1090" i="1" s="1"/>
  <c r="F1090" i="1" s="1"/>
  <c r="AJ1091" i="1"/>
  <c r="AR1091" i="1" s="1"/>
  <c r="F1091" i="1" s="1"/>
  <c r="AJ1092" i="1"/>
  <c r="AR1092" i="1" s="1"/>
  <c r="F1092" i="1" s="1"/>
  <c r="AJ1093" i="1"/>
  <c r="AR1093" i="1" s="1"/>
  <c r="F1093" i="1" s="1"/>
  <c r="AJ1094" i="1"/>
  <c r="AR1094" i="1" s="1"/>
  <c r="F1094" i="1" s="1"/>
  <c r="AJ1095" i="1"/>
  <c r="AR1095" i="1" s="1"/>
  <c r="F1095" i="1" s="1"/>
  <c r="AJ1096" i="1"/>
  <c r="AR1096" i="1" s="1"/>
  <c r="F1096" i="1" s="1"/>
  <c r="AJ1097" i="1"/>
  <c r="AR1097" i="1" s="1"/>
  <c r="F1097" i="1" s="1"/>
  <c r="AJ1098" i="1"/>
  <c r="AR1098" i="1" s="1"/>
  <c r="F1098" i="1" s="1"/>
  <c r="AJ1099" i="1"/>
  <c r="AR1099" i="1" s="1"/>
  <c r="F1099" i="1" s="1"/>
  <c r="AJ1100" i="1"/>
  <c r="AR1100" i="1" s="1"/>
  <c r="F1100" i="1" s="1"/>
  <c r="AJ1101" i="1"/>
  <c r="AR1101" i="1" s="1"/>
  <c r="F1101" i="1" s="1"/>
  <c r="AJ1102" i="1"/>
  <c r="AR1102" i="1" s="1"/>
  <c r="F1102" i="1" s="1"/>
  <c r="AJ1103" i="1"/>
  <c r="AR1103" i="1" s="1"/>
  <c r="F1103" i="1" s="1"/>
  <c r="AJ1104" i="1"/>
  <c r="AR1104" i="1" s="1"/>
  <c r="F1104" i="1" s="1"/>
  <c r="AJ1105" i="1"/>
  <c r="AR1105" i="1" s="1"/>
  <c r="F1105" i="1" s="1"/>
  <c r="AJ1106" i="1"/>
  <c r="AR1106" i="1" s="1"/>
  <c r="F1106" i="1" s="1"/>
  <c r="AJ1107" i="1"/>
  <c r="AR1107" i="1" s="1"/>
  <c r="F1107" i="1" s="1"/>
  <c r="AJ1108" i="1"/>
  <c r="AR1108" i="1" s="1"/>
  <c r="F1108" i="1" s="1"/>
  <c r="AJ1109" i="1"/>
  <c r="AR1109" i="1" s="1"/>
  <c r="F1109" i="1" s="1"/>
  <c r="AJ1110" i="1"/>
  <c r="AR1110" i="1" s="1"/>
  <c r="F1110" i="1" s="1"/>
  <c r="AJ1111" i="1"/>
  <c r="AR1111" i="1" s="1"/>
  <c r="F1111" i="1" s="1"/>
  <c r="AJ1112" i="1"/>
  <c r="AR1112" i="1" s="1"/>
  <c r="F1112" i="1" s="1"/>
  <c r="AJ1113" i="1"/>
  <c r="AR1113" i="1" s="1"/>
  <c r="F1113" i="1" s="1"/>
  <c r="AJ1114" i="1"/>
  <c r="AR1114" i="1" s="1"/>
  <c r="F1114" i="1" s="1"/>
  <c r="AJ1115" i="1"/>
  <c r="AR1115" i="1" s="1"/>
  <c r="F1115" i="1" s="1"/>
  <c r="AJ1116" i="1"/>
  <c r="AR1116" i="1" s="1"/>
  <c r="F1116" i="1" s="1"/>
  <c r="AJ1117" i="1"/>
  <c r="AR1117" i="1" s="1"/>
  <c r="F1117" i="1" s="1"/>
  <c r="AJ1118" i="1"/>
  <c r="AR1118" i="1" s="1"/>
  <c r="F1118" i="1" s="1"/>
  <c r="AJ1119" i="1"/>
  <c r="AR1119" i="1" s="1"/>
  <c r="F1119" i="1" s="1"/>
  <c r="AJ1120" i="1"/>
  <c r="AR1120" i="1" s="1"/>
  <c r="F1120" i="1" s="1"/>
  <c r="AJ1121" i="1"/>
  <c r="AR1121" i="1" s="1"/>
  <c r="F1121" i="1" s="1"/>
  <c r="AJ1122" i="1"/>
  <c r="AR1122" i="1" s="1"/>
  <c r="F1122" i="1" s="1"/>
  <c r="AJ1123" i="1"/>
  <c r="AR1123" i="1" s="1"/>
  <c r="F1123" i="1" s="1"/>
  <c r="AJ1124" i="1"/>
  <c r="AR1124" i="1" s="1"/>
  <c r="F1124" i="1" s="1"/>
  <c r="AJ1125" i="1"/>
  <c r="AR1125" i="1" s="1"/>
  <c r="F1125" i="1" s="1"/>
  <c r="AJ1126" i="1"/>
  <c r="AR1126" i="1" s="1"/>
  <c r="F1126" i="1" s="1"/>
  <c r="AJ1127" i="1"/>
  <c r="AR1127" i="1" s="1"/>
  <c r="F1127" i="1" s="1"/>
  <c r="AJ1128" i="1"/>
  <c r="AR1128" i="1" s="1"/>
  <c r="F1128" i="1" s="1"/>
  <c r="AJ1129" i="1"/>
  <c r="AR1129" i="1" s="1"/>
  <c r="F1129" i="1" s="1"/>
  <c r="AJ1130" i="1"/>
  <c r="AR1130" i="1" s="1"/>
  <c r="F1130" i="1" s="1"/>
  <c r="AJ1131" i="1"/>
  <c r="AR1131" i="1" s="1"/>
  <c r="F1131" i="1" s="1"/>
  <c r="AJ1132" i="1"/>
  <c r="AR1132" i="1" s="1"/>
  <c r="F1132" i="1" s="1"/>
  <c r="AJ1133" i="1"/>
  <c r="AR1133" i="1" s="1"/>
  <c r="F1133" i="1" s="1"/>
  <c r="AJ1134" i="1"/>
  <c r="AR1134" i="1" s="1"/>
  <c r="F1134" i="1" s="1"/>
  <c r="AJ1135" i="1"/>
  <c r="AR1135" i="1" s="1"/>
  <c r="F1135" i="1" s="1"/>
  <c r="AJ1136" i="1"/>
  <c r="AR1136" i="1" s="1"/>
  <c r="F1136" i="1" s="1"/>
  <c r="AJ1137" i="1"/>
  <c r="AR1137" i="1" s="1"/>
  <c r="F1137" i="1" s="1"/>
  <c r="AJ1138" i="1"/>
  <c r="AR1138" i="1" s="1"/>
  <c r="F1138" i="1" s="1"/>
  <c r="AJ1139" i="1"/>
  <c r="AR1139" i="1" s="1"/>
  <c r="F1139" i="1" s="1"/>
  <c r="AJ1140" i="1"/>
  <c r="AR1140" i="1" s="1"/>
  <c r="F1140" i="1" s="1"/>
  <c r="AJ1141" i="1"/>
  <c r="AR1141" i="1" s="1"/>
  <c r="F1141" i="1" s="1"/>
  <c r="AJ1142" i="1"/>
  <c r="AR1142" i="1" s="1"/>
  <c r="F1142" i="1" s="1"/>
  <c r="AJ1143" i="1"/>
  <c r="AR1143" i="1" s="1"/>
  <c r="F1143" i="1" s="1"/>
  <c r="AJ1144" i="1"/>
  <c r="AR1144" i="1" s="1"/>
  <c r="F1144" i="1" s="1"/>
  <c r="AJ1145" i="1"/>
  <c r="AR1145" i="1" s="1"/>
  <c r="F1145" i="1" s="1"/>
  <c r="AJ1146" i="1"/>
  <c r="AR1146" i="1" s="1"/>
  <c r="F1146" i="1" s="1"/>
  <c r="AJ1147" i="1"/>
  <c r="AR1147" i="1" s="1"/>
  <c r="F1147" i="1" s="1"/>
  <c r="AJ1148" i="1"/>
  <c r="AR1148" i="1" s="1"/>
  <c r="F1148" i="1" s="1"/>
  <c r="AJ1149" i="1"/>
  <c r="AR1149" i="1" s="1"/>
  <c r="F1149" i="1" s="1"/>
  <c r="AJ1151" i="1"/>
  <c r="AR1151" i="1" s="1"/>
  <c r="F1151" i="1" s="1"/>
  <c r="AJ1152" i="1"/>
  <c r="AR1152" i="1" s="1"/>
  <c r="F1152" i="1" s="1"/>
  <c r="AJ1153" i="1"/>
  <c r="AR1153" i="1" s="1"/>
  <c r="F1153" i="1" s="1"/>
  <c r="AJ1154" i="1"/>
  <c r="AR1154" i="1" s="1"/>
  <c r="F1154" i="1" s="1"/>
  <c r="AJ1155" i="1"/>
  <c r="AR1155" i="1" s="1"/>
  <c r="F1155" i="1" s="1"/>
  <c r="AJ1156" i="1"/>
  <c r="AR1156" i="1" s="1"/>
  <c r="F1156" i="1" s="1"/>
  <c r="AJ1157" i="1"/>
  <c r="AR1157" i="1" s="1"/>
  <c r="F1157" i="1" s="1"/>
  <c r="AJ1158" i="1"/>
  <c r="AR1158" i="1" s="1"/>
  <c r="F1158" i="1" s="1"/>
  <c r="AJ1159" i="1"/>
  <c r="AR1159" i="1" s="1"/>
  <c r="F1159" i="1" s="1"/>
  <c r="AJ1150" i="1"/>
  <c r="AR1150" i="1" s="1"/>
  <c r="F1150" i="1" s="1"/>
  <c r="AJ1160" i="1"/>
  <c r="AR1160" i="1" s="1"/>
  <c r="F1160" i="1" s="1"/>
  <c r="AJ1161" i="1"/>
  <c r="AR1161" i="1" s="1"/>
  <c r="F1161" i="1" s="1"/>
  <c r="AJ1162" i="1"/>
  <c r="AR1162" i="1" s="1"/>
  <c r="F1162" i="1" s="1"/>
  <c r="AJ1163" i="1"/>
  <c r="AR1163" i="1" s="1"/>
  <c r="F1163" i="1" s="1"/>
  <c r="AJ1164" i="1"/>
  <c r="AR1164" i="1" s="1"/>
  <c r="F1164" i="1" s="1"/>
  <c r="AJ1165" i="1"/>
  <c r="AR1165" i="1" s="1"/>
  <c r="F1165" i="1" s="1"/>
  <c r="AJ1166" i="1"/>
  <c r="AR1166" i="1" s="1"/>
  <c r="F1166" i="1" s="1"/>
  <c r="AJ1167" i="1"/>
  <c r="AR1167" i="1" s="1"/>
  <c r="F1167" i="1" s="1"/>
  <c r="AJ1168" i="1"/>
  <c r="AR1168" i="1" s="1"/>
  <c r="F1168" i="1" s="1"/>
  <c r="AJ1169" i="1"/>
  <c r="AR1169" i="1" s="1"/>
  <c r="F1169" i="1" s="1"/>
  <c r="AJ1170" i="1"/>
  <c r="AR1170" i="1" s="1"/>
  <c r="F1170" i="1" s="1"/>
  <c r="AJ1171" i="1"/>
  <c r="AR1171" i="1" s="1"/>
  <c r="F1171" i="1" s="1"/>
  <c r="AJ1172" i="1"/>
  <c r="AR1172" i="1" s="1"/>
  <c r="F1172" i="1" s="1"/>
  <c r="AJ1173" i="1"/>
  <c r="AR1173" i="1" s="1"/>
  <c r="F1173" i="1" s="1"/>
  <c r="AJ1174" i="1"/>
  <c r="AR1174" i="1" s="1"/>
  <c r="F1174" i="1" s="1"/>
  <c r="AJ1175" i="1"/>
  <c r="AR1175" i="1" s="1"/>
  <c r="F1175" i="1" s="1"/>
  <c r="AJ1176" i="1"/>
  <c r="AR1176" i="1" s="1"/>
  <c r="F1176" i="1" s="1"/>
  <c r="AJ1177" i="1"/>
  <c r="AR1177" i="1" s="1"/>
  <c r="F1177" i="1" s="1"/>
  <c r="AJ1178" i="1"/>
  <c r="AR1178" i="1" s="1"/>
  <c r="F1178" i="1" s="1"/>
  <c r="AJ1179" i="1"/>
  <c r="AR1179" i="1" s="1"/>
  <c r="F1179" i="1" s="1"/>
  <c r="AJ1180" i="1"/>
  <c r="AR1180" i="1" s="1"/>
  <c r="F1180" i="1" s="1"/>
  <c r="AJ1181" i="1"/>
  <c r="AR1181" i="1" s="1"/>
  <c r="F1181" i="1" s="1"/>
  <c r="AJ1182" i="1"/>
  <c r="AR1182" i="1" s="1"/>
  <c r="F1182" i="1" s="1"/>
  <c r="AJ1183" i="1"/>
  <c r="AR1183" i="1" s="1"/>
  <c r="F1183" i="1" s="1"/>
  <c r="AJ1184" i="1"/>
  <c r="AR1184" i="1" s="1"/>
  <c r="F1184" i="1" s="1"/>
  <c r="AJ1185" i="1"/>
  <c r="AR1185" i="1" s="1"/>
  <c r="F1185" i="1" s="1"/>
  <c r="AJ1186" i="1"/>
  <c r="AR1186" i="1" s="1"/>
  <c r="F1186" i="1" s="1"/>
  <c r="AJ1187" i="1"/>
  <c r="AR1187" i="1" s="1"/>
  <c r="F1187" i="1" s="1"/>
  <c r="AJ1188" i="1"/>
  <c r="AR1188" i="1" s="1"/>
  <c r="F1188" i="1" s="1"/>
  <c r="AJ1189" i="1"/>
  <c r="AR1189" i="1" s="1"/>
  <c r="F1189" i="1" s="1"/>
  <c r="AJ1190" i="1"/>
  <c r="AR1190" i="1" s="1"/>
  <c r="F1190" i="1" s="1"/>
  <c r="AJ1191" i="1"/>
  <c r="AR1191" i="1" s="1"/>
  <c r="F1191" i="1" s="1"/>
  <c r="AJ1192" i="1"/>
  <c r="AR1192" i="1" s="1"/>
  <c r="F1192" i="1" s="1"/>
  <c r="AJ1193" i="1"/>
  <c r="AR1193" i="1" s="1"/>
  <c r="F1193" i="1" s="1"/>
  <c r="AJ1194" i="1"/>
  <c r="AR1194" i="1" s="1"/>
  <c r="F1194" i="1" s="1"/>
  <c r="AJ1195" i="1"/>
  <c r="AR1195" i="1" s="1"/>
  <c r="F1195" i="1" s="1"/>
  <c r="AJ1196" i="1"/>
  <c r="AR1196" i="1" s="1"/>
  <c r="F1196" i="1" s="1"/>
  <c r="AJ1197" i="1"/>
  <c r="AR1197" i="1" s="1"/>
  <c r="F1197" i="1" s="1"/>
  <c r="AJ1198" i="1"/>
  <c r="AR1198" i="1" s="1"/>
  <c r="F1198" i="1" s="1"/>
  <c r="AJ1199" i="1"/>
  <c r="AR1199" i="1" s="1"/>
  <c r="F1199" i="1" s="1"/>
  <c r="AJ1200" i="1"/>
  <c r="AR1200" i="1" s="1"/>
  <c r="F1200" i="1" s="1"/>
  <c r="AJ1201" i="1"/>
  <c r="AR1201" i="1" s="1"/>
  <c r="F1201" i="1" s="1"/>
  <c r="AJ1202" i="1"/>
  <c r="AR1202" i="1" s="1"/>
  <c r="F1202" i="1" s="1"/>
  <c r="AJ1203" i="1"/>
  <c r="AR1203" i="1" s="1"/>
  <c r="F1203" i="1" s="1"/>
  <c r="AJ1204" i="1"/>
  <c r="AR1204" i="1" s="1"/>
  <c r="F1204" i="1" s="1"/>
  <c r="AJ1205" i="1"/>
  <c r="AR1205" i="1" s="1"/>
  <c r="F1205" i="1" s="1"/>
  <c r="AJ1206" i="1"/>
  <c r="AR1206" i="1" s="1"/>
  <c r="F1206" i="1" s="1"/>
  <c r="AJ1207" i="1"/>
  <c r="AR1207" i="1" s="1"/>
  <c r="F1207" i="1" s="1"/>
  <c r="AJ1208" i="1"/>
  <c r="AR1208" i="1" s="1"/>
  <c r="F1208" i="1" s="1"/>
  <c r="AJ1209" i="1"/>
  <c r="AR1209" i="1" s="1"/>
  <c r="F1209" i="1" s="1"/>
  <c r="AJ1210" i="1"/>
  <c r="AR1210" i="1" s="1"/>
  <c r="F1210" i="1" s="1"/>
  <c r="AJ1211" i="1"/>
  <c r="AR1211" i="1" s="1"/>
  <c r="F1211" i="1" s="1"/>
  <c r="AJ1212" i="1"/>
  <c r="AR1212" i="1" s="1"/>
  <c r="F1212" i="1" s="1"/>
  <c r="AJ1213" i="1"/>
  <c r="AR1213" i="1" s="1"/>
  <c r="F1213" i="1" s="1"/>
  <c r="AJ1214" i="1"/>
  <c r="AR1214" i="1" s="1"/>
  <c r="F1214" i="1" s="1"/>
  <c r="AJ1215" i="1"/>
  <c r="AR1215" i="1" s="1"/>
  <c r="F1215" i="1" s="1"/>
  <c r="AJ1216" i="1"/>
  <c r="AR1216" i="1" s="1"/>
  <c r="F1216" i="1" s="1"/>
  <c r="AJ1217" i="1"/>
  <c r="AR1217" i="1" s="1"/>
  <c r="F1217" i="1" s="1"/>
  <c r="AJ1218" i="1"/>
  <c r="AR1218" i="1" s="1"/>
  <c r="F1218" i="1" s="1"/>
  <c r="AJ1219" i="1"/>
  <c r="AR1219" i="1" s="1"/>
  <c r="F1219" i="1" s="1"/>
  <c r="AJ1220" i="1"/>
  <c r="AR1220" i="1" s="1"/>
  <c r="F1220" i="1" s="1"/>
  <c r="AJ1221" i="1"/>
  <c r="AR1221" i="1" s="1"/>
  <c r="F1221" i="1" s="1"/>
  <c r="AJ1222" i="1"/>
  <c r="AR1222" i="1" s="1"/>
  <c r="F1222" i="1" s="1"/>
  <c r="AJ1223" i="1"/>
  <c r="AR1223" i="1" s="1"/>
  <c r="F1223" i="1" s="1"/>
  <c r="AJ1224" i="1"/>
  <c r="AR1224" i="1" s="1"/>
  <c r="F1224" i="1" s="1"/>
  <c r="AJ1225" i="1"/>
  <c r="AR1225" i="1" s="1"/>
  <c r="F1225" i="1" s="1"/>
  <c r="AJ1226" i="1"/>
  <c r="AR1226" i="1" s="1"/>
  <c r="F1226" i="1" s="1"/>
  <c r="AJ1227" i="1"/>
  <c r="AR1227" i="1" s="1"/>
  <c r="F1227" i="1" s="1"/>
  <c r="AJ1228" i="1"/>
  <c r="AR1228" i="1" s="1"/>
  <c r="F1228" i="1" s="1"/>
  <c r="AJ1229" i="1"/>
  <c r="AR1229" i="1" s="1"/>
  <c r="F1229" i="1" s="1"/>
  <c r="AJ1230" i="1"/>
  <c r="AR1230" i="1" s="1"/>
  <c r="F1230" i="1" s="1"/>
  <c r="AJ1231" i="1"/>
  <c r="AR1231" i="1" s="1"/>
  <c r="F1231" i="1" s="1"/>
  <c r="AJ1232" i="1"/>
  <c r="AR1232" i="1" s="1"/>
  <c r="F1232" i="1" s="1"/>
  <c r="AJ1233" i="1"/>
  <c r="AR1233" i="1" s="1"/>
  <c r="F1233" i="1" s="1"/>
  <c r="AJ1234" i="1"/>
  <c r="AR1234" i="1" s="1"/>
  <c r="F1234" i="1" s="1"/>
  <c r="AJ1235" i="1"/>
  <c r="AR1235" i="1" s="1"/>
  <c r="F1235" i="1" s="1"/>
  <c r="AJ1236" i="1"/>
  <c r="AR1236" i="1" s="1"/>
  <c r="F1236" i="1" s="1"/>
  <c r="AJ1237" i="1"/>
  <c r="AR1237" i="1" s="1"/>
  <c r="F1237" i="1" s="1"/>
  <c r="AJ1238" i="1"/>
  <c r="AR1238" i="1" s="1"/>
  <c r="F1238" i="1" s="1"/>
  <c r="AJ1239" i="1"/>
  <c r="AR1239" i="1" s="1"/>
  <c r="F1239" i="1" s="1"/>
  <c r="AJ1240" i="1"/>
  <c r="AR1240" i="1" s="1"/>
  <c r="F1240" i="1" s="1"/>
  <c r="AJ1241" i="1"/>
  <c r="AR1241" i="1" s="1"/>
  <c r="F1241" i="1" s="1"/>
  <c r="AJ1242" i="1"/>
  <c r="AR1242" i="1" s="1"/>
  <c r="F1242" i="1" s="1"/>
  <c r="AJ1243" i="1"/>
  <c r="AR1243" i="1" s="1"/>
  <c r="F1243" i="1" s="1"/>
  <c r="AJ1244" i="1"/>
  <c r="AR1244" i="1" s="1"/>
  <c r="F1244" i="1" s="1"/>
  <c r="AJ1245" i="1"/>
  <c r="AR1245" i="1" s="1"/>
  <c r="F1245" i="1" s="1"/>
  <c r="AJ1246" i="1"/>
  <c r="AR1246" i="1" s="1"/>
  <c r="F1246" i="1" s="1"/>
  <c r="AJ1247" i="1"/>
  <c r="AR1247" i="1" s="1"/>
  <c r="F1247" i="1" s="1"/>
  <c r="AJ1248" i="1"/>
  <c r="AR1248" i="1" s="1"/>
  <c r="F1248" i="1" s="1"/>
  <c r="AJ1249" i="1"/>
  <c r="AR1249" i="1" s="1"/>
  <c r="F1249" i="1" s="1"/>
  <c r="AJ1250" i="1"/>
  <c r="AR1250" i="1" s="1"/>
  <c r="F1250" i="1" s="1"/>
  <c r="AJ1251" i="1"/>
  <c r="AR1251" i="1" s="1"/>
  <c r="F1251" i="1" s="1"/>
  <c r="AJ1252" i="1"/>
  <c r="AR1252" i="1" s="1"/>
  <c r="F1252" i="1" s="1"/>
  <c r="AJ1253" i="1"/>
  <c r="AR1253" i="1" s="1"/>
  <c r="F1253" i="1" s="1"/>
  <c r="AJ1254" i="1"/>
  <c r="AR1254" i="1" s="1"/>
  <c r="F1254" i="1" s="1"/>
  <c r="AJ1255" i="1"/>
  <c r="AR1255" i="1" s="1"/>
  <c r="F1255" i="1" s="1"/>
  <c r="AJ1256" i="1"/>
  <c r="AR1256" i="1" s="1"/>
  <c r="F1256" i="1" s="1"/>
  <c r="AJ1257" i="1"/>
  <c r="AR1257" i="1" s="1"/>
  <c r="F1257" i="1" s="1"/>
  <c r="AJ1258" i="1"/>
  <c r="AR1258" i="1" s="1"/>
  <c r="F1258" i="1" s="1"/>
  <c r="AJ1259" i="1"/>
  <c r="AR1259" i="1" s="1"/>
  <c r="F1259" i="1" s="1"/>
  <c r="AJ1260" i="1"/>
  <c r="AR1260" i="1" s="1"/>
  <c r="F1260" i="1" s="1"/>
  <c r="AJ1261" i="1"/>
  <c r="AR1261" i="1" s="1"/>
  <c r="F1261" i="1" s="1"/>
  <c r="AJ1262" i="1"/>
  <c r="AR1262" i="1" s="1"/>
  <c r="F1262" i="1" s="1"/>
  <c r="AJ1263" i="1"/>
  <c r="AR1263" i="1" s="1"/>
  <c r="F1263" i="1" s="1"/>
  <c r="AJ1264" i="1"/>
  <c r="AR1264" i="1" s="1"/>
  <c r="F1264" i="1" s="1"/>
  <c r="AJ1265" i="1"/>
  <c r="AR1265" i="1" s="1"/>
  <c r="F1265" i="1" s="1"/>
  <c r="AJ1266" i="1"/>
  <c r="AR1266" i="1" s="1"/>
  <c r="F1266" i="1" s="1"/>
  <c r="AJ1267" i="1"/>
  <c r="AR1267" i="1" s="1"/>
  <c r="F1267" i="1" s="1"/>
  <c r="AJ1268" i="1"/>
  <c r="AR1268" i="1" s="1"/>
  <c r="F1268" i="1" s="1"/>
  <c r="AJ1269" i="1"/>
  <c r="AR1269" i="1" s="1"/>
  <c r="F1269" i="1" s="1"/>
  <c r="AJ1270" i="1"/>
  <c r="AR1270" i="1" s="1"/>
  <c r="F1270" i="1" s="1"/>
  <c r="AJ1271" i="1"/>
  <c r="AR1271" i="1" s="1"/>
  <c r="F1271" i="1" s="1"/>
  <c r="AJ1272" i="1"/>
  <c r="AR1272" i="1" s="1"/>
  <c r="F1272" i="1" s="1"/>
  <c r="AJ1273" i="1"/>
  <c r="AR1273" i="1" s="1"/>
  <c r="F1273" i="1" s="1"/>
  <c r="AJ1274" i="1"/>
  <c r="AR1274" i="1" s="1"/>
  <c r="F1274" i="1" s="1"/>
  <c r="AJ1275" i="1"/>
  <c r="AR1275" i="1" s="1"/>
  <c r="F1275" i="1" s="1"/>
  <c r="AJ1276" i="1"/>
  <c r="AR1276" i="1" s="1"/>
  <c r="F1276" i="1" s="1"/>
  <c r="AJ1277" i="1"/>
  <c r="AR1277" i="1" s="1"/>
  <c r="F1277" i="1" s="1"/>
  <c r="AJ1278" i="1"/>
  <c r="AR1278" i="1" s="1"/>
  <c r="F1278" i="1" s="1"/>
  <c r="AJ1279" i="1"/>
  <c r="AR1279" i="1" s="1"/>
  <c r="F1279" i="1" s="1"/>
  <c r="AJ1280" i="1"/>
  <c r="AR1280" i="1" s="1"/>
  <c r="F1280" i="1" s="1"/>
  <c r="AJ1281" i="1"/>
  <c r="AR1281" i="1" s="1"/>
  <c r="F1281" i="1" s="1"/>
  <c r="AJ1282" i="1"/>
  <c r="AR1282" i="1" s="1"/>
  <c r="F1282" i="1" s="1"/>
  <c r="AJ1283" i="1"/>
  <c r="AR1283" i="1" s="1"/>
  <c r="F1283" i="1" s="1"/>
  <c r="AJ1284" i="1"/>
  <c r="AR1284" i="1" s="1"/>
  <c r="F1284" i="1" s="1"/>
  <c r="AJ1285" i="1"/>
  <c r="AR1285" i="1" s="1"/>
  <c r="F1285" i="1" s="1"/>
  <c r="AJ1286" i="1"/>
  <c r="AR1286" i="1" s="1"/>
  <c r="F1286" i="1" s="1"/>
  <c r="AJ1287" i="1"/>
  <c r="AR1287" i="1" s="1"/>
  <c r="F1287" i="1" s="1"/>
  <c r="AJ1288" i="1"/>
  <c r="AR1288" i="1" s="1"/>
  <c r="F1288" i="1" s="1"/>
  <c r="AJ1289" i="1"/>
  <c r="AR1289" i="1" s="1"/>
  <c r="F1289" i="1" s="1"/>
  <c r="AJ1290" i="1"/>
  <c r="AR1290" i="1" s="1"/>
  <c r="F1290" i="1" s="1"/>
  <c r="AJ1291" i="1"/>
  <c r="AR1291" i="1" s="1"/>
  <c r="F1291" i="1" s="1"/>
  <c r="AJ1292" i="1"/>
  <c r="AR1292" i="1" s="1"/>
  <c r="F1292" i="1" s="1"/>
  <c r="AJ1293" i="1"/>
  <c r="AR1293" i="1" s="1"/>
  <c r="F1293" i="1" s="1"/>
  <c r="AJ1294" i="1"/>
  <c r="AR1294" i="1" s="1"/>
  <c r="F1294" i="1" s="1"/>
  <c r="AJ1295" i="1"/>
  <c r="AR1295" i="1" s="1"/>
  <c r="F1295" i="1" s="1"/>
  <c r="AJ1296" i="1"/>
  <c r="AR1296" i="1" s="1"/>
  <c r="F1296" i="1" s="1"/>
  <c r="AJ1297" i="1"/>
  <c r="AR1297" i="1" s="1"/>
  <c r="F1297" i="1" s="1"/>
  <c r="AJ1298" i="1"/>
  <c r="AR1298" i="1" s="1"/>
  <c r="F1298" i="1" s="1"/>
  <c r="AJ1299" i="1"/>
  <c r="AR1299" i="1" s="1"/>
  <c r="F1299" i="1" s="1"/>
  <c r="AJ1300" i="1"/>
  <c r="AR1300" i="1" s="1"/>
  <c r="F1300" i="1" s="1"/>
  <c r="AJ1301" i="1"/>
  <c r="AR1301" i="1" s="1"/>
  <c r="F1301" i="1" s="1"/>
  <c r="AJ1302" i="1"/>
  <c r="AR1302" i="1" s="1"/>
  <c r="F1302" i="1" s="1"/>
  <c r="AJ1303" i="1"/>
  <c r="AR1303" i="1" s="1"/>
  <c r="F1303" i="1" s="1"/>
  <c r="AJ1304" i="1"/>
  <c r="AR1304" i="1" s="1"/>
  <c r="F1304" i="1" s="1"/>
  <c r="AJ1305" i="1"/>
  <c r="AR1305" i="1" s="1"/>
  <c r="F1305" i="1" s="1"/>
  <c r="AJ1306" i="1"/>
  <c r="AR1306" i="1" s="1"/>
  <c r="F1306" i="1" s="1"/>
  <c r="AJ1307" i="1"/>
  <c r="AR1307" i="1" s="1"/>
  <c r="F1307" i="1" s="1"/>
  <c r="AJ1308" i="1"/>
  <c r="AR1308" i="1" s="1"/>
  <c r="F1308" i="1" s="1"/>
  <c r="AJ1309" i="1"/>
  <c r="AR1309" i="1" s="1"/>
  <c r="F1309" i="1" s="1"/>
  <c r="AJ1310" i="1"/>
  <c r="AR1310" i="1" s="1"/>
  <c r="F1310" i="1" s="1"/>
  <c r="AJ1311" i="1"/>
  <c r="AR1311" i="1" s="1"/>
  <c r="F1311" i="1" s="1"/>
  <c r="AJ1312" i="1"/>
  <c r="AR1312" i="1" s="1"/>
  <c r="F1312" i="1" s="1"/>
  <c r="AJ1313" i="1"/>
  <c r="AR1313" i="1" s="1"/>
  <c r="F1313" i="1" s="1"/>
  <c r="AJ1314" i="1"/>
  <c r="AR1314" i="1" s="1"/>
  <c r="F1314" i="1" s="1"/>
  <c r="AJ1315" i="1"/>
  <c r="AR1315" i="1" s="1"/>
  <c r="F1315" i="1" s="1"/>
  <c r="AJ1316" i="1"/>
  <c r="AR1316" i="1" s="1"/>
  <c r="F1316" i="1" s="1"/>
  <c r="AJ1317" i="1"/>
  <c r="AR1317" i="1" s="1"/>
  <c r="F1317" i="1" s="1"/>
  <c r="AJ1318" i="1"/>
  <c r="AR1318" i="1" s="1"/>
  <c r="F1318" i="1" s="1"/>
  <c r="AJ1319" i="1"/>
  <c r="AR1319" i="1" s="1"/>
  <c r="F1319" i="1" s="1"/>
  <c r="AJ1320" i="1"/>
  <c r="AR1320" i="1" s="1"/>
  <c r="F1320" i="1" s="1"/>
  <c r="AJ1321" i="1"/>
  <c r="AR1321" i="1" s="1"/>
  <c r="F1321" i="1" s="1"/>
  <c r="AJ1322" i="1"/>
  <c r="AR1322" i="1" s="1"/>
  <c r="F1322" i="1" s="1"/>
  <c r="AJ1323" i="1"/>
  <c r="AR1323" i="1" s="1"/>
  <c r="F1323" i="1" s="1"/>
  <c r="AJ1324" i="1"/>
  <c r="AR1324" i="1" s="1"/>
  <c r="F1324" i="1" s="1"/>
  <c r="AJ1325" i="1"/>
  <c r="AR1325" i="1" s="1"/>
  <c r="F1325" i="1" s="1"/>
  <c r="AJ1326" i="1"/>
  <c r="AR1326" i="1" s="1"/>
  <c r="F1326" i="1" s="1"/>
  <c r="AJ1327" i="1"/>
  <c r="AR1327" i="1" s="1"/>
  <c r="F1327" i="1" s="1"/>
  <c r="AJ1328" i="1"/>
  <c r="AR1328" i="1" s="1"/>
  <c r="F1328" i="1" s="1"/>
  <c r="AJ1329" i="1"/>
  <c r="AR1329" i="1" s="1"/>
  <c r="F1329" i="1" s="1"/>
  <c r="AJ1330" i="1"/>
  <c r="AR1330" i="1" s="1"/>
  <c r="F1330" i="1" s="1"/>
  <c r="AJ1331" i="1"/>
  <c r="AR1331" i="1" s="1"/>
  <c r="F1331" i="1" s="1"/>
  <c r="AJ1332" i="1"/>
  <c r="AR1332" i="1" s="1"/>
  <c r="F1332" i="1" s="1"/>
  <c r="AJ1333" i="1"/>
  <c r="AR1333" i="1" s="1"/>
  <c r="F1333" i="1" s="1"/>
  <c r="AJ1334" i="1"/>
  <c r="AR1334" i="1" s="1"/>
  <c r="F1334" i="1" s="1"/>
  <c r="AJ1335" i="1"/>
  <c r="AR1335" i="1" s="1"/>
  <c r="F1335" i="1" s="1"/>
  <c r="AJ1336" i="1"/>
  <c r="AR1336" i="1" s="1"/>
  <c r="F1336" i="1" s="1"/>
  <c r="AJ1337" i="1"/>
  <c r="AR1337" i="1" s="1"/>
  <c r="F1337" i="1" s="1"/>
  <c r="AJ1338" i="1"/>
  <c r="AR1338" i="1" s="1"/>
  <c r="F1338" i="1" s="1"/>
  <c r="AJ1339" i="1"/>
  <c r="AR1339" i="1" s="1"/>
  <c r="F1339" i="1" s="1"/>
  <c r="AJ1340" i="1"/>
  <c r="AR1340" i="1" s="1"/>
  <c r="F1340" i="1" s="1"/>
  <c r="AJ1341" i="1"/>
  <c r="AR1341" i="1" s="1"/>
  <c r="F1341" i="1" s="1"/>
  <c r="AJ1342" i="1"/>
  <c r="AR1342" i="1" s="1"/>
  <c r="F1342" i="1" s="1"/>
  <c r="AJ1343" i="1"/>
  <c r="AR1343" i="1" s="1"/>
  <c r="F1343" i="1" s="1"/>
  <c r="AJ1344" i="1"/>
  <c r="AR1344" i="1" s="1"/>
  <c r="F1344" i="1" s="1"/>
  <c r="AJ1345" i="1"/>
  <c r="AR1345" i="1" s="1"/>
  <c r="F1345" i="1" s="1"/>
  <c r="AJ1346" i="1"/>
  <c r="AR1346" i="1" s="1"/>
  <c r="F1346" i="1" s="1"/>
  <c r="AJ1347" i="1"/>
  <c r="AR1347" i="1" s="1"/>
  <c r="F1347" i="1" s="1"/>
  <c r="AJ1348" i="1"/>
  <c r="AR1348" i="1" s="1"/>
  <c r="F1348" i="1" s="1"/>
  <c r="AJ1349" i="1"/>
  <c r="AR1349" i="1" s="1"/>
  <c r="F1349" i="1" s="1"/>
  <c r="AJ1350" i="1"/>
  <c r="AR1350" i="1" s="1"/>
  <c r="F1350" i="1" s="1"/>
  <c r="AJ1351" i="1"/>
  <c r="AR1351" i="1" s="1"/>
  <c r="F1351" i="1" s="1"/>
  <c r="AJ1352" i="1"/>
  <c r="AR1352" i="1" s="1"/>
  <c r="F1352" i="1" s="1"/>
  <c r="AJ1353" i="1"/>
  <c r="AR1353" i="1" s="1"/>
  <c r="F1353" i="1" s="1"/>
  <c r="AJ1354" i="1"/>
  <c r="AR1354" i="1" s="1"/>
  <c r="F1354" i="1" s="1"/>
  <c r="AJ1355" i="1"/>
  <c r="AR1355" i="1" s="1"/>
  <c r="F1355" i="1" s="1"/>
  <c r="AJ1356" i="1"/>
  <c r="AR1356" i="1" s="1"/>
  <c r="F1356" i="1" s="1"/>
  <c r="AJ1357" i="1"/>
  <c r="AR1357" i="1" s="1"/>
  <c r="F1357" i="1" s="1"/>
  <c r="AJ1358" i="1"/>
  <c r="AR1358" i="1" s="1"/>
  <c r="F1358" i="1" s="1"/>
  <c r="AJ1359" i="1"/>
  <c r="AR1359" i="1" s="1"/>
  <c r="F1359" i="1" s="1"/>
  <c r="AJ1360" i="1"/>
  <c r="AR1360" i="1" s="1"/>
  <c r="F1360" i="1" s="1"/>
  <c r="AJ1361" i="1"/>
  <c r="AR1361" i="1" s="1"/>
  <c r="F1361" i="1" s="1"/>
  <c r="AJ1362" i="1"/>
  <c r="AR1362" i="1" s="1"/>
  <c r="F1362" i="1" s="1"/>
  <c r="AJ1363" i="1"/>
  <c r="AR1363" i="1" s="1"/>
  <c r="F1363" i="1" s="1"/>
  <c r="AJ1364" i="1"/>
  <c r="AR1364" i="1" s="1"/>
  <c r="F1364" i="1" s="1"/>
  <c r="AJ1365" i="1"/>
  <c r="AR1365" i="1" s="1"/>
  <c r="F1365" i="1" s="1"/>
  <c r="AJ1366" i="1"/>
  <c r="AR1366" i="1" s="1"/>
  <c r="F1366" i="1" s="1"/>
  <c r="AJ1367" i="1"/>
  <c r="AR1367" i="1" s="1"/>
  <c r="F1367" i="1" s="1"/>
  <c r="AJ1368" i="1"/>
  <c r="AR1368" i="1" s="1"/>
  <c r="F1368" i="1" s="1"/>
  <c r="AJ1369" i="1"/>
  <c r="AR1369" i="1" s="1"/>
  <c r="F1369" i="1" s="1"/>
  <c r="AJ1370" i="1"/>
  <c r="AR1370" i="1" s="1"/>
  <c r="F1370" i="1" s="1"/>
  <c r="AJ1371" i="1"/>
  <c r="AR1371" i="1" s="1"/>
  <c r="F1371" i="1" s="1"/>
  <c r="AJ1372" i="1"/>
  <c r="AR1372" i="1" s="1"/>
  <c r="F1372" i="1" s="1"/>
  <c r="AJ1373" i="1"/>
  <c r="AR1373" i="1" s="1"/>
  <c r="F1373" i="1" s="1"/>
  <c r="AJ1374" i="1"/>
  <c r="AR1374" i="1" s="1"/>
  <c r="F1374" i="1" s="1"/>
  <c r="AJ1375" i="1"/>
  <c r="AR1375" i="1" s="1"/>
  <c r="F1375" i="1" s="1"/>
  <c r="AJ1376" i="1"/>
  <c r="AR1376" i="1" s="1"/>
  <c r="F1376" i="1" s="1"/>
  <c r="AJ1377" i="1"/>
  <c r="AR1377" i="1" s="1"/>
  <c r="F1377" i="1" s="1"/>
  <c r="AJ1378" i="1"/>
  <c r="AR1378" i="1" s="1"/>
  <c r="F1378" i="1" s="1"/>
  <c r="AJ1379" i="1"/>
  <c r="AR1379" i="1" s="1"/>
  <c r="F1379" i="1" s="1"/>
  <c r="AJ1380" i="1"/>
  <c r="AR1380" i="1" s="1"/>
  <c r="F1380" i="1" s="1"/>
  <c r="AJ1381" i="1"/>
  <c r="AR1381" i="1" s="1"/>
  <c r="F1381" i="1" s="1"/>
  <c r="AJ1382" i="1"/>
  <c r="AR1382" i="1" s="1"/>
  <c r="F1382" i="1" s="1"/>
  <c r="AJ1383" i="1"/>
  <c r="AR1383" i="1" s="1"/>
  <c r="F1383" i="1" s="1"/>
  <c r="AJ1384" i="1"/>
  <c r="AR1384" i="1" s="1"/>
  <c r="F1384" i="1" s="1"/>
  <c r="AJ1385" i="1"/>
  <c r="AR1385" i="1" s="1"/>
  <c r="F1385" i="1" s="1"/>
  <c r="AJ1386" i="1"/>
  <c r="AR1386" i="1" s="1"/>
  <c r="F1386" i="1" s="1"/>
  <c r="AJ1387" i="1"/>
  <c r="AR1387" i="1" s="1"/>
  <c r="F1387" i="1" s="1"/>
  <c r="AJ1388" i="1"/>
  <c r="AR1388" i="1" s="1"/>
  <c r="F1388" i="1" s="1"/>
  <c r="AJ1389" i="1"/>
  <c r="AR1389" i="1" s="1"/>
  <c r="F1389" i="1" s="1"/>
  <c r="AJ1390" i="1"/>
  <c r="AR1390" i="1" s="1"/>
  <c r="F1390" i="1" s="1"/>
  <c r="AJ1391" i="1"/>
  <c r="AR1391" i="1" s="1"/>
  <c r="F1391" i="1" s="1"/>
  <c r="AJ1392" i="1"/>
  <c r="AR1392" i="1" s="1"/>
  <c r="F1392" i="1" s="1"/>
  <c r="AJ1393" i="1"/>
  <c r="AR1393" i="1" s="1"/>
  <c r="F1393" i="1" s="1"/>
  <c r="AJ1394" i="1"/>
  <c r="AR1394" i="1" s="1"/>
  <c r="F1394" i="1" s="1"/>
  <c r="AJ1395" i="1"/>
  <c r="AR1395" i="1" s="1"/>
  <c r="F1395" i="1" s="1"/>
  <c r="AJ1396" i="1"/>
  <c r="AR1396" i="1" s="1"/>
  <c r="F1396" i="1" s="1"/>
  <c r="AJ1397" i="1"/>
  <c r="AR1397" i="1" s="1"/>
  <c r="F1397" i="1" s="1"/>
  <c r="AJ1398" i="1"/>
  <c r="AR1398" i="1" s="1"/>
  <c r="F1398" i="1" s="1"/>
  <c r="AJ1399" i="1"/>
  <c r="AR1399" i="1" s="1"/>
  <c r="F1399" i="1" s="1"/>
  <c r="AJ1400" i="1"/>
  <c r="AR1400" i="1" s="1"/>
  <c r="F1400" i="1" s="1"/>
  <c r="AJ1401" i="1"/>
  <c r="AR1401" i="1" s="1"/>
  <c r="F1401" i="1" s="1"/>
  <c r="AJ1402" i="1"/>
  <c r="AR1402" i="1" s="1"/>
  <c r="F1402" i="1" s="1"/>
  <c r="AJ1403" i="1"/>
  <c r="AR1403" i="1" s="1"/>
  <c r="F1403" i="1" s="1"/>
  <c r="AJ1404" i="1"/>
  <c r="AR1404" i="1" s="1"/>
  <c r="F1404" i="1" s="1"/>
  <c r="AJ1405" i="1"/>
  <c r="AR1405" i="1" s="1"/>
  <c r="F1405" i="1" s="1"/>
  <c r="AJ1406" i="1"/>
  <c r="AR1406" i="1" s="1"/>
  <c r="F1406" i="1" s="1"/>
  <c r="AJ1407" i="1"/>
  <c r="AR1407" i="1" s="1"/>
  <c r="F1407" i="1" s="1"/>
  <c r="AJ1408" i="1"/>
  <c r="AR1408" i="1" s="1"/>
  <c r="F1408" i="1" s="1"/>
  <c r="AJ1409" i="1"/>
  <c r="AR1409" i="1" s="1"/>
  <c r="F1409" i="1" s="1"/>
  <c r="AJ1410" i="1"/>
  <c r="AR1410" i="1" s="1"/>
  <c r="F1410" i="1" s="1"/>
  <c r="AJ1411" i="1"/>
  <c r="AR1411" i="1" s="1"/>
  <c r="F1411" i="1" s="1"/>
  <c r="AJ1412" i="1"/>
  <c r="AR1412" i="1" s="1"/>
  <c r="F1412" i="1" s="1"/>
  <c r="AJ1413" i="1"/>
  <c r="AR1413" i="1" s="1"/>
  <c r="F1413" i="1" s="1"/>
  <c r="AJ1414" i="1"/>
  <c r="AR1414" i="1" s="1"/>
  <c r="F1414" i="1" s="1"/>
  <c r="AJ1415" i="1"/>
  <c r="AR1415" i="1" s="1"/>
  <c r="F1415" i="1" s="1"/>
  <c r="AJ1416" i="1"/>
  <c r="AR1416" i="1" s="1"/>
  <c r="F1416" i="1" s="1"/>
  <c r="AJ1417" i="1"/>
  <c r="AR1417" i="1" s="1"/>
  <c r="F1417" i="1" s="1"/>
  <c r="AJ1418" i="1"/>
  <c r="AR1418" i="1" s="1"/>
  <c r="F1418" i="1" s="1"/>
  <c r="AJ1419" i="1"/>
  <c r="AR1419" i="1" s="1"/>
  <c r="F1419" i="1" s="1"/>
  <c r="AJ1420" i="1"/>
  <c r="AR1420" i="1" s="1"/>
  <c r="F1420" i="1" s="1"/>
  <c r="AJ1421" i="1"/>
  <c r="AR1421" i="1" s="1"/>
  <c r="F1421" i="1" s="1"/>
  <c r="AJ1422" i="1"/>
  <c r="AR1422" i="1" s="1"/>
  <c r="F1422" i="1" s="1"/>
  <c r="AJ1423" i="1"/>
  <c r="AR1423" i="1" s="1"/>
  <c r="F1423" i="1" s="1"/>
  <c r="AJ1424" i="1"/>
  <c r="AR1424" i="1" s="1"/>
  <c r="F1424" i="1" s="1"/>
  <c r="AJ1425" i="1"/>
  <c r="AR1425" i="1" s="1"/>
  <c r="F1425" i="1" s="1"/>
  <c r="AJ1426" i="1"/>
  <c r="AR1426" i="1" s="1"/>
  <c r="F1426" i="1" s="1"/>
  <c r="AJ1427" i="1"/>
  <c r="AR1427" i="1" s="1"/>
  <c r="F1427" i="1" s="1"/>
  <c r="AJ1428" i="1"/>
  <c r="AR1428" i="1" s="1"/>
  <c r="F1428" i="1" s="1"/>
  <c r="AJ1429" i="1"/>
  <c r="AR1429" i="1" s="1"/>
  <c r="F1429" i="1" s="1"/>
  <c r="AJ1430" i="1"/>
  <c r="AR1430" i="1" s="1"/>
  <c r="F1430" i="1" s="1"/>
  <c r="AJ1431" i="1"/>
  <c r="AR1431" i="1" s="1"/>
  <c r="F1431" i="1" s="1"/>
  <c r="AJ1432" i="1"/>
  <c r="AR1432" i="1" s="1"/>
  <c r="F1432" i="1" s="1"/>
  <c r="AJ1433" i="1"/>
  <c r="AR1433" i="1" s="1"/>
  <c r="F1433" i="1" s="1"/>
  <c r="AJ1434" i="1"/>
  <c r="AR1434" i="1" s="1"/>
  <c r="F1434" i="1" s="1"/>
  <c r="AJ1435" i="1"/>
  <c r="AR1435" i="1" s="1"/>
  <c r="F1435" i="1" s="1"/>
  <c r="AJ1436" i="1"/>
  <c r="AR1436" i="1" s="1"/>
  <c r="F1436" i="1" s="1"/>
  <c r="AJ1437" i="1"/>
  <c r="AR1437" i="1" s="1"/>
  <c r="F1437" i="1" s="1"/>
  <c r="AJ1438" i="1"/>
  <c r="AR1438" i="1" s="1"/>
  <c r="F1438" i="1" s="1"/>
  <c r="AJ1439" i="1"/>
  <c r="AR1439" i="1" s="1"/>
  <c r="F1439" i="1" s="1"/>
  <c r="AJ1440" i="1"/>
  <c r="AR1440" i="1" s="1"/>
  <c r="F1440" i="1" s="1"/>
  <c r="AJ1441" i="1"/>
  <c r="AR1441" i="1" s="1"/>
  <c r="F1441" i="1" s="1"/>
  <c r="AJ1442" i="1"/>
  <c r="AR1442" i="1" s="1"/>
  <c r="F1442" i="1" s="1"/>
  <c r="AJ1443" i="1"/>
  <c r="AR1443" i="1" s="1"/>
  <c r="F1443" i="1" s="1"/>
  <c r="AJ1444" i="1"/>
  <c r="AR1444" i="1" s="1"/>
  <c r="F1444" i="1" s="1"/>
  <c r="AJ1445" i="1"/>
  <c r="AR1445" i="1" s="1"/>
  <c r="F1445" i="1" s="1"/>
  <c r="AJ1446" i="1"/>
  <c r="AR1446" i="1" s="1"/>
  <c r="F1446" i="1" s="1"/>
  <c r="AJ1447" i="1"/>
  <c r="AR1447" i="1" s="1"/>
  <c r="F1447" i="1" s="1"/>
  <c r="AJ1448" i="1"/>
  <c r="AR1448" i="1" s="1"/>
  <c r="F1448" i="1" s="1"/>
  <c r="AJ1449" i="1"/>
  <c r="AR1449" i="1" s="1"/>
  <c r="F1449" i="1" s="1"/>
  <c r="AJ1450" i="1"/>
  <c r="AR1450" i="1" s="1"/>
  <c r="F1450" i="1" s="1"/>
  <c r="AJ1451" i="1"/>
  <c r="AR1451" i="1" s="1"/>
  <c r="F1451" i="1" s="1"/>
  <c r="AJ1452" i="1"/>
  <c r="AR1452" i="1" s="1"/>
  <c r="F1452" i="1" s="1"/>
  <c r="AJ1453" i="1"/>
  <c r="AR1453" i="1" s="1"/>
  <c r="F1453" i="1" s="1"/>
  <c r="AJ1454" i="1"/>
  <c r="AR1454" i="1" s="1"/>
  <c r="F1454" i="1" s="1"/>
  <c r="AJ1455" i="1"/>
  <c r="AR1455" i="1" s="1"/>
  <c r="F1455" i="1" s="1"/>
  <c r="AJ1456" i="1"/>
  <c r="AR1456" i="1" s="1"/>
  <c r="F1456" i="1" s="1"/>
  <c r="AJ1457" i="1"/>
  <c r="AR1457" i="1" s="1"/>
  <c r="F1457" i="1" s="1"/>
  <c r="AJ1458" i="1"/>
  <c r="AR1458" i="1" s="1"/>
  <c r="F1458" i="1" s="1"/>
  <c r="AJ1459" i="1"/>
  <c r="AR1459" i="1" s="1"/>
  <c r="F1459" i="1" s="1"/>
  <c r="AJ1460" i="1"/>
  <c r="AR1460" i="1" s="1"/>
  <c r="F1460" i="1" s="1"/>
  <c r="AJ1461" i="1"/>
  <c r="AR1461" i="1" s="1"/>
  <c r="F1461" i="1" s="1"/>
  <c r="AJ1462" i="1"/>
  <c r="AR1462" i="1" s="1"/>
  <c r="F1462" i="1" s="1"/>
  <c r="AJ1463" i="1"/>
  <c r="AR1463" i="1" s="1"/>
  <c r="F1463" i="1" s="1"/>
  <c r="AJ1464" i="1"/>
  <c r="AR1464" i="1" s="1"/>
  <c r="F1464" i="1" s="1"/>
  <c r="AJ1465" i="1"/>
  <c r="AR1465" i="1" s="1"/>
  <c r="F1465" i="1" s="1"/>
  <c r="AJ1466" i="1"/>
  <c r="AR1466" i="1" s="1"/>
  <c r="F1466" i="1" s="1"/>
  <c r="AJ1467" i="1"/>
  <c r="AR1467" i="1" s="1"/>
  <c r="F1467" i="1" s="1"/>
  <c r="AJ1468" i="1"/>
  <c r="AR1468" i="1" s="1"/>
  <c r="F1468" i="1" s="1"/>
  <c r="AJ1469" i="1"/>
  <c r="AR1469" i="1" s="1"/>
  <c r="F1469" i="1" s="1"/>
  <c r="AJ1470" i="1"/>
  <c r="AR1470" i="1" s="1"/>
  <c r="F1470" i="1" s="1"/>
  <c r="AJ1471" i="1"/>
  <c r="AR1471" i="1" s="1"/>
  <c r="F1471" i="1" s="1"/>
  <c r="AJ1472" i="1"/>
  <c r="AR1472" i="1" s="1"/>
  <c r="F1472" i="1" s="1"/>
  <c r="AJ1473" i="1"/>
  <c r="AR1473" i="1" s="1"/>
  <c r="F1473" i="1" s="1"/>
  <c r="AJ1474" i="1"/>
  <c r="AR1474" i="1" s="1"/>
  <c r="F1474" i="1" s="1"/>
  <c r="AJ1475" i="1"/>
  <c r="AR1475" i="1" s="1"/>
  <c r="F1475" i="1" s="1"/>
  <c r="AJ1476" i="1"/>
  <c r="AR1476" i="1" s="1"/>
  <c r="F1476" i="1" s="1"/>
  <c r="AJ1477" i="1"/>
  <c r="AR1477" i="1" s="1"/>
  <c r="F1477" i="1" s="1"/>
  <c r="AJ1478" i="1"/>
  <c r="AR1478" i="1" s="1"/>
  <c r="F1478" i="1" s="1"/>
  <c r="AJ1479" i="1"/>
  <c r="AR1479" i="1" s="1"/>
  <c r="F1479" i="1" s="1"/>
  <c r="AJ1480" i="1"/>
  <c r="AR1480" i="1" s="1"/>
  <c r="F1480" i="1" s="1"/>
  <c r="AJ1481" i="1"/>
  <c r="AR1481" i="1" s="1"/>
  <c r="F1481" i="1" s="1"/>
  <c r="AJ1482" i="1"/>
  <c r="AR1482" i="1" s="1"/>
  <c r="F1482" i="1" s="1"/>
  <c r="AJ1483" i="1"/>
  <c r="AR1483" i="1" s="1"/>
  <c r="F1483" i="1" s="1"/>
  <c r="AJ1484" i="1"/>
  <c r="AR1484" i="1" s="1"/>
  <c r="F1484" i="1" s="1"/>
  <c r="AJ1485" i="1"/>
  <c r="AR1485" i="1" s="1"/>
  <c r="F1485" i="1" s="1"/>
  <c r="AJ1486" i="1"/>
  <c r="AR1486" i="1" s="1"/>
  <c r="F1486" i="1" s="1"/>
  <c r="AJ1487" i="1"/>
  <c r="AR1487" i="1" s="1"/>
  <c r="F1487" i="1" s="1"/>
  <c r="AJ1488" i="1"/>
  <c r="AR1488" i="1" s="1"/>
  <c r="F1488" i="1" s="1"/>
  <c r="AJ1489" i="1"/>
  <c r="AR1489" i="1" s="1"/>
  <c r="F1489" i="1" s="1"/>
  <c r="AJ1490" i="1"/>
  <c r="AR1490" i="1" s="1"/>
  <c r="F1490" i="1" s="1"/>
  <c r="AJ1491" i="1"/>
  <c r="AR1491" i="1" s="1"/>
  <c r="F1491" i="1" s="1"/>
  <c r="AJ1492" i="1"/>
  <c r="AR1492" i="1" s="1"/>
  <c r="F1492" i="1" s="1"/>
  <c r="AJ1493" i="1"/>
  <c r="AR1493" i="1" s="1"/>
  <c r="F1493" i="1" s="1"/>
  <c r="AJ1494" i="1"/>
  <c r="AR1494" i="1" s="1"/>
  <c r="F1494" i="1" s="1"/>
  <c r="AJ1495" i="1"/>
  <c r="AR1495" i="1" s="1"/>
  <c r="F1495" i="1" s="1"/>
  <c r="AJ1496" i="1"/>
  <c r="AR1496" i="1" s="1"/>
  <c r="F1496" i="1" s="1"/>
  <c r="AJ1497" i="1"/>
  <c r="AR1497" i="1" s="1"/>
  <c r="F1497" i="1" s="1"/>
  <c r="AJ1498" i="1"/>
  <c r="AR1498" i="1" s="1"/>
  <c r="F1498" i="1" s="1"/>
  <c r="AJ1499" i="1"/>
  <c r="AR1499" i="1" s="1"/>
  <c r="F1499" i="1" s="1"/>
  <c r="AJ1500" i="1"/>
  <c r="AR1500" i="1" s="1"/>
  <c r="F1500" i="1" s="1"/>
  <c r="AJ1501" i="1"/>
  <c r="AR1501" i="1" s="1"/>
  <c r="F1501" i="1" s="1"/>
  <c r="AJ1502" i="1"/>
  <c r="AR1502" i="1" s="1"/>
  <c r="F1502" i="1" s="1"/>
  <c r="AJ1503" i="1"/>
  <c r="AR1503" i="1" s="1"/>
  <c r="F1503" i="1" s="1"/>
  <c r="AJ1504" i="1"/>
  <c r="AR1504" i="1" s="1"/>
  <c r="F1504" i="1" s="1"/>
  <c r="AJ1505" i="1"/>
  <c r="AR1505" i="1" s="1"/>
  <c r="F1505" i="1" s="1"/>
  <c r="AJ1506" i="1"/>
  <c r="AR1506" i="1" s="1"/>
  <c r="F1506" i="1" s="1"/>
  <c r="AJ1507" i="1"/>
  <c r="AR1507" i="1" s="1"/>
  <c r="F1507" i="1" s="1"/>
  <c r="AJ1508" i="1"/>
  <c r="AR1508" i="1" s="1"/>
  <c r="F1508" i="1" s="1"/>
  <c r="AJ1509" i="1"/>
  <c r="AR1509" i="1" s="1"/>
  <c r="F1509" i="1" s="1"/>
  <c r="AJ1510" i="1"/>
  <c r="AR1510" i="1" s="1"/>
  <c r="F1510" i="1" s="1"/>
  <c r="AJ1511" i="1"/>
  <c r="AR1511" i="1" s="1"/>
  <c r="F1511" i="1" s="1"/>
  <c r="AJ1512" i="1"/>
  <c r="AR1512" i="1" s="1"/>
  <c r="F1512" i="1" s="1"/>
  <c r="AJ1513" i="1"/>
  <c r="AR1513" i="1" s="1"/>
  <c r="F1513" i="1" s="1"/>
  <c r="AJ1514" i="1"/>
  <c r="AR1514" i="1" s="1"/>
  <c r="F1514" i="1" s="1"/>
  <c r="AJ1515" i="1"/>
  <c r="AR1515" i="1" s="1"/>
  <c r="F1515" i="1" s="1"/>
  <c r="AJ1516" i="1"/>
  <c r="AR1516" i="1" s="1"/>
  <c r="F1516" i="1" s="1"/>
  <c r="AJ1517" i="1"/>
  <c r="AR1517" i="1" s="1"/>
  <c r="F1517" i="1" s="1"/>
  <c r="AJ1518" i="1"/>
  <c r="AR1518" i="1" s="1"/>
  <c r="F1518" i="1" s="1"/>
  <c r="AJ1519" i="1"/>
  <c r="AR1519" i="1" s="1"/>
  <c r="F1519" i="1" s="1"/>
  <c r="AJ1520" i="1"/>
  <c r="AR1520" i="1" s="1"/>
  <c r="F1520" i="1" s="1"/>
  <c r="AJ1521" i="1"/>
  <c r="AR1521" i="1" s="1"/>
  <c r="F1521" i="1" s="1"/>
  <c r="AJ1522" i="1"/>
  <c r="AR1522" i="1" s="1"/>
  <c r="F1522" i="1" s="1"/>
  <c r="AJ1523" i="1"/>
  <c r="AR1523" i="1" s="1"/>
  <c r="F1523" i="1" s="1"/>
  <c r="AJ1524" i="1"/>
  <c r="AR1524" i="1" s="1"/>
  <c r="F1524" i="1" s="1"/>
  <c r="AJ1525" i="1"/>
  <c r="AR1525" i="1" s="1"/>
  <c r="F1525" i="1" s="1"/>
  <c r="AJ1526" i="1"/>
  <c r="AR1526" i="1" s="1"/>
  <c r="F1526" i="1" s="1"/>
  <c r="AJ1527" i="1"/>
  <c r="AR1527" i="1" s="1"/>
  <c r="F1527" i="1" s="1"/>
  <c r="AJ1528" i="1"/>
  <c r="AR1528" i="1" s="1"/>
  <c r="F1528" i="1" s="1"/>
  <c r="AJ1529" i="1"/>
  <c r="AR1529" i="1" s="1"/>
  <c r="F1529" i="1" s="1"/>
  <c r="AJ1530" i="1"/>
  <c r="AR1530" i="1" s="1"/>
  <c r="F1530" i="1" s="1"/>
  <c r="AJ1531" i="1"/>
  <c r="AR1531" i="1" s="1"/>
  <c r="F1531" i="1" s="1"/>
  <c r="AJ1532" i="1"/>
  <c r="AR1532" i="1" s="1"/>
  <c r="F1532" i="1" s="1"/>
  <c r="AJ1533" i="1"/>
  <c r="AR1533" i="1" s="1"/>
  <c r="F1533" i="1" s="1"/>
  <c r="AJ1534" i="1"/>
  <c r="AR1534" i="1" s="1"/>
  <c r="F1534" i="1" s="1"/>
  <c r="AJ1535" i="1"/>
  <c r="AR1535" i="1" s="1"/>
  <c r="F1535" i="1" s="1"/>
  <c r="AJ1536" i="1"/>
  <c r="AR1536" i="1" s="1"/>
  <c r="F1536" i="1" s="1"/>
  <c r="AJ1537" i="1"/>
  <c r="AR1537" i="1" s="1"/>
  <c r="F1537" i="1" s="1"/>
  <c r="AJ1538" i="1"/>
  <c r="AR1538" i="1" s="1"/>
  <c r="F1538" i="1" s="1"/>
  <c r="AJ1539" i="1"/>
  <c r="AR1539" i="1" s="1"/>
  <c r="F1539" i="1" s="1"/>
  <c r="AJ1540" i="1"/>
  <c r="AR1540" i="1" s="1"/>
  <c r="F1540" i="1" s="1"/>
  <c r="AJ1541" i="1"/>
  <c r="AR1541" i="1" s="1"/>
  <c r="F1541" i="1" s="1"/>
  <c r="AJ1542" i="1"/>
  <c r="AR1542" i="1" s="1"/>
  <c r="F1542" i="1" s="1"/>
  <c r="AJ1543" i="1"/>
  <c r="AR1543" i="1" s="1"/>
  <c r="F1543" i="1" s="1"/>
  <c r="AJ1544" i="1"/>
  <c r="AR1544" i="1" s="1"/>
  <c r="F1544" i="1" s="1"/>
  <c r="AJ1545" i="1"/>
  <c r="AR1545" i="1" s="1"/>
  <c r="F1545" i="1" s="1"/>
  <c r="AJ1546" i="1"/>
  <c r="AR1546" i="1" s="1"/>
  <c r="F1546" i="1" s="1"/>
  <c r="AJ1547" i="1"/>
  <c r="AR1547" i="1" s="1"/>
  <c r="F1547" i="1" s="1"/>
  <c r="AJ1548" i="1"/>
  <c r="AR1548" i="1" s="1"/>
  <c r="F1548" i="1" s="1"/>
  <c r="AJ1549" i="1"/>
  <c r="AR1549" i="1" s="1"/>
  <c r="F1549" i="1" s="1"/>
  <c r="AJ1550" i="1"/>
  <c r="AR1550" i="1" s="1"/>
  <c r="F1550" i="1" s="1"/>
  <c r="AJ1551" i="1"/>
  <c r="AR1551" i="1" s="1"/>
  <c r="F1551" i="1" s="1"/>
  <c r="AJ1552" i="1"/>
  <c r="AR1552" i="1" s="1"/>
  <c r="F1552" i="1" s="1"/>
  <c r="AJ1553" i="1"/>
  <c r="AR1553" i="1" s="1"/>
  <c r="F1553" i="1" s="1"/>
  <c r="AJ1554" i="1"/>
  <c r="AR1554" i="1" s="1"/>
  <c r="F1554" i="1" s="1"/>
  <c r="AJ1555" i="1"/>
  <c r="AR1555" i="1" s="1"/>
  <c r="F1555" i="1" s="1"/>
  <c r="AJ1556" i="1"/>
  <c r="AR1556" i="1" s="1"/>
  <c r="F1556" i="1" s="1"/>
  <c r="AJ1557" i="1"/>
  <c r="AR1557" i="1" s="1"/>
  <c r="F1557" i="1" s="1"/>
  <c r="AJ1558" i="1"/>
  <c r="AR1558" i="1" s="1"/>
  <c r="F1558" i="1" s="1"/>
  <c r="AJ1559" i="1"/>
  <c r="AR1559" i="1" s="1"/>
  <c r="F1559" i="1" s="1"/>
  <c r="AJ1560" i="1"/>
  <c r="AR1560" i="1" s="1"/>
  <c r="F1560" i="1" s="1"/>
  <c r="AJ1561" i="1"/>
  <c r="AR1561" i="1" s="1"/>
  <c r="F1561" i="1" s="1"/>
  <c r="AJ1562" i="1"/>
  <c r="AR1562" i="1" s="1"/>
  <c r="F1562" i="1" s="1"/>
  <c r="AJ1563" i="1"/>
  <c r="AR1563" i="1" s="1"/>
  <c r="F1563" i="1" s="1"/>
  <c r="AJ1564" i="1"/>
  <c r="AR1564" i="1" s="1"/>
  <c r="F1564" i="1" s="1"/>
  <c r="AJ1565" i="1"/>
  <c r="AR1565" i="1" s="1"/>
  <c r="F1565" i="1" s="1"/>
  <c r="AJ1566" i="1"/>
  <c r="AR1566" i="1" s="1"/>
  <c r="F1566" i="1" s="1"/>
  <c r="AJ1567" i="1"/>
  <c r="AR1567" i="1" s="1"/>
  <c r="F1567" i="1" s="1"/>
  <c r="AJ1568" i="1"/>
  <c r="AR1568" i="1" s="1"/>
  <c r="F1568" i="1" s="1"/>
  <c r="AJ1569" i="1"/>
  <c r="AR1569" i="1" s="1"/>
  <c r="F1569" i="1" s="1"/>
  <c r="AJ1570" i="1"/>
  <c r="AR1570" i="1" s="1"/>
  <c r="F1570" i="1" s="1"/>
  <c r="AJ1571" i="1"/>
  <c r="AR1571" i="1" s="1"/>
  <c r="F1571" i="1" s="1"/>
  <c r="AJ1572" i="1"/>
  <c r="AR1572" i="1" s="1"/>
  <c r="F1572" i="1" s="1"/>
  <c r="AJ1573" i="1"/>
  <c r="AR1573" i="1" s="1"/>
  <c r="F1573" i="1" s="1"/>
  <c r="AJ1574" i="1"/>
  <c r="AR1574" i="1" s="1"/>
  <c r="F1574" i="1" s="1"/>
  <c r="AJ1575" i="1"/>
  <c r="AR1575" i="1" s="1"/>
  <c r="F1575" i="1" s="1"/>
  <c r="AJ1576" i="1"/>
  <c r="AR1576" i="1" s="1"/>
  <c r="F1576" i="1" s="1"/>
  <c r="AJ1577" i="1"/>
  <c r="AR1577" i="1" s="1"/>
  <c r="F1577" i="1" s="1"/>
  <c r="AJ1578" i="1"/>
  <c r="AR1578" i="1" s="1"/>
  <c r="F1578" i="1" s="1"/>
  <c r="AJ1579" i="1"/>
  <c r="AR1579" i="1" s="1"/>
  <c r="F1579" i="1" s="1"/>
  <c r="AJ1580" i="1"/>
  <c r="AR1580" i="1" s="1"/>
  <c r="F1580" i="1" s="1"/>
  <c r="AJ1581" i="1"/>
  <c r="AR1581" i="1" s="1"/>
  <c r="F1581" i="1" s="1"/>
  <c r="AJ1582" i="1"/>
  <c r="AR1582" i="1" s="1"/>
  <c r="F1582" i="1" s="1"/>
  <c r="AJ1583" i="1"/>
  <c r="AR1583" i="1" s="1"/>
  <c r="F1583" i="1" s="1"/>
  <c r="AJ1584" i="1"/>
  <c r="AR1584" i="1" s="1"/>
  <c r="F1584" i="1" s="1"/>
  <c r="AJ1585" i="1"/>
  <c r="AR1585" i="1" s="1"/>
  <c r="F1585" i="1" s="1"/>
  <c r="AJ1586" i="1"/>
  <c r="AR1586" i="1" s="1"/>
  <c r="F1586" i="1" s="1"/>
  <c r="AJ1587" i="1"/>
  <c r="AR1587" i="1" s="1"/>
  <c r="F1587" i="1" s="1"/>
  <c r="AJ1588" i="1"/>
  <c r="AR1588" i="1" s="1"/>
  <c r="F1588" i="1" s="1"/>
  <c r="AJ1589" i="1"/>
  <c r="AR1589" i="1" s="1"/>
  <c r="F1589" i="1" s="1"/>
  <c r="AJ1590" i="1"/>
  <c r="AR1590" i="1" s="1"/>
  <c r="F1590" i="1" s="1"/>
  <c r="AJ1591" i="1"/>
  <c r="AR1591" i="1" s="1"/>
  <c r="F1591" i="1" s="1"/>
  <c r="AJ1592" i="1"/>
  <c r="AR1592" i="1" s="1"/>
  <c r="F1592" i="1" s="1"/>
  <c r="AJ1593" i="1"/>
  <c r="AR1593" i="1" s="1"/>
  <c r="F1593" i="1" s="1"/>
  <c r="AJ1594" i="1"/>
  <c r="AR1594" i="1" s="1"/>
  <c r="F1594" i="1" s="1"/>
  <c r="AJ1595" i="1"/>
  <c r="AR1595" i="1" s="1"/>
  <c r="F1595" i="1" s="1"/>
  <c r="AJ1596" i="1"/>
  <c r="AR1596" i="1" s="1"/>
  <c r="F1596" i="1" s="1"/>
  <c r="AJ1597" i="1"/>
  <c r="AR1597" i="1" s="1"/>
  <c r="F1597" i="1" s="1"/>
  <c r="AJ1598" i="1"/>
  <c r="AR1598" i="1" s="1"/>
  <c r="F1598" i="1" s="1"/>
  <c r="AJ1599" i="1"/>
  <c r="AR1599" i="1" s="1"/>
  <c r="F1599" i="1" s="1"/>
  <c r="AJ1600" i="1"/>
  <c r="AR1600" i="1" s="1"/>
  <c r="F1600" i="1" s="1"/>
  <c r="AJ1601" i="1"/>
  <c r="AR1601" i="1" s="1"/>
  <c r="F1601" i="1" s="1"/>
  <c r="AJ1602" i="1"/>
  <c r="AR1602" i="1" s="1"/>
  <c r="F1602" i="1" s="1"/>
  <c r="AJ1603" i="1"/>
  <c r="AR1603" i="1" s="1"/>
  <c r="F1603" i="1" s="1"/>
  <c r="AJ1604" i="1"/>
  <c r="AR1604" i="1" s="1"/>
  <c r="F1604" i="1" s="1"/>
  <c r="AJ1605" i="1"/>
  <c r="AR1605" i="1" s="1"/>
  <c r="F1605" i="1" s="1"/>
  <c r="AJ1606" i="1"/>
  <c r="AR1606" i="1" s="1"/>
  <c r="F1606" i="1" s="1"/>
  <c r="AJ1607" i="1"/>
  <c r="AR1607" i="1" s="1"/>
  <c r="F1607" i="1" s="1"/>
  <c r="AJ1608" i="1"/>
  <c r="AR1608" i="1" s="1"/>
  <c r="F1608" i="1" s="1"/>
  <c r="AJ1609" i="1"/>
  <c r="AR1609" i="1" s="1"/>
  <c r="F1609" i="1" s="1"/>
  <c r="AJ1610" i="1"/>
  <c r="AR1610" i="1" s="1"/>
  <c r="F1610" i="1" s="1"/>
  <c r="AJ1611" i="1"/>
  <c r="AR1611" i="1" s="1"/>
  <c r="F1611" i="1" s="1"/>
  <c r="AJ1612" i="1"/>
  <c r="AR1612" i="1" s="1"/>
  <c r="F1612" i="1" s="1"/>
  <c r="AJ1613" i="1"/>
  <c r="AR1613" i="1" s="1"/>
  <c r="F1613" i="1" s="1"/>
  <c r="AJ1614" i="1"/>
  <c r="AR1614" i="1" s="1"/>
  <c r="F1614" i="1" s="1"/>
  <c r="AJ1615" i="1"/>
  <c r="AR1615" i="1" s="1"/>
  <c r="F1615" i="1" s="1"/>
  <c r="AJ1616" i="1"/>
  <c r="AR1616" i="1" s="1"/>
  <c r="F1616" i="1" s="1"/>
  <c r="AJ1617" i="1"/>
  <c r="AR1617" i="1" s="1"/>
  <c r="F1617" i="1" s="1"/>
  <c r="AJ1618" i="1"/>
  <c r="AR1618" i="1" s="1"/>
  <c r="F1618" i="1" s="1"/>
  <c r="AJ1619" i="1"/>
  <c r="AR1619" i="1" s="1"/>
  <c r="F1619" i="1" s="1"/>
  <c r="AJ1620" i="1"/>
  <c r="AR1620" i="1" s="1"/>
  <c r="F1620" i="1" s="1"/>
  <c r="AJ1621" i="1"/>
  <c r="AR1621" i="1" s="1"/>
  <c r="F1621" i="1" s="1"/>
  <c r="AJ1622" i="1"/>
  <c r="AR1622" i="1" s="1"/>
  <c r="F1622" i="1" s="1"/>
  <c r="AJ1623" i="1"/>
  <c r="AR1623" i="1" s="1"/>
  <c r="F1623" i="1" s="1"/>
  <c r="AJ1624" i="1"/>
  <c r="AR1624" i="1" s="1"/>
  <c r="F1624" i="1" s="1"/>
  <c r="AJ1625" i="1"/>
  <c r="AR1625" i="1" s="1"/>
  <c r="F1625" i="1" s="1"/>
  <c r="AJ1626" i="1"/>
  <c r="AR1626" i="1" s="1"/>
  <c r="F1626" i="1" s="1"/>
  <c r="AJ1627" i="1"/>
  <c r="AR1627" i="1" s="1"/>
  <c r="F1627" i="1" s="1"/>
  <c r="AJ1628" i="1"/>
  <c r="AR1628" i="1" s="1"/>
  <c r="F1628" i="1" s="1"/>
  <c r="AJ1629" i="1"/>
  <c r="AR1629" i="1" s="1"/>
  <c r="F1629" i="1" s="1"/>
  <c r="AJ1630" i="1"/>
  <c r="AR1630" i="1" s="1"/>
  <c r="F1630" i="1" s="1"/>
  <c r="AJ1631" i="1"/>
  <c r="AR1631" i="1" s="1"/>
  <c r="F1631" i="1" s="1"/>
  <c r="AJ1632" i="1"/>
  <c r="AR1632" i="1" s="1"/>
  <c r="F1632" i="1" s="1"/>
  <c r="AJ1633" i="1"/>
  <c r="AR1633" i="1" s="1"/>
  <c r="F1633" i="1" s="1"/>
  <c r="AJ1634" i="1"/>
  <c r="AR1634" i="1" s="1"/>
  <c r="F1634" i="1" s="1"/>
  <c r="AJ1635" i="1"/>
  <c r="AR1635" i="1" s="1"/>
  <c r="F1635" i="1" s="1"/>
  <c r="AJ1636" i="1"/>
  <c r="AR1636" i="1" s="1"/>
  <c r="F1636" i="1" s="1"/>
  <c r="AJ1637" i="1"/>
  <c r="AR1637" i="1" s="1"/>
  <c r="F1637" i="1" s="1"/>
  <c r="AJ1638" i="1"/>
  <c r="AR1638" i="1" s="1"/>
  <c r="F1638" i="1" s="1"/>
  <c r="AJ1639" i="1"/>
  <c r="AR1639" i="1" s="1"/>
  <c r="F1639" i="1" s="1"/>
  <c r="AJ1640" i="1"/>
  <c r="AR1640" i="1" s="1"/>
  <c r="F1640" i="1" s="1"/>
  <c r="AJ1641" i="1"/>
  <c r="AR1641" i="1" s="1"/>
  <c r="F1641" i="1" s="1"/>
  <c r="AJ1642" i="1"/>
  <c r="AR1642" i="1" s="1"/>
  <c r="F1642" i="1" s="1"/>
  <c r="AJ1643" i="1"/>
  <c r="AR1643" i="1" s="1"/>
  <c r="F1643" i="1" s="1"/>
  <c r="AJ1644" i="1"/>
  <c r="AR1644" i="1" s="1"/>
  <c r="F1644" i="1" s="1"/>
  <c r="AJ1645" i="1"/>
  <c r="AR1645" i="1" s="1"/>
  <c r="F1645" i="1" s="1"/>
  <c r="AJ1646" i="1"/>
  <c r="AR1646" i="1" s="1"/>
  <c r="F1646" i="1" s="1"/>
  <c r="AJ1647" i="1"/>
  <c r="AR1647" i="1" s="1"/>
  <c r="F1647" i="1" s="1"/>
  <c r="AJ1648" i="1"/>
  <c r="AR1648" i="1" s="1"/>
  <c r="F1648" i="1" s="1"/>
  <c r="AJ1649" i="1"/>
  <c r="AR1649" i="1" s="1"/>
  <c r="F1649" i="1" s="1"/>
  <c r="AJ1650" i="1"/>
  <c r="AR1650" i="1" s="1"/>
  <c r="F1650" i="1" s="1"/>
  <c r="AJ1651" i="1"/>
  <c r="AR1651" i="1" s="1"/>
  <c r="F1651" i="1" s="1"/>
  <c r="AJ1652" i="1"/>
  <c r="AR1652" i="1" s="1"/>
  <c r="F1652" i="1" s="1"/>
  <c r="AJ1653" i="1"/>
  <c r="AR1653" i="1" s="1"/>
  <c r="F1653" i="1" s="1"/>
  <c r="AJ1654" i="1"/>
  <c r="AR1654" i="1" s="1"/>
  <c r="F1654" i="1" s="1"/>
  <c r="AJ1655" i="1"/>
  <c r="AR1655" i="1" s="1"/>
  <c r="F1655" i="1" s="1"/>
  <c r="AJ1656" i="1"/>
  <c r="AR1656" i="1" s="1"/>
  <c r="F1656" i="1" s="1"/>
  <c r="AJ1657" i="1"/>
  <c r="AR1657" i="1" s="1"/>
  <c r="F1657" i="1" s="1"/>
  <c r="AJ1658" i="1"/>
  <c r="AR1658" i="1" s="1"/>
  <c r="F1658" i="1" s="1"/>
  <c r="AJ1659" i="1"/>
  <c r="AR1659" i="1" s="1"/>
  <c r="F1659" i="1" s="1"/>
  <c r="AJ1660" i="1"/>
  <c r="AR1660" i="1" s="1"/>
  <c r="F1660" i="1" s="1"/>
  <c r="AJ1661" i="1"/>
  <c r="AR1661" i="1" s="1"/>
  <c r="F1661" i="1" s="1"/>
  <c r="AJ1662" i="1"/>
  <c r="AR1662" i="1" s="1"/>
  <c r="F1662" i="1" s="1"/>
  <c r="AJ1663" i="1"/>
  <c r="AR1663" i="1" s="1"/>
  <c r="F1663" i="1" s="1"/>
  <c r="AJ1664" i="1"/>
  <c r="AR1664" i="1" s="1"/>
  <c r="F1664" i="1" s="1"/>
  <c r="AJ1665" i="1"/>
  <c r="AR1665" i="1" s="1"/>
  <c r="F1665" i="1" s="1"/>
  <c r="AJ1666" i="1"/>
  <c r="AR1666" i="1" s="1"/>
  <c r="F1666" i="1" s="1"/>
  <c r="AJ1667" i="1"/>
  <c r="AR1667" i="1" s="1"/>
  <c r="F1667" i="1" s="1"/>
  <c r="AJ1668" i="1"/>
  <c r="AR1668" i="1" s="1"/>
  <c r="F1668" i="1" s="1"/>
  <c r="AJ1669" i="1"/>
  <c r="AR1669" i="1" s="1"/>
  <c r="F1669" i="1" s="1"/>
  <c r="AJ1670" i="1"/>
  <c r="AR1670" i="1" s="1"/>
  <c r="F1670" i="1" s="1"/>
  <c r="AJ1671" i="1"/>
  <c r="AR1671" i="1" s="1"/>
  <c r="F1671" i="1" s="1"/>
  <c r="AJ1672" i="1"/>
  <c r="AR1672" i="1" s="1"/>
  <c r="F1672" i="1" s="1"/>
  <c r="AJ1673" i="1"/>
  <c r="AR1673" i="1" s="1"/>
  <c r="F1673" i="1" s="1"/>
  <c r="AJ1674" i="1"/>
  <c r="AR1674" i="1" s="1"/>
  <c r="F1674" i="1" s="1"/>
  <c r="AJ1675" i="1"/>
  <c r="AR1675" i="1" s="1"/>
  <c r="F1675" i="1" s="1"/>
  <c r="AJ1676" i="1"/>
  <c r="AR1676" i="1" s="1"/>
  <c r="F1676" i="1" s="1"/>
  <c r="AJ1677" i="1"/>
  <c r="AR1677" i="1" s="1"/>
  <c r="F1677" i="1" s="1"/>
  <c r="AJ1678" i="1"/>
  <c r="AR1678" i="1" s="1"/>
  <c r="F1678" i="1" s="1"/>
  <c r="AJ1679" i="1"/>
  <c r="AR1679" i="1" s="1"/>
  <c r="F1679" i="1" s="1"/>
  <c r="AJ1680" i="1"/>
  <c r="AR1680" i="1" s="1"/>
  <c r="F1680" i="1" s="1"/>
  <c r="AJ1681" i="1"/>
  <c r="AR1681" i="1" s="1"/>
  <c r="F1681" i="1" s="1"/>
  <c r="AJ1682" i="1"/>
  <c r="AR1682" i="1" s="1"/>
  <c r="F1682" i="1" s="1"/>
  <c r="AJ1683" i="1"/>
  <c r="AR1683" i="1" s="1"/>
  <c r="F1683" i="1" s="1"/>
  <c r="AJ1684" i="1"/>
  <c r="AR1684" i="1" s="1"/>
  <c r="F1684" i="1" s="1"/>
  <c r="AJ1685" i="1"/>
  <c r="AR1685" i="1" s="1"/>
  <c r="F1685" i="1" s="1"/>
  <c r="AJ2" i="1"/>
  <c r="AR2" i="1" s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47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11" i="1"/>
  <c r="E1690" i="1"/>
  <c r="N1690" i="1"/>
  <c r="O1690" i="1"/>
  <c r="R1690" i="1"/>
  <c r="Z1690" i="1"/>
  <c r="AA1690" i="1"/>
  <c r="AB1690" i="1"/>
  <c r="AC1690" i="1"/>
  <c r="AD1690" i="1"/>
  <c r="AE1690" i="1"/>
  <c r="AF1690" i="1"/>
  <c r="AQ3" i="1"/>
  <c r="AI3" i="1" s="1"/>
  <c r="AQ4" i="1"/>
  <c r="AI4" i="1" s="1"/>
  <c r="AQ5" i="1"/>
  <c r="AI5" i="1" s="1"/>
  <c r="AQ6" i="1"/>
  <c r="AQ7" i="1"/>
  <c r="AQ8" i="1"/>
  <c r="AI8" i="1" s="1"/>
  <c r="AQ9" i="1"/>
  <c r="AI9" i="1" s="1"/>
  <c r="AQ10" i="1"/>
  <c r="AI10" i="1" s="1"/>
  <c r="AQ11" i="1"/>
  <c r="AI11" i="1" s="1"/>
  <c r="AQ12" i="1"/>
  <c r="AI12" i="1" s="1"/>
  <c r="AQ13" i="1"/>
  <c r="AI13" i="1" s="1"/>
  <c r="AQ14" i="1"/>
  <c r="AI14" i="1" s="1"/>
  <c r="AQ15" i="1"/>
  <c r="AI15" i="1" s="1"/>
  <c r="AQ16" i="1"/>
  <c r="AI16" i="1" s="1"/>
  <c r="AQ17" i="1"/>
  <c r="AI17" i="1" s="1"/>
  <c r="AQ18" i="1"/>
  <c r="AI18" i="1" s="1"/>
  <c r="AQ19" i="1"/>
  <c r="AI19" i="1" s="1"/>
  <c r="AQ20" i="1"/>
  <c r="AI20" i="1" s="1"/>
  <c r="AQ21" i="1"/>
  <c r="AI21" i="1" s="1"/>
  <c r="AQ22" i="1"/>
  <c r="AI22" i="1" s="1"/>
  <c r="AQ23" i="1"/>
  <c r="AI23" i="1" s="1"/>
  <c r="AQ24" i="1"/>
  <c r="AI24" i="1" s="1"/>
  <c r="AQ25" i="1"/>
  <c r="AI25" i="1" s="1"/>
  <c r="AQ26" i="1"/>
  <c r="AI26" i="1" s="1"/>
  <c r="AQ27" i="1"/>
  <c r="AI27" i="1" s="1"/>
  <c r="AQ28" i="1"/>
  <c r="AI28" i="1" s="1"/>
  <c r="AQ29" i="1"/>
  <c r="AI29" i="1" s="1"/>
  <c r="AQ30" i="1"/>
  <c r="AI30" i="1" s="1"/>
  <c r="AQ31" i="1"/>
  <c r="AI31" i="1" s="1"/>
  <c r="AQ32" i="1"/>
  <c r="AI32" i="1" s="1"/>
  <c r="AQ33" i="1"/>
  <c r="AI33" i="1" s="1"/>
  <c r="AQ34" i="1"/>
  <c r="AI34" i="1" s="1"/>
  <c r="AQ35" i="1"/>
  <c r="AI35" i="1" s="1"/>
  <c r="AQ36" i="1"/>
  <c r="AI36" i="1" s="1"/>
  <c r="AQ37" i="1"/>
  <c r="AI37" i="1" s="1"/>
  <c r="AQ38" i="1"/>
  <c r="AI38" i="1" s="1"/>
  <c r="AQ39" i="1"/>
  <c r="AI39" i="1" s="1"/>
  <c r="AQ40" i="1"/>
  <c r="AI40" i="1" s="1"/>
  <c r="AQ41" i="1"/>
  <c r="AI41" i="1" s="1"/>
  <c r="AQ42" i="1"/>
  <c r="AI42" i="1" s="1"/>
  <c r="AQ43" i="1"/>
  <c r="AI43" i="1" s="1"/>
  <c r="AQ44" i="1"/>
  <c r="AI44" i="1" s="1"/>
  <c r="AQ45" i="1"/>
  <c r="AI45" i="1" s="1"/>
  <c r="AQ46" i="1"/>
  <c r="AI46" i="1" s="1"/>
  <c r="AQ47" i="1"/>
  <c r="AI47" i="1" s="1"/>
  <c r="AQ48" i="1"/>
  <c r="AI48" i="1" s="1"/>
  <c r="AQ49" i="1"/>
  <c r="AI49" i="1" s="1"/>
  <c r="AQ50" i="1"/>
  <c r="AI50" i="1" s="1"/>
  <c r="AQ51" i="1"/>
  <c r="AQ52" i="1"/>
  <c r="AI52" i="1" s="1"/>
  <c r="AQ53" i="1"/>
  <c r="AI53" i="1" s="1"/>
  <c r="AQ54" i="1"/>
  <c r="AI54" i="1" s="1"/>
  <c r="AQ55" i="1"/>
  <c r="AI55" i="1" s="1"/>
  <c r="AQ57" i="1"/>
  <c r="AI57" i="1" s="1"/>
  <c r="AQ58" i="1"/>
  <c r="AI58" i="1" s="1"/>
  <c r="AQ59" i="1"/>
  <c r="AI59" i="1" s="1"/>
  <c r="AQ60" i="1"/>
  <c r="AI60" i="1" s="1"/>
  <c r="AQ61" i="1"/>
  <c r="AI61" i="1" s="1"/>
  <c r="AQ62" i="1"/>
  <c r="AI62" i="1" s="1"/>
  <c r="AQ63" i="1"/>
  <c r="AI63" i="1" s="1"/>
  <c r="AQ64" i="1"/>
  <c r="AI64" i="1" s="1"/>
  <c r="AQ65" i="1"/>
  <c r="AI65" i="1" s="1"/>
  <c r="AQ66" i="1"/>
  <c r="AI66" i="1" s="1"/>
  <c r="AQ67" i="1"/>
  <c r="AI67" i="1" s="1"/>
  <c r="AQ68" i="1"/>
  <c r="AI68" i="1" s="1"/>
  <c r="AQ69" i="1"/>
  <c r="AI69" i="1" s="1"/>
  <c r="AQ70" i="1"/>
  <c r="AI70" i="1" s="1"/>
  <c r="AQ71" i="1"/>
  <c r="AI71" i="1" s="1"/>
  <c r="AQ72" i="1"/>
  <c r="AI72" i="1" s="1"/>
  <c r="AQ73" i="1"/>
  <c r="AI73" i="1" s="1"/>
  <c r="AQ74" i="1"/>
  <c r="AI74" i="1" s="1"/>
  <c r="AQ75" i="1"/>
  <c r="AI75" i="1" s="1"/>
  <c r="AQ76" i="1"/>
  <c r="AI76" i="1" s="1"/>
  <c r="AQ77" i="1"/>
  <c r="AI77" i="1" s="1"/>
  <c r="AQ78" i="1"/>
  <c r="AI78" i="1" s="1"/>
  <c r="AQ79" i="1"/>
  <c r="AQ80" i="1"/>
  <c r="AI80" i="1" s="1"/>
  <c r="AQ81" i="1"/>
  <c r="AI81" i="1" s="1"/>
  <c r="AQ83" i="1"/>
  <c r="AI83" i="1" s="1"/>
  <c r="AQ84" i="1"/>
  <c r="AI84" i="1" s="1"/>
  <c r="AQ85" i="1"/>
  <c r="AI85" i="1" s="1"/>
  <c r="AQ86" i="1"/>
  <c r="AI86" i="1" s="1"/>
  <c r="AQ87" i="1"/>
  <c r="AI87" i="1" s="1"/>
  <c r="AQ89" i="1"/>
  <c r="AI89" i="1" s="1"/>
  <c r="AQ90" i="1"/>
  <c r="AI90" i="1" s="1"/>
  <c r="AQ91" i="1"/>
  <c r="AI91" i="1" s="1"/>
  <c r="AQ92" i="1"/>
  <c r="AI92" i="1" s="1"/>
  <c r="AQ93" i="1"/>
  <c r="AI93" i="1" s="1"/>
  <c r="AQ94" i="1"/>
  <c r="AI94" i="1" s="1"/>
  <c r="AQ95" i="1"/>
  <c r="AI95" i="1" s="1"/>
  <c r="AQ96" i="1"/>
  <c r="AI96" i="1" s="1"/>
  <c r="AQ97" i="1"/>
  <c r="AI97" i="1" s="1"/>
  <c r="AQ98" i="1"/>
  <c r="AI98" i="1" s="1"/>
  <c r="AQ99" i="1"/>
  <c r="AI99" i="1" s="1"/>
  <c r="AQ100" i="1"/>
  <c r="AI100" i="1" s="1"/>
  <c r="AQ101" i="1"/>
  <c r="AI101" i="1" s="1"/>
  <c r="AQ103" i="1"/>
  <c r="AI103" i="1" s="1"/>
  <c r="AQ104" i="1"/>
  <c r="AI104" i="1" s="1"/>
  <c r="AQ105" i="1"/>
  <c r="AI105" i="1" s="1"/>
  <c r="AQ106" i="1"/>
  <c r="AI106" i="1" s="1"/>
  <c r="AQ107" i="1"/>
  <c r="AI107" i="1" s="1"/>
  <c r="AQ108" i="1"/>
  <c r="AI108" i="1" s="1"/>
  <c r="AQ109" i="1"/>
  <c r="AI109" i="1" s="1"/>
  <c r="AQ111" i="1"/>
  <c r="AI111" i="1" s="1"/>
  <c r="AQ112" i="1"/>
  <c r="AI112" i="1" s="1"/>
  <c r="AQ113" i="1"/>
  <c r="AI113" i="1" s="1"/>
  <c r="AQ114" i="1"/>
  <c r="AI114" i="1" s="1"/>
  <c r="AQ115" i="1"/>
  <c r="AI115" i="1" s="1"/>
  <c r="AQ116" i="1"/>
  <c r="AI116" i="1" s="1"/>
  <c r="AQ117" i="1"/>
  <c r="AI117" i="1" s="1"/>
  <c r="AQ118" i="1"/>
  <c r="AI118" i="1" s="1"/>
  <c r="AQ119" i="1"/>
  <c r="AI119" i="1" s="1"/>
  <c r="AQ120" i="1"/>
  <c r="AI120" i="1" s="1"/>
  <c r="AQ121" i="1"/>
  <c r="AI121" i="1" s="1"/>
  <c r="AQ122" i="1"/>
  <c r="AI122" i="1" s="1"/>
  <c r="AQ123" i="1"/>
  <c r="AI123" i="1" s="1"/>
  <c r="AQ124" i="1"/>
  <c r="AI124" i="1" s="1"/>
  <c r="AQ125" i="1"/>
  <c r="AI125" i="1" s="1"/>
  <c r="AQ126" i="1"/>
  <c r="AI126" i="1" s="1"/>
  <c r="AQ127" i="1"/>
  <c r="AI127" i="1" s="1"/>
  <c r="AQ128" i="1"/>
  <c r="AI128" i="1" s="1"/>
  <c r="AQ129" i="1"/>
  <c r="AI129" i="1" s="1"/>
  <c r="AQ130" i="1"/>
  <c r="AI130" i="1" s="1"/>
  <c r="AQ131" i="1"/>
  <c r="AI131" i="1" s="1"/>
  <c r="AQ132" i="1"/>
  <c r="AI132" i="1" s="1"/>
  <c r="AQ133" i="1"/>
  <c r="AI133" i="1" s="1"/>
  <c r="AQ134" i="1"/>
  <c r="AI134" i="1" s="1"/>
  <c r="AQ135" i="1"/>
  <c r="AI135" i="1" s="1"/>
  <c r="AQ136" i="1"/>
  <c r="AI136" i="1" s="1"/>
  <c r="AQ137" i="1"/>
  <c r="AI137" i="1" s="1"/>
  <c r="AQ138" i="1"/>
  <c r="AI138" i="1" s="1"/>
  <c r="AQ139" i="1"/>
  <c r="AI139" i="1" s="1"/>
  <c r="AQ141" i="1"/>
  <c r="AQ142" i="1"/>
  <c r="AI142" i="1" s="1"/>
  <c r="AQ143" i="1"/>
  <c r="AI143" i="1" s="1"/>
  <c r="AQ144" i="1"/>
  <c r="AI144" i="1" s="1"/>
  <c r="AQ145" i="1"/>
  <c r="AI145" i="1" s="1"/>
  <c r="AQ147" i="1"/>
  <c r="AI147" i="1" s="1"/>
  <c r="AQ148" i="1"/>
  <c r="AI148" i="1" s="1"/>
  <c r="AQ149" i="1"/>
  <c r="AI149" i="1" s="1"/>
  <c r="AQ150" i="1"/>
  <c r="AI150" i="1" s="1"/>
  <c r="AQ151" i="1"/>
  <c r="AI151" i="1" s="1"/>
  <c r="AQ152" i="1"/>
  <c r="AI152" i="1" s="1"/>
  <c r="AQ153" i="1"/>
  <c r="AI153" i="1" s="1"/>
  <c r="AQ154" i="1"/>
  <c r="AI154" i="1" s="1"/>
  <c r="AQ155" i="1"/>
  <c r="AI155" i="1" s="1"/>
  <c r="AQ156" i="1"/>
  <c r="AI156" i="1" s="1"/>
  <c r="AQ157" i="1"/>
  <c r="AQ158" i="1"/>
  <c r="AI158" i="1" s="1"/>
  <c r="AQ159" i="1"/>
  <c r="AI159" i="1" s="1"/>
  <c r="AQ160" i="1"/>
  <c r="AI160" i="1" s="1"/>
  <c r="AQ161" i="1"/>
  <c r="AI161" i="1" s="1"/>
  <c r="AQ162" i="1"/>
  <c r="AI162" i="1" s="1"/>
  <c r="AQ163" i="1"/>
  <c r="AI163" i="1" s="1"/>
  <c r="AQ164" i="1"/>
  <c r="AI164" i="1" s="1"/>
  <c r="AQ165" i="1"/>
  <c r="AI165" i="1" s="1"/>
  <c r="AQ166" i="1"/>
  <c r="AI166" i="1" s="1"/>
  <c r="AQ168" i="1"/>
  <c r="AI168" i="1" s="1"/>
  <c r="AQ169" i="1"/>
  <c r="AI169" i="1" s="1"/>
  <c r="AQ170" i="1"/>
  <c r="AI170" i="1" s="1"/>
  <c r="AQ171" i="1"/>
  <c r="AI171" i="1" s="1"/>
  <c r="AQ173" i="1"/>
  <c r="AI173" i="1" s="1"/>
  <c r="AQ174" i="1"/>
  <c r="AI174" i="1" s="1"/>
  <c r="AQ175" i="1"/>
  <c r="AI175" i="1" s="1"/>
  <c r="AQ176" i="1"/>
  <c r="AI176" i="1" s="1"/>
  <c r="AQ177" i="1"/>
  <c r="AI177" i="1" s="1"/>
  <c r="AQ178" i="1"/>
  <c r="AI178" i="1" s="1"/>
  <c r="AQ179" i="1"/>
  <c r="AI179" i="1" s="1"/>
  <c r="AQ180" i="1"/>
  <c r="AI180" i="1" s="1"/>
  <c r="AQ181" i="1"/>
  <c r="AI181" i="1" s="1"/>
  <c r="AQ182" i="1"/>
  <c r="AI182" i="1" s="1"/>
  <c r="AQ183" i="1"/>
  <c r="AI183" i="1" s="1"/>
  <c r="AQ184" i="1"/>
  <c r="AI184" i="1" s="1"/>
  <c r="AQ185" i="1"/>
  <c r="AI185" i="1" s="1"/>
  <c r="AQ186" i="1"/>
  <c r="AI186" i="1" s="1"/>
  <c r="AQ187" i="1"/>
  <c r="AI187" i="1" s="1"/>
  <c r="AQ188" i="1"/>
  <c r="AI188" i="1" s="1"/>
  <c r="AQ189" i="1"/>
  <c r="AI189" i="1" s="1"/>
  <c r="AQ190" i="1"/>
  <c r="AI190" i="1" s="1"/>
  <c r="AQ191" i="1"/>
  <c r="AI191" i="1" s="1"/>
  <c r="AQ192" i="1"/>
  <c r="AI192" i="1" s="1"/>
  <c r="AQ193" i="1"/>
  <c r="AI193" i="1" s="1"/>
  <c r="AQ194" i="1"/>
  <c r="AI194" i="1" s="1"/>
  <c r="AQ195" i="1"/>
  <c r="AI195" i="1" s="1"/>
  <c r="AQ196" i="1"/>
  <c r="AI196" i="1" s="1"/>
  <c r="AQ197" i="1"/>
  <c r="AI197" i="1" s="1"/>
  <c r="AQ198" i="1"/>
  <c r="AI198" i="1" s="1"/>
  <c r="AQ199" i="1"/>
  <c r="AI199" i="1" s="1"/>
  <c r="AQ200" i="1"/>
  <c r="AI200" i="1" s="1"/>
  <c r="AQ201" i="1"/>
  <c r="AI201" i="1" s="1"/>
  <c r="AQ202" i="1"/>
  <c r="AI202" i="1" s="1"/>
  <c r="AQ203" i="1"/>
  <c r="AI203" i="1" s="1"/>
  <c r="AQ204" i="1"/>
  <c r="AI204" i="1" s="1"/>
  <c r="AQ205" i="1"/>
  <c r="AI205" i="1" s="1"/>
  <c r="AQ206" i="1"/>
  <c r="AI206" i="1" s="1"/>
  <c r="AQ207" i="1"/>
  <c r="AI207" i="1" s="1"/>
  <c r="AQ208" i="1"/>
  <c r="AI208" i="1" s="1"/>
  <c r="AQ209" i="1"/>
  <c r="AI209" i="1" s="1"/>
  <c r="AQ211" i="1"/>
  <c r="AI211" i="1" s="1"/>
  <c r="AQ212" i="1"/>
  <c r="AI212" i="1" s="1"/>
  <c r="AQ213" i="1"/>
  <c r="AI213" i="1" s="1"/>
  <c r="AQ214" i="1"/>
  <c r="AI214" i="1" s="1"/>
  <c r="AQ215" i="1"/>
  <c r="AI215" i="1" s="1"/>
  <c r="AQ216" i="1"/>
  <c r="AI216" i="1" s="1"/>
  <c r="AQ217" i="1"/>
  <c r="AQ218" i="1"/>
  <c r="AI218" i="1" s="1"/>
  <c r="AQ219" i="1"/>
  <c r="AI219" i="1" s="1"/>
  <c r="AQ220" i="1"/>
  <c r="AI220" i="1" s="1"/>
  <c r="AQ221" i="1"/>
  <c r="AI221" i="1" s="1"/>
  <c r="AQ222" i="1"/>
  <c r="AI222" i="1" s="1"/>
  <c r="AQ223" i="1"/>
  <c r="AI223" i="1" s="1"/>
  <c r="AQ224" i="1"/>
  <c r="AI224" i="1" s="1"/>
  <c r="AQ226" i="1"/>
  <c r="AI226" i="1" s="1"/>
  <c r="AQ227" i="1"/>
  <c r="AI227" i="1" s="1"/>
  <c r="AQ228" i="1"/>
  <c r="AI228" i="1" s="1"/>
  <c r="AQ229" i="1"/>
  <c r="AI229" i="1" s="1"/>
  <c r="AQ230" i="1"/>
  <c r="AI230" i="1" s="1"/>
  <c r="AQ231" i="1"/>
  <c r="AI231" i="1" s="1"/>
  <c r="AQ232" i="1"/>
  <c r="AI232" i="1" s="1"/>
  <c r="AQ233" i="1"/>
  <c r="AI233" i="1" s="1"/>
  <c r="AQ234" i="1"/>
  <c r="AQ235" i="1"/>
  <c r="AI235" i="1" s="1"/>
  <c r="AQ236" i="1"/>
  <c r="AI236" i="1" s="1"/>
  <c r="AQ237" i="1"/>
  <c r="AI237" i="1" s="1"/>
  <c r="AQ238" i="1"/>
  <c r="AI238" i="1" s="1"/>
  <c r="AQ239" i="1"/>
  <c r="AI239" i="1" s="1"/>
  <c r="AQ240" i="1"/>
  <c r="AI240" i="1" s="1"/>
  <c r="AQ241" i="1"/>
  <c r="AI241" i="1" s="1"/>
  <c r="AQ242" i="1"/>
  <c r="AI242" i="1" s="1"/>
  <c r="AQ243" i="1"/>
  <c r="AI243" i="1" s="1"/>
  <c r="AQ244" i="1"/>
  <c r="AI244" i="1" s="1"/>
  <c r="AQ245" i="1"/>
  <c r="AI245" i="1" s="1"/>
  <c r="AQ246" i="1"/>
  <c r="AI246" i="1" s="1"/>
  <c r="AQ247" i="1"/>
  <c r="AI247" i="1" s="1"/>
  <c r="AQ248" i="1"/>
  <c r="AI248" i="1" s="1"/>
  <c r="AQ249" i="1"/>
  <c r="AI249" i="1" s="1"/>
  <c r="AQ250" i="1"/>
  <c r="AI250" i="1" s="1"/>
  <c r="AQ251" i="1"/>
  <c r="AI251" i="1" s="1"/>
  <c r="AQ252" i="1"/>
  <c r="AI252" i="1" s="1"/>
  <c r="AQ253" i="1"/>
  <c r="AI253" i="1" s="1"/>
  <c r="AQ254" i="1"/>
  <c r="AI254" i="1" s="1"/>
  <c r="AQ255" i="1"/>
  <c r="AI255" i="1" s="1"/>
  <c r="AQ256" i="1"/>
  <c r="AI256" i="1" s="1"/>
  <c r="AQ257" i="1"/>
  <c r="AI257" i="1" s="1"/>
  <c r="AQ258" i="1"/>
  <c r="AI258" i="1" s="1"/>
  <c r="AQ259" i="1"/>
  <c r="AI259" i="1" s="1"/>
  <c r="AQ260" i="1"/>
  <c r="AI260" i="1" s="1"/>
  <c r="AQ261" i="1"/>
  <c r="AI261" i="1" s="1"/>
  <c r="AQ262" i="1"/>
  <c r="AI262" i="1" s="1"/>
  <c r="AQ263" i="1"/>
  <c r="AI263" i="1" s="1"/>
  <c r="AQ264" i="1"/>
  <c r="AI264" i="1" s="1"/>
  <c r="AQ265" i="1"/>
  <c r="AI265" i="1" s="1"/>
  <c r="AQ266" i="1"/>
  <c r="AQ267" i="1"/>
  <c r="AI267" i="1" s="1"/>
  <c r="AQ268" i="1"/>
  <c r="AI268" i="1" s="1"/>
  <c r="AQ269" i="1"/>
  <c r="AI269" i="1" s="1"/>
  <c r="AQ270" i="1"/>
  <c r="AI270" i="1" s="1"/>
  <c r="AQ271" i="1"/>
  <c r="AI271" i="1" s="1"/>
  <c r="AQ272" i="1"/>
  <c r="AI272" i="1" s="1"/>
  <c r="AQ273" i="1"/>
  <c r="AI273" i="1" s="1"/>
  <c r="AQ274" i="1"/>
  <c r="AI274" i="1" s="1"/>
  <c r="AQ275" i="1"/>
  <c r="AI275" i="1" s="1"/>
  <c r="AQ276" i="1"/>
  <c r="AI276" i="1" s="1"/>
  <c r="AQ277" i="1"/>
  <c r="AI277" i="1" s="1"/>
  <c r="AQ278" i="1"/>
  <c r="AI278" i="1" s="1"/>
  <c r="AQ279" i="1"/>
  <c r="AI279" i="1" s="1"/>
  <c r="AQ280" i="1"/>
  <c r="AI280" i="1" s="1"/>
  <c r="AQ281" i="1"/>
  <c r="AI281" i="1" s="1"/>
  <c r="AQ282" i="1"/>
  <c r="AI282" i="1" s="1"/>
  <c r="AQ283" i="1"/>
  <c r="AI283" i="1" s="1"/>
  <c r="AQ284" i="1"/>
  <c r="AI284" i="1" s="1"/>
  <c r="AQ285" i="1"/>
  <c r="AI285" i="1" s="1"/>
  <c r="AQ286" i="1"/>
  <c r="AI286" i="1" s="1"/>
  <c r="AQ287" i="1"/>
  <c r="AI287" i="1" s="1"/>
  <c r="AQ288" i="1"/>
  <c r="AI288" i="1" s="1"/>
  <c r="AQ289" i="1"/>
  <c r="AI289" i="1" s="1"/>
  <c r="AQ290" i="1"/>
  <c r="AI290" i="1" s="1"/>
  <c r="AQ291" i="1"/>
  <c r="AI291" i="1" s="1"/>
  <c r="AQ292" i="1"/>
  <c r="AI292" i="1" s="1"/>
  <c r="AQ293" i="1"/>
  <c r="AI293" i="1" s="1"/>
  <c r="AQ294" i="1"/>
  <c r="AI294" i="1" s="1"/>
  <c r="AQ295" i="1"/>
  <c r="AI295" i="1" s="1"/>
  <c r="AQ296" i="1"/>
  <c r="AI296" i="1" s="1"/>
  <c r="AQ297" i="1"/>
  <c r="AI297" i="1" s="1"/>
  <c r="AQ298" i="1"/>
  <c r="AI298" i="1" s="1"/>
  <c r="AQ299" i="1"/>
  <c r="AI299" i="1" s="1"/>
  <c r="AQ300" i="1"/>
  <c r="AI300" i="1" s="1"/>
  <c r="AQ301" i="1"/>
  <c r="AI301" i="1" s="1"/>
  <c r="AQ302" i="1"/>
  <c r="AI302" i="1" s="1"/>
  <c r="AQ303" i="1"/>
  <c r="AI303" i="1" s="1"/>
  <c r="AQ304" i="1"/>
  <c r="AI304" i="1" s="1"/>
  <c r="AQ305" i="1"/>
  <c r="AI305" i="1" s="1"/>
  <c r="AQ306" i="1"/>
  <c r="AI306" i="1" s="1"/>
  <c r="AQ307" i="1"/>
  <c r="AI307" i="1" s="1"/>
  <c r="AQ308" i="1"/>
  <c r="AI308" i="1" s="1"/>
  <c r="AQ310" i="1"/>
  <c r="AI310" i="1" s="1"/>
  <c r="AQ311" i="1"/>
  <c r="AI311" i="1" s="1"/>
  <c r="AQ312" i="1"/>
  <c r="AI312" i="1" s="1"/>
  <c r="AQ313" i="1"/>
  <c r="AI313" i="1" s="1"/>
  <c r="AQ314" i="1"/>
  <c r="AI314" i="1" s="1"/>
  <c r="AQ315" i="1"/>
  <c r="AI315" i="1" s="1"/>
  <c r="AQ316" i="1"/>
  <c r="AI316" i="1" s="1"/>
  <c r="AQ317" i="1"/>
  <c r="AI317" i="1" s="1"/>
  <c r="AQ318" i="1"/>
  <c r="AI318" i="1" s="1"/>
  <c r="AQ319" i="1"/>
  <c r="AI319" i="1" s="1"/>
  <c r="AQ320" i="1"/>
  <c r="AI320" i="1" s="1"/>
  <c r="AQ321" i="1"/>
  <c r="AI321" i="1" s="1"/>
  <c r="AQ322" i="1"/>
  <c r="AI322" i="1" s="1"/>
  <c r="AQ323" i="1"/>
  <c r="AI323" i="1" s="1"/>
  <c r="AQ324" i="1"/>
  <c r="AI324" i="1" s="1"/>
  <c r="AQ325" i="1"/>
  <c r="AI325" i="1" s="1"/>
  <c r="AQ326" i="1"/>
  <c r="AI326" i="1" s="1"/>
  <c r="AQ327" i="1"/>
  <c r="AI327" i="1" s="1"/>
  <c r="AQ328" i="1"/>
  <c r="AI328" i="1" s="1"/>
  <c r="AQ329" i="1"/>
  <c r="AI329" i="1" s="1"/>
  <c r="AQ331" i="1"/>
  <c r="AI331" i="1" s="1"/>
  <c r="AQ332" i="1"/>
  <c r="AI332" i="1" s="1"/>
  <c r="AQ333" i="1"/>
  <c r="AI333" i="1" s="1"/>
  <c r="AQ334" i="1"/>
  <c r="AI334" i="1" s="1"/>
  <c r="AQ335" i="1"/>
  <c r="AI335" i="1" s="1"/>
  <c r="AQ336" i="1"/>
  <c r="AI336" i="1" s="1"/>
  <c r="AQ337" i="1"/>
  <c r="AI337" i="1" s="1"/>
  <c r="AQ338" i="1"/>
  <c r="AI338" i="1" s="1"/>
  <c r="AQ339" i="1"/>
  <c r="AI339" i="1" s="1"/>
  <c r="AQ340" i="1"/>
  <c r="AI340" i="1" s="1"/>
  <c r="AQ341" i="1"/>
  <c r="AI341" i="1" s="1"/>
  <c r="AQ342" i="1"/>
  <c r="AI342" i="1" s="1"/>
  <c r="AQ343" i="1"/>
  <c r="AI343" i="1" s="1"/>
  <c r="AQ344" i="1"/>
  <c r="AI344" i="1" s="1"/>
  <c r="AQ345" i="1"/>
  <c r="AI345" i="1" s="1"/>
  <c r="AQ346" i="1"/>
  <c r="AI346" i="1" s="1"/>
  <c r="AQ347" i="1"/>
  <c r="AI347" i="1" s="1"/>
  <c r="AQ348" i="1"/>
  <c r="AQ349" i="1"/>
  <c r="AI349" i="1" s="1"/>
  <c r="AQ350" i="1"/>
  <c r="AI350" i="1" s="1"/>
  <c r="AQ351" i="1"/>
  <c r="AI351" i="1" s="1"/>
  <c r="AQ352" i="1"/>
  <c r="AI352" i="1" s="1"/>
  <c r="AQ353" i="1"/>
  <c r="AI353" i="1" s="1"/>
  <c r="AQ354" i="1"/>
  <c r="AI354" i="1" s="1"/>
  <c r="AQ355" i="1"/>
  <c r="AI355" i="1" s="1"/>
  <c r="AQ356" i="1"/>
  <c r="AI356" i="1" s="1"/>
  <c r="AQ357" i="1"/>
  <c r="AI357" i="1" s="1"/>
  <c r="AQ358" i="1"/>
  <c r="AI358" i="1" s="1"/>
  <c r="AQ359" i="1"/>
  <c r="AI359" i="1" s="1"/>
  <c r="AQ360" i="1"/>
  <c r="AI360" i="1" s="1"/>
  <c r="AQ361" i="1"/>
  <c r="AI361" i="1" s="1"/>
  <c r="AQ362" i="1"/>
  <c r="AI362" i="1" s="1"/>
  <c r="AQ364" i="1"/>
  <c r="AI364" i="1" s="1"/>
  <c r="AQ365" i="1"/>
  <c r="AI365" i="1" s="1"/>
  <c r="AQ366" i="1"/>
  <c r="AI366" i="1" s="1"/>
  <c r="AQ367" i="1"/>
  <c r="AI367" i="1" s="1"/>
  <c r="AQ368" i="1"/>
  <c r="AI368" i="1" s="1"/>
  <c r="AQ369" i="1"/>
  <c r="AI369" i="1" s="1"/>
  <c r="AQ370" i="1"/>
  <c r="AI370" i="1" s="1"/>
  <c r="AQ371" i="1"/>
  <c r="AI371" i="1" s="1"/>
  <c r="AQ372" i="1"/>
  <c r="AI372" i="1" s="1"/>
  <c r="AQ373" i="1"/>
  <c r="AI373" i="1" s="1"/>
  <c r="AQ374" i="1"/>
  <c r="AI374" i="1" s="1"/>
  <c r="AQ375" i="1"/>
  <c r="AI375" i="1" s="1"/>
  <c r="AQ376" i="1"/>
  <c r="AI376" i="1" s="1"/>
  <c r="AQ377" i="1"/>
  <c r="AI377" i="1" s="1"/>
  <c r="AQ378" i="1"/>
  <c r="AI378" i="1" s="1"/>
  <c r="AQ379" i="1"/>
  <c r="AI379" i="1" s="1"/>
  <c r="AQ380" i="1"/>
  <c r="AI380" i="1" s="1"/>
  <c r="AQ381" i="1"/>
  <c r="AI381" i="1" s="1"/>
  <c r="AQ382" i="1"/>
  <c r="AI382" i="1" s="1"/>
  <c r="AQ383" i="1"/>
  <c r="AI383" i="1" s="1"/>
  <c r="AQ384" i="1"/>
  <c r="AI384" i="1" s="1"/>
  <c r="AQ385" i="1"/>
  <c r="AI385" i="1" s="1"/>
  <c r="AQ386" i="1"/>
  <c r="AI386" i="1" s="1"/>
  <c r="AQ387" i="1"/>
  <c r="AI387" i="1" s="1"/>
  <c r="AQ388" i="1"/>
  <c r="AI388" i="1" s="1"/>
  <c r="AQ389" i="1"/>
  <c r="AI389" i="1" s="1"/>
  <c r="AQ390" i="1"/>
  <c r="AI390" i="1" s="1"/>
  <c r="AQ391" i="1"/>
  <c r="AI391" i="1" s="1"/>
  <c r="AQ392" i="1"/>
  <c r="AI392" i="1" s="1"/>
  <c r="AQ393" i="1"/>
  <c r="AI393" i="1" s="1"/>
  <c r="AQ394" i="1"/>
  <c r="AI394" i="1" s="1"/>
  <c r="AQ395" i="1"/>
  <c r="AI395" i="1" s="1"/>
  <c r="AQ396" i="1"/>
  <c r="AI396" i="1" s="1"/>
  <c r="AQ397" i="1"/>
  <c r="AQ398" i="1"/>
  <c r="AI398" i="1" s="1"/>
  <c r="AQ399" i="1"/>
  <c r="AI399" i="1" s="1"/>
  <c r="AQ400" i="1"/>
  <c r="AI400" i="1" s="1"/>
  <c r="AQ401" i="1"/>
  <c r="AI401" i="1" s="1"/>
  <c r="AQ402" i="1"/>
  <c r="AI402" i="1" s="1"/>
  <c r="AQ403" i="1"/>
  <c r="AI403" i="1" s="1"/>
  <c r="AQ404" i="1"/>
  <c r="AI404" i="1" s="1"/>
  <c r="AQ405" i="1"/>
  <c r="AI405" i="1" s="1"/>
  <c r="AQ406" i="1"/>
  <c r="AI406" i="1" s="1"/>
  <c r="AQ407" i="1"/>
  <c r="AI407" i="1" s="1"/>
  <c r="AQ408" i="1"/>
  <c r="AI408" i="1" s="1"/>
  <c r="AQ409" i="1"/>
  <c r="AI409" i="1" s="1"/>
  <c r="AQ410" i="1"/>
  <c r="AI410" i="1" s="1"/>
  <c r="AQ412" i="1"/>
  <c r="AI412" i="1" s="1"/>
  <c r="AQ413" i="1"/>
  <c r="AI413" i="1" s="1"/>
  <c r="AQ414" i="1"/>
  <c r="AI414" i="1" s="1"/>
  <c r="AQ415" i="1"/>
  <c r="AI415" i="1" s="1"/>
  <c r="AQ416" i="1"/>
  <c r="AI416" i="1" s="1"/>
  <c r="AQ417" i="1"/>
  <c r="AI417" i="1" s="1"/>
  <c r="AQ418" i="1"/>
  <c r="AI418" i="1" s="1"/>
  <c r="AQ419" i="1"/>
  <c r="AI419" i="1" s="1"/>
  <c r="AQ420" i="1"/>
  <c r="AI420" i="1" s="1"/>
  <c r="AQ421" i="1"/>
  <c r="AI421" i="1" s="1"/>
  <c r="AQ422" i="1"/>
  <c r="AI422" i="1" s="1"/>
  <c r="AQ423" i="1"/>
  <c r="AI423" i="1" s="1"/>
  <c r="AQ424" i="1"/>
  <c r="AI424" i="1" s="1"/>
  <c r="AQ425" i="1"/>
  <c r="AI425" i="1" s="1"/>
  <c r="AQ426" i="1"/>
  <c r="AI426" i="1" s="1"/>
  <c r="AQ427" i="1"/>
  <c r="AI427" i="1" s="1"/>
  <c r="AQ428" i="1"/>
  <c r="AI428" i="1" s="1"/>
  <c r="AQ429" i="1"/>
  <c r="AI429" i="1" s="1"/>
  <c r="AQ430" i="1"/>
  <c r="AI430" i="1" s="1"/>
  <c r="AQ431" i="1"/>
  <c r="AI431" i="1" s="1"/>
  <c r="AQ432" i="1"/>
  <c r="AI432" i="1" s="1"/>
  <c r="AQ433" i="1"/>
  <c r="AI433" i="1" s="1"/>
  <c r="AQ434" i="1"/>
  <c r="AI434" i="1" s="1"/>
  <c r="AQ435" i="1"/>
  <c r="AI435" i="1" s="1"/>
  <c r="AQ436" i="1"/>
  <c r="AI436" i="1" s="1"/>
  <c r="AQ437" i="1"/>
  <c r="AI437" i="1" s="1"/>
  <c r="AQ438" i="1"/>
  <c r="AI438" i="1" s="1"/>
  <c r="AQ439" i="1"/>
  <c r="AI439" i="1" s="1"/>
  <c r="AQ441" i="1"/>
  <c r="AI441" i="1" s="1"/>
  <c r="AQ442" i="1"/>
  <c r="AI442" i="1" s="1"/>
  <c r="AQ443" i="1"/>
  <c r="AI443" i="1" s="1"/>
  <c r="AQ444" i="1"/>
  <c r="AI444" i="1" s="1"/>
  <c r="AQ446" i="1"/>
  <c r="AI446" i="1" s="1"/>
  <c r="AQ447" i="1"/>
  <c r="AI447" i="1" s="1"/>
  <c r="AQ448" i="1"/>
  <c r="AI448" i="1" s="1"/>
  <c r="AQ449" i="1"/>
  <c r="AI449" i="1" s="1"/>
  <c r="AQ450" i="1"/>
  <c r="AI450" i="1" s="1"/>
  <c r="AQ451" i="1"/>
  <c r="AI451" i="1" s="1"/>
  <c r="AQ452" i="1"/>
  <c r="AI452" i="1" s="1"/>
  <c r="AQ453" i="1"/>
  <c r="AI453" i="1" s="1"/>
  <c r="AQ454" i="1"/>
  <c r="AI454" i="1" s="1"/>
  <c r="AQ455" i="1"/>
  <c r="AI455" i="1" s="1"/>
  <c r="AQ456" i="1"/>
  <c r="AI456" i="1" s="1"/>
  <c r="AQ457" i="1"/>
  <c r="AI457" i="1" s="1"/>
  <c r="AQ458" i="1"/>
  <c r="AI458" i="1" s="1"/>
  <c r="AQ459" i="1"/>
  <c r="AI459" i="1" s="1"/>
  <c r="AQ460" i="1"/>
  <c r="AI460" i="1" s="1"/>
  <c r="AQ461" i="1"/>
  <c r="AI461" i="1" s="1"/>
  <c r="AQ462" i="1"/>
  <c r="AI462" i="1" s="1"/>
  <c r="AQ463" i="1"/>
  <c r="AI463" i="1" s="1"/>
  <c r="AQ464" i="1"/>
  <c r="AI464" i="1" s="1"/>
  <c r="AQ465" i="1"/>
  <c r="AI465" i="1" s="1"/>
  <c r="AQ466" i="1"/>
  <c r="AI466" i="1" s="1"/>
  <c r="AQ467" i="1"/>
  <c r="AI467" i="1" s="1"/>
  <c r="AQ468" i="1"/>
  <c r="AI468" i="1" s="1"/>
  <c r="AQ469" i="1"/>
  <c r="AI469" i="1" s="1"/>
  <c r="AQ470" i="1"/>
  <c r="AI470" i="1" s="1"/>
  <c r="AQ472" i="1"/>
  <c r="AI472" i="1" s="1"/>
  <c r="AQ473" i="1"/>
  <c r="AQ474" i="1"/>
  <c r="AI474" i="1" s="1"/>
  <c r="AQ475" i="1"/>
  <c r="AI475" i="1" s="1"/>
  <c r="AQ476" i="1"/>
  <c r="AI476" i="1" s="1"/>
  <c r="AQ477" i="1"/>
  <c r="AI477" i="1" s="1"/>
  <c r="AQ478" i="1"/>
  <c r="AI478" i="1" s="1"/>
  <c r="AQ479" i="1"/>
  <c r="AI479" i="1" s="1"/>
  <c r="AQ480" i="1"/>
  <c r="AI480" i="1" s="1"/>
  <c r="AQ481" i="1"/>
  <c r="AI481" i="1" s="1"/>
  <c r="AQ482" i="1"/>
  <c r="AI482" i="1" s="1"/>
  <c r="AQ483" i="1"/>
  <c r="AI483" i="1" s="1"/>
  <c r="AQ484" i="1"/>
  <c r="AI484" i="1" s="1"/>
  <c r="AQ485" i="1"/>
  <c r="AI485" i="1" s="1"/>
  <c r="AQ486" i="1"/>
  <c r="AI486" i="1" s="1"/>
  <c r="AQ488" i="1"/>
  <c r="AI488" i="1" s="1"/>
  <c r="AQ489" i="1"/>
  <c r="AI489" i="1" s="1"/>
  <c r="AQ490" i="1"/>
  <c r="AI490" i="1" s="1"/>
  <c r="AQ491" i="1"/>
  <c r="AI491" i="1" s="1"/>
  <c r="AQ492" i="1"/>
  <c r="AI492" i="1" s="1"/>
  <c r="AQ493" i="1"/>
  <c r="AI493" i="1" s="1"/>
  <c r="AQ494" i="1"/>
  <c r="AI494" i="1" s="1"/>
  <c r="AQ495" i="1"/>
  <c r="AI495" i="1" s="1"/>
  <c r="AQ496" i="1"/>
  <c r="AI496" i="1" s="1"/>
  <c r="AQ497" i="1"/>
  <c r="AI497" i="1" s="1"/>
  <c r="AQ498" i="1"/>
  <c r="AI498" i="1" s="1"/>
  <c r="AQ499" i="1"/>
  <c r="AI499" i="1" s="1"/>
  <c r="AQ500" i="1"/>
  <c r="AI500" i="1" s="1"/>
  <c r="AQ501" i="1"/>
  <c r="AI501" i="1" s="1"/>
  <c r="AQ502" i="1"/>
  <c r="AI502" i="1" s="1"/>
  <c r="AQ503" i="1"/>
  <c r="AI503" i="1" s="1"/>
  <c r="AQ505" i="1"/>
  <c r="AI505" i="1" s="1"/>
  <c r="AQ506" i="1"/>
  <c r="AI506" i="1" s="1"/>
  <c r="AQ507" i="1"/>
  <c r="AI507" i="1" s="1"/>
  <c r="AQ508" i="1"/>
  <c r="AI508" i="1" s="1"/>
  <c r="AQ509" i="1"/>
  <c r="AI509" i="1" s="1"/>
  <c r="AQ510" i="1"/>
  <c r="AI510" i="1" s="1"/>
  <c r="AQ511" i="1"/>
  <c r="AI511" i="1" s="1"/>
  <c r="AQ512" i="1"/>
  <c r="AI512" i="1" s="1"/>
  <c r="AQ513" i="1"/>
  <c r="AI513" i="1" s="1"/>
  <c r="AQ514" i="1"/>
  <c r="AI514" i="1" s="1"/>
  <c r="AQ516" i="1"/>
  <c r="AI516" i="1" s="1"/>
  <c r="AQ517" i="1"/>
  <c r="AI517" i="1" s="1"/>
  <c r="AQ518" i="1"/>
  <c r="AI518" i="1" s="1"/>
  <c r="AQ519" i="1"/>
  <c r="AI519" i="1" s="1"/>
  <c r="AQ520" i="1"/>
  <c r="AI520" i="1" s="1"/>
  <c r="AQ521" i="1"/>
  <c r="AI521" i="1" s="1"/>
  <c r="AQ522" i="1"/>
  <c r="AI522" i="1" s="1"/>
  <c r="AQ523" i="1"/>
  <c r="AI523" i="1" s="1"/>
  <c r="AQ524" i="1"/>
  <c r="AI524" i="1" s="1"/>
  <c r="AQ525" i="1"/>
  <c r="AI525" i="1" s="1"/>
  <c r="AQ526" i="1"/>
  <c r="AI526" i="1" s="1"/>
  <c r="AQ527" i="1"/>
  <c r="AI527" i="1" s="1"/>
  <c r="AQ528" i="1"/>
  <c r="AI528" i="1" s="1"/>
  <c r="AQ529" i="1"/>
  <c r="AI529" i="1" s="1"/>
  <c r="AQ530" i="1"/>
  <c r="AI530" i="1" s="1"/>
  <c r="AQ531" i="1"/>
  <c r="AI531" i="1" s="1"/>
  <c r="AQ532" i="1"/>
  <c r="AI532" i="1" s="1"/>
  <c r="AQ533" i="1"/>
  <c r="AI533" i="1" s="1"/>
  <c r="AQ534" i="1"/>
  <c r="AI534" i="1" s="1"/>
  <c r="AQ535" i="1"/>
  <c r="AI535" i="1" s="1"/>
  <c r="AQ536" i="1"/>
  <c r="AI536" i="1" s="1"/>
  <c r="AQ537" i="1"/>
  <c r="AI537" i="1" s="1"/>
  <c r="AQ538" i="1"/>
  <c r="AI538" i="1" s="1"/>
  <c r="AQ539" i="1"/>
  <c r="AI539" i="1" s="1"/>
  <c r="AQ540" i="1"/>
  <c r="AI540" i="1" s="1"/>
  <c r="AQ541" i="1"/>
  <c r="AI541" i="1" s="1"/>
  <c r="AQ542" i="1"/>
  <c r="AI542" i="1" s="1"/>
  <c r="AQ543" i="1"/>
  <c r="AI543" i="1" s="1"/>
  <c r="AQ544" i="1"/>
  <c r="AI544" i="1" s="1"/>
  <c r="AQ545" i="1"/>
  <c r="AI545" i="1" s="1"/>
  <c r="AQ546" i="1"/>
  <c r="AI546" i="1" s="1"/>
  <c r="AQ547" i="1"/>
  <c r="AI547" i="1" s="1"/>
  <c r="AQ548" i="1"/>
  <c r="AI548" i="1" s="1"/>
  <c r="AQ549" i="1"/>
  <c r="AI549" i="1" s="1"/>
  <c r="AQ550" i="1"/>
  <c r="AI550" i="1" s="1"/>
  <c r="AQ551" i="1"/>
  <c r="AI551" i="1" s="1"/>
  <c r="AQ552" i="1"/>
  <c r="AI552" i="1" s="1"/>
  <c r="AQ553" i="1"/>
  <c r="AI553" i="1" s="1"/>
  <c r="AQ554" i="1"/>
  <c r="AI554" i="1" s="1"/>
  <c r="AQ555" i="1"/>
  <c r="AI555" i="1" s="1"/>
  <c r="AQ556" i="1"/>
  <c r="AI556" i="1" s="1"/>
  <c r="AQ557" i="1"/>
  <c r="AI557" i="1" s="1"/>
  <c r="AQ558" i="1"/>
  <c r="AI558" i="1" s="1"/>
  <c r="AQ559" i="1"/>
  <c r="AI559" i="1" s="1"/>
  <c r="AQ560" i="1"/>
  <c r="AI560" i="1" s="1"/>
  <c r="AQ561" i="1"/>
  <c r="AI561" i="1" s="1"/>
  <c r="AQ562" i="1"/>
  <c r="AI562" i="1" s="1"/>
  <c r="AQ563" i="1"/>
  <c r="AI563" i="1" s="1"/>
  <c r="AQ564" i="1"/>
  <c r="AI564" i="1" s="1"/>
  <c r="AQ565" i="1"/>
  <c r="AI565" i="1" s="1"/>
  <c r="AQ566" i="1"/>
  <c r="AI566" i="1" s="1"/>
  <c r="AQ567" i="1"/>
  <c r="AI567" i="1" s="1"/>
  <c r="AQ568" i="1"/>
  <c r="AI568" i="1" s="1"/>
  <c r="AQ569" i="1"/>
  <c r="AI569" i="1" s="1"/>
  <c r="AQ570" i="1"/>
  <c r="AI570" i="1" s="1"/>
  <c r="AQ571" i="1"/>
  <c r="AI571" i="1" s="1"/>
  <c r="AQ572" i="1"/>
  <c r="AI572" i="1" s="1"/>
  <c r="AQ573" i="1"/>
  <c r="AI573" i="1" s="1"/>
  <c r="AQ574" i="1"/>
  <c r="AI574" i="1" s="1"/>
  <c r="AQ575" i="1"/>
  <c r="AI575" i="1" s="1"/>
  <c r="AQ576" i="1"/>
  <c r="AI576" i="1" s="1"/>
  <c r="AQ577" i="1"/>
  <c r="AI577" i="1" s="1"/>
  <c r="AQ578" i="1"/>
  <c r="AI578" i="1" s="1"/>
  <c r="AQ579" i="1"/>
  <c r="AI579" i="1" s="1"/>
  <c r="AQ581" i="1"/>
  <c r="AI581" i="1" s="1"/>
  <c r="AQ582" i="1"/>
  <c r="AI582" i="1" s="1"/>
  <c r="AQ583" i="1"/>
  <c r="AI583" i="1" s="1"/>
  <c r="AQ584" i="1"/>
  <c r="AI584" i="1" s="1"/>
  <c r="AQ585" i="1"/>
  <c r="AI585" i="1" s="1"/>
  <c r="AQ586" i="1"/>
  <c r="AI586" i="1" s="1"/>
  <c r="AQ587" i="1"/>
  <c r="AI587" i="1" s="1"/>
  <c r="AQ588" i="1"/>
  <c r="AI588" i="1" s="1"/>
  <c r="AQ589" i="1"/>
  <c r="AI589" i="1" s="1"/>
  <c r="AQ590" i="1"/>
  <c r="AI590" i="1" s="1"/>
  <c r="AQ591" i="1"/>
  <c r="AI591" i="1" s="1"/>
  <c r="AQ592" i="1"/>
  <c r="AI592" i="1" s="1"/>
  <c r="AQ593" i="1"/>
  <c r="AI593" i="1" s="1"/>
  <c r="AQ594" i="1"/>
  <c r="AI594" i="1" s="1"/>
  <c r="AQ595" i="1"/>
  <c r="AI595" i="1" s="1"/>
  <c r="AQ596" i="1"/>
  <c r="AI596" i="1" s="1"/>
  <c r="AQ597" i="1"/>
  <c r="AI597" i="1" s="1"/>
  <c r="AQ598" i="1"/>
  <c r="AI598" i="1" s="1"/>
  <c r="AQ599" i="1"/>
  <c r="AI599" i="1" s="1"/>
  <c r="AQ601" i="1"/>
  <c r="AI601" i="1" s="1"/>
  <c r="AQ602" i="1"/>
  <c r="AI602" i="1" s="1"/>
  <c r="AQ603" i="1"/>
  <c r="AI603" i="1" s="1"/>
  <c r="AQ604" i="1"/>
  <c r="AI604" i="1" s="1"/>
  <c r="AQ605" i="1"/>
  <c r="AI605" i="1" s="1"/>
  <c r="AQ606" i="1"/>
  <c r="AI606" i="1" s="1"/>
  <c r="AQ607" i="1"/>
  <c r="AI607" i="1" s="1"/>
  <c r="AQ608" i="1"/>
  <c r="AI608" i="1" s="1"/>
  <c r="AQ609" i="1"/>
  <c r="AI609" i="1" s="1"/>
  <c r="AQ610" i="1"/>
  <c r="AI610" i="1" s="1"/>
  <c r="AQ611" i="1"/>
  <c r="AI611" i="1" s="1"/>
  <c r="AQ612" i="1"/>
  <c r="AI612" i="1" s="1"/>
  <c r="AQ613" i="1"/>
  <c r="AI613" i="1" s="1"/>
  <c r="AQ614" i="1"/>
  <c r="AI614" i="1" s="1"/>
  <c r="AQ615" i="1"/>
  <c r="AI615" i="1" s="1"/>
  <c r="AQ616" i="1"/>
  <c r="AI616" i="1" s="1"/>
  <c r="AQ617" i="1"/>
  <c r="AI617" i="1" s="1"/>
  <c r="AQ618" i="1"/>
  <c r="AI618" i="1" s="1"/>
  <c r="AQ619" i="1"/>
  <c r="AI619" i="1" s="1"/>
  <c r="AQ620" i="1"/>
  <c r="AI620" i="1" s="1"/>
  <c r="AQ621" i="1"/>
  <c r="AI621" i="1" s="1"/>
  <c r="AQ622" i="1"/>
  <c r="AI622" i="1" s="1"/>
  <c r="AQ623" i="1"/>
  <c r="AI623" i="1" s="1"/>
  <c r="AQ624" i="1"/>
  <c r="AI624" i="1" s="1"/>
  <c r="AQ625" i="1"/>
  <c r="AI625" i="1" s="1"/>
  <c r="AQ626" i="1"/>
  <c r="AI626" i="1" s="1"/>
  <c r="AQ627" i="1"/>
  <c r="AI627" i="1" s="1"/>
  <c r="AQ628" i="1"/>
  <c r="AI628" i="1" s="1"/>
  <c r="AQ629" i="1"/>
  <c r="AI629" i="1" s="1"/>
  <c r="AQ630" i="1"/>
  <c r="AI630" i="1" s="1"/>
  <c r="AQ631" i="1"/>
  <c r="AI631" i="1" s="1"/>
  <c r="AQ632" i="1"/>
  <c r="AI632" i="1" s="1"/>
  <c r="AQ633" i="1"/>
  <c r="AI633" i="1" s="1"/>
  <c r="AQ634" i="1"/>
  <c r="AI634" i="1" s="1"/>
  <c r="AQ635" i="1"/>
  <c r="AI635" i="1" s="1"/>
  <c r="AQ636" i="1"/>
  <c r="AI636" i="1" s="1"/>
  <c r="AQ637" i="1"/>
  <c r="AI637" i="1" s="1"/>
  <c r="AQ638" i="1"/>
  <c r="AI638" i="1" s="1"/>
  <c r="AQ639" i="1"/>
  <c r="AI639" i="1" s="1"/>
  <c r="AQ640" i="1"/>
  <c r="AI640" i="1" s="1"/>
  <c r="AQ641" i="1"/>
  <c r="AI641" i="1" s="1"/>
  <c r="AQ642" i="1"/>
  <c r="AI642" i="1" s="1"/>
  <c r="AQ643" i="1"/>
  <c r="AI643" i="1" s="1"/>
  <c r="AQ644" i="1"/>
  <c r="AI644" i="1" s="1"/>
  <c r="AQ645" i="1"/>
  <c r="AI645" i="1" s="1"/>
  <c r="AQ646" i="1"/>
  <c r="AI646" i="1" s="1"/>
  <c r="AQ647" i="1"/>
  <c r="AI647" i="1" s="1"/>
  <c r="AQ648" i="1"/>
  <c r="AI648" i="1" s="1"/>
  <c r="AQ649" i="1"/>
  <c r="AI649" i="1" s="1"/>
  <c r="AQ650" i="1"/>
  <c r="AI650" i="1" s="1"/>
  <c r="AQ651" i="1"/>
  <c r="AI651" i="1" s="1"/>
  <c r="AQ652" i="1"/>
  <c r="AI652" i="1" s="1"/>
  <c r="AQ653" i="1"/>
  <c r="AI653" i="1" s="1"/>
  <c r="AQ654" i="1"/>
  <c r="AI654" i="1" s="1"/>
  <c r="AQ655" i="1"/>
  <c r="AI655" i="1" s="1"/>
  <c r="AQ656" i="1"/>
  <c r="AI656" i="1" s="1"/>
  <c r="AQ657" i="1"/>
  <c r="AI657" i="1" s="1"/>
  <c r="AQ658" i="1"/>
  <c r="AI658" i="1" s="1"/>
  <c r="AQ659" i="1"/>
  <c r="AI659" i="1" s="1"/>
  <c r="AQ660" i="1"/>
  <c r="AI660" i="1" s="1"/>
  <c r="AQ661" i="1"/>
  <c r="AI661" i="1" s="1"/>
  <c r="AQ662" i="1"/>
  <c r="AI662" i="1" s="1"/>
  <c r="AQ663" i="1"/>
  <c r="AI663" i="1" s="1"/>
  <c r="AQ664" i="1"/>
  <c r="AI664" i="1" s="1"/>
  <c r="AQ665" i="1"/>
  <c r="AI665" i="1" s="1"/>
  <c r="AQ666" i="1"/>
  <c r="AI666" i="1" s="1"/>
  <c r="AQ667" i="1"/>
  <c r="AI667" i="1" s="1"/>
  <c r="AQ668" i="1"/>
  <c r="AI668" i="1" s="1"/>
  <c r="AQ669" i="1"/>
  <c r="AI669" i="1" s="1"/>
  <c r="AQ670" i="1"/>
  <c r="AI670" i="1" s="1"/>
  <c r="AQ671" i="1"/>
  <c r="AI671" i="1" s="1"/>
  <c r="AQ672" i="1"/>
  <c r="AI672" i="1" s="1"/>
  <c r="AQ673" i="1"/>
  <c r="AI673" i="1" s="1"/>
  <c r="AQ674" i="1"/>
  <c r="AI674" i="1" s="1"/>
  <c r="AQ675" i="1"/>
  <c r="AI675" i="1" s="1"/>
  <c r="AQ676" i="1"/>
  <c r="AI676" i="1" s="1"/>
  <c r="AQ677" i="1"/>
  <c r="AI677" i="1" s="1"/>
  <c r="AQ678" i="1"/>
  <c r="AI678" i="1" s="1"/>
  <c r="AQ679" i="1"/>
  <c r="AI679" i="1" s="1"/>
  <c r="AQ680" i="1"/>
  <c r="AI680" i="1" s="1"/>
  <c r="AQ681" i="1"/>
  <c r="AI681" i="1" s="1"/>
  <c r="AQ682" i="1"/>
  <c r="AI682" i="1" s="1"/>
  <c r="AQ683" i="1"/>
  <c r="AI683" i="1" s="1"/>
  <c r="AQ684" i="1"/>
  <c r="AI684" i="1" s="1"/>
  <c r="AQ685" i="1"/>
  <c r="AI685" i="1" s="1"/>
  <c r="AQ686" i="1"/>
  <c r="AI686" i="1" s="1"/>
  <c r="AQ687" i="1"/>
  <c r="AI687" i="1" s="1"/>
  <c r="AQ688" i="1"/>
  <c r="AI688" i="1" s="1"/>
  <c r="AQ689" i="1"/>
  <c r="AI689" i="1" s="1"/>
  <c r="AQ690" i="1"/>
  <c r="AI690" i="1" s="1"/>
  <c r="AQ691" i="1"/>
  <c r="AI691" i="1" s="1"/>
  <c r="AQ692" i="1"/>
  <c r="AI692" i="1" s="1"/>
  <c r="AQ694" i="1"/>
  <c r="AI694" i="1" s="1"/>
  <c r="AQ695" i="1"/>
  <c r="AI695" i="1" s="1"/>
  <c r="AQ696" i="1"/>
  <c r="AI696" i="1" s="1"/>
  <c r="AQ697" i="1"/>
  <c r="AI697" i="1" s="1"/>
  <c r="AQ698" i="1"/>
  <c r="AI698" i="1" s="1"/>
  <c r="AQ699" i="1"/>
  <c r="AI699" i="1" s="1"/>
  <c r="AQ700" i="1"/>
  <c r="AI700" i="1" s="1"/>
  <c r="AQ701" i="1"/>
  <c r="AI701" i="1" s="1"/>
  <c r="AQ702" i="1"/>
  <c r="AI702" i="1" s="1"/>
  <c r="AQ703" i="1"/>
  <c r="AI703" i="1" s="1"/>
  <c r="AQ704" i="1"/>
  <c r="AI704" i="1" s="1"/>
  <c r="AQ706" i="1"/>
  <c r="AI706" i="1" s="1"/>
  <c r="AQ707" i="1"/>
  <c r="AI707" i="1" s="1"/>
  <c r="AQ708" i="1"/>
  <c r="AI708" i="1" s="1"/>
  <c r="AQ709" i="1"/>
  <c r="AI709" i="1" s="1"/>
  <c r="AQ710" i="1"/>
  <c r="AI710" i="1" s="1"/>
  <c r="AQ711" i="1"/>
  <c r="AI711" i="1" s="1"/>
  <c r="AQ712" i="1"/>
  <c r="AI712" i="1" s="1"/>
  <c r="AQ713" i="1"/>
  <c r="AI713" i="1" s="1"/>
  <c r="AQ714" i="1"/>
  <c r="AI714" i="1" s="1"/>
  <c r="AQ715" i="1"/>
  <c r="AI715" i="1" s="1"/>
  <c r="AQ716" i="1"/>
  <c r="AI716" i="1" s="1"/>
  <c r="AQ717" i="1"/>
  <c r="AI717" i="1" s="1"/>
  <c r="AQ718" i="1"/>
  <c r="AI718" i="1" s="1"/>
  <c r="AQ719" i="1"/>
  <c r="AI719" i="1" s="1"/>
  <c r="AQ720" i="1"/>
  <c r="AI720" i="1" s="1"/>
  <c r="AQ721" i="1"/>
  <c r="AI721" i="1" s="1"/>
  <c r="AQ722" i="1"/>
  <c r="AI722" i="1" s="1"/>
  <c r="AQ723" i="1"/>
  <c r="AI723" i="1" s="1"/>
  <c r="AQ724" i="1"/>
  <c r="AI724" i="1" s="1"/>
  <c r="AQ725" i="1"/>
  <c r="AI725" i="1" s="1"/>
  <c r="AQ726" i="1"/>
  <c r="AI726" i="1" s="1"/>
  <c r="AQ727" i="1"/>
  <c r="AI727" i="1" s="1"/>
  <c r="AQ728" i="1"/>
  <c r="AI728" i="1" s="1"/>
  <c r="AQ729" i="1"/>
  <c r="AI729" i="1" s="1"/>
  <c r="AQ730" i="1"/>
  <c r="AI730" i="1" s="1"/>
  <c r="AQ731" i="1"/>
  <c r="AI731" i="1" s="1"/>
  <c r="AQ732" i="1"/>
  <c r="AI732" i="1" s="1"/>
  <c r="AQ733" i="1"/>
  <c r="AI733" i="1" s="1"/>
  <c r="AQ734" i="1"/>
  <c r="AI734" i="1" s="1"/>
  <c r="AQ735" i="1"/>
  <c r="AI735" i="1" s="1"/>
  <c r="AQ736" i="1"/>
  <c r="AI736" i="1" s="1"/>
  <c r="AQ737" i="1"/>
  <c r="AI737" i="1" s="1"/>
  <c r="AQ738" i="1"/>
  <c r="AI738" i="1" s="1"/>
  <c r="AQ739" i="1"/>
  <c r="AI739" i="1" s="1"/>
  <c r="AQ740" i="1"/>
  <c r="AI740" i="1" s="1"/>
  <c r="AQ741" i="1"/>
  <c r="AI741" i="1" s="1"/>
  <c r="AQ742" i="1"/>
  <c r="AI742" i="1" s="1"/>
  <c r="AQ743" i="1"/>
  <c r="AI743" i="1" s="1"/>
  <c r="AQ744" i="1"/>
  <c r="AI744" i="1" s="1"/>
  <c r="AQ745" i="1"/>
  <c r="AI745" i="1" s="1"/>
  <c r="AQ746" i="1"/>
  <c r="AI746" i="1" s="1"/>
  <c r="AQ747" i="1"/>
  <c r="AI747" i="1" s="1"/>
  <c r="AQ748" i="1"/>
  <c r="AI748" i="1" s="1"/>
  <c r="AQ749" i="1"/>
  <c r="AI749" i="1" s="1"/>
  <c r="AQ750" i="1"/>
  <c r="AI750" i="1" s="1"/>
  <c r="AQ751" i="1"/>
  <c r="AI751" i="1" s="1"/>
  <c r="AQ752" i="1"/>
  <c r="AI752" i="1" s="1"/>
  <c r="AQ753" i="1"/>
  <c r="AI753" i="1" s="1"/>
  <c r="AQ754" i="1"/>
  <c r="AI754" i="1" s="1"/>
  <c r="AQ755" i="1"/>
  <c r="AI755" i="1" s="1"/>
  <c r="AQ756" i="1"/>
  <c r="AI756" i="1" s="1"/>
  <c r="AQ757" i="1"/>
  <c r="AI757" i="1" s="1"/>
  <c r="AQ758" i="1"/>
  <c r="AI758" i="1" s="1"/>
  <c r="AQ759" i="1"/>
  <c r="AI759" i="1" s="1"/>
  <c r="AQ760" i="1"/>
  <c r="AI760" i="1" s="1"/>
  <c r="AQ761" i="1"/>
  <c r="AI761" i="1" s="1"/>
  <c r="AQ762" i="1"/>
  <c r="AI762" i="1" s="1"/>
  <c r="AQ763" i="1"/>
  <c r="AI763" i="1" s="1"/>
  <c r="AQ764" i="1"/>
  <c r="AI764" i="1" s="1"/>
  <c r="AQ765" i="1"/>
  <c r="AI765" i="1" s="1"/>
  <c r="AQ766" i="1"/>
  <c r="AI766" i="1" s="1"/>
  <c r="AQ767" i="1"/>
  <c r="AI767" i="1" s="1"/>
  <c r="AQ768" i="1"/>
  <c r="AI768" i="1" s="1"/>
  <c r="AQ769" i="1"/>
  <c r="AI769" i="1" s="1"/>
  <c r="AQ770" i="1"/>
  <c r="AI770" i="1" s="1"/>
  <c r="AQ771" i="1"/>
  <c r="AI771" i="1" s="1"/>
  <c r="AQ772" i="1"/>
  <c r="AI772" i="1" s="1"/>
  <c r="AQ774" i="1"/>
  <c r="AI774" i="1" s="1"/>
  <c r="AQ775" i="1"/>
  <c r="AI775" i="1" s="1"/>
  <c r="AQ776" i="1"/>
  <c r="AI776" i="1" s="1"/>
  <c r="AQ777" i="1"/>
  <c r="AI777" i="1" s="1"/>
  <c r="AQ778" i="1"/>
  <c r="AI778" i="1" s="1"/>
  <c r="AQ779" i="1"/>
  <c r="AI779" i="1" s="1"/>
  <c r="AQ780" i="1"/>
  <c r="AI780" i="1" s="1"/>
  <c r="AQ781" i="1"/>
  <c r="AI781" i="1" s="1"/>
  <c r="AQ782" i="1"/>
  <c r="AI782" i="1" s="1"/>
  <c r="AQ783" i="1"/>
  <c r="AI783" i="1" s="1"/>
  <c r="AQ784" i="1"/>
  <c r="AI784" i="1" s="1"/>
  <c r="AQ785" i="1"/>
  <c r="AI785" i="1" s="1"/>
  <c r="AQ786" i="1"/>
  <c r="AI786" i="1" s="1"/>
  <c r="AQ787" i="1"/>
  <c r="AI787" i="1" s="1"/>
  <c r="AQ788" i="1"/>
  <c r="AI788" i="1" s="1"/>
  <c r="AQ789" i="1"/>
  <c r="AI789" i="1" s="1"/>
  <c r="AQ790" i="1"/>
  <c r="AI790" i="1" s="1"/>
  <c r="AQ791" i="1"/>
  <c r="AI791" i="1" s="1"/>
  <c r="AQ792" i="1"/>
  <c r="AI792" i="1" s="1"/>
  <c r="AQ793" i="1"/>
  <c r="AI793" i="1" s="1"/>
  <c r="AQ794" i="1"/>
  <c r="AI794" i="1" s="1"/>
  <c r="AQ795" i="1"/>
  <c r="AI795" i="1" s="1"/>
  <c r="AQ796" i="1"/>
  <c r="AI796" i="1" s="1"/>
  <c r="AQ797" i="1"/>
  <c r="AI797" i="1" s="1"/>
  <c r="AQ798" i="1"/>
  <c r="AI798" i="1" s="1"/>
  <c r="AQ799" i="1"/>
  <c r="AI799" i="1" s="1"/>
  <c r="AQ800" i="1"/>
  <c r="AI800" i="1" s="1"/>
  <c r="AQ801" i="1"/>
  <c r="AI801" i="1" s="1"/>
  <c r="AQ802" i="1"/>
  <c r="AI802" i="1" s="1"/>
  <c r="AQ803" i="1"/>
  <c r="AI803" i="1" s="1"/>
  <c r="AQ804" i="1"/>
  <c r="AI804" i="1" s="1"/>
  <c r="AQ805" i="1"/>
  <c r="AI805" i="1" s="1"/>
  <c r="AQ807" i="1"/>
  <c r="AI807" i="1" s="1"/>
  <c r="AQ808" i="1"/>
  <c r="AI808" i="1" s="1"/>
  <c r="AQ809" i="1"/>
  <c r="AI809" i="1" s="1"/>
  <c r="AQ810" i="1"/>
  <c r="AI810" i="1" s="1"/>
  <c r="AQ811" i="1"/>
  <c r="AI811" i="1" s="1"/>
  <c r="AQ812" i="1"/>
  <c r="AI812" i="1" s="1"/>
  <c r="AQ813" i="1"/>
  <c r="AI813" i="1" s="1"/>
  <c r="AQ814" i="1"/>
  <c r="AI814" i="1" s="1"/>
  <c r="AQ815" i="1"/>
  <c r="AI815" i="1" s="1"/>
  <c r="AQ816" i="1"/>
  <c r="AI816" i="1" s="1"/>
  <c r="AQ817" i="1"/>
  <c r="AI817" i="1" s="1"/>
  <c r="AQ818" i="1"/>
  <c r="AI818" i="1" s="1"/>
  <c r="AQ819" i="1"/>
  <c r="AI819" i="1" s="1"/>
  <c r="AQ820" i="1"/>
  <c r="AI820" i="1" s="1"/>
  <c r="AQ821" i="1"/>
  <c r="AI821" i="1" s="1"/>
  <c r="AQ822" i="1"/>
  <c r="AI822" i="1" s="1"/>
  <c r="AQ823" i="1"/>
  <c r="AI823" i="1" s="1"/>
  <c r="AQ824" i="1"/>
  <c r="AI824" i="1" s="1"/>
  <c r="AQ825" i="1"/>
  <c r="AI825" i="1" s="1"/>
  <c r="AQ826" i="1"/>
  <c r="AI826" i="1" s="1"/>
  <c r="AQ827" i="1"/>
  <c r="AI827" i="1" s="1"/>
  <c r="AQ828" i="1"/>
  <c r="AI828" i="1" s="1"/>
  <c r="AQ829" i="1"/>
  <c r="AI829" i="1" s="1"/>
  <c r="AQ830" i="1"/>
  <c r="AI830" i="1" s="1"/>
  <c r="AQ831" i="1"/>
  <c r="AI831" i="1" s="1"/>
  <c r="AQ832" i="1"/>
  <c r="AI832" i="1" s="1"/>
  <c r="AQ833" i="1"/>
  <c r="AI833" i="1" s="1"/>
  <c r="AQ834" i="1"/>
  <c r="AI834" i="1" s="1"/>
  <c r="AQ835" i="1"/>
  <c r="AI835" i="1" s="1"/>
  <c r="AQ836" i="1"/>
  <c r="AI836" i="1" s="1"/>
  <c r="AQ837" i="1"/>
  <c r="AI837" i="1" s="1"/>
  <c r="AQ838" i="1"/>
  <c r="AI838" i="1" s="1"/>
  <c r="AQ839" i="1"/>
  <c r="AI839" i="1" s="1"/>
  <c r="AQ840" i="1"/>
  <c r="AI840" i="1" s="1"/>
  <c r="AQ841" i="1"/>
  <c r="AI841" i="1" s="1"/>
  <c r="AQ842" i="1"/>
  <c r="AI842" i="1" s="1"/>
  <c r="AQ843" i="1"/>
  <c r="AI843" i="1" s="1"/>
  <c r="AQ844" i="1"/>
  <c r="AI844" i="1" s="1"/>
  <c r="AQ845" i="1"/>
  <c r="AI845" i="1" s="1"/>
  <c r="AQ846" i="1"/>
  <c r="AI846" i="1" s="1"/>
  <c r="AQ847" i="1"/>
  <c r="AI847" i="1" s="1"/>
  <c r="AQ848" i="1"/>
  <c r="AI848" i="1" s="1"/>
  <c r="AQ849" i="1"/>
  <c r="AI849" i="1" s="1"/>
  <c r="AQ850" i="1"/>
  <c r="AI850" i="1" s="1"/>
  <c r="AQ851" i="1"/>
  <c r="AI851" i="1" s="1"/>
  <c r="AQ852" i="1"/>
  <c r="AI852" i="1" s="1"/>
  <c r="AQ853" i="1"/>
  <c r="AI853" i="1" s="1"/>
  <c r="AQ854" i="1"/>
  <c r="AI854" i="1" s="1"/>
  <c r="AQ855" i="1"/>
  <c r="AI855" i="1" s="1"/>
  <c r="AQ856" i="1"/>
  <c r="AI856" i="1" s="1"/>
  <c r="AQ857" i="1"/>
  <c r="AI857" i="1" s="1"/>
  <c r="AQ858" i="1"/>
  <c r="AI858" i="1" s="1"/>
  <c r="AQ859" i="1"/>
  <c r="AI859" i="1" s="1"/>
  <c r="AQ860" i="1"/>
  <c r="AI860" i="1" s="1"/>
  <c r="AQ861" i="1"/>
  <c r="AI861" i="1" s="1"/>
  <c r="AQ862" i="1"/>
  <c r="AI862" i="1" s="1"/>
  <c r="AQ863" i="1"/>
  <c r="AI863" i="1" s="1"/>
  <c r="AQ864" i="1"/>
  <c r="AI864" i="1" s="1"/>
  <c r="AQ865" i="1"/>
  <c r="AI865" i="1" s="1"/>
  <c r="AQ866" i="1"/>
  <c r="AI866" i="1" s="1"/>
  <c r="AQ867" i="1"/>
  <c r="AI867" i="1" s="1"/>
  <c r="AQ868" i="1"/>
  <c r="AI868" i="1" s="1"/>
  <c r="AQ869" i="1"/>
  <c r="AI869" i="1" s="1"/>
  <c r="AQ870" i="1"/>
  <c r="AI870" i="1" s="1"/>
  <c r="AQ871" i="1"/>
  <c r="AI871" i="1" s="1"/>
  <c r="AQ872" i="1"/>
  <c r="AI872" i="1" s="1"/>
  <c r="AQ873" i="1"/>
  <c r="AI873" i="1" s="1"/>
  <c r="AQ874" i="1"/>
  <c r="AI874" i="1" s="1"/>
  <c r="AQ875" i="1"/>
  <c r="AI875" i="1" s="1"/>
  <c r="AQ876" i="1"/>
  <c r="AI876" i="1" s="1"/>
  <c r="AQ877" i="1"/>
  <c r="AI877" i="1" s="1"/>
  <c r="AQ878" i="1"/>
  <c r="AI878" i="1" s="1"/>
  <c r="AQ879" i="1"/>
  <c r="AI879" i="1" s="1"/>
  <c r="AQ880" i="1"/>
  <c r="AI880" i="1" s="1"/>
  <c r="AQ881" i="1"/>
  <c r="AI881" i="1" s="1"/>
  <c r="AQ882" i="1"/>
  <c r="AI882" i="1" s="1"/>
  <c r="AQ883" i="1"/>
  <c r="AI883" i="1" s="1"/>
  <c r="AQ884" i="1"/>
  <c r="AI884" i="1" s="1"/>
  <c r="AQ885" i="1"/>
  <c r="AI885" i="1" s="1"/>
  <c r="AQ886" i="1"/>
  <c r="AI886" i="1" s="1"/>
  <c r="AQ887" i="1"/>
  <c r="AI887" i="1" s="1"/>
  <c r="AQ888" i="1"/>
  <c r="AI888" i="1" s="1"/>
  <c r="AQ889" i="1"/>
  <c r="AI889" i="1" s="1"/>
  <c r="AQ890" i="1"/>
  <c r="AI890" i="1" s="1"/>
  <c r="AQ891" i="1"/>
  <c r="AI891" i="1" s="1"/>
  <c r="AQ892" i="1"/>
  <c r="AI892" i="1" s="1"/>
  <c r="AQ893" i="1"/>
  <c r="AI893" i="1" s="1"/>
  <c r="AQ894" i="1"/>
  <c r="AI894" i="1" s="1"/>
  <c r="AQ895" i="1"/>
  <c r="AI895" i="1" s="1"/>
  <c r="AQ896" i="1"/>
  <c r="AI896" i="1" s="1"/>
  <c r="AQ897" i="1"/>
  <c r="AI897" i="1" s="1"/>
  <c r="AQ898" i="1"/>
  <c r="AI898" i="1" s="1"/>
  <c r="AQ899" i="1"/>
  <c r="AI899" i="1" s="1"/>
  <c r="AQ900" i="1"/>
  <c r="AI900" i="1" s="1"/>
  <c r="AQ901" i="1"/>
  <c r="AI901" i="1" s="1"/>
  <c r="AQ902" i="1"/>
  <c r="AI902" i="1" s="1"/>
  <c r="AQ903" i="1"/>
  <c r="AI903" i="1" s="1"/>
  <c r="AQ904" i="1"/>
  <c r="AI904" i="1" s="1"/>
  <c r="AQ905" i="1"/>
  <c r="AI905" i="1" s="1"/>
  <c r="AQ906" i="1"/>
  <c r="AI906" i="1" s="1"/>
  <c r="AQ907" i="1"/>
  <c r="AI907" i="1" s="1"/>
  <c r="AQ908" i="1"/>
  <c r="AI908" i="1" s="1"/>
  <c r="AQ909" i="1"/>
  <c r="AI909" i="1" s="1"/>
  <c r="AQ910" i="1"/>
  <c r="AI910" i="1" s="1"/>
  <c r="AQ911" i="1"/>
  <c r="AI911" i="1" s="1"/>
  <c r="AQ912" i="1"/>
  <c r="AI912" i="1" s="1"/>
  <c r="AQ913" i="1"/>
  <c r="AI913" i="1" s="1"/>
  <c r="AQ914" i="1"/>
  <c r="AI914" i="1" s="1"/>
  <c r="AQ915" i="1"/>
  <c r="AI915" i="1" s="1"/>
  <c r="AQ917" i="1"/>
  <c r="AI917" i="1" s="1"/>
  <c r="AQ918" i="1"/>
  <c r="AI918" i="1" s="1"/>
  <c r="AQ919" i="1"/>
  <c r="AI919" i="1" s="1"/>
  <c r="AQ920" i="1"/>
  <c r="AI920" i="1" s="1"/>
  <c r="AQ921" i="1"/>
  <c r="AI921" i="1" s="1"/>
  <c r="AQ922" i="1"/>
  <c r="AI922" i="1" s="1"/>
  <c r="AQ923" i="1"/>
  <c r="AI923" i="1" s="1"/>
  <c r="AQ924" i="1"/>
  <c r="AI924" i="1" s="1"/>
  <c r="AQ925" i="1"/>
  <c r="AI925" i="1" s="1"/>
  <c r="AQ926" i="1"/>
  <c r="AI926" i="1" s="1"/>
  <c r="AQ927" i="1"/>
  <c r="AI927" i="1" s="1"/>
  <c r="AQ928" i="1"/>
  <c r="AI928" i="1" s="1"/>
  <c r="AQ929" i="1"/>
  <c r="AI929" i="1" s="1"/>
  <c r="AQ930" i="1"/>
  <c r="AI930" i="1" s="1"/>
  <c r="AQ931" i="1"/>
  <c r="AI931" i="1" s="1"/>
  <c r="AQ932" i="1"/>
  <c r="AI932" i="1" s="1"/>
  <c r="AQ933" i="1"/>
  <c r="AI933" i="1" s="1"/>
  <c r="AQ934" i="1"/>
  <c r="AI934" i="1" s="1"/>
  <c r="AQ935" i="1"/>
  <c r="AI935" i="1" s="1"/>
  <c r="AQ936" i="1"/>
  <c r="AI936" i="1" s="1"/>
  <c r="AQ937" i="1"/>
  <c r="AI937" i="1" s="1"/>
  <c r="AQ938" i="1"/>
  <c r="AI938" i="1" s="1"/>
  <c r="AQ939" i="1"/>
  <c r="AI939" i="1" s="1"/>
  <c r="AQ940" i="1"/>
  <c r="AI940" i="1" s="1"/>
  <c r="AQ941" i="1"/>
  <c r="AI941" i="1" s="1"/>
  <c r="AQ942" i="1"/>
  <c r="AI942" i="1" s="1"/>
  <c r="AQ943" i="1"/>
  <c r="AI943" i="1" s="1"/>
  <c r="AQ944" i="1"/>
  <c r="AI944" i="1" s="1"/>
  <c r="AQ945" i="1"/>
  <c r="AI945" i="1" s="1"/>
  <c r="AQ946" i="1"/>
  <c r="AI946" i="1" s="1"/>
  <c r="AQ947" i="1"/>
  <c r="AI947" i="1" s="1"/>
  <c r="AQ948" i="1"/>
  <c r="AI948" i="1" s="1"/>
  <c r="AQ949" i="1"/>
  <c r="AI949" i="1" s="1"/>
  <c r="AQ950" i="1"/>
  <c r="AI950" i="1" s="1"/>
  <c r="AQ951" i="1"/>
  <c r="AI951" i="1" s="1"/>
  <c r="AQ952" i="1"/>
  <c r="AI952" i="1" s="1"/>
  <c r="AQ953" i="1"/>
  <c r="AI953" i="1" s="1"/>
  <c r="AQ954" i="1"/>
  <c r="AI954" i="1" s="1"/>
  <c r="AQ955" i="1"/>
  <c r="AI955" i="1" s="1"/>
  <c r="AQ956" i="1"/>
  <c r="AI956" i="1" s="1"/>
  <c r="AQ957" i="1"/>
  <c r="AI957" i="1" s="1"/>
  <c r="AQ958" i="1"/>
  <c r="AI958" i="1" s="1"/>
  <c r="AQ959" i="1"/>
  <c r="AI959" i="1" s="1"/>
  <c r="AQ960" i="1"/>
  <c r="AI960" i="1" s="1"/>
  <c r="AQ961" i="1"/>
  <c r="AI961" i="1" s="1"/>
  <c r="AQ962" i="1"/>
  <c r="AI962" i="1" s="1"/>
  <c r="AQ963" i="1"/>
  <c r="AI963" i="1" s="1"/>
  <c r="AQ964" i="1"/>
  <c r="AI964" i="1" s="1"/>
  <c r="AQ965" i="1"/>
  <c r="AI965" i="1" s="1"/>
  <c r="AQ966" i="1"/>
  <c r="AI966" i="1" s="1"/>
  <c r="AQ967" i="1"/>
  <c r="AI967" i="1" s="1"/>
  <c r="AQ968" i="1"/>
  <c r="AI968" i="1" s="1"/>
  <c r="AQ969" i="1"/>
  <c r="AI969" i="1" s="1"/>
  <c r="AQ971" i="1"/>
  <c r="AI971" i="1" s="1"/>
  <c r="AQ972" i="1"/>
  <c r="AI972" i="1" s="1"/>
  <c r="AQ973" i="1"/>
  <c r="AI973" i="1" s="1"/>
  <c r="AQ974" i="1"/>
  <c r="AI974" i="1" s="1"/>
  <c r="AQ975" i="1"/>
  <c r="AI975" i="1" s="1"/>
  <c r="AQ976" i="1"/>
  <c r="AI976" i="1" s="1"/>
  <c r="AQ977" i="1"/>
  <c r="AI977" i="1" s="1"/>
  <c r="AQ978" i="1"/>
  <c r="AI978" i="1" s="1"/>
  <c r="AQ979" i="1"/>
  <c r="AI979" i="1" s="1"/>
  <c r="AQ980" i="1"/>
  <c r="AI980" i="1" s="1"/>
  <c r="AQ981" i="1"/>
  <c r="AI981" i="1" s="1"/>
  <c r="AQ982" i="1"/>
  <c r="AI982" i="1" s="1"/>
  <c r="AQ983" i="1"/>
  <c r="AI983" i="1" s="1"/>
  <c r="AQ984" i="1"/>
  <c r="AI984" i="1" s="1"/>
  <c r="AQ985" i="1"/>
  <c r="AI985" i="1" s="1"/>
  <c r="AQ986" i="1"/>
  <c r="AI986" i="1" s="1"/>
  <c r="AQ987" i="1"/>
  <c r="AI987" i="1" s="1"/>
  <c r="AQ988" i="1"/>
  <c r="AI988" i="1" s="1"/>
  <c r="AQ989" i="1"/>
  <c r="AI989" i="1" s="1"/>
  <c r="AQ990" i="1"/>
  <c r="AI990" i="1" s="1"/>
  <c r="AQ991" i="1"/>
  <c r="AI991" i="1" s="1"/>
  <c r="AQ992" i="1"/>
  <c r="AI992" i="1" s="1"/>
  <c r="AQ993" i="1"/>
  <c r="AI993" i="1" s="1"/>
  <c r="AQ994" i="1"/>
  <c r="AI994" i="1" s="1"/>
  <c r="AQ995" i="1"/>
  <c r="AI995" i="1" s="1"/>
  <c r="AQ996" i="1"/>
  <c r="AI996" i="1" s="1"/>
  <c r="AQ997" i="1"/>
  <c r="AI997" i="1" s="1"/>
  <c r="AQ998" i="1"/>
  <c r="AI998" i="1" s="1"/>
  <c r="AQ999" i="1"/>
  <c r="AI999" i="1" s="1"/>
  <c r="AQ1000" i="1"/>
  <c r="AI1000" i="1" s="1"/>
  <c r="AQ1001" i="1"/>
  <c r="AI1001" i="1" s="1"/>
  <c r="AQ1002" i="1"/>
  <c r="AI1002" i="1" s="1"/>
  <c r="AQ1003" i="1"/>
  <c r="AI1003" i="1" s="1"/>
  <c r="AQ1004" i="1"/>
  <c r="AI1004" i="1" s="1"/>
  <c r="AQ1005" i="1"/>
  <c r="AI1005" i="1" s="1"/>
  <c r="AQ1006" i="1"/>
  <c r="AI1006" i="1" s="1"/>
  <c r="AQ1007" i="1"/>
  <c r="AI1007" i="1" s="1"/>
  <c r="AQ1008" i="1"/>
  <c r="AI1008" i="1" s="1"/>
  <c r="AQ1009" i="1"/>
  <c r="AI1009" i="1" s="1"/>
  <c r="AQ1010" i="1"/>
  <c r="AI1010" i="1" s="1"/>
  <c r="AQ1011" i="1"/>
  <c r="AI1011" i="1" s="1"/>
  <c r="AQ1012" i="1"/>
  <c r="AI1012" i="1" s="1"/>
  <c r="AQ1013" i="1"/>
  <c r="AI1013" i="1" s="1"/>
  <c r="AQ1014" i="1"/>
  <c r="AI1014" i="1" s="1"/>
  <c r="AQ1015" i="1"/>
  <c r="AI1015" i="1" s="1"/>
  <c r="AQ1016" i="1"/>
  <c r="AI1016" i="1" s="1"/>
  <c r="AQ1017" i="1"/>
  <c r="AI1017" i="1" s="1"/>
  <c r="AQ1018" i="1"/>
  <c r="AI1018" i="1" s="1"/>
  <c r="AQ1019" i="1"/>
  <c r="AI1019" i="1" s="1"/>
  <c r="AQ1020" i="1"/>
  <c r="AI1020" i="1" s="1"/>
  <c r="AQ1021" i="1"/>
  <c r="AI1021" i="1" s="1"/>
  <c r="AQ1022" i="1"/>
  <c r="AI1022" i="1" s="1"/>
  <c r="AQ1023" i="1"/>
  <c r="AI1023" i="1" s="1"/>
  <c r="AQ1024" i="1"/>
  <c r="AI1024" i="1" s="1"/>
  <c r="AQ1025" i="1"/>
  <c r="AI1025" i="1" s="1"/>
  <c r="AQ1026" i="1"/>
  <c r="AI1026" i="1" s="1"/>
  <c r="AQ1027" i="1"/>
  <c r="AI1027" i="1" s="1"/>
  <c r="AQ1028" i="1"/>
  <c r="AI1028" i="1" s="1"/>
  <c r="AQ1029" i="1"/>
  <c r="AI1029" i="1" s="1"/>
  <c r="AQ1030" i="1"/>
  <c r="AI1030" i="1" s="1"/>
  <c r="AQ1031" i="1"/>
  <c r="AI1031" i="1" s="1"/>
  <c r="AQ1032" i="1"/>
  <c r="AI1032" i="1" s="1"/>
  <c r="AQ1033" i="1"/>
  <c r="AI1033" i="1" s="1"/>
  <c r="AQ1034" i="1"/>
  <c r="AI1034" i="1" s="1"/>
  <c r="AQ1035" i="1"/>
  <c r="AI1035" i="1" s="1"/>
  <c r="AQ1036" i="1"/>
  <c r="AI1036" i="1" s="1"/>
  <c r="AQ1037" i="1"/>
  <c r="AI1037" i="1" s="1"/>
  <c r="AQ1038" i="1"/>
  <c r="AI1038" i="1" s="1"/>
  <c r="AQ1039" i="1"/>
  <c r="AI1039" i="1" s="1"/>
  <c r="AQ1040" i="1"/>
  <c r="AI1040" i="1" s="1"/>
  <c r="AQ1041" i="1"/>
  <c r="AI1041" i="1" s="1"/>
  <c r="AQ1042" i="1"/>
  <c r="AI1042" i="1" s="1"/>
  <c r="AQ1043" i="1"/>
  <c r="AI1043" i="1" s="1"/>
  <c r="AQ1044" i="1"/>
  <c r="AI1044" i="1" s="1"/>
  <c r="AQ1045" i="1"/>
  <c r="AI1045" i="1" s="1"/>
  <c r="AQ1046" i="1"/>
  <c r="AI1046" i="1" s="1"/>
  <c r="AQ1047" i="1"/>
  <c r="AI1047" i="1" s="1"/>
  <c r="AQ1048" i="1"/>
  <c r="AI1048" i="1" s="1"/>
  <c r="AQ1049" i="1"/>
  <c r="AI1049" i="1" s="1"/>
  <c r="AQ1050" i="1"/>
  <c r="AI1050" i="1" s="1"/>
  <c r="AQ1051" i="1"/>
  <c r="AI1051" i="1" s="1"/>
  <c r="AQ1052" i="1"/>
  <c r="AI1052" i="1" s="1"/>
  <c r="AQ1053" i="1"/>
  <c r="AI1053" i="1" s="1"/>
  <c r="AQ1054" i="1"/>
  <c r="AI1054" i="1" s="1"/>
  <c r="AQ1055" i="1"/>
  <c r="AI1055" i="1" s="1"/>
  <c r="AQ1056" i="1"/>
  <c r="AI1056" i="1" s="1"/>
  <c r="AQ1057" i="1"/>
  <c r="AI1057" i="1" s="1"/>
  <c r="AQ1058" i="1"/>
  <c r="AI1058" i="1" s="1"/>
  <c r="AQ1059" i="1"/>
  <c r="AI1059" i="1" s="1"/>
  <c r="AQ1060" i="1"/>
  <c r="AI1060" i="1" s="1"/>
  <c r="AQ1061" i="1"/>
  <c r="AI1061" i="1" s="1"/>
  <c r="AQ1062" i="1"/>
  <c r="AI1062" i="1" s="1"/>
  <c r="AQ1063" i="1"/>
  <c r="AI1063" i="1" s="1"/>
  <c r="AQ1064" i="1"/>
  <c r="AI1064" i="1" s="1"/>
  <c r="AQ1065" i="1"/>
  <c r="AI1065" i="1" s="1"/>
  <c r="AQ1066" i="1"/>
  <c r="AI1066" i="1" s="1"/>
  <c r="AQ1067" i="1"/>
  <c r="AI1067" i="1" s="1"/>
  <c r="AQ1068" i="1"/>
  <c r="AI1068" i="1" s="1"/>
  <c r="AQ1069" i="1"/>
  <c r="AI1069" i="1" s="1"/>
  <c r="AQ1070" i="1"/>
  <c r="AI1070" i="1" s="1"/>
  <c r="AQ1071" i="1"/>
  <c r="AI1071" i="1" s="1"/>
  <c r="AQ1072" i="1"/>
  <c r="AI1072" i="1" s="1"/>
  <c r="AQ1073" i="1"/>
  <c r="AI1073" i="1" s="1"/>
  <c r="AQ1074" i="1"/>
  <c r="AI1074" i="1" s="1"/>
  <c r="AQ1075" i="1"/>
  <c r="AI1075" i="1" s="1"/>
  <c r="AQ1076" i="1"/>
  <c r="AI1076" i="1" s="1"/>
  <c r="AQ1077" i="1"/>
  <c r="AI1077" i="1" s="1"/>
  <c r="AQ1078" i="1"/>
  <c r="AI1078" i="1" s="1"/>
  <c r="AQ1079" i="1"/>
  <c r="AI1079" i="1" s="1"/>
  <c r="AQ1080" i="1"/>
  <c r="AI1080" i="1" s="1"/>
  <c r="AQ1081" i="1"/>
  <c r="AI1081" i="1" s="1"/>
  <c r="AQ1082" i="1"/>
  <c r="AI1082" i="1" s="1"/>
  <c r="AQ1083" i="1"/>
  <c r="AI1083" i="1" s="1"/>
  <c r="AQ1084" i="1"/>
  <c r="AI1084" i="1" s="1"/>
  <c r="AQ1085" i="1"/>
  <c r="AI1085" i="1" s="1"/>
  <c r="AQ1086" i="1"/>
  <c r="AI1086" i="1" s="1"/>
  <c r="AQ1087" i="1"/>
  <c r="AI1087" i="1" s="1"/>
  <c r="AQ1088" i="1"/>
  <c r="AI1088" i="1" s="1"/>
  <c r="AQ1089" i="1"/>
  <c r="AI1089" i="1" s="1"/>
  <c r="AQ1090" i="1"/>
  <c r="AI1090" i="1" s="1"/>
  <c r="AQ1091" i="1"/>
  <c r="AI1091" i="1" s="1"/>
  <c r="AQ1092" i="1"/>
  <c r="AI1092" i="1" s="1"/>
  <c r="AQ1093" i="1"/>
  <c r="AI1093" i="1" s="1"/>
  <c r="AQ1094" i="1"/>
  <c r="AI1094" i="1" s="1"/>
  <c r="AQ1095" i="1"/>
  <c r="AI1095" i="1" s="1"/>
  <c r="AQ1096" i="1"/>
  <c r="AI1096" i="1" s="1"/>
  <c r="AQ1097" i="1"/>
  <c r="AI1097" i="1" s="1"/>
  <c r="AQ1098" i="1"/>
  <c r="AI1098" i="1" s="1"/>
  <c r="AQ1099" i="1"/>
  <c r="AI1099" i="1" s="1"/>
  <c r="AQ1100" i="1"/>
  <c r="AI1100" i="1" s="1"/>
  <c r="AQ1101" i="1"/>
  <c r="AI1101" i="1" s="1"/>
  <c r="AQ1102" i="1"/>
  <c r="AI1102" i="1" s="1"/>
  <c r="AQ1103" i="1"/>
  <c r="AI1103" i="1" s="1"/>
  <c r="AQ1104" i="1"/>
  <c r="AI1104" i="1" s="1"/>
  <c r="AQ1105" i="1"/>
  <c r="AI1105" i="1" s="1"/>
  <c r="AQ1106" i="1"/>
  <c r="AI1106" i="1" s="1"/>
  <c r="AQ1107" i="1"/>
  <c r="AI1107" i="1" s="1"/>
  <c r="AQ1108" i="1"/>
  <c r="AI1108" i="1" s="1"/>
  <c r="AQ1109" i="1"/>
  <c r="AI1109" i="1" s="1"/>
  <c r="AQ1110" i="1"/>
  <c r="AI1110" i="1" s="1"/>
  <c r="AQ1111" i="1"/>
  <c r="AI1111" i="1" s="1"/>
  <c r="AQ1112" i="1"/>
  <c r="AI1112" i="1" s="1"/>
  <c r="AQ1113" i="1"/>
  <c r="AI1113" i="1" s="1"/>
  <c r="AQ1114" i="1"/>
  <c r="AI1114" i="1" s="1"/>
  <c r="AQ1115" i="1"/>
  <c r="AI1115" i="1" s="1"/>
  <c r="AQ1116" i="1"/>
  <c r="AI1116" i="1" s="1"/>
  <c r="AQ1117" i="1"/>
  <c r="AI1117" i="1" s="1"/>
  <c r="AQ1118" i="1"/>
  <c r="AI1118" i="1" s="1"/>
  <c r="AQ1119" i="1"/>
  <c r="AI1119" i="1" s="1"/>
  <c r="AQ1120" i="1"/>
  <c r="AI1120" i="1" s="1"/>
  <c r="AQ1121" i="1"/>
  <c r="AI1121" i="1" s="1"/>
  <c r="AQ1122" i="1"/>
  <c r="AI1122" i="1" s="1"/>
  <c r="AQ1123" i="1"/>
  <c r="AI1123" i="1" s="1"/>
  <c r="AQ1124" i="1"/>
  <c r="AI1124" i="1" s="1"/>
  <c r="AQ1125" i="1"/>
  <c r="AI1125" i="1" s="1"/>
  <c r="AQ1126" i="1"/>
  <c r="AI1126" i="1" s="1"/>
  <c r="AQ1127" i="1"/>
  <c r="AI1127" i="1" s="1"/>
  <c r="AQ1128" i="1"/>
  <c r="AI1128" i="1" s="1"/>
  <c r="AQ1129" i="1"/>
  <c r="AI1129" i="1" s="1"/>
  <c r="AQ1130" i="1"/>
  <c r="AI1130" i="1" s="1"/>
  <c r="AQ1131" i="1"/>
  <c r="AI1131" i="1" s="1"/>
  <c r="AQ1132" i="1"/>
  <c r="AI1132" i="1" s="1"/>
  <c r="AQ1133" i="1"/>
  <c r="AI1133" i="1" s="1"/>
  <c r="AQ1134" i="1"/>
  <c r="AI1134" i="1" s="1"/>
  <c r="AQ1135" i="1"/>
  <c r="AI1135" i="1" s="1"/>
  <c r="AQ1136" i="1"/>
  <c r="AI1136" i="1" s="1"/>
  <c r="AQ1137" i="1"/>
  <c r="AI1137" i="1" s="1"/>
  <c r="AQ1138" i="1"/>
  <c r="AI1138" i="1" s="1"/>
  <c r="AQ1139" i="1"/>
  <c r="AI1139" i="1" s="1"/>
  <c r="AQ1140" i="1"/>
  <c r="AI1140" i="1" s="1"/>
  <c r="AQ1141" i="1"/>
  <c r="AI1141" i="1" s="1"/>
  <c r="AQ1142" i="1"/>
  <c r="AI1142" i="1" s="1"/>
  <c r="AQ1143" i="1"/>
  <c r="AI1143" i="1" s="1"/>
  <c r="AQ1144" i="1"/>
  <c r="AI1144" i="1" s="1"/>
  <c r="AQ1145" i="1"/>
  <c r="AI1145" i="1" s="1"/>
  <c r="AQ1146" i="1"/>
  <c r="AI1146" i="1" s="1"/>
  <c r="AQ1147" i="1"/>
  <c r="AI1147" i="1" s="1"/>
  <c r="AQ1148" i="1"/>
  <c r="AI1148" i="1" s="1"/>
  <c r="AQ1149" i="1"/>
  <c r="AI1149" i="1" s="1"/>
  <c r="AQ1151" i="1"/>
  <c r="AI1151" i="1" s="1"/>
  <c r="AQ1152" i="1"/>
  <c r="AI1152" i="1" s="1"/>
  <c r="AQ1153" i="1"/>
  <c r="AI1153" i="1" s="1"/>
  <c r="AQ1154" i="1"/>
  <c r="AI1154" i="1" s="1"/>
  <c r="AQ1155" i="1"/>
  <c r="AI1155" i="1" s="1"/>
  <c r="AQ1156" i="1"/>
  <c r="AI1156" i="1" s="1"/>
  <c r="AQ1157" i="1"/>
  <c r="AI1157" i="1" s="1"/>
  <c r="AQ1158" i="1"/>
  <c r="AI1158" i="1" s="1"/>
  <c r="AQ1159" i="1"/>
  <c r="AI1159" i="1" s="1"/>
  <c r="AQ1150" i="1"/>
  <c r="AI1150" i="1" s="1"/>
  <c r="AQ1160" i="1"/>
  <c r="AI1160" i="1" s="1"/>
  <c r="AQ1161" i="1"/>
  <c r="AI1161" i="1" s="1"/>
  <c r="AQ1162" i="1"/>
  <c r="AI1162" i="1" s="1"/>
  <c r="AQ1163" i="1"/>
  <c r="AI1163" i="1" s="1"/>
  <c r="AQ1164" i="1"/>
  <c r="AI1164" i="1" s="1"/>
  <c r="AQ1165" i="1"/>
  <c r="AI1165" i="1" s="1"/>
  <c r="AQ1166" i="1"/>
  <c r="AI1166" i="1" s="1"/>
  <c r="AQ1167" i="1"/>
  <c r="AI1167" i="1" s="1"/>
  <c r="AQ1168" i="1"/>
  <c r="AI1168" i="1" s="1"/>
  <c r="AQ1169" i="1"/>
  <c r="AI1169" i="1" s="1"/>
  <c r="AQ1170" i="1"/>
  <c r="AI1170" i="1" s="1"/>
  <c r="AQ1171" i="1"/>
  <c r="AI1171" i="1" s="1"/>
  <c r="AQ1172" i="1"/>
  <c r="AI1172" i="1" s="1"/>
  <c r="AQ1173" i="1"/>
  <c r="AI1173" i="1" s="1"/>
  <c r="AQ1174" i="1"/>
  <c r="AI1174" i="1" s="1"/>
  <c r="AQ1175" i="1"/>
  <c r="AI1175" i="1" s="1"/>
  <c r="AQ1176" i="1"/>
  <c r="AI1176" i="1" s="1"/>
  <c r="AQ1177" i="1"/>
  <c r="AI1177" i="1" s="1"/>
  <c r="AQ1178" i="1"/>
  <c r="AI1178" i="1" s="1"/>
  <c r="AQ1179" i="1"/>
  <c r="AI1179" i="1" s="1"/>
  <c r="AQ1180" i="1"/>
  <c r="AI1180" i="1" s="1"/>
  <c r="AQ1181" i="1"/>
  <c r="AI1181" i="1" s="1"/>
  <c r="AQ1182" i="1"/>
  <c r="AI1182" i="1" s="1"/>
  <c r="AQ1183" i="1"/>
  <c r="AI1183" i="1" s="1"/>
  <c r="AQ1184" i="1"/>
  <c r="AI1184" i="1" s="1"/>
  <c r="AQ1185" i="1"/>
  <c r="AI1185" i="1" s="1"/>
  <c r="AQ1186" i="1"/>
  <c r="AI1186" i="1" s="1"/>
  <c r="AQ1187" i="1"/>
  <c r="AI1187" i="1" s="1"/>
  <c r="AQ1188" i="1"/>
  <c r="AI1188" i="1" s="1"/>
  <c r="AQ1189" i="1"/>
  <c r="AI1189" i="1" s="1"/>
  <c r="AQ1190" i="1"/>
  <c r="AI1190" i="1" s="1"/>
  <c r="AQ1191" i="1"/>
  <c r="AI1191" i="1" s="1"/>
  <c r="AQ1192" i="1"/>
  <c r="AI1192" i="1" s="1"/>
  <c r="AQ1193" i="1"/>
  <c r="AI1193" i="1" s="1"/>
  <c r="AQ1194" i="1"/>
  <c r="AI1194" i="1" s="1"/>
  <c r="AQ1195" i="1"/>
  <c r="AI1195" i="1" s="1"/>
  <c r="AQ1196" i="1"/>
  <c r="AI1196" i="1" s="1"/>
  <c r="AQ1197" i="1"/>
  <c r="AI1197" i="1" s="1"/>
  <c r="AQ1198" i="1"/>
  <c r="AI1198" i="1" s="1"/>
  <c r="AQ1199" i="1"/>
  <c r="AI1199" i="1" s="1"/>
  <c r="AQ1200" i="1"/>
  <c r="AI1200" i="1" s="1"/>
  <c r="AQ1201" i="1"/>
  <c r="AI1201" i="1" s="1"/>
  <c r="AQ1202" i="1"/>
  <c r="AI1202" i="1" s="1"/>
  <c r="AQ1203" i="1"/>
  <c r="AI1203" i="1" s="1"/>
  <c r="AQ1204" i="1"/>
  <c r="AI1204" i="1" s="1"/>
  <c r="AQ1205" i="1"/>
  <c r="AI1205" i="1" s="1"/>
  <c r="AQ1206" i="1"/>
  <c r="AI1206" i="1" s="1"/>
  <c r="AQ1207" i="1"/>
  <c r="AI1207" i="1" s="1"/>
  <c r="AQ1208" i="1"/>
  <c r="AI1208" i="1" s="1"/>
  <c r="AQ1209" i="1"/>
  <c r="AI1209" i="1" s="1"/>
  <c r="AQ1210" i="1"/>
  <c r="AI1210" i="1" s="1"/>
  <c r="AQ1211" i="1"/>
  <c r="AI1211" i="1" s="1"/>
  <c r="AQ1212" i="1"/>
  <c r="AI1212" i="1" s="1"/>
  <c r="AQ1213" i="1"/>
  <c r="AI1213" i="1" s="1"/>
  <c r="AQ1214" i="1"/>
  <c r="AI1214" i="1" s="1"/>
  <c r="AQ1215" i="1"/>
  <c r="AI1215" i="1" s="1"/>
  <c r="AQ1216" i="1"/>
  <c r="AI1216" i="1" s="1"/>
  <c r="AQ1217" i="1"/>
  <c r="AI1217" i="1" s="1"/>
  <c r="AQ1218" i="1"/>
  <c r="AI1218" i="1" s="1"/>
  <c r="AQ1219" i="1"/>
  <c r="AI1219" i="1" s="1"/>
  <c r="AQ1220" i="1"/>
  <c r="AI1220" i="1" s="1"/>
  <c r="AQ1221" i="1"/>
  <c r="AI1221" i="1" s="1"/>
  <c r="AQ1222" i="1"/>
  <c r="AI1222" i="1" s="1"/>
  <c r="AQ1223" i="1"/>
  <c r="AI1223" i="1" s="1"/>
  <c r="AQ1224" i="1"/>
  <c r="AI1224" i="1" s="1"/>
  <c r="AQ1225" i="1"/>
  <c r="AI1225" i="1" s="1"/>
  <c r="AQ1226" i="1"/>
  <c r="AI1226" i="1" s="1"/>
  <c r="AQ1227" i="1"/>
  <c r="AI1227" i="1" s="1"/>
  <c r="AQ1228" i="1"/>
  <c r="AI1228" i="1" s="1"/>
  <c r="AQ1229" i="1"/>
  <c r="AI1229" i="1" s="1"/>
  <c r="AQ1230" i="1"/>
  <c r="AI1230" i="1" s="1"/>
  <c r="AQ1231" i="1"/>
  <c r="AI1231" i="1" s="1"/>
  <c r="AQ1232" i="1"/>
  <c r="AI1232" i="1" s="1"/>
  <c r="AQ1233" i="1"/>
  <c r="AI1233" i="1" s="1"/>
  <c r="AQ1234" i="1"/>
  <c r="AI1234" i="1" s="1"/>
  <c r="AQ1235" i="1"/>
  <c r="AI1235" i="1" s="1"/>
  <c r="AQ1236" i="1"/>
  <c r="AI1236" i="1" s="1"/>
  <c r="AQ1237" i="1"/>
  <c r="AI1237" i="1" s="1"/>
  <c r="AQ1238" i="1"/>
  <c r="AI1238" i="1" s="1"/>
  <c r="AQ1239" i="1"/>
  <c r="AI1239" i="1" s="1"/>
  <c r="AQ1240" i="1"/>
  <c r="AI1240" i="1" s="1"/>
  <c r="AQ1241" i="1"/>
  <c r="AI1241" i="1" s="1"/>
  <c r="AQ1242" i="1"/>
  <c r="AI1242" i="1" s="1"/>
  <c r="AQ1243" i="1"/>
  <c r="AI1243" i="1" s="1"/>
  <c r="AQ1244" i="1"/>
  <c r="AI1244" i="1" s="1"/>
  <c r="AQ1245" i="1"/>
  <c r="AI1245" i="1" s="1"/>
  <c r="AQ1246" i="1"/>
  <c r="AI1246" i="1" s="1"/>
  <c r="AQ1247" i="1"/>
  <c r="AI1247" i="1" s="1"/>
  <c r="AQ1248" i="1"/>
  <c r="AI1248" i="1" s="1"/>
  <c r="AQ1249" i="1"/>
  <c r="AI1249" i="1" s="1"/>
  <c r="AQ1250" i="1"/>
  <c r="AI1250" i="1" s="1"/>
  <c r="AQ1251" i="1"/>
  <c r="AI1251" i="1" s="1"/>
  <c r="AQ1252" i="1"/>
  <c r="AI1252" i="1" s="1"/>
  <c r="AQ1253" i="1"/>
  <c r="AI1253" i="1" s="1"/>
  <c r="AQ1254" i="1"/>
  <c r="AI1254" i="1" s="1"/>
  <c r="AQ1255" i="1"/>
  <c r="AI1255" i="1" s="1"/>
  <c r="AQ1256" i="1"/>
  <c r="AI1256" i="1" s="1"/>
  <c r="AQ1257" i="1"/>
  <c r="AI1257" i="1" s="1"/>
  <c r="AQ1258" i="1"/>
  <c r="AI1258" i="1" s="1"/>
  <c r="AQ1259" i="1"/>
  <c r="AI1259" i="1" s="1"/>
  <c r="AQ1260" i="1"/>
  <c r="AI1260" i="1" s="1"/>
  <c r="AQ1261" i="1"/>
  <c r="AI1261" i="1" s="1"/>
  <c r="AQ1262" i="1"/>
  <c r="AI1262" i="1" s="1"/>
  <c r="AQ1263" i="1"/>
  <c r="AI1263" i="1" s="1"/>
  <c r="AQ1264" i="1"/>
  <c r="AI1264" i="1" s="1"/>
  <c r="AQ1265" i="1"/>
  <c r="AI1265" i="1" s="1"/>
  <c r="AQ1266" i="1"/>
  <c r="AI1266" i="1" s="1"/>
  <c r="AQ1267" i="1"/>
  <c r="AI1267" i="1" s="1"/>
  <c r="AQ1268" i="1"/>
  <c r="AI1268" i="1" s="1"/>
  <c r="AQ1269" i="1"/>
  <c r="AI1269" i="1" s="1"/>
  <c r="AQ1270" i="1"/>
  <c r="AI1270" i="1" s="1"/>
  <c r="AQ1271" i="1"/>
  <c r="AI1271" i="1" s="1"/>
  <c r="AQ1272" i="1"/>
  <c r="AI1272" i="1" s="1"/>
  <c r="AQ1273" i="1"/>
  <c r="AI1273" i="1" s="1"/>
  <c r="AQ1274" i="1"/>
  <c r="AI1274" i="1" s="1"/>
  <c r="AQ1275" i="1"/>
  <c r="AI1275" i="1" s="1"/>
  <c r="AQ1276" i="1"/>
  <c r="AI1276" i="1" s="1"/>
  <c r="AQ1277" i="1"/>
  <c r="AI1277" i="1" s="1"/>
  <c r="AQ1278" i="1"/>
  <c r="AI1278" i="1" s="1"/>
  <c r="AQ1279" i="1"/>
  <c r="AI1279" i="1" s="1"/>
  <c r="AQ1280" i="1"/>
  <c r="AI1280" i="1" s="1"/>
  <c r="AQ1281" i="1"/>
  <c r="AI1281" i="1" s="1"/>
  <c r="AQ1282" i="1"/>
  <c r="AI1282" i="1" s="1"/>
  <c r="AQ1283" i="1"/>
  <c r="AI1283" i="1" s="1"/>
  <c r="AQ1284" i="1"/>
  <c r="AI1284" i="1" s="1"/>
  <c r="AQ1285" i="1"/>
  <c r="AI1285" i="1" s="1"/>
  <c r="AQ1286" i="1"/>
  <c r="AI1286" i="1" s="1"/>
  <c r="AQ1287" i="1"/>
  <c r="AI1287" i="1" s="1"/>
  <c r="AQ1288" i="1"/>
  <c r="AI1288" i="1" s="1"/>
  <c r="AQ1289" i="1"/>
  <c r="AI1289" i="1" s="1"/>
  <c r="AQ1290" i="1"/>
  <c r="AI1290" i="1" s="1"/>
  <c r="AQ1291" i="1"/>
  <c r="AI1291" i="1" s="1"/>
  <c r="AQ1292" i="1"/>
  <c r="AI1292" i="1" s="1"/>
  <c r="AQ1293" i="1"/>
  <c r="AI1293" i="1" s="1"/>
  <c r="AQ1294" i="1"/>
  <c r="AI1294" i="1" s="1"/>
  <c r="AQ1295" i="1"/>
  <c r="AI1295" i="1" s="1"/>
  <c r="AQ1296" i="1"/>
  <c r="AI1296" i="1" s="1"/>
  <c r="AQ1297" i="1"/>
  <c r="AI1297" i="1" s="1"/>
  <c r="AQ1298" i="1"/>
  <c r="AI1298" i="1" s="1"/>
  <c r="AQ1299" i="1"/>
  <c r="AI1299" i="1" s="1"/>
  <c r="AQ1300" i="1"/>
  <c r="AI1300" i="1" s="1"/>
  <c r="AQ1301" i="1"/>
  <c r="AI1301" i="1" s="1"/>
  <c r="AQ1302" i="1"/>
  <c r="AI1302" i="1" s="1"/>
  <c r="AQ1303" i="1"/>
  <c r="AI1303" i="1" s="1"/>
  <c r="AQ1304" i="1"/>
  <c r="AI1304" i="1" s="1"/>
  <c r="AQ1305" i="1"/>
  <c r="AI1305" i="1" s="1"/>
  <c r="AQ1306" i="1"/>
  <c r="AI1306" i="1" s="1"/>
  <c r="AQ1307" i="1"/>
  <c r="AI1307" i="1" s="1"/>
  <c r="AQ1308" i="1"/>
  <c r="AI1308" i="1" s="1"/>
  <c r="AQ1309" i="1"/>
  <c r="AI1309" i="1" s="1"/>
  <c r="AQ1310" i="1"/>
  <c r="AI1310" i="1" s="1"/>
  <c r="AQ1311" i="1"/>
  <c r="AI1311" i="1" s="1"/>
  <c r="AQ1312" i="1"/>
  <c r="AI1312" i="1" s="1"/>
  <c r="AQ1313" i="1"/>
  <c r="AI1313" i="1" s="1"/>
  <c r="AQ1314" i="1"/>
  <c r="AI1314" i="1" s="1"/>
  <c r="AQ1315" i="1"/>
  <c r="AI1315" i="1" s="1"/>
  <c r="AQ1316" i="1"/>
  <c r="AI1316" i="1" s="1"/>
  <c r="AQ1317" i="1"/>
  <c r="AI1317" i="1" s="1"/>
  <c r="AQ1318" i="1"/>
  <c r="AI1318" i="1" s="1"/>
  <c r="AQ1319" i="1"/>
  <c r="AI1319" i="1" s="1"/>
  <c r="AQ1320" i="1"/>
  <c r="AI1320" i="1" s="1"/>
  <c r="AQ1321" i="1"/>
  <c r="AI1321" i="1" s="1"/>
  <c r="AQ1322" i="1"/>
  <c r="AI1322" i="1" s="1"/>
  <c r="AQ1323" i="1"/>
  <c r="AI1323" i="1" s="1"/>
  <c r="AQ1324" i="1"/>
  <c r="AI1324" i="1" s="1"/>
  <c r="AQ1325" i="1"/>
  <c r="AI1325" i="1" s="1"/>
  <c r="AQ1326" i="1"/>
  <c r="AI1326" i="1" s="1"/>
  <c r="AQ1327" i="1"/>
  <c r="AI1327" i="1" s="1"/>
  <c r="AQ1328" i="1"/>
  <c r="AI1328" i="1" s="1"/>
  <c r="AQ1329" i="1"/>
  <c r="AI1329" i="1" s="1"/>
  <c r="AQ1330" i="1"/>
  <c r="AI1330" i="1" s="1"/>
  <c r="AQ1331" i="1"/>
  <c r="AI1331" i="1" s="1"/>
  <c r="AQ1332" i="1"/>
  <c r="AI1332" i="1" s="1"/>
  <c r="AQ1333" i="1"/>
  <c r="AI1333" i="1" s="1"/>
  <c r="AQ1334" i="1"/>
  <c r="AI1334" i="1" s="1"/>
  <c r="AQ1335" i="1"/>
  <c r="AI1335" i="1" s="1"/>
  <c r="AQ1336" i="1"/>
  <c r="AI1336" i="1" s="1"/>
  <c r="AQ1337" i="1"/>
  <c r="AI1337" i="1" s="1"/>
  <c r="AQ1338" i="1"/>
  <c r="AI1338" i="1" s="1"/>
  <c r="AQ1339" i="1"/>
  <c r="AI1339" i="1" s="1"/>
  <c r="AQ1340" i="1"/>
  <c r="AI1340" i="1" s="1"/>
  <c r="AQ1341" i="1"/>
  <c r="AI1341" i="1" s="1"/>
  <c r="AQ1342" i="1"/>
  <c r="AI1342" i="1" s="1"/>
  <c r="AQ1343" i="1"/>
  <c r="AI1343" i="1" s="1"/>
  <c r="AQ1344" i="1"/>
  <c r="AI1344" i="1" s="1"/>
  <c r="AQ1345" i="1"/>
  <c r="AI1345" i="1" s="1"/>
  <c r="AQ1346" i="1"/>
  <c r="AI1346" i="1" s="1"/>
  <c r="AQ1347" i="1"/>
  <c r="AI1347" i="1" s="1"/>
  <c r="AQ1348" i="1"/>
  <c r="AI1348" i="1" s="1"/>
  <c r="AQ1349" i="1"/>
  <c r="AI1349" i="1" s="1"/>
  <c r="AQ1350" i="1"/>
  <c r="AI1350" i="1" s="1"/>
  <c r="AQ1351" i="1"/>
  <c r="AI1351" i="1" s="1"/>
  <c r="AQ1352" i="1"/>
  <c r="AI1352" i="1" s="1"/>
  <c r="AQ1353" i="1"/>
  <c r="AI1353" i="1" s="1"/>
  <c r="AQ1354" i="1"/>
  <c r="AI1354" i="1" s="1"/>
  <c r="AQ1355" i="1"/>
  <c r="AI1355" i="1" s="1"/>
  <c r="AQ1356" i="1"/>
  <c r="AI1356" i="1" s="1"/>
  <c r="AQ1357" i="1"/>
  <c r="AI1357" i="1" s="1"/>
  <c r="AQ1358" i="1"/>
  <c r="AI1358" i="1" s="1"/>
  <c r="AQ1359" i="1"/>
  <c r="AI1359" i="1" s="1"/>
  <c r="AQ1360" i="1"/>
  <c r="AI1360" i="1" s="1"/>
  <c r="AQ1361" i="1"/>
  <c r="AI1361" i="1" s="1"/>
  <c r="AQ1362" i="1"/>
  <c r="AI1362" i="1" s="1"/>
  <c r="AQ1363" i="1"/>
  <c r="AI1363" i="1" s="1"/>
  <c r="AQ1364" i="1"/>
  <c r="AI1364" i="1" s="1"/>
  <c r="AQ1365" i="1"/>
  <c r="AI1365" i="1" s="1"/>
  <c r="AQ1366" i="1"/>
  <c r="AI1366" i="1" s="1"/>
  <c r="AQ1367" i="1"/>
  <c r="AI1367" i="1" s="1"/>
  <c r="AQ1368" i="1"/>
  <c r="AI1368" i="1" s="1"/>
  <c r="AQ1369" i="1"/>
  <c r="AI1369" i="1" s="1"/>
  <c r="AQ1370" i="1"/>
  <c r="AI1370" i="1" s="1"/>
  <c r="AQ1371" i="1"/>
  <c r="AI1371" i="1" s="1"/>
  <c r="AQ1372" i="1"/>
  <c r="AI1372" i="1" s="1"/>
  <c r="AQ1373" i="1"/>
  <c r="AI1373" i="1" s="1"/>
  <c r="AQ1374" i="1"/>
  <c r="AI1374" i="1" s="1"/>
  <c r="AQ1375" i="1"/>
  <c r="AI1375" i="1" s="1"/>
  <c r="AQ1376" i="1"/>
  <c r="AI1376" i="1" s="1"/>
  <c r="AQ1377" i="1"/>
  <c r="AI1377" i="1" s="1"/>
  <c r="AQ1378" i="1"/>
  <c r="AI1378" i="1" s="1"/>
  <c r="AQ1379" i="1"/>
  <c r="AI1379" i="1" s="1"/>
  <c r="AQ1380" i="1"/>
  <c r="AI1380" i="1" s="1"/>
  <c r="AQ1381" i="1"/>
  <c r="AI1381" i="1" s="1"/>
  <c r="AQ1382" i="1"/>
  <c r="AI1382" i="1" s="1"/>
  <c r="AQ1383" i="1"/>
  <c r="AI1383" i="1" s="1"/>
  <c r="AQ1384" i="1"/>
  <c r="AI1384" i="1" s="1"/>
  <c r="AQ1385" i="1"/>
  <c r="AI1385" i="1" s="1"/>
  <c r="AQ1386" i="1"/>
  <c r="AI1386" i="1" s="1"/>
  <c r="AQ1387" i="1"/>
  <c r="AI1387" i="1" s="1"/>
  <c r="AQ1388" i="1"/>
  <c r="AI1388" i="1" s="1"/>
  <c r="AQ1389" i="1"/>
  <c r="AI1389" i="1" s="1"/>
  <c r="AQ1390" i="1"/>
  <c r="AI1390" i="1" s="1"/>
  <c r="AQ1391" i="1"/>
  <c r="AI1391" i="1" s="1"/>
  <c r="AQ1392" i="1"/>
  <c r="AI1392" i="1" s="1"/>
  <c r="AQ1393" i="1"/>
  <c r="AI1393" i="1" s="1"/>
  <c r="AQ1394" i="1"/>
  <c r="AI1394" i="1" s="1"/>
  <c r="AQ1395" i="1"/>
  <c r="AI1395" i="1" s="1"/>
  <c r="AQ1396" i="1"/>
  <c r="AI1396" i="1" s="1"/>
  <c r="AQ1397" i="1"/>
  <c r="AI1397" i="1" s="1"/>
  <c r="AQ1398" i="1"/>
  <c r="AI1398" i="1" s="1"/>
  <c r="AQ1399" i="1"/>
  <c r="AI1399" i="1" s="1"/>
  <c r="AQ1400" i="1"/>
  <c r="AI1400" i="1" s="1"/>
  <c r="AQ1401" i="1"/>
  <c r="AI1401" i="1" s="1"/>
  <c r="AQ1402" i="1"/>
  <c r="AI1402" i="1" s="1"/>
  <c r="AQ1403" i="1"/>
  <c r="AI1403" i="1" s="1"/>
  <c r="AQ1404" i="1"/>
  <c r="AI1404" i="1" s="1"/>
  <c r="AQ1405" i="1"/>
  <c r="AI1405" i="1" s="1"/>
  <c r="AQ1406" i="1"/>
  <c r="AI1406" i="1" s="1"/>
  <c r="AQ1407" i="1"/>
  <c r="AI1407" i="1" s="1"/>
  <c r="AQ1408" i="1"/>
  <c r="AI1408" i="1" s="1"/>
  <c r="AQ1409" i="1"/>
  <c r="AI1409" i="1" s="1"/>
  <c r="AQ1410" i="1"/>
  <c r="AI1410" i="1" s="1"/>
  <c r="AQ1411" i="1"/>
  <c r="AI1411" i="1" s="1"/>
  <c r="AQ1412" i="1"/>
  <c r="AI1412" i="1" s="1"/>
  <c r="AQ1413" i="1"/>
  <c r="AI1413" i="1" s="1"/>
  <c r="AQ1414" i="1"/>
  <c r="AI1414" i="1" s="1"/>
  <c r="AQ1415" i="1"/>
  <c r="AI1415" i="1" s="1"/>
  <c r="AQ1416" i="1"/>
  <c r="AI1416" i="1" s="1"/>
  <c r="AQ1417" i="1"/>
  <c r="AI1417" i="1" s="1"/>
  <c r="AQ1418" i="1"/>
  <c r="AI1418" i="1" s="1"/>
  <c r="AQ1419" i="1"/>
  <c r="AI1419" i="1" s="1"/>
  <c r="AQ1420" i="1"/>
  <c r="AI1420" i="1" s="1"/>
  <c r="AQ1421" i="1"/>
  <c r="AI1421" i="1" s="1"/>
  <c r="AQ1422" i="1"/>
  <c r="AI1422" i="1" s="1"/>
  <c r="AQ1423" i="1"/>
  <c r="AI1423" i="1" s="1"/>
  <c r="AQ1424" i="1"/>
  <c r="AI1424" i="1" s="1"/>
  <c r="AQ1425" i="1"/>
  <c r="AI1425" i="1" s="1"/>
  <c r="AQ1426" i="1"/>
  <c r="AI1426" i="1" s="1"/>
  <c r="AQ1427" i="1"/>
  <c r="AI1427" i="1" s="1"/>
  <c r="AQ1428" i="1"/>
  <c r="AI1428" i="1" s="1"/>
  <c r="AQ1429" i="1"/>
  <c r="AI1429" i="1" s="1"/>
  <c r="AQ1430" i="1"/>
  <c r="AI1430" i="1" s="1"/>
  <c r="AQ1431" i="1"/>
  <c r="AI1431" i="1" s="1"/>
  <c r="AQ1432" i="1"/>
  <c r="AI1432" i="1" s="1"/>
  <c r="AQ1433" i="1"/>
  <c r="AI1433" i="1" s="1"/>
  <c r="AQ1434" i="1"/>
  <c r="AI1434" i="1" s="1"/>
  <c r="AQ1435" i="1"/>
  <c r="AI1435" i="1" s="1"/>
  <c r="AQ1436" i="1"/>
  <c r="AI1436" i="1" s="1"/>
  <c r="AQ1437" i="1"/>
  <c r="AI1437" i="1" s="1"/>
  <c r="AQ1438" i="1"/>
  <c r="AI1438" i="1" s="1"/>
  <c r="AQ1439" i="1"/>
  <c r="AI1439" i="1" s="1"/>
  <c r="AQ1440" i="1"/>
  <c r="AI1440" i="1" s="1"/>
  <c r="AQ1441" i="1"/>
  <c r="AI1441" i="1" s="1"/>
  <c r="AQ1442" i="1"/>
  <c r="AI1442" i="1" s="1"/>
  <c r="AQ1443" i="1"/>
  <c r="AI1443" i="1" s="1"/>
  <c r="AQ1444" i="1"/>
  <c r="AI1444" i="1" s="1"/>
  <c r="AQ1445" i="1"/>
  <c r="AI1445" i="1" s="1"/>
  <c r="AQ1446" i="1"/>
  <c r="AI1446" i="1" s="1"/>
  <c r="AQ1447" i="1"/>
  <c r="AI1447" i="1" s="1"/>
  <c r="AQ1448" i="1"/>
  <c r="AI1448" i="1" s="1"/>
  <c r="AQ1449" i="1"/>
  <c r="AI1449" i="1" s="1"/>
  <c r="AQ1450" i="1"/>
  <c r="AI1450" i="1" s="1"/>
  <c r="AQ1451" i="1"/>
  <c r="AI1451" i="1" s="1"/>
  <c r="AQ1452" i="1"/>
  <c r="AI1452" i="1" s="1"/>
  <c r="AQ1453" i="1"/>
  <c r="AI1453" i="1" s="1"/>
  <c r="AQ1454" i="1"/>
  <c r="AI1454" i="1" s="1"/>
  <c r="AQ1455" i="1"/>
  <c r="AI1455" i="1" s="1"/>
  <c r="AQ1456" i="1"/>
  <c r="AI1456" i="1" s="1"/>
  <c r="AQ1457" i="1"/>
  <c r="AI1457" i="1" s="1"/>
  <c r="AQ1458" i="1"/>
  <c r="AI1458" i="1" s="1"/>
  <c r="AQ1459" i="1"/>
  <c r="AI1459" i="1" s="1"/>
  <c r="AQ1460" i="1"/>
  <c r="AI1460" i="1" s="1"/>
  <c r="AQ1461" i="1"/>
  <c r="AI1461" i="1" s="1"/>
  <c r="AQ1462" i="1"/>
  <c r="AI1462" i="1" s="1"/>
  <c r="AQ1463" i="1"/>
  <c r="AI1463" i="1" s="1"/>
  <c r="AQ1464" i="1"/>
  <c r="AI1464" i="1" s="1"/>
  <c r="AQ1465" i="1"/>
  <c r="AI1465" i="1" s="1"/>
  <c r="AQ1466" i="1"/>
  <c r="AI1466" i="1" s="1"/>
  <c r="AQ1467" i="1"/>
  <c r="AI1467" i="1" s="1"/>
  <c r="AQ1468" i="1"/>
  <c r="AI1468" i="1" s="1"/>
  <c r="AQ1469" i="1"/>
  <c r="AI1469" i="1" s="1"/>
  <c r="AQ1470" i="1"/>
  <c r="AI1470" i="1" s="1"/>
  <c r="AQ1471" i="1"/>
  <c r="AI1471" i="1" s="1"/>
  <c r="AQ1472" i="1"/>
  <c r="AI1472" i="1" s="1"/>
  <c r="AQ1473" i="1"/>
  <c r="AI1473" i="1" s="1"/>
  <c r="AQ1474" i="1"/>
  <c r="AI1474" i="1" s="1"/>
  <c r="AQ1475" i="1"/>
  <c r="AI1475" i="1" s="1"/>
  <c r="AQ1476" i="1"/>
  <c r="AI1476" i="1" s="1"/>
  <c r="AQ1477" i="1"/>
  <c r="AI1477" i="1" s="1"/>
  <c r="AQ1478" i="1"/>
  <c r="AI1478" i="1" s="1"/>
  <c r="AQ1479" i="1"/>
  <c r="AI1479" i="1" s="1"/>
  <c r="AQ1480" i="1"/>
  <c r="AI1480" i="1" s="1"/>
  <c r="AQ1481" i="1"/>
  <c r="AI1481" i="1" s="1"/>
  <c r="AQ1482" i="1"/>
  <c r="AI1482" i="1" s="1"/>
  <c r="AQ1483" i="1"/>
  <c r="AI1483" i="1" s="1"/>
  <c r="AQ1484" i="1"/>
  <c r="AI1484" i="1" s="1"/>
  <c r="AQ1485" i="1"/>
  <c r="AI1485" i="1" s="1"/>
  <c r="AQ1486" i="1"/>
  <c r="AI1486" i="1" s="1"/>
  <c r="AQ1487" i="1"/>
  <c r="AI1487" i="1" s="1"/>
  <c r="AQ1488" i="1"/>
  <c r="AI1488" i="1" s="1"/>
  <c r="AQ1489" i="1"/>
  <c r="AI1489" i="1" s="1"/>
  <c r="AQ1490" i="1"/>
  <c r="AI1490" i="1" s="1"/>
  <c r="AQ1491" i="1"/>
  <c r="AI1491" i="1" s="1"/>
  <c r="AQ1492" i="1"/>
  <c r="AI1492" i="1" s="1"/>
  <c r="AQ1493" i="1"/>
  <c r="AI1493" i="1" s="1"/>
  <c r="AQ1494" i="1"/>
  <c r="AI1494" i="1" s="1"/>
  <c r="AQ1495" i="1"/>
  <c r="AI1495" i="1" s="1"/>
  <c r="AQ1496" i="1"/>
  <c r="AI1496" i="1" s="1"/>
  <c r="AQ1497" i="1"/>
  <c r="AI1497" i="1" s="1"/>
  <c r="AQ1498" i="1"/>
  <c r="AI1498" i="1" s="1"/>
  <c r="AQ1499" i="1"/>
  <c r="AI1499" i="1" s="1"/>
  <c r="AQ1500" i="1"/>
  <c r="AI1500" i="1" s="1"/>
  <c r="AQ1501" i="1"/>
  <c r="AI1501" i="1" s="1"/>
  <c r="AQ1502" i="1"/>
  <c r="AI1502" i="1" s="1"/>
  <c r="AQ1503" i="1"/>
  <c r="AI1503" i="1" s="1"/>
  <c r="AQ1504" i="1"/>
  <c r="AI1504" i="1" s="1"/>
  <c r="AQ1505" i="1"/>
  <c r="AI1505" i="1" s="1"/>
  <c r="AQ1506" i="1"/>
  <c r="AI1506" i="1" s="1"/>
  <c r="AQ1507" i="1"/>
  <c r="AI1507" i="1" s="1"/>
  <c r="AQ1508" i="1"/>
  <c r="AI1508" i="1" s="1"/>
  <c r="AQ1509" i="1"/>
  <c r="AI1509" i="1" s="1"/>
  <c r="AQ1510" i="1"/>
  <c r="AI1510" i="1" s="1"/>
  <c r="AQ1511" i="1"/>
  <c r="AI1511" i="1" s="1"/>
  <c r="AQ1512" i="1"/>
  <c r="AI1512" i="1" s="1"/>
  <c r="AQ1513" i="1"/>
  <c r="AI1513" i="1" s="1"/>
  <c r="AQ1514" i="1"/>
  <c r="AI1514" i="1" s="1"/>
  <c r="AQ1515" i="1"/>
  <c r="AI1515" i="1" s="1"/>
  <c r="AQ1516" i="1"/>
  <c r="AI1516" i="1" s="1"/>
  <c r="AQ1517" i="1"/>
  <c r="AI1517" i="1" s="1"/>
  <c r="AQ1518" i="1"/>
  <c r="AI1518" i="1" s="1"/>
  <c r="AQ1519" i="1"/>
  <c r="AI1519" i="1" s="1"/>
  <c r="AQ1520" i="1"/>
  <c r="AI1520" i="1" s="1"/>
  <c r="AQ1521" i="1"/>
  <c r="AI1521" i="1" s="1"/>
  <c r="AQ1522" i="1"/>
  <c r="AI1522" i="1" s="1"/>
  <c r="AQ1523" i="1"/>
  <c r="AI1523" i="1" s="1"/>
  <c r="AQ1524" i="1"/>
  <c r="AI1524" i="1" s="1"/>
  <c r="AQ1525" i="1"/>
  <c r="AI1525" i="1" s="1"/>
  <c r="AQ1526" i="1"/>
  <c r="AI1526" i="1" s="1"/>
  <c r="AQ1527" i="1"/>
  <c r="AI1527" i="1" s="1"/>
  <c r="AQ1528" i="1"/>
  <c r="AI1528" i="1" s="1"/>
  <c r="AQ1529" i="1"/>
  <c r="AI1529" i="1" s="1"/>
  <c r="AQ1530" i="1"/>
  <c r="AI1530" i="1" s="1"/>
  <c r="AQ1531" i="1"/>
  <c r="AI1531" i="1" s="1"/>
  <c r="AQ1532" i="1"/>
  <c r="AI1532" i="1" s="1"/>
  <c r="AQ1533" i="1"/>
  <c r="AI1533" i="1" s="1"/>
  <c r="AQ1534" i="1"/>
  <c r="AI1534" i="1" s="1"/>
  <c r="AQ1535" i="1"/>
  <c r="AI1535" i="1" s="1"/>
  <c r="AQ1536" i="1"/>
  <c r="AI1536" i="1" s="1"/>
  <c r="AQ1537" i="1"/>
  <c r="AI1537" i="1" s="1"/>
  <c r="AQ1538" i="1"/>
  <c r="AI1538" i="1" s="1"/>
  <c r="AQ1539" i="1"/>
  <c r="AI1539" i="1" s="1"/>
  <c r="AQ1540" i="1"/>
  <c r="AI1540" i="1" s="1"/>
  <c r="AQ1541" i="1"/>
  <c r="AI1541" i="1" s="1"/>
  <c r="AQ1542" i="1"/>
  <c r="AI1542" i="1" s="1"/>
  <c r="AQ1543" i="1"/>
  <c r="AI1543" i="1" s="1"/>
  <c r="AQ1544" i="1"/>
  <c r="AI1544" i="1" s="1"/>
  <c r="AQ1545" i="1"/>
  <c r="AI1545" i="1" s="1"/>
  <c r="AQ1546" i="1"/>
  <c r="AI1546" i="1" s="1"/>
  <c r="AQ1547" i="1"/>
  <c r="AI1547" i="1" s="1"/>
  <c r="AQ1548" i="1"/>
  <c r="AI1548" i="1" s="1"/>
  <c r="AQ1549" i="1"/>
  <c r="AI1549" i="1" s="1"/>
  <c r="AQ1550" i="1"/>
  <c r="AI1550" i="1" s="1"/>
  <c r="AQ1551" i="1"/>
  <c r="AI1551" i="1" s="1"/>
  <c r="AQ1552" i="1"/>
  <c r="AI1552" i="1" s="1"/>
  <c r="AQ1553" i="1"/>
  <c r="AI1553" i="1" s="1"/>
  <c r="AQ1554" i="1"/>
  <c r="AI1554" i="1" s="1"/>
  <c r="AQ1555" i="1"/>
  <c r="AI1555" i="1" s="1"/>
  <c r="AQ1556" i="1"/>
  <c r="AI1556" i="1" s="1"/>
  <c r="AQ1557" i="1"/>
  <c r="AI1557" i="1" s="1"/>
  <c r="AQ1558" i="1"/>
  <c r="AI1558" i="1" s="1"/>
  <c r="AQ1559" i="1"/>
  <c r="AI1559" i="1" s="1"/>
  <c r="AQ1560" i="1"/>
  <c r="AI1560" i="1" s="1"/>
  <c r="AQ1561" i="1"/>
  <c r="AI1561" i="1" s="1"/>
  <c r="AQ1562" i="1"/>
  <c r="AI1562" i="1" s="1"/>
  <c r="AQ1563" i="1"/>
  <c r="AI1563" i="1" s="1"/>
  <c r="AQ1564" i="1"/>
  <c r="AI1564" i="1" s="1"/>
  <c r="AQ1565" i="1"/>
  <c r="AI1565" i="1" s="1"/>
  <c r="AQ1566" i="1"/>
  <c r="AI1566" i="1" s="1"/>
  <c r="AQ1567" i="1"/>
  <c r="AI1567" i="1" s="1"/>
  <c r="AQ1568" i="1"/>
  <c r="AI1568" i="1" s="1"/>
  <c r="AQ1569" i="1"/>
  <c r="AI1569" i="1" s="1"/>
  <c r="AQ1570" i="1"/>
  <c r="AI1570" i="1" s="1"/>
  <c r="AQ1571" i="1"/>
  <c r="AI1571" i="1" s="1"/>
  <c r="AQ1572" i="1"/>
  <c r="AI1572" i="1" s="1"/>
  <c r="AQ1573" i="1"/>
  <c r="AI1573" i="1" s="1"/>
  <c r="AQ1574" i="1"/>
  <c r="AI1574" i="1" s="1"/>
  <c r="AQ1575" i="1"/>
  <c r="AI1575" i="1" s="1"/>
  <c r="AQ1576" i="1"/>
  <c r="AI1576" i="1" s="1"/>
  <c r="AQ1577" i="1"/>
  <c r="AI1577" i="1" s="1"/>
  <c r="AQ1578" i="1"/>
  <c r="AI1578" i="1" s="1"/>
  <c r="AQ1579" i="1"/>
  <c r="AI1579" i="1" s="1"/>
  <c r="AQ1580" i="1"/>
  <c r="AI1580" i="1" s="1"/>
  <c r="AQ1581" i="1"/>
  <c r="AI1581" i="1" s="1"/>
  <c r="AQ1582" i="1"/>
  <c r="AI1582" i="1" s="1"/>
  <c r="AQ1583" i="1"/>
  <c r="AI1583" i="1" s="1"/>
  <c r="AQ1584" i="1"/>
  <c r="AI1584" i="1" s="1"/>
  <c r="AQ1585" i="1"/>
  <c r="AI1585" i="1" s="1"/>
  <c r="AQ1586" i="1"/>
  <c r="AI1586" i="1" s="1"/>
  <c r="AQ1587" i="1"/>
  <c r="AI1587" i="1" s="1"/>
  <c r="AQ1588" i="1"/>
  <c r="AI1588" i="1" s="1"/>
  <c r="AQ1589" i="1"/>
  <c r="AI1589" i="1" s="1"/>
  <c r="AQ1590" i="1"/>
  <c r="AI1590" i="1" s="1"/>
  <c r="AQ1591" i="1"/>
  <c r="AI1591" i="1" s="1"/>
  <c r="AQ1592" i="1"/>
  <c r="AI1592" i="1" s="1"/>
  <c r="AQ1593" i="1"/>
  <c r="AI1593" i="1" s="1"/>
  <c r="AQ1594" i="1"/>
  <c r="AI1594" i="1" s="1"/>
  <c r="AQ1595" i="1"/>
  <c r="AI1595" i="1" s="1"/>
  <c r="AQ1596" i="1"/>
  <c r="AI1596" i="1" s="1"/>
  <c r="AQ1597" i="1"/>
  <c r="AI1597" i="1" s="1"/>
  <c r="AQ1598" i="1"/>
  <c r="AI1598" i="1" s="1"/>
  <c r="AQ1599" i="1"/>
  <c r="AI1599" i="1" s="1"/>
  <c r="AQ1600" i="1"/>
  <c r="AI1600" i="1" s="1"/>
  <c r="AQ1601" i="1"/>
  <c r="AI1601" i="1" s="1"/>
  <c r="AQ1602" i="1"/>
  <c r="AI1602" i="1" s="1"/>
  <c r="AQ1603" i="1"/>
  <c r="AI1603" i="1" s="1"/>
  <c r="AQ1604" i="1"/>
  <c r="AI1604" i="1" s="1"/>
  <c r="AQ1605" i="1"/>
  <c r="AI1605" i="1" s="1"/>
  <c r="AQ1606" i="1"/>
  <c r="AI1606" i="1" s="1"/>
  <c r="AQ1607" i="1"/>
  <c r="AI1607" i="1" s="1"/>
  <c r="AQ1608" i="1"/>
  <c r="AI1608" i="1" s="1"/>
  <c r="AQ1609" i="1"/>
  <c r="AI1609" i="1" s="1"/>
  <c r="AQ1610" i="1"/>
  <c r="AI1610" i="1" s="1"/>
  <c r="AQ1611" i="1"/>
  <c r="AI1611" i="1" s="1"/>
  <c r="AQ1612" i="1"/>
  <c r="AI1612" i="1" s="1"/>
  <c r="AQ1613" i="1"/>
  <c r="AI1613" i="1" s="1"/>
  <c r="AQ1614" i="1"/>
  <c r="AI1614" i="1" s="1"/>
  <c r="AQ1615" i="1"/>
  <c r="AI1615" i="1" s="1"/>
  <c r="AQ1616" i="1"/>
  <c r="AI1616" i="1" s="1"/>
  <c r="AQ1617" i="1"/>
  <c r="AI1617" i="1" s="1"/>
  <c r="AQ1618" i="1"/>
  <c r="AI1618" i="1" s="1"/>
  <c r="AQ1619" i="1"/>
  <c r="AI1619" i="1" s="1"/>
  <c r="AQ1620" i="1"/>
  <c r="AI1620" i="1" s="1"/>
  <c r="AQ1621" i="1"/>
  <c r="AI1621" i="1" s="1"/>
  <c r="AQ1622" i="1"/>
  <c r="AI1622" i="1" s="1"/>
  <c r="AQ1623" i="1"/>
  <c r="AI1623" i="1" s="1"/>
  <c r="AQ1624" i="1"/>
  <c r="AI1624" i="1" s="1"/>
  <c r="AQ1625" i="1"/>
  <c r="AI1625" i="1" s="1"/>
  <c r="AQ1626" i="1"/>
  <c r="AI1626" i="1" s="1"/>
  <c r="AQ1627" i="1"/>
  <c r="AI1627" i="1" s="1"/>
  <c r="AQ1628" i="1"/>
  <c r="AI1628" i="1" s="1"/>
  <c r="AQ1629" i="1"/>
  <c r="AI1629" i="1" s="1"/>
  <c r="AQ1630" i="1"/>
  <c r="AI1630" i="1" s="1"/>
  <c r="AQ1631" i="1"/>
  <c r="AI1631" i="1" s="1"/>
  <c r="AQ1632" i="1"/>
  <c r="AI1632" i="1" s="1"/>
  <c r="AQ1633" i="1"/>
  <c r="AI1633" i="1" s="1"/>
  <c r="AQ1634" i="1"/>
  <c r="AI1634" i="1" s="1"/>
  <c r="AQ1635" i="1"/>
  <c r="AI1635" i="1" s="1"/>
  <c r="AQ1636" i="1"/>
  <c r="AI1636" i="1" s="1"/>
  <c r="AQ1637" i="1"/>
  <c r="AI1637" i="1" s="1"/>
  <c r="AQ1638" i="1"/>
  <c r="AI1638" i="1" s="1"/>
  <c r="AQ1639" i="1"/>
  <c r="AI1639" i="1" s="1"/>
  <c r="AQ1640" i="1"/>
  <c r="AI1640" i="1" s="1"/>
  <c r="AQ1641" i="1"/>
  <c r="AI1641" i="1" s="1"/>
  <c r="AQ1642" i="1"/>
  <c r="AI1642" i="1" s="1"/>
  <c r="AQ1643" i="1"/>
  <c r="AI1643" i="1" s="1"/>
  <c r="AQ1644" i="1"/>
  <c r="AI1644" i="1" s="1"/>
  <c r="AQ1645" i="1"/>
  <c r="AI1645" i="1" s="1"/>
  <c r="AQ1646" i="1"/>
  <c r="AI1646" i="1" s="1"/>
  <c r="AQ1647" i="1"/>
  <c r="AI1647" i="1" s="1"/>
  <c r="AQ1648" i="1"/>
  <c r="AI1648" i="1" s="1"/>
  <c r="AQ1649" i="1"/>
  <c r="AI1649" i="1" s="1"/>
  <c r="AQ1650" i="1"/>
  <c r="AI1650" i="1" s="1"/>
  <c r="AQ1651" i="1"/>
  <c r="AI1651" i="1" s="1"/>
  <c r="AQ1652" i="1"/>
  <c r="AI1652" i="1" s="1"/>
  <c r="AQ1653" i="1"/>
  <c r="AI1653" i="1" s="1"/>
  <c r="AQ1654" i="1"/>
  <c r="AI1654" i="1" s="1"/>
  <c r="AQ1655" i="1"/>
  <c r="AI1655" i="1" s="1"/>
  <c r="AQ1656" i="1"/>
  <c r="AI1656" i="1" s="1"/>
  <c r="AQ1657" i="1"/>
  <c r="AI1657" i="1" s="1"/>
  <c r="AQ1658" i="1"/>
  <c r="AI1658" i="1" s="1"/>
  <c r="AQ1659" i="1"/>
  <c r="AI1659" i="1" s="1"/>
  <c r="AQ1660" i="1"/>
  <c r="AI1660" i="1" s="1"/>
  <c r="AQ1661" i="1"/>
  <c r="AI1661" i="1" s="1"/>
  <c r="AQ1662" i="1"/>
  <c r="AI1662" i="1" s="1"/>
  <c r="AQ1663" i="1"/>
  <c r="AI1663" i="1" s="1"/>
  <c r="AQ1664" i="1"/>
  <c r="AI1664" i="1" s="1"/>
  <c r="AQ1665" i="1"/>
  <c r="AI1665" i="1" s="1"/>
  <c r="AQ1666" i="1"/>
  <c r="AI1666" i="1" s="1"/>
  <c r="AQ1667" i="1"/>
  <c r="AI1667" i="1" s="1"/>
  <c r="AQ1668" i="1"/>
  <c r="AI1668" i="1" s="1"/>
  <c r="AQ1669" i="1"/>
  <c r="AI1669" i="1" s="1"/>
  <c r="AQ1670" i="1"/>
  <c r="AI1670" i="1" s="1"/>
  <c r="AQ1671" i="1"/>
  <c r="AI1671" i="1" s="1"/>
  <c r="AQ1672" i="1"/>
  <c r="AI1672" i="1" s="1"/>
  <c r="AQ1673" i="1"/>
  <c r="AI1673" i="1" s="1"/>
  <c r="AQ1674" i="1"/>
  <c r="AI1674" i="1" s="1"/>
  <c r="AQ1675" i="1"/>
  <c r="AI1675" i="1" s="1"/>
  <c r="AQ1676" i="1"/>
  <c r="AI1676" i="1" s="1"/>
  <c r="AQ1677" i="1"/>
  <c r="AI1677" i="1" s="1"/>
  <c r="AQ1678" i="1"/>
  <c r="AI1678" i="1" s="1"/>
  <c r="AQ1679" i="1"/>
  <c r="AI1679" i="1" s="1"/>
  <c r="AQ1680" i="1"/>
  <c r="AI1680" i="1" s="1"/>
  <c r="AQ1681" i="1"/>
  <c r="AI1681" i="1" s="1"/>
  <c r="AQ1682" i="1"/>
  <c r="AI1682" i="1" s="1"/>
  <c r="AQ1683" i="1"/>
  <c r="AI1683" i="1" s="1"/>
  <c r="AQ1684" i="1"/>
  <c r="AI1684" i="1" s="1"/>
  <c r="AQ1685" i="1"/>
  <c r="AI1685" i="1" s="1"/>
  <c r="AQ2" i="1"/>
  <c r="AI2" i="1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" i="2"/>
  <c r="D2" i="2" s="1"/>
  <c r="K2" i="1" l="1"/>
  <c r="F2" i="1"/>
  <c r="K855" i="1"/>
  <c r="F855" i="1"/>
  <c r="AG79" i="1"/>
  <c r="AI79" i="1"/>
  <c r="K1680" i="1"/>
  <c r="G1680" i="1"/>
  <c r="K1672" i="1"/>
  <c r="G1672" i="1"/>
  <c r="K1664" i="1"/>
  <c r="G1664" i="1"/>
  <c r="K1656" i="1"/>
  <c r="G1656" i="1"/>
  <c r="K1648" i="1"/>
  <c r="G1648" i="1"/>
  <c r="K1640" i="1"/>
  <c r="G1640" i="1"/>
  <c r="K1632" i="1"/>
  <c r="G1632" i="1"/>
  <c r="K1624" i="1"/>
  <c r="G1624" i="1"/>
  <c r="K1616" i="1"/>
  <c r="G1616" i="1"/>
  <c r="K1608" i="1"/>
  <c r="G1608" i="1"/>
  <c r="K1600" i="1"/>
  <c r="G1600" i="1"/>
  <c r="K1592" i="1"/>
  <c r="G1592" i="1"/>
  <c r="K1584" i="1"/>
  <c r="G1584" i="1"/>
  <c r="K1576" i="1"/>
  <c r="G1576" i="1"/>
  <c r="K1568" i="1"/>
  <c r="G1568" i="1"/>
  <c r="K1560" i="1"/>
  <c r="G1560" i="1"/>
  <c r="K1552" i="1"/>
  <c r="G1552" i="1"/>
  <c r="K1544" i="1"/>
  <c r="G1544" i="1"/>
  <c r="K1536" i="1"/>
  <c r="G1536" i="1"/>
  <c r="K1528" i="1"/>
  <c r="G1528" i="1"/>
  <c r="K1520" i="1"/>
  <c r="G1520" i="1"/>
  <c r="K1512" i="1"/>
  <c r="G1512" i="1"/>
  <c r="K1504" i="1"/>
  <c r="G1504" i="1"/>
  <c r="K1496" i="1"/>
  <c r="G1496" i="1"/>
  <c r="K1488" i="1"/>
  <c r="G1488" i="1"/>
  <c r="K1480" i="1"/>
  <c r="G1480" i="1"/>
  <c r="K1472" i="1"/>
  <c r="G1472" i="1"/>
  <c r="K1464" i="1"/>
  <c r="G1464" i="1"/>
  <c r="K1456" i="1"/>
  <c r="G1456" i="1"/>
  <c r="K1448" i="1"/>
  <c r="G1448" i="1"/>
  <c r="K1440" i="1"/>
  <c r="G1440" i="1"/>
  <c r="K1432" i="1"/>
  <c r="G1432" i="1"/>
  <c r="K1424" i="1"/>
  <c r="G1424" i="1"/>
  <c r="K1416" i="1"/>
  <c r="G1416" i="1"/>
  <c r="K1408" i="1"/>
  <c r="G1408" i="1"/>
  <c r="K1400" i="1"/>
  <c r="G1400" i="1"/>
  <c r="K1392" i="1"/>
  <c r="G1392" i="1"/>
  <c r="K1384" i="1"/>
  <c r="G1384" i="1"/>
  <c r="K1376" i="1"/>
  <c r="G1376" i="1"/>
  <c r="K1368" i="1"/>
  <c r="G1368" i="1"/>
  <c r="K1360" i="1"/>
  <c r="G1360" i="1"/>
  <c r="K1352" i="1"/>
  <c r="G1352" i="1"/>
  <c r="K1344" i="1"/>
  <c r="G1344" i="1"/>
  <c r="K1336" i="1"/>
  <c r="G1336" i="1"/>
  <c r="K1328" i="1"/>
  <c r="G1328" i="1"/>
  <c r="K1320" i="1"/>
  <c r="G1320" i="1"/>
  <c r="K1312" i="1"/>
  <c r="G1312" i="1"/>
  <c r="K1304" i="1"/>
  <c r="G1304" i="1"/>
  <c r="K1296" i="1"/>
  <c r="G1296" i="1"/>
  <c r="K1288" i="1"/>
  <c r="G1288" i="1"/>
  <c r="K1280" i="1"/>
  <c r="G1280" i="1"/>
  <c r="K1272" i="1"/>
  <c r="G1272" i="1"/>
  <c r="K1264" i="1"/>
  <c r="G1264" i="1"/>
  <c r="K1256" i="1"/>
  <c r="G1256" i="1"/>
  <c r="K1248" i="1"/>
  <c r="G1248" i="1"/>
  <c r="K1240" i="1"/>
  <c r="G1240" i="1"/>
  <c r="K1232" i="1"/>
  <c r="G1232" i="1"/>
  <c r="K1224" i="1"/>
  <c r="G1224" i="1"/>
  <c r="K1216" i="1"/>
  <c r="G1216" i="1"/>
  <c r="K1208" i="1"/>
  <c r="G1208" i="1"/>
  <c r="K1200" i="1"/>
  <c r="G1200" i="1"/>
  <c r="K1192" i="1"/>
  <c r="G1192" i="1"/>
  <c r="K1184" i="1"/>
  <c r="G1184" i="1"/>
  <c r="K1176" i="1"/>
  <c r="G1176" i="1"/>
  <c r="K1168" i="1"/>
  <c r="G1168" i="1"/>
  <c r="K1160" i="1"/>
  <c r="G1160" i="1"/>
  <c r="K1153" i="1"/>
  <c r="G1153" i="1"/>
  <c r="K1144" i="1"/>
  <c r="G1144" i="1"/>
  <c r="K1136" i="1"/>
  <c r="G1136" i="1"/>
  <c r="K1128" i="1"/>
  <c r="G1128" i="1"/>
  <c r="K1120" i="1"/>
  <c r="G1120" i="1"/>
  <c r="K1112" i="1"/>
  <c r="G1112" i="1"/>
  <c r="K1104" i="1"/>
  <c r="G1104" i="1"/>
  <c r="K1096" i="1"/>
  <c r="G1096" i="1"/>
  <c r="K1088" i="1"/>
  <c r="G1088" i="1"/>
  <c r="K1080" i="1"/>
  <c r="G1080" i="1"/>
  <c r="K1072" i="1"/>
  <c r="G1072" i="1"/>
  <c r="K1064" i="1"/>
  <c r="G1064" i="1"/>
  <c r="K1056" i="1"/>
  <c r="G1056" i="1"/>
  <c r="K1048" i="1"/>
  <c r="G1048" i="1"/>
  <c r="K1040" i="1"/>
  <c r="G1040" i="1"/>
  <c r="K1032" i="1"/>
  <c r="G1032" i="1"/>
  <c r="K1024" i="1"/>
  <c r="G1024" i="1"/>
  <c r="K1016" i="1"/>
  <c r="G1016" i="1"/>
  <c r="K1008" i="1"/>
  <c r="G1008" i="1"/>
  <c r="K1000" i="1"/>
  <c r="G1000" i="1"/>
  <c r="K992" i="1"/>
  <c r="G992" i="1"/>
  <c r="K984" i="1"/>
  <c r="G984" i="1"/>
  <c r="K976" i="1"/>
  <c r="G976" i="1"/>
  <c r="K967" i="1"/>
  <c r="G967" i="1"/>
  <c r="K959" i="1"/>
  <c r="G959" i="1"/>
  <c r="K951" i="1"/>
  <c r="G951" i="1"/>
  <c r="K943" i="1"/>
  <c r="G943" i="1"/>
  <c r="K935" i="1"/>
  <c r="G935" i="1"/>
  <c r="K927" i="1"/>
  <c r="G927" i="1"/>
  <c r="K919" i="1"/>
  <c r="G919" i="1"/>
  <c r="K910" i="1"/>
  <c r="G910" i="1"/>
  <c r="K902" i="1"/>
  <c r="G902" i="1"/>
  <c r="K894" i="1"/>
  <c r="G894" i="1"/>
  <c r="K886" i="1"/>
  <c r="G886" i="1"/>
  <c r="K878" i="1"/>
  <c r="G878" i="1"/>
  <c r="K870" i="1"/>
  <c r="G870" i="1"/>
  <c r="K862" i="1"/>
  <c r="G862" i="1"/>
  <c r="K854" i="1"/>
  <c r="G854" i="1"/>
  <c r="K846" i="1"/>
  <c r="G846" i="1"/>
  <c r="K838" i="1"/>
  <c r="G838" i="1"/>
  <c r="K830" i="1"/>
  <c r="G830" i="1"/>
  <c r="K822" i="1"/>
  <c r="G822" i="1"/>
  <c r="K814" i="1"/>
  <c r="G814" i="1"/>
  <c r="K805" i="1"/>
  <c r="G805" i="1"/>
  <c r="K797" i="1"/>
  <c r="G797" i="1"/>
  <c r="K789" i="1"/>
  <c r="G789" i="1"/>
  <c r="K781" i="1"/>
  <c r="G781" i="1"/>
  <c r="K772" i="1"/>
  <c r="G772" i="1"/>
  <c r="K764" i="1"/>
  <c r="G764" i="1"/>
  <c r="K756" i="1"/>
  <c r="G756" i="1"/>
  <c r="K748" i="1"/>
  <c r="G748" i="1"/>
  <c r="K740" i="1"/>
  <c r="G740" i="1"/>
  <c r="K732" i="1"/>
  <c r="G732" i="1"/>
  <c r="K724" i="1"/>
  <c r="G724" i="1"/>
  <c r="K716" i="1"/>
  <c r="G716" i="1"/>
  <c r="K708" i="1"/>
  <c r="G708" i="1"/>
  <c r="K699" i="1"/>
  <c r="G699" i="1"/>
  <c r="K690" i="1"/>
  <c r="G690" i="1"/>
  <c r="K682" i="1"/>
  <c r="G682" i="1"/>
  <c r="K674" i="1"/>
  <c r="G674" i="1"/>
  <c r="K666" i="1"/>
  <c r="G666" i="1"/>
  <c r="K658" i="1"/>
  <c r="G658" i="1"/>
  <c r="K650" i="1"/>
  <c r="G650" i="1"/>
  <c r="K642" i="1"/>
  <c r="G642" i="1"/>
  <c r="K634" i="1"/>
  <c r="G634" i="1"/>
  <c r="K626" i="1"/>
  <c r="G626" i="1"/>
  <c r="K618" i="1"/>
  <c r="G618" i="1"/>
  <c r="K610" i="1"/>
  <c r="G610" i="1"/>
  <c r="K602" i="1"/>
  <c r="G602" i="1"/>
  <c r="K593" i="1"/>
  <c r="G593" i="1"/>
  <c r="K585" i="1"/>
  <c r="G585" i="1"/>
  <c r="K576" i="1"/>
  <c r="G576" i="1"/>
  <c r="K568" i="1"/>
  <c r="G568" i="1"/>
  <c r="K560" i="1"/>
  <c r="G560" i="1"/>
  <c r="K552" i="1"/>
  <c r="G552" i="1"/>
  <c r="K544" i="1"/>
  <c r="G544" i="1"/>
  <c r="K536" i="1"/>
  <c r="G536" i="1"/>
  <c r="K528" i="1"/>
  <c r="G528" i="1"/>
  <c r="K520" i="1"/>
  <c r="G520" i="1"/>
  <c r="K511" i="1"/>
  <c r="G511" i="1"/>
  <c r="K502" i="1"/>
  <c r="G502" i="1"/>
  <c r="K494" i="1"/>
  <c r="G494" i="1"/>
  <c r="K485" i="1"/>
  <c r="G485" i="1"/>
  <c r="K477" i="1"/>
  <c r="G477" i="1"/>
  <c r="K468" i="1"/>
  <c r="G468" i="1"/>
  <c r="K460" i="1"/>
  <c r="G460" i="1"/>
  <c r="K452" i="1"/>
  <c r="G452" i="1"/>
  <c r="K443" i="1"/>
  <c r="G443" i="1"/>
  <c r="K434" i="1"/>
  <c r="G434" i="1"/>
  <c r="K426" i="1"/>
  <c r="G426" i="1"/>
  <c r="K418" i="1"/>
  <c r="G418" i="1"/>
  <c r="K409" i="1"/>
  <c r="G409" i="1"/>
  <c r="K401" i="1"/>
  <c r="G401" i="1"/>
  <c r="K393" i="1"/>
  <c r="G393" i="1"/>
  <c r="K385" i="1"/>
  <c r="G385" i="1"/>
  <c r="K377" i="1"/>
  <c r="G377" i="1"/>
  <c r="K369" i="1"/>
  <c r="G369" i="1"/>
  <c r="K360" i="1"/>
  <c r="G360" i="1"/>
  <c r="K352" i="1"/>
  <c r="G352" i="1"/>
  <c r="K344" i="1"/>
  <c r="G344" i="1"/>
  <c r="K336" i="1"/>
  <c r="G336" i="1"/>
  <c r="K327" i="1"/>
  <c r="G327" i="1"/>
  <c r="K319" i="1"/>
  <c r="G319" i="1"/>
  <c r="K311" i="1"/>
  <c r="G311" i="1"/>
  <c r="K302" i="1"/>
  <c r="G302" i="1"/>
  <c r="K294" i="1"/>
  <c r="G294" i="1"/>
  <c r="K286" i="1"/>
  <c r="G286" i="1"/>
  <c r="K278" i="1"/>
  <c r="G278" i="1"/>
  <c r="K270" i="1"/>
  <c r="G270" i="1"/>
  <c r="K262" i="1"/>
  <c r="G262" i="1"/>
  <c r="K254" i="1"/>
  <c r="G254" i="1"/>
  <c r="K246" i="1"/>
  <c r="G246" i="1"/>
  <c r="K238" i="1"/>
  <c r="G238" i="1"/>
  <c r="K230" i="1"/>
  <c r="G230" i="1"/>
  <c r="K221" i="1"/>
  <c r="G221" i="1"/>
  <c r="K213" i="1"/>
  <c r="G213" i="1"/>
  <c r="K204" i="1"/>
  <c r="G204" i="1"/>
  <c r="K196" i="1"/>
  <c r="G196" i="1"/>
  <c r="K188" i="1"/>
  <c r="G188" i="1"/>
  <c r="K180" i="1"/>
  <c r="G180" i="1"/>
  <c r="K171" i="1"/>
  <c r="G171" i="1"/>
  <c r="K162" i="1"/>
  <c r="G162" i="1"/>
  <c r="K154" i="1"/>
  <c r="G154" i="1"/>
  <c r="K145" i="1"/>
  <c r="G145" i="1"/>
  <c r="K136" i="1"/>
  <c r="G136" i="1"/>
  <c r="K128" i="1"/>
  <c r="G128" i="1"/>
  <c r="K120" i="1"/>
  <c r="G120" i="1"/>
  <c r="K112" i="1"/>
  <c r="G112" i="1"/>
  <c r="K103" i="1"/>
  <c r="G103" i="1"/>
  <c r="K94" i="1"/>
  <c r="G94" i="1"/>
  <c r="K85" i="1"/>
  <c r="G85" i="1"/>
  <c r="K76" i="1"/>
  <c r="G76" i="1"/>
  <c r="K68" i="1"/>
  <c r="G68" i="1"/>
  <c r="K60" i="1"/>
  <c r="G60" i="1"/>
  <c r="K51" i="1"/>
  <c r="G51" i="1"/>
  <c r="K43" i="1"/>
  <c r="G43" i="1"/>
  <c r="K35" i="1"/>
  <c r="G35" i="1"/>
  <c r="K27" i="1"/>
  <c r="G27" i="1"/>
  <c r="K19" i="1"/>
  <c r="G19" i="1"/>
  <c r="K11" i="1"/>
  <c r="G11" i="1"/>
  <c r="K3" i="1"/>
  <c r="G3" i="1"/>
  <c r="K1647" i="1"/>
  <c r="G1647" i="1"/>
  <c r="K1503" i="1"/>
  <c r="G1503" i="1"/>
  <c r="K1662" i="1"/>
  <c r="G1662" i="1"/>
  <c r="K1638" i="1"/>
  <c r="G1638" i="1"/>
  <c r="K1630" i="1"/>
  <c r="G1630" i="1"/>
  <c r="K1622" i="1"/>
  <c r="G1622" i="1"/>
  <c r="K1614" i="1"/>
  <c r="G1614" i="1"/>
  <c r="K1606" i="1"/>
  <c r="G1606" i="1"/>
  <c r="K1598" i="1"/>
  <c r="G1598" i="1"/>
  <c r="K1590" i="1"/>
  <c r="G1590" i="1"/>
  <c r="K1582" i="1"/>
  <c r="G1582" i="1"/>
  <c r="K1574" i="1"/>
  <c r="G1574" i="1"/>
  <c r="K1566" i="1"/>
  <c r="G1566" i="1"/>
  <c r="K1558" i="1"/>
  <c r="G1558" i="1"/>
  <c r="K1534" i="1"/>
  <c r="G1534" i="1"/>
  <c r="K1526" i="1"/>
  <c r="G1526" i="1"/>
  <c r="K1518" i="1"/>
  <c r="G1518" i="1"/>
  <c r="K1510" i="1"/>
  <c r="G1510" i="1"/>
  <c r="K1502" i="1"/>
  <c r="G1502" i="1"/>
  <c r="G1494" i="1"/>
  <c r="K1494" i="1"/>
  <c r="K1486" i="1"/>
  <c r="G1486" i="1"/>
  <c r="K1478" i="1"/>
  <c r="G1478" i="1"/>
  <c r="K1470" i="1"/>
  <c r="G1470" i="1"/>
  <c r="K1462" i="1"/>
  <c r="G1462" i="1"/>
  <c r="K1454" i="1"/>
  <c r="G1454" i="1"/>
  <c r="K1446" i="1"/>
  <c r="G1446" i="1"/>
  <c r="K1438" i="1"/>
  <c r="G1438" i="1"/>
  <c r="K1430" i="1"/>
  <c r="G1430" i="1"/>
  <c r="K1422" i="1"/>
  <c r="G1422" i="1"/>
  <c r="G1414" i="1"/>
  <c r="K1414" i="1"/>
  <c r="K1406" i="1"/>
  <c r="G1406" i="1"/>
  <c r="K1398" i="1"/>
  <c r="G1398" i="1"/>
  <c r="K1390" i="1"/>
  <c r="G1390" i="1"/>
  <c r="K1382" i="1"/>
  <c r="G1382" i="1"/>
  <c r="K1374" i="1"/>
  <c r="G1374" i="1"/>
  <c r="G1366" i="1"/>
  <c r="K1366" i="1"/>
  <c r="K1358" i="1"/>
  <c r="G1358" i="1"/>
  <c r="K1350" i="1"/>
  <c r="G1350" i="1"/>
  <c r="K1342" i="1"/>
  <c r="G1342" i="1"/>
  <c r="K1334" i="1"/>
  <c r="G1334" i="1"/>
  <c r="K1326" i="1"/>
  <c r="G1326" i="1"/>
  <c r="K1318" i="1"/>
  <c r="G1318" i="1"/>
  <c r="K1310" i="1"/>
  <c r="G1310" i="1"/>
  <c r="K1302" i="1"/>
  <c r="G1302" i="1"/>
  <c r="K1294" i="1"/>
  <c r="G1294" i="1"/>
  <c r="K1286" i="1"/>
  <c r="G1286" i="1"/>
  <c r="K1278" i="1"/>
  <c r="G1278" i="1"/>
  <c r="K1270" i="1"/>
  <c r="G1270" i="1"/>
  <c r="K1262" i="1"/>
  <c r="G1262" i="1"/>
  <c r="K1254" i="1"/>
  <c r="G1254" i="1"/>
  <c r="K1246" i="1"/>
  <c r="G1246" i="1"/>
  <c r="K1238" i="1"/>
  <c r="G1238" i="1"/>
  <c r="K1230" i="1"/>
  <c r="G1230" i="1"/>
  <c r="K1222" i="1"/>
  <c r="G1222" i="1"/>
  <c r="K1214" i="1"/>
  <c r="G1214" i="1"/>
  <c r="K1206" i="1"/>
  <c r="G1206" i="1"/>
  <c r="K1198" i="1"/>
  <c r="G1198" i="1"/>
  <c r="K1190" i="1"/>
  <c r="G1190" i="1"/>
  <c r="K1182" i="1"/>
  <c r="G1182" i="1"/>
  <c r="K1174" i="1"/>
  <c r="G1174" i="1"/>
  <c r="K1166" i="1"/>
  <c r="G1166" i="1"/>
  <c r="K1159" i="1"/>
  <c r="G1159" i="1"/>
  <c r="K1151" i="1"/>
  <c r="G1151" i="1"/>
  <c r="K1142" i="1"/>
  <c r="G1142" i="1"/>
  <c r="K1134" i="1"/>
  <c r="G1134" i="1"/>
  <c r="K1126" i="1"/>
  <c r="G1126" i="1"/>
  <c r="K1118" i="1"/>
  <c r="G1118" i="1"/>
  <c r="K1110" i="1"/>
  <c r="G1110" i="1"/>
  <c r="K1102" i="1"/>
  <c r="G1102" i="1"/>
  <c r="K1094" i="1"/>
  <c r="G1094" i="1"/>
  <c r="K1086" i="1"/>
  <c r="G1086" i="1"/>
  <c r="K1078" i="1"/>
  <c r="G1078" i="1"/>
  <c r="K1070" i="1"/>
  <c r="G1070" i="1"/>
  <c r="K1062" i="1"/>
  <c r="G1062" i="1"/>
  <c r="K1054" i="1"/>
  <c r="G1054" i="1"/>
  <c r="K1046" i="1"/>
  <c r="G1046" i="1"/>
  <c r="K1038" i="1"/>
  <c r="G1038" i="1"/>
  <c r="K1030" i="1"/>
  <c r="G1030" i="1"/>
  <c r="K1022" i="1"/>
  <c r="G1022" i="1"/>
  <c r="K1014" i="1"/>
  <c r="G1014" i="1"/>
  <c r="K1006" i="1"/>
  <c r="G1006" i="1"/>
  <c r="K998" i="1"/>
  <c r="G998" i="1"/>
  <c r="K990" i="1"/>
  <c r="G990" i="1"/>
  <c r="K982" i="1"/>
  <c r="G982" i="1"/>
  <c r="K974" i="1"/>
  <c r="G974" i="1"/>
  <c r="K965" i="1"/>
  <c r="G965" i="1"/>
  <c r="K957" i="1"/>
  <c r="G957" i="1"/>
  <c r="K949" i="1"/>
  <c r="G949" i="1"/>
  <c r="K941" i="1"/>
  <c r="G941" i="1"/>
  <c r="K933" i="1"/>
  <c r="G933" i="1"/>
  <c r="K925" i="1"/>
  <c r="G925" i="1"/>
  <c r="K917" i="1"/>
  <c r="G917" i="1"/>
  <c r="K908" i="1"/>
  <c r="G908" i="1"/>
  <c r="K900" i="1"/>
  <c r="G900" i="1"/>
  <c r="K892" i="1"/>
  <c r="G892" i="1"/>
  <c r="K884" i="1"/>
  <c r="G884" i="1"/>
  <c r="K876" i="1"/>
  <c r="G876" i="1"/>
  <c r="K868" i="1"/>
  <c r="G868" i="1"/>
  <c r="K860" i="1"/>
  <c r="G860" i="1"/>
  <c r="K852" i="1"/>
  <c r="G852" i="1"/>
  <c r="K844" i="1"/>
  <c r="G844" i="1"/>
  <c r="K836" i="1"/>
  <c r="G836" i="1"/>
  <c r="K828" i="1"/>
  <c r="G828" i="1"/>
  <c r="K820" i="1"/>
  <c r="G820" i="1"/>
  <c r="K812" i="1"/>
  <c r="G812" i="1"/>
  <c r="K803" i="1"/>
  <c r="G803" i="1"/>
  <c r="K795" i="1"/>
  <c r="G795" i="1"/>
  <c r="K787" i="1"/>
  <c r="G787" i="1"/>
  <c r="K779" i="1"/>
  <c r="G779" i="1"/>
  <c r="K770" i="1"/>
  <c r="G770" i="1"/>
  <c r="K762" i="1"/>
  <c r="G762" i="1"/>
  <c r="K754" i="1"/>
  <c r="G754" i="1"/>
  <c r="K746" i="1"/>
  <c r="G746" i="1"/>
  <c r="K738" i="1"/>
  <c r="G738" i="1"/>
  <c r="K730" i="1"/>
  <c r="G730" i="1"/>
  <c r="K722" i="1"/>
  <c r="G722" i="1"/>
  <c r="K714" i="1"/>
  <c r="G714" i="1"/>
  <c r="K706" i="1"/>
  <c r="G706" i="1"/>
  <c r="K697" i="1"/>
  <c r="G697" i="1"/>
  <c r="K688" i="1"/>
  <c r="G688" i="1"/>
  <c r="K680" i="1"/>
  <c r="G680" i="1"/>
  <c r="K672" i="1"/>
  <c r="G672" i="1"/>
  <c r="K664" i="1"/>
  <c r="G664" i="1"/>
  <c r="K656" i="1"/>
  <c r="G656" i="1"/>
  <c r="K648" i="1"/>
  <c r="G648" i="1"/>
  <c r="K640" i="1"/>
  <c r="G640" i="1"/>
  <c r="K632" i="1"/>
  <c r="G632" i="1"/>
  <c r="K624" i="1"/>
  <c r="G624" i="1"/>
  <c r="K616" i="1"/>
  <c r="G616" i="1"/>
  <c r="K608" i="1"/>
  <c r="G608" i="1"/>
  <c r="K599" i="1"/>
  <c r="G599" i="1"/>
  <c r="K591" i="1"/>
  <c r="G591" i="1"/>
  <c r="K583" i="1"/>
  <c r="G583" i="1"/>
  <c r="K574" i="1"/>
  <c r="G574" i="1"/>
  <c r="K566" i="1"/>
  <c r="G566" i="1"/>
  <c r="K558" i="1"/>
  <c r="G558" i="1"/>
  <c r="K550" i="1"/>
  <c r="G550" i="1"/>
  <c r="K542" i="1"/>
  <c r="G542" i="1"/>
  <c r="K534" i="1"/>
  <c r="G534" i="1"/>
  <c r="K526" i="1"/>
  <c r="G526" i="1"/>
  <c r="K518" i="1"/>
  <c r="G518" i="1"/>
  <c r="K509" i="1"/>
  <c r="G509" i="1"/>
  <c r="K500" i="1"/>
  <c r="G500" i="1"/>
  <c r="K492" i="1"/>
  <c r="G492" i="1"/>
  <c r="K483" i="1"/>
  <c r="G483" i="1"/>
  <c r="K475" i="1"/>
  <c r="G475" i="1"/>
  <c r="K466" i="1"/>
  <c r="G466" i="1"/>
  <c r="K458" i="1"/>
  <c r="G458" i="1"/>
  <c r="K450" i="1"/>
  <c r="G450" i="1"/>
  <c r="K441" i="1"/>
  <c r="G441" i="1"/>
  <c r="K432" i="1"/>
  <c r="G432" i="1"/>
  <c r="K424" i="1"/>
  <c r="G424" i="1"/>
  <c r="K416" i="1"/>
  <c r="G416" i="1"/>
  <c r="K407" i="1"/>
  <c r="G407" i="1"/>
  <c r="K399" i="1"/>
  <c r="G399" i="1"/>
  <c r="K391" i="1"/>
  <c r="G391" i="1"/>
  <c r="K383" i="1"/>
  <c r="G383" i="1"/>
  <c r="K375" i="1"/>
  <c r="G375" i="1"/>
  <c r="K367" i="1"/>
  <c r="G367" i="1"/>
  <c r="K358" i="1"/>
  <c r="G358" i="1"/>
  <c r="K350" i="1"/>
  <c r="G350" i="1"/>
  <c r="K342" i="1"/>
  <c r="G342" i="1"/>
  <c r="K334" i="1"/>
  <c r="G334" i="1"/>
  <c r="K325" i="1"/>
  <c r="G325" i="1"/>
  <c r="K317" i="1"/>
  <c r="G317" i="1"/>
  <c r="K308" i="1"/>
  <c r="G308" i="1"/>
  <c r="K300" i="1"/>
  <c r="G300" i="1"/>
  <c r="K292" i="1"/>
  <c r="G292" i="1"/>
  <c r="K284" i="1"/>
  <c r="G284" i="1"/>
  <c r="K276" i="1"/>
  <c r="G276" i="1"/>
  <c r="K268" i="1"/>
  <c r="G268" i="1"/>
  <c r="K260" i="1"/>
  <c r="G260" i="1"/>
  <c r="K252" i="1"/>
  <c r="G252" i="1"/>
  <c r="K244" i="1"/>
  <c r="G244" i="1"/>
  <c r="K236" i="1"/>
  <c r="G236" i="1"/>
  <c r="K228" i="1"/>
  <c r="G228" i="1"/>
  <c r="K219" i="1"/>
  <c r="G219" i="1"/>
  <c r="K211" i="1"/>
  <c r="G211" i="1"/>
  <c r="K202" i="1"/>
  <c r="G202" i="1"/>
  <c r="K194" i="1"/>
  <c r="G194" i="1"/>
  <c r="K186" i="1"/>
  <c r="G186" i="1"/>
  <c r="K178" i="1"/>
  <c r="G178" i="1"/>
  <c r="K169" i="1"/>
  <c r="G169" i="1"/>
  <c r="K160" i="1"/>
  <c r="G160" i="1"/>
  <c r="K152" i="1"/>
  <c r="G152" i="1"/>
  <c r="K143" i="1"/>
  <c r="G143" i="1"/>
  <c r="K134" i="1"/>
  <c r="G134" i="1"/>
  <c r="K126" i="1"/>
  <c r="G126" i="1"/>
  <c r="K118" i="1"/>
  <c r="G118" i="1"/>
  <c r="K109" i="1"/>
  <c r="G109" i="1"/>
  <c r="K100" i="1"/>
  <c r="G100" i="1"/>
  <c r="K92" i="1"/>
  <c r="G92" i="1"/>
  <c r="K83" i="1"/>
  <c r="G83" i="1"/>
  <c r="K74" i="1"/>
  <c r="G74" i="1"/>
  <c r="K66" i="1"/>
  <c r="G66" i="1"/>
  <c r="K58" i="1"/>
  <c r="G58" i="1"/>
  <c r="K49" i="1"/>
  <c r="G49" i="1"/>
  <c r="K41" i="1"/>
  <c r="G41" i="1"/>
  <c r="K33" i="1"/>
  <c r="G33" i="1"/>
  <c r="K25" i="1"/>
  <c r="G25" i="1"/>
  <c r="K17" i="1"/>
  <c r="G17" i="1"/>
  <c r="K9" i="1"/>
  <c r="G9" i="1"/>
  <c r="K1679" i="1"/>
  <c r="G1679" i="1"/>
  <c r="K1639" i="1"/>
  <c r="G1639" i="1"/>
  <c r="K1607" i="1"/>
  <c r="G1607" i="1"/>
  <c r="K1575" i="1"/>
  <c r="G1575" i="1"/>
  <c r="K1543" i="1"/>
  <c r="G1543" i="1"/>
  <c r="K1511" i="1"/>
  <c r="G1511" i="1"/>
  <c r="K1471" i="1"/>
  <c r="G1471" i="1"/>
  <c r="K1439" i="1"/>
  <c r="G1439" i="1"/>
  <c r="K1407" i="1"/>
  <c r="G1407" i="1"/>
  <c r="K1359" i="1"/>
  <c r="G1359" i="1"/>
  <c r="K1335" i="1"/>
  <c r="G1335" i="1"/>
  <c r="K1311" i="1"/>
  <c r="G1311" i="1"/>
  <c r="K1263" i="1"/>
  <c r="G1263" i="1"/>
  <c r="K609" i="1"/>
  <c r="G609" i="1"/>
  <c r="K592" i="1"/>
  <c r="G592" i="1"/>
  <c r="K551" i="1"/>
  <c r="G551" i="1"/>
  <c r="K527" i="1"/>
  <c r="G527" i="1"/>
  <c r="K493" i="1"/>
  <c r="G493" i="1"/>
  <c r="K459" i="1"/>
  <c r="G459" i="1"/>
  <c r="K417" i="1"/>
  <c r="G417" i="1"/>
  <c r="K384" i="1"/>
  <c r="G384" i="1"/>
  <c r="K343" i="1"/>
  <c r="G343" i="1"/>
  <c r="K301" i="1"/>
  <c r="G301" i="1"/>
  <c r="K269" i="1"/>
  <c r="G269" i="1"/>
  <c r="K229" i="1"/>
  <c r="G229" i="1"/>
  <c r="K187" i="1"/>
  <c r="G187" i="1"/>
  <c r="K144" i="1"/>
  <c r="G144" i="1"/>
  <c r="K93" i="1"/>
  <c r="G93" i="1"/>
  <c r="K50" i="1"/>
  <c r="G50" i="1"/>
  <c r="K18" i="1"/>
  <c r="G18" i="1"/>
  <c r="K1678" i="1"/>
  <c r="G1678" i="1"/>
  <c r="G1654" i="1"/>
  <c r="K1654" i="1"/>
  <c r="K1542" i="1"/>
  <c r="G1542" i="1"/>
  <c r="K1685" i="1"/>
  <c r="G1685" i="1"/>
  <c r="K1677" i="1"/>
  <c r="G1677" i="1"/>
  <c r="K1669" i="1"/>
  <c r="G1669" i="1"/>
  <c r="K1661" i="1"/>
  <c r="G1661" i="1"/>
  <c r="K1653" i="1"/>
  <c r="G1653" i="1"/>
  <c r="K1645" i="1"/>
  <c r="G1645" i="1"/>
  <c r="K1637" i="1"/>
  <c r="G1637" i="1"/>
  <c r="K1629" i="1"/>
  <c r="G1629" i="1"/>
  <c r="K1621" i="1"/>
  <c r="G1621" i="1"/>
  <c r="K1613" i="1"/>
  <c r="G1613" i="1"/>
  <c r="K1605" i="1"/>
  <c r="G1605" i="1"/>
  <c r="K1597" i="1"/>
  <c r="G1597" i="1"/>
  <c r="K1589" i="1"/>
  <c r="G1589" i="1"/>
  <c r="K1581" i="1"/>
  <c r="G1581" i="1"/>
  <c r="K1573" i="1"/>
  <c r="G1573" i="1"/>
  <c r="K1565" i="1"/>
  <c r="G1565" i="1"/>
  <c r="K1557" i="1"/>
  <c r="G1557" i="1"/>
  <c r="K1549" i="1"/>
  <c r="G1549" i="1"/>
  <c r="K1541" i="1"/>
  <c r="G1541" i="1"/>
  <c r="K1533" i="1"/>
  <c r="G1533" i="1"/>
  <c r="K1525" i="1"/>
  <c r="G1525" i="1"/>
  <c r="K1517" i="1"/>
  <c r="G1517" i="1"/>
  <c r="K1509" i="1"/>
  <c r="G1509" i="1"/>
  <c r="K1501" i="1"/>
  <c r="G1501" i="1"/>
  <c r="K1493" i="1"/>
  <c r="G1493" i="1"/>
  <c r="K1485" i="1"/>
  <c r="G1485" i="1"/>
  <c r="K1477" i="1"/>
  <c r="G1477" i="1"/>
  <c r="K1469" i="1"/>
  <c r="G1469" i="1"/>
  <c r="K1461" i="1"/>
  <c r="G1461" i="1"/>
  <c r="K1453" i="1"/>
  <c r="G1453" i="1"/>
  <c r="K1445" i="1"/>
  <c r="G1445" i="1"/>
  <c r="K1437" i="1"/>
  <c r="G1437" i="1"/>
  <c r="K1429" i="1"/>
  <c r="G1429" i="1"/>
  <c r="K1421" i="1"/>
  <c r="G1421" i="1"/>
  <c r="K1413" i="1"/>
  <c r="G1413" i="1"/>
  <c r="K1405" i="1"/>
  <c r="G1405" i="1"/>
  <c r="K1397" i="1"/>
  <c r="G1397" i="1"/>
  <c r="K1389" i="1"/>
  <c r="G1389" i="1"/>
  <c r="K1381" i="1"/>
  <c r="G1381" i="1"/>
  <c r="K1373" i="1"/>
  <c r="G1373" i="1"/>
  <c r="K1365" i="1"/>
  <c r="G1365" i="1"/>
  <c r="K1357" i="1"/>
  <c r="G1357" i="1"/>
  <c r="K1349" i="1"/>
  <c r="G1349" i="1"/>
  <c r="K1341" i="1"/>
  <c r="G1341" i="1"/>
  <c r="K1333" i="1"/>
  <c r="G1333" i="1"/>
  <c r="K1325" i="1"/>
  <c r="G1325" i="1"/>
  <c r="K1317" i="1"/>
  <c r="G1317" i="1"/>
  <c r="K1309" i="1"/>
  <c r="G1309" i="1"/>
  <c r="K1301" i="1"/>
  <c r="G1301" i="1"/>
  <c r="K1293" i="1"/>
  <c r="G1293" i="1"/>
  <c r="K1285" i="1"/>
  <c r="G1285" i="1"/>
  <c r="K1277" i="1"/>
  <c r="G1277" i="1"/>
  <c r="K1269" i="1"/>
  <c r="G1269" i="1"/>
  <c r="K1261" i="1"/>
  <c r="G1261" i="1"/>
  <c r="K1253" i="1"/>
  <c r="G1253" i="1"/>
  <c r="K1245" i="1"/>
  <c r="G1245" i="1"/>
  <c r="K1237" i="1"/>
  <c r="G1237" i="1"/>
  <c r="K1229" i="1"/>
  <c r="G1229" i="1"/>
  <c r="K1221" i="1"/>
  <c r="G1221" i="1"/>
  <c r="K1213" i="1"/>
  <c r="G1213" i="1"/>
  <c r="K1205" i="1"/>
  <c r="G1205" i="1"/>
  <c r="K1197" i="1"/>
  <c r="G1197" i="1"/>
  <c r="K1189" i="1"/>
  <c r="G1189" i="1"/>
  <c r="K1181" i="1"/>
  <c r="G1181" i="1"/>
  <c r="K1173" i="1"/>
  <c r="G1173" i="1"/>
  <c r="G1165" i="1"/>
  <c r="K1165" i="1"/>
  <c r="K1158" i="1"/>
  <c r="G1158" i="1"/>
  <c r="K1149" i="1"/>
  <c r="G1149" i="1"/>
  <c r="K1141" i="1"/>
  <c r="G1141" i="1"/>
  <c r="K1133" i="1"/>
  <c r="G1133" i="1"/>
  <c r="K1125" i="1"/>
  <c r="G1125" i="1"/>
  <c r="K1117" i="1"/>
  <c r="G1117" i="1"/>
  <c r="K1109" i="1"/>
  <c r="G1109" i="1"/>
  <c r="K1101" i="1"/>
  <c r="G1101" i="1"/>
  <c r="K1093" i="1"/>
  <c r="G1093" i="1"/>
  <c r="K1085" i="1"/>
  <c r="G1085" i="1"/>
  <c r="K1077" i="1"/>
  <c r="G1077" i="1"/>
  <c r="K1069" i="1"/>
  <c r="G1069" i="1"/>
  <c r="K1061" i="1"/>
  <c r="G1061" i="1"/>
  <c r="K1053" i="1"/>
  <c r="G1053" i="1"/>
  <c r="G1045" i="1"/>
  <c r="K1045" i="1"/>
  <c r="K1037" i="1"/>
  <c r="G1037" i="1"/>
  <c r="K1029" i="1"/>
  <c r="G1029" i="1"/>
  <c r="K1021" i="1"/>
  <c r="G1021" i="1"/>
  <c r="G1013" i="1"/>
  <c r="K1013" i="1"/>
  <c r="K1005" i="1"/>
  <c r="G1005" i="1"/>
  <c r="K997" i="1"/>
  <c r="G997" i="1"/>
  <c r="K989" i="1"/>
  <c r="G989" i="1"/>
  <c r="K981" i="1"/>
  <c r="G981" i="1"/>
  <c r="K973" i="1"/>
  <c r="G973" i="1"/>
  <c r="K964" i="1"/>
  <c r="G964" i="1"/>
  <c r="K956" i="1"/>
  <c r="G956" i="1"/>
  <c r="K948" i="1"/>
  <c r="G948" i="1"/>
  <c r="K940" i="1"/>
  <c r="G940" i="1"/>
  <c r="K932" i="1"/>
  <c r="G932" i="1"/>
  <c r="K924" i="1"/>
  <c r="G924" i="1"/>
  <c r="K915" i="1"/>
  <c r="G915" i="1"/>
  <c r="K907" i="1"/>
  <c r="G907" i="1"/>
  <c r="K899" i="1"/>
  <c r="G899" i="1"/>
  <c r="K891" i="1"/>
  <c r="G891" i="1"/>
  <c r="K883" i="1"/>
  <c r="G883" i="1"/>
  <c r="K875" i="1"/>
  <c r="G875" i="1"/>
  <c r="K867" i="1"/>
  <c r="G867" i="1"/>
  <c r="K859" i="1"/>
  <c r="G859" i="1"/>
  <c r="K851" i="1"/>
  <c r="G851" i="1"/>
  <c r="K843" i="1"/>
  <c r="G843" i="1"/>
  <c r="K835" i="1"/>
  <c r="G835" i="1"/>
  <c r="K827" i="1"/>
  <c r="G827" i="1"/>
  <c r="K819" i="1"/>
  <c r="G819" i="1"/>
  <c r="K811" i="1"/>
  <c r="G811" i="1"/>
  <c r="K802" i="1"/>
  <c r="G802" i="1"/>
  <c r="K794" i="1"/>
  <c r="G794" i="1"/>
  <c r="K786" i="1"/>
  <c r="G786" i="1"/>
  <c r="K778" i="1"/>
  <c r="G778" i="1"/>
  <c r="K769" i="1"/>
  <c r="G769" i="1"/>
  <c r="K761" i="1"/>
  <c r="G761" i="1"/>
  <c r="K753" i="1"/>
  <c r="G753" i="1"/>
  <c r="K745" i="1"/>
  <c r="G745" i="1"/>
  <c r="K737" i="1"/>
  <c r="G737" i="1"/>
  <c r="K729" i="1"/>
  <c r="G729" i="1"/>
  <c r="K721" i="1"/>
  <c r="G721" i="1"/>
  <c r="K713" i="1"/>
  <c r="G713" i="1"/>
  <c r="K704" i="1"/>
  <c r="G704" i="1"/>
  <c r="K696" i="1"/>
  <c r="G696" i="1"/>
  <c r="K687" i="1"/>
  <c r="G687" i="1"/>
  <c r="K679" i="1"/>
  <c r="G679" i="1"/>
  <c r="K671" i="1"/>
  <c r="G671" i="1"/>
  <c r="K663" i="1"/>
  <c r="G663" i="1"/>
  <c r="K655" i="1"/>
  <c r="G655" i="1"/>
  <c r="K647" i="1"/>
  <c r="G647" i="1"/>
  <c r="K639" i="1"/>
  <c r="G639" i="1"/>
  <c r="K631" i="1"/>
  <c r="G631" i="1"/>
  <c r="K623" i="1"/>
  <c r="G623" i="1"/>
  <c r="K615" i="1"/>
  <c r="G615" i="1"/>
  <c r="K607" i="1"/>
  <c r="G607" i="1"/>
  <c r="K598" i="1"/>
  <c r="G598" i="1"/>
  <c r="K590" i="1"/>
  <c r="G590" i="1"/>
  <c r="K582" i="1"/>
  <c r="G582" i="1"/>
  <c r="K573" i="1"/>
  <c r="G573" i="1"/>
  <c r="K565" i="1"/>
  <c r="G565" i="1"/>
  <c r="K557" i="1"/>
  <c r="G557" i="1"/>
  <c r="K549" i="1"/>
  <c r="G549" i="1"/>
  <c r="K541" i="1"/>
  <c r="G541" i="1"/>
  <c r="K533" i="1"/>
  <c r="G533" i="1"/>
  <c r="K525" i="1"/>
  <c r="G525" i="1"/>
  <c r="K517" i="1"/>
  <c r="G517" i="1"/>
  <c r="K508" i="1"/>
  <c r="G508" i="1"/>
  <c r="K499" i="1"/>
  <c r="G499" i="1"/>
  <c r="K491" i="1"/>
  <c r="G491" i="1"/>
  <c r="K482" i="1"/>
  <c r="G482" i="1"/>
  <c r="K474" i="1"/>
  <c r="G474" i="1"/>
  <c r="K465" i="1"/>
  <c r="G465" i="1"/>
  <c r="K457" i="1"/>
  <c r="G457" i="1"/>
  <c r="K449" i="1"/>
  <c r="G449" i="1"/>
  <c r="K439" i="1"/>
  <c r="G439" i="1"/>
  <c r="K431" i="1"/>
  <c r="G431" i="1"/>
  <c r="K423" i="1"/>
  <c r="G423" i="1"/>
  <c r="K415" i="1"/>
  <c r="G415" i="1"/>
  <c r="K406" i="1"/>
  <c r="G406" i="1"/>
  <c r="K398" i="1"/>
  <c r="G398" i="1"/>
  <c r="G390" i="1"/>
  <c r="K390" i="1"/>
  <c r="G382" i="1"/>
  <c r="K382" i="1"/>
  <c r="K374" i="1"/>
  <c r="G374" i="1"/>
  <c r="K366" i="1"/>
  <c r="G366" i="1"/>
  <c r="K357" i="1"/>
  <c r="G357" i="1"/>
  <c r="K349" i="1"/>
  <c r="G349" i="1"/>
  <c r="K341" i="1"/>
  <c r="G341" i="1"/>
  <c r="K333" i="1"/>
  <c r="G333" i="1"/>
  <c r="K324" i="1"/>
  <c r="G324" i="1"/>
  <c r="K316" i="1"/>
  <c r="G316" i="1"/>
  <c r="K307" i="1"/>
  <c r="G307" i="1"/>
  <c r="K299" i="1"/>
  <c r="G299" i="1"/>
  <c r="K291" i="1"/>
  <c r="G291" i="1"/>
  <c r="K283" i="1"/>
  <c r="G283" i="1"/>
  <c r="K275" i="1"/>
  <c r="G275" i="1"/>
  <c r="K267" i="1"/>
  <c r="G267" i="1"/>
  <c r="K259" i="1"/>
  <c r="G259" i="1"/>
  <c r="K251" i="1"/>
  <c r="G251" i="1"/>
  <c r="K243" i="1"/>
  <c r="G243" i="1"/>
  <c r="K235" i="1"/>
  <c r="G235" i="1"/>
  <c r="K227" i="1"/>
  <c r="G227" i="1"/>
  <c r="K218" i="1"/>
  <c r="G218" i="1"/>
  <c r="K209" i="1"/>
  <c r="G209" i="1"/>
  <c r="K201" i="1"/>
  <c r="G201" i="1"/>
  <c r="K193" i="1"/>
  <c r="G193" i="1"/>
  <c r="K185" i="1"/>
  <c r="G185" i="1"/>
  <c r="K177" i="1"/>
  <c r="G177" i="1"/>
  <c r="K168" i="1"/>
  <c r="G168" i="1"/>
  <c r="G159" i="1"/>
  <c r="K159" i="1"/>
  <c r="K151" i="1"/>
  <c r="G151" i="1"/>
  <c r="K142" i="1"/>
  <c r="G142" i="1"/>
  <c r="K133" i="1"/>
  <c r="G133" i="1"/>
  <c r="K125" i="1"/>
  <c r="G125" i="1"/>
  <c r="K117" i="1"/>
  <c r="G117" i="1"/>
  <c r="K108" i="1"/>
  <c r="G108" i="1"/>
  <c r="K99" i="1"/>
  <c r="G99" i="1"/>
  <c r="K91" i="1"/>
  <c r="G91" i="1"/>
  <c r="K81" i="1"/>
  <c r="G81" i="1"/>
  <c r="K73" i="1"/>
  <c r="G73" i="1"/>
  <c r="K65" i="1"/>
  <c r="G65" i="1"/>
  <c r="K48" i="1"/>
  <c r="K40" i="1"/>
  <c r="G40" i="1"/>
  <c r="K32" i="1"/>
  <c r="G32" i="1"/>
  <c r="K24" i="1"/>
  <c r="G24" i="1"/>
  <c r="K16" i="1"/>
  <c r="G16" i="1"/>
  <c r="K8" i="1"/>
  <c r="G8" i="1"/>
  <c r="K1671" i="1"/>
  <c r="G1671" i="1"/>
  <c r="K1623" i="1"/>
  <c r="G1623" i="1"/>
  <c r="K1583" i="1"/>
  <c r="G1583" i="1"/>
  <c r="K1567" i="1"/>
  <c r="G1567" i="1"/>
  <c r="K1527" i="1"/>
  <c r="G1527" i="1"/>
  <c r="G1487" i="1"/>
  <c r="K1487" i="1"/>
  <c r="K1447" i="1"/>
  <c r="G1447" i="1"/>
  <c r="K1415" i="1"/>
  <c r="G1415" i="1"/>
  <c r="K1383" i="1"/>
  <c r="G1383" i="1"/>
  <c r="K1271" i="1"/>
  <c r="G1271" i="1"/>
  <c r="K1207" i="1"/>
  <c r="G1207" i="1"/>
  <c r="K1055" i="1"/>
  <c r="G1055" i="1"/>
  <c r="K950" i="1"/>
  <c r="G950" i="1"/>
  <c r="K918" i="1"/>
  <c r="G918" i="1"/>
  <c r="K893" i="1"/>
  <c r="G893" i="1"/>
  <c r="K853" i="1"/>
  <c r="G853" i="1"/>
  <c r="K821" i="1"/>
  <c r="G821" i="1"/>
  <c r="K780" i="1"/>
  <c r="G780" i="1"/>
  <c r="K755" i="1"/>
  <c r="G755" i="1"/>
  <c r="K723" i="1"/>
  <c r="G723" i="1"/>
  <c r="K707" i="1"/>
  <c r="G707" i="1"/>
  <c r="K673" i="1"/>
  <c r="G673" i="1"/>
  <c r="K649" i="1"/>
  <c r="G649" i="1"/>
  <c r="K617" i="1"/>
  <c r="G617" i="1"/>
  <c r="K584" i="1"/>
  <c r="G584" i="1"/>
  <c r="K559" i="1"/>
  <c r="G559" i="1"/>
  <c r="K519" i="1"/>
  <c r="G519" i="1"/>
  <c r="K484" i="1"/>
  <c r="G484" i="1"/>
  <c r="K451" i="1"/>
  <c r="G451" i="1"/>
  <c r="K425" i="1"/>
  <c r="G425" i="1"/>
  <c r="K392" i="1"/>
  <c r="G392" i="1"/>
  <c r="K351" i="1"/>
  <c r="G351" i="1"/>
  <c r="K318" i="1"/>
  <c r="G318" i="1"/>
  <c r="K277" i="1"/>
  <c r="G277" i="1"/>
  <c r="K237" i="1"/>
  <c r="G237" i="1"/>
  <c r="K195" i="1"/>
  <c r="G195" i="1"/>
  <c r="K153" i="1"/>
  <c r="G153" i="1"/>
  <c r="K101" i="1"/>
  <c r="G101" i="1"/>
  <c r="K59" i="1"/>
  <c r="G59" i="1"/>
  <c r="K10" i="1"/>
  <c r="G10" i="1"/>
  <c r="K1670" i="1"/>
  <c r="G1670" i="1"/>
  <c r="K1646" i="1"/>
  <c r="G1646" i="1"/>
  <c r="K1550" i="1"/>
  <c r="G1550" i="1"/>
  <c r="K1684" i="1"/>
  <c r="G1684" i="1"/>
  <c r="K1676" i="1"/>
  <c r="G1676" i="1"/>
  <c r="K1668" i="1"/>
  <c r="G1668" i="1"/>
  <c r="K1660" i="1"/>
  <c r="G1660" i="1"/>
  <c r="K1652" i="1"/>
  <c r="G1652" i="1"/>
  <c r="K1644" i="1"/>
  <c r="G1644" i="1"/>
  <c r="K1636" i="1"/>
  <c r="G1636" i="1"/>
  <c r="K1628" i="1"/>
  <c r="G1628" i="1"/>
  <c r="K1620" i="1"/>
  <c r="G1620" i="1"/>
  <c r="K1612" i="1"/>
  <c r="G1612" i="1"/>
  <c r="K1604" i="1"/>
  <c r="G1604" i="1"/>
  <c r="K1596" i="1"/>
  <c r="G1596" i="1"/>
  <c r="K1588" i="1"/>
  <c r="G1588" i="1"/>
  <c r="K1580" i="1"/>
  <c r="G1580" i="1"/>
  <c r="K1572" i="1"/>
  <c r="G1572" i="1"/>
  <c r="K1564" i="1"/>
  <c r="G1564" i="1"/>
  <c r="K1556" i="1"/>
  <c r="G1556" i="1"/>
  <c r="K1548" i="1"/>
  <c r="G1548" i="1"/>
  <c r="K1540" i="1"/>
  <c r="G1540" i="1"/>
  <c r="K1532" i="1"/>
  <c r="G1532" i="1"/>
  <c r="K1524" i="1"/>
  <c r="G1524" i="1"/>
  <c r="K1516" i="1"/>
  <c r="G1516" i="1"/>
  <c r="K1508" i="1"/>
  <c r="G1508" i="1"/>
  <c r="K1500" i="1"/>
  <c r="G1500" i="1"/>
  <c r="K1492" i="1"/>
  <c r="G1492" i="1"/>
  <c r="K1484" i="1"/>
  <c r="G1484" i="1"/>
  <c r="K1476" i="1"/>
  <c r="G1476" i="1"/>
  <c r="K1468" i="1"/>
  <c r="G1468" i="1"/>
  <c r="K1460" i="1"/>
  <c r="G1460" i="1"/>
  <c r="K1452" i="1"/>
  <c r="G1452" i="1"/>
  <c r="K1444" i="1"/>
  <c r="G1444" i="1"/>
  <c r="K1436" i="1"/>
  <c r="G1436" i="1"/>
  <c r="K1428" i="1"/>
  <c r="G1428" i="1"/>
  <c r="K1420" i="1"/>
  <c r="G1420" i="1"/>
  <c r="K1412" i="1"/>
  <c r="G1412" i="1"/>
  <c r="K1404" i="1"/>
  <c r="G1404" i="1"/>
  <c r="K1396" i="1"/>
  <c r="G1396" i="1"/>
  <c r="K1388" i="1"/>
  <c r="G1388" i="1"/>
  <c r="K1380" i="1"/>
  <c r="G1380" i="1"/>
  <c r="K1372" i="1"/>
  <c r="G1372" i="1"/>
  <c r="K1364" i="1"/>
  <c r="G1364" i="1"/>
  <c r="K1356" i="1"/>
  <c r="G1356" i="1"/>
  <c r="K1348" i="1"/>
  <c r="G1348" i="1"/>
  <c r="K1340" i="1"/>
  <c r="G1340" i="1"/>
  <c r="K1332" i="1"/>
  <c r="G1332" i="1"/>
  <c r="K1324" i="1"/>
  <c r="G1324" i="1"/>
  <c r="K1316" i="1"/>
  <c r="G1316" i="1"/>
  <c r="K1308" i="1"/>
  <c r="G1308" i="1"/>
  <c r="K1300" i="1"/>
  <c r="G1300" i="1"/>
  <c r="K1292" i="1"/>
  <c r="G1292" i="1"/>
  <c r="K1284" i="1"/>
  <c r="G1284" i="1"/>
  <c r="K1276" i="1"/>
  <c r="G1276" i="1"/>
  <c r="K1268" i="1"/>
  <c r="G1268" i="1"/>
  <c r="K1260" i="1"/>
  <c r="G1260" i="1"/>
  <c r="K1252" i="1"/>
  <c r="G1252" i="1"/>
  <c r="K1244" i="1"/>
  <c r="G1244" i="1"/>
  <c r="K1236" i="1"/>
  <c r="G1236" i="1"/>
  <c r="K1228" i="1"/>
  <c r="G1228" i="1"/>
  <c r="K1220" i="1"/>
  <c r="G1220" i="1"/>
  <c r="K1212" i="1"/>
  <c r="G1212" i="1"/>
  <c r="K1204" i="1"/>
  <c r="G1204" i="1"/>
  <c r="K1196" i="1"/>
  <c r="G1196" i="1"/>
  <c r="K1188" i="1"/>
  <c r="G1188" i="1"/>
  <c r="K1180" i="1"/>
  <c r="G1180" i="1"/>
  <c r="K1172" i="1"/>
  <c r="G1172" i="1"/>
  <c r="K1164" i="1"/>
  <c r="G1164" i="1"/>
  <c r="K1157" i="1"/>
  <c r="G1157" i="1"/>
  <c r="K1148" i="1"/>
  <c r="G1148" i="1"/>
  <c r="K1140" i="1"/>
  <c r="G1140" i="1"/>
  <c r="K1132" i="1"/>
  <c r="G1132" i="1"/>
  <c r="K1124" i="1"/>
  <c r="G1124" i="1"/>
  <c r="K1116" i="1"/>
  <c r="G1116" i="1"/>
  <c r="K1108" i="1"/>
  <c r="G1108" i="1"/>
  <c r="K1100" i="1"/>
  <c r="G1100" i="1"/>
  <c r="K1092" i="1"/>
  <c r="G1092" i="1"/>
  <c r="K1084" i="1"/>
  <c r="G1084" i="1"/>
  <c r="K1076" i="1"/>
  <c r="G1076" i="1"/>
  <c r="K1068" i="1"/>
  <c r="G1068" i="1"/>
  <c r="K1060" i="1"/>
  <c r="G1060" i="1"/>
  <c r="K1052" i="1"/>
  <c r="G1052" i="1"/>
  <c r="K1044" i="1"/>
  <c r="G1044" i="1"/>
  <c r="K1036" i="1"/>
  <c r="G1036" i="1"/>
  <c r="K1028" i="1"/>
  <c r="G1028" i="1"/>
  <c r="K1020" i="1"/>
  <c r="G1020" i="1"/>
  <c r="K1012" i="1"/>
  <c r="G1012" i="1"/>
  <c r="K1004" i="1"/>
  <c r="G1004" i="1"/>
  <c r="K996" i="1"/>
  <c r="G996" i="1"/>
  <c r="K988" i="1"/>
  <c r="G988" i="1"/>
  <c r="K980" i="1"/>
  <c r="G980" i="1"/>
  <c r="K972" i="1"/>
  <c r="G972" i="1"/>
  <c r="K963" i="1"/>
  <c r="G963" i="1"/>
  <c r="K955" i="1"/>
  <c r="G955" i="1"/>
  <c r="K947" i="1"/>
  <c r="G947" i="1"/>
  <c r="K939" i="1"/>
  <c r="G939" i="1"/>
  <c r="K931" i="1"/>
  <c r="G931" i="1"/>
  <c r="K923" i="1"/>
  <c r="G923" i="1"/>
  <c r="K914" i="1"/>
  <c r="G914" i="1"/>
  <c r="K906" i="1"/>
  <c r="G906" i="1"/>
  <c r="K898" i="1"/>
  <c r="G898" i="1"/>
  <c r="K890" i="1"/>
  <c r="G890" i="1"/>
  <c r="K882" i="1"/>
  <c r="G882" i="1"/>
  <c r="K874" i="1"/>
  <c r="G874" i="1"/>
  <c r="K866" i="1"/>
  <c r="G866" i="1"/>
  <c r="K858" i="1"/>
  <c r="G858" i="1"/>
  <c r="K850" i="1"/>
  <c r="G850" i="1"/>
  <c r="K842" i="1"/>
  <c r="G842" i="1"/>
  <c r="K834" i="1"/>
  <c r="G834" i="1"/>
  <c r="K826" i="1"/>
  <c r="G826" i="1"/>
  <c r="K818" i="1"/>
  <c r="G818" i="1"/>
  <c r="K810" i="1"/>
  <c r="G810" i="1"/>
  <c r="K801" i="1"/>
  <c r="G801" i="1"/>
  <c r="K793" i="1"/>
  <c r="G793" i="1"/>
  <c r="K785" i="1"/>
  <c r="G785" i="1"/>
  <c r="K777" i="1"/>
  <c r="G777" i="1"/>
  <c r="K768" i="1"/>
  <c r="G768" i="1"/>
  <c r="K760" i="1"/>
  <c r="G760" i="1"/>
  <c r="K752" i="1"/>
  <c r="G752" i="1"/>
  <c r="K744" i="1"/>
  <c r="G744" i="1"/>
  <c r="K736" i="1"/>
  <c r="G736" i="1"/>
  <c r="K728" i="1"/>
  <c r="G728" i="1"/>
  <c r="K720" i="1"/>
  <c r="G720" i="1"/>
  <c r="K712" i="1"/>
  <c r="G712" i="1"/>
  <c r="K703" i="1"/>
  <c r="G703" i="1"/>
  <c r="K695" i="1"/>
  <c r="G695" i="1"/>
  <c r="K686" i="1"/>
  <c r="G686" i="1"/>
  <c r="K678" i="1"/>
  <c r="G678" i="1"/>
  <c r="K670" i="1"/>
  <c r="G670" i="1"/>
  <c r="K662" i="1"/>
  <c r="G662" i="1"/>
  <c r="K654" i="1"/>
  <c r="G654" i="1"/>
  <c r="K646" i="1"/>
  <c r="G646" i="1"/>
  <c r="K638" i="1"/>
  <c r="G638" i="1"/>
  <c r="K630" i="1"/>
  <c r="G630" i="1"/>
  <c r="K622" i="1"/>
  <c r="G622" i="1"/>
  <c r="K614" i="1"/>
  <c r="G614" i="1"/>
  <c r="K606" i="1"/>
  <c r="G606" i="1"/>
  <c r="K597" i="1"/>
  <c r="G597" i="1"/>
  <c r="K589" i="1"/>
  <c r="G589" i="1"/>
  <c r="K581" i="1"/>
  <c r="G581" i="1"/>
  <c r="K572" i="1"/>
  <c r="G572" i="1"/>
  <c r="K564" i="1"/>
  <c r="G564" i="1"/>
  <c r="K556" i="1"/>
  <c r="G556" i="1"/>
  <c r="K548" i="1"/>
  <c r="G548" i="1"/>
  <c r="K540" i="1"/>
  <c r="G540" i="1"/>
  <c r="K532" i="1"/>
  <c r="G532" i="1"/>
  <c r="K524" i="1"/>
  <c r="G524" i="1"/>
  <c r="K516" i="1"/>
  <c r="G516" i="1"/>
  <c r="K507" i="1"/>
  <c r="G507" i="1"/>
  <c r="K498" i="1"/>
  <c r="G498" i="1"/>
  <c r="K490" i="1"/>
  <c r="G490" i="1"/>
  <c r="K481" i="1"/>
  <c r="G481" i="1"/>
  <c r="K473" i="1"/>
  <c r="G473" i="1"/>
  <c r="K464" i="1"/>
  <c r="G464" i="1"/>
  <c r="K456" i="1"/>
  <c r="G456" i="1"/>
  <c r="K448" i="1"/>
  <c r="G448" i="1"/>
  <c r="K438" i="1"/>
  <c r="G438" i="1"/>
  <c r="K430" i="1"/>
  <c r="G430" i="1"/>
  <c r="K422" i="1"/>
  <c r="G422" i="1"/>
  <c r="K414" i="1"/>
  <c r="G414" i="1"/>
  <c r="K405" i="1"/>
  <c r="G405" i="1"/>
  <c r="K397" i="1"/>
  <c r="G397" i="1"/>
  <c r="K389" i="1"/>
  <c r="G389" i="1"/>
  <c r="K381" i="1"/>
  <c r="G381" i="1"/>
  <c r="K373" i="1"/>
  <c r="G373" i="1"/>
  <c r="K365" i="1"/>
  <c r="G365" i="1"/>
  <c r="K356" i="1"/>
  <c r="G356" i="1"/>
  <c r="K348" i="1"/>
  <c r="G348" i="1"/>
  <c r="K340" i="1"/>
  <c r="G340" i="1"/>
  <c r="K332" i="1"/>
  <c r="G332" i="1"/>
  <c r="K323" i="1"/>
  <c r="G323" i="1"/>
  <c r="K315" i="1"/>
  <c r="G315" i="1"/>
  <c r="K306" i="1"/>
  <c r="G306" i="1"/>
  <c r="K298" i="1"/>
  <c r="G298" i="1"/>
  <c r="K290" i="1"/>
  <c r="G290" i="1"/>
  <c r="K282" i="1"/>
  <c r="G282" i="1"/>
  <c r="K274" i="1"/>
  <c r="G274" i="1"/>
  <c r="K266" i="1"/>
  <c r="G266" i="1"/>
  <c r="K258" i="1"/>
  <c r="G258" i="1"/>
  <c r="K250" i="1"/>
  <c r="G250" i="1"/>
  <c r="K242" i="1"/>
  <c r="G242" i="1"/>
  <c r="K234" i="1"/>
  <c r="G234" i="1"/>
  <c r="K226" i="1"/>
  <c r="G226" i="1"/>
  <c r="K217" i="1"/>
  <c r="G217" i="1"/>
  <c r="K208" i="1"/>
  <c r="G208" i="1"/>
  <c r="K200" i="1"/>
  <c r="G200" i="1"/>
  <c r="K192" i="1"/>
  <c r="G192" i="1"/>
  <c r="K184" i="1"/>
  <c r="G184" i="1"/>
  <c r="K176" i="1"/>
  <c r="G176" i="1"/>
  <c r="K166" i="1"/>
  <c r="G166" i="1"/>
  <c r="K158" i="1"/>
  <c r="G158" i="1"/>
  <c r="K150" i="1"/>
  <c r="G150" i="1"/>
  <c r="K141" i="1"/>
  <c r="G141" i="1"/>
  <c r="K132" i="1"/>
  <c r="G132" i="1"/>
  <c r="K124" i="1"/>
  <c r="G124" i="1"/>
  <c r="K116" i="1"/>
  <c r="G116" i="1"/>
  <c r="K107" i="1"/>
  <c r="G107" i="1"/>
  <c r="K98" i="1"/>
  <c r="G98" i="1"/>
  <c r="K90" i="1"/>
  <c r="G90" i="1"/>
  <c r="K80" i="1"/>
  <c r="G80" i="1"/>
  <c r="K72" i="1"/>
  <c r="G72" i="1"/>
  <c r="K64" i="1"/>
  <c r="G64" i="1"/>
  <c r="K55" i="1"/>
  <c r="G55" i="1"/>
  <c r="K47" i="1"/>
  <c r="G47" i="1"/>
  <c r="K39" i="1"/>
  <c r="G39" i="1"/>
  <c r="K31" i="1"/>
  <c r="G31" i="1"/>
  <c r="K23" i="1"/>
  <c r="G23" i="1"/>
  <c r="K15" i="1"/>
  <c r="G15" i="1"/>
  <c r="K7" i="1"/>
  <c r="G7" i="1"/>
  <c r="K1655" i="1"/>
  <c r="G1655" i="1"/>
  <c r="K1615" i="1"/>
  <c r="G1615" i="1"/>
  <c r="K1599" i="1"/>
  <c r="G1599" i="1"/>
  <c r="K1559" i="1"/>
  <c r="G1559" i="1"/>
  <c r="K1535" i="1"/>
  <c r="G1535" i="1"/>
  <c r="K1495" i="1"/>
  <c r="G1495" i="1"/>
  <c r="K1463" i="1"/>
  <c r="G1463" i="1"/>
  <c r="K1431" i="1"/>
  <c r="G1431" i="1"/>
  <c r="K1399" i="1"/>
  <c r="G1399" i="1"/>
  <c r="G1375" i="1"/>
  <c r="K1375" i="1"/>
  <c r="K1343" i="1"/>
  <c r="G1343" i="1"/>
  <c r="K1319" i="1"/>
  <c r="G1319" i="1"/>
  <c r="K1295" i="1"/>
  <c r="G1295" i="1"/>
  <c r="K1279" i="1"/>
  <c r="G1279" i="1"/>
  <c r="K1247" i="1"/>
  <c r="G1247" i="1"/>
  <c r="K1223" i="1"/>
  <c r="G1223" i="1"/>
  <c r="K1191" i="1"/>
  <c r="G1191" i="1"/>
  <c r="K1167" i="1"/>
  <c r="G1167" i="1"/>
  <c r="K1143" i="1"/>
  <c r="G1143" i="1"/>
  <c r="K1119" i="1"/>
  <c r="G1119" i="1"/>
  <c r="K1095" i="1"/>
  <c r="G1095" i="1"/>
  <c r="K1015" i="1"/>
  <c r="G1015" i="1"/>
  <c r="K983" i="1"/>
  <c r="G983" i="1"/>
  <c r="K958" i="1"/>
  <c r="G958" i="1"/>
  <c r="K926" i="1"/>
  <c r="G926" i="1"/>
  <c r="K885" i="1"/>
  <c r="G885" i="1"/>
  <c r="K861" i="1"/>
  <c r="G861" i="1"/>
  <c r="K829" i="1"/>
  <c r="G829" i="1"/>
  <c r="G796" i="1"/>
  <c r="K796" i="1"/>
  <c r="K763" i="1"/>
  <c r="G763" i="1"/>
  <c r="K747" i="1"/>
  <c r="G747" i="1"/>
  <c r="K715" i="1"/>
  <c r="G715" i="1"/>
  <c r="K689" i="1"/>
  <c r="G689" i="1"/>
  <c r="K665" i="1"/>
  <c r="G665" i="1"/>
  <c r="K641" i="1"/>
  <c r="G641" i="1"/>
  <c r="K633" i="1"/>
  <c r="G633" i="1"/>
  <c r="K601" i="1"/>
  <c r="G601" i="1"/>
  <c r="K567" i="1"/>
  <c r="G567" i="1"/>
  <c r="K535" i="1"/>
  <c r="G535" i="1"/>
  <c r="K501" i="1"/>
  <c r="G501" i="1"/>
  <c r="K467" i="1"/>
  <c r="G467" i="1"/>
  <c r="K433" i="1"/>
  <c r="G433" i="1"/>
  <c r="K400" i="1"/>
  <c r="G400" i="1"/>
  <c r="K376" i="1"/>
  <c r="G376" i="1"/>
  <c r="K335" i="1"/>
  <c r="G335" i="1"/>
  <c r="K285" i="1"/>
  <c r="G285" i="1"/>
  <c r="K245" i="1"/>
  <c r="G245" i="1"/>
  <c r="K203" i="1"/>
  <c r="G203" i="1"/>
  <c r="K161" i="1"/>
  <c r="G161" i="1"/>
  <c r="K84" i="1"/>
  <c r="G84" i="1"/>
  <c r="K42" i="1"/>
  <c r="G42" i="1"/>
  <c r="AM160" i="1"/>
  <c r="AM152" i="1"/>
  <c r="K1683" i="1"/>
  <c r="G1683" i="1"/>
  <c r="K1675" i="1"/>
  <c r="G1675" i="1"/>
  <c r="K1667" i="1"/>
  <c r="G1667" i="1"/>
  <c r="K1659" i="1"/>
  <c r="G1659" i="1"/>
  <c r="K1651" i="1"/>
  <c r="G1651" i="1"/>
  <c r="K1643" i="1"/>
  <c r="G1643" i="1"/>
  <c r="K1635" i="1"/>
  <c r="G1635" i="1"/>
  <c r="K1627" i="1"/>
  <c r="G1627" i="1"/>
  <c r="K1619" i="1"/>
  <c r="G1619" i="1"/>
  <c r="K1611" i="1"/>
  <c r="G1611" i="1"/>
  <c r="K1603" i="1"/>
  <c r="G1603" i="1"/>
  <c r="K1595" i="1"/>
  <c r="G1595" i="1"/>
  <c r="K1587" i="1"/>
  <c r="G1587" i="1"/>
  <c r="K1579" i="1"/>
  <c r="G1579" i="1"/>
  <c r="K1571" i="1"/>
  <c r="G1571" i="1"/>
  <c r="K1563" i="1"/>
  <c r="G1563" i="1"/>
  <c r="K1555" i="1"/>
  <c r="G1555" i="1"/>
  <c r="K1547" i="1"/>
  <c r="G1547" i="1"/>
  <c r="K1539" i="1"/>
  <c r="G1539" i="1"/>
  <c r="K1531" i="1"/>
  <c r="G1531" i="1"/>
  <c r="K1523" i="1"/>
  <c r="G1523" i="1"/>
  <c r="K1515" i="1"/>
  <c r="G1515" i="1"/>
  <c r="K1507" i="1"/>
  <c r="G1507" i="1"/>
  <c r="K1499" i="1"/>
  <c r="G1499" i="1"/>
  <c r="K1491" i="1"/>
  <c r="G1491" i="1"/>
  <c r="K1483" i="1"/>
  <c r="G1483" i="1"/>
  <c r="K1475" i="1"/>
  <c r="G1475" i="1"/>
  <c r="K1467" i="1"/>
  <c r="G1467" i="1"/>
  <c r="K1459" i="1"/>
  <c r="G1459" i="1"/>
  <c r="K1451" i="1"/>
  <c r="G1451" i="1"/>
  <c r="K1443" i="1"/>
  <c r="G1443" i="1"/>
  <c r="K1435" i="1"/>
  <c r="G1435" i="1"/>
  <c r="K1427" i="1"/>
  <c r="G1427" i="1"/>
  <c r="K1419" i="1"/>
  <c r="G1419" i="1"/>
  <c r="K1411" i="1"/>
  <c r="G1411" i="1"/>
  <c r="K1403" i="1"/>
  <c r="G1403" i="1"/>
  <c r="K1395" i="1"/>
  <c r="G1395" i="1"/>
  <c r="K1387" i="1"/>
  <c r="G1387" i="1"/>
  <c r="K1379" i="1"/>
  <c r="G1379" i="1"/>
  <c r="K1371" i="1"/>
  <c r="G1371" i="1"/>
  <c r="K1363" i="1"/>
  <c r="G1363" i="1"/>
  <c r="K1355" i="1"/>
  <c r="G1355" i="1"/>
  <c r="K1347" i="1"/>
  <c r="G1347" i="1"/>
  <c r="K1339" i="1"/>
  <c r="G1339" i="1"/>
  <c r="K1331" i="1"/>
  <c r="G1331" i="1"/>
  <c r="K1323" i="1"/>
  <c r="G1323" i="1"/>
  <c r="K1315" i="1"/>
  <c r="G1315" i="1"/>
  <c r="K1307" i="1"/>
  <c r="G1307" i="1"/>
  <c r="K1299" i="1"/>
  <c r="G1299" i="1"/>
  <c r="K1291" i="1"/>
  <c r="G1291" i="1"/>
  <c r="K1283" i="1"/>
  <c r="G1283" i="1"/>
  <c r="K1275" i="1"/>
  <c r="G1275" i="1"/>
  <c r="K1267" i="1"/>
  <c r="G1267" i="1"/>
  <c r="K1259" i="1"/>
  <c r="G1259" i="1"/>
  <c r="K1251" i="1"/>
  <c r="G1251" i="1"/>
  <c r="K1243" i="1"/>
  <c r="G1243" i="1"/>
  <c r="K1235" i="1"/>
  <c r="G1235" i="1"/>
  <c r="K1227" i="1"/>
  <c r="G1227" i="1"/>
  <c r="K1219" i="1"/>
  <c r="G1219" i="1"/>
  <c r="K1211" i="1"/>
  <c r="G1211" i="1"/>
  <c r="K1203" i="1"/>
  <c r="G1203" i="1"/>
  <c r="K1195" i="1"/>
  <c r="G1195" i="1"/>
  <c r="K1187" i="1"/>
  <c r="G1187" i="1"/>
  <c r="K1179" i="1"/>
  <c r="G1179" i="1"/>
  <c r="K1171" i="1"/>
  <c r="G1171" i="1"/>
  <c r="K1163" i="1"/>
  <c r="G1163" i="1"/>
  <c r="K1156" i="1"/>
  <c r="G1156" i="1"/>
  <c r="K1147" i="1"/>
  <c r="G1147" i="1"/>
  <c r="K1139" i="1"/>
  <c r="G1139" i="1"/>
  <c r="K1131" i="1"/>
  <c r="G1131" i="1"/>
  <c r="K1123" i="1"/>
  <c r="G1123" i="1"/>
  <c r="K1115" i="1"/>
  <c r="G1115" i="1"/>
  <c r="K1107" i="1"/>
  <c r="G1107" i="1"/>
  <c r="K1099" i="1"/>
  <c r="G1099" i="1"/>
  <c r="K1091" i="1"/>
  <c r="G1091" i="1"/>
  <c r="K1083" i="1"/>
  <c r="G1083" i="1"/>
  <c r="K1075" i="1"/>
  <c r="G1075" i="1"/>
  <c r="K1067" i="1"/>
  <c r="G1067" i="1"/>
  <c r="K1059" i="1"/>
  <c r="G1059" i="1"/>
  <c r="K1051" i="1"/>
  <c r="G1051" i="1"/>
  <c r="K1043" i="1"/>
  <c r="G1043" i="1"/>
  <c r="K1035" i="1"/>
  <c r="G1035" i="1"/>
  <c r="K1027" i="1"/>
  <c r="G1027" i="1"/>
  <c r="K1019" i="1"/>
  <c r="G1019" i="1"/>
  <c r="K1011" i="1"/>
  <c r="G1011" i="1"/>
  <c r="K1003" i="1"/>
  <c r="G1003" i="1"/>
  <c r="K995" i="1"/>
  <c r="G995" i="1"/>
  <c r="K987" i="1"/>
  <c r="G987" i="1"/>
  <c r="K979" i="1"/>
  <c r="G979" i="1"/>
  <c r="K971" i="1"/>
  <c r="G971" i="1"/>
  <c r="K962" i="1"/>
  <c r="G962" i="1"/>
  <c r="K954" i="1"/>
  <c r="G954" i="1"/>
  <c r="K946" i="1"/>
  <c r="G946" i="1"/>
  <c r="K938" i="1"/>
  <c r="G938" i="1"/>
  <c r="K930" i="1"/>
  <c r="G930" i="1"/>
  <c r="K922" i="1"/>
  <c r="G922" i="1"/>
  <c r="K913" i="1"/>
  <c r="G913" i="1"/>
  <c r="K905" i="1"/>
  <c r="G905" i="1"/>
  <c r="K897" i="1"/>
  <c r="G897" i="1"/>
  <c r="K889" i="1"/>
  <c r="G889" i="1"/>
  <c r="K881" i="1"/>
  <c r="G881" i="1"/>
  <c r="K873" i="1"/>
  <c r="G873" i="1"/>
  <c r="K865" i="1"/>
  <c r="G865" i="1"/>
  <c r="K857" i="1"/>
  <c r="G857" i="1"/>
  <c r="K849" i="1"/>
  <c r="G849" i="1"/>
  <c r="K841" i="1"/>
  <c r="G841" i="1"/>
  <c r="K833" i="1"/>
  <c r="G833" i="1"/>
  <c r="K825" i="1"/>
  <c r="G825" i="1"/>
  <c r="K817" i="1"/>
  <c r="G817" i="1"/>
  <c r="K809" i="1"/>
  <c r="G809" i="1"/>
  <c r="K800" i="1"/>
  <c r="G800" i="1"/>
  <c r="K792" i="1"/>
  <c r="G792" i="1"/>
  <c r="K784" i="1"/>
  <c r="G784" i="1"/>
  <c r="K776" i="1"/>
  <c r="G776" i="1"/>
  <c r="K767" i="1"/>
  <c r="G767" i="1"/>
  <c r="K759" i="1"/>
  <c r="G759" i="1"/>
  <c r="K751" i="1"/>
  <c r="G751" i="1"/>
  <c r="K743" i="1"/>
  <c r="G743" i="1"/>
  <c r="K735" i="1"/>
  <c r="G735" i="1"/>
  <c r="K727" i="1"/>
  <c r="G727" i="1"/>
  <c r="K719" i="1"/>
  <c r="G719" i="1"/>
  <c r="K711" i="1"/>
  <c r="G711" i="1"/>
  <c r="K702" i="1"/>
  <c r="G702" i="1"/>
  <c r="K694" i="1"/>
  <c r="G694" i="1"/>
  <c r="K685" i="1"/>
  <c r="G685" i="1"/>
  <c r="K677" i="1"/>
  <c r="G677" i="1"/>
  <c r="K669" i="1"/>
  <c r="G669" i="1"/>
  <c r="K661" i="1"/>
  <c r="G661" i="1"/>
  <c r="K653" i="1"/>
  <c r="G653" i="1"/>
  <c r="K645" i="1"/>
  <c r="G645" i="1"/>
  <c r="K637" i="1"/>
  <c r="G637" i="1"/>
  <c r="K629" i="1"/>
  <c r="G629" i="1"/>
  <c r="K621" i="1"/>
  <c r="G621" i="1"/>
  <c r="K613" i="1"/>
  <c r="G613" i="1"/>
  <c r="K605" i="1"/>
  <c r="G605" i="1"/>
  <c r="K596" i="1"/>
  <c r="G596" i="1"/>
  <c r="K588" i="1"/>
  <c r="G588" i="1"/>
  <c r="K579" i="1"/>
  <c r="G579" i="1"/>
  <c r="K571" i="1"/>
  <c r="G571" i="1"/>
  <c r="K563" i="1"/>
  <c r="G563" i="1"/>
  <c r="K555" i="1"/>
  <c r="G555" i="1"/>
  <c r="K547" i="1"/>
  <c r="G547" i="1"/>
  <c r="K539" i="1"/>
  <c r="G539" i="1"/>
  <c r="K531" i="1"/>
  <c r="G531" i="1"/>
  <c r="K523" i="1"/>
  <c r="G523" i="1"/>
  <c r="K514" i="1"/>
  <c r="G514" i="1"/>
  <c r="K506" i="1"/>
  <c r="G506" i="1"/>
  <c r="K497" i="1"/>
  <c r="G497" i="1"/>
  <c r="K489" i="1"/>
  <c r="G489" i="1"/>
  <c r="K480" i="1"/>
  <c r="G480" i="1"/>
  <c r="K472" i="1"/>
  <c r="G472" i="1"/>
  <c r="K463" i="1"/>
  <c r="G463" i="1"/>
  <c r="K455" i="1"/>
  <c r="G455" i="1"/>
  <c r="K447" i="1"/>
  <c r="G447" i="1"/>
  <c r="K437" i="1"/>
  <c r="G437" i="1"/>
  <c r="K429" i="1"/>
  <c r="G429" i="1"/>
  <c r="K421" i="1"/>
  <c r="G421" i="1"/>
  <c r="K413" i="1"/>
  <c r="G413" i="1"/>
  <c r="K404" i="1"/>
  <c r="G404" i="1"/>
  <c r="K396" i="1"/>
  <c r="G396" i="1"/>
  <c r="K388" i="1"/>
  <c r="G388" i="1"/>
  <c r="K380" i="1"/>
  <c r="G380" i="1"/>
  <c r="K372" i="1"/>
  <c r="G372" i="1"/>
  <c r="K364" i="1"/>
  <c r="G364" i="1"/>
  <c r="K355" i="1"/>
  <c r="G355" i="1"/>
  <c r="K347" i="1"/>
  <c r="G347" i="1"/>
  <c r="K339" i="1"/>
  <c r="G339" i="1"/>
  <c r="K331" i="1"/>
  <c r="G331" i="1"/>
  <c r="K322" i="1"/>
  <c r="G322" i="1"/>
  <c r="K314" i="1"/>
  <c r="G314" i="1"/>
  <c r="K305" i="1"/>
  <c r="G305" i="1"/>
  <c r="K297" i="1"/>
  <c r="G297" i="1"/>
  <c r="K289" i="1"/>
  <c r="G289" i="1"/>
  <c r="K281" i="1"/>
  <c r="G281" i="1"/>
  <c r="K273" i="1"/>
  <c r="G273" i="1"/>
  <c r="K265" i="1"/>
  <c r="G265" i="1"/>
  <c r="K257" i="1"/>
  <c r="K249" i="1"/>
  <c r="G249" i="1"/>
  <c r="K241" i="1"/>
  <c r="G241" i="1"/>
  <c r="K233" i="1"/>
  <c r="G233" i="1"/>
  <c r="K224" i="1"/>
  <c r="G224" i="1"/>
  <c r="K216" i="1"/>
  <c r="G216" i="1"/>
  <c r="K207" i="1"/>
  <c r="G207" i="1"/>
  <c r="K199" i="1"/>
  <c r="G199" i="1"/>
  <c r="K191" i="1"/>
  <c r="G191" i="1"/>
  <c r="K183" i="1"/>
  <c r="G183" i="1"/>
  <c r="K175" i="1"/>
  <c r="G175" i="1"/>
  <c r="K165" i="1"/>
  <c r="G165" i="1"/>
  <c r="K157" i="1"/>
  <c r="G157" i="1"/>
  <c r="K149" i="1"/>
  <c r="G149" i="1"/>
  <c r="K139" i="1"/>
  <c r="G139" i="1"/>
  <c r="K131" i="1"/>
  <c r="G131" i="1"/>
  <c r="K123" i="1"/>
  <c r="G123" i="1"/>
  <c r="K115" i="1"/>
  <c r="G115" i="1"/>
  <c r="K106" i="1"/>
  <c r="G106" i="1"/>
  <c r="K97" i="1"/>
  <c r="G97" i="1"/>
  <c r="K89" i="1"/>
  <c r="G89" i="1"/>
  <c r="K79" i="1"/>
  <c r="G79" i="1"/>
  <c r="K71" i="1"/>
  <c r="G71" i="1"/>
  <c r="K63" i="1"/>
  <c r="G63" i="1"/>
  <c r="K54" i="1"/>
  <c r="G54" i="1"/>
  <c r="K46" i="1"/>
  <c r="G46" i="1"/>
  <c r="K38" i="1"/>
  <c r="G38" i="1"/>
  <c r="K30" i="1"/>
  <c r="G30" i="1"/>
  <c r="K22" i="1"/>
  <c r="G22" i="1"/>
  <c r="K14" i="1"/>
  <c r="G14" i="1"/>
  <c r="K6" i="1"/>
  <c r="G6" i="1"/>
  <c r="K1663" i="1"/>
  <c r="G1663" i="1"/>
  <c r="K1631" i="1"/>
  <c r="G1631" i="1"/>
  <c r="K1591" i="1"/>
  <c r="G1591" i="1"/>
  <c r="K1551" i="1"/>
  <c r="G1551" i="1"/>
  <c r="K1519" i="1"/>
  <c r="G1519" i="1"/>
  <c r="K1479" i="1"/>
  <c r="G1479" i="1"/>
  <c r="K1455" i="1"/>
  <c r="G1455" i="1"/>
  <c r="K1423" i="1"/>
  <c r="G1423" i="1"/>
  <c r="K1391" i="1"/>
  <c r="G1391" i="1"/>
  <c r="K1367" i="1"/>
  <c r="G1367" i="1"/>
  <c r="K1351" i="1"/>
  <c r="G1351" i="1"/>
  <c r="K1327" i="1"/>
  <c r="G1327" i="1"/>
  <c r="K1303" i="1"/>
  <c r="G1303" i="1"/>
  <c r="K1287" i="1"/>
  <c r="G1287" i="1"/>
  <c r="K1255" i="1"/>
  <c r="G1255" i="1"/>
  <c r="K1231" i="1"/>
  <c r="G1231" i="1"/>
  <c r="K1199" i="1"/>
  <c r="G1199" i="1"/>
  <c r="K1175" i="1"/>
  <c r="G1175" i="1"/>
  <c r="K1152" i="1"/>
  <c r="G1152" i="1"/>
  <c r="K1135" i="1"/>
  <c r="G1135" i="1"/>
  <c r="K1111" i="1"/>
  <c r="G1111" i="1"/>
  <c r="K1087" i="1"/>
  <c r="G1087" i="1"/>
  <c r="K1063" i="1"/>
  <c r="G1063" i="1"/>
  <c r="K1039" i="1"/>
  <c r="G1039" i="1"/>
  <c r="K1023" i="1"/>
  <c r="G1023" i="1"/>
  <c r="K999" i="1"/>
  <c r="G999" i="1"/>
  <c r="K975" i="1"/>
  <c r="G975" i="1"/>
  <c r="K942" i="1"/>
  <c r="G942" i="1"/>
  <c r="K909" i="1"/>
  <c r="G909" i="1"/>
  <c r="K877" i="1"/>
  <c r="G877" i="1"/>
  <c r="K845" i="1"/>
  <c r="G845" i="1"/>
  <c r="K813" i="1"/>
  <c r="G813" i="1"/>
  <c r="K788" i="1"/>
  <c r="G788" i="1"/>
  <c r="K771" i="1"/>
  <c r="G771" i="1"/>
  <c r="K739" i="1"/>
  <c r="G739" i="1"/>
  <c r="K698" i="1"/>
  <c r="G698" i="1"/>
  <c r="K681" i="1"/>
  <c r="G681" i="1"/>
  <c r="K657" i="1"/>
  <c r="G657" i="1"/>
  <c r="K625" i="1"/>
  <c r="G625" i="1"/>
  <c r="K575" i="1"/>
  <c r="G575" i="1"/>
  <c r="K543" i="1"/>
  <c r="G543" i="1"/>
  <c r="K510" i="1"/>
  <c r="G510" i="1"/>
  <c r="K476" i="1"/>
  <c r="G476" i="1"/>
  <c r="K442" i="1"/>
  <c r="G442" i="1"/>
  <c r="K408" i="1"/>
  <c r="G408" i="1"/>
  <c r="K359" i="1"/>
  <c r="G359" i="1"/>
  <c r="K310" i="1"/>
  <c r="G310" i="1"/>
  <c r="K261" i="1"/>
  <c r="G261" i="1"/>
  <c r="K220" i="1"/>
  <c r="G220" i="1"/>
  <c r="K179" i="1"/>
  <c r="G179" i="1"/>
  <c r="K135" i="1"/>
  <c r="G135" i="1"/>
  <c r="K119" i="1"/>
  <c r="G119" i="1"/>
  <c r="K67" i="1"/>
  <c r="G67" i="1"/>
  <c r="K34" i="1"/>
  <c r="G34" i="1"/>
  <c r="AM136" i="1"/>
  <c r="AM128" i="1"/>
  <c r="AM120" i="1"/>
  <c r="AM112" i="1"/>
  <c r="AM159" i="1"/>
  <c r="K1682" i="1"/>
  <c r="G1682" i="1"/>
  <c r="K1674" i="1"/>
  <c r="G1674" i="1"/>
  <c r="K1666" i="1"/>
  <c r="G1666" i="1"/>
  <c r="K1658" i="1"/>
  <c r="G1658" i="1"/>
  <c r="K1650" i="1"/>
  <c r="G1650" i="1"/>
  <c r="K1642" i="1"/>
  <c r="G1642" i="1"/>
  <c r="K1634" i="1"/>
  <c r="G1634" i="1"/>
  <c r="K1626" i="1"/>
  <c r="G1626" i="1"/>
  <c r="K1618" i="1"/>
  <c r="G1618" i="1"/>
  <c r="K1610" i="1"/>
  <c r="G1610" i="1"/>
  <c r="K1602" i="1"/>
  <c r="G1602" i="1"/>
  <c r="K1594" i="1"/>
  <c r="G1594" i="1"/>
  <c r="K1586" i="1"/>
  <c r="G1586" i="1"/>
  <c r="K1578" i="1"/>
  <c r="G1578" i="1"/>
  <c r="K1570" i="1"/>
  <c r="G1570" i="1"/>
  <c r="K1562" i="1"/>
  <c r="G1562" i="1"/>
  <c r="K1554" i="1"/>
  <c r="G1554" i="1"/>
  <c r="K1546" i="1"/>
  <c r="G1546" i="1"/>
  <c r="K1538" i="1"/>
  <c r="G1538" i="1"/>
  <c r="K1530" i="1"/>
  <c r="G1530" i="1"/>
  <c r="K1522" i="1"/>
  <c r="G1522" i="1"/>
  <c r="K1514" i="1"/>
  <c r="G1514" i="1"/>
  <c r="K1506" i="1"/>
  <c r="G1506" i="1"/>
  <c r="K1498" i="1"/>
  <c r="G1498" i="1"/>
  <c r="K1490" i="1"/>
  <c r="G1490" i="1"/>
  <c r="K1482" i="1"/>
  <c r="G1482" i="1"/>
  <c r="K1474" i="1"/>
  <c r="G1474" i="1"/>
  <c r="K1466" i="1"/>
  <c r="G1466" i="1"/>
  <c r="K1458" i="1"/>
  <c r="G1458" i="1"/>
  <c r="K1450" i="1"/>
  <c r="G1450" i="1"/>
  <c r="K1442" i="1"/>
  <c r="G1442" i="1"/>
  <c r="K1434" i="1"/>
  <c r="G1434" i="1"/>
  <c r="K1426" i="1"/>
  <c r="G1426" i="1"/>
  <c r="K1418" i="1"/>
  <c r="G1418" i="1"/>
  <c r="K1410" i="1"/>
  <c r="G1410" i="1"/>
  <c r="K1402" i="1"/>
  <c r="G1402" i="1"/>
  <c r="K1394" i="1"/>
  <c r="G1394" i="1"/>
  <c r="K1386" i="1"/>
  <c r="G1386" i="1"/>
  <c r="K1378" i="1"/>
  <c r="G1378" i="1"/>
  <c r="K1370" i="1"/>
  <c r="G1370" i="1"/>
  <c r="K1362" i="1"/>
  <c r="G1362" i="1"/>
  <c r="K1354" i="1"/>
  <c r="G1354" i="1"/>
  <c r="K1346" i="1"/>
  <c r="G1346" i="1"/>
  <c r="K1338" i="1"/>
  <c r="G1338" i="1"/>
  <c r="K1330" i="1"/>
  <c r="G1330" i="1"/>
  <c r="K1322" i="1"/>
  <c r="G1322" i="1"/>
  <c r="K1314" i="1"/>
  <c r="G1314" i="1"/>
  <c r="K1306" i="1"/>
  <c r="G1306" i="1"/>
  <c r="K1298" i="1"/>
  <c r="G1298" i="1"/>
  <c r="K1290" i="1"/>
  <c r="G1290" i="1"/>
  <c r="K1282" i="1"/>
  <c r="G1282" i="1"/>
  <c r="K1274" i="1"/>
  <c r="G1274" i="1"/>
  <c r="K1266" i="1"/>
  <c r="G1266" i="1"/>
  <c r="K1258" i="1"/>
  <c r="G1258" i="1"/>
  <c r="K1250" i="1"/>
  <c r="G1250" i="1"/>
  <c r="K1242" i="1"/>
  <c r="G1242" i="1"/>
  <c r="K1234" i="1"/>
  <c r="G1234" i="1"/>
  <c r="K1226" i="1"/>
  <c r="G1226" i="1"/>
  <c r="K1218" i="1"/>
  <c r="G1218" i="1"/>
  <c r="K1210" i="1"/>
  <c r="G1210" i="1"/>
  <c r="K1202" i="1"/>
  <c r="G1202" i="1"/>
  <c r="K1194" i="1"/>
  <c r="G1194" i="1"/>
  <c r="K1186" i="1"/>
  <c r="G1186" i="1"/>
  <c r="K1178" i="1"/>
  <c r="G1178" i="1"/>
  <c r="K1170" i="1"/>
  <c r="G1170" i="1"/>
  <c r="K1162" i="1"/>
  <c r="G1162" i="1"/>
  <c r="K1155" i="1"/>
  <c r="G1155" i="1"/>
  <c r="K1146" i="1"/>
  <c r="G1146" i="1"/>
  <c r="K1138" i="1"/>
  <c r="G1138" i="1"/>
  <c r="K1130" i="1"/>
  <c r="G1130" i="1"/>
  <c r="K1122" i="1"/>
  <c r="G1122" i="1"/>
  <c r="K1114" i="1"/>
  <c r="G1114" i="1"/>
  <c r="K1106" i="1"/>
  <c r="G1106" i="1"/>
  <c r="K1098" i="1"/>
  <c r="G1098" i="1"/>
  <c r="K1090" i="1"/>
  <c r="G1090" i="1"/>
  <c r="K1082" i="1"/>
  <c r="G1082" i="1"/>
  <c r="K1074" i="1"/>
  <c r="G1074" i="1"/>
  <c r="K1066" i="1"/>
  <c r="G1066" i="1"/>
  <c r="K1058" i="1"/>
  <c r="G1058" i="1"/>
  <c r="K1050" i="1"/>
  <c r="G1050" i="1"/>
  <c r="K1042" i="1"/>
  <c r="G1042" i="1"/>
  <c r="K1034" i="1"/>
  <c r="G1034" i="1"/>
  <c r="K1026" i="1"/>
  <c r="G1026" i="1"/>
  <c r="K1018" i="1"/>
  <c r="G1018" i="1"/>
  <c r="K1010" i="1"/>
  <c r="G1010" i="1"/>
  <c r="K1002" i="1"/>
  <c r="G1002" i="1"/>
  <c r="K994" i="1"/>
  <c r="G994" i="1"/>
  <c r="K986" i="1"/>
  <c r="G986" i="1"/>
  <c r="K978" i="1"/>
  <c r="G978" i="1"/>
  <c r="K969" i="1"/>
  <c r="G969" i="1"/>
  <c r="K961" i="1"/>
  <c r="G961" i="1"/>
  <c r="K953" i="1"/>
  <c r="G953" i="1"/>
  <c r="K945" i="1"/>
  <c r="G945" i="1"/>
  <c r="K937" i="1"/>
  <c r="G937" i="1"/>
  <c r="K929" i="1"/>
  <c r="G929" i="1"/>
  <c r="K921" i="1"/>
  <c r="G921" i="1"/>
  <c r="K912" i="1"/>
  <c r="G912" i="1"/>
  <c r="K904" i="1"/>
  <c r="G904" i="1"/>
  <c r="K896" i="1"/>
  <c r="G896" i="1"/>
  <c r="K888" i="1"/>
  <c r="G888" i="1"/>
  <c r="K880" i="1"/>
  <c r="G880" i="1"/>
  <c r="K872" i="1"/>
  <c r="G872" i="1"/>
  <c r="K864" i="1"/>
  <c r="G864" i="1"/>
  <c r="K856" i="1"/>
  <c r="G856" i="1"/>
  <c r="K848" i="1"/>
  <c r="G848" i="1"/>
  <c r="K840" i="1"/>
  <c r="G840" i="1"/>
  <c r="K832" i="1"/>
  <c r="G832" i="1"/>
  <c r="K824" i="1"/>
  <c r="G824" i="1"/>
  <c r="K816" i="1"/>
  <c r="G816" i="1"/>
  <c r="K808" i="1"/>
  <c r="G808" i="1"/>
  <c r="K799" i="1"/>
  <c r="G799" i="1"/>
  <c r="K791" i="1"/>
  <c r="G791" i="1"/>
  <c r="K783" i="1"/>
  <c r="G783" i="1"/>
  <c r="K775" i="1"/>
  <c r="G775" i="1"/>
  <c r="K766" i="1"/>
  <c r="G766" i="1"/>
  <c r="K758" i="1"/>
  <c r="G758" i="1"/>
  <c r="K750" i="1"/>
  <c r="G750" i="1"/>
  <c r="K742" i="1"/>
  <c r="G742" i="1"/>
  <c r="K734" i="1"/>
  <c r="G734" i="1"/>
  <c r="K726" i="1"/>
  <c r="G726" i="1"/>
  <c r="K718" i="1"/>
  <c r="G718" i="1"/>
  <c r="K710" i="1"/>
  <c r="G710" i="1"/>
  <c r="K701" i="1"/>
  <c r="G701" i="1"/>
  <c r="K692" i="1"/>
  <c r="G692" i="1"/>
  <c r="K684" i="1"/>
  <c r="G684" i="1"/>
  <c r="K676" i="1"/>
  <c r="G676" i="1"/>
  <c r="K668" i="1"/>
  <c r="G668" i="1"/>
  <c r="K660" i="1"/>
  <c r="G660" i="1"/>
  <c r="K652" i="1"/>
  <c r="G652" i="1"/>
  <c r="K644" i="1"/>
  <c r="G644" i="1"/>
  <c r="K636" i="1"/>
  <c r="G636" i="1"/>
  <c r="K628" i="1"/>
  <c r="G628" i="1"/>
  <c r="K620" i="1"/>
  <c r="G620" i="1"/>
  <c r="K612" i="1"/>
  <c r="G612" i="1"/>
  <c r="K604" i="1"/>
  <c r="G604" i="1"/>
  <c r="K595" i="1"/>
  <c r="G595" i="1"/>
  <c r="K587" i="1"/>
  <c r="G587" i="1"/>
  <c r="K578" i="1"/>
  <c r="G578" i="1"/>
  <c r="K570" i="1"/>
  <c r="G570" i="1"/>
  <c r="K562" i="1"/>
  <c r="G562" i="1"/>
  <c r="K554" i="1"/>
  <c r="G554" i="1"/>
  <c r="K546" i="1"/>
  <c r="G546" i="1"/>
  <c r="K538" i="1"/>
  <c r="G538" i="1"/>
  <c r="K530" i="1"/>
  <c r="G530" i="1"/>
  <c r="K522" i="1"/>
  <c r="G522" i="1"/>
  <c r="K513" i="1"/>
  <c r="G513" i="1"/>
  <c r="K505" i="1"/>
  <c r="G505" i="1"/>
  <c r="K496" i="1"/>
  <c r="G496" i="1"/>
  <c r="K488" i="1"/>
  <c r="G488" i="1"/>
  <c r="K479" i="1"/>
  <c r="G479" i="1"/>
  <c r="K470" i="1"/>
  <c r="G470" i="1"/>
  <c r="K462" i="1"/>
  <c r="G462" i="1"/>
  <c r="K454" i="1"/>
  <c r="G454" i="1"/>
  <c r="K446" i="1"/>
  <c r="G446" i="1"/>
  <c r="K436" i="1"/>
  <c r="G436" i="1"/>
  <c r="K428" i="1"/>
  <c r="G428" i="1"/>
  <c r="K420" i="1"/>
  <c r="G420" i="1"/>
  <c r="K412" i="1"/>
  <c r="G412" i="1"/>
  <c r="K403" i="1"/>
  <c r="G403" i="1"/>
  <c r="K395" i="1"/>
  <c r="G395" i="1"/>
  <c r="K387" i="1"/>
  <c r="G387" i="1"/>
  <c r="K379" i="1"/>
  <c r="G379" i="1"/>
  <c r="K371" i="1"/>
  <c r="G371" i="1"/>
  <c r="K362" i="1"/>
  <c r="G362" i="1"/>
  <c r="K354" i="1"/>
  <c r="G354" i="1"/>
  <c r="K346" i="1"/>
  <c r="G346" i="1"/>
  <c r="K338" i="1"/>
  <c r="G338" i="1"/>
  <c r="K329" i="1"/>
  <c r="G329" i="1"/>
  <c r="K321" i="1"/>
  <c r="G321" i="1"/>
  <c r="K313" i="1"/>
  <c r="G313" i="1"/>
  <c r="K304" i="1"/>
  <c r="G304" i="1"/>
  <c r="K296" i="1"/>
  <c r="G296" i="1"/>
  <c r="K288" i="1"/>
  <c r="G288" i="1"/>
  <c r="K280" i="1"/>
  <c r="G280" i="1"/>
  <c r="K272" i="1"/>
  <c r="G272" i="1"/>
  <c r="K264" i="1"/>
  <c r="G264" i="1"/>
  <c r="K256" i="1"/>
  <c r="G256" i="1"/>
  <c r="K248" i="1"/>
  <c r="G248" i="1"/>
  <c r="K240" i="1"/>
  <c r="G240" i="1"/>
  <c r="K232" i="1"/>
  <c r="G232" i="1"/>
  <c r="K223" i="1"/>
  <c r="G223" i="1"/>
  <c r="K215" i="1"/>
  <c r="G215" i="1"/>
  <c r="K206" i="1"/>
  <c r="G206" i="1"/>
  <c r="K198" i="1"/>
  <c r="G198" i="1"/>
  <c r="K190" i="1"/>
  <c r="G190" i="1"/>
  <c r="K182" i="1"/>
  <c r="G182" i="1"/>
  <c r="K174" i="1"/>
  <c r="G174" i="1"/>
  <c r="K164" i="1"/>
  <c r="G164" i="1"/>
  <c r="K156" i="1"/>
  <c r="G156" i="1"/>
  <c r="K148" i="1"/>
  <c r="G148" i="1"/>
  <c r="K138" i="1"/>
  <c r="G138" i="1"/>
  <c r="K130" i="1"/>
  <c r="G130" i="1"/>
  <c r="K122" i="1"/>
  <c r="G122" i="1"/>
  <c r="K114" i="1"/>
  <c r="G114" i="1"/>
  <c r="K105" i="1"/>
  <c r="G105" i="1"/>
  <c r="K96" i="1"/>
  <c r="G96" i="1"/>
  <c r="K87" i="1"/>
  <c r="G87" i="1"/>
  <c r="K78" i="1"/>
  <c r="G78" i="1"/>
  <c r="K70" i="1"/>
  <c r="G70" i="1"/>
  <c r="K62" i="1"/>
  <c r="G62" i="1"/>
  <c r="K53" i="1"/>
  <c r="G53" i="1"/>
  <c r="K45" i="1"/>
  <c r="G45" i="1"/>
  <c r="K37" i="1"/>
  <c r="G37" i="1"/>
  <c r="K29" i="1"/>
  <c r="G29" i="1"/>
  <c r="K21" i="1"/>
  <c r="G21" i="1"/>
  <c r="K13" i="1"/>
  <c r="G13" i="1"/>
  <c r="K5" i="1"/>
  <c r="G5" i="1"/>
  <c r="K1239" i="1"/>
  <c r="G1239" i="1"/>
  <c r="K1215" i="1"/>
  <c r="G1215" i="1"/>
  <c r="K1183" i="1"/>
  <c r="G1183" i="1"/>
  <c r="K1150" i="1"/>
  <c r="G1150" i="1"/>
  <c r="K1127" i="1"/>
  <c r="G1127" i="1"/>
  <c r="K1103" i="1"/>
  <c r="G1103" i="1"/>
  <c r="K1079" i="1"/>
  <c r="G1079" i="1"/>
  <c r="K1071" i="1"/>
  <c r="G1071" i="1"/>
  <c r="K1047" i="1"/>
  <c r="G1047" i="1"/>
  <c r="K1031" i="1"/>
  <c r="G1031" i="1"/>
  <c r="K1007" i="1"/>
  <c r="G1007" i="1"/>
  <c r="K991" i="1"/>
  <c r="G991" i="1"/>
  <c r="K966" i="1"/>
  <c r="G966" i="1"/>
  <c r="K934" i="1"/>
  <c r="G934" i="1"/>
  <c r="K901" i="1"/>
  <c r="G901" i="1"/>
  <c r="K869" i="1"/>
  <c r="G869" i="1"/>
  <c r="K837" i="1"/>
  <c r="G837" i="1"/>
  <c r="K804" i="1"/>
  <c r="G804" i="1"/>
  <c r="K731" i="1"/>
  <c r="G731" i="1"/>
  <c r="K368" i="1"/>
  <c r="G368" i="1"/>
  <c r="K326" i="1"/>
  <c r="G326" i="1"/>
  <c r="K293" i="1"/>
  <c r="G293" i="1"/>
  <c r="K253" i="1"/>
  <c r="G253" i="1"/>
  <c r="K212" i="1"/>
  <c r="G212" i="1"/>
  <c r="K170" i="1"/>
  <c r="G170" i="1"/>
  <c r="K127" i="1"/>
  <c r="G127" i="1"/>
  <c r="K111" i="1"/>
  <c r="G111" i="1"/>
  <c r="K75" i="1"/>
  <c r="G75" i="1"/>
  <c r="K26" i="1"/>
  <c r="G26" i="1"/>
  <c r="K1681" i="1"/>
  <c r="G1681" i="1"/>
  <c r="K1673" i="1"/>
  <c r="G1673" i="1"/>
  <c r="K1665" i="1"/>
  <c r="G1665" i="1"/>
  <c r="K1657" i="1"/>
  <c r="G1657" i="1"/>
  <c r="K1649" i="1"/>
  <c r="G1649" i="1"/>
  <c r="K1641" i="1"/>
  <c r="G1641" i="1"/>
  <c r="K1633" i="1"/>
  <c r="G1633" i="1"/>
  <c r="K1625" i="1"/>
  <c r="G1625" i="1"/>
  <c r="K1617" i="1"/>
  <c r="G1617" i="1"/>
  <c r="K1609" i="1"/>
  <c r="G1609" i="1"/>
  <c r="K1601" i="1"/>
  <c r="G1601" i="1"/>
  <c r="K1593" i="1"/>
  <c r="G1593" i="1"/>
  <c r="K1585" i="1"/>
  <c r="G1585" i="1"/>
  <c r="K1577" i="1"/>
  <c r="G1577" i="1"/>
  <c r="K1569" i="1"/>
  <c r="G1569" i="1"/>
  <c r="K1561" i="1"/>
  <c r="G1561" i="1"/>
  <c r="K1553" i="1"/>
  <c r="G1553" i="1"/>
  <c r="K1545" i="1"/>
  <c r="G1545" i="1"/>
  <c r="K1537" i="1"/>
  <c r="G1537" i="1"/>
  <c r="K1529" i="1"/>
  <c r="G1529" i="1"/>
  <c r="K1521" i="1"/>
  <c r="G1521" i="1"/>
  <c r="K1513" i="1"/>
  <c r="G1513" i="1"/>
  <c r="K1505" i="1"/>
  <c r="G1505" i="1"/>
  <c r="K1497" i="1"/>
  <c r="G1497" i="1"/>
  <c r="K1489" i="1"/>
  <c r="G1489" i="1"/>
  <c r="K1481" i="1"/>
  <c r="G1481" i="1"/>
  <c r="K1473" i="1"/>
  <c r="G1473" i="1"/>
  <c r="K1465" i="1"/>
  <c r="G1465" i="1"/>
  <c r="K1457" i="1"/>
  <c r="G1457" i="1"/>
  <c r="K1449" i="1"/>
  <c r="G1449" i="1"/>
  <c r="K1441" i="1"/>
  <c r="G1441" i="1"/>
  <c r="K1433" i="1"/>
  <c r="G1433" i="1"/>
  <c r="K1425" i="1"/>
  <c r="G1425" i="1"/>
  <c r="K1417" i="1"/>
  <c r="G1417" i="1"/>
  <c r="K1409" i="1"/>
  <c r="G1409" i="1"/>
  <c r="K1401" i="1"/>
  <c r="G1401" i="1"/>
  <c r="K1393" i="1"/>
  <c r="G1393" i="1"/>
  <c r="K1385" i="1"/>
  <c r="G1385" i="1"/>
  <c r="K1377" i="1"/>
  <c r="G1377" i="1"/>
  <c r="K1369" i="1"/>
  <c r="G1369" i="1"/>
  <c r="K1361" i="1"/>
  <c r="G1361" i="1"/>
  <c r="K1353" i="1"/>
  <c r="G1353" i="1"/>
  <c r="K1345" i="1"/>
  <c r="G1345" i="1"/>
  <c r="K1337" i="1"/>
  <c r="G1337" i="1"/>
  <c r="K1329" i="1"/>
  <c r="G1329" i="1"/>
  <c r="K1321" i="1"/>
  <c r="G1321" i="1"/>
  <c r="K1313" i="1"/>
  <c r="G1313" i="1"/>
  <c r="K1305" i="1"/>
  <c r="G1305" i="1"/>
  <c r="K1297" i="1"/>
  <c r="G1297" i="1"/>
  <c r="K1289" i="1"/>
  <c r="G1289" i="1"/>
  <c r="K1281" i="1"/>
  <c r="G1281" i="1"/>
  <c r="K1273" i="1"/>
  <c r="G1273" i="1"/>
  <c r="K1265" i="1"/>
  <c r="G1265" i="1"/>
  <c r="K1257" i="1"/>
  <c r="G1257" i="1"/>
  <c r="K1249" i="1"/>
  <c r="G1249" i="1"/>
  <c r="K1241" i="1"/>
  <c r="G1241" i="1"/>
  <c r="K1233" i="1"/>
  <c r="G1233" i="1"/>
  <c r="K1225" i="1"/>
  <c r="G1225" i="1"/>
  <c r="K1217" i="1"/>
  <c r="G1217" i="1"/>
  <c r="K1209" i="1"/>
  <c r="G1209" i="1"/>
  <c r="K1201" i="1"/>
  <c r="G1201" i="1"/>
  <c r="K1193" i="1"/>
  <c r="G1193" i="1"/>
  <c r="K1185" i="1"/>
  <c r="G1185" i="1"/>
  <c r="K1177" i="1"/>
  <c r="G1177" i="1"/>
  <c r="K1169" i="1"/>
  <c r="G1169" i="1"/>
  <c r="K1161" i="1"/>
  <c r="G1161" i="1"/>
  <c r="K1154" i="1"/>
  <c r="G1154" i="1"/>
  <c r="K1145" i="1"/>
  <c r="G1145" i="1"/>
  <c r="K1137" i="1"/>
  <c r="G1137" i="1"/>
  <c r="K1129" i="1"/>
  <c r="G1129" i="1"/>
  <c r="K1121" i="1"/>
  <c r="G1121" i="1"/>
  <c r="K1113" i="1"/>
  <c r="G1113" i="1"/>
  <c r="K1105" i="1"/>
  <c r="G1105" i="1"/>
  <c r="K1097" i="1"/>
  <c r="G1097" i="1"/>
  <c r="K1089" i="1"/>
  <c r="G1089" i="1"/>
  <c r="K1081" i="1"/>
  <c r="G1081" i="1"/>
  <c r="K1073" i="1"/>
  <c r="G1073" i="1"/>
  <c r="K1065" i="1"/>
  <c r="G1065" i="1"/>
  <c r="K1057" i="1"/>
  <c r="G1057" i="1"/>
  <c r="K1049" i="1"/>
  <c r="G1049" i="1"/>
  <c r="K1041" i="1"/>
  <c r="G1041" i="1"/>
  <c r="K1033" i="1"/>
  <c r="G1033" i="1"/>
  <c r="K1025" i="1"/>
  <c r="G1025" i="1"/>
  <c r="K1017" i="1"/>
  <c r="G1017" i="1"/>
  <c r="K1009" i="1"/>
  <c r="G1009" i="1"/>
  <c r="K1001" i="1"/>
  <c r="G1001" i="1"/>
  <c r="K993" i="1"/>
  <c r="G993" i="1"/>
  <c r="K985" i="1"/>
  <c r="G985" i="1"/>
  <c r="K977" i="1"/>
  <c r="G977" i="1"/>
  <c r="K968" i="1"/>
  <c r="G968" i="1"/>
  <c r="K960" i="1"/>
  <c r="G960" i="1"/>
  <c r="K952" i="1"/>
  <c r="G952" i="1"/>
  <c r="K944" i="1"/>
  <c r="G944" i="1"/>
  <c r="K936" i="1"/>
  <c r="G936" i="1"/>
  <c r="K928" i="1"/>
  <c r="G928" i="1"/>
  <c r="K920" i="1"/>
  <c r="G920" i="1"/>
  <c r="K911" i="1"/>
  <c r="G911" i="1"/>
  <c r="K903" i="1"/>
  <c r="G903" i="1"/>
  <c r="K895" i="1"/>
  <c r="G895" i="1"/>
  <c r="K887" i="1"/>
  <c r="G887" i="1"/>
  <c r="K879" i="1"/>
  <c r="G879" i="1"/>
  <c r="K871" i="1"/>
  <c r="G871" i="1"/>
  <c r="K863" i="1"/>
  <c r="G863" i="1"/>
  <c r="G855" i="1"/>
  <c r="K847" i="1"/>
  <c r="G847" i="1"/>
  <c r="K839" i="1"/>
  <c r="G839" i="1"/>
  <c r="K831" i="1"/>
  <c r="G831" i="1"/>
  <c r="K823" i="1"/>
  <c r="G823" i="1"/>
  <c r="K815" i="1"/>
  <c r="G815" i="1"/>
  <c r="K807" i="1"/>
  <c r="G807" i="1"/>
  <c r="K798" i="1"/>
  <c r="G798" i="1"/>
  <c r="K790" i="1"/>
  <c r="G790" i="1"/>
  <c r="K782" i="1"/>
  <c r="G782" i="1"/>
  <c r="K774" i="1"/>
  <c r="G774" i="1"/>
  <c r="K765" i="1"/>
  <c r="G765" i="1"/>
  <c r="K757" i="1"/>
  <c r="G757" i="1"/>
  <c r="K749" i="1"/>
  <c r="G749" i="1"/>
  <c r="K741" i="1"/>
  <c r="G741" i="1"/>
  <c r="K733" i="1"/>
  <c r="G733" i="1"/>
  <c r="K725" i="1"/>
  <c r="G725" i="1"/>
  <c r="K717" i="1"/>
  <c r="G717" i="1"/>
  <c r="K709" i="1"/>
  <c r="G709" i="1"/>
  <c r="K700" i="1"/>
  <c r="G700" i="1"/>
  <c r="K691" i="1"/>
  <c r="G691" i="1"/>
  <c r="K683" i="1"/>
  <c r="G683" i="1"/>
  <c r="K675" i="1"/>
  <c r="G675" i="1"/>
  <c r="K667" i="1"/>
  <c r="G667" i="1"/>
  <c r="K659" i="1"/>
  <c r="G659" i="1"/>
  <c r="K651" i="1"/>
  <c r="G651" i="1"/>
  <c r="K643" i="1"/>
  <c r="G643" i="1"/>
  <c r="K635" i="1"/>
  <c r="G635" i="1"/>
  <c r="K627" i="1"/>
  <c r="G627" i="1"/>
  <c r="K619" i="1"/>
  <c r="G619" i="1"/>
  <c r="K611" i="1"/>
  <c r="G611" i="1"/>
  <c r="K603" i="1"/>
  <c r="G603" i="1"/>
  <c r="K594" i="1"/>
  <c r="G594" i="1"/>
  <c r="K586" i="1"/>
  <c r="G586" i="1"/>
  <c r="K577" i="1"/>
  <c r="G577" i="1"/>
  <c r="K569" i="1"/>
  <c r="G569" i="1"/>
  <c r="K561" i="1"/>
  <c r="G561" i="1"/>
  <c r="K553" i="1"/>
  <c r="G553" i="1"/>
  <c r="K545" i="1"/>
  <c r="G545" i="1"/>
  <c r="K537" i="1"/>
  <c r="G537" i="1"/>
  <c r="K529" i="1"/>
  <c r="G529" i="1"/>
  <c r="K521" i="1"/>
  <c r="G521" i="1"/>
  <c r="K512" i="1"/>
  <c r="G512" i="1"/>
  <c r="K503" i="1"/>
  <c r="G503" i="1"/>
  <c r="K495" i="1"/>
  <c r="G495" i="1"/>
  <c r="K486" i="1"/>
  <c r="G486" i="1"/>
  <c r="K478" i="1"/>
  <c r="G478" i="1"/>
  <c r="K469" i="1"/>
  <c r="G469" i="1"/>
  <c r="K461" i="1"/>
  <c r="G461" i="1"/>
  <c r="K453" i="1"/>
  <c r="G453" i="1"/>
  <c r="K444" i="1"/>
  <c r="G444" i="1"/>
  <c r="K435" i="1"/>
  <c r="G435" i="1"/>
  <c r="K427" i="1"/>
  <c r="G427" i="1"/>
  <c r="K419" i="1"/>
  <c r="G419" i="1"/>
  <c r="K410" i="1"/>
  <c r="G410" i="1"/>
  <c r="K402" i="1"/>
  <c r="G402" i="1"/>
  <c r="K394" i="1"/>
  <c r="G394" i="1"/>
  <c r="K386" i="1"/>
  <c r="G386" i="1"/>
  <c r="K378" i="1"/>
  <c r="G378" i="1"/>
  <c r="K370" i="1"/>
  <c r="G370" i="1"/>
  <c r="K361" i="1"/>
  <c r="G361" i="1"/>
  <c r="K353" i="1"/>
  <c r="G353" i="1"/>
  <c r="K345" i="1"/>
  <c r="G345" i="1"/>
  <c r="K337" i="1"/>
  <c r="G337" i="1"/>
  <c r="K328" i="1"/>
  <c r="G328" i="1"/>
  <c r="K320" i="1"/>
  <c r="G320" i="1"/>
  <c r="K312" i="1"/>
  <c r="G312" i="1"/>
  <c r="K303" i="1"/>
  <c r="G303" i="1"/>
  <c r="K295" i="1"/>
  <c r="G295" i="1"/>
  <c r="K287" i="1"/>
  <c r="G287" i="1"/>
  <c r="K279" i="1"/>
  <c r="G279" i="1"/>
  <c r="K271" i="1"/>
  <c r="G271" i="1"/>
  <c r="K263" i="1"/>
  <c r="G263" i="1"/>
  <c r="K255" i="1"/>
  <c r="G255" i="1"/>
  <c r="K247" i="1"/>
  <c r="G247" i="1"/>
  <c r="K239" i="1"/>
  <c r="G239" i="1"/>
  <c r="K231" i="1"/>
  <c r="G231" i="1"/>
  <c r="K222" i="1"/>
  <c r="G222" i="1"/>
  <c r="K214" i="1"/>
  <c r="G214" i="1"/>
  <c r="K205" i="1"/>
  <c r="G205" i="1"/>
  <c r="K197" i="1"/>
  <c r="G197" i="1"/>
  <c r="K189" i="1"/>
  <c r="G189" i="1"/>
  <c r="K181" i="1"/>
  <c r="G181" i="1"/>
  <c r="K173" i="1"/>
  <c r="G173" i="1"/>
  <c r="K163" i="1"/>
  <c r="G163" i="1"/>
  <c r="K155" i="1"/>
  <c r="G155" i="1"/>
  <c r="K147" i="1"/>
  <c r="G147" i="1"/>
  <c r="K137" i="1"/>
  <c r="G137" i="1"/>
  <c r="K129" i="1"/>
  <c r="G129" i="1"/>
  <c r="K121" i="1"/>
  <c r="G121" i="1"/>
  <c r="K113" i="1"/>
  <c r="G113" i="1"/>
  <c r="K104" i="1"/>
  <c r="G104" i="1"/>
  <c r="K95" i="1"/>
  <c r="G95" i="1"/>
  <c r="K86" i="1"/>
  <c r="G86" i="1"/>
  <c r="K77" i="1"/>
  <c r="G77" i="1"/>
  <c r="K69" i="1"/>
  <c r="G69" i="1"/>
  <c r="K61" i="1"/>
  <c r="G61" i="1"/>
  <c r="K52" i="1"/>
  <c r="G52" i="1"/>
  <c r="K44" i="1"/>
  <c r="G44" i="1"/>
  <c r="K36" i="1"/>
  <c r="G36" i="1"/>
  <c r="K28" i="1"/>
  <c r="G28" i="1"/>
  <c r="K20" i="1"/>
  <c r="G20" i="1"/>
  <c r="K12" i="1"/>
  <c r="G12" i="1"/>
  <c r="K4" i="1"/>
  <c r="G4" i="1"/>
  <c r="G2" i="1"/>
  <c r="G57" i="1"/>
  <c r="K57" i="1"/>
  <c r="AG157" i="1"/>
  <c r="AI157" i="1"/>
  <c r="AG6" i="1"/>
  <c r="AI6" i="1"/>
  <c r="AG2" i="1"/>
  <c r="AG51" i="1"/>
  <c r="AI51" i="1"/>
  <c r="AG473" i="1"/>
  <c r="AI473" i="1"/>
  <c r="AG397" i="1"/>
  <c r="AI397" i="1"/>
  <c r="AG348" i="1"/>
  <c r="AI348" i="1"/>
  <c r="AG266" i="1"/>
  <c r="AI266" i="1"/>
  <c r="AG234" i="1"/>
  <c r="AI234" i="1"/>
  <c r="AG217" i="1"/>
  <c r="AI217" i="1"/>
  <c r="AG141" i="1"/>
  <c r="AI141" i="1"/>
  <c r="AG7" i="1"/>
  <c r="AI7" i="1"/>
  <c r="AG1651" i="1"/>
  <c r="AH1651" i="1"/>
  <c r="AG1587" i="1"/>
  <c r="AH1587" i="1"/>
  <c r="AG1539" i="1"/>
  <c r="AH1539" i="1"/>
  <c r="AG1475" i="1"/>
  <c r="AH1475" i="1"/>
  <c r="AG1427" i="1"/>
  <c r="AH1427" i="1"/>
  <c r="AG1379" i="1"/>
  <c r="AH1379" i="1"/>
  <c r="AG1323" i="1"/>
  <c r="AH1323" i="1"/>
  <c r="AG1259" i="1"/>
  <c r="AH1259" i="1"/>
  <c r="AG1211" i="1"/>
  <c r="AH1211" i="1"/>
  <c r="AG1163" i="1"/>
  <c r="AH1163" i="1"/>
  <c r="AG1115" i="1"/>
  <c r="AH1115" i="1"/>
  <c r="AG1067" i="1"/>
  <c r="AH1067" i="1"/>
  <c r="AG1019" i="1"/>
  <c r="AH1019" i="1"/>
  <c r="AG971" i="1"/>
  <c r="AH971" i="1"/>
  <c r="AG930" i="1"/>
  <c r="AH930" i="1"/>
  <c r="AG881" i="1"/>
  <c r="AH881" i="1"/>
  <c r="AG849" i="1"/>
  <c r="AH849" i="1"/>
  <c r="AG817" i="1"/>
  <c r="AH817" i="1"/>
  <c r="AG767" i="1"/>
  <c r="AH767" i="1"/>
  <c r="AG735" i="1"/>
  <c r="AH735" i="1"/>
  <c r="AG694" i="1"/>
  <c r="AH694" i="1"/>
  <c r="AG661" i="1"/>
  <c r="AH661" i="1"/>
  <c r="AG621" i="1"/>
  <c r="AH621" i="1"/>
  <c r="AG571" i="1"/>
  <c r="AH571" i="1"/>
  <c r="AG514" i="1"/>
  <c r="AH514" i="1"/>
  <c r="AG480" i="1"/>
  <c r="AH480" i="1"/>
  <c r="AG455" i="1"/>
  <c r="AH455" i="1"/>
  <c r="AG413" i="1"/>
  <c r="AH413" i="1"/>
  <c r="AG380" i="1"/>
  <c r="AH380" i="1"/>
  <c r="AG322" i="1"/>
  <c r="AH322" i="1"/>
  <c r="AG1643" i="1"/>
  <c r="AH1643" i="1"/>
  <c r="AG1227" i="1"/>
  <c r="AH1227" i="1"/>
  <c r="AG1650" i="1"/>
  <c r="AH1650" i="1"/>
  <c r="AG1610" i="1"/>
  <c r="AH1610" i="1"/>
  <c r="AG1570" i="1"/>
  <c r="AH1570" i="1"/>
  <c r="AG1522" i="1"/>
  <c r="AH1522" i="1"/>
  <c r="AG1466" i="1"/>
  <c r="AH1466" i="1"/>
  <c r="AG1418" i="1"/>
  <c r="AH1418" i="1"/>
  <c r="AG1370" i="1"/>
  <c r="AH1370" i="1"/>
  <c r="AG1330" i="1"/>
  <c r="AH1330" i="1"/>
  <c r="AG1290" i="1"/>
  <c r="AH1290" i="1"/>
  <c r="AG1242" i="1"/>
  <c r="AH1242" i="1"/>
  <c r="AG1194" i="1"/>
  <c r="AH1194" i="1"/>
  <c r="AG1162" i="1"/>
  <c r="AH1162" i="1"/>
  <c r="AG1114" i="1"/>
  <c r="AH1114" i="1"/>
  <c r="AG1058" i="1"/>
  <c r="AH1058" i="1"/>
  <c r="AG1018" i="1"/>
  <c r="AH1018" i="1"/>
  <c r="AG978" i="1"/>
  <c r="AH978" i="1"/>
  <c r="AG937" i="1"/>
  <c r="AH937" i="1"/>
  <c r="AG896" i="1"/>
  <c r="AH896" i="1"/>
  <c r="AG848" i="1"/>
  <c r="AH848" i="1"/>
  <c r="AG808" i="1"/>
  <c r="AH808" i="1"/>
  <c r="AG742" i="1"/>
  <c r="AH742" i="1"/>
  <c r="AG701" i="1"/>
  <c r="AH701" i="1"/>
  <c r="AG660" i="1"/>
  <c r="AH660" i="1"/>
  <c r="AG612" i="1"/>
  <c r="AH612" i="1"/>
  <c r="AG554" i="1"/>
  <c r="AH554" i="1"/>
  <c r="AG496" i="1"/>
  <c r="AH496" i="1"/>
  <c r="AG454" i="1"/>
  <c r="AH454" i="1"/>
  <c r="AG403" i="1"/>
  <c r="AH403" i="1"/>
  <c r="AG362" i="1"/>
  <c r="AH362" i="1"/>
  <c r="AG321" i="1"/>
  <c r="AH321" i="1"/>
  <c r="AG264" i="1"/>
  <c r="AH264" i="1"/>
  <c r="AG206" i="1"/>
  <c r="AH206" i="1"/>
  <c r="AG156" i="1"/>
  <c r="AH156" i="1"/>
  <c r="AG53" i="1"/>
  <c r="AH53" i="1"/>
  <c r="AG1681" i="1"/>
  <c r="AH1681" i="1"/>
  <c r="AG1673" i="1"/>
  <c r="AH1673" i="1"/>
  <c r="AG1665" i="1"/>
  <c r="AH1665" i="1"/>
  <c r="AG1657" i="1"/>
  <c r="AH1657" i="1"/>
  <c r="AG1649" i="1"/>
  <c r="AH1649" i="1"/>
  <c r="AG1641" i="1"/>
  <c r="AH1641" i="1"/>
  <c r="AG1633" i="1"/>
  <c r="AH1633" i="1"/>
  <c r="AG1625" i="1"/>
  <c r="AH1625" i="1"/>
  <c r="AG1617" i="1"/>
  <c r="AH1617" i="1"/>
  <c r="AG1609" i="1"/>
  <c r="AH1609" i="1"/>
  <c r="AG1601" i="1"/>
  <c r="AH1601" i="1"/>
  <c r="AG1593" i="1"/>
  <c r="AH1593" i="1"/>
  <c r="AG1585" i="1"/>
  <c r="AH1585" i="1"/>
  <c r="AG1577" i="1"/>
  <c r="AH1577" i="1"/>
  <c r="AG1569" i="1"/>
  <c r="AH1569" i="1"/>
  <c r="AG1561" i="1"/>
  <c r="AH1561" i="1"/>
  <c r="AG1553" i="1"/>
  <c r="AH1553" i="1"/>
  <c r="AG1545" i="1"/>
  <c r="AH1545" i="1"/>
  <c r="AG1537" i="1"/>
  <c r="AH1537" i="1"/>
  <c r="AG1529" i="1"/>
  <c r="AH1529" i="1"/>
  <c r="AG1521" i="1"/>
  <c r="AH1521" i="1"/>
  <c r="AG1513" i="1"/>
  <c r="AH1513" i="1"/>
  <c r="AG1505" i="1"/>
  <c r="AH1505" i="1"/>
  <c r="AG1497" i="1"/>
  <c r="AH1497" i="1"/>
  <c r="AG1489" i="1"/>
  <c r="AH1489" i="1"/>
  <c r="AG1481" i="1"/>
  <c r="AH1481" i="1"/>
  <c r="AG1473" i="1"/>
  <c r="AH1473" i="1"/>
  <c r="AG1465" i="1"/>
  <c r="AH1465" i="1"/>
  <c r="AG1457" i="1"/>
  <c r="AH1457" i="1"/>
  <c r="AG1449" i="1"/>
  <c r="AH1449" i="1"/>
  <c r="AG1441" i="1"/>
  <c r="AH1441" i="1"/>
  <c r="AG1433" i="1"/>
  <c r="AH1433" i="1"/>
  <c r="AG1425" i="1"/>
  <c r="AH1425" i="1"/>
  <c r="AG1417" i="1"/>
  <c r="AH1417" i="1"/>
  <c r="AG1409" i="1"/>
  <c r="AH1409" i="1"/>
  <c r="AG1401" i="1"/>
  <c r="AH1401" i="1"/>
  <c r="AG1393" i="1"/>
  <c r="AH1393" i="1"/>
  <c r="AG1385" i="1"/>
  <c r="AH1385" i="1"/>
  <c r="AG1377" i="1"/>
  <c r="AH1377" i="1"/>
  <c r="AG1369" i="1"/>
  <c r="AH1369" i="1"/>
  <c r="AG1361" i="1"/>
  <c r="AH1361" i="1"/>
  <c r="AG1353" i="1"/>
  <c r="AH1353" i="1"/>
  <c r="AG1345" i="1"/>
  <c r="AH1345" i="1"/>
  <c r="AG1337" i="1"/>
  <c r="AH1337" i="1"/>
  <c r="AG1329" i="1"/>
  <c r="AH1329" i="1"/>
  <c r="AG1321" i="1"/>
  <c r="AH1321" i="1"/>
  <c r="AG1313" i="1"/>
  <c r="AH1313" i="1"/>
  <c r="AG1305" i="1"/>
  <c r="AH1305" i="1"/>
  <c r="AG1297" i="1"/>
  <c r="AH1297" i="1"/>
  <c r="AG1289" i="1"/>
  <c r="AH1289" i="1"/>
  <c r="AG1281" i="1"/>
  <c r="AH1281" i="1"/>
  <c r="AG1273" i="1"/>
  <c r="AH1273" i="1"/>
  <c r="AG1265" i="1"/>
  <c r="AH1265" i="1"/>
  <c r="AG1257" i="1"/>
  <c r="AH1257" i="1"/>
  <c r="AG1249" i="1"/>
  <c r="AH1249" i="1"/>
  <c r="AG1241" i="1"/>
  <c r="AH1241" i="1"/>
  <c r="AG1233" i="1"/>
  <c r="AH1233" i="1"/>
  <c r="AG1225" i="1"/>
  <c r="AH1225" i="1"/>
  <c r="AG1217" i="1"/>
  <c r="AH1217" i="1"/>
  <c r="AG1209" i="1"/>
  <c r="AH1209" i="1"/>
  <c r="AG1201" i="1"/>
  <c r="AH1201" i="1"/>
  <c r="AG1193" i="1"/>
  <c r="AH1193" i="1"/>
  <c r="AG1185" i="1"/>
  <c r="AH1185" i="1"/>
  <c r="AG1177" i="1"/>
  <c r="AH1177" i="1"/>
  <c r="AG1169" i="1"/>
  <c r="AH1169" i="1"/>
  <c r="AG1161" i="1"/>
  <c r="AH1161" i="1"/>
  <c r="AG1154" i="1"/>
  <c r="AH1154" i="1"/>
  <c r="AG1145" i="1"/>
  <c r="AH1145" i="1"/>
  <c r="AG1137" i="1"/>
  <c r="AH1137" i="1"/>
  <c r="AG1129" i="1"/>
  <c r="AH1129" i="1"/>
  <c r="AG1121" i="1"/>
  <c r="AH1121" i="1"/>
  <c r="AG1113" i="1"/>
  <c r="AH1113" i="1"/>
  <c r="AG1105" i="1"/>
  <c r="AH1105" i="1"/>
  <c r="AG1097" i="1"/>
  <c r="AH1097" i="1"/>
  <c r="AG1089" i="1"/>
  <c r="AH1089" i="1"/>
  <c r="AG1081" i="1"/>
  <c r="AH1081" i="1"/>
  <c r="AG1073" i="1"/>
  <c r="AH1073" i="1"/>
  <c r="AG1065" i="1"/>
  <c r="AH1065" i="1"/>
  <c r="AG1057" i="1"/>
  <c r="AH1057" i="1"/>
  <c r="AG1049" i="1"/>
  <c r="AH1049" i="1"/>
  <c r="AG1041" i="1"/>
  <c r="AH1041" i="1"/>
  <c r="AG1033" i="1"/>
  <c r="AH1033" i="1"/>
  <c r="AG1025" i="1"/>
  <c r="AH1025" i="1"/>
  <c r="AG1017" i="1"/>
  <c r="AH1017" i="1"/>
  <c r="AG1009" i="1"/>
  <c r="AH1009" i="1"/>
  <c r="AG1001" i="1"/>
  <c r="AH1001" i="1"/>
  <c r="AG993" i="1"/>
  <c r="AH993" i="1"/>
  <c r="AG985" i="1"/>
  <c r="AH985" i="1"/>
  <c r="AG977" i="1"/>
  <c r="AH977" i="1"/>
  <c r="AG968" i="1"/>
  <c r="AH968" i="1"/>
  <c r="AG960" i="1"/>
  <c r="AH960" i="1"/>
  <c r="AG952" i="1"/>
  <c r="AH952" i="1"/>
  <c r="AG944" i="1"/>
  <c r="AH944" i="1"/>
  <c r="AG936" i="1"/>
  <c r="AH936" i="1"/>
  <c r="AG928" i="1"/>
  <c r="AH928" i="1"/>
  <c r="AG920" i="1"/>
  <c r="AH920" i="1"/>
  <c r="AG911" i="1"/>
  <c r="AH911" i="1"/>
  <c r="AG903" i="1"/>
  <c r="AH903" i="1"/>
  <c r="AG895" i="1"/>
  <c r="AH895" i="1"/>
  <c r="AG887" i="1"/>
  <c r="AH887" i="1"/>
  <c r="AG879" i="1"/>
  <c r="AH879" i="1"/>
  <c r="AG871" i="1"/>
  <c r="AH871" i="1"/>
  <c r="AG863" i="1"/>
  <c r="AH863" i="1"/>
  <c r="AG855" i="1"/>
  <c r="AH855" i="1"/>
  <c r="AG847" i="1"/>
  <c r="AH847" i="1"/>
  <c r="AG839" i="1"/>
  <c r="AH839" i="1"/>
  <c r="AG831" i="1"/>
  <c r="AH831" i="1"/>
  <c r="AG823" i="1"/>
  <c r="AH823" i="1"/>
  <c r="AG815" i="1"/>
  <c r="AH815" i="1"/>
  <c r="AG807" i="1"/>
  <c r="AH807" i="1"/>
  <c r="AG798" i="1"/>
  <c r="AH798" i="1"/>
  <c r="AG790" i="1"/>
  <c r="AH790" i="1"/>
  <c r="AG782" i="1"/>
  <c r="AH782" i="1"/>
  <c r="AG774" i="1"/>
  <c r="AH774" i="1"/>
  <c r="AG765" i="1"/>
  <c r="AH765" i="1"/>
  <c r="AG757" i="1"/>
  <c r="AH757" i="1"/>
  <c r="AG749" i="1"/>
  <c r="AH749" i="1"/>
  <c r="AG741" i="1"/>
  <c r="AH741" i="1"/>
  <c r="AG733" i="1"/>
  <c r="AH733" i="1"/>
  <c r="AG725" i="1"/>
  <c r="AH725" i="1"/>
  <c r="AG717" i="1"/>
  <c r="AH717" i="1"/>
  <c r="AG709" i="1"/>
  <c r="AH709" i="1"/>
  <c r="AG700" i="1"/>
  <c r="AH700" i="1"/>
  <c r="AG691" i="1"/>
  <c r="AH691" i="1"/>
  <c r="AG683" i="1"/>
  <c r="AH683" i="1"/>
  <c r="AG675" i="1"/>
  <c r="AH675" i="1"/>
  <c r="AG667" i="1"/>
  <c r="AH667" i="1"/>
  <c r="AG659" i="1"/>
  <c r="AH659" i="1"/>
  <c r="AG651" i="1"/>
  <c r="AH651" i="1"/>
  <c r="AG643" i="1"/>
  <c r="AH643" i="1"/>
  <c r="AG635" i="1"/>
  <c r="AH635" i="1"/>
  <c r="AG627" i="1"/>
  <c r="AH627" i="1"/>
  <c r="AG619" i="1"/>
  <c r="AH619" i="1"/>
  <c r="AG611" i="1"/>
  <c r="AH611" i="1"/>
  <c r="AG603" i="1"/>
  <c r="AH603" i="1"/>
  <c r="AG594" i="1"/>
  <c r="AH594" i="1"/>
  <c r="AG586" i="1"/>
  <c r="AH586" i="1"/>
  <c r="AG577" i="1"/>
  <c r="AH577" i="1"/>
  <c r="AG569" i="1"/>
  <c r="AH569" i="1"/>
  <c r="AG561" i="1"/>
  <c r="AH561" i="1"/>
  <c r="AG553" i="1"/>
  <c r="AH553" i="1"/>
  <c r="AG545" i="1"/>
  <c r="AH545" i="1"/>
  <c r="AG537" i="1"/>
  <c r="AH537" i="1"/>
  <c r="AG529" i="1"/>
  <c r="AH529" i="1"/>
  <c r="AG521" i="1"/>
  <c r="AH521" i="1"/>
  <c r="AG512" i="1"/>
  <c r="AH512" i="1"/>
  <c r="AG503" i="1"/>
  <c r="AH503" i="1"/>
  <c r="AG495" i="1"/>
  <c r="AH495" i="1"/>
  <c r="AG486" i="1"/>
  <c r="AH486" i="1"/>
  <c r="AG478" i="1"/>
  <c r="AH478" i="1"/>
  <c r="AG469" i="1"/>
  <c r="AH469" i="1"/>
  <c r="AG461" i="1"/>
  <c r="AH461" i="1"/>
  <c r="AG453" i="1"/>
  <c r="AH453" i="1"/>
  <c r="AG444" i="1"/>
  <c r="AH444" i="1"/>
  <c r="AG435" i="1"/>
  <c r="AH435" i="1"/>
  <c r="AG427" i="1"/>
  <c r="AH427" i="1"/>
  <c r="AG419" i="1"/>
  <c r="AH419" i="1"/>
  <c r="AG410" i="1"/>
  <c r="AH410" i="1"/>
  <c r="AG402" i="1"/>
  <c r="AH402" i="1"/>
  <c r="AG394" i="1"/>
  <c r="AH394" i="1"/>
  <c r="AG386" i="1"/>
  <c r="AH386" i="1"/>
  <c r="AG378" i="1"/>
  <c r="AH378" i="1"/>
  <c r="AG370" i="1"/>
  <c r="AH370" i="1"/>
  <c r="AG361" i="1"/>
  <c r="AH361" i="1"/>
  <c r="AG353" i="1"/>
  <c r="AH353" i="1"/>
  <c r="AG345" i="1"/>
  <c r="AH345" i="1"/>
  <c r="AG337" i="1"/>
  <c r="AH337" i="1"/>
  <c r="AG328" i="1"/>
  <c r="AH328" i="1"/>
  <c r="AG320" i="1"/>
  <c r="AH320" i="1"/>
  <c r="AG312" i="1"/>
  <c r="AH312" i="1"/>
  <c r="AG303" i="1"/>
  <c r="AH303" i="1"/>
  <c r="AG295" i="1"/>
  <c r="AH295" i="1"/>
  <c r="AG287" i="1"/>
  <c r="AH287" i="1"/>
  <c r="AG279" i="1"/>
  <c r="AH279" i="1"/>
  <c r="AG271" i="1"/>
  <c r="AH271" i="1"/>
  <c r="AG263" i="1"/>
  <c r="AH263" i="1"/>
  <c r="AG255" i="1"/>
  <c r="AH255" i="1"/>
  <c r="AG247" i="1"/>
  <c r="AH247" i="1"/>
  <c r="AG239" i="1"/>
  <c r="AH239" i="1"/>
  <c r="AG231" i="1"/>
  <c r="AH231" i="1"/>
  <c r="AG222" i="1"/>
  <c r="AH222" i="1"/>
  <c r="AG214" i="1"/>
  <c r="AH214" i="1"/>
  <c r="AG205" i="1"/>
  <c r="AH205" i="1"/>
  <c r="AG197" i="1"/>
  <c r="AH197" i="1"/>
  <c r="AG189" i="1"/>
  <c r="AH189" i="1"/>
  <c r="AG181" i="1"/>
  <c r="AH181" i="1"/>
  <c r="AG173" i="1"/>
  <c r="AH173" i="1"/>
  <c r="AG163" i="1"/>
  <c r="AH163" i="1"/>
  <c r="AG155" i="1"/>
  <c r="AH155" i="1"/>
  <c r="AG147" i="1"/>
  <c r="AH147" i="1"/>
  <c r="AG137" i="1"/>
  <c r="AH137" i="1"/>
  <c r="AG129" i="1"/>
  <c r="AH129" i="1"/>
  <c r="AG121" i="1"/>
  <c r="AH121" i="1"/>
  <c r="AG113" i="1"/>
  <c r="AH113" i="1"/>
  <c r="AG104" i="1"/>
  <c r="AH104" i="1"/>
  <c r="AG95" i="1"/>
  <c r="AH95" i="1"/>
  <c r="AG86" i="1"/>
  <c r="AH86" i="1"/>
  <c r="AG77" i="1"/>
  <c r="AH77" i="1"/>
  <c r="AG69" i="1"/>
  <c r="AH69" i="1"/>
  <c r="AG61" i="1"/>
  <c r="AH61" i="1"/>
  <c r="AG52" i="1"/>
  <c r="AH52" i="1"/>
  <c r="AG44" i="1"/>
  <c r="AH44" i="1"/>
  <c r="AG36" i="1"/>
  <c r="AH36" i="1"/>
  <c r="AG28" i="1"/>
  <c r="AH28" i="1"/>
  <c r="AG20" i="1"/>
  <c r="AH20" i="1"/>
  <c r="AG12" i="1"/>
  <c r="AH12" i="1"/>
  <c r="AG4" i="1"/>
  <c r="AH4" i="1"/>
  <c r="AG1635" i="1"/>
  <c r="AH1635" i="1"/>
  <c r="AG1595" i="1"/>
  <c r="AH1595" i="1"/>
  <c r="AG1547" i="1"/>
  <c r="AH1547" i="1"/>
  <c r="AG1483" i="1"/>
  <c r="AH1483" i="1"/>
  <c r="AG1435" i="1"/>
  <c r="AH1435" i="1"/>
  <c r="AG1395" i="1"/>
  <c r="AH1395" i="1"/>
  <c r="AG1355" i="1"/>
  <c r="AH1355" i="1"/>
  <c r="AG1299" i="1"/>
  <c r="AH1299" i="1"/>
  <c r="AG1251" i="1"/>
  <c r="AH1251" i="1"/>
  <c r="AG1219" i="1"/>
  <c r="AH1219" i="1"/>
  <c r="AG1171" i="1"/>
  <c r="AH1171" i="1"/>
  <c r="AG1123" i="1"/>
  <c r="AH1123" i="1"/>
  <c r="AG1075" i="1"/>
  <c r="AH1075" i="1"/>
  <c r="AG1003" i="1"/>
  <c r="AH1003" i="1"/>
  <c r="AG922" i="1"/>
  <c r="AH922" i="1"/>
  <c r="AG719" i="1"/>
  <c r="AH719" i="1"/>
  <c r="AG1642" i="1"/>
  <c r="AH1642" i="1"/>
  <c r="AG1594" i="1"/>
  <c r="AH1594" i="1"/>
  <c r="AG1554" i="1"/>
  <c r="AH1554" i="1"/>
  <c r="AG1506" i="1"/>
  <c r="AH1506" i="1"/>
  <c r="AG1458" i="1"/>
  <c r="AH1458" i="1"/>
  <c r="AG1410" i="1"/>
  <c r="AH1410" i="1"/>
  <c r="AG1362" i="1"/>
  <c r="AH1362" i="1"/>
  <c r="AG1314" i="1"/>
  <c r="AH1314" i="1"/>
  <c r="AG1266" i="1"/>
  <c r="AH1266" i="1"/>
  <c r="AG1226" i="1"/>
  <c r="AH1226" i="1"/>
  <c r="AG1178" i="1"/>
  <c r="AH1178" i="1"/>
  <c r="AG1122" i="1"/>
  <c r="AH1122" i="1"/>
  <c r="AG1074" i="1"/>
  <c r="AH1074" i="1"/>
  <c r="AG1026" i="1"/>
  <c r="AH1026" i="1"/>
  <c r="AG969" i="1"/>
  <c r="AH969" i="1"/>
  <c r="AG921" i="1"/>
  <c r="AH921" i="1"/>
  <c r="AG872" i="1"/>
  <c r="AH872" i="1"/>
  <c r="AG832" i="1"/>
  <c r="AH832" i="1"/>
  <c r="AG783" i="1"/>
  <c r="AH783" i="1"/>
  <c r="AG726" i="1"/>
  <c r="AH726" i="1"/>
  <c r="AG684" i="1"/>
  <c r="AH684" i="1"/>
  <c r="AG636" i="1"/>
  <c r="AH636" i="1"/>
  <c r="AG587" i="1"/>
  <c r="AH587" i="1"/>
  <c r="AG530" i="1"/>
  <c r="AH530" i="1"/>
  <c r="AG488" i="1"/>
  <c r="AH488" i="1"/>
  <c r="AG436" i="1"/>
  <c r="AH436" i="1"/>
  <c r="AG395" i="1"/>
  <c r="AH395" i="1"/>
  <c r="AG354" i="1"/>
  <c r="AH354" i="1"/>
  <c r="AG313" i="1"/>
  <c r="AH313" i="1"/>
  <c r="AG272" i="1"/>
  <c r="AH272" i="1"/>
  <c r="AG240" i="1"/>
  <c r="AH240" i="1"/>
  <c r="AG198" i="1"/>
  <c r="AH198" i="1"/>
  <c r="AG164" i="1"/>
  <c r="AH164" i="1"/>
  <c r="AG78" i="1"/>
  <c r="AH78" i="1"/>
  <c r="AG1680" i="1"/>
  <c r="AH1680" i="1"/>
  <c r="AG1672" i="1"/>
  <c r="AH1672" i="1"/>
  <c r="AG1664" i="1"/>
  <c r="AH1664" i="1"/>
  <c r="AG1656" i="1"/>
  <c r="AH1656" i="1"/>
  <c r="AG1648" i="1"/>
  <c r="AH1648" i="1"/>
  <c r="AG1640" i="1"/>
  <c r="AH1640" i="1"/>
  <c r="AG1632" i="1"/>
  <c r="AH1632" i="1"/>
  <c r="AG1624" i="1"/>
  <c r="AH1624" i="1"/>
  <c r="AG1616" i="1"/>
  <c r="AH1616" i="1"/>
  <c r="AG1608" i="1"/>
  <c r="AH1608" i="1"/>
  <c r="AG1600" i="1"/>
  <c r="AH1600" i="1"/>
  <c r="AG1592" i="1"/>
  <c r="AH1592" i="1"/>
  <c r="AG1584" i="1"/>
  <c r="AH1584" i="1"/>
  <c r="AG1576" i="1"/>
  <c r="AH1576" i="1"/>
  <c r="AG1568" i="1"/>
  <c r="AH1568" i="1"/>
  <c r="AG1560" i="1"/>
  <c r="AH1560" i="1"/>
  <c r="AG1552" i="1"/>
  <c r="AH1552" i="1"/>
  <c r="AG1544" i="1"/>
  <c r="AH1544" i="1"/>
  <c r="AG1536" i="1"/>
  <c r="AH1536" i="1"/>
  <c r="AG1528" i="1"/>
  <c r="AH1528" i="1"/>
  <c r="AG1520" i="1"/>
  <c r="AH1520" i="1"/>
  <c r="AG1512" i="1"/>
  <c r="AH1512" i="1"/>
  <c r="AG1504" i="1"/>
  <c r="AH1504" i="1"/>
  <c r="AG1496" i="1"/>
  <c r="AH1496" i="1"/>
  <c r="AG1488" i="1"/>
  <c r="AH1488" i="1"/>
  <c r="AG1480" i="1"/>
  <c r="AH1480" i="1"/>
  <c r="AG1472" i="1"/>
  <c r="AH1472" i="1"/>
  <c r="AG1464" i="1"/>
  <c r="AH1464" i="1"/>
  <c r="AG1456" i="1"/>
  <c r="AH1456" i="1"/>
  <c r="AG1448" i="1"/>
  <c r="AH1448" i="1"/>
  <c r="AG1440" i="1"/>
  <c r="AH1440" i="1"/>
  <c r="AG1432" i="1"/>
  <c r="AH1432" i="1"/>
  <c r="AG1424" i="1"/>
  <c r="AH1424" i="1"/>
  <c r="AG1416" i="1"/>
  <c r="AH1416" i="1"/>
  <c r="AG1408" i="1"/>
  <c r="AH1408" i="1"/>
  <c r="AG1400" i="1"/>
  <c r="AH1400" i="1"/>
  <c r="AG1392" i="1"/>
  <c r="AH1392" i="1"/>
  <c r="AG1384" i="1"/>
  <c r="AH1384" i="1"/>
  <c r="AG1376" i="1"/>
  <c r="AH1376" i="1"/>
  <c r="AG1368" i="1"/>
  <c r="AH1368" i="1"/>
  <c r="AG1360" i="1"/>
  <c r="AH1360" i="1"/>
  <c r="AG1352" i="1"/>
  <c r="AH1352" i="1"/>
  <c r="AG1344" i="1"/>
  <c r="AH1344" i="1"/>
  <c r="AG1336" i="1"/>
  <c r="AH1336" i="1"/>
  <c r="AG1328" i="1"/>
  <c r="AH1328" i="1"/>
  <c r="AG1320" i="1"/>
  <c r="AH1320" i="1"/>
  <c r="AG1312" i="1"/>
  <c r="AH1312" i="1"/>
  <c r="AG1304" i="1"/>
  <c r="AH1304" i="1"/>
  <c r="AG1296" i="1"/>
  <c r="AH1296" i="1"/>
  <c r="AG1288" i="1"/>
  <c r="AH1288" i="1"/>
  <c r="AG1280" i="1"/>
  <c r="AH1280" i="1"/>
  <c r="AG1272" i="1"/>
  <c r="AH1272" i="1"/>
  <c r="AG1264" i="1"/>
  <c r="AH1264" i="1"/>
  <c r="AG1256" i="1"/>
  <c r="AH1256" i="1"/>
  <c r="AG1248" i="1"/>
  <c r="AH1248" i="1"/>
  <c r="AG1240" i="1"/>
  <c r="AH1240" i="1"/>
  <c r="AG1232" i="1"/>
  <c r="AH1232" i="1"/>
  <c r="AG1224" i="1"/>
  <c r="AH1224" i="1"/>
  <c r="AG1216" i="1"/>
  <c r="AH1216" i="1"/>
  <c r="AG1208" i="1"/>
  <c r="AH1208" i="1"/>
  <c r="AG1200" i="1"/>
  <c r="AH1200" i="1"/>
  <c r="AG1192" i="1"/>
  <c r="AH1192" i="1"/>
  <c r="AG1184" i="1"/>
  <c r="AH1184" i="1"/>
  <c r="AG1176" i="1"/>
  <c r="AH1176" i="1"/>
  <c r="AG1168" i="1"/>
  <c r="AH1168" i="1"/>
  <c r="AG1160" i="1"/>
  <c r="AH1160" i="1"/>
  <c r="AG1153" i="1"/>
  <c r="AH1153" i="1"/>
  <c r="AG1144" i="1"/>
  <c r="AH1144" i="1"/>
  <c r="AG1136" i="1"/>
  <c r="AH1136" i="1"/>
  <c r="AG1128" i="1"/>
  <c r="AH1128" i="1"/>
  <c r="AG1120" i="1"/>
  <c r="AH1120" i="1"/>
  <c r="AG1112" i="1"/>
  <c r="AH1112" i="1"/>
  <c r="AG1104" i="1"/>
  <c r="AH1104" i="1"/>
  <c r="AG1096" i="1"/>
  <c r="AH1096" i="1"/>
  <c r="AG1088" i="1"/>
  <c r="AH1088" i="1"/>
  <c r="AG1080" i="1"/>
  <c r="AH1080" i="1"/>
  <c r="AG1072" i="1"/>
  <c r="AH1072" i="1"/>
  <c r="AG1064" i="1"/>
  <c r="AH1064" i="1"/>
  <c r="AG1056" i="1"/>
  <c r="AH1056" i="1"/>
  <c r="AG1048" i="1"/>
  <c r="AH1048" i="1"/>
  <c r="AG1040" i="1"/>
  <c r="AH1040" i="1"/>
  <c r="AG1032" i="1"/>
  <c r="AH1032" i="1"/>
  <c r="AG1024" i="1"/>
  <c r="AH1024" i="1"/>
  <c r="AG1016" i="1"/>
  <c r="AH1016" i="1"/>
  <c r="AG1008" i="1"/>
  <c r="AH1008" i="1"/>
  <c r="AG1000" i="1"/>
  <c r="AH1000" i="1"/>
  <c r="AG992" i="1"/>
  <c r="AH992" i="1"/>
  <c r="AG984" i="1"/>
  <c r="AH984" i="1"/>
  <c r="AG976" i="1"/>
  <c r="AH976" i="1"/>
  <c r="AG967" i="1"/>
  <c r="AH967" i="1"/>
  <c r="AG959" i="1"/>
  <c r="AH959" i="1"/>
  <c r="AG951" i="1"/>
  <c r="AH951" i="1"/>
  <c r="AG943" i="1"/>
  <c r="AH943" i="1"/>
  <c r="AG935" i="1"/>
  <c r="AH935" i="1"/>
  <c r="AG927" i="1"/>
  <c r="AH927" i="1"/>
  <c r="AG919" i="1"/>
  <c r="AH919" i="1"/>
  <c r="AG910" i="1"/>
  <c r="AH910" i="1"/>
  <c r="AG902" i="1"/>
  <c r="AH902" i="1"/>
  <c r="AG894" i="1"/>
  <c r="AH894" i="1"/>
  <c r="AG886" i="1"/>
  <c r="AH886" i="1"/>
  <c r="AG878" i="1"/>
  <c r="AH878" i="1"/>
  <c r="AG870" i="1"/>
  <c r="AH870" i="1"/>
  <c r="AG862" i="1"/>
  <c r="AH862" i="1"/>
  <c r="AG854" i="1"/>
  <c r="AH854" i="1"/>
  <c r="AG846" i="1"/>
  <c r="AH846" i="1"/>
  <c r="AG838" i="1"/>
  <c r="AH838" i="1"/>
  <c r="AG830" i="1"/>
  <c r="AH830" i="1"/>
  <c r="AG822" i="1"/>
  <c r="AH822" i="1"/>
  <c r="AG814" i="1"/>
  <c r="AH814" i="1"/>
  <c r="AG805" i="1"/>
  <c r="AH805" i="1"/>
  <c r="AG797" i="1"/>
  <c r="AH797" i="1"/>
  <c r="AG789" i="1"/>
  <c r="AH789" i="1"/>
  <c r="AG781" i="1"/>
  <c r="AH781" i="1"/>
  <c r="AG772" i="1"/>
  <c r="AH772" i="1"/>
  <c r="AG764" i="1"/>
  <c r="AH764" i="1"/>
  <c r="AG756" i="1"/>
  <c r="AH756" i="1"/>
  <c r="AG748" i="1"/>
  <c r="AH748" i="1"/>
  <c r="AG740" i="1"/>
  <c r="AH740" i="1"/>
  <c r="AG732" i="1"/>
  <c r="AH732" i="1"/>
  <c r="AG724" i="1"/>
  <c r="AH724" i="1"/>
  <c r="AG716" i="1"/>
  <c r="AH716" i="1"/>
  <c r="AG708" i="1"/>
  <c r="AH708" i="1"/>
  <c r="AG699" i="1"/>
  <c r="AH699" i="1"/>
  <c r="AG690" i="1"/>
  <c r="AH690" i="1"/>
  <c r="AG682" i="1"/>
  <c r="AH682" i="1"/>
  <c r="AG674" i="1"/>
  <c r="AH674" i="1"/>
  <c r="AG666" i="1"/>
  <c r="AH666" i="1"/>
  <c r="AG658" i="1"/>
  <c r="AH658" i="1"/>
  <c r="AG650" i="1"/>
  <c r="AH650" i="1"/>
  <c r="AG642" i="1"/>
  <c r="AH642" i="1"/>
  <c r="AG634" i="1"/>
  <c r="AH634" i="1"/>
  <c r="AG626" i="1"/>
  <c r="AH626" i="1"/>
  <c r="AG618" i="1"/>
  <c r="AH618" i="1"/>
  <c r="AG610" i="1"/>
  <c r="AH610" i="1"/>
  <c r="AG602" i="1"/>
  <c r="AH602" i="1"/>
  <c r="AG593" i="1"/>
  <c r="AH593" i="1"/>
  <c r="AG585" i="1"/>
  <c r="AH585" i="1"/>
  <c r="AG576" i="1"/>
  <c r="AH576" i="1"/>
  <c r="AG568" i="1"/>
  <c r="AH568" i="1"/>
  <c r="AG560" i="1"/>
  <c r="AH560" i="1"/>
  <c r="AG552" i="1"/>
  <c r="AH552" i="1"/>
  <c r="AG544" i="1"/>
  <c r="AH544" i="1"/>
  <c r="AG536" i="1"/>
  <c r="AH536" i="1"/>
  <c r="AG528" i="1"/>
  <c r="AH528" i="1"/>
  <c r="AG520" i="1"/>
  <c r="AH520" i="1"/>
  <c r="AG511" i="1"/>
  <c r="AH511" i="1"/>
  <c r="AG502" i="1"/>
  <c r="AH502" i="1"/>
  <c r="AG494" i="1"/>
  <c r="AH494" i="1"/>
  <c r="AG485" i="1"/>
  <c r="AH485" i="1"/>
  <c r="AG477" i="1"/>
  <c r="AH477" i="1"/>
  <c r="AG468" i="1"/>
  <c r="AH468" i="1"/>
  <c r="AG460" i="1"/>
  <c r="AH460" i="1"/>
  <c r="AG452" i="1"/>
  <c r="AH452" i="1"/>
  <c r="AG443" i="1"/>
  <c r="AH443" i="1"/>
  <c r="AG434" i="1"/>
  <c r="AH434" i="1"/>
  <c r="AG426" i="1"/>
  <c r="AH426" i="1"/>
  <c r="AG418" i="1"/>
  <c r="AH418" i="1"/>
  <c r="AG409" i="1"/>
  <c r="AH409" i="1"/>
  <c r="AG401" i="1"/>
  <c r="AH401" i="1"/>
  <c r="AG393" i="1"/>
  <c r="AH393" i="1"/>
  <c r="AG385" i="1"/>
  <c r="AH385" i="1"/>
  <c r="AG377" i="1"/>
  <c r="AH377" i="1"/>
  <c r="AG369" i="1"/>
  <c r="AH369" i="1"/>
  <c r="AG360" i="1"/>
  <c r="AH360" i="1"/>
  <c r="AG352" i="1"/>
  <c r="AH352" i="1"/>
  <c r="AG344" i="1"/>
  <c r="AH344" i="1"/>
  <c r="AG336" i="1"/>
  <c r="AH336" i="1"/>
  <c r="AG327" i="1"/>
  <c r="AH327" i="1"/>
  <c r="AG319" i="1"/>
  <c r="AH319" i="1"/>
  <c r="AG311" i="1"/>
  <c r="AH311" i="1"/>
  <c r="AG302" i="1"/>
  <c r="AH302" i="1"/>
  <c r="AG294" i="1"/>
  <c r="AH294" i="1"/>
  <c r="AG286" i="1"/>
  <c r="AH286" i="1"/>
  <c r="AG278" i="1"/>
  <c r="AH278" i="1"/>
  <c r="AG270" i="1"/>
  <c r="AH270" i="1"/>
  <c r="AG262" i="1"/>
  <c r="AH262" i="1"/>
  <c r="AG254" i="1"/>
  <c r="AH254" i="1"/>
  <c r="AG246" i="1"/>
  <c r="AH246" i="1"/>
  <c r="AG238" i="1"/>
  <c r="AH238" i="1"/>
  <c r="AG230" i="1"/>
  <c r="AH230" i="1"/>
  <c r="AG221" i="1"/>
  <c r="AH221" i="1"/>
  <c r="AG213" i="1"/>
  <c r="AH213" i="1"/>
  <c r="AG204" i="1"/>
  <c r="AH204" i="1"/>
  <c r="AG196" i="1"/>
  <c r="AH196" i="1"/>
  <c r="AG188" i="1"/>
  <c r="AH188" i="1"/>
  <c r="AG180" i="1"/>
  <c r="AH180" i="1"/>
  <c r="AG171" i="1"/>
  <c r="AH171" i="1"/>
  <c r="AG162" i="1"/>
  <c r="AH162" i="1"/>
  <c r="AG154" i="1"/>
  <c r="AH154" i="1"/>
  <c r="AG145" i="1"/>
  <c r="AH145" i="1"/>
  <c r="AG136" i="1"/>
  <c r="AH136" i="1"/>
  <c r="AG128" i="1"/>
  <c r="AH128" i="1"/>
  <c r="AG120" i="1"/>
  <c r="AH120" i="1"/>
  <c r="AG112" i="1"/>
  <c r="AH112" i="1"/>
  <c r="AG103" i="1"/>
  <c r="AH103" i="1"/>
  <c r="AG1347" i="1"/>
  <c r="AH1347" i="1"/>
  <c r="AG1674" i="1"/>
  <c r="AH1674" i="1"/>
  <c r="AG1618" i="1"/>
  <c r="AH1618" i="1"/>
  <c r="AG1562" i="1"/>
  <c r="AH1562" i="1"/>
  <c r="AG1514" i="1"/>
  <c r="AH1514" i="1"/>
  <c r="AG1474" i="1"/>
  <c r="AH1474" i="1"/>
  <c r="AG1426" i="1"/>
  <c r="AH1426" i="1"/>
  <c r="AG1378" i="1"/>
  <c r="AH1378" i="1"/>
  <c r="AG1338" i="1"/>
  <c r="AH1338" i="1"/>
  <c r="AG1282" i="1"/>
  <c r="AH1282" i="1"/>
  <c r="AG1234" i="1"/>
  <c r="AH1234" i="1"/>
  <c r="AG1186" i="1"/>
  <c r="AH1186" i="1"/>
  <c r="AG1138" i="1"/>
  <c r="AH1138" i="1"/>
  <c r="AG1090" i="1"/>
  <c r="AH1090" i="1"/>
  <c r="AG1042" i="1"/>
  <c r="AH1042" i="1"/>
  <c r="AG994" i="1"/>
  <c r="AH994" i="1"/>
  <c r="AG945" i="1"/>
  <c r="AH945" i="1"/>
  <c r="AG912" i="1"/>
  <c r="AH912" i="1"/>
  <c r="AG856" i="1"/>
  <c r="AH856" i="1"/>
  <c r="AG816" i="1"/>
  <c r="AH816" i="1"/>
  <c r="AG766" i="1"/>
  <c r="AH766" i="1"/>
  <c r="AG750" i="1"/>
  <c r="AH750" i="1"/>
  <c r="AG718" i="1"/>
  <c r="AH718" i="1"/>
  <c r="AG676" i="1"/>
  <c r="AH676" i="1"/>
  <c r="AG628" i="1"/>
  <c r="AH628" i="1"/>
  <c r="AG578" i="1"/>
  <c r="AH578" i="1"/>
  <c r="AG546" i="1"/>
  <c r="AH546" i="1"/>
  <c r="AG505" i="1"/>
  <c r="AH505" i="1"/>
  <c r="AG462" i="1"/>
  <c r="AH462" i="1"/>
  <c r="AG412" i="1"/>
  <c r="AH412" i="1"/>
  <c r="AG371" i="1"/>
  <c r="AH371" i="1"/>
  <c r="AG329" i="1"/>
  <c r="AH329" i="1"/>
  <c r="AG288" i="1"/>
  <c r="AH288" i="1"/>
  <c r="AG232" i="1"/>
  <c r="AH232" i="1"/>
  <c r="AG130" i="1"/>
  <c r="AH130" i="1"/>
  <c r="AG1679" i="1"/>
  <c r="AH1679" i="1"/>
  <c r="AG1639" i="1"/>
  <c r="AH1639" i="1"/>
  <c r="AG1607" i="1"/>
  <c r="AH1607" i="1"/>
  <c r="AG1575" i="1"/>
  <c r="AH1575" i="1"/>
  <c r="AG1543" i="1"/>
  <c r="AH1543" i="1"/>
  <c r="AG1511" i="1"/>
  <c r="AH1511" i="1"/>
  <c r="AG1463" i="1"/>
  <c r="AH1463" i="1"/>
  <c r="AG1431" i="1"/>
  <c r="AH1431" i="1"/>
  <c r="AG1399" i="1"/>
  <c r="AH1399" i="1"/>
  <c r="AG1367" i="1"/>
  <c r="AH1367" i="1"/>
  <c r="AG1343" i="1"/>
  <c r="AH1343" i="1"/>
  <c r="AG1311" i="1"/>
  <c r="AH1311" i="1"/>
  <c r="AG1279" i="1"/>
  <c r="AH1279" i="1"/>
  <c r="AG1247" i="1"/>
  <c r="AH1247" i="1"/>
  <c r="AG1215" i="1"/>
  <c r="AH1215" i="1"/>
  <c r="AG1191" i="1"/>
  <c r="AH1191" i="1"/>
  <c r="AG1150" i="1"/>
  <c r="AH1150" i="1"/>
  <c r="AG1127" i="1"/>
  <c r="AH1127" i="1"/>
  <c r="AG1103" i="1"/>
  <c r="AH1103" i="1"/>
  <c r="AG1071" i="1"/>
  <c r="AH1071" i="1"/>
  <c r="AG1023" i="1"/>
  <c r="AH1023" i="1"/>
  <c r="AG991" i="1"/>
  <c r="AH991" i="1"/>
  <c r="AG950" i="1"/>
  <c r="AH950" i="1"/>
  <c r="AG918" i="1"/>
  <c r="AH918" i="1"/>
  <c r="AG869" i="1"/>
  <c r="AH869" i="1"/>
  <c r="AG829" i="1"/>
  <c r="AH829" i="1"/>
  <c r="AG796" i="1"/>
  <c r="AH796" i="1"/>
  <c r="AG763" i="1"/>
  <c r="AH763" i="1"/>
  <c r="AG739" i="1"/>
  <c r="AH739" i="1"/>
  <c r="AG707" i="1"/>
  <c r="AH707" i="1"/>
  <c r="AG681" i="1"/>
  <c r="AH681" i="1"/>
  <c r="AG649" i="1"/>
  <c r="AH649" i="1"/>
  <c r="AG617" i="1"/>
  <c r="AH617" i="1"/>
  <c r="AG584" i="1"/>
  <c r="AH584" i="1"/>
  <c r="AG559" i="1"/>
  <c r="AH559" i="1"/>
  <c r="AG535" i="1"/>
  <c r="AH535" i="1"/>
  <c r="AG501" i="1"/>
  <c r="AH501" i="1"/>
  <c r="AG467" i="1"/>
  <c r="AH467" i="1"/>
  <c r="AG451" i="1"/>
  <c r="AH451" i="1"/>
  <c r="AG425" i="1"/>
  <c r="AH425" i="1"/>
  <c r="AG400" i="1"/>
  <c r="AH400" i="1"/>
  <c r="AG384" i="1"/>
  <c r="AH384" i="1"/>
  <c r="AG368" i="1"/>
  <c r="AH368" i="1"/>
  <c r="AG351" i="1"/>
  <c r="AH351" i="1"/>
  <c r="AG335" i="1"/>
  <c r="AH335" i="1"/>
  <c r="AG318" i="1"/>
  <c r="AH318" i="1"/>
  <c r="AG293" i="1"/>
  <c r="AH293" i="1"/>
  <c r="AG277" i="1"/>
  <c r="AH277" i="1"/>
  <c r="AG269" i="1"/>
  <c r="AH269" i="1"/>
  <c r="AG253" i="1"/>
  <c r="AH253" i="1"/>
  <c r="AG237" i="1"/>
  <c r="AH237" i="1"/>
  <c r="AG229" i="1"/>
  <c r="AH229" i="1"/>
  <c r="AG220" i="1"/>
  <c r="AH220" i="1"/>
  <c r="AG212" i="1"/>
  <c r="AH212" i="1"/>
  <c r="AG203" i="1"/>
  <c r="AH203" i="1"/>
  <c r="AG187" i="1"/>
  <c r="AH187" i="1"/>
  <c r="AG179" i="1"/>
  <c r="AH179" i="1"/>
  <c r="AG170" i="1"/>
  <c r="AH170" i="1"/>
  <c r="AG161" i="1"/>
  <c r="AH161" i="1"/>
  <c r="AG153" i="1"/>
  <c r="AH153" i="1"/>
  <c r="AG144" i="1"/>
  <c r="AH144" i="1"/>
  <c r="AG135" i="1"/>
  <c r="AH135" i="1"/>
  <c r="AG127" i="1"/>
  <c r="AH127" i="1"/>
  <c r="AG119" i="1"/>
  <c r="AH119" i="1"/>
  <c r="AG111" i="1"/>
  <c r="AH111" i="1"/>
  <c r="AG101" i="1"/>
  <c r="AH101" i="1"/>
  <c r="AG93" i="1"/>
  <c r="AH93" i="1"/>
  <c r="AG84" i="1"/>
  <c r="AH84" i="1"/>
  <c r="AG75" i="1"/>
  <c r="AH75" i="1"/>
  <c r="AG67" i="1"/>
  <c r="AH67" i="1"/>
  <c r="AG59" i="1"/>
  <c r="AH59" i="1"/>
  <c r="AG50" i="1"/>
  <c r="AH50" i="1"/>
  <c r="AG42" i="1"/>
  <c r="AH42" i="1"/>
  <c r="AG34" i="1"/>
  <c r="AH34" i="1"/>
  <c r="AG26" i="1"/>
  <c r="AH26" i="1"/>
  <c r="AG10" i="1"/>
  <c r="AH10" i="1"/>
  <c r="AG1667" i="1"/>
  <c r="AH1667" i="1"/>
  <c r="AG1611" i="1"/>
  <c r="AH1611" i="1"/>
  <c r="AG1571" i="1"/>
  <c r="AH1571" i="1"/>
  <c r="AG1523" i="1"/>
  <c r="AH1523" i="1"/>
  <c r="AG1499" i="1"/>
  <c r="AH1499" i="1"/>
  <c r="AG1459" i="1"/>
  <c r="AH1459" i="1"/>
  <c r="AG1419" i="1"/>
  <c r="AH1419" i="1"/>
  <c r="AG1363" i="1"/>
  <c r="AH1363" i="1"/>
  <c r="AG1307" i="1"/>
  <c r="AH1307" i="1"/>
  <c r="AG1291" i="1"/>
  <c r="AH1291" i="1"/>
  <c r="AG1243" i="1"/>
  <c r="AH1243" i="1"/>
  <c r="AG1187" i="1"/>
  <c r="AH1187" i="1"/>
  <c r="AG1139" i="1"/>
  <c r="AH1139" i="1"/>
  <c r="AG1099" i="1"/>
  <c r="AH1099" i="1"/>
  <c r="AG1051" i="1"/>
  <c r="AH1051" i="1"/>
  <c r="AG1011" i="1"/>
  <c r="AH1011" i="1"/>
  <c r="AG987" i="1"/>
  <c r="AH987" i="1"/>
  <c r="AG946" i="1"/>
  <c r="AH946" i="1"/>
  <c r="AG905" i="1"/>
  <c r="AH905" i="1"/>
  <c r="AG873" i="1"/>
  <c r="AH873" i="1"/>
  <c r="AG841" i="1"/>
  <c r="AH841" i="1"/>
  <c r="AG800" i="1"/>
  <c r="AH800" i="1"/>
  <c r="AG776" i="1"/>
  <c r="AH776" i="1"/>
  <c r="AG743" i="1"/>
  <c r="AH743" i="1"/>
  <c r="AG711" i="1"/>
  <c r="AH711" i="1"/>
  <c r="AG677" i="1"/>
  <c r="AH677" i="1"/>
  <c r="AG645" i="1"/>
  <c r="AH645" i="1"/>
  <c r="AG613" i="1"/>
  <c r="AH613" i="1"/>
  <c r="AG579" i="1"/>
  <c r="AH579" i="1"/>
  <c r="AG547" i="1"/>
  <c r="AH547" i="1"/>
  <c r="AG531" i="1"/>
  <c r="AH531" i="1"/>
  <c r="AG497" i="1"/>
  <c r="AH497" i="1"/>
  <c r="AG472" i="1"/>
  <c r="AH472" i="1"/>
  <c r="AG437" i="1"/>
  <c r="AH437" i="1"/>
  <c r="AG404" i="1"/>
  <c r="AH404" i="1"/>
  <c r="AG388" i="1"/>
  <c r="AH388" i="1"/>
  <c r="AG372" i="1"/>
  <c r="AH372" i="1"/>
  <c r="AG355" i="1"/>
  <c r="AH355" i="1"/>
  <c r="AG347" i="1"/>
  <c r="AH347" i="1"/>
  <c r="AG339" i="1"/>
  <c r="AH339" i="1"/>
  <c r="AG331" i="1"/>
  <c r="AH331" i="1"/>
  <c r="AG305" i="1"/>
  <c r="AH305" i="1"/>
  <c r="AG297" i="1"/>
  <c r="AH297" i="1"/>
  <c r="AG289" i="1"/>
  <c r="AH289" i="1"/>
  <c r="AG281" i="1"/>
  <c r="AH281" i="1"/>
  <c r="AG273" i="1"/>
  <c r="AH273" i="1"/>
  <c r="AG265" i="1"/>
  <c r="AH265" i="1"/>
  <c r="AG257" i="1"/>
  <c r="AH257" i="1"/>
  <c r="AG249" i="1"/>
  <c r="AH249" i="1"/>
  <c r="AG241" i="1"/>
  <c r="AH241" i="1"/>
  <c r="AG233" i="1"/>
  <c r="AH233" i="1"/>
  <c r="AG224" i="1"/>
  <c r="AH224" i="1"/>
  <c r="AG216" i="1"/>
  <c r="AH216" i="1"/>
  <c r="AG207" i="1"/>
  <c r="AH207" i="1"/>
  <c r="AG199" i="1"/>
  <c r="AH199" i="1"/>
  <c r="AG191" i="1"/>
  <c r="AH191" i="1"/>
  <c r="AG183" i="1"/>
  <c r="AH183" i="1"/>
  <c r="AG175" i="1"/>
  <c r="AH175" i="1"/>
  <c r="AG1666" i="1"/>
  <c r="AH1666" i="1"/>
  <c r="AG1626" i="1"/>
  <c r="AH1626" i="1"/>
  <c r="AG1586" i="1"/>
  <c r="AH1586" i="1"/>
  <c r="AG1530" i="1"/>
  <c r="AH1530" i="1"/>
  <c r="AG1482" i="1"/>
  <c r="AH1482" i="1"/>
  <c r="AG1434" i="1"/>
  <c r="AH1434" i="1"/>
  <c r="AG1402" i="1"/>
  <c r="AH1402" i="1"/>
  <c r="AG1354" i="1"/>
  <c r="AH1354" i="1"/>
  <c r="AG1306" i="1"/>
  <c r="AH1306" i="1"/>
  <c r="AG1250" i="1"/>
  <c r="AH1250" i="1"/>
  <c r="AG1210" i="1"/>
  <c r="AH1210" i="1"/>
  <c r="AG1170" i="1"/>
  <c r="AH1170" i="1"/>
  <c r="AG1130" i="1"/>
  <c r="AH1130" i="1"/>
  <c r="AG1082" i="1"/>
  <c r="AH1082" i="1"/>
  <c r="AG1034" i="1"/>
  <c r="AH1034" i="1"/>
  <c r="AG986" i="1"/>
  <c r="AH986" i="1"/>
  <c r="AG929" i="1"/>
  <c r="AH929" i="1"/>
  <c r="AG880" i="1"/>
  <c r="AH880" i="1"/>
  <c r="AG840" i="1"/>
  <c r="AH840" i="1"/>
  <c r="AG791" i="1"/>
  <c r="AH791" i="1"/>
  <c r="AG734" i="1"/>
  <c r="AH734" i="1"/>
  <c r="AG692" i="1"/>
  <c r="AH692" i="1"/>
  <c r="AG652" i="1"/>
  <c r="AH652" i="1"/>
  <c r="AG595" i="1"/>
  <c r="AH595" i="1"/>
  <c r="AG562" i="1"/>
  <c r="AH562" i="1"/>
  <c r="AG522" i="1"/>
  <c r="AH522" i="1"/>
  <c r="AG470" i="1"/>
  <c r="AH470" i="1"/>
  <c r="AG428" i="1"/>
  <c r="AH428" i="1"/>
  <c r="AG387" i="1"/>
  <c r="AH387" i="1"/>
  <c r="AG346" i="1"/>
  <c r="AH346" i="1"/>
  <c r="AG304" i="1"/>
  <c r="AH304" i="1"/>
  <c r="AG256" i="1"/>
  <c r="AH256" i="1"/>
  <c r="AG223" i="1"/>
  <c r="AH223" i="1"/>
  <c r="AG190" i="1"/>
  <c r="AH190" i="1"/>
  <c r="AG174" i="1"/>
  <c r="AH174" i="1"/>
  <c r="AG148" i="1"/>
  <c r="AH148" i="1"/>
  <c r="AG114" i="1"/>
  <c r="AH114" i="1"/>
  <c r="AG87" i="1"/>
  <c r="AH87" i="1"/>
  <c r="AG1663" i="1"/>
  <c r="AH1663" i="1"/>
  <c r="AG1647" i="1"/>
  <c r="AH1647" i="1"/>
  <c r="AG1615" i="1"/>
  <c r="AH1615" i="1"/>
  <c r="AG1583" i="1"/>
  <c r="AH1583" i="1"/>
  <c r="AG1559" i="1"/>
  <c r="AH1559" i="1"/>
  <c r="AG1527" i="1"/>
  <c r="AH1527" i="1"/>
  <c r="AG1495" i="1"/>
  <c r="AH1495" i="1"/>
  <c r="AG1471" i="1"/>
  <c r="AH1471" i="1"/>
  <c r="AG1439" i="1"/>
  <c r="AH1439" i="1"/>
  <c r="AG1407" i="1"/>
  <c r="AH1407" i="1"/>
  <c r="AG1383" i="1"/>
  <c r="AH1383" i="1"/>
  <c r="AG1351" i="1"/>
  <c r="AH1351" i="1"/>
  <c r="AG1319" i="1"/>
  <c r="AH1319" i="1"/>
  <c r="AG1287" i="1"/>
  <c r="AH1287" i="1"/>
  <c r="AG1271" i="1"/>
  <c r="AH1271" i="1"/>
  <c r="AG1239" i="1"/>
  <c r="AH1239" i="1"/>
  <c r="AG1207" i="1"/>
  <c r="AH1207" i="1"/>
  <c r="AG1199" i="1"/>
  <c r="AH1199" i="1"/>
  <c r="AG1183" i="1"/>
  <c r="AH1183" i="1"/>
  <c r="AG1152" i="1"/>
  <c r="AH1152" i="1"/>
  <c r="AG1111" i="1"/>
  <c r="AH1111" i="1"/>
  <c r="AG1087" i="1"/>
  <c r="AH1087" i="1"/>
  <c r="AG1063" i="1"/>
  <c r="AH1063" i="1"/>
  <c r="AG1039" i="1"/>
  <c r="AH1039" i="1"/>
  <c r="AG1007" i="1"/>
  <c r="AH1007" i="1"/>
  <c r="AG983" i="1"/>
  <c r="AH983" i="1"/>
  <c r="AG958" i="1"/>
  <c r="AH958" i="1"/>
  <c r="AG934" i="1"/>
  <c r="AH934" i="1"/>
  <c r="AG909" i="1"/>
  <c r="AH909" i="1"/>
  <c r="AG893" i="1"/>
  <c r="AH893" i="1"/>
  <c r="AG877" i="1"/>
  <c r="AH877" i="1"/>
  <c r="AG845" i="1"/>
  <c r="AH845" i="1"/>
  <c r="AG813" i="1"/>
  <c r="AH813" i="1"/>
  <c r="AG771" i="1"/>
  <c r="AH771" i="1"/>
  <c r="AG747" i="1"/>
  <c r="AH747" i="1"/>
  <c r="AG715" i="1"/>
  <c r="AH715" i="1"/>
  <c r="AG689" i="1"/>
  <c r="AH689" i="1"/>
  <c r="AG673" i="1"/>
  <c r="AH673" i="1"/>
  <c r="AG641" i="1"/>
  <c r="AH641" i="1"/>
  <c r="AG625" i="1"/>
  <c r="AH625" i="1"/>
  <c r="AG609" i="1"/>
  <c r="AH609" i="1"/>
  <c r="AG592" i="1"/>
  <c r="AH592" i="1"/>
  <c r="AG575" i="1"/>
  <c r="AH575" i="1"/>
  <c r="AG551" i="1"/>
  <c r="AH551" i="1"/>
  <c r="AG527" i="1"/>
  <c r="AH527" i="1"/>
  <c r="AG510" i="1"/>
  <c r="AH510" i="1"/>
  <c r="AG493" i="1"/>
  <c r="AH493" i="1"/>
  <c r="AG459" i="1"/>
  <c r="AH459" i="1"/>
  <c r="AG442" i="1"/>
  <c r="AH442" i="1"/>
  <c r="AG433" i="1"/>
  <c r="AH433" i="1"/>
  <c r="AG417" i="1"/>
  <c r="AH417" i="1"/>
  <c r="AG392" i="1"/>
  <c r="AH392" i="1"/>
  <c r="AG376" i="1"/>
  <c r="AH376" i="1"/>
  <c r="AG359" i="1"/>
  <c r="AH359" i="1"/>
  <c r="AG343" i="1"/>
  <c r="AH343" i="1"/>
  <c r="AG326" i="1"/>
  <c r="AH326" i="1"/>
  <c r="AG310" i="1"/>
  <c r="AH310" i="1"/>
  <c r="AG301" i="1"/>
  <c r="AH301" i="1"/>
  <c r="AG285" i="1"/>
  <c r="AH285" i="1"/>
  <c r="AG261" i="1"/>
  <c r="AH261" i="1"/>
  <c r="AG245" i="1"/>
  <c r="AH245" i="1"/>
  <c r="AG195" i="1"/>
  <c r="AH195" i="1"/>
  <c r="AH2" i="1"/>
  <c r="AG1678" i="1"/>
  <c r="AH1678" i="1"/>
  <c r="AG1670" i="1"/>
  <c r="AH1670" i="1"/>
  <c r="AG1662" i="1"/>
  <c r="AH1662" i="1"/>
  <c r="AG1654" i="1"/>
  <c r="AH1654" i="1"/>
  <c r="AG1646" i="1"/>
  <c r="AH1646" i="1"/>
  <c r="AG1638" i="1"/>
  <c r="AH1638" i="1"/>
  <c r="AG1622" i="1"/>
  <c r="AH1622" i="1"/>
  <c r="AG1614" i="1"/>
  <c r="AH1614" i="1"/>
  <c r="AG1606" i="1"/>
  <c r="AH1606" i="1"/>
  <c r="AG1598" i="1"/>
  <c r="AH1598" i="1"/>
  <c r="AG1590" i="1"/>
  <c r="AH1590" i="1"/>
  <c r="AG1582" i="1"/>
  <c r="AH1582" i="1"/>
  <c r="AG1574" i="1"/>
  <c r="AH1574" i="1"/>
  <c r="AG1566" i="1"/>
  <c r="AH1566" i="1"/>
  <c r="AG1558" i="1"/>
  <c r="AH1558" i="1"/>
  <c r="AG1550" i="1"/>
  <c r="AH1550" i="1"/>
  <c r="AG1542" i="1"/>
  <c r="AH1542" i="1"/>
  <c r="AG1534" i="1"/>
  <c r="AH1534" i="1"/>
  <c r="AG1526" i="1"/>
  <c r="AH1526" i="1"/>
  <c r="AG1518" i="1"/>
  <c r="AH1518" i="1"/>
  <c r="AG1510" i="1"/>
  <c r="AH1510" i="1"/>
  <c r="AG1494" i="1"/>
  <c r="AH1494" i="1"/>
  <c r="AG1486" i="1"/>
  <c r="AH1486" i="1"/>
  <c r="AG1478" i="1"/>
  <c r="AH1478" i="1"/>
  <c r="AG1470" i="1"/>
  <c r="AH1470" i="1"/>
  <c r="AG1462" i="1"/>
  <c r="AH1462" i="1"/>
  <c r="AG1454" i="1"/>
  <c r="AH1454" i="1"/>
  <c r="AG1446" i="1"/>
  <c r="AH1446" i="1"/>
  <c r="AG1438" i="1"/>
  <c r="AH1438" i="1"/>
  <c r="AG1430" i="1"/>
  <c r="AH1430" i="1"/>
  <c r="AG1422" i="1"/>
  <c r="AH1422" i="1"/>
  <c r="AG1414" i="1"/>
  <c r="AH1414" i="1"/>
  <c r="AG1406" i="1"/>
  <c r="AH1406" i="1"/>
  <c r="AG1398" i="1"/>
  <c r="AH1398" i="1"/>
  <c r="AG1390" i="1"/>
  <c r="AH1390" i="1"/>
  <c r="AG1382" i="1"/>
  <c r="AH1382" i="1"/>
  <c r="AG1374" i="1"/>
  <c r="AH1374" i="1"/>
  <c r="AG1366" i="1"/>
  <c r="AH1366" i="1"/>
  <c r="AG1350" i="1"/>
  <c r="AH1350" i="1"/>
  <c r="AG1334" i="1"/>
  <c r="AH1334" i="1"/>
  <c r="AG1318" i="1"/>
  <c r="AH1318" i="1"/>
  <c r="AG1302" i="1"/>
  <c r="AH1302" i="1"/>
  <c r="AG1286" i="1"/>
  <c r="AH1286" i="1"/>
  <c r="AG1270" i="1"/>
  <c r="AH1270" i="1"/>
  <c r="AG1254" i="1"/>
  <c r="AH1254" i="1"/>
  <c r="AG1238" i="1"/>
  <c r="AH1238" i="1"/>
  <c r="AG1222" i="1"/>
  <c r="AH1222" i="1"/>
  <c r="AG1206" i="1"/>
  <c r="AH1206" i="1"/>
  <c r="AG1190" i="1"/>
  <c r="AH1190" i="1"/>
  <c r="AG1174" i="1"/>
  <c r="AH1174" i="1"/>
  <c r="AG1159" i="1"/>
  <c r="AH1159" i="1"/>
  <c r="AG1142" i="1"/>
  <c r="AH1142" i="1"/>
  <c r="AG1126" i="1"/>
  <c r="AH1126" i="1"/>
  <c r="AG1110" i="1"/>
  <c r="AH1110" i="1"/>
  <c r="AG1094" i="1"/>
  <c r="AH1094" i="1"/>
  <c r="AG1086" i="1"/>
  <c r="AH1086" i="1"/>
  <c r="AG1070" i="1"/>
  <c r="AH1070" i="1"/>
  <c r="AG1054" i="1"/>
  <c r="AH1054" i="1"/>
  <c r="AG1030" i="1"/>
  <c r="AH1030" i="1"/>
  <c r="AG1022" i="1"/>
  <c r="AH1022" i="1"/>
  <c r="AG1006" i="1"/>
  <c r="AH1006" i="1"/>
  <c r="AG990" i="1"/>
  <c r="AH990" i="1"/>
  <c r="AG974" i="1"/>
  <c r="AH974" i="1"/>
  <c r="AG957" i="1"/>
  <c r="AH957" i="1"/>
  <c r="AG941" i="1"/>
  <c r="AH941" i="1"/>
  <c r="AG925" i="1"/>
  <c r="AH925" i="1"/>
  <c r="AG908" i="1"/>
  <c r="AH908" i="1"/>
  <c r="AG892" i="1"/>
  <c r="AH892" i="1"/>
  <c r="AG876" i="1"/>
  <c r="AH876" i="1"/>
  <c r="AG860" i="1"/>
  <c r="AH860" i="1"/>
  <c r="AG836" i="1"/>
  <c r="AH836" i="1"/>
  <c r="AG828" i="1"/>
  <c r="AH828" i="1"/>
  <c r="AG812" i="1"/>
  <c r="AH812" i="1"/>
  <c r="AG795" i="1"/>
  <c r="AH795" i="1"/>
  <c r="AG779" i="1"/>
  <c r="AH779" i="1"/>
  <c r="AG770" i="1"/>
  <c r="AH770" i="1"/>
  <c r="AG762" i="1"/>
  <c r="AH762" i="1"/>
  <c r="AG754" i="1"/>
  <c r="AH754" i="1"/>
  <c r="AG738" i="1"/>
  <c r="AH738" i="1"/>
  <c r="AG730" i="1"/>
  <c r="AH730" i="1"/>
  <c r="AG722" i="1"/>
  <c r="AH722" i="1"/>
  <c r="AG714" i="1"/>
  <c r="AH714" i="1"/>
  <c r="AG706" i="1"/>
  <c r="AH706" i="1"/>
  <c r="AG697" i="1"/>
  <c r="AH697" i="1"/>
  <c r="AG688" i="1"/>
  <c r="AH688" i="1"/>
  <c r="AG680" i="1"/>
  <c r="AH680" i="1"/>
  <c r="AG672" i="1"/>
  <c r="AH672" i="1"/>
  <c r="AG664" i="1"/>
  <c r="AH664" i="1"/>
  <c r="AG656" i="1"/>
  <c r="AH656" i="1"/>
  <c r="AG648" i="1"/>
  <c r="AH648" i="1"/>
  <c r="AG640" i="1"/>
  <c r="AH640" i="1"/>
  <c r="AG632" i="1"/>
  <c r="AH632" i="1"/>
  <c r="AG624" i="1"/>
  <c r="AH624" i="1"/>
  <c r="AG616" i="1"/>
  <c r="AH616" i="1"/>
  <c r="AG608" i="1"/>
  <c r="AH608" i="1"/>
  <c r="AG599" i="1"/>
  <c r="AH599" i="1"/>
  <c r="AG591" i="1"/>
  <c r="AH591" i="1"/>
  <c r="AG583" i="1"/>
  <c r="AH583" i="1"/>
  <c r="AG574" i="1"/>
  <c r="AH574" i="1"/>
  <c r="AG566" i="1"/>
  <c r="AH566" i="1"/>
  <c r="AG558" i="1"/>
  <c r="AH558" i="1"/>
  <c r="AG550" i="1"/>
  <c r="AH550" i="1"/>
  <c r="AG542" i="1"/>
  <c r="AH542" i="1"/>
  <c r="AG534" i="1"/>
  <c r="AH534" i="1"/>
  <c r="AG526" i="1"/>
  <c r="AH526" i="1"/>
  <c r="AG518" i="1"/>
  <c r="AH518" i="1"/>
  <c r="AG509" i="1"/>
  <c r="AH509" i="1"/>
  <c r="AG500" i="1"/>
  <c r="AH500" i="1"/>
  <c r="AG492" i="1"/>
  <c r="AH492" i="1"/>
  <c r="AG483" i="1"/>
  <c r="AH483" i="1"/>
  <c r="AG475" i="1"/>
  <c r="AH475" i="1"/>
  <c r="AG466" i="1"/>
  <c r="AH466" i="1"/>
  <c r="AG458" i="1"/>
  <c r="AH458" i="1"/>
  <c r="AG450" i="1"/>
  <c r="AH450" i="1"/>
  <c r="AG441" i="1"/>
  <c r="AH441" i="1"/>
  <c r="AG432" i="1"/>
  <c r="AH432" i="1"/>
  <c r="AG424" i="1"/>
  <c r="AH424" i="1"/>
  <c r="AG416" i="1"/>
  <c r="AH416" i="1"/>
  <c r="AG407" i="1"/>
  <c r="AH407" i="1"/>
  <c r="AG391" i="1"/>
  <c r="AH391" i="1"/>
  <c r="AG375" i="1"/>
  <c r="AH375" i="1"/>
  <c r="AG358" i="1"/>
  <c r="AH358" i="1"/>
  <c r="AG342" i="1"/>
  <c r="AH342" i="1"/>
  <c r="AG325" i="1"/>
  <c r="AH325" i="1"/>
  <c r="AG308" i="1"/>
  <c r="AH308" i="1"/>
  <c r="AG292" i="1"/>
  <c r="AH292" i="1"/>
  <c r="AG276" i="1"/>
  <c r="AH276" i="1"/>
  <c r="AG268" i="1"/>
  <c r="AH268" i="1"/>
  <c r="AG252" i="1"/>
  <c r="AH252" i="1"/>
  <c r="AG228" i="1"/>
  <c r="AH228" i="1"/>
  <c r="AG186" i="1"/>
  <c r="AH186" i="1"/>
  <c r="AG1675" i="1"/>
  <c r="AH1675" i="1"/>
  <c r="AG1603" i="1"/>
  <c r="AH1603" i="1"/>
  <c r="AG1555" i="1"/>
  <c r="AH1555" i="1"/>
  <c r="AG1507" i="1"/>
  <c r="AH1507" i="1"/>
  <c r="AG1451" i="1"/>
  <c r="AH1451" i="1"/>
  <c r="AG1387" i="1"/>
  <c r="AH1387" i="1"/>
  <c r="AG1331" i="1"/>
  <c r="AH1331" i="1"/>
  <c r="AG1267" i="1"/>
  <c r="AH1267" i="1"/>
  <c r="AG1195" i="1"/>
  <c r="AH1195" i="1"/>
  <c r="AG1156" i="1"/>
  <c r="AH1156" i="1"/>
  <c r="AG1107" i="1"/>
  <c r="AH1107" i="1"/>
  <c r="AG1043" i="1"/>
  <c r="AH1043" i="1"/>
  <c r="AG995" i="1"/>
  <c r="AH995" i="1"/>
  <c r="AG954" i="1"/>
  <c r="AH954" i="1"/>
  <c r="AG913" i="1"/>
  <c r="AH913" i="1"/>
  <c r="AG865" i="1"/>
  <c r="AH865" i="1"/>
  <c r="AG825" i="1"/>
  <c r="AH825" i="1"/>
  <c r="AG784" i="1"/>
  <c r="AH784" i="1"/>
  <c r="AG751" i="1"/>
  <c r="AH751" i="1"/>
  <c r="AG702" i="1"/>
  <c r="AH702" i="1"/>
  <c r="AG669" i="1"/>
  <c r="AH669" i="1"/>
  <c r="AG637" i="1"/>
  <c r="AH637" i="1"/>
  <c r="AG596" i="1"/>
  <c r="AH596" i="1"/>
  <c r="AG555" i="1"/>
  <c r="AH555" i="1"/>
  <c r="AG523" i="1"/>
  <c r="AH523" i="1"/>
  <c r="AG489" i="1"/>
  <c r="AH489" i="1"/>
  <c r="AG463" i="1"/>
  <c r="AH463" i="1"/>
  <c r="AG447" i="1"/>
  <c r="AH447" i="1"/>
  <c r="AG421" i="1"/>
  <c r="AH421" i="1"/>
  <c r="AG396" i="1"/>
  <c r="AH396" i="1"/>
  <c r="AG364" i="1"/>
  <c r="AH364" i="1"/>
  <c r="AG314" i="1"/>
  <c r="AH314" i="1"/>
  <c r="AG1658" i="1"/>
  <c r="AH1658" i="1"/>
  <c r="AG1602" i="1"/>
  <c r="AH1602" i="1"/>
  <c r="AG1546" i="1"/>
  <c r="AH1546" i="1"/>
  <c r="AG1498" i="1"/>
  <c r="AH1498" i="1"/>
  <c r="AG1450" i="1"/>
  <c r="AH1450" i="1"/>
  <c r="AG1386" i="1"/>
  <c r="AH1386" i="1"/>
  <c r="AG1322" i="1"/>
  <c r="AH1322" i="1"/>
  <c r="AG1274" i="1"/>
  <c r="AH1274" i="1"/>
  <c r="AG1218" i="1"/>
  <c r="AH1218" i="1"/>
  <c r="AG1155" i="1"/>
  <c r="AH1155" i="1"/>
  <c r="AG1106" i="1"/>
  <c r="AH1106" i="1"/>
  <c r="AG1066" i="1"/>
  <c r="AH1066" i="1"/>
  <c r="AG1010" i="1"/>
  <c r="AH1010" i="1"/>
  <c r="AG961" i="1"/>
  <c r="AH961" i="1"/>
  <c r="AG904" i="1"/>
  <c r="AH904" i="1"/>
  <c r="AG864" i="1"/>
  <c r="AH864" i="1"/>
  <c r="AG824" i="1"/>
  <c r="AH824" i="1"/>
  <c r="AG775" i="1"/>
  <c r="AH775" i="1"/>
  <c r="AG758" i="1"/>
  <c r="AH758" i="1"/>
  <c r="AG710" i="1"/>
  <c r="AH710" i="1"/>
  <c r="AG668" i="1"/>
  <c r="AH668" i="1"/>
  <c r="AG620" i="1"/>
  <c r="AH620" i="1"/>
  <c r="AG538" i="1"/>
  <c r="AH538" i="1"/>
  <c r="AG446" i="1"/>
  <c r="AH446" i="1"/>
  <c r="AG280" i="1"/>
  <c r="AH280" i="1"/>
  <c r="AG1631" i="1"/>
  <c r="AH1631" i="1"/>
  <c r="AG1599" i="1"/>
  <c r="AH1599" i="1"/>
  <c r="AG1551" i="1"/>
  <c r="AH1551" i="1"/>
  <c r="AG1519" i="1"/>
  <c r="AH1519" i="1"/>
  <c r="AG1487" i="1"/>
  <c r="AH1487" i="1"/>
  <c r="AG1455" i="1"/>
  <c r="AH1455" i="1"/>
  <c r="AG1423" i="1"/>
  <c r="AH1423" i="1"/>
  <c r="AG1375" i="1"/>
  <c r="AH1375" i="1"/>
  <c r="AG1335" i="1"/>
  <c r="AH1335" i="1"/>
  <c r="AG1303" i="1"/>
  <c r="AH1303" i="1"/>
  <c r="AG1255" i="1"/>
  <c r="AH1255" i="1"/>
  <c r="AG1223" i="1"/>
  <c r="AH1223" i="1"/>
  <c r="AG1167" i="1"/>
  <c r="AH1167" i="1"/>
  <c r="AG1135" i="1"/>
  <c r="AH1135" i="1"/>
  <c r="AG1095" i="1"/>
  <c r="AH1095" i="1"/>
  <c r="AG1047" i="1"/>
  <c r="AH1047" i="1"/>
  <c r="AG1015" i="1"/>
  <c r="AH1015" i="1"/>
  <c r="AG966" i="1"/>
  <c r="AH966" i="1"/>
  <c r="AG926" i="1"/>
  <c r="AH926" i="1"/>
  <c r="AG885" i="1"/>
  <c r="AH885" i="1"/>
  <c r="AG853" i="1"/>
  <c r="AH853" i="1"/>
  <c r="AG821" i="1"/>
  <c r="AH821" i="1"/>
  <c r="AG780" i="1"/>
  <c r="AH780" i="1"/>
  <c r="AG731" i="1"/>
  <c r="AH731" i="1"/>
  <c r="AG657" i="1"/>
  <c r="AH657" i="1"/>
  <c r="AG484" i="1"/>
  <c r="AH484" i="1"/>
  <c r="AG1502" i="1"/>
  <c r="AH1502" i="1"/>
  <c r="AG1685" i="1"/>
  <c r="AH1685" i="1"/>
  <c r="AG1677" i="1"/>
  <c r="AH1677" i="1"/>
  <c r="AG1669" i="1"/>
  <c r="AH1669" i="1"/>
  <c r="AG1661" i="1"/>
  <c r="AH1661" i="1"/>
  <c r="AG1653" i="1"/>
  <c r="AH1653" i="1"/>
  <c r="AG1645" i="1"/>
  <c r="AH1645" i="1"/>
  <c r="AG1637" i="1"/>
  <c r="AH1637" i="1"/>
  <c r="AG1629" i="1"/>
  <c r="AH1629" i="1"/>
  <c r="AG1621" i="1"/>
  <c r="AH1621" i="1"/>
  <c r="AG1613" i="1"/>
  <c r="AH1613" i="1"/>
  <c r="AG1605" i="1"/>
  <c r="AH1605" i="1"/>
  <c r="AG1597" i="1"/>
  <c r="AH1597" i="1"/>
  <c r="AG1589" i="1"/>
  <c r="AH1589" i="1"/>
  <c r="AG1581" i="1"/>
  <c r="AH1581" i="1"/>
  <c r="AG1573" i="1"/>
  <c r="AH1573" i="1"/>
  <c r="AG1565" i="1"/>
  <c r="AH1565" i="1"/>
  <c r="AG1557" i="1"/>
  <c r="AH1557" i="1"/>
  <c r="AG1549" i="1"/>
  <c r="AH1549" i="1"/>
  <c r="AG1541" i="1"/>
  <c r="AH1541" i="1"/>
  <c r="AG1533" i="1"/>
  <c r="AH1533" i="1"/>
  <c r="AG1525" i="1"/>
  <c r="AH1525" i="1"/>
  <c r="AG1517" i="1"/>
  <c r="AH1517" i="1"/>
  <c r="AG1509" i="1"/>
  <c r="AH1509" i="1"/>
  <c r="AG1501" i="1"/>
  <c r="AH1501" i="1"/>
  <c r="AG1493" i="1"/>
  <c r="AH1493" i="1"/>
  <c r="AG1485" i="1"/>
  <c r="AH1485" i="1"/>
  <c r="AG1477" i="1"/>
  <c r="AH1477" i="1"/>
  <c r="AG1469" i="1"/>
  <c r="AH1469" i="1"/>
  <c r="AG1461" i="1"/>
  <c r="AH1461" i="1"/>
  <c r="AG1453" i="1"/>
  <c r="AH1453" i="1"/>
  <c r="AG1445" i="1"/>
  <c r="AH1445" i="1"/>
  <c r="AG1437" i="1"/>
  <c r="AH1437" i="1"/>
  <c r="AG1429" i="1"/>
  <c r="AH1429" i="1"/>
  <c r="AG1421" i="1"/>
  <c r="AH1421" i="1"/>
  <c r="AG1413" i="1"/>
  <c r="AH1413" i="1"/>
  <c r="AG1405" i="1"/>
  <c r="AH1405" i="1"/>
  <c r="AG1397" i="1"/>
  <c r="AH1397" i="1"/>
  <c r="AG1389" i="1"/>
  <c r="AH1389" i="1"/>
  <c r="AG1381" i="1"/>
  <c r="AH1381" i="1"/>
  <c r="AG1373" i="1"/>
  <c r="AH1373" i="1"/>
  <c r="AG1365" i="1"/>
  <c r="AH1365" i="1"/>
  <c r="AG1357" i="1"/>
  <c r="AH1357" i="1"/>
  <c r="AG1349" i="1"/>
  <c r="AH1349" i="1"/>
  <c r="AG1341" i="1"/>
  <c r="AH1341" i="1"/>
  <c r="AG1333" i="1"/>
  <c r="AH1333" i="1"/>
  <c r="AG1325" i="1"/>
  <c r="AH1325" i="1"/>
  <c r="AG1317" i="1"/>
  <c r="AH1317" i="1"/>
  <c r="AG1309" i="1"/>
  <c r="AH1309" i="1"/>
  <c r="AG1301" i="1"/>
  <c r="AH1301" i="1"/>
  <c r="AG1293" i="1"/>
  <c r="AH1293" i="1"/>
  <c r="AG1285" i="1"/>
  <c r="AH1285" i="1"/>
  <c r="AG1277" i="1"/>
  <c r="AH1277" i="1"/>
  <c r="AG1269" i="1"/>
  <c r="AH1269" i="1"/>
  <c r="AG1261" i="1"/>
  <c r="AH1261" i="1"/>
  <c r="AG1253" i="1"/>
  <c r="AH1253" i="1"/>
  <c r="AG1245" i="1"/>
  <c r="AH1245" i="1"/>
  <c r="AG1237" i="1"/>
  <c r="AH1237" i="1"/>
  <c r="AG1229" i="1"/>
  <c r="AH1229" i="1"/>
  <c r="AG1221" i="1"/>
  <c r="AH1221" i="1"/>
  <c r="AG1213" i="1"/>
  <c r="AH1213" i="1"/>
  <c r="AG1205" i="1"/>
  <c r="AH1205" i="1"/>
  <c r="AG1197" i="1"/>
  <c r="AH1197" i="1"/>
  <c r="AG1189" i="1"/>
  <c r="AH1189" i="1"/>
  <c r="AG1181" i="1"/>
  <c r="AH1181" i="1"/>
  <c r="AG1173" i="1"/>
  <c r="AH1173" i="1"/>
  <c r="AG1165" i="1"/>
  <c r="AH1165" i="1"/>
  <c r="AG1158" i="1"/>
  <c r="AH1158" i="1"/>
  <c r="AG1149" i="1"/>
  <c r="AH1149" i="1"/>
  <c r="AG1141" i="1"/>
  <c r="AH1141" i="1"/>
  <c r="AG1133" i="1"/>
  <c r="AH1133" i="1"/>
  <c r="AG1125" i="1"/>
  <c r="AH1125" i="1"/>
  <c r="AG1117" i="1"/>
  <c r="AH1117" i="1"/>
  <c r="AG1109" i="1"/>
  <c r="AH1109" i="1"/>
  <c r="AG1101" i="1"/>
  <c r="AH1101" i="1"/>
  <c r="AG1093" i="1"/>
  <c r="AH1093" i="1"/>
  <c r="AG1085" i="1"/>
  <c r="AH1085" i="1"/>
  <c r="AG1077" i="1"/>
  <c r="AH1077" i="1"/>
  <c r="AG1069" i="1"/>
  <c r="AH1069" i="1"/>
  <c r="AG1061" i="1"/>
  <c r="AH1061" i="1"/>
  <c r="AG1053" i="1"/>
  <c r="AH1053" i="1"/>
  <c r="AG1045" i="1"/>
  <c r="AH1045" i="1"/>
  <c r="AG1037" i="1"/>
  <c r="AH1037" i="1"/>
  <c r="AG1029" i="1"/>
  <c r="AH1029" i="1"/>
  <c r="AG1021" i="1"/>
  <c r="AH1021" i="1"/>
  <c r="AG1013" i="1"/>
  <c r="AH1013" i="1"/>
  <c r="AG1005" i="1"/>
  <c r="AH1005" i="1"/>
  <c r="AG997" i="1"/>
  <c r="AH997" i="1"/>
  <c r="AG989" i="1"/>
  <c r="AH989" i="1"/>
  <c r="AG981" i="1"/>
  <c r="AH981" i="1"/>
  <c r="AG973" i="1"/>
  <c r="AH973" i="1"/>
  <c r="AG964" i="1"/>
  <c r="AH964" i="1"/>
  <c r="AG956" i="1"/>
  <c r="AH956" i="1"/>
  <c r="AG948" i="1"/>
  <c r="AH948" i="1"/>
  <c r="AG940" i="1"/>
  <c r="AH940" i="1"/>
  <c r="AG932" i="1"/>
  <c r="AH932" i="1"/>
  <c r="AG924" i="1"/>
  <c r="AH924" i="1"/>
  <c r="AG915" i="1"/>
  <c r="AH915" i="1"/>
  <c r="AG907" i="1"/>
  <c r="AH907" i="1"/>
  <c r="AG899" i="1"/>
  <c r="AH899" i="1"/>
  <c r="AG891" i="1"/>
  <c r="AH891" i="1"/>
  <c r="AG883" i="1"/>
  <c r="AH883" i="1"/>
  <c r="AG875" i="1"/>
  <c r="AH875" i="1"/>
  <c r="AG867" i="1"/>
  <c r="AH867" i="1"/>
  <c r="AG859" i="1"/>
  <c r="AH859" i="1"/>
  <c r="AG851" i="1"/>
  <c r="AH851" i="1"/>
  <c r="AG843" i="1"/>
  <c r="AH843" i="1"/>
  <c r="AG835" i="1"/>
  <c r="AH835" i="1"/>
  <c r="AG827" i="1"/>
  <c r="AH827" i="1"/>
  <c r="AG819" i="1"/>
  <c r="AH819" i="1"/>
  <c r="AG811" i="1"/>
  <c r="AH811" i="1"/>
  <c r="AG802" i="1"/>
  <c r="AH802" i="1"/>
  <c r="AG794" i="1"/>
  <c r="AH794" i="1"/>
  <c r="AG786" i="1"/>
  <c r="AH786" i="1"/>
  <c r="AG778" i="1"/>
  <c r="AH778" i="1"/>
  <c r="AG769" i="1"/>
  <c r="AH769" i="1"/>
  <c r="AG761" i="1"/>
  <c r="AH761" i="1"/>
  <c r="AG753" i="1"/>
  <c r="AH753" i="1"/>
  <c r="AG745" i="1"/>
  <c r="AH745" i="1"/>
  <c r="AG737" i="1"/>
  <c r="AH737" i="1"/>
  <c r="AG729" i="1"/>
  <c r="AH729" i="1"/>
  <c r="AG721" i="1"/>
  <c r="AH721" i="1"/>
  <c r="AG713" i="1"/>
  <c r="AH713" i="1"/>
  <c r="AG704" i="1"/>
  <c r="AH704" i="1"/>
  <c r="AG696" i="1"/>
  <c r="AH696" i="1"/>
  <c r="AG687" i="1"/>
  <c r="AH687" i="1"/>
  <c r="AG679" i="1"/>
  <c r="AH679" i="1"/>
  <c r="AG671" i="1"/>
  <c r="AH671" i="1"/>
  <c r="AG663" i="1"/>
  <c r="AH663" i="1"/>
  <c r="AG655" i="1"/>
  <c r="AH655" i="1"/>
  <c r="AG647" i="1"/>
  <c r="AH647" i="1"/>
  <c r="AG639" i="1"/>
  <c r="AH639" i="1"/>
  <c r="AG631" i="1"/>
  <c r="AH631" i="1"/>
  <c r="AG623" i="1"/>
  <c r="AH623" i="1"/>
  <c r="AG615" i="1"/>
  <c r="AH615" i="1"/>
  <c r="AG607" i="1"/>
  <c r="AH607" i="1"/>
  <c r="AG598" i="1"/>
  <c r="AH598" i="1"/>
  <c r="AG590" i="1"/>
  <c r="AH590" i="1"/>
  <c r="AG582" i="1"/>
  <c r="AH582" i="1"/>
  <c r="AG573" i="1"/>
  <c r="AH573" i="1"/>
  <c r="AG565" i="1"/>
  <c r="AH565" i="1"/>
  <c r="AG557" i="1"/>
  <c r="AH557" i="1"/>
  <c r="AG549" i="1"/>
  <c r="AH549" i="1"/>
  <c r="AG541" i="1"/>
  <c r="AH541" i="1"/>
  <c r="AG533" i="1"/>
  <c r="AH533" i="1"/>
  <c r="AG525" i="1"/>
  <c r="AH525" i="1"/>
  <c r="AG517" i="1"/>
  <c r="AH517" i="1"/>
  <c r="AG508" i="1"/>
  <c r="AH508" i="1"/>
  <c r="AG499" i="1"/>
  <c r="AH499" i="1"/>
  <c r="AG491" i="1"/>
  <c r="AH491" i="1"/>
  <c r="AG482" i="1"/>
  <c r="AH482" i="1"/>
  <c r="AG474" i="1"/>
  <c r="AH474" i="1"/>
  <c r="AG465" i="1"/>
  <c r="AH465" i="1"/>
  <c r="AG457" i="1"/>
  <c r="AH457" i="1"/>
  <c r="AG449" i="1"/>
  <c r="AH449" i="1"/>
  <c r="AG439" i="1"/>
  <c r="AH439" i="1"/>
  <c r="AG431" i="1"/>
  <c r="AH431" i="1"/>
  <c r="AG423" i="1"/>
  <c r="AH423" i="1"/>
  <c r="AG415" i="1"/>
  <c r="AH415" i="1"/>
  <c r="AG406" i="1"/>
  <c r="AH406" i="1"/>
  <c r="AG398" i="1"/>
  <c r="AH398" i="1"/>
  <c r="AG390" i="1"/>
  <c r="AH390" i="1"/>
  <c r="AG382" i="1"/>
  <c r="AH382" i="1"/>
  <c r="AG374" i="1"/>
  <c r="AH374" i="1"/>
  <c r="AG366" i="1"/>
  <c r="AH366" i="1"/>
  <c r="AG357" i="1"/>
  <c r="AH357" i="1"/>
  <c r="AG349" i="1"/>
  <c r="AH349" i="1"/>
  <c r="AG341" i="1"/>
  <c r="AH341" i="1"/>
  <c r="AG333" i="1"/>
  <c r="AH333" i="1"/>
  <c r="AG324" i="1"/>
  <c r="AH324" i="1"/>
  <c r="AG316" i="1"/>
  <c r="AH316" i="1"/>
  <c r="AG307" i="1"/>
  <c r="AH307" i="1"/>
  <c r="AG299" i="1"/>
  <c r="AH299" i="1"/>
  <c r="AG291" i="1"/>
  <c r="AH291" i="1"/>
  <c r="AG283" i="1"/>
  <c r="AH283" i="1"/>
  <c r="AG275" i="1"/>
  <c r="AH275" i="1"/>
  <c r="AG267" i="1"/>
  <c r="AH267" i="1"/>
  <c r="AG259" i="1"/>
  <c r="AH259" i="1"/>
  <c r="AG251" i="1"/>
  <c r="AH251" i="1"/>
  <c r="AG243" i="1"/>
  <c r="AH243" i="1"/>
  <c r="AG235" i="1"/>
  <c r="AH235" i="1"/>
  <c r="AG227" i="1"/>
  <c r="AH227" i="1"/>
  <c r="AG218" i="1"/>
  <c r="AH218" i="1"/>
  <c r="AG209" i="1"/>
  <c r="AH209" i="1"/>
  <c r="AG201" i="1"/>
  <c r="AH201" i="1"/>
  <c r="AG193" i="1"/>
  <c r="AH193" i="1"/>
  <c r="AG185" i="1"/>
  <c r="AH185" i="1"/>
  <c r="AG177" i="1"/>
  <c r="AH177" i="1"/>
  <c r="AG168" i="1"/>
  <c r="AH168" i="1"/>
  <c r="AG159" i="1"/>
  <c r="AH159" i="1"/>
  <c r="AG151" i="1"/>
  <c r="AH151" i="1"/>
  <c r="AG142" i="1"/>
  <c r="AH142" i="1"/>
  <c r="AG133" i="1"/>
  <c r="AH133" i="1"/>
  <c r="AG125" i="1"/>
  <c r="AH125" i="1"/>
  <c r="AG117" i="1"/>
  <c r="AH117" i="1"/>
  <c r="AG108" i="1"/>
  <c r="AH108" i="1"/>
  <c r="AG99" i="1"/>
  <c r="AH99" i="1"/>
  <c r="AG91" i="1"/>
  <c r="AH91" i="1"/>
  <c r="AG81" i="1"/>
  <c r="AH81" i="1"/>
  <c r="AG73" i="1"/>
  <c r="AH73" i="1"/>
  <c r="AG65" i="1"/>
  <c r="AH65" i="1"/>
  <c r="AG57" i="1"/>
  <c r="AH57" i="1"/>
  <c r="AG48" i="1"/>
  <c r="AH48" i="1"/>
  <c r="AG40" i="1"/>
  <c r="AH40" i="1"/>
  <c r="AG32" i="1"/>
  <c r="AH32" i="1"/>
  <c r="AG24" i="1"/>
  <c r="AH24" i="1"/>
  <c r="AG16" i="1"/>
  <c r="AH16" i="1"/>
  <c r="AG8" i="1"/>
  <c r="AH8" i="1"/>
  <c r="AG1659" i="1"/>
  <c r="AH1659" i="1"/>
  <c r="AG1619" i="1"/>
  <c r="AH1619" i="1"/>
  <c r="AG1579" i="1"/>
  <c r="AH1579" i="1"/>
  <c r="AG1531" i="1"/>
  <c r="AH1531" i="1"/>
  <c r="AG1491" i="1"/>
  <c r="AH1491" i="1"/>
  <c r="AG1443" i="1"/>
  <c r="AH1443" i="1"/>
  <c r="AG1411" i="1"/>
  <c r="AH1411" i="1"/>
  <c r="AG1371" i="1"/>
  <c r="AH1371" i="1"/>
  <c r="AG1315" i="1"/>
  <c r="AH1315" i="1"/>
  <c r="AG1283" i="1"/>
  <c r="AH1283" i="1"/>
  <c r="AG1235" i="1"/>
  <c r="AH1235" i="1"/>
  <c r="AG1179" i="1"/>
  <c r="AH1179" i="1"/>
  <c r="AG1131" i="1"/>
  <c r="AH1131" i="1"/>
  <c r="AG1091" i="1"/>
  <c r="AH1091" i="1"/>
  <c r="AG1059" i="1"/>
  <c r="AH1059" i="1"/>
  <c r="AG1035" i="1"/>
  <c r="AH1035" i="1"/>
  <c r="AG979" i="1"/>
  <c r="AH979" i="1"/>
  <c r="AG938" i="1"/>
  <c r="AH938" i="1"/>
  <c r="AG889" i="1"/>
  <c r="AH889" i="1"/>
  <c r="AG857" i="1"/>
  <c r="AH857" i="1"/>
  <c r="AG833" i="1"/>
  <c r="AH833" i="1"/>
  <c r="AG792" i="1"/>
  <c r="AH792" i="1"/>
  <c r="AG759" i="1"/>
  <c r="AH759" i="1"/>
  <c r="AG727" i="1"/>
  <c r="AH727" i="1"/>
  <c r="AG685" i="1"/>
  <c r="AH685" i="1"/>
  <c r="AG653" i="1"/>
  <c r="AH653" i="1"/>
  <c r="AG629" i="1"/>
  <c r="AH629" i="1"/>
  <c r="AG605" i="1"/>
  <c r="AH605" i="1"/>
  <c r="AG563" i="1"/>
  <c r="AH563" i="1"/>
  <c r="AG539" i="1"/>
  <c r="AH539" i="1"/>
  <c r="AG506" i="1"/>
  <c r="AH506" i="1"/>
  <c r="AG429" i="1"/>
  <c r="AH429" i="1"/>
  <c r="AG165" i="1"/>
  <c r="AH165" i="1"/>
  <c r="AG1682" i="1"/>
  <c r="AH1682" i="1"/>
  <c r="AG1634" i="1"/>
  <c r="AH1634" i="1"/>
  <c r="AG1578" i="1"/>
  <c r="AH1578" i="1"/>
  <c r="AG1538" i="1"/>
  <c r="AH1538" i="1"/>
  <c r="AG1490" i="1"/>
  <c r="AH1490" i="1"/>
  <c r="AG1442" i="1"/>
  <c r="AH1442" i="1"/>
  <c r="AG1394" i="1"/>
  <c r="AH1394" i="1"/>
  <c r="AG1346" i="1"/>
  <c r="AH1346" i="1"/>
  <c r="AG1298" i="1"/>
  <c r="AH1298" i="1"/>
  <c r="AG1258" i="1"/>
  <c r="AH1258" i="1"/>
  <c r="AG1202" i="1"/>
  <c r="AH1202" i="1"/>
  <c r="AG1146" i="1"/>
  <c r="AH1146" i="1"/>
  <c r="AG1098" i="1"/>
  <c r="AH1098" i="1"/>
  <c r="AG1050" i="1"/>
  <c r="AH1050" i="1"/>
  <c r="AG1002" i="1"/>
  <c r="AH1002" i="1"/>
  <c r="AG953" i="1"/>
  <c r="AH953" i="1"/>
  <c r="AG888" i="1"/>
  <c r="AH888" i="1"/>
  <c r="AG799" i="1"/>
  <c r="AH799" i="1"/>
  <c r="AG644" i="1"/>
  <c r="AH644" i="1"/>
  <c r="AG604" i="1"/>
  <c r="AH604" i="1"/>
  <c r="AG570" i="1"/>
  <c r="AH570" i="1"/>
  <c r="AG513" i="1"/>
  <c r="AH513" i="1"/>
  <c r="AG479" i="1"/>
  <c r="AH479" i="1"/>
  <c r="AG420" i="1"/>
  <c r="AH420" i="1"/>
  <c r="AG379" i="1"/>
  <c r="AH379" i="1"/>
  <c r="AG338" i="1"/>
  <c r="AH338" i="1"/>
  <c r="AG296" i="1"/>
  <c r="AH296" i="1"/>
  <c r="AG248" i="1"/>
  <c r="AH248" i="1"/>
  <c r="AG215" i="1"/>
  <c r="AH215" i="1"/>
  <c r="AG182" i="1"/>
  <c r="AH182" i="1"/>
  <c r="AG138" i="1"/>
  <c r="AH138" i="1"/>
  <c r="AG122" i="1"/>
  <c r="AH122" i="1"/>
  <c r="AG105" i="1"/>
  <c r="AH105" i="1"/>
  <c r="AG96" i="1"/>
  <c r="AH96" i="1"/>
  <c r="AG70" i="1"/>
  <c r="AH70" i="1"/>
  <c r="AG62" i="1"/>
  <c r="AH62" i="1"/>
  <c r="AG45" i="1"/>
  <c r="AH45" i="1"/>
  <c r="AG37" i="1"/>
  <c r="AH37" i="1"/>
  <c r="AG29" i="1"/>
  <c r="AH29" i="1"/>
  <c r="AG21" i="1"/>
  <c r="AH21" i="1"/>
  <c r="AG13" i="1"/>
  <c r="AH13" i="1"/>
  <c r="AG5" i="1"/>
  <c r="AH5" i="1"/>
  <c r="AG1671" i="1"/>
  <c r="AH1671" i="1"/>
  <c r="AG1655" i="1"/>
  <c r="AH1655" i="1"/>
  <c r="AG1623" i="1"/>
  <c r="AH1623" i="1"/>
  <c r="AG1591" i="1"/>
  <c r="AH1591" i="1"/>
  <c r="AG1567" i="1"/>
  <c r="AH1567" i="1"/>
  <c r="AG1535" i="1"/>
  <c r="AH1535" i="1"/>
  <c r="AG1503" i="1"/>
  <c r="AH1503" i="1"/>
  <c r="AG1479" i="1"/>
  <c r="AH1479" i="1"/>
  <c r="AG1447" i="1"/>
  <c r="AH1447" i="1"/>
  <c r="AG1415" i="1"/>
  <c r="AH1415" i="1"/>
  <c r="AG1391" i="1"/>
  <c r="AH1391" i="1"/>
  <c r="AG1359" i="1"/>
  <c r="AH1359" i="1"/>
  <c r="AG1327" i="1"/>
  <c r="AH1327" i="1"/>
  <c r="AG1295" i="1"/>
  <c r="AH1295" i="1"/>
  <c r="AG1263" i="1"/>
  <c r="AH1263" i="1"/>
  <c r="AG1231" i="1"/>
  <c r="AH1231" i="1"/>
  <c r="AG1175" i="1"/>
  <c r="AH1175" i="1"/>
  <c r="AG1143" i="1"/>
  <c r="AH1143" i="1"/>
  <c r="AG1119" i="1"/>
  <c r="AH1119" i="1"/>
  <c r="AG1079" i="1"/>
  <c r="AH1079" i="1"/>
  <c r="AG1055" i="1"/>
  <c r="AH1055" i="1"/>
  <c r="AG1031" i="1"/>
  <c r="AH1031" i="1"/>
  <c r="AG999" i="1"/>
  <c r="AH999" i="1"/>
  <c r="AG975" i="1"/>
  <c r="AH975" i="1"/>
  <c r="AG942" i="1"/>
  <c r="AH942" i="1"/>
  <c r="AG901" i="1"/>
  <c r="AH901" i="1"/>
  <c r="AG861" i="1"/>
  <c r="AH861" i="1"/>
  <c r="AG837" i="1"/>
  <c r="AH837" i="1"/>
  <c r="AG804" i="1"/>
  <c r="AH804" i="1"/>
  <c r="AG788" i="1"/>
  <c r="AH788" i="1"/>
  <c r="AG755" i="1"/>
  <c r="AH755" i="1"/>
  <c r="AG723" i="1"/>
  <c r="AH723" i="1"/>
  <c r="AG698" i="1"/>
  <c r="AH698" i="1"/>
  <c r="AG665" i="1"/>
  <c r="AH665" i="1"/>
  <c r="AG633" i="1"/>
  <c r="AH633" i="1"/>
  <c r="AG601" i="1"/>
  <c r="AH601" i="1"/>
  <c r="AG567" i="1"/>
  <c r="AH567" i="1"/>
  <c r="AG543" i="1"/>
  <c r="AH543" i="1"/>
  <c r="AG519" i="1"/>
  <c r="AH519" i="1"/>
  <c r="AG476" i="1"/>
  <c r="AH476" i="1"/>
  <c r="AG408" i="1"/>
  <c r="AH408" i="1"/>
  <c r="AG18" i="1"/>
  <c r="AH18" i="1"/>
  <c r="AG1630" i="1"/>
  <c r="AH1630" i="1"/>
  <c r="AG1358" i="1"/>
  <c r="AH1358" i="1"/>
  <c r="AG1342" i="1"/>
  <c r="AH1342" i="1"/>
  <c r="AG1326" i="1"/>
  <c r="AH1326" i="1"/>
  <c r="AG1310" i="1"/>
  <c r="AH1310" i="1"/>
  <c r="AG1294" i="1"/>
  <c r="AH1294" i="1"/>
  <c r="AG1278" i="1"/>
  <c r="AH1278" i="1"/>
  <c r="AG1262" i="1"/>
  <c r="AH1262" i="1"/>
  <c r="AG1246" i="1"/>
  <c r="AH1246" i="1"/>
  <c r="AG1230" i="1"/>
  <c r="AH1230" i="1"/>
  <c r="AG1214" i="1"/>
  <c r="AH1214" i="1"/>
  <c r="AG1198" i="1"/>
  <c r="AH1198" i="1"/>
  <c r="AG1182" i="1"/>
  <c r="AH1182" i="1"/>
  <c r="AG1166" i="1"/>
  <c r="AH1166" i="1"/>
  <c r="AG1151" i="1"/>
  <c r="AH1151" i="1"/>
  <c r="AG1134" i="1"/>
  <c r="AH1134" i="1"/>
  <c r="AG1118" i="1"/>
  <c r="AH1118" i="1"/>
  <c r="AG1102" i="1"/>
  <c r="AH1102" i="1"/>
  <c r="AG1078" i="1"/>
  <c r="AH1078" i="1"/>
  <c r="AG1062" i="1"/>
  <c r="AH1062" i="1"/>
  <c r="AG1046" i="1"/>
  <c r="AH1046" i="1"/>
  <c r="AG1038" i="1"/>
  <c r="AH1038" i="1"/>
  <c r="AG1014" i="1"/>
  <c r="AH1014" i="1"/>
  <c r="AG998" i="1"/>
  <c r="AH998" i="1"/>
  <c r="AG982" i="1"/>
  <c r="AH982" i="1"/>
  <c r="AG965" i="1"/>
  <c r="AH965" i="1"/>
  <c r="AG949" i="1"/>
  <c r="AH949" i="1"/>
  <c r="AG933" i="1"/>
  <c r="AH933" i="1"/>
  <c r="AG917" i="1"/>
  <c r="AH917" i="1"/>
  <c r="AG900" i="1"/>
  <c r="AH900" i="1"/>
  <c r="AG884" i="1"/>
  <c r="AH884" i="1"/>
  <c r="AG868" i="1"/>
  <c r="AH868" i="1"/>
  <c r="AG852" i="1"/>
  <c r="AH852" i="1"/>
  <c r="AG844" i="1"/>
  <c r="AH844" i="1"/>
  <c r="AG820" i="1"/>
  <c r="AH820" i="1"/>
  <c r="AG803" i="1"/>
  <c r="AH803" i="1"/>
  <c r="AG787" i="1"/>
  <c r="AH787" i="1"/>
  <c r="AG746" i="1"/>
  <c r="AH746" i="1"/>
  <c r="AG399" i="1"/>
  <c r="AH399" i="1"/>
  <c r="AG383" i="1"/>
  <c r="AH383" i="1"/>
  <c r="AG367" i="1"/>
  <c r="AH367" i="1"/>
  <c r="AG350" i="1"/>
  <c r="AH350" i="1"/>
  <c r="AG334" i="1"/>
  <c r="AH334" i="1"/>
  <c r="AG317" i="1"/>
  <c r="AH317" i="1"/>
  <c r="AG300" i="1"/>
  <c r="AH300" i="1"/>
  <c r="AG284" i="1"/>
  <c r="AH284" i="1"/>
  <c r="AG260" i="1"/>
  <c r="AH260" i="1"/>
  <c r="AG244" i="1"/>
  <c r="AH244" i="1"/>
  <c r="AG236" i="1"/>
  <c r="AH236" i="1"/>
  <c r="AG219" i="1"/>
  <c r="AH219" i="1"/>
  <c r="AG211" i="1"/>
  <c r="AH211" i="1"/>
  <c r="AG202" i="1"/>
  <c r="AH202" i="1"/>
  <c r="AG194" i="1"/>
  <c r="AH194" i="1"/>
  <c r="AG178" i="1"/>
  <c r="AH178" i="1"/>
  <c r="AG169" i="1"/>
  <c r="AH169" i="1"/>
  <c r="AG160" i="1"/>
  <c r="AH160" i="1"/>
  <c r="AG152" i="1"/>
  <c r="AH152" i="1"/>
  <c r="AG143" i="1"/>
  <c r="AH143" i="1"/>
  <c r="AG134" i="1"/>
  <c r="AH134" i="1"/>
  <c r="AG126" i="1"/>
  <c r="AH126" i="1"/>
  <c r="AG118" i="1"/>
  <c r="AH118" i="1"/>
  <c r="AG109" i="1"/>
  <c r="AH109" i="1"/>
  <c r="AG100" i="1"/>
  <c r="AH100" i="1"/>
  <c r="AG92" i="1"/>
  <c r="AH92" i="1"/>
  <c r="AG83" i="1"/>
  <c r="AH83" i="1"/>
  <c r="AG74" i="1"/>
  <c r="AH74" i="1"/>
  <c r="AG66" i="1"/>
  <c r="AH66" i="1"/>
  <c r="AG58" i="1"/>
  <c r="AH58" i="1"/>
  <c r="AG49" i="1"/>
  <c r="AH49" i="1"/>
  <c r="AG41" i="1"/>
  <c r="AH41" i="1"/>
  <c r="AG33" i="1"/>
  <c r="AH33" i="1"/>
  <c r="AG25" i="1"/>
  <c r="AH25" i="1"/>
  <c r="AG17" i="1"/>
  <c r="AH17" i="1"/>
  <c r="AG9" i="1"/>
  <c r="AH9" i="1"/>
  <c r="AG1684" i="1"/>
  <c r="AH1684" i="1"/>
  <c r="AG1676" i="1"/>
  <c r="AH1676" i="1"/>
  <c r="AG1668" i="1"/>
  <c r="AH1668" i="1"/>
  <c r="AG1660" i="1"/>
  <c r="AH1660" i="1"/>
  <c r="AG1652" i="1"/>
  <c r="AH1652" i="1"/>
  <c r="AG1644" i="1"/>
  <c r="AH1644" i="1"/>
  <c r="AG1636" i="1"/>
  <c r="AH1636" i="1"/>
  <c r="AG1628" i="1"/>
  <c r="AH1628" i="1"/>
  <c r="AG1620" i="1"/>
  <c r="AH1620" i="1"/>
  <c r="AG1612" i="1"/>
  <c r="AH1612" i="1"/>
  <c r="AG1604" i="1"/>
  <c r="AH1604" i="1"/>
  <c r="AG1596" i="1"/>
  <c r="AH1596" i="1"/>
  <c r="AG1588" i="1"/>
  <c r="AH1588" i="1"/>
  <c r="AG1580" i="1"/>
  <c r="AH1580" i="1"/>
  <c r="AG1572" i="1"/>
  <c r="AH1572" i="1"/>
  <c r="AG1564" i="1"/>
  <c r="AH1564" i="1"/>
  <c r="AG1556" i="1"/>
  <c r="AH1556" i="1"/>
  <c r="AG1548" i="1"/>
  <c r="AH1548" i="1"/>
  <c r="AG1540" i="1"/>
  <c r="AH1540" i="1"/>
  <c r="AG1532" i="1"/>
  <c r="AH1532" i="1"/>
  <c r="AG1524" i="1"/>
  <c r="AH1524" i="1"/>
  <c r="AG1516" i="1"/>
  <c r="AH1516" i="1"/>
  <c r="AG1508" i="1"/>
  <c r="AH1508" i="1"/>
  <c r="AG1500" i="1"/>
  <c r="AH1500" i="1"/>
  <c r="AG1492" i="1"/>
  <c r="AH1492" i="1"/>
  <c r="AG1484" i="1"/>
  <c r="AH1484" i="1"/>
  <c r="AG1476" i="1"/>
  <c r="AH1476" i="1"/>
  <c r="AG1468" i="1"/>
  <c r="AH1468" i="1"/>
  <c r="AG1460" i="1"/>
  <c r="AH1460" i="1"/>
  <c r="AG1452" i="1"/>
  <c r="AH1452" i="1"/>
  <c r="AG1444" i="1"/>
  <c r="AH1444" i="1"/>
  <c r="AG1436" i="1"/>
  <c r="AH1436" i="1"/>
  <c r="AG1428" i="1"/>
  <c r="AH1428" i="1"/>
  <c r="AG1420" i="1"/>
  <c r="AH1420" i="1"/>
  <c r="AG1412" i="1"/>
  <c r="AH1412" i="1"/>
  <c r="AG1404" i="1"/>
  <c r="AH1404" i="1"/>
  <c r="AG1396" i="1"/>
  <c r="AH1396" i="1"/>
  <c r="AG1388" i="1"/>
  <c r="AH1388" i="1"/>
  <c r="AG1380" i="1"/>
  <c r="AH1380" i="1"/>
  <c r="AG1372" i="1"/>
  <c r="AH1372" i="1"/>
  <c r="AG1364" i="1"/>
  <c r="AH1364" i="1"/>
  <c r="AG1356" i="1"/>
  <c r="AH1356" i="1"/>
  <c r="AG1348" i="1"/>
  <c r="AH1348" i="1"/>
  <c r="AG1340" i="1"/>
  <c r="AH1340" i="1"/>
  <c r="AG1332" i="1"/>
  <c r="AH1332" i="1"/>
  <c r="AG1324" i="1"/>
  <c r="AH1324" i="1"/>
  <c r="AG1316" i="1"/>
  <c r="AH1316" i="1"/>
  <c r="AG1308" i="1"/>
  <c r="AH1308" i="1"/>
  <c r="AG1300" i="1"/>
  <c r="AH1300" i="1"/>
  <c r="AG1292" i="1"/>
  <c r="AH1292" i="1"/>
  <c r="AG1284" i="1"/>
  <c r="AH1284" i="1"/>
  <c r="AG1276" i="1"/>
  <c r="AH1276" i="1"/>
  <c r="AG1268" i="1"/>
  <c r="AH1268" i="1"/>
  <c r="AG1260" i="1"/>
  <c r="AH1260" i="1"/>
  <c r="AG1252" i="1"/>
  <c r="AH1252" i="1"/>
  <c r="AG1244" i="1"/>
  <c r="AH1244" i="1"/>
  <c r="AG1236" i="1"/>
  <c r="AH1236" i="1"/>
  <c r="AG1228" i="1"/>
  <c r="AH1228" i="1"/>
  <c r="AG1220" i="1"/>
  <c r="AH1220" i="1"/>
  <c r="AG1212" i="1"/>
  <c r="AH1212" i="1"/>
  <c r="AG1204" i="1"/>
  <c r="AH1204" i="1"/>
  <c r="AG1196" i="1"/>
  <c r="AH1196" i="1"/>
  <c r="AG1188" i="1"/>
  <c r="AH1188" i="1"/>
  <c r="AG1180" i="1"/>
  <c r="AH1180" i="1"/>
  <c r="AG1172" i="1"/>
  <c r="AH1172" i="1"/>
  <c r="AG1164" i="1"/>
  <c r="AH1164" i="1"/>
  <c r="AG1157" i="1"/>
  <c r="AH1157" i="1"/>
  <c r="AG1148" i="1"/>
  <c r="AH1148" i="1"/>
  <c r="AG1140" i="1"/>
  <c r="AH1140" i="1"/>
  <c r="AG1132" i="1"/>
  <c r="AH1132" i="1"/>
  <c r="AG1124" i="1"/>
  <c r="AH1124" i="1"/>
  <c r="AG1116" i="1"/>
  <c r="AH1116" i="1"/>
  <c r="AG1108" i="1"/>
  <c r="AH1108" i="1"/>
  <c r="AG1100" i="1"/>
  <c r="AH1100" i="1"/>
  <c r="AG1092" i="1"/>
  <c r="AH1092" i="1"/>
  <c r="AG1084" i="1"/>
  <c r="AH1084" i="1"/>
  <c r="AG1076" i="1"/>
  <c r="AH1076" i="1"/>
  <c r="AG1068" i="1"/>
  <c r="AH1068" i="1"/>
  <c r="AG1060" i="1"/>
  <c r="AH1060" i="1"/>
  <c r="AG1052" i="1"/>
  <c r="AH1052" i="1"/>
  <c r="AG1044" i="1"/>
  <c r="AH1044" i="1"/>
  <c r="AG1036" i="1"/>
  <c r="AH1036" i="1"/>
  <c r="AG1028" i="1"/>
  <c r="AH1028" i="1"/>
  <c r="AG1020" i="1"/>
  <c r="AH1020" i="1"/>
  <c r="AG1012" i="1"/>
  <c r="AH1012" i="1"/>
  <c r="AG1004" i="1"/>
  <c r="AH1004" i="1"/>
  <c r="AG996" i="1"/>
  <c r="AH996" i="1"/>
  <c r="AG988" i="1"/>
  <c r="AH988" i="1"/>
  <c r="AG980" i="1"/>
  <c r="AH980" i="1"/>
  <c r="AG972" i="1"/>
  <c r="AH972" i="1"/>
  <c r="AG963" i="1"/>
  <c r="AH963" i="1"/>
  <c r="AG955" i="1"/>
  <c r="AH955" i="1"/>
  <c r="AG947" i="1"/>
  <c r="AH947" i="1"/>
  <c r="AG939" i="1"/>
  <c r="AH939" i="1"/>
  <c r="AG931" i="1"/>
  <c r="AH931" i="1"/>
  <c r="AG923" i="1"/>
  <c r="AH923" i="1"/>
  <c r="AG914" i="1"/>
  <c r="AH914" i="1"/>
  <c r="AG906" i="1"/>
  <c r="AH906" i="1"/>
  <c r="AG898" i="1"/>
  <c r="AH898" i="1"/>
  <c r="AG890" i="1"/>
  <c r="AH890" i="1"/>
  <c r="AG882" i="1"/>
  <c r="AH882" i="1"/>
  <c r="AG874" i="1"/>
  <c r="AH874" i="1"/>
  <c r="AG866" i="1"/>
  <c r="AH866" i="1"/>
  <c r="AG858" i="1"/>
  <c r="AH858" i="1"/>
  <c r="AG850" i="1"/>
  <c r="AH850" i="1"/>
  <c r="AG842" i="1"/>
  <c r="AH842" i="1"/>
  <c r="AG834" i="1"/>
  <c r="AH834" i="1"/>
  <c r="AG826" i="1"/>
  <c r="AH826" i="1"/>
  <c r="AG818" i="1"/>
  <c r="AH818" i="1"/>
  <c r="AG810" i="1"/>
  <c r="AH810" i="1"/>
  <c r="AG801" i="1"/>
  <c r="AH801" i="1"/>
  <c r="AG793" i="1"/>
  <c r="AH793" i="1"/>
  <c r="AG785" i="1"/>
  <c r="AH785" i="1"/>
  <c r="AG777" i="1"/>
  <c r="AH777" i="1"/>
  <c r="AG768" i="1"/>
  <c r="AH768" i="1"/>
  <c r="AG760" i="1"/>
  <c r="AH760" i="1"/>
  <c r="AG752" i="1"/>
  <c r="AH752" i="1"/>
  <c r="AG744" i="1"/>
  <c r="AH744" i="1"/>
  <c r="AG736" i="1"/>
  <c r="AH736" i="1"/>
  <c r="AG728" i="1"/>
  <c r="AH728" i="1"/>
  <c r="AG720" i="1"/>
  <c r="AH720" i="1"/>
  <c r="AG712" i="1"/>
  <c r="AH712" i="1"/>
  <c r="AG703" i="1"/>
  <c r="AH703" i="1"/>
  <c r="AG695" i="1"/>
  <c r="AH695" i="1"/>
  <c r="AG686" i="1"/>
  <c r="AH686" i="1"/>
  <c r="AG678" i="1"/>
  <c r="AH678" i="1"/>
  <c r="AG670" i="1"/>
  <c r="AH670" i="1"/>
  <c r="AG662" i="1"/>
  <c r="AH662" i="1"/>
  <c r="AG654" i="1"/>
  <c r="AH654" i="1"/>
  <c r="AG646" i="1"/>
  <c r="AH646" i="1"/>
  <c r="AG638" i="1"/>
  <c r="AH638" i="1"/>
  <c r="AG630" i="1"/>
  <c r="AH630" i="1"/>
  <c r="AG622" i="1"/>
  <c r="AH622" i="1"/>
  <c r="AG614" i="1"/>
  <c r="AH614" i="1"/>
  <c r="AG606" i="1"/>
  <c r="AH606" i="1"/>
  <c r="AG597" i="1"/>
  <c r="AH597" i="1"/>
  <c r="AG589" i="1"/>
  <c r="AH589" i="1"/>
  <c r="AG581" i="1"/>
  <c r="AH581" i="1"/>
  <c r="AG572" i="1"/>
  <c r="AH572" i="1"/>
  <c r="AG564" i="1"/>
  <c r="AH564" i="1"/>
  <c r="AG556" i="1"/>
  <c r="AH556" i="1"/>
  <c r="AG548" i="1"/>
  <c r="AH548" i="1"/>
  <c r="AG540" i="1"/>
  <c r="AH540" i="1"/>
  <c r="AG532" i="1"/>
  <c r="AH532" i="1"/>
  <c r="AG524" i="1"/>
  <c r="AH524" i="1"/>
  <c r="AG516" i="1"/>
  <c r="AH516" i="1"/>
  <c r="AG507" i="1"/>
  <c r="AH507" i="1"/>
  <c r="AG498" i="1"/>
  <c r="AH498" i="1"/>
  <c r="AG490" i="1"/>
  <c r="AH490" i="1"/>
  <c r="AG481" i="1"/>
  <c r="AH481" i="1"/>
  <c r="AG1683" i="1"/>
  <c r="AH1683" i="1"/>
  <c r="AG1627" i="1"/>
  <c r="AH1627" i="1"/>
  <c r="AG1563" i="1"/>
  <c r="AH1563" i="1"/>
  <c r="AG1515" i="1"/>
  <c r="AH1515" i="1"/>
  <c r="AG1467" i="1"/>
  <c r="AH1467" i="1"/>
  <c r="AG1403" i="1"/>
  <c r="AH1403" i="1"/>
  <c r="AG1339" i="1"/>
  <c r="AH1339" i="1"/>
  <c r="AG1275" i="1"/>
  <c r="AH1275" i="1"/>
  <c r="AG1203" i="1"/>
  <c r="AH1203" i="1"/>
  <c r="AG1147" i="1"/>
  <c r="AH1147" i="1"/>
  <c r="AG1083" i="1"/>
  <c r="AH1083" i="1"/>
  <c r="AG1027" i="1"/>
  <c r="AH1027" i="1"/>
  <c r="AG962" i="1"/>
  <c r="AH962" i="1"/>
  <c r="AG897" i="1"/>
  <c r="AH897" i="1"/>
  <c r="AG809" i="1"/>
  <c r="AH809" i="1"/>
  <c r="AG588" i="1"/>
  <c r="AH588" i="1"/>
  <c r="AH473" i="1"/>
  <c r="AH217" i="1"/>
  <c r="AH157" i="1"/>
  <c r="AH266" i="1"/>
  <c r="AH79" i="1"/>
  <c r="AH7" i="1"/>
  <c r="AH6" i="1"/>
  <c r="AG464" i="1"/>
  <c r="AH464" i="1"/>
  <c r="AG456" i="1"/>
  <c r="AH456" i="1"/>
  <c r="AG448" i="1"/>
  <c r="AH448" i="1"/>
  <c r="AG438" i="1"/>
  <c r="AH438" i="1"/>
  <c r="AG430" i="1"/>
  <c r="AH430" i="1"/>
  <c r="AG422" i="1"/>
  <c r="AH422" i="1"/>
  <c r="AG414" i="1"/>
  <c r="AH414" i="1"/>
  <c r="AG405" i="1"/>
  <c r="AH405" i="1"/>
  <c r="AG389" i="1"/>
  <c r="AH389" i="1"/>
  <c r="AG381" i="1"/>
  <c r="AH381" i="1"/>
  <c r="AG373" i="1"/>
  <c r="AH373" i="1"/>
  <c r="AG365" i="1"/>
  <c r="AH365" i="1"/>
  <c r="AG356" i="1"/>
  <c r="AH356" i="1"/>
  <c r="AG340" i="1"/>
  <c r="AH340" i="1"/>
  <c r="AG332" i="1"/>
  <c r="AH332" i="1"/>
  <c r="AG323" i="1"/>
  <c r="AH323" i="1"/>
  <c r="AG315" i="1"/>
  <c r="AH315" i="1"/>
  <c r="AG306" i="1"/>
  <c r="AH306" i="1"/>
  <c r="AG298" i="1"/>
  <c r="AH298" i="1"/>
  <c r="AG290" i="1"/>
  <c r="AH290" i="1"/>
  <c r="AG282" i="1"/>
  <c r="AH282" i="1"/>
  <c r="AG274" i="1"/>
  <c r="AH274" i="1"/>
  <c r="AG258" i="1"/>
  <c r="AH258" i="1"/>
  <c r="AG250" i="1"/>
  <c r="AH250" i="1"/>
  <c r="AG242" i="1"/>
  <c r="AH242" i="1"/>
  <c r="AG226" i="1"/>
  <c r="AH226" i="1"/>
  <c r="AG208" i="1"/>
  <c r="AH208" i="1"/>
  <c r="AG200" i="1"/>
  <c r="AH200" i="1"/>
  <c r="AG192" i="1"/>
  <c r="AH192" i="1"/>
  <c r="AG184" i="1"/>
  <c r="AH184" i="1"/>
  <c r="AG176" i="1"/>
  <c r="AH176" i="1"/>
  <c r="AG166" i="1"/>
  <c r="AH166" i="1"/>
  <c r="AG158" i="1"/>
  <c r="AH158" i="1"/>
  <c r="AG150" i="1"/>
  <c r="AH150" i="1"/>
  <c r="AG132" i="1"/>
  <c r="AH132" i="1"/>
  <c r="AG124" i="1"/>
  <c r="AH124" i="1"/>
  <c r="AG116" i="1"/>
  <c r="AH116" i="1"/>
  <c r="AG107" i="1"/>
  <c r="AH107" i="1"/>
  <c r="AG98" i="1"/>
  <c r="AH98" i="1"/>
  <c r="AG90" i="1"/>
  <c r="AH90" i="1"/>
  <c r="AG80" i="1"/>
  <c r="AH80" i="1"/>
  <c r="AG72" i="1"/>
  <c r="AH72" i="1"/>
  <c r="AG64" i="1"/>
  <c r="AH64" i="1"/>
  <c r="AG55" i="1"/>
  <c r="AH55" i="1"/>
  <c r="AG47" i="1"/>
  <c r="AH47" i="1"/>
  <c r="AG39" i="1"/>
  <c r="AH39" i="1"/>
  <c r="AG31" i="1"/>
  <c r="AH31" i="1"/>
  <c r="AG23" i="1"/>
  <c r="AH23" i="1"/>
  <c r="AG15" i="1"/>
  <c r="AH15" i="1"/>
  <c r="AH141" i="1"/>
  <c r="AG149" i="1"/>
  <c r="AH149" i="1"/>
  <c r="AG139" i="1"/>
  <c r="AH139" i="1"/>
  <c r="AG131" i="1"/>
  <c r="AH131" i="1"/>
  <c r="AG123" i="1"/>
  <c r="AH123" i="1"/>
  <c r="AG115" i="1"/>
  <c r="AH115" i="1"/>
  <c r="AG106" i="1"/>
  <c r="AH106" i="1"/>
  <c r="AG97" i="1"/>
  <c r="AH97" i="1"/>
  <c r="AG89" i="1"/>
  <c r="AH89" i="1"/>
  <c r="AG71" i="1"/>
  <c r="AH71" i="1"/>
  <c r="AG63" i="1"/>
  <c r="AH63" i="1"/>
  <c r="AG54" i="1"/>
  <c r="AH54" i="1"/>
  <c r="AG46" i="1"/>
  <c r="AH46" i="1"/>
  <c r="AG38" i="1"/>
  <c r="AH38" i="1"/>
  <c r="AG30" i="1"/>
  <c r="AH30" i="1"/>
  <c r="AG22" i="1"/>
  <c r="AH22" i="1"/>
  <c r="AG14" i="1"/>
  <c r="AH14" i="1"/>
  <c r="AH348" i="1"/>
  <c r="AH397" i="1"/>
  <c r="AH51" i="1"/>
  <c r="AG94" i="1"/>
  <c r="AH94" i="1"/>
  <c r="AG85" i="1"/>
  <c r="AH85" i="1"/>
  <c r="AG76" i="1"/>
  <c r="AH76" i="1"/>
  <c r="AG68" i="1"/>
  <c r="AH68" i="1"/>
  <c r="AG60" i="1"/>
  <c r="AH60" i="1"/>
  <c r="AG43" i="1"/>
  <c r="AH43" i="1"/>
  <c r="AG35" i="1"/>
  <c r="AH35" i="1"/>
  <c r="AG27" i="1"/>
  <c r="AH27" i="1"/>
  <c r="AG19" i="1"/>
  <c r="AH19" i="1"/>
  <c r="AG11" i="1"/>
  <c r="AH11" i="1"/>
  <c r="AG3" i="1"/>
  <c r="AH3" i="1"/>
  <c r="AH234" i="1"/>
  <c r="J147" i="1"/>
  <c r="J1476" i="1"/>
  <c r="J1668" i="1"/>
  <c r="J1628" i="1"/>
  <c r="J1596" i="1"/>
  <c r="L1596" i="1" s="1"/>
  <c r="J1556" i="1"/>
  <c r="J1508" i="1"/>
  <c r="L1508" i="1" s="1"/>
  <c r="J1460" i="1"/>
  <c r="L1460" i="1" s="1"/>
  <c r="J1428" i="1"/>
  <c r="L1428" i="1" s="1"/>
  <c r="J1388" i="1"/>
  <c r="J1356" i="1"/>
  <c r="J1324" i="1"/>
  <c r="L1324" i="1" s="1"/>
  <c r="J1292" i="1"/>
  <c r="L1292" i="1" s="1"/>
  <c r="J1260" i="1"/>
  <c r="J1236" i="1"/>
  <c r="L1236" i="1" s="1"/>
  <c r="J1204" i="1"/>
  <c r="L1204" i="1" s="1"/>
  <c r="J1172" i="1"/>
  <c r="L1172" i="1" s="1"/>
  <c r="J1132" i="1"/>
  <c r="J1068" i="1"/>
  <c r="L1068" i="1" s="1"/>
  <c r="J1004" i="1"/>
  <c r="J972" i="1"/>
  <c r="L972" i="1" s="1"/>
  <c r="J939" i="1"/>
  <c r="J923" i="1"/>
  <c r="L923" i="1" s="1"/>
  <c r="J890" i="1"/>
  <c r="J858" i="1"/>
  <c r="L858" i="1" s="1"/>
  <c r="J826" i="1"/>
  <c r="J686" i="1"/>
  <c r="J654" i="1"/>
  <c r="L654" i="1" s="1"/>
  <c r="J614" i="1"/>
  <c r="L614" i="1" s="1"/>
  <c r="J597" i="1"/>
  <c r="J581" i="1"/>
  <c r="J524" i="1"/>
  <c r="J1644" i="1"/>
  <c r="L1644" i="1" s="1"/>
  <c r="J1612" i="1"/>
  <c r="L1612" i="1" s="1"/>
  <c r="J1580" i="1"/>
  <c r="L1580" i="1" s="1"/>
  <c r="J1548" i="1"/>
  <c r="L1548" i="1" s="1"/>
  <c r="J1500" i="1"/>
  <c r="L1500" i="1" s="1"/>
  <c r="J1468" i="1"/>
  <c r="J1436" i="1"/>
  <c r="L1436" i="1" s="1"/>
  <c r="J1404" i="1"/>
  <c r="L1404" i="1" s="1"/>
  <c r="J1372" i="1"/>
  <c r="L1372" i="1" s="1"/>
  <c r="J1348" i="1"/>
  <c r="L1348" i="1" s="1"/>
  <c r="J1316" i="1"/>
  <c r="J1276" i="1"/>
  <c r="L1276" i="1" s="1"/>
  <c r="J1252" i="1"/>
  <c r="J1148" i="1"/>
  <c r="J1124" i="1"/>
  <c r="L1124" i="1" s="1"/>
  <c r="J1092" i="1"/>
  <c r="L1092" i="1" s="1"/>
  <c r="J1044" i="1"/>
  <c r="L1044" i="1" s="1"/>
  <c r="J1012" i="1"/>
  <c r="J980" i="1"/>
  <c r="L980" i="1" s="1"/>
  <c r="J947" i="1"/>
  <c r="J906" i="1"/>
  <c r="L906" i="1" s="1"/>
  <c r="J874" i="1"/>
  <c r="J810" i="1"/>
  <c r="L810" i="1" s="1"/>
  <c r="J777" i="1"/>
  <c r="L777" i="1" s="1"/>
  <c r="J744" i="1"/>
  <c r="L744" i="1" s="1"/>
  <c r="J712" i="1"/>
  <c r="J695" i="1"/>
  <c r="L695" i="1" s="1"/>
  <c r="J662" i="1"/>
  <c r="L662" i="1" s="1"/>
  <c r="J630" i="1"/>
  <c r="J556" i="1"/>
  <c r="J548" i="1"/>
  <c r="L548" i="1" s="1"/>
  <c r="J1681" i="1"/>
  <c r="J1657" i="1"/>
  <c r="J1625" i="1"/>
  <c r="J1601" i="1"/>
  <c r="J1577" i="1"/>
  <c r="J1553" i="1"/>
  <c r="J1505" i="1"/>
  <c r="J1425" i="1"/>
  <c r="J1409" i="1"/>
  <c r="J1385" i="1"/>
  <c r="J1361" i="1"/>
  <c r="J1337" i="1"/>
  <c r="J1273" i="1"/>
  <c r="J1225" i="1"/>
  <c r="J1201" i="1"/>
  <c r="J1185" i="1"/>
  <c r="J1154" i="1"/>
  <c r="J1284" i="1"/>
  <c r="L1284" i="1" s="1"/>
  <c r="J1228" i="1"/>
  <c r="L1228" i="1" s="1"/>
  <c r="J1196" i="1"/>
  <c r="L1196" i="1" s="1"/>
  <c r="J1188" i="1"/>
  <c r="L1188" i="1" s="1"/>
  <c r="J1164" i="1"/>
  <c r="L1164" i="1" s="1"/>
  <c r="J1100" i="1"/>
  <c r="L1100" i="1" s="1"/>
  <c r="J1028" i="1"/>
  <c r="L1028" i="1" s="1"/>
  <c r="J931" i="1"/>
  <c r="L931" i="1" s="1"/>
  <c r="J898" i="1"/>
  <c r="J866" i="1"/>
  <c r="J834" i="1"/>
  <c r="J768" i="1"/>
  <c r="J736" i="1"/>
  <c r="J703" i="1"/>
  <c r="J670" i="1"/>
  <c r="L670" i="1" s="1"/>
  <c r="J622" i="1"/>
  <c r="L622" i="1" s="1"/>
  <c r="J564" i="1"/>
  <c r="L564" i="1" s="1"/>
  <c r="J532" i="1"/>
  <c r="J1665" i="1"/>
  <c r="J1641" i="1"/>
  <c r="J1617" i="1"/>
  <c r="J1593" i="1"/>
  <c r="J1537" i="1"/>
  <c r="J1529" i="1"/>
  <c r="J1521" i="1"/>
  <c r="J1513" i="1"/>
  <c r="J1481" i="1"/>
  <c r="J1457" i="1"/>
  <c r="J1433" i="1"/>
  <c r="J1377" i="1"/>
  <c r="J1353" i="1"/>
  <c r="J1289" i="1"/>
  <c r="J1249" i="1"/>
  <c r="J1217" i="1"/>
  <c r="J1193" i="1"/>
  <c r="J1161" i="1"/>
  <c r="J1684" i="1"/>
  <c r="L1684" i="1" s="1"/>
  <c r="J1660" i="1"/>
  <c r="L1660" i="1" s="1"/>
  <c r="J1636" i="1"/>
  <c r="L1636" i="1" s="1"/>
  <c r="J1604" i="1"/>
  <c r="L1604" i="1" s="1"/>
  <c r="J1572" i="1"/>
  <c r="J1540" i="1"/>
  <c r="L1540" i="1" s="1"/>
  <c r="J1524" i="1"/>
  <c r="J1492" i="1"/>
  <c r="L1492" i="1" s="1"/>
  <c r="J1452" i="1"/>
  <c r="L1452" i="1" s="1"/>
  <c r="J1420" i="1"/>
  <c r="J1396" i="1"/>
  <c r="L1396" i="1" s="1"/>
  <c r="J1364" i="1"/>
  <c r="J1340" i="1"/>
  <c r="L1340" i="1" s="1"/>
  <c r="J1308" i="1"/>
  <c r="L1308" i="1" s="1"/>
  <c r="J1220" i="1"/>
  <c r="L1220" i="1" s="1"/>
  <c r="J1157" i="1"/>
  <c r="J1116" i="1"/>
  <c r="L1116" i="1" s="1"/>
  <c r="J1084" i="1"/>
  <c r="L1084" i="1" s="1"/>
  <c r="J1060" i="1"/>
  <c r="L1060" i="1" s="1"/>
  <c r="J1036" i="1"/>
  <c r="L1036" i="1" s="1"/>
  <c r="J996" i="1"/>
  <c r="L996" i="1" s="1"/>
  <c r="J963" i="1"/>
  <c r="L963" i="1" s="1"/>
  <c r="J882" i="1"/>
  <c r="L882" i="1" s="1"/>
  <c r="J850" i="1"/>
  <c r="L850" i="1" s="1"/>
  <c r="J801" i="1"/>
  <c r="J793" i="1"/>
  <c r="J760" i="1"/>
  <c r="L760" i="1" s="1"/>
  <c r="J728" i="1"/>
  <c r="L728" i="1" s="1"/>
  <c r="J678" i="1"/>
  <c r="L678" i="1" s="1"/>
  <c r="J638" i="1"/>
  <c r="J572" i="1"/>
  <c r="L572" i="1" s="1"/>
  <c r="J516" i="1"/>
  <c r="L516" i="1" s="1"/>
  <c r="J1673" i="1"/>
  <c r="J1649" i="1"/>
  <c r="J1569" i="1"/>
  <c r="J1545" i="1"/>
  <c r="J1489" i="1"/>
  <c r="J1465" i="1"/>
  <c r="J1401" i="1"/>
  <c r="J1321" i="1"/>
  <c r="J1313" i="1"/>
  <c r="J1297" i="1"/>
  <c r="J1265" i="1"/>
  <c r="J1241" i="1"/>
  <c r="J1177" i="1"/>
  <c r="J1145" i="1"/>
  <c r="J1676" i="1"/>
  <c r="J1652" i="1"/>
  <c r="L1652" i="1" s="1"/>
  <c r="J1620" i="1"/>
  <c r="L1620" i="1" s="1"/>
  <c r="J1588" i="1"/>
  <c r="L1588" i="1" s="1"/>
  <c r="J1564" i="1"/>
  <c r="J1532" i="1"/>
  <c r="L1532" i="1" s="1"/>
  <c r="J1516" i="1"/>
  <c r="L1516" i="1" s="1"/>
  <c r="J1484" i="1"/>
  <c r="L1484" i="1" s="1"/>
  <c r="J1444" i="1"/>
  <c r="L1444" i="1" s="1"/>
  <c r="J1412" i="1"/>
  <c r="L1412" i="1" s="1"/>
  <c r="J1380" i="1"/>
  <c r="L1380" i="1" s="1"/>
  <c r="J1332" i="1"/>
  <c r="L1332" i="1" s="1"/>
  <c r="J1300" i="1"/>
  <c r="L1300" i="1" s="1"/>
  <c r="J1268" i="1"/>
  <c r="L1268" i="1" s="1"/>
  <c r="J1244" i="1"/>
  <c r="L1244" i="1" s="1"/>
  <c r="J1212" i="1"/>
  <c r="J1180" i="1"/>
  <c r="L1180" i="1" s="1"/>
  <c r="J1140" i="1"/>
  <c r="J1108" i="1"/>
  <c r="J1076" i="1"/>
  <c r="L1076" i="1" s="1"/>
  <c r="J1052" i="1"/>
  <c r="J1020" i="1"/>
  <c r="L1020" i="1" s="1"/>
  <c r="J988" i="1"/>
  <c r="L988" i="1" s="1"/>
  <c r="J955" i="1"/>
  <c r="J914" i="1"/>
  <c r="L914" i="1" s="1"/>
  <c r="J842" i="1"/>
  <c r="J818" i="1"/>
  <c r="L818" i="1" s="1"/>
  <c r="J785" i="1"/>
  <c r="L785" i="1" s="1"/>
  <c r="J752" i="1"/>
  <c r="L752" i="1" s="1"/>
  <c r="J720" i="1"/>
  <c r="L720" i="1" s="1"/>
  <c r="J646" i="1"/>
  <c r="L646" i="1" s="1"/>
  <c r="J606" i="1"/>
  <c r="J589" i="1"/>
  <c r="L589" i="1" s="1"/>
  <c r="J540" i="1"/>
  <c r="L540" i="1" s="1"/>
  <c r="J1633" i="1"/>
  <c r="J1609" i="1"/>
  <c r="J1585" i="1"/>
  <c r="J1561" i="1"/>
  <c r="J1497" i="1"/>
  <c r="J1473" i="1"/>
  <c r="J1449" i="1"/>
  <c r="J1441" i="1"/>
  <c r="J1417" i="1"/>
  <c r="J1393" i="1"/>
  <c r="J1369" i="1"/>
  <c r="J1345" i="1"/>
  <c r="J1329" i="1"/>
  <c r="J1305" i="1"/>
  <c r="J1281" i="1"/>
  <c r="J1257" i="1"/>
  <c r="J1233" i="1"/>
  <c r="J1209" i="1"/>
  <c r="J1169" i="1"/>
  <c r="J1682" i="1"/>
  <c r="J1674" i="1"/>
  <c r="L1674" i="1" s="1"/>
  <c r="J1666" i="1"/>
  <c r="J1658" i="1"/>
  <c r="L1658" i="1" s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L1530" i="1" s="1"/>
  <c r="J1522" i="1"/>
  <c r="J1514" i="1"/>
  <c r="J1506" i="1"/>
  <c r="J1498" i="1"/>
  <c r="J1490" i="1"/>
  <c r="J1482" i="1"/>
  <c r="J1474" i="1"/>
  <c r="J1466" i="1"/>
  <c r="L1466" i="1" s="1"/>
  <c r="J1458" i="1"/>
  <c r="J1450" i="1"/>
  <c r="J1442" i="1"/>
  <c r="J1434" i="1"/>
  <c r="J1426" i="1"/>
  <c r="J1418" i="1"/>
  <c r="L1418" i="1" s="1"/>
  <c r="J1410" i="1"/>
  <c r="J1402" i="1"/>
  <c r="J1394" i="1"/>
  <c r="J1386" i="1"/>
  <c r="J1378" i="1"/>
  <c r="J1370" i="1"/>
  <c r="J1362" i="1"/>
  <c r="J1354" i="1"/>
  <c r="L1354" i="1" s="1"/>
  <c r="J1346" i="1"/>
  <c r="J1338" i="1"/>
  <c r="J1330" i="1"/>
  <c r="J1322" i="1"/>
  <c r="J1137" i="1"/>
  <c r="J1129" i="1"/>
  <c r="J1121" i="1"/>
  <c r="J1113" i="1"/>
  <c r="J1105" i="1"/>
  <c r="J1097" i="1"/>
  <c r="J1663" i="1"/>
  <c r="L1663" i="1" s="1"/>
  <c r="J1639" i="1"/>
  <c r="L1639" i="1" s="1"/>
  <c r="J1623" i="1"/>
  <c r="L1623" i="1" s="1"/>
  <c r="J1615" i="1"/>
  <c r="J1583" i="1"/>
  <c r="L1583" i="1" s="1"/>
  <c r="J1567" i="1"/>
  <c r="L1567" i="1" s="1"/>
  <c r="J1559" i="1"/>
  <c r="J1551" i="1"/>
  <c r="L1551" i="1" s="1"/>
  <c r="J1535" i="1"/>
  <c r="L1535" i="1" s="1"/>
  <c r="J1519" i="1"/>
  <c r="J1511" i="1"/>
  <c r="L1511" i="1" s="1"/>
  <c r="J1503" i="1"/>
  <c r="L1503" i="1" s="1"/>
  <c r="J1495" i="1"/>
  <c r="L1495" i="1" s="1"/>
  <c r="J1487" i="1"/>
  <c r="L1487" i="1" s="1"/>
  <c r="J1479" i="1"/>
  <c r="L1479" i="1" s="1"/>
  <c r="J1471" i="1"/>
  <c r="L1471" i="1" s="1"/>
  <c r="J1463" i="1"/>
  <c r="L1463" i="1" s="1"/>
  <c r="J1455" i="1"/>
  <c r="J1447" i="1"/>
  <c r="L1447" i="1" s="1"/>
  <c r="J1439" i="1"/>
  <c r="L1439" i="1" s="1"/>
  <c r="J1431" i="1"/>
  <c r="L1431" i="1" s="1"/>
  <c r="J1423" i="1"/>
  <c r="L1423" i="1" s="1"/>
  <c r="J1415" i="1"/>
  <c r="L1415" i="1" s="1"/>
  <c r="J1407" i="1"/>
  <c r="L1407" i="1" s="1"/>
  <c r="J1399" i="1"/>
  <c r="J1391" i="1"/>
  <c r="J1679" i="1"/>
  <c r="L1679" i="1" s="1"/>
  <c r="J1671" i="1"/>
  <c r="L1671" i="1" s="1"/>
  <c r="J1655" i="1"/>
  <c r="L1655" i="1" s="1"/>
  <c r="J1599" i="1"/>
  <c r="J1591" i="1"/>
  <c r="J1575" i="1"/>
  <c r="L1575" i="1" s="1"/>
  <c r="J1527" i="1"/>
  <c r="L1527" i="1" s="1"/>
  <c r="J1647" i="1"/>
  <c r="L1647" i="1" s="1"/>
  <c r="J1631" i="1"/>
  <c r="J1607" i="1"/>
  <c r="L1607" i="1" s="1"/>
  <c r="J1543" i="1"/>
  <c r="L1543" i="1" s="1"/>
  <c r="J1089" i="1"/>
  <c r="J1081" i="1"/>
  <c r="J1073" i="1"/>
  <c r="J1065" i="1"/>
  <c r="J1057" i="1"/>
  <c r="J1049" i="1"/>
  <c r="J1680" i="1"/>
  <c r="L1680" i="1" s="1"/>
  <c r="J1672" i="1"/>
  <c r="L1672" i="1" s="1"/>
  <c r="J1664" i="1"/>
  <c r="J1656" i="1"/>
  <c r="L1656" i="1" s="1"/>
  <c r="J1648" i="1"/>
  <c r="L1648" i="1" s="1"/>
  <c r="J1640" i="1"/>
  <c r="L1640" i="1" s="1"/>
  <c r="J1632" i="1"/>
  <c r="L1632" i="1" s="1"/>
  <c r="J1624" i="1"/>
  <c r="L1624" i="1" s="1"/>
  <c r="J1616" i="1"/>
  <c r="L1616" i="1" s="1"/>
  <c r="J1608" i="1"/>
  <c r="L1608" i="1" s="1"/>
  <c r="J1600" i="1"/>
  <c r="L1600" i="1" s="1"/>
  <c r="J1592" i="1"/>
  <c r="L1592" i="1" s="1"/>
  <c r="J1584" i="1"/>
  <c r="L1584" i="1" s="1"/>
  <c r="J1576" i="1"/>
  <c r="L1576" i="1" s="1"/>
  <c r="J1568" i="1"/>
  <c r="L1568" i="1" s="1"/>
  <c r="J1560" i="1"/>
  <c r="J1552" i="1"/>
  <c r="L1552" i="1" s="1"/>
  <c r="J1544" i="1"/>
  <c r="L1544" i="1" s="1"/>
  <c r="J1536" i="1"/>
  <c r="L1536" i="1" s="1"/>
  <c r="J1528" i="1"/>
  <c r="L1528" i="1" s="1"/>
  <c r="J1520" i="1"/>
  <c r="L1520" i="1" s="1"/>
  <c r="J1512" i="1"/>
  <c r="L1512" i="1" s="1"/>
  <c r="J1504" i="1"/>
  <c r="L1504" i="1" s="1"/>
  <c r="J1496" i="1"/>
  <c r="L1496" i="1" s="1"/>
  <c r="J1488" i="1"/>
  <c r="L1488" i="1" s="1"/>
  <c r="J1480" i="1"/>
  <c r="L1480" i="1" s="1"/>
  <c r="J1472" i="1"/>
  <c r="L1472" i="1" s="1"/>
  <c r="J1464" i="1"/>
  <c r="L1464" i="1" s="1"/>
  <c r="J1456" i="1"/>
  <c r="J1448" i="1"/>
  <c r="L1448" i="1" s="1"/>
  <c r="J1383" i="1"/>
  <c r="L1383" i="1" s="1"/>
  <c r="J1375" i="1"/>
  <c r="L1375" i="1" s="1"/>
  <c r="J1367" i="1"/>
  <c r="J1359" i="1"/>
  <c r="J1351" i="1"/>
  <c r="J1343" i="1"/>
  <c r="J1335" i="1"/>
  <c r="L1335" i="1" s="1"/>
  <c r="J1327" i="1"/>
  <c r="L1327" i="1" s="1"/>
  <c r="J1319" i="1"/>
  <c r="L1319" i="1" s="1"/>
  <c r="J1311" i="1"/>
  <c r="L1311" i="1" s="1"/>
  <c r="J1303" i="1"/>
  <c r="J1295" i="1"/>
  <c r="L1295" i="1" s="1"/>
  <c r="J1287" i="1"/>
  <c r="L1287" i="1" s="1"/>
  <c r="J1279" i="1"/>
  <c r="J1271" i="1"/>
  <c r="L1271" i="1" s="1"/>
  <c r="J1263" i="1"/>
  <c r="L1263" i="1" s="1"/>
  <c r="J1255" i="1"/>
  <c r="J1247" i="1"/>
  <c r="J1239" i="1"/>
  <c r="J1231" i="1"/>
  <c r="J1041" i="1"/>
  <c r="J1033" i="1"/>
  <c r="J1025" i="1"/>
  <c r="J1017" i="1"/>
  <c r="J1009" i="1"/>
  <c r="J1001" i="1"/>
  <c r="J993" i="1"/>
  <c r="J985" i="1"/>
  <c r="J977" i="1"/>
  <c r="J968" i="1"/>
  <c r="J960" i="1"/>
  <c r="J952" i="1"/>
  <c r="J944" i="1"/>
  <c r="J936" i="1"/>
  <c r="J928" i="1"/>
  <c r="J920" i="1"/>
  <c r="J911" i="1"/>
  <c r="J903" i="1"/>
  <c r="J895" i="1"/>
  <c r="J887" i="1"/>
  <c r="J879" i="1"/>
  <c r="J871" i="1"/>
  <c r="J863" i="1"/>
  <c r="J1440" i="1"/>
  <c r="L1440" i="1" s="1"/>
  <c r="J1432" i="1"/>
  <c r="L1432" i="1" s="1"/>
  <c r="J1424" i="1"/>
  <c r="L1424" i="1" s="1"/>
  <c r="J1416" i="1"/>
  <c r="L1416" i="1" s="1"/>
  <c r="J1408" i="1"/>
  <c r="L1408" i="1" s="1"/>
  <c r="J1400" i="1"/>
  <c r="L1400" i="1" s="1"/>
  <c r="J1223" i="1"/>
  <c r="J1215" i="1"/>
  <c r="J1207" i="1"/>
  <c r="L1207" i="1" s="1"/>
  <c r="J1199" i="1"/>
  <c r="J1685" i="1"/>
  <c r="L1685" i="1" s="1"/>
  <c r="J1677" i="1"/>
  <c r="L1677" i="1" s="1"/>
  <c r="J1669" i="1"/>
  <c r="J1661" i="1"/>
  <c r="L1661" i="1" s="1"/>
  <c r="J1653" i="1"/>
  <c r="L1653" i="1" s="1"/>
  <c r="J1645" i="1"/>
  <c r="L1645" i="1" s="1"/>
  <c r="J1637" i="1"/>
  <c r="L1637" i="1" s="1"/>
  <c r="J1629" i="1"/>
  <c r="L1629" i="1" s="1"/>
  <c r="J1621" i="1"/>
  <c r="L1621" i="1" s="1"/>
  <c r="J1613" i="1"/>
  <c r="L1613" i="1" s="1"/>
  <c r="J1605" i="1"/>
  <c r="L1605" i="1" s="1"/>
  <c r="J1597" i="1"/>
  <c r="L1597" i="1" s="1"/>
  <c r="J1589" i="1"/>
  <c r="L1589" i="1" s="1"/>
  <c r="J1581" i="1"/>
  <c r="L1581" i="1" s="1"/>
  <c r="J1573" i="1"/>
  <c r="L1573" i="1" s="1"/>
  <c r="J1565" i="1"/>
  <c r="J1557" i="1"/>
  <c r="L1557" i="1" s="1"/>
  <c r="J1549" i="1"/>
  <c r="L1549" i="1" s="1"/>
  <c r="J1541" i="1"/>
  <c r="L1541" i="1" s="1"/>
  <c r="J1533" i="1"/>
  <c r="L1533" i="1" s="1"/>
  <c r="J1525" i="1"/>
  <c r="L1525" i="1" s="1"/>
  <c r="J1517" i="1"/>
  <c r="L1517" i="1" s="1"/>
  <c r="J1509" i="1"/>
  <c r="L1509" i="1" s="1"/>
  <c r="J1501" i="1"/>
  <c r="L1501" i="1" s="1"/>
  <c r="J1493" i="1"/>
  <c r="L1493" i="1" s="1"/>
  <c r="J507" i="1"/>
  <c r="L507" i="1" s="1"/>
  <c r="J498" i="1"/>
  <c r="L498" i="1" s="1"/>
  <c r="J490" i="1"/>
  <c r="L490" i="1" s="1"/>
  <c r="J481" i="1"/>
  <c r="L481" i="1" s="1"/>
  <c r="J473" i="1"/>
  <c r="J464" i="1"/>
  <c r="L464" i="1" s="1"/>
  <c r="J456" i="1"/>
  <c r="L456" i="1" s="1"/>
  <c r="J448" i="1"/>
  <c r="L448" i="1" s="1"/>
  <c r="J438" i="1"/>
  <c r="L438" i="1" s="1"/>
  <c r="J430" i="1"/>
  <c r="L430" i="1" s="1"/>
  <c r="J422" i="1"/>
  <c r="L422" i="1" s="1"/>
  <c r="J414" i="1"/>
  <c r="J405" i="1"/>
  <c r="L405" i="1" s="1"/>
  <c r="J397" i="1"/>
  <c r="L397" i="1" s="1"/>
  <c r="J389" i="1"/>
  <c r="L389" i="1" s="1"/>
  <c r="J381" i="1"/>
  <c r="L381" i="1" s="1"/>
  <c r="J373" i="1"/>
  <c r="L373" i="1" s="1"/>
  <c r="J365" i="1"/>
  <c r="J356" i="1"/>
  <c r="L356" i="1" s="1"/>
  <c r="J348" i="1"/>
  <c r="L348" i="1" s="1"/>
  <c r="J340" i="1"/>
  <c r="L340" i="1" s="1"/>
  <c r="J332" i="1"/>
  <c r="L332" i="1" s="1"/>
  <c r="J323" i="1"/>
  <c r="L323" i="1" s="1"/>
  <c r="J315" i="1"/>
  <c r="L315" i="1" s="1"/>
  <c r="J306" i="1"/>
  <c r="J298" i="1"/>
  <c r="L298" i="1" s="1"/>
  <c r="J290" i="1"/>
  <c r="L290" i="1" s="1"/>
  <c r="J282" i="1"/>
  <c r="L282" i="1" s="1"/>
  <c r="J274" i="1"/>
  <c r="L274" i="1" s="1"/>
  <c r="J266" i="1"/>
  <c r="L266" i="1" s="1"/>
  <c r="J258" i="1"/>
  <c r="J250" i="1"/>
  <c r="J242" i="1"/>
  <c r="L242" i="1" s="1"/>
  <c r="J234" i="1"/>
  <c r="L234" i="1" s="1"/>
  <c r="J226" i="1"/>
  <c r="L226" i="1" s="1"/>
  <c r="J217" i="1"/>
  <c r="L217" i="1" s="1"/>
  <c r="J208" i="1"/>
  <c r="L208" i="1" s="1"/>
  <c r="J200" i="1"/>
  <c r="J192" i="1"/>
  <c r="L192" i="1" s="1"/>
  <c r="J184" i="1"/>
  <c r="J176" i="1"/>
  <c r="L176" i="1" s="1"/>
  <c r="J166" i="1"/>
  <c r="L166" i="1" s="1"/>
  <c r="J158" i="1"/>
  <c r="L158" i="1" s="1"/>
  <c r="J150" i="1"/>
  <c r="J141" i="1"/>
  <c r="J132" i="1"/>
  <c r="L132" i="1" s="1"/>
  <c r="J124" i="1"/>
  <c r="L124" i="1" s="1"/>
  <c r="J116" i="1"/>
  <c r="J107" i="1"/>
  <c r="L107" i="1" s="1"/>
  <c r="J98" i="1"/>
  <c r="L98" i="1" s="1"/>
  <c r="J90" i="1"/>
  <c r="J80" i="1"/>
  <c r="J72" i="1"/>
  <c r="L72" i="1" s="1"/>
  <c r="J64" i="1"/>
  <c r="L64" i="1" s="1"/>
  <c r="J55" i="1"/>
  <c r="L55" i="1" s="1"/>
  <c r="J47" i="1"/>
  <c r="J39" i="1"/>
  <c r="J31" i="1"/>
  <c r="L31" i="1" s="1"/>
  <c r="J23" i="1"/>
  <c r="L23" i="1" s="1"/>
  <c r="J15" i="1"/>
  <c r="J1683" i="1"/>
  <c r="J1675" i="1"/>
  <c r="L1675" i="1" s="1"/>
  <c r="J1667" i="1"/>
  <c r="J1659" i="1"/>
  <c r="J1651" i="1"/>
  <c r="L1651" i="1" s="1"/>
  <c r="J1643" i="1"/>
  <c r="L1643" i="1" s="1"/>
  <c r="J1635" i="1"/>
  <c r="L1635" i="1" s="1"/>
  <c r="J1627" i="1"/>
  <c r="J1619" i="1"/>
  <c r="J1611" i="1"/>
  <c r="L1611" i="1" s="1"/>
  <c r="J1603" i="1"/>
  <c r="L1603" i="1" s="1"/>
  <c r="J1595" i="1"/>
  <c r="J1587" i="1"/>
  <c r="L1587" i="1" s="1"/>
  <c r="J1579" i="1"/>
  <c r="J1571" i="1"/>
  <c r="L1571" i="1" s="1"/>
  <c r="J1563" i="1"/>
  <c r="J1555" i="1"/>
  <c r="L1555" i="1" s="1"/>
  <c r="J1547" i="1"/>
  <c r="L1547" i="1" s="1"/>
  <c r="J1539" i="1"/>
  <c r="L1539" i="1" s="1"/>
  <c r="J1531" i="1"/>
  <c r="J1523" i="1"/>
  <c r="L1523" i="1" s="1"/>
  <c r="J1515" i="1"/>
  <c r="J1507" i="1"/>
  <c r="L1507" i="1" s="1"/>
  <c r="J1499" i="1"/>
  <c r="J1491" i="1"/>
  <c r="L1491" i="1" s="1"/>
  <c r="J1483" i="1"/>
  <c r="L1483" i="1" s="1"/>
  <c r="J1475" i="1"/>
  <c r="J1467" i="1"/>
  <c r="J1459" i="1"/>
  <c r="J1451" i="1"/>
  <c r="L1451" i="1" s="1"/>
  <c r="J1443" i="1"/>
  <c r="L1443" i="1" s="1"/>
  <c r="J1435" i="1"/>
  <c r="J1427" i="1"/>
  <c r="J1419" i="1"/>
  <c r="L1419" i="1" s="1"/>
  <c r="J1411" i="1"/>
  <c r="J1403" i="1"/>
  <c r="J1395" i="1"/>
  <c r="L1395" i="1" s="1"/>
  <c r="J1387" i="1"/>
  <c r="L1387" i="1" s="1"/>
  <c r="J1379" i="1"/>
  <c r="L1379" i="1" s="1"/>
  <c r="J1371" i="1"/>
  <c r="J1363" i="1"/>
  <c r="L1363" i="1" s="1"/>
  <c r="J1355" i="1"/>
  <c r="J1347" i="1"/>
  <c r="L1347" i="1" s="1"/>
  <c r="J1339" i="1"/>
  <c r="J1331" i="1"/>
  <c r="L1331" i="1" s="1"/>
  <c r="J1323" i="1"/>
  <c r="J1315" i="1"/>
  <c r="L1315" i="1" s="1"/>
  <c r="J1307" i="1"/>
  <c r="J1299" i="1"/>
  <c r="L1299" i="1" s="1"/>
  <c r="J1291" i="1"/>
  <c r="L1291" i="1" s="1"/>
  <c r="J1283" i="1"/>
  <c r="L1283" i="1" s="1"/>
  <c r="J1275" i="1"/>
  <c r="J1267" i="1"/>
  <c r="J1259" i="1"/>
  <c r="L1259" i="1" s="1"/>
  <c r="J1251" i="1"/>
  <c r="J1243" i="1"/>
  <c r="J1235" i="1"/>
  <c r="L1235" i="1" s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855" i="1"/>
  <c r="L855" i="1" s="1"/>
  <c r="J847" i="1"/>
  <c r="J839" i="1"/>
  <c r="J831" i="1"/>
  <c r="J823" i="1"/>
  <c r="J815" i="1"/>
  <c r="J807" i="1"/>
  <c r="J798" i="1"/>
  <c r="J790" i="1"/>
  <c r="J782" i="1"/>
  <c r="J774" i="1"/>
  <c r="J765" i="1"/>
  <c r="J757" i="1"/>
  <c r="J749" i="1"/>
  <c r="J741" i="1"/>
  <c r="J733" i="1"/>
  <c r="J725" i="1"/>
  <c r="J717" i="1"/>
  <c r="J709" i="1"/>
  <c r="J700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4" i="1"/>
  <c r="J586" i="1"/>
  <c r="J577" i="1"/>
  <c r="J569" i="1"/>
  <c r="J561" i="1"/>
  <c r="J553" i="1"/>
  <c r="J545" i="1"/>
  <c r="J1392" i="1"/>
  <c r="L1392" i="1" s="1"/>
  <c r="J1384" i="1"/>
  <c r="L1384" i="1" s="1"/>
  <c r="J1376" i="1"/>
  <c r="L1376" i="1" s="1"/>
  <c r="J1368" i="1"/>
  <c r="L1368" i="1" s="1"/>
  <c r="J1360" i="1"/>
  <c r="L1360" i="1" s="1"/>
  <c r="J1352" i="1"/>
  <c r="L1352" i="1" s="1"/>
  <c r="J1344" i="1"/>
  <c r="L1344" i="1" s="1"/>
  <c r="J1336" i="1"/>
  <c r="L1336" i="1" s="1"/>
  <c r="J1328" i="1"/>
  <c r="L1328" i="1" s="1"/>
  <c r="J1320" i="1"/>
  <c r="L1320" i="1" s="1"/>
  <c r="J1312" i="1"/>
  <c r="L1312" i="1" s="1"/>
  <c r="J1304" i="1"/>
  <c r="L1304" i="1" s="1"/>
  <c r="J1296" i="1"/>
  <c r="L1296" i="1" s="1"/>
  <c r="J1288" i="1"/>
  <c r="L1288" i="1" s="1"/>
  <c r="J1280" i="1"/>
  <c r="L1280" i="1" s="1"/>
  <c r="J1272" i="1"/>
  <c r="L1272" i="1" s="1"/>
  <c r="J1264" i="1"/>
  <c r="L1264" i="1" s="1"/>
  <c r="J1256" i="1"/>
  <c r="L1256" i="1" s="1"/>
  <c r="J1248" i="1"/>
  <c r="L1248" i="1" s="1"/>
  <c r="J1240" i="1"/>
  <c r="L1240" i="1" s="1"/>
  <c r="J1232" i="1"/>
  <c r="L1232" i="1" s="1"/>
  <c r="J1224" i="1"/>
  <c r="L1224" i="1" s="1"/>
  <c r="J1216" i="1"/>
  <c r="L1216" i="1" s="1"/>
  <c r="J1208" i="1"/>
  <c r="L1208" i="1" s="1"/>
  <c r="J1200" i="1"/>
  <c r="L1200" i="1" s="1"/>
  <c r="J1192" i="1"/>
  <c r="L1192" i="1" s="1"/>
  <c r="J1184" i="1"/>
  <c r="L1184" i="1" s="1"/>
  <c r="J1176" i="1"/>
  <c r="L1176" i="1" s="1"/>
  <c r="J1168" i="1"/>
  <c r="L1168" i="1" s="1"/>
  <c r="J1160" i="1"/>
  <c r="L1160" i="1" s="1"/>
  <c r="J1153" i="1"/>
  <c r="L1153" i="1" s="1"/>
  <c r="J1144" i="1"/>
  <c r="L1144" i="1" s="1"/>
  <c r="J1136" i="1"/>
  <c r="L1136" i="1" s="1"/>
  <c r="J1128" i="1"/>
  <c r="L1128" i="1" s="1"/>
  <c r="J1120" i="1"/>
  <c r="L1120" i="1" s="1"/>
  <c r="J1112" i="1"/>
  <c r="L1112" i="1" s="1"/>
  <c r="J1191" i="1"/>
  <c r="L1191" i="1" s="1"/>
  <c r="J1183" i="1"/>
  <c r="J1175" i="1"/>
  <c r="L1175" i="1" s="1"/>
  <c r="J1167" i="1"/>
  <c r="J1150" i="1"/>
  <c r="J1152" i="1"/>
  <c r="J1143" i="1"/>
  <c r="L1143" i="1" s="1"/>
  <c r="J1135" i="1"/>
  <c r="L1135" i="1" s="1"/>
  <c r="J1127" i="1"/>
  <c r="J1119" i="1"/>
  <c r="L1119" i="1" s="1"/>
  <c r="J1111" i="1"/>
  <c r="J1103" i="1"/>
  <c r="J1095" i="1"/>
  <c r="L1095" i="1" s="1"/>
  <c r="J1087" i="1"/>
  <c r="J1079" i="1"/>
  <c r="J1071" i="1"/>
  <c r="J1063" i="1"/>
  <c r="J1055" i="1"/>
  <c r="J1047" i="1"/>
  <c r="J1039" i="1"/>
  <c r="J1031" i="1"/>
  <c r="J1023" i="1"/>
  <c r="L1023" i="1" s="1"/>
  <c r="J1015" i="1"/>
  <c r="L1015" i="1" s="1"/>
  <c r="J1007" i="1"/>
  <c r="J999" i="1"/>
  <c r="L999" i="1" s="1"/>
  <c r="J991" i="1"/>
  <c r="J983" i="1"/>
  <c r="L983" i="1" s="1"/>
  <c r="J975" i="1"/>
  <c r="L975" i="1" s="1"/>
  <c r="J966" i="1"/>
  <c r="J958" i="1"/>
  <c r="L958" i="1" s="1"/>
  <c r="J950" i="1"/>
  <c r="J942" i="1"/>
  <c r="L942" i="1" s="1"/>
  <c r="J934" i="1"/>
  <c r="J926" i="1"/>
  <c r="L926" i="1" s="1"/>
  <c r="J918" i="1"/>
  <c r="L918" i="1" s="1"/>
  <c r="J909" i="1"/>
  <c r="L909" i="1" s="1"/>
  <c r="J901" i="1"/>
  <c r="J893" i="1"/>
  <c r="L893" i="1" s="1"/>
  <c r="J885" i="1"/>
  <c r="L885" i="1" s="1"/>
  <c r="J877" i="1"/>
  <c r="J869" i="1"/>
  <c r="J861" i="1"/>
  <c r="L861" i="1" s="1"/>
  <c r="J853" i="1"/>
  <c r="L853" i="1" s="1"/>
  <c r="J845" i="1"/>
  <c r="J837" i="1"/>
  <c r="J829" i="1"/>
  <c r="L829" i="1" s="1"/>
  <c r="J821" i="1"/>
  <c r="L821" i="1" s="1"/>
  <c r="J813" i="1"/>
  <c r="L813" i="1" s="1"/>
  <c r="J804" i="1"/>
  <c r="J796" i="1"/>
  <c r="L796" i="1" s="1"/>
  <c r="J788" i="1"/>
  <c r="L788" i="1" s="1"/>
  <c r="J780" i="1"/>
  <c r="L780" i="1" s="1"/>
  <c r="J771" i="1"/>
  <c r="L771" i="1" s="1"/>
  <c r="J763" i="1"/>
  <c r="L763" i="1" s="1"/>
  <c r="J755" i="1"/>
  <c r="J747" i="1"/>
  <c r="J739" i="1"/>
  <c r="J731" i="1"/>
  <c r="J723" i="1"/>
  <c r="L723" i="1" s="1"/>
  <c r="J2" i="1"/>
  <c r="L2" i="1" s="1"/>
  <c r="J1678" i="1"/>
  <c r="L1678" i="1" s="1"/>
  <c r="J1670" i="1"/>
  <c r="L1670" i="1" s="1"/>
  <c r="J1662" i="1"/>
  <c r="L1662" i="1" s="1"/>
  <c r="J1654" i="1"/>
  <c r="L1654" i="1" s="1"/>
  <c r="J1646" i="1"/>
  <c r="L1646" i="1" s="1"/>
  <c r="J1638" i="1"/>
  <c r="J1630" i="1"/>
  <c r="L1630" i="1" s="1"/>
  <c r="J1622" i="1"/>
  <c r="L1622" i="1" s="1"/>
  <c r="J1614" i="1"/>
  <c r="L1614" i="1" s="1"/>
  <c r="J1606" i="1"/>
  <c r="L1606" i="1" s="1"/>
  <c r="J1598" i="1"/>
  <c r="L1598" i="1" s="1"/>
  <c r="J1590" i="1"/>
  <c r="L1590" i="1" s="1"/>
  <c r="J1582" i="1"/>
  <c r="L1582" i="1" s="1"/>
  <c r="J1574" i="1"/>
  <c r="L1574" i="1" s="1"/>
  <c r="J1566" i="1"/>
  <c r="L1566" i="1" s="1"/>
  <c r="J1558" i="1"/>
  <c r="L1558" i="1" s="1"/>
  <c r="J1550" i="1"/>
  <c r="L1550" i="1" s="1"/>
  <c r="J1542" i="1"/>
  <c r="L1542" i="1" s="1"/>
  <c r="J1534" i="1"/>
  <c r="L1534" i="1" s="1"/>
  <c r="J1526" i="1"/>
  <c r="L1526" i="1" s="1"/>
  <c r="J1518" i="1"/>
  <c r="J1510" i="1"/>
  <c r="L1510" i="1" s="1"/>
  <c r="J1502" i="1"/>
  <c r="L1502" i="1" s="1"/>
  <c r="J1494" i="1"/>
  <c r="L1494" i="1" s="1"/>
  <c r="J1486" i="1"/>
  <c r="L1486" i="1" s="1"/>
  <c r="J1478" i="1"/>
  <c r="L1478" i="1" s="1"/>
  <c r="J1470" i="1"/>
  <c r="L1470" i="1" s="1"/>
  <c r="J1462" i="1"/>
  <c r="L1462" i="1" s="1"/>
  <c r="J1454" i="1"/>
  <c r="L1454" i="1" s="1"/>
  <c r="J1446" i="1"/>
  <c r="L1446" i="1" s="1"/>
  <c r="J1438" i="1"/>
  <c r="L1438" i="1" s="1"/>
  <c r="J1430" i="1"/>
  <c r="L1430" i="1" s="1"/>
  <c r="J1422" i="1"/>
  <c r="L1422" i="1" s="1"/>
  <c r="J1414" i="1"/>
  <c r="L1414" i="1" s="1"/>
  <c r="J1406" i="1"/>
  <c r="L1406" i="1" s="1"/>
  <c r="J1398" i="1"/>
  <c r="L1398" i="1" s="1"/>
  <c r="J1390" i="1"/>
  <c r="L1390" i="1" s="1"/>
  <c r="J1382" i="1"/>
  <c r="L1382" i="1" s="1"/>
  <c r="J1374" i="1"/>
  <c r="L1374" i="1" s="1"/>
  <c r="J1366" i="1"/>
  <c r="L1366" i="1" s="1"/>
  <c r="J1358" i="1"/>
  <c r="L1358" i="1" s="1"/>
  <c r="J1350" i="1"/>
  <c r="L1350" i="1" s="1"/>
  <c r="J1342" i="1"/>
  <c r="L1342" i="1" s="1"/>
  <c r="J1334" i="1"/>
  <c r="L1334" i="1" s="1"/>
  <c r="J1326" i="1"/>
  <c r="L1326" i="1" s="1"/>
  <c r="J1318" i="1"/>
  <c r="L1318" i="1" s="1"/>
  <c r="J1310" i="1"/>
  <c r="J1302" i="1"/>
  <c r="L1302" i="1" s="1"/>
  <c r="J1294" i="1"/>
  <c r="L1294" i="1" s="1"/>
  <c r="J1286" i="1"/>
  <c r="L1286" i="1" s="1"/>
  <c r="J1278" i="1"/>
  <c r="L1278" i="1" s="1"/>
  <c r="J1270" i="1"/>
  <c r="L1270" i="1" s="1"/>
  <c r="J1262" i="1"/>
  <c r="L1262" i="1" s="1"/>
  <c r="J1254" i="1"/>
  <c r="L1254" i="1" s="1"/>
  <c r="J1246" i="1"/>
  <c r="L1246" i="1" s="1"/>
  <c r="J1485" i="1"/>
  <c r="L1485" i="1" s="1"/>
  <c r="J1477" i="1"/>
  <c r="L1477" i="1" s="1"/>
  <c r="J1469" i="1"/>
  <c r="L1469" i="1" s="1"/>
  <c r="J1461" i="1"/>
  <c r="J1453" i="1"/>
  <c r="L1453" i="1" s="1"/>
  <c r="J1445" i="1"/>
  <c r="L1445" i="1" s="1"/>
  <c r="J1437" i="1"/>
  <c r="L1437" i="1" s="1"/>
  <c r="J1429" i="1"/>
  <c r="L1429" i="1" s="1"/>
  <c r="J1421" i="1"/>
  <c r="L1421" i="1" s="1"/>
  <c r="J1413" i="1"/>
  <c r="L1413" i="1" s="1"/>
  <c r="J1405" i="1"/>
  <c r="J1397" i="1"/>
  <c r="L1397" i="1" s="1"/>
  <c r="J1389" i="1"/>
  <c r="L1389" i="1" s="1"/>
  <c r="J1381" i="1"/>
  <c r="L1381" i="1" s="1"/>
  <c r="J1373" i="1"/>
  <c r="L1373" i="1" s="1"/>
  <c r="J1365" i="1"/>
  <c r="L1365" i="1" s="1"/>
  <c r="J1357" i="1"/>
  <c r="J1349" i="1"/>
  <c r="L1349" i="1" s="1"/>
  <c r="J1341" i="1"/>
  <c r="L1341" i="1" s="1"/>
  <c r="J1333" i="1"/>
  <c r="L1333" i="1" s="1"/>
  <c r="J1325" i="1"/>
  <c r="L1325" i="1" s="1"/>
  <c r="J1317" i="1"/>
  <c r="L1317" i="1" s="1"/>
  <c r="J1309" i="1"/>
  <c r="L1309" i="1" s="1"/>
  <c r="J1301" i="1"/>
  <c r="J1293" i="1"/>
  <c r="L1293" i="1" s="1"/>
  <c r="J1285" i="1"/>
  <c r="L1285" i="1" s="1"/>
  <c r="J1277" i="1"/>
  <c r="L1277" i="1" s="1"/>
  <c r="J1269" i="1"/>
  <c r="L1269" i="1" s="1"/>
  <c r="J1261" i="1"/>
  <c r="L1261" i="1" s="1"/>
  <c r="J1253" i="1"/>
  <c r="J1245" i="1"/>
  <c r="L1245" i="1" s="1"/>
  <c r="J1237" i="1"/>
  <c r="L1237" i="1" s="1"/>
  <c r="J1229" i="1"/>
  <c r="L1229" i="1" s="1"/>
  <c r="J1221" i="1"/>
  <c r="L1221" i="1" s="1"/>
  <c r="J1213" i="1"/>
  <c r="L1213" i="1" s="1"/>
  <c r="J1205" i="1"/>
  <c r="L1205" i="1" s="1"/>
  <c r="J1197" i="1"/>
  <c r="J1189" i="1"/>
  <c r="L1189" i="1" s="1"/>
  <c r="J1227" i="1"/>
  <c r="J1219" i="1"/>
  <c r="L1219" i="1" s="1"/>
  <c r="J1211" i="1"/>
  <c r="J1203" i="1"/>
  <c r="J1195" i="1"/>
  <c r="L1195" i="1" s="1"/>
  <c r="J1187" i="1"/>
  <c r="L1187" i="1" s="1"/>
  <c r="J1179" i="1"/>
  <c r="J1171" i="1"/>
  <c r="J1163" i="1"/>
  <c r="L1163" i="1" s="1"/>
  <c r="J1156" i="1"/>
  <c r="L1156" i="1" s="1"/>
  <c r="J1147" i="1"/>
  <c r="J1139" i="1"/>
  <c r="L1139" i="1" s="1"/>
  <c r="J1131" i="1"/>
  <c r="L1131" i="1" s="1"/>
  <c r="J1123" i="1"/>
  <c r="J1115" i="1"/>
  <c r="J1107" i="1"/>
  <c r="L1107" i="1" s="1"/>
  <c r="J1099" i="1"/>
  <c r="J1091" i="1"/>
  <c r="L1091" i="1" s="1"/>
  <c r="J1083" i="1"/>
  <c r="J1075" i="1"/>
  <c r="L1075" i="1" s="1"/>
  <c r="J1067" i="1"/>
  <c r="J1059" i="1"/>
  <c r="L1059" i="1" s="1"/>
  <c r="J1051" i="1"/>
  <c r="J1043" i="1"/>
  <c r="J1035" i="1"/>
  <c r="L1035" i="1" s="1"/>
  <c r="J1027" i="1"/>
  <c r="L1027" i="1" s="1"/>
  <c r="J1019" i="1"/>
  <c r="J1011" i="1"/>
  <c r="L1011" i="1" s="1"/>
  <c r="J1003" i="1"/>
  <c r="L1003" i="1" s="1"/>
  <c r="J995" i="1"/>
  <c r="J987" i="1"/>
  <c r="J979" i="1"/>
  <c r="L979" i="1" s="1"/>
  <c r="J971" i="1"/>
  <c r="L971" i="1" s="1"/>
  <c r="J962" i="1"/>
  <c r="J954" i="1"/>
  <c r="J946" i="1"/>
  <c r="L946" i="1" s="1"/>
  <c r="J938" i="1"/>
  <c r="J930" i="1"/>
  <c r="L930" i="1" s="1"/>
  <c r="J922" i="1"/>
  <c r="J913" i="1"/>
  <c r="J905" i="1"/>
  <c r="L905" i="1" s="1"/>
  <c r="J897" i="1"/>
  <c r="L897" i="1" s="1"/>
  <c r="J889" i="1"/>
  <c r="J881" i="1"/>
  <c r="L881" i="1" s="1"/>
  <c r="J873" i="1"/>
  <c r="L873" i="1" s="1"/>
  <c r="J865" i="1"/>
  <c r="L865" i="1" s="1"/>
  <c r="J857" i="1"/>
  <c r="J849" i="1"/>
  <c r="L849" i="1" s="1"/>
  <c r="J841" i="1"/>
  <c r="L841" i="1" s="1"/>
  <c r="J833" i="1"/>
  <c r="J825" i="1"/>
  <c r="J817" i="1"/>
  <c r="L817" i="1" s="1"/>
  <c r="J809" i="1"/>
  <c r="J800" i="1"/>
  <c r="L800" i="1" s="1"/>
  <c r="J792" i="1"/>
  <c r="J784" i="1"/>
  <c r="J776" i="1"/>
  <c r="L776" i="1" s="1"/>
  <c r="J767" i="1"/>
  <c r="L767" i="1" s="1"/>
  <c r="J759" i="1"/>
  <c r="J751" i="1"/>
  <c r="J743" i="1"/>
  <c r="L743" i="1" s="1"/>
  <c r="J735" i="1"/>
  <c r="J727" i="1"/>
  <c r="J719" i="1"/>
  <c r="L719" i="1" s="1"/>
  <c r="J711" i="1"/>
  <c r="L711" i="1" s="1"/>
  <c r="J702" i="1"/>
  <c r="J1155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L1034" i="1" s="1"/>
  <c r="J1026" i="1"/>
  <c r="J1018" i="1"/>
  <c r="J1010" i="1"/>
  <c r="J1002" i="1"/>
  <c r="J994" i="1"/>
  <c r="J986" i="1"/>
  <c r="J978" i="1"/>
  <c r="J969" i="1"/>
  <c r="J961" i="1"/>
  <c r="J953" i="1"/>
  <c r="J945" i="1"/>
  <c r="J937" i="1"/>
  <c r="J929" i="1"/>
  <c r="J921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799" i="1"/>
  <c r="J791" i="1"/>
  <c r="J783" i="1"/>
  <c r="J775" i="1"/>
  <c r="J766" i="1"/>
  <c r="J758" i="1"/>
  <c r="J750" i="1"/>
  <c r="J742" i="1"/>
  <c r="J734" i="1"/>
  <c r="J726" i="1"/>
  <c r="J718" i="1"/>
  <c r="J710" i="1"/>
  <c r="J701" i="1"/>
  <c r="J692" i="1"/>
  <c r="J684" i="1"/>
  <c r="J1104" i="1"/>
  <c r="L1104" i="1" s="1"/>
  <c r="J1096" i="1"/>
  <c r="L1096" i="1" s="1"/>
  <c r="J1088" i="1"/>
  <c r="L1088" i="1" s="1"/>
  <c r="J1080" i="1"/>
  <c r="L1080" i="1" s="1"/>
  <c r="J1072" i="1"/>
  <c r="L1072" i="1" s="1"/>
  <c r="J1064" i="1"/>
  <c r="L1064" i="1" s="1"/>
  <c r="J1056" i="1"/>
  <c r="L1056" i="1" s="1"/>
  <c r="J1048" i="1"/>
  <c r="L1048" i="1" s="1"/>
  <c r="J1040" i="1"/>
  <c r="J1032" i="1"/>
  <c r="L1032" i="1" s="1"/>
  <c r="J1024" i="1"/>
  <c r="L1024" i="1" s="1"/>
  <c r="J1016" i="1"/>
  <c r="L1016" i="1" s="1"/>
  <c r="J1008" i="1"/>
  <c r="L1008" i="1" s="1"/>
  <c r="J1000" i="1"/>
  <c r="L1000" i="1" s="1"/>
  <c r="J992" i="1"/>
  <c r="L992" i="1" s="1"/>
  <c r="J984" i="1"/>
  <c r="L984" i="1" s="1"/>
  <c r="J976" i="1"/>
  <c r="L976" i="1" s="1"/>
  <c r="J967" i="1"/>
  <c r="L967" i="1" s="1"/>
  <c r="J959" i="1"/>
  <c r="L959" i="1" s="1"/>
  <c r="J951" i="1"/>
  <c r="L951" i="1" s="1"/>
  <c r="J943" i="1"/>
  <c r="L943" i="1" s="1"/>
  <c r="J935" i="1"/>
  <c r="J927" i="1"/>
  <c r="L927" i="1" s="1"/>
  <c r="J919" i="1"/>
  <c r="L919" i="1" s="1"/>
  <c r="J910" i="1"/>
  <c r="L910" i="1" s="1"/>
  <c r="J902" i="1"/>
  <c r="L902" i="1" s="1"/>
  <c r="J894" i="1"/>
  <c r="L894" i="1" s="1"/>
  <c r="J886" i="1"/>
  <c r="L886" i="1" s="1"/>
  <c r="J878" i="1"/>
  <c r="L878" i="1" s="1"/>
  <c r="J870" i="1"/>
  <c r="L870" i="1" s="1"/>
  <c r="J862" i="1"/>
  <c r="L862" i="1" s="1"/>
  <c r="J854" i="1"/>
  <c r="L854" i="1" s="1"/>
  <c r="J846" i="1"/>
  <c r="L846" i="1" s="1"/>
  <c r="J838" i="1"/>
  <c r="L838" i="1" s="1"/>
  <c r="J830" i="1"/>
  <c r="J822" i="1"/>
  <c r="L822" i="1" s="1"/>
  <c r="J814" i="1"/>
  <c r="L814" i="1" s="1"/>
  <c r="J805" i="1"/>
  <c r="L805" i="1" s="1"/>
  <c r="J797" i="1"/>
  <c r="L797" i="1" s="1"/>
  <c r="J789" i="1"/>
  <c r="L789" i="1" s="1"/>
  <c r="J781" i="1"/>
  <c r="L781" i="1" s="1"/>
  <c r="J772" i="1"/>
  <c r="L772" i="1" s="1"/>
  <c r="J764" i="1"/>
  <c r="L764" i="1" s="1"/>
  <c r="J756" i="1"/>
  <c r="L756" i="1" s="1"/>
  <c r="J748" i="1"/>
  <c r="L748" i="1" s="1"/>
  <c r="J740" i="1"/>
  <c r="L740" i="1" s="1"/>
  <c r="J732" i="1"/>
  <c r="L732" i="1" s="1"/>
  <c r="J724" i="1"/>
  <c r="J716" i="1"/>
  <c r="L716" i="1" s="1"/>
  <c r="J708" i="1"/>
  <c r="L708" i="1" s="1"/>
  <c r="J699" i="1"/>
  <c r="L699" i="1" s="1"/>
  <c r="J690" i="1"/>
  <c r="L690" i="1" s="1"/>
  <c r="J682" i="1"/>
  <c r="L682" i="1" s="1"/>
  <c r="J674" i="1"/>
  <c r="L674" i="1" s="1"/>
  <c r="J666" i="1"/>
  <c r="L666" i="1" s="1"/>
  <c r="J658" i="1"/>
  <c r="L658" i="1" s="1"/>
  <c r="J650" i="1"/>
  <c r="L650" i="1" s="1"/>
  <c r="J642" i="1"/>
  <c r="L642" i="1" s="1"/>
  <c r="J634" i="1"/>
  <c r="L634" i="1" s="1"/>
  <c r="J626" i="1"/>
  <c r="L626" i="1" s="1"/>
  <c r="J618" i="1"/>
  <c r="J715" i="1"/>
  <c r="L715" i="1" s="1"/>
  <c r="J707" i="1"/>
  <c r="L707" i="1" s="1"/>
  <c r="J698" i="1"/>
  <c r="J689" i="1"/>
  <c r="L689" i="1" s="1"/>
  <c r="J681" i="1"/>
  <c r="J673" i="1"/>
  <c r="L673" i="1" s="1"/>
  <c r="J665" i="1"/>
  <c r="L665" i="1" s="1"/>
  <c r="J657" i="1"/>
  <c r="J649" i="1"/>
  <c r="L649" i="1" s="1"/>
  <c r="J641" i="1"/>
  <c r="J633" i="1"/>
  <c r="L633" i="1" s="1"/>
  <c r="J625" i="1"/>
  <c r="J617" i="1"/>
  <c r="L617" i="1" s="1"/>
  <c r="J609" i="1"/>
  <c r="L609" i="1" s="1"/>
  <c r="J601" i="1"/>
  <c r="L601" i="1" s="1"/>
  <c r="J592" i="1"/>
  <c r="L592" i="1" s="1"/>
  <c r="J584" i="1"/>
  <c r="J575" i="1"/>
  <c r="J567" i="1"/>
  <c r="L567" i="1" s="1"/>
  <c r="J559" i="1"/>
  <c r="L559" i="1" s="1"/>
  <c r="J551" i="1"/>
  <c r="L551" i="1" s="1"/>
  <c r="J543" i="1"/>
  <c r="L543" i="1" s="1"/>
  <c r="J535" i="1"/>
  <c r="L535" i="1" s="1"/>
  <c r="J527" i="1"/>
  <c r="J519" i="1"/>
  <c r="L519" i="1" s="1"/>
  <c r="J510" i="1"/>
  <c r="L510" i="1" s="1"/>
  <c r="J501" i="1"/>
  <c r="L501" i="1" s="1"/>
  <c r="J493" i="1"/>
  <c r="L493" i="1" s="1"/>
  <c r="J484" i="1"/>
  <c r="L484" i="1" s="1"/>
  <c r="J476" i="1"/>
  <c r="J467" i="1"/>
  <c r="L467" i="1" s="1"/>
  <c r="J459" i="1"/>
  <c r="L459" i="1" s="1"/>
  <c r="J451" i="1"/>
  <c r="L451" i="1" s="1"/>
  <c r="J442" i="1"/>
  <c r="L442" i="1" s="1"/>
  <c r="J433" i="1"/>
  <c r="L433" i="1" s="1"/>
  <c r="J425" i="1"/>
  <c r="L425" i="1" s="1"/>
  <c r="J417" i="1"/>
  <c r="L417" i="1" s="1"/>
  <c r="J408" i="1"/>
  <c r="L408" i="1" s="1"/>
  <c r="J400" i="1"/>
  <c r="L400" i="1" s="1"/>
  <c r="J392" i="1"/>
  <c r="L392" i="1" s="1"/>
  <c r="J384" i="1"/>
  <c r="L384" i="1" s="1"/>
  <c r="J376" i="1"/>
  <c r="L376" i="1" s="1"/>
  <c r="J368" i="1"/>
  <c r="J359" i="1"/>
  <c r="L359" i="1" s="1"/>
  <c r="J351" i="1"/>
  <c r="J343" i="1"/>
  <c r="L343" i="1" s="1"/>
  <c r="J335" i="1"/>
  <c r="L335" i="1" s="1"/>
  <c r="J326" i="1"/>
  <c r="J318" i="1"/>
  <c r="L318" i="1" s="1"/>
  <c r="J310" i="1"/>
  <c r="L310" i="1" s="1"/>
  <c r="J301" i="1"/>
  <c r="J293" i="1"/>
  <c r="J285" i="1"/>
  <c r="J277" i="1"/>
  <c r="L277" i="1" s="1"/>
  <c r="J269" i="1"/>
  <c r="L269" i="1" s="1"/>
  <c r="J261" i="1"/>
  <c r="J253" i="1"/>
  <c r="J245" i="1"/>
  <c r="L245" i="1" s="1"/>
  <c r="J237" i="1"/>
  <c r="L237" i="1" s="1"/>
  <c r="J229" i="1"/>
  <c r="L229" i="1" s="1"/>
  <c r="J220" i="1"/>
  <c r="L220" i="1" s="1"/>
  <c r="J212" i="1"/>
  <c r="J203" i="1"/>
  <c r="J195" i="1"/>
  <c r="L195" i="1" s="1"/>
  <c r="J187" i="1"/>
  <c r="L187" i="1" s="1"/>
  <c r="J179" i="1"/>
  <c r="J170" i="1"/>
  <c r="J161" i="1"/>
  <c r="L161" i="1" s="1"/>
  <c r="J153" i="1"/>
  <c r="J144" i="1"/>
  <c r="L144" i="1" s="1"/>
  <c r="J135" i="1"/>
  <c r="J127" i="1"/>
  <c r="J119" i="1"/>
  <c r="L119" i="1" s="1"/>
  <c r="J111" i="1"/>
  <c r="J101" i="1"/>
  <c r="J93" i="1"/>
  <c r="L93" i="1" s="1"/>
  <c r="J84" i="1"/>
  <c r="J75" i="1"/>
  <c r="J67" i="1"/>
  <c r="L67" i="1" s="1"/>
  <c r="J59" i="1"/>
  <c r="L59" i="1" s="1"/>
  <c r="J50" i="1"/>
  <c r="L50" i="1" s="1"/>
  <c r="J42" i="1"/>
  <c r="J34" i="1"/>
  <c r="L34" i="1" s="1"/>
  <c r="J26" i="1"/>
  <c r="J18" i="1"/>
  <c r="L18" i="1" s="1"/>
  <c r="J1238" i="1"/>
  <c r="L1238" i="1" s="1"/>
  <c r="J1230" i="1"/>
  <c r="L1230" i="1" s="1"/>
  <c r="J1222" i="1"/>
  <c r="L1222" i="1" s="1"/>
  <c r="J1214" i="1"/>
  <c r="L1214" i="1" s="1"/>
  <c r="J1206" i="1"/>
  <c r="J1198" i="1"/>
  <c r="L1198" i="1" s="1"/>
  <c r="J1190" i="1"/>
  <c r="L1190" i="1" s="1"/>
  <c r="J1182" i="1"/>
  <c r="L1182" i="1" s="1"/>
  <c r="J1174" i="1"/>
  <c r="L1174" i="1" s="1"/>
  <c r="J1166" i="1"/>
  <c r="L1166" i="1" s="1"/>
  <c r="J1159" i="1"/>
  <c r="L1159" i="1" s="1"/>
  <c r="J1151" i="1"/>
  <c r="L1151" i="1" s="1"/>
  <c r="J1142" i="1"/>
  <c r="L1142" i="1" s="1"/>
  <c r="J1134" i="1"/>
  <c r="L1134" i="1" s="1"/>
  <c r="J1126" i="1"/>
  <c r="L1126" i="1" s="1"/>
  <c r="J1118" i="1"/>
  <c r="L1118" i="1" s="1"/>
  <c r="J1110" i="1"/>
  <c r="L1110" i="1" s="1"/>
  <c r="J1102" i="1"/>
  <c r="J1094" i="1"/>
  <c r="L1094" i="1" s="1"/>
  <c r="J1086" i="1"/>
  <c r="L1086" i="1" s="1"/>
  <c r="J1078" i="1"/>
  <c r="L1078" i="1" s="1"/>
  <c r="J1070" i="1"/>
  <c r="L1070" i="1" s="1"/>
  <c r="J1062" i="1"/>
  <c r="L1062" i="1" s="1"/>
  <c r="J1054" i="1"/>
  <c r="L1054" i="1" s="1"/>
  <c r="J1046" i="1"/>
  <c r="L1046" i="1" s="1"/>
  <c r="J1038" i="1"/>
  <c r="L1038" i="1" s="1"/>
  <c r="J1030" i="1"/>
  <c r="L1030" i="1" s="1"/>
  <c r="J1022" i="1"/>
  <c r="L1022" i="1" s="1"/>
  <c r="J1014" i="1"/>
  <c r="L1014" i="1" s="1"/>
  <c r="J1006" i="1"/>
  <c r="L1006" i="1" s="1"/>
  <c r="J998" i="1"/>
  <c r="J990" i="1"/>
  <c r="L990" i="1" s="1"/>
  <c r="J982" i="1"/>
  <c r="L982" i="1" s="1"/>
  <c r="J974" i="1"/>
  <c r="L974" i="1" s="1"/>
  <c r="J965" i="1"/>
  <c r="L965" i="1" s="1"/>
  <c r="J957" i="1"/>
  <c r="L957" i="1" s="1"/>
  <c r="J949" i="1"/>
  <c r="L949" i="1" s="1"/>
  <c r="J941" i="1"/>
  <c r="L941" i="1" s="1"/>
  <c r="J933" i="1"/>
  <c r="L933" i="1" s="1"/>
  <c r="J925" i="1"/>
  <c r="L925" i="1" s="1"/>
  <c r="J917" i="1"/>
  <c r="L917" i="1" s="1"/>
  <c r="J908" i="1"/>
  <c r="L908" i="1" s="1"/>
  <c r="J900" i="1"/>
  <c r="L900" i="1" s="1"/>
  <c r="J892" i="1"/>
  <c r="J884" i="1"/>
  <c r="L884" i="1" s="1"/>
  <c r="J876" i="1"/>
  <c r="J868" i="1"/>
  <c r="L868" i="1" s="1"/>
  <c r="J860" i="1"/>
  <c r="L860" i="1" s="1"/>
  <c r="J852" i="1"/>
  <c r="L852" i="1" s="1"/>
  <c r="J844" i="1"/>
  <c r="L844" i="1" s="1"/>
  <c r="J836" i="1"/>
  <c r="L836" i="1" s="1"/>
  <c r="J828" i="1"/>
  <c r="L828" i="1" s="1"/>
  <c r="J820" i="1"/>
  <c r="L820" i="1" s="1"/>
  <c r="J812" i="1"/>
  <c r="L812" i="1" s="1"/>
  <c r="J803" i="1"/>
  <c r="L803" i="1" s="1"/>
  <c r="J795" i="1"/>
  <c r="L795" i="1" s="1"/>
  <c r="J787" i="1"/>
  <c r="J779" i="1"/>
  <c r="L779" i="1" s="1"/>
  <c r="J770" i="1"/>
  <c r="L770" i="1" s="1"/>
  <c r="J762" i="1"/>
  <c r="L762" i="1" s="1"/>
  <c r="J754" i="1"/>
  <c r="L754" i="1" s="1"/>
  <c r="J746" i="1"/>
  <c r="L746" i="1" s="1"/>
  <c r="J738" i="1"/>
  <c r="L738" i="1" s="1"/>
  <c r="J730" i="1"/>
  <c r="L730" i="1" s="1"/>
  <c r="J722" i="1"/>
  <c r="L722" i="1" s="1"/>
  <c r="J714" i="1"/>
  <c r="L714" i="1" s="1"/>
  <c r="J1181" i="1"/>
  <c r="L1181" i="1" s="1"/>
  <c r="J1173" i="1"/>
  <c r="L1173" i="1" s="1"/>
  <c r="J1165" i="1"/>
  <c r="L1165" i="1" s="1"/>
  <c r="J1158" i="1"/>
  <c r="L1158" i="1" s="1"/>
  <c r="J1149" i="1"/>
  <c r="J1141" i="1"/>
  <c r="L1141" i="1" s="1"/>
  <c r="J1133" i="1"/>
  <c r="L1133" i="1" s="1"/>
  <c r="J1125" i="1"/>
  <c r="L1125" i="1" s="1"/>
  <c r="J1117" i="1"/>
  <c r="L1117" i="1" s="1"/>
  <c r="J1109" i="1"/>
  <c r="L1109" i="1" s="1"/>
  <c r="J1101" i="1"/>
  <c r="L1101" i="1" s="1"/>
  <c r="J1093" i="1"/>
  <c r="J1085" i="1"/>
  <c r="L1085" i="1" s="1"/>
  <c r="J1077" i="1"/>
  <c r="L1077" i="1" s="1"/>
  <c r="J1069" i="1"/>
  <c r="L1069" i="1" s="1"/>
  <c r="J1061" i="1"/>
  <c r="L1061" i="1" s="1"/>
  <c r="J1053" i="1"/>
  <c r="L1053" i="1" s="1"/>
  <c r="J1045" i="1"/>
  <c r="J1037" i="1"/>
  <c r="L1037" i="1" s="1"/>
  <c r="J1029" i="1"/>
  <c r="L1029" i="1" s="1"/>
  <c r="J1021" i="1"/>
  <c r="L1021" i="1" s="1"/>
  <c r="J1013" i="1"/>
  <c r="L1013" i="1" s="1"/>
  <c r="J1005" i="1"/>
  <c r="L1005" i="1" s="1"/>
  <c r="J997" i="1"/>
  <c r="L997" i="1" s="1"/>
  <c r="J989" i="1"/>
  <c r="J981" i="1"/>
  <c r="L981" i="1" s="1"/>
  <c r="J973" i="1"/>
  <c r="L973" i="1" s="1"/>
  <c r="J964" i="1"/>
  <c r="L964" i="1" s="1"/>
  <c r="J956" i="1"/>
  <c r="L956" i="1" s="1"/>
  <c r="J948" i="1"/>
  <c r="L948" i="1" s="1"/>
  <c r="J940" i="1"/>
  <c r="J932" i="1"/>
  <c r="L932" i="1" s="1"/>
  <c r="J924" i="1"/>
  <c r="L924" i="1" s="1"/>
  <c r="J915" i="1"/>
  <c r="L915" i="1" s="1"/>
  <c r="J907" i="1"/>
  <c r="L907" i="1" s="1"/>
  <c r="J899" i="1"/>
  <c r="L899" i="1" s="1"/>
  <c r="J891" i="1"/>
  <c r="L891" i="1" s="1"/>
  <c r="J883" i="1"/>
  <c r="J875" i="1"/>
  <c r="L875" i="1" s="1"/>
  <c r="J867" i="1"/>
  <c r="L867" i="1" s="1"/>
  <c r="J859" i="1"/>
  <c r="L859" i="1" s="1"/>
  <c r="J851" i="1"/>
  <c r="L851" i="1" s="1"/>
  <c r="J843" i="1"/>
  <c r="L843" i="1" s="1"/>
  <c r="J835" i="1"/>
  <c r="J827" i="1"/>
  <c r="L827" i="1" s="1"/>
  <c r="J819" i="1"/>
  <c r="L819" i="1" s="1"/>
  <c r="J811" i="1"/>
  <c r="L811" i="1" s="1"/>
  <c r="J802" i="1"/>
  <c r="L802" i="1" s="1"/>
  <c r="J794" i="1"/>
  <c r="L794" i="1" s="1"/>
  <c r="J786" i="1"/>
  <c r="L786" i="1" s="1"/>
  <c r="J778" i="1"/>
  <c r="J769" i="1"/>
  <c r="L769" i="1" s="1"/>
  <c r="J761" i="1"/>
  <c r="L761" i="1" s="1"/>
  <c r="J753" i="1"/>
  <c r="L753" i="1" s="1"/>
  <c r="J745" i="1"/>
  <c r="L745" i="1" s="1"/>
  <c r="J737" i="1"/>
  <c r="L737" i="1" s="1"/>
  <c r="J729" i="1"/>
  <c r="J721" i="1"/>
  <c r="L721" i="1" s="1"/>
  <c r="J7" i="1"/>
  <c r="L7" i="1" s="1"/>
  <c r="J694" i="1"/>
  <c r="J685" i="1"/>
  <c r="J677" i="1"/>
  <c r="J669" i="1"/>
  <c r="J661" i="1"/>
  <c r="L661" i="1" s="1"/>
  <c r="J653" i="1"/>
  <c r="L653" i="1" s="1"/>
  <c r="J645" i="1"/>
  <c r="J637" i="1"/>
  <c r="J629" i="1"/>
  <c r="J621" i="1"/>
  <c r="J613" i="1"/>
  <c r="J605" i="1"/>
  <c r="J596" i="1"/>
  <c r="L596" i="1" s="1"/>
  <c r="J588" i="1"/>
  <c r="L588" i="1" s="1"/>
  <c r="J579" i="1"/>
  <c r="J571" i="1"/>
  <c r="J563" i="1"/>
  <c r="J555" i="1"/>
  <c r="L555" i="1" s="1"/>
  <c r="J547" i="1"/>
  <c r="J539" i="1"/>
  <c r="J531" i="1"/>
  <c r="J523" i="1"/>
  <c r="J514" i="1"/>
  <c r="J506" i="1"/>
  <c r="L506" i="1" s="1"/>
  <c r="J497" i="1"/>
  <c r="J489" i="1"/>
  <c r="L489" i="1" s="1"/>
  <c r="J480" i="1"/>
  <c r="J472" i="1"/>
  <c r="J463" i="1"/>
  <c r="J455" i="1"/>
  <c r="L455" i="1" s="1"/>
  <c r="J447" i="1"/>
  <c r="J437" i="1"/>
  <c r="L437" i="1" s="1"/>
  <c r="J429" i="1"/>
  <c r="J421" i="1"/>
  <c r="J413" i="1"/>
  <c r="J404" i="1"/>
  <c r="J396" i="1"/>
  <c r="L396" i="1" s="1"/>
  <c r="J388" i="1"/>
  <c r="L388" i="1" s="1"/>
  <c r="J380" i="1"/>
  <c r="J372" i="1"/>
  <c r="L372" i="1" s="1"/>
  <c r="J364" i="1"/>
  <c r="J355" i="1"/>
  <c r="J347" i="1"/>
  <c r="J339" i="1"/>
  <c r="J331" i="1"/>
  <c r="L331" i="1" s="1"/>
  <c r="J322" i="1"/>
  <c r="L322" i="1" s="1"/>
  <c r="J314" i="1"/>
  <c r="J305" i="1"/>
  <c r="J297" i="1"/>
  <c r="J289" i="1"/>
  <c r="L289" i="1" s="1"/>
  <c r="J281" i="1"/>
  <c r="J273" i="1"/>
  <c r="J265" i="1"/>
  <c r="L265" i="1" s="1"/>
  <c r="J257" i="1"/>
  <c r="J249" i="1"/>
  <c r="J241" i="1"/>
  <c r="J233" i="1"/>
  <c r="J224" i="1"/>
  <c r="L224" i="1" s="1"/>
  <c r="J216" i="1"/>
  <c r="J207" i="1"/>
  <c r="J199" i="1"/>
  <c r="L199" i="1" s="1"/>
  <c r="J191" i="1"/>
  <c r="J183" i="1"/>
  <c r="J175" i="1"/>
  <c r="L175" i="1" s="1"/>
  <c r="J165" i="1"/>
  <c r="J157" i="1"/>
  <c r="L157" i="1" s="1"/>
  <c r="J149" i="1"/>
  <c r="J139" i="1"/>
  <c r="J131" i="1"/>
  <c r="J123" i="1"/>
  <c r="J115" i="1"/>
  <c r="J106" i="1"/>
  <c r="L106" i="1" s="1"/>
  <c r="J97" i="1"/>
  <c r="J89" i="1"/>
  <c r="J79" i="1"/>
  <c r="J71" i="1"/>
  <c r="J63" i="1"/>
  <c r="L63" i="1" s="1"/>
  <c r="J54" i="1"/>
  <c r="L54" i="1" s="1"/>
  <c r="J46" i="1"/>
  <c r="J38" i="1"/>
  <c r="J30" i="1"/>
  <c r="J22" i="1"/>
  <c r="J14" i="1"/>
  <c r="J6" i="1"/>
  <c r="J676" i="1"/>
  <c r="J668" i="1"/>
  <c r="J660" i="1"/>
  <c r="J652" i="1"/>
  <c r="J644" i="1"/>
  <c r="J636" i="1"/>
  <c r="J628" i="1"/>
  <c r="J620" i="1"/>
  <c r="J612" i="1"/>
  <c r="J604" i="1"/>
  <c r="J595" i="1"/>
  <c r="J587" i="1"/>
  <c r="J578" i="1"/>
  <c r="J570" i="1"/>
  <c r="J562" i="1"/>
  <c r="J554" i="1"/>
  <c r="J546" i="1"/>
  <c r="J538" i="1"/>
  <c r="J530" i="1"/>
  <c r="J522" i="1"/>
  <c r="J513" i="1"/>
  <c r="J505" i="1"/>
  <c r="J496" i="1"/>
  <c r="J488" i="1"/>
  <c r="J479" i="1"/>
  <c r="J470" i="1"/>
  <c r="J462" i="1"/>
  <c r="J454" i="1"/>
  <c r="J446" i="1"/>
  <c r="J436" i="1"/>
  <c r="J428" i="1"/>
  <c r="J420" i="1"/>
  <c r="J412" i="1"/>
  <c r="J403" i="1"/>
  <c r="J395" i="1"/>
  <c r="J387" i="1"/>
  <c r="J379" i="1"/>
  <c r="J371" i="1"/>
  <c r="J362" i="1"/>
  <c r="J354" i="1"/>
  <c r="J346" i="1"/>
  <c r="J338" i="1"/>
  <c r="J329" i="1"/>
  <c r="J321" i="1"/>
  <c r="J313" i="1"/>
  <c r="J304" i="1"/>
  <c r="J296" i="1"/>
  <c r="J288" i="1"/>
  <c r="J280" i="1"/>
  <c r="J272" i="1"/>
  <c r="J264" i="1"/>
  <c r="J256" i="1"/>
  <c r="J248" i="1"/>
  <c r="J240" i="1"/>
  <c r="J232" i="1"/>
  <c r="J223" i="1"/>
  <c r="J215" i="1"/>
  <c r="J206" i="1"/>
  <c r="J198" i="1"/>
  <c r="J190" i="1"/>
  <c r="J182" i="1"/>
  <c r="J174" i="1"/>
  <c r="J164" i="1"/>
  <c r="J156" i="1"/>
  <c r="J148" i="1"/>
  <c r="J138" i="1"/>
  <c r="J130" i="1"/>
  <c r="J122" i="1"/>
  <c r="J114" i="1"/>
  <c r="J105" i="1"/>
  <c r="J96" i="1"/>
  <c r="J87" i="1"/>
  <c r="J78" i="1"/>
  <c r="J70" i="1"/>
  <c r="J62" i="1"/>
  <c r="J53" i="1"/>
  <c r="J45" i="1"/>
  <c r="J37" i="1"/>
  <c r="J29" i="1"/>
  <c r="J21" i="1"/>
  <c r="J13" i="1"/>
  <c r="J5" i="1"/>
  <c r="J537" i="1"/>
  <c r="J529" i="1"/>
  <c r="J521" i="1"/>
  <c r="J512" i="1"/>
  <c r="J503" i="1"/>
  <c r="J495" i="1"/>
  <c r="J486" i="1"/>
  <c r="J478" i="1"/>
  <c r="J469" i="1"/>
  <c r="J461" i="1"/>
  <c r="J453" i="1"/>
  <c r="J444" i="1"/>
  <c r="J435" i="1"/>
  <c r="J427" i="1"/>
  <c r="J419" i="1"/>
  <c r="J410" i="1"/>
  <c r="J402" i="1"/>
  <c r="J394" i="1"/>
  <c r="J386" i="1"/>
  <c r="J378" i="1"/>
  <c r="J370" i="1"/>
  <c r="J361" i="1"/>
  <c r="J353" i="1"/>
  <c r="J345" i="1"/>
  <c r="J337" i="1"/>
  <c r="J328" i="1"/>
  <c r="J320" i="1"/>
  <c r="J312" i="1"/>
  <c r="J303" i="1"/>
  <c r="J295" i="1"/>
  <c r="J287" i="1"/>
  <c r="J279" i="1"/>
  <c r="J271" i="1"/>
  <c r="J263" i="1"/>
  <c r="J255" i="1"/>
  <c r="J247" i="1"/>
  <c r="J239" i="1"/>
  <c r="J231" i="1"/>
  <c r="J222" i="1"/>
  <c r="J214" i="1"/>
  <c r="J205" i="1"/>
  <c r="J197" i="1"/>
  <c r="J189" i="1"/>
  <c r="J181" i="1"/>
  <c r="J173" i="1"/>
  <c r="J163" i="1"/>
  <c r="J155" i="1"/>
  <c r="J137" i="1"/>
  <c r="J129" i="1"/>
  <c r="J121" i="1"/>
  <c r="J113" i="1"/>
  <c r="J104" i="1"/>
  <c r="J95" i="1"/>
  <c r="J86" i="1"/>
  <c r="J77" i="1"/>
  <c r="J69" i="1"/>
  <c r="J61" i="1"/>
  <c r="J52" i="1"/>
  <c r="J44" i="1"/>
  <c r="J36" i="1"/>
  <c r="J28" i="1"/>
  <c r="J20" i="1"/>
  <c r="J12" i="1"/>
  <c r="J4" i="1"/>
  <c r="J610" i="1"/>
  <c r="L610" i="1" s="1"/>
  <c r="J602" i="1"/>
  <c r="L602" i="1" s="1"/>
  <c r="J593" i="1"/>
  <c r="L593" i="1" s="1"/>
  <c r="J585" i="1"/>
  <c r="L585" i="1" s="1"/>
  <c r="J576" i="1"/>
  <c r="L576" i="1" s="1"/>
  <c r="J568" i="1"/>
  <c r="L568" i="1" s="1"/>
  <c r="J560" i="1"/>
  <c r="L560" i="1" s="1"/>
  <c r="J552" i="1"/>
  <c r="L552" i="1" s="1"/>
  <c r="J544" i="1"/>
  <c r="L544" i="1" s="1"/>
  <c r="J536" i="1"/>
  <c r="L536" i="1" s="1"/>
  <c r="J528" i="1"/>
  <c r="L528" i="1" s="1"/>
  <c r="J520" i="1"/>
  <c r="L520" i="1" s="1"/>
  <c r="J511" i="1"/>
  <c r="J502" i="1"/>
  <c r="L502" i="1" s="1"/>
  <c r="J494" i="1"/>
  <c r="L494" i="1" s="1"/>
  <c r="J485" i="1"/>
  <c r="L485" i="1" s="1"/>
  <c r="J477" i="1"/>
  <c r="L477" i="1" s="1"/>
  <c r="J468" i="1"/>
  <c r="L468" i="1" s="1"/>
  <c r="J460" i="1"/>
  <c r="L460" i="1" s="1"/>
  <c r="J452" i="1"/>
  <c r="L452" i="1" s="1"/>
  <c r="J443" i="1"/>
  <c r="L443" i="1" s="1"/>
  <c r="J434" i="1"/>
  <c r="L434" i="1" s="1"/>
  <c r="J426" i="1"/>
  <c r="L426" i="1" s="1"/>
  <c r="J418" i="1"/>
  <c r="L418" i="1" s="1"/>
  <c r="J409" i="1"/>
  <c r="L409" i="1" s="1"/>
  <c r="J401" i="1"/>
  <c r="J393" i="1"/>
  <c r="L393" i="1" s="1"/>
  <c r="J385" i="1"/>
  <c r="L385" i="1" s="1"/>
  <c r="J377" i="1"/>
  <c r="L377" i="1" s="1"/>
  <c r="J369" i="1"/>
  <c r="L369" i="1" s="1"/>
  <c r="J360" i="1"/>
  <c r="L360" i="1" s="1"/>
  <c r="J352" i="1"/>
  <c r="L352" i="1" s="1"/>
  <c r="J344" i="1"/>
  <c r="L344" i="1" s="1"/>
  <c r="J336" i="1"/>
  <c r="L336" i="1" s="1"/>
  <c r="J327" i="1"/>
  <c r="L327" i="1" s="1"/>
  <c r="J319" i="1"/>
  <c r="L319" i="1" s="1"/>
  <c r="J311" i="1"/>
  <c r="L311" i="1" s="1"/>
  <c r="J302" i="1"/>
  <c r="L302" i="1" s="1"/>
  <c r="J294" i="1"/>
  <c r="J286" i="1"/>
  <c r="L286" i="1" s="1"/>
  <c r="J278" i="1"/>
  <c r="L278" i="1" s="1"/>
  <c r="J270" i="1"/>
  <c r="L270" i="1" s="1"/>
  <c r="J262" i="1"/>
  <c r="L262" i="1" s="1"/>
  <c r="J254" i="1"/>
  <c r="L254" i="1" s="1"/>
  <c r="J246" i="1"/>
  <c r="L246" i="1" s="1"/>
  <c r="J238" i="1"/>
  <c r="L238" i="1" s="1"/>
  <c r="J230" i="1"/>
  <c r="L230" i="1" s="1"/>
  <c r="J221" i="1"/>
  <c r="L221" i="1" s="1"/>
  <c r="J213" i="1"/>
  <c r="L213" i="1" s="1"/>
  <c r="J204" i="1"/>
  <c r="L204" i="1" s="1"/>
  <c r="J196" i="1"/>
  <c r="L196" i="1" s="1"/>
  <c r="J188" i="1"/>
  <c r="J180" i="1"/>
  <c r="L180" i="1" s="1"/>
  <c r="J171" i="1"/>
  <c r="L171" i="1" s="1"/>
  <c r="J162" i="1"/>
  <c r="L162" i="1" s="1"/>
  <c r="J154" i="1"/>
  <c r="L154" i="1" s="1"/>
  <c r="J145" i="1"/>
  <c r="L145" i="1" s="1"/>
  <c r="J136" i="1"/>
  <c r="L136" i="1" s="1"/>
  <c r="J128" i="1"/>
  <c r="L128" i="1" s="1"/>
  <c r="J120" i="1"/>
  <c r="L120" i="1" s="1"/>
  <c r="J112" i="1"/>
  <c r="L112" i="1" s="1"/>
  <c r="J103" i="1"/>
  <c r="L103" i="1" s="1"/>
  <c r="J94" i="1"/>
  <c r="L94" i="1" s="1"/>
  <c r="J85" i="1"/>
  <c r="L85" i="1" s="1"/>
  <c r="J76" i="1"/>
  <c r="J68" i="1"/>
  <c r="L68" i="1" s="1"/>
  <c r="J60" i="1"/>
  <c r="L60" i="1" s="1"/>
  <c r="J51" i="1"/>
  <c r="L51" i="1" s="1"/>
  <c r="J43" i="1"/>
  <c r="L43" i="1" s="1"/>
  <c r="J35" i="1"/>
  <c r="L35" i="1" s="1"/>
  <c r="J27" i="1"/>
  <c r="L27" i="1" s="1"/>
  <c r="J19" i="1"/>
  <c r="L19" i="1" s="1"/>
  <c r="J11" i="1"/>
  <c r="L11" i="1" s="1"/>
  <c r="J3" i="1"/>
  <c r="L3" i="1" s="1"/>
  <c r="J10" i="1"/>
  <c r="L10" i="1" s="1"/>
  <c r="J706" i="1"/>
  <c r="L706" i="1" s="1"/>
  <c r="J697" i="1"/>
  <c r="L697" i="1" s="1"/>
  <c r="J688" i="1"/>
  <c r="L688" i="1" s="1"/>
  <c r="J680" i="1"/>
  <c r="J672" i="1"/>
  <c r="L672" i="1" s="1"/>
  <c r="J664" i="1"/>
  <c r="L664" i="1" s="1"/>
  <c r="J656" i="1"/>
  <c r="L656" i="1" s="1"/>
  <c r="J648" i="1"/>
  <c r="L648" i="1" s="1"/>
  <c r="J640" i="1"/>
  <c r="L640" i="1" s="1"/>
  <c r="J632" i="1"/>
  <c r="L632" i="1" s="1"/>
  <c r="J624" i="1"/>
  <c r="L624" i="1" s="1"/>
  <c r="J616" i="1"/>
  <c r="L616" i="1" s="1"/>
  <c r="J608" i="1"/>
  <c r="L608" i="1" s="1"/>
  <c r="J599" i="1"/>
  <c r="L599" i="1" s="1"/>
  <c r="J591" i="1"/>
  <c r="L591" i="1" s="1"/>
  <c r="J583" i="1"/>
  <c r="L583" i="1" s="1"/>
  <c r="J574" i="1"/>
  <c r="J566" i="1"/>
  <c r="L566" i="1" s="1"/>
  <c r="J558" i="1"/>
  <c r="L558" i="1" s="1"/>
  <c r="J550" i="1"/>
  <c r="L550" i="1" s="1"/>
  <c r="J542" i="1"/>
  <c r="L542" i="1" s="1"/>
  <c r="J534" i="1"/>
  <c r="L534" i="1" s="1"/>
  <c r="J526" i="1"/>
  <c r="L526" i="1" s="1"/>
  <c r="J518" i="1"/>
  <c r="L518" i="1" s="1"/>
  <c r="J509" i="1"/>
  <c r="L509" i="1" s="1"/>
  <c r="J500" i="1"/>
  <c r="L500" i="1" s="1"/>
  <c r="J492" i="1"/>
  <c r="L492" i="1" s="1"/>
  <c r="J483" i="1"/>
  <c r="L483" i="1" s="1"/>
  <c r="J475" i="1"/>
  <c r="L475" i="1" s="1"/>
  <c r="J466" i="1"/>
  <c r="J458" i="1"/>
  <c r="L458" i="1" s="1"/>
  <c r="J450" i="1"/>
  <c r="L450" i="1" s="1"/>
  <c r="J441" i="1"/>
  <c r="L441" i="1" s="1"/>
  <c r="J432" i="1"/>
  <c r="L432" i="1" s="1"/>
  <c r="J424" i="1"/>
  <c r="L424" i="1" s="1"/>
  <c r="J416" i="1"/>
  <c r="L416" i="1" s="1"/>
  <c r="J407" i="1"/>
  <c r="L407" i="1" s="1"/>
  <c r="J399" i="1"/>
  <c r="L399" i="1" s="1"/>
  <c r="J391" i="1"/>
  <c r="L391" i="1" s="1"/>
  <c r="J383" i="1"/>
  <c r="L383" i="1" s="1"/>
  <c r="J375" i="1"/>
  <c r="L375" i="1" s="1"/>
  <c r="J367" i="1"/>
  <c r="L367" i="1" s="1"/>
  <c r="J358" i="1"/>
  <c r="J350" i="1"/>
  <c r="L350" i="1" s="1"/>
  <c r="J342" i="1"/>
  <c r="L342" i="1" s="1"/>
  <c r="J334" i="1"/>
  <c r="L334" i="1" s="1"/>
  <c r="J325" i="1"/>
  <c r="L325" i="1" s="1"/>
  <c r="J317" i="1"/>
  <c r="L317" i="1" s="1"/>
  <c r="J308" i="1"/>
  <c r="L308" i="1" s="1"/>
  <c r="J300" i="1"/>
  <c r="L300" i="1" s="1"/>
  <c r="J292" i="1"/>
  <c r="L292" i="1" s="1"/>
  <c r="J284" i="1"/>
  <c r="L284" i="1" s="1"/>
  <c r="J276" i="1"/>
  <c r="L276" i="1" s="1"/>
  <c r="J268" i="1"/>
  <c r="L268" i="1" s="1"/>
  <c r="J260" i="1"/>
  <c r="L260" i="1" s="1"/>
  <c r="J252" i="1"/>
  <c r="J244" i="1"/>
  <c r="L244" i="1" s="1"/>
  <c r="J236" i="1"/>
  <c r="L236" i="1" s="1"/>
  <c r="J228" i="1"/>
  <c r="L228" i="1" s="1"/>
  <c r="J219" i="1"/>
  <c r="L219" i="1" s="1"/>
  <c r="J211" i="1"/>
  <c r="L211" i="1" s="1"/>
  <c r="J202" i="1"/>
  <c r="L202" i="1" s="1"/>
  <c r="J194" i="1"/>
  <c r="L194" i="1" s="1"/>
  <c r="J186" i="1"/>
  <c r="L186" i="1" s="1"/>
  <c r="J178" i="1"/>
  <c r="L178" i="1" s="1"/>
  <c r="J169" i="1"/>
  <c r="L169" i="1" s="1"/>
  <c r="J160" i="1"/>
  <c r="L160" i="1" s="1"/>
  <c r="J152" i="1"/>
  <c r="L152" i="1" s="1"/>
  <c r="J143" i="1"/>
  <c r="J134" i="1"/>
  <c r="L134" i="1" s="1"/>
  <c r="J126" i="1"/>
  <c r="L126" i="1" s="1"/>
  <c r="J118" i="1"/>
  <c r="L118" i="1" s="1"/>
  <c r="J109" i="1"/>
  <c r="L109" i="1" s="1"/>
  <c r="J100" i="1"/>
  <c r="L100" i="1" s="1"/>
  <c r="J92" i="1"/>
  <c r="L92" i="1" s="1"/>
  <c r="J83" i="1"/>
  <c r="L83" i="1" s="1"/>
  <c r="J74" i="1"/>
  <c r="L74" i="1" s="1"/>
  <c r="J66" i="1"/>
  <c r="L66" i="1" s="1"/>
  <c r="J58" i="1"/>
  <c r="L58" i="1" s="1"/>
  <c r="J49" i="1"/>
  <c r="L49" i="1" s="1"/>
  <c r="J41" i="1"/>
  <c r="L41" i="1" s="1"/>
  <c r="J33" i="1"/>
  <c r="J25" i="1"/>
  <c r="L25" i="1" s="1"/>
  <c r="J17" i="1"/>
  <c r="L17" i="1" s="1"/>
  <c r="J9" i="1"/>
  <c r="L9" i="1" s="1"/>
  <c r="J713" i="1"/>
  <c r="L713" i="1" s="1"/>
  <c r="J704" i="1"/>
  <c r="L704" i="1" s="1"/>
  <c r="J696" i="1"/>
  <c r="L696" i="1" s="1"/>
  <c r="J687" i="1"/>
  <c r="L687" i="1" s="1"/>
  <c r="J679" i="1"/>
  <c r="L679" i="1" s="1"/>
  <c r="J671" i="1"/>
  <c r="J663" i="1"/>
  <c r="L663" i="1" s="1"/>
  <c r="J655" i="1"/>
  <c r="L655" i="1" s="1"/>
  <c r="J647" i="1"/>
  <c r="L647" i="1" s="1"/>
  <c r="J639" i="1"/>
  <c r="L639" i="1" s="1"/>
  <c r="J631" i="1"/>
  <c r="L631" i="1" s="1"/>
  <c r="J623" i="1"/>
  <c r="J615" i="1"/>
  <c r="L615" i="1" s="1"/>
  <c r="J607" i="1"/>
  <c r="L607" i="1" s="1"/>
  <c r="J598" i="1"/>
  <c r="L598" i="1" s="1"/>
  <c r="J590" i="1"/>
  <c r="L590" i="1" s="1"/>
  <c r="J582" i="1"/>
  <c r="L582" i="1" s="1"/>
  <c r="J573" i="1"/>
  <c r="L573" i="1" s="1"/>
  <c r="J565" i="1"/>
  <c r="J557" i="1"/>
  <c r="L557" i="1" s="1"/>
  <c r="J549" i="1"/>
  <c r="L549" i="1" s="1"/>
  <c r="J541" i="1"/>
  <c r="L541" i="1" s="1"/>
  <c r="J533" i="1"/>
  <c r="L533" i="1" s="1"/>
  <c r="J525" i="1"/>
  <c r="L525" i="1" s="1"/>
  <c r="J517" i="1"/>
  <c r="J508" i="1"/>
  <c r="L508" i="1" s="1"/>
  <c r="J499" i="1"/>
  <c r="L499" i="1" s="1"/>
  <c r="J491" i="1"/>
  <c r="L491" i="1" s="1"/>
  <c r="J482" i="1"/>
  <c r="L482" i="1" s="1"/>
  <c r="J474" i="1"/>
  <c r="L474" i="1" s="1"/>
  <c r="J465" i="1"/>
  <c r="L465" i="1" s="1"/>
  <c r="J457" i="1"/>
  <c r="J449" i="1"/>
  <c r="L449" i="1" s="1"/>
  <c r="J439" i="1"/>
  <c r="L439" i="1" s="1"/>
  <c r="J431" i="1"/>
  <c r="L431" i="1" s="1"/>
  <c r="J423" i="1"/>
  <c r="L423" i="1" s="1"/>
  <c r="J415" i="1"/>
  <c r="L415" i="1" s="1"/>
  <c r="J406" i="1"/>
  <c r="J398" i="1"/>
  <c r="L398" i="1" s="1"/>
  <c r="J390" i="1"/>
  <c r="L390" i="1" s="1"/>
  <c r="J382" i="1"/>
  <c r="L382" i="1" s="1"/>
  <c r="J374" i="1"/>
  <c r="L374" i="1" s="1"/>
  <c r="J366" i="1"/>
  <c r="L366" i="1" s="1"/>
  <c r="J357" i="1"/>
  <c r="L357" i="1" s="1"/>
  <c r="J349" i="1"/>
  <c r="J341" i="1"/>
  <c r="L341" i="1" s="1"/>
  <c r="J333" i="1"/>
  <c r="L333" i="1" s="1"/>
  <c r="J324" i="1"/>
  <c r="L324" i="1" s="1"/>
  <c r="J316" i="1"/>
  <c r="L316" i="1" s="1"/>
  <c r="J307" i="1"/>
  <c r="L307" i="1" s="1"/>
  <c r="J299" i="1"/>
  <c r="J291" i="1"/>
  <c r="L291" i="1" s="1"/>
  <c r="J283" i="1"/>
  <c r="L283" i="1" s="1"/>
  <c r="J275" i="1"/>
  <c r="L275" i="1" s="1"/>
  <c r="J267" i="1"/>
  <c r="L267" i="1" s="1"/>
  <c r="J259" i="1"/>
  <c r="J251" i="1"/>
  <c r="L251" i="1" s="1"/>
  <c r="J243" i="1"/>
  <c r="J235" i="1"/>
  <c r="L235" i="1" s="1"/>
  <c r="J227" i="1"/>
  <c r="L227" i="1" s="1"/>
  <c r="J218" i="1"/>
  <c r="L218" i="1" s="1"/>
  <c r="J209" i="1"/>
  <c r="L209" i="1" s="1"/>
  <c r="J201" i="1"/>
  <c r="L201" i="1" s="1"/>
  <c r="J193" i="1"/>
  <c r="J185" i="1"/>
  <c r="L185" i="1" s="1"/>
  <c r="J177" i="1"/>
  <c r="L177" i="1" s="1"/>
  <c r="J168" i="1"/>
  <c r="L168" i="1" s="1"/>
  <c r="J159" i="1"/>
  <c r="L159" i="1" s="1"/>
  <c r="J151" i="1"/>
  <c r="L151" i="1" s="1"/>
  <c r="J142" i="1"/>
  <c r="L142" i="1" s="1"/>
  <c r="J133" i="1"/>
  <c r="J125" i="1"/>
  <c r="L125" i="1" s="1"/>
  <c r="J117" i="1"/>
  <c r="L117" i="1" s="1"/>
  <c r="J108" i="1"/>
  <c r="L108" i="1" s="1"/>
  <c r="J99" i="1"/>
  <c r="L99" i="1" s="1"/>
  <c r="J91" i="1"/>
  <c r="L91" i="1" s="1"/>
  <c r="J81" i="1"/>
  <c r="J73" i="1"/>
  <c r="L73" i="1" s="1"/>
  <c r="J65" i="1"/>
  <c r="L65" i="1" s="1"/>
  <c r="J57" i="1"/>
  <c r="J48" i="1"/>
  <c r="L48" i="1" s="1"/>
  <c r="J40" i="1"/>
  <c r="L40" i="1" s="1"/>
  <c r="J32" i="1"/>
  <c r="L32" i="1" s="1"/>
  <c r="J24" i="1"/>
  <c r="L24" i="1" s="1"/>
  <c r="J16" i="1"/>
  <c r="L16" i="1" s="1"/>
  <c r="J8" i="1"/>
  <c r="L8" i="1" s="1"/>
  <c r="AQ1690" i="1"/>
  <c r="L735" i="1" l="1"/>
  <c r="L101" i="1"/>
  <c r="L641" i="1"/>
  <c r="L955" i="1"/>
  <c r="L698" i="1"/>
  <c r="L1310" i="1"/>
  <c r="L1518" i="1"/>
  <c r="L1420" i="1"/>
  <c r="L729" i="1"/>
  <c r="L940" i="1"/>
  <c r="L1040" i="1"/>
  <c r="L1456" i="1"/>
  <c r="L1560" i="1"/>
  <c r="L1664" i="1"/>
  <c r="L686" i="1"/>
  <c r="L835" i="1"/>
  <c r="L1149" i="1"/>
  <c r="L618" i="1"/>
  <c r="L724" i="1"/>
  <c r="L830" i="1"/>
  <c r="L935" i="1"/>
  <c r="L1638" i="1"/>
  <c r="L33" i="1"/>
  <c r="L143" i="1"/>
  <c r="L252" i="1"/>
  <c r="L358" i="1"/>
  <c r="L466" i="1"/>
  <c r="L574" i="1"/>
  <c r="L680" i="1"/>
  <c r="L191" i="1"/>
  <c r="L787" i="1"/>
  <c r="L892" i="1"/>
  <c r="L998" i="1"/>
  <c r="L1102" i="1"/>
  <c r="L1206" i="1"/>
  <c r="L301" i="1"/>
  <c r="L1411" i="1"/>
  <c r="L1515" i="1"/>
  <c r="L1619" i="1"/>
  <c r="L1565" i="1"/>
  <c r="L1669" i="1"/>
  <c r="L1359" i="1"/>
  <c r="L1399" i="1"/>
  <c r="L1594" i="1"/>
  <c r="L1524" i="1"/>
  <c r="L76" i="1"/>
  <c r="L188" i="1"/>
  <c r="L294" i="1"/>
  <c r="L401" i="1"/>
  <c r="L511" i="1"/>
  <c r="L305" i="1"/>
  <c r="L523" i="1"/>
  <c r="L203" i="1"/>
  <c r="L1367" i="1"/>
  <c r="L581" i="1"/>
  <c r="L22" i="1"/>
  <c r="L241" i="1"/>
  <c r="L1039" i="1"/>
  <c r="L1251" i="1"/>
  <c r="L1355" i="1"/>
  <c r="L1459" i="1"/>
  <c r="L947" i="1"/>
  <c r="L755" i="1"/>
  <c r="L1045" i="1"/>
  <c r="L1087" i="1"/>
  <c r="L1097" i="1"/>
  <c r="L1482" i="1"/>
  <c r="L1676" i="1"/>
  <c r="L621" i="1"/>
  <c r="L842" i="1"/>
  <c r="L524" i="1"/>
  <c r="L89" i="1"/>
  <c r="L527" i="1"/>
  <c r="L421" i="1"/>
  <c r="L531" i="1"/>
  <c r="L637" i="1"/>
  <c r="L809" i="1"/>
  <c r="L913" i="1"/>
  <c r="L1123" i="1"/>
  <c r="L1227" i="1"/>
  <c r="L1111" i="1"/>
  <c r="L1323" i="1"/>
  <c r="L1427" i="1"/>
  <c r="L1402" i="1"/>
  <c r="L1610" i="1"/>
  <c r="L1572" i="1"/>
  <c r="L243" i="1"/>
  <c r="L457" i="1"/>
  <c r="L671" i="1"/>
  <c r="L1197" i="1"/>
  <c r="L1301" i="1"/>
  <c r="L1405" i="1"/>
  <c r="L1157" i="1"/>
  <c r="L736" i="1"/>
  <c r="L133" i="1"/>
  <c r="L349" i="1"/>
  <c r="L565" i="1"/>
  <c r="L778" i="1"/>
  <c r="L883" i="1"/>
  <c r="L989" i="1"/>
  <c r="L1093" i="1"/>
  <c r="L833" i="1"/>
  <c r="L938" i="1"/>
  <c r="L1043" i="1"/>
  <c r="L90" i="1"/>
  <c r="L200" i="1"/>
  <c r="L306" i="1"/>
  <c r="L414" i="1"/>
  <c r="L1052" i="1"/>
  <c r="L1364" i="1"/>
  <c r="L131" i="1"/>
  <c r="L351" i="1"/>
  <c r="L1667" i="1"/>
  <c r="L630" i="1"/>
  <c r="L179" i="1"/>
  <c r="L657" i="1"/>
  <c r="L1303" i="1"/>
  <c r="L123" i="1"/>
  <c r="L575" i="1"/>
  <c r="L681" i="1"/>
  <c r="L1098" i="1"/>
  <c r="L1591" i="1"/>
  <c r="L1338" i="1"/>
  <c r="L1546" i="1"/>
  <c r="L38" i="1"/>
  <c r="L685" i="1"/>
  <c r="L42" i="1"/>
  <c r="L153" i="1"/>
  <c r="L584" i="1"/>
  <c r="L751" i="1"/>
  <c r="L962" i="1"/>
  <c r="L1067" i="1"/>
  <c r="L1171" i="1"/>
  <c r="L950" i="1"/>
  <c r="L1267" i="1"/>
  <c r="L1475" i="1"/>
  <c r="L1579" i="1"/>
  <c r="L1683" i="1"/>
  <c r="L1599" i="1"/>
  <c r="L1615" i="1"/>
  <c r="L1140" i="1"/>
  <c r="L1564" i="1"/>
  <c r="L801" i="1"/>
  <c r="L1012" i="1"/>
  <c r="L890" i="1"/>
  <c r="L1356" i="1"/>
  <c r="L1628" i="1"/>
  <c r="L1199" i="1"/>
  <c r="L1108" i="1"/>
  <c r="L355" i="1"/>
  <c r="L463" i="1"/>
  <c r="L571" i="1"/>
  <c r="L1055" i="1"/>
  <c r="L898" i="1"/>
  <c r="L1212" i="1"/>
  <c r="L81" i="1"/>
  <c r="L193" i="1"/>
  <c r="L299" i="1"/>
  <c r="L406" i="1"/>
  <c r="L517" i="1"/>
  <c r="L623" i="1"/>
  <c r="L1253" i="1"/>
  <c r="L1357" i="1"/>
  <c r="L1461" i="1"/>
  <c r="L1449" i="1"/>
  <c r="L784" i="1"/>
  <c r="L995" i="1"/>
  <c r="L1099" i="1"/>
  <c r="L1203" i="1"/>
  <c r="L39" i="1"/>
  <c r="L365" i="1"/>
  <c r="L473" i="1"/>
  <c r="L1004" i="1"/>
  <c r="L1426" i="1"/>
  <c r="L1490" i="1"/>
  <c r="L1554" i="1"/>
  <c r="L1618" i="1"/>
  <c r="L1682" i="1"/>
  <c r="L21" i="1"/>
  <c r="L87" i="1"/>
  <c r="L156" i="1"/>
  <c r="L223" i="1"/>
  <c r="L288" i="1"/>
  <c r="L354" i="1"/>
  <c r="L420" i="1"/>
  <c r="L488" i="1"/>
  <c r="L554" i="1"/>
  <c r="L620" i="1"/>
  <c r="L1252" i="1"/>
  <c r="L768" i="1"/>
  <c r="L53" i="1"/>
  <c r="L122" i="1"/>
  <c r="L190" i="1"/>
  <c r="L256" i="1"/>
  <c r="L321" i="1"/>
  <c r="L387" i="1"/>
  <c r="L454" i="1"/>
  <c r="L522" i="1"/>
  <c r="L587" i="1"/>
  <c r="L834" i="1"/>
  <c r="L1316" i="1"/>
  <c r="L1668" i="1"/>
  <c r="L652" i="1"/>
  <c r="L1362" i="1"/>
  <c r="L804" i="1"/>
  <c r="L934" i="1"/>
  <c r="L1215" i="1"/>
  <c r="L1031" i="1"/>
  <c r="L857" i="1"/>
  <c r="L922" i="1"/>
  <c r="L987" i="1"/>
  <c r="L1051" i="1"/>
  <c r="L1115" i="1"/>
  <c r="L1179" i="1"/>
  <c r="L747" i="1"/>
  <c r="L1243" i="1"/>
  <c r="L1307" i="1"/>
  <c r="L1371" i="1"/>
  <c r="L1435" i="1"/>
  <c r="L1499" i="1"/>
  <c r="L1563" i="1"/>
  <c r="L1627" i="1"/>
  <c r="L15" i="1"/>
  <c r="L80" i="1"/>
  <c r="L150" i="1"/>
  <c r="L1223" i="1"/>
  <c r="L1247" i="1"/>
  <c r="L793" i="1"/>
  <c r="L703" i="1"/>
  <c r="L874" i="1"/>
  <c r="L1148" i="1"/>
  <c r="L1468" i="1"/>
  <c r="L597" i="1"/>
  <c r="L939" i="1"/>
  <c r="L1260" i="1"/>
  <c r="L1556" i="1"/>
  <c r="L945" i="1"/>
  <c r="L1010" i="1"/>
  <c r="L1074" i="1"/>
  <c r="L1138" i="1"/>
  <c r="L1330" i="1"/>
  <c r="L1394" i="1"/>
  <c r="L1458" i="1"/>
  <c r="L1522" i="1"/>
  <c r="L1586" i="1"/>
  <c r="L1650" i="1"/>
  <c r="L759" i="1"/>
  <c r="L825" i="1"/>
  <c r="L889" i="1"/>
  <c r="L954" i="1"/>
  <c r="L1019" i="1"/>
  <c r="L1083" i="1"/>
  <c r="L1147" i="1"/>
  <c r="L1211" i="1"/>
  <c r="L1103" i="1"/>
  <c r="L1167" i="1"/>
  <c r="L1170" i="1"/>
  <c r="L1234" i="1"/>
  <c r="L1298" i="1"/>
  <c r="L1275" i="1"/>
  <c r="L1339" i="1"/>
  <c r="L1403" i="1"/>
  <c r="L1467" i="1"/>
  <c r="L1531" i="1"/>
  <c r="L1595" i="1"/>
  <c r="L1659" i="1"/>
  <c r="L47" i="1"/>
  <c r="L116" i="1"/>
  <c r="L184" i="1"/>
  <c r="L250" i="1"/>
  <c r="L1279" i="1"/>
  <c r="L1343" i="1"/>
  <c r="L1559" i="1"/>
  <c r="L606" i="1"/>
  <c r="L638" i="1"/>
  <c r="L532" i="1"/>
  <c r="L866" i="1"/>
  <c r="L712" i="1"/>
  <c r="L826" i="1"/>
  <c r="L1132" i="1"/>
  <c r="L1388" i="1"/>
  <c r="L1476" i="1"/>
  <c r="L1351" i="1"/>
  <c r="L692" i="1"/>
  <c r="L758" i="1"/>
  <c r="L824" i="1"/>
  <c r="L888" i="1"/>
  <c r="L953" i="1"/>
  <c r="L1018" i="1"/>
  <c r="L1082" i="1"/>
  <c r="L1146" i="1"/>
  <c r="L837" i="1"/>
  <c r="L966" i="1"/>
  <c r="L1401" i="1"/>
  <c r="L1049" i="1"/>
  <c r="L1209" i="1"/>
  <c r="L1593" i="1"/>
  <c r="L130" i="1"/>
  <c r="L198" i="1"/>
  <c r="L264" i="1"/>
  <c r="L329" i="1"/>
  <c r="L395" i="1"/>
  <c r="L462" i="1"/>
  <c r="L530" i="1"/>
  <c r="L595" i="1"/>
  <c r="L660" i="1"/>
  <c r="L1625" i="1"/>
  <c r="AM154" i="1"/>
  <c r="AM150" i="1"/>
  <c r="AM133" i="1"/>
  <c r="AM162" i="1"/>
  <c r="AM125" i="1"/>
  <c r="L20" i="1"/>
  <c r="L667" i="1"/>
  <c r="L798" i="1"/>
  <c r="L903" i="1"/>
  <c r="L1033" i="1"/>
  <c r="L1513" i="1"/>
  <c r="L214" i="1"/>
  <c r="L279" i="1"/>
  <c r="L345" i="1"/>
  <c r="L410" i="1"/>
  <c r="L478" i="1"/>
  <c r="L710" i="1"/>
  <c r="L775" i="1"/>
  <c r="L840" i="1"/>
  <c r="L904" i="1"/>
  <c r="L969" i="1"/>
  <c r="L147" i="1"/>
  <c r="L603" i="1"/>
  <c r="L733" i="1"/>
  <c r="L261" i="1"/>
  <c r="L978" i="1"/>
  <c r="L1042" i="1"/>
  <c r="L1106" i="1"/>
  <c r="L1391" i="1"/>
  <c r="L1519" i="1"/>
  <c r="L1666" i="1"/>
  <c r="L1231" i="1"/>
  <c r="L259" i="1"/>
  <c r="L258" i="1"/>
  <c r="K1690" i="1"/>
  <c r="L257" i="1"/>
  <c r="G257" i="1"/>
  <c r="G1690" i="1" s="1"/>
  <c r="F1690" i="1"/>
  <c r="L62" i="1"/>
  <c r="L297" i="1"/>
  <c r="L364" i="1"/>
  <c r="L429" i="1"/>
  <c r="L497" i="1"/>
  <c r="L563" i="1"/>
  <c r="L629" i="1"/>
  <c r="L694" i="1"/>
  <c r="L684" i="1"/>
  <c r="L750" i="1"/>
  <c r="L816" i="1"/>
  <c r="L880" i="1"/>
  <c r="L1178" i="1"/>
  <c r="L1242" i="1"/>
  <c r="L1306" i="1"/>
  <c r="L141" i="1"/>
  <c r="L1081" i="1"/>
  <c r="L1305" i="1"/>
  <c r="L1145" i="1"/>
  <c r="L1465" i="1"/>
  <c r="L6" i="1"/>
  <c r="L71" i="1"/>
  <c r="L139" i="1"/>
  <c r="L207" i="1"/>
  <c r="L273" i="1"/>
  <c r="L339" i="1"/>
  <c r="L404" i="1"/>
  <c r="L472" i="1"/>
  <c r="L539" i="1"/>
  <c r="L605" i="1"/>
  <c r="L669" i="1"/>
  <c r="L1570" i="1"/>
  <c r="L1634" i="1"/>
  <c r="L1433" i="1"/>
  <c r="L513" i="1"/>
  <c r="L578" i="1"/>
  <c r="L644" i="1"/>
  <c r="L30" i="1"/>
  <c r="L97" i="1"/>
  <c r="L165" i="1"/>
  <c r="L233" i="1"/>
  <c r="L170" i="1"/>
  <c r="L1152" i="1"/>
  <c r="L1282" i="1"/>
  <c r="L887" i="1"/>
  <c r="L952" i="1"/>
  <c r="L1017" i="1"/>
  <c r="L1065" i="1"/>
  <c r="L1257" i="1"/>
  <c r="L1321" i="1"/>
  <c r="L1161" i="1"/>
  <c r="L1641" i="1"/>
  <c r="L1273" i="1"/>
  <c r="L1577" i="1"/>
  <c r="L1410" i="1"/>
  <c r="L1538" i="1"/>
  <c r="L1346" i="1"/>
  <c r="L1602" i="1"/>
  <c r="L702" i="1"/>
  <c r="L1657" i="1"/>
  <c r="L1474" i="1"/>
  <c r="L135" i="1"/>
  <c r="L476" i="1"/>
  <c r="L726" i="1"/>
  <c r="L791" i="1"/>
  <c r="L856" i="1"/>
  <c r="L921" i="1"/>
  <c r="L986" i="1"/>
  <c r="L1050" i="1"/>
  <c r="L1114" i="1"/>
  <c r="L739" i="1"/>
  <c r="L1063" i="1"/>
  <c r="L1127" i="1"/>
  <c r="L1239" i="1"/>
  <c r="L1370" i="1"/>
  <c r="L1434" i="1"/>
  <c r="L1498" i="1"/>
  <c r="L1562" i="1"/>
  <c r="L1626" i="1"/>
  <c r="L1369" i="1"/>
  <c r="L594" i="1"/>
  <c r="L659" i="1"/>
  <c r="L725" i="1"/>
  <c r="L790" i="1"/>
  <c r="L1047" i="1"/>
  <c r="L326" i="1"/>
  <c r="L14" i="1"/>
  <c r="L79" i="1"/>
  <c r="L149" i="1"/>
  <c r="L216" i="1"/>
  <c r="L281" i="1"/>
  <c r="L347" i="1"/>
  <c r="L413" i="1"/>
  <c r="L480" i="1"/>
  <c r="L547" i="1"/>
  <c r="L613" i="1"/>
  <c r="L677" i="1"/>
  <c r="L84" i="1"/>
  <c r="L285" i="1"/>
  <c r="L727" i="1"/>
  <c r="L792" i="1"/>
  <c r="L877" i="1"/>
  <c r="L1202" i="1"/>
  <c r="L1266" i="1"/>
  <c r="L1631" i="1"/>
  <c r="L556" i="1"/>
  <c r="AM151" i="1"/>
  <c r="L44" i="1"/>
  <c r="L114" i="1"/>
  <c r="L313" i="1"/>
  <c r="L379" i="1"/>
  <c r="L113" i="1"/>
  <c r="L45" i="1"/>
  <c r="L248" i="1"/>
  <c r="L446" i="1"/>
  <c r="L182" i="1"/>
  <c r="L197" i="1"/>
  <c r="L263" i="1"/>
  <c r="L328" i="1"/>
  <c r="L394" i="1"/>
  <c r="L461" i="1"/>
  <c r="L529" i="1"/>
  <c r="L111" i="1"/>
  <c r="L901" i="1"/>
  <c r="L1162" i="1"/>
  <c r="L1226" i="1"/>
  <c r="L1290" i="1"/>
  <c r="L1665" i="1"/>
  <c r="L46" i="1"/>
  <c r="L115" i="1"/>
  <c r="L183" i="1"/>
  <c r="L249" i="1"/>
  <c r="L314" i="1"/>
  <c r="L380" i="1"/>
  <c r="L447" i="1"/>
  <c r="L514" i="1"/>
  <c r="L579" i="1"/>
  <c r="L645" i="1"/>
  <c r="L253" i="1"/>
  <c r="L845" i="1"/>
  <c r="L545" i="1"/>
  <c r="L611" i="1"/>
  <c r="L675" i="1"/>
  <c r="L741" i="1"/>
  <c r="L807" i="1"/>
  <c r="L1442" i="1"/>
  <c r="L1506" i="1"/>
  <c r="L1601" i="1"/>
  <c r="L968" i="1"/>
  <c r="L346" i="1"/>
  <c r="L612" i="1"/>
  <c r="L129" i="1"/>
  <c r="L412" i="1"/>
  <c r="L676" i="1"/>
  <c r="L479" i="1"/>
  <c r="L546" i="1"/>
  <c r="L731" i="1"/>
  <c r="L163" i="1"/>
  <c r="L295" i="1"/>
  <c r="L427" i="1"/>
  <c r="L28" i="1"/>
  <c r="L95" i="1"/>
  <c r="L895" i="1"/>
  <c r="L1385" i="1"/>
  <c r="L78" i="1"/>
  <c r="L148" i="1"/>
  <c r="L280" i="1"/>
  <c r="L1183" i="1"/>
  <c r="L1025" i="1"/>
  <c r="L13" i="1"/>
  <c r="L215" i="1"/>
  <c r="L231" i="1"/>
  <c r="L361" i="1"/>
  <c r="L495" i="1"/>
  <c r="L1169" i="1"/>
  <c r="L1585" i="1"/>
  <c r="L1425" i="1"/>
  <c r="L1455" i="1"/>
  <c r="L164" i="1"/>
  <c r="L232" i="1"/>
  <c r="L296" i="1"/>
  <c r="L362" i="1"/>
  <c r="L428" i="1"/>
  <c r="L496" i="1"/>
  <c r="L562" i="1"/>
  <c r="L628" i="1"/>
  <c r="L1265" i="1"/>
  <c r="L1281" i="1"/>
  <c r="L1378" i="1"/>
  <c r="L293" i="1"/>
  <c r="L625" i="1"/>
  <c r="L1255" i="1"/>
  <c r="L1194" i="1"/>
  <c r="L1258" i="1"/>
  <c r="L29" i="1"/>
  <c r="L96" i="1"/>
  <c r="L26" i="1"/>
  <c r="L1210" i="1"/>
  <c r="L1274" i="1"/>
  <c r="L1386" i="1"/>
  <c r="L1450" i="1"/>
  <c r="L1514" i="1"/>
  <c r="L1578" i="1"/>
  <c r="L1642" i="1"/>
  <c r="L1545" i="1"/>
  <c r="L1289" i="1"/>
  <c r="L1353" i="1"/>
  <c r="L1473" i="1"/>
  <c r="L86" i="1"/>
  <c r="L75" i="1"/>
  <c r="L212" i="1"/>
  <c r="L869" i="1"/>
  <c r="AM153" i="1"/>
  <c r="L734" i="1"/>
  <c r="L799" i="1"/>
  <c r="L864" i="1"/>
  <c r="L929" i="1"/>
  <c r="L994" i="1"/>
  <c r="L1058" i="1"/>
  <c r="L1122" i="1"/>
  <c r="L1609" i="1"/>
  <c r="L1417" i="1"/>
  <c r="L1673" i="1"/>
  <c r="L960" i="1"/>
  <c r="L1322" i="1"/>
  <c r="L876" i="1"/>
  <c r="L537" i="1"/>
  <c r="L77" i="1"/>
  <c r="L1217" i="1"/>
  <c r="L12" i="1"/>
  <c r="L635" i="1"/>
  <c r="L831" i="1"/>
  <c r="L928" i="1"/>
  <c r="L1129" i="1"/>
  <c r="L1185" i="1"/>
  <c r="L173" i="1"/>
  <c r="L239" i="1"/>
  <c r="L303" i="1"/>
  <c r="L370" i="1"/>
  <c r="L435" i="1"/>
  <c r="L503" i="1"/>
  <c r="L1007" i="1"/>
  <c r="L1071" i="1"/>
  <c r="L577" i="1"/>
  <c r="L643" i="1"/>
  <c r="L709" i="1"/>
  <c r="L774" i="1"/>
  <c r="L839" i="1"/>
  <c r="L871" i="1"/>
  <c r="L936" i="1"/>
  <c r="L1001" i="1"/>
  <c r="L1377" i="1"/>
  <c r="L1505" i="1"/>
  <c r="L1345" i="1"/>
  <c r="L1409" i="1"/>
  <c r="L569" i="1"/>
  <c r="L700" i="1"/>
  <c r="L765" i="1"/>
  <c r="L863" i="1"/>
  <c r="L993" i="1"/>
  <c r="L1569" i="1"/>
  <c r="L1537" i="1"/>
  <c r="L36" i="1"/>
  <c r="L104" i="1"/>
  <c r="L181" i="1"/>
  <c r="L247" i="1"/>
  <c r="L312" i="1"/>
  <c r="L378" i="1"/>
  <c r="L444" i="1"/>
  <c r="L512" i="1"/>
  <c r="L742" i="1"/>
  <c r="L808" i="1"/>
  <c r="L872" i="1"/>
  <c r="L937" i="1"/>
  <c r="L1002" i="1"/>
  <c r="L1066" i="1"/>
  <c r="L1130" i="1"/>
  <c r="L1079" i="1"/>
  <c r="L1057" i="1"/>
  <c r="L1633" i="1"/>
  <c r="L1313" i="1"/>
  <c r="L1225" i="1"/>
  <c r="L1441" i="1"/>
  <c r="AM118" i="1"/>
  <c r="AM126" i="1"/>
  <c r="AM134" i="1"/>
  <c r="AM127" i="1"/>
  <c r="AM158" i="1"/>
  <c r="L1193" i="1"/>
  <c r="L1481" i="1"/>
  <c r="L1337" i="1"/>
  <c r="AM135" i="1"/>
  <c r="AM164" i="1"/>
  <c r="L1649" i="1"/>
  <c r="L304" i="1"/>
  <c r="L189" i="1"/>
  <c r="L521" i="1"/>
  <c r="AM119" i="1"/>
  <c r="AM121" i="1"/>
  <c r="AM111" i="1"/>
  <c r="AM116" i="1"/>
  <c r="L105" i="1"/>
  <c r="L570" i="1"/>
  <c r="L847" i="1"/>
  <c r="L944" i="1"/>
  <c r="L386" i="1"/>
  <c r="AM129" i="1"/>
  <c r="AM156" i="1"/>
  <c r="AM161" i="1"/>
  <c r="AM132" i="1"/>
  <c r="L1393" i="1"/>
  <c r="L1297" i="1"/>
  <c r="L371" i="1"/>
  <c r="L782" i="1"/>
  <c r="L879" i="1"/>
  <c r="L320" i="1"/>
  <c r="L1218" i="1"/>
  <c r="L52" i="1"/>
  <c r="L205" i="1"/>
  <c r="L402" i="1"/>
  <c r="L832" i="1"/>
  <c r="L961" i="1"/>
  <c r="L1155" i="1"/>
  <c r="L1361" i="1"/>
  <c r="AM137" i="1"/>
  <c r="AM114" i="1"/>
  <c r="AM148" i="1"/>
  <c r="AM149" i="1"/>
  <c r="L174" i="1"/>
  <c r="L636" i="1"/>
  <c r="L586" i="1"/>
  <c r="L1617" i="1"/>
  <c r="L1553" i="1"/>
  <c r="L453" i="1"/>
  <c r="L1457" i="1"/>
  <c r="L1073" i="1"/>
  <c r="L61" i="1"/>
  <c r="L271" i="1"/>
  <c r="L469" i="1"/>
  <c r="L766" i="1"/>
  <c r="L1026" i="1"/>
  <c r="L4" i="1"/>
  <c r="L69" i="1"/>
  <c r="L137" i="1"/>
  <c r="L5" i="1"/>
  <c r="L70" i="1"/>
  <c r="L138" i="1"/>
  <c r="L206" i="1"/>
  <c r="L272" i="1"/>
  <c r="L338" i="1"/>
  <c r="L403" i="1"/>
  <c r="L470" i="1"/>
  <c r="L538" i="1"/>
  <c r="L604" i="1"/>
  <c r="L668" i="1"/>
  <c r="L127" i="1"/>
  <c r="L553" i="1"/>
  <c r="L619" i="1"/>
  <c r="L683" i="1"/>
  <c r="L749" i="1"/>
  <c r="L815" i="1"/>
  <c r="L911" i="1"/>
  <c r="L977" i="1"/>
  <c r="L1041" i="1"/>
  <c r="L1089" i="1"/>
  <c r="L1113" i="1"/>
  <c r="L1329" i="1"/>
  <c r="L1497" i="1"/>
  <c r="L1177" i="1"/>
  <c r="L1489" i="1"/>
  <c r="L1249" i="1"/>
  <c r="L1521" i="1"/>
  <c r="AM122" i="1"/>
  <c r="AM117" i="1"/>
  <c r="AM157" i="1"/>
  <c r="L1137" i="1"/>
  <c r="L37" i="1"/>
  <c r="L436" i="1"/>
  <c r="L651" i="1"/>
  <c r="L1233" i="1"/>
  <c r="L255" i="1"/>
  <c r="L368" i="1"/>
  <c r="L121" i="1"/>
  <c r="L1150" i="1"/>
  <c r="L337" i="1"/>
  <c r="L701" i="1"/>
  <c r="L896" i="1"/>
  <c r="L1090" i="1"/>
  <c r="L1105" i="1"/>
  <c r="L155" i="1"/>
  <c r="L222" i="1"/>
  <c r="L287" i="1"/>
  <c r="L353" i="1"/>
  <c r="L419" i="1"/>
  <c r="L486" i="1"/>
  <c r="L718" i="1"/>
  <c r="L783" i="1"/>
  <c r="L848" i="1"/>
  <c r="L912" i="1"/>
  <c r="L991" i="1"/>
  <c r="L561" i="1"/>
  <c r="L627" i="1"/>
  <c r="L691" i="1"/>
  <c r="L757" i="1"/>
  <c r="L823" i="1"/>
  <c r="L1186" i="1"/>
  <c r="L1250" i="1"/>
  <c r="L1314" i="1"/>
  <c r="L920" i="1"/>
  <c r="L985" i="1"/>
  <c r="L1121" i="1"/>
  <c r="L1561" i="1"/>
  <c r="L1241" i="1"/>
  <c r="L1529" i="1"/>
  <c r="L1154" i="1"/>
  <c r="L1681" i="1"/>
  <c r="AM130" i="1"/>
  <c r="AM155" i="1"/>
  <c r="AM147" i="1"/>
  <c r="AM138" i="1"/>
  <c r="AM124" i="1"/>
  <c r="AM115" i="1"/>
  <c r="AM123" i="1"/>
  <c r="L1201" i="1"/>
  <c r="L240" i="1"/>
  <c r="L505" i="1"/>
  <c r="L717" i="1"/>
  <c r="L1009" i="1"/>
  <c r="AM113" i="1"/>
  <c r="AM131" i="1"/>
  <c r="AM163" i="1"/>
  <c r="L57" i="1"/>
  <c r="J1690" i="1"/>
  <c r="L169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tc={4B399F8A-7190-494A-AF51-634C0E6A06E1}</author>
    <author>tc={5C3BD596-A89A-40A9-B1C5-1A17167DE60D}</author>
    <author>tc={753D6829-6CD3-4CE1-B521-31D758B2B605}</author>
    <author>tc={C964727F-AAB1-4437-980D-44EE0462625C}</author>
    <author>tc={2E992E6F-5E00-4AB2-9ACC-65A428D59BEF}</author>
    <author>tc={9CB97233-F5AB-43E3-A853-E706DD5FABFB}</author>
    <author>tc={6306ECAC-D70B-4180-94AA-9896EB9A0DEC}</author>
    <author>tc={883CDF45-8F13-4563-AAA7-62B941CC2AEC}</author>
    <author>tc={4252BD7D-E763-4817-A98C-B86644D44E65}</author>
  </authors>
  <commentList>
    <comment ref="A2" authorId="0" shapeId="0" xr:uid="{4B399F8A-7190-494A-AF51-634C0E6A06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Including_vat
</t>
      </text>
    </comment>
    <comment ref="P876" authorId="1" shapeId="0" xr:uid="{5C3BD596-A89A-40A9-B1C5-1A17167DE60D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Claims</t>
      </text>
    </comment>
    <comment ref="P877" authorId="2" shapeId="0" xr:uid="{753D6829-6CD3-4CE1-B521-31D758B2B605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Claims</t>
      </text>
    </comment>
    <comment ref="P1150" authorId="3" shapeId="0" xr:uid="{C964727F-AAB1-4437-980D-44EE0462625C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Social Insurance</t>
      </text>
    </comment>
    <comment ref="P1151" authorId="4" shapeId="0" xr:uid="{2E992E6F-5E00-4AB2-9ACC-65A428D59BEF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Social Insurance</t>
      </text>
    </comment>
    <comment ref="P1152" authorId="5" shapeId="0" xr:uid="{9CB97233-F5AB-43E3-A853-E706DD5FAB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Social Insurance</t>
      </text>
    </comment>
    <comment ref="A1600" authorId="6" shapeId="0" xr:uid="{6306ECAC-D70B-4180-94AA-9896EB9A0D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gross from erp is wrong</t>
      </text>
    </comment>
    <comment ref="A1647" authorId="7" shapeId="0" xr:uid="{883CDF45-8F13-4563-AAA7-62B941CC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Gross from erp is wrong</t>
      </text>
    </comment>
    <comment ref="A1682" authorId="8" shapeId="0" xr:uid="{4252BD7D-E763-4817-A98C-B86644D44E65}">
      <text>
        <t>[Threaded comment]
Your version of Excel allows you to read this threaded comment; however, any edits to it will get removed if the file is opened in a newer version of Excel. Learn more: https://go.microsoft.com/fwlink/?linkid=870924
Comment:
    Ipc 1+2+3+4 is matched without ipc 5</t>
      </text>
    </comment>
  </commentList>
</comments>
</file>

<file path=xl/sharedStrings.xml><?xml version="1.0" encoding="utf-8"?>
<sst xmlns="http://schemas.openxmlformats.org/spreadsheetml/2006/main" count="22399" uniqueCount="8719">
  <si>
    <t>project</t>
  </si>
  <si>
    <t>approval_date</t>
  </si>
  <si>
    <t>PK #107</t>
  </si>
  <si>
    <t>JICA</t>
  </si>
  <si>
    <t>FIEM</t>
  </si>
  <si>
    <t>Elco Steel</t>
  </si>
  <si>
    <t>Cement Plant</t>
  </si>
  <si>
    <t>PI Parks - ELSEWEDY</t>
  </si>
  <si>
    <t>Sodic Club House</t>
  </si>
  <si>
    <t>Royal City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</si>
  <si>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</si>
  <si>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</si>
  <si>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</si>
  <si>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</si>
  <si>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</si>
  <si>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</si>
  <si>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</si>
  <si>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</si>
  <si>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Mintra</t>
  </si>
  <si>
    <t>Al Jazi</t>
  </si>
  <si>
    <t>PSP Substation</t>
  </si>
  <si>
    <t>Benban - Aswan</t>
  </si>
  <si>
    <t>El Sewedy Uni.-PKG.1</t>
  </si>
  <si>
    <t>El Sewedy Uni.-PKG.2</t>
  </si>
  <si>
    <t>PI Parks - MEP</t>
  </si>
  <si>
    <t>Mintra-Hanger 1200m2</t>
  </si>
  <si>
    <t>PKG#58</t>
  </si>
  <si>
    <t>PKG#45</t>
  </si>
  <si>
    <t>PKG#85</t>
  </si>
  <si>
    <t>PKG#144</t>
  </si>
  <si>
    <t>DP World Sokhna</t>
  </si>
  <si>
    <t>PO#11687</t>
  </si>
  <si>
    <t>Sodic Eastown</t>
  </si>
  <si>
    <t>PKG#101</t>
  </si>
  <si>
    <t>El Sewedy Uni.-PKG.3</t>
  </si>
  <si>
    <t>Al Jazi - Center Zone</t>
  </si>
  <si>
    <t>EGAT-SZ</t>
  </si>
  <si>
    <t>Mivida-PK#140</t>
  </si>
  <si>
    <t>Elco Steel V.O-Infra. Network</t>
  </si>
  <si>
    <t>Allegria-New Modifications</t>
  </si>
  <si>
    <t>EGAT-Fence</t>
  </si>
  <si>
    <t>EGAT-HeliPad</t>
  </si>
  <si>
    <t>EGAT-Asphalt</t>
  </si>
  <si>
    <t>Royal City - Landscape</t>
  </si>
  <si>
    <t>PK#22</t>
  </si>
  <si>
    <t>El-Gouna</t>
  </si>
  <si>
    <t>IKEA</t>
  </si>
  <si>
    <t>Zayed Park</t>
  </si>
  <si>
    <t>HyperOne</t>
  </si>
  <si>
    <t>PH.2-El Sewedy Uni. - Enabling</t>
  </si>
  <si>
    <t>CFC</t>
  </si>
  <si>
    <t>El-Gouna - Equip. Rental</t>
  </si>
  <si>
    <t>El-Gouna - Temp. Fence</t>
  </si>
  <si>
    <t>EGAT-Warehouse</t>
  </si>
  <si>
    <t>PKG#162</t>
  </si>
  <si>
    <t>PH.2-El Sewedy Uni. - Finishes</t>
  </si>
  <si>
    <t>LEKELA</t>
  </si>
  <si>
    <t>PKG#163</t>
  </si>
  <si>
    <t>AEON</t>
  </si>
  <si>
    <t>ORA - ZED</t>
  </si>
  <si>
    <t>Katameya - Creeks</t>
  </si>
  <si>
    <t>PKG#178 - DP</t>
  </si>
  <si>
    <t>Sports Hall - Civil Works</t>
  </si>
  <si>
    <t>Ring Road - Mounib</t>
  </si>
  <si>
    <t>HQ - CFC</t>
  </si>
  <si>
    <t>Ring Road - El Marg</t>
  </si>
  <si>
    <t>PKG#178</t>
  </si>
  <si>
    <t xml:space="preserve">Kafr Shokr </t>
  </si>
  <si>
    <t>PKG#177 - DP</t>
  </si>
  <si>
    <t>Sports Hall - Finishes</t>
  </si>
  <si>
    <t>PKG#177</t>
  </si>
  <si>
    <t>EGAT Pelletizing Plant</t>
  </si>
  <si>
    <t>EGAT Pelletizing Plant-Water Tank</t>
  </si>
  <si>
    <t>MDF Factory</t>
  </si>
  <si>
    <t>EGAT Pelletizing Plant-MEP</t>
  </si>
  <si>
    <t>ORA - ZED - ph.02</t>
  </si>
  <si>
    <t>Alfa Lab</t>
  </si>
  <si>
    <t>PKG#177 - SWI 07</t>
  </si>
  <si>
    <t>Sports Hall - Finishes - ADD.01</t>
  </si>
  <si>
    <t>Rolling Mill #4-TRAESUEZ</t>
  </si>
  <si>
    <t>MDF Factory - Equip.</t>
  </si>
  <si>
    <t>Abo Ghaleb Bridge</t>
  </si>
  <si>
    <t>Sodic Eastown - Landscape</t>
  </si>
  <si>
    <t>Khatatba Bridge</t>
  </si>
  <si>
    <t>New Giza Hospital</t>
  </si>
  <si>
    <t>EGAT-Lock &amp; Load</t>
  </si>
  <si>
    <t>Astoria Hotel</t>
  </si>
  <si>
    <t>Sports Hall - MEP</t>
  </si>
  <si>
    <t>MDF Factory - Local Fabrication</t>
  </si>
  <si>
    <t>Sokhna Port Expansion</t>
  </si>
  <si>
    <t>PK#32</t>
  </si>
  <si>
    <t>Port Said Silos</t>
  </si>
  <si>
    <t>Sports Hall - Finishes - Landscape</t>
  </si>
  <si>
    <t>Radamis-Concrete</t>
  </si>
  <si>
    <t>Mivida-PK#189</t>
  </si>
  <si>
    <t>PKG#205</t>
  </si>
  <si>
    <t>6TH October tunnel</t>
  </si>
  <si>
    <t>Astoria - Sharm</t>
  </si>
  <si>
    <t>Radamis-Villas Finishes</t>
  </si>
  <si>
    <t>Sokhna Port Expansion- 100m</t>
  </si>
  <si>
    <t>Sokhna Port Expansion-internal roads</t>
  </si>
  <si>
    <t>Suez Intake &amp; P Stations-SSC supply</t>
  </si>
  <si>
    <t>Suez Intake &amp; P Stations-ABB supply</t>
  </si>
  <si>
    <t>EIPICO</t>
  </si>
  <si>
    <t>ORA - ZED - Landscape</t>
  </si>
  <si>
    <t>Wady Halfa</t>
  </si>
  <si>
    <t>SMP1 - Revamp</t>
  </si>
  <si>
    <t>RO - Supply - Electric</t>
  </si>
  <si>
    <t>Suez Intake &amp; P Stations-ABB apply</t>
  </si>
  <si>
    <t>Port Said Silos - Local Supply</t>
  </si>
  <si>
    <t>DPW - Ph.02</t>
  </si>
  <si>
    <t>Suez Intake &amp; P Stations-SSC apply</t>
  </si>
  <si>
    <t>New Gas Station</t>
  </si>
  <si>
    <t>Western Fence</t>
  </si>
  <si>
    <t>RO  Supply -Mech- SSC</t>
  </si>
  <si>
    <t>RO Pump room - SSC - price diff.</t>
  </si>
  <si>
    <t>Creeks - URBN K</t>
  </si>
  <si>
    <t>Existing Intake Supply -SSC-Mech</t>
  </si>
  <si>
    <t>RO  Apply -Mech- SSC</t>
  </si>
  <si>
    <t>PKG#220B - DP</t>
  </si>
  <si>
    <t>KSA-Tarek AbdelHakim Center</t>
  </si>
  <si>
    <t>PKG#220B</t>
  </si>
  <si>
    <t>Radamis-Rooms Fitout</t>
  </si>
  <si>
    <t>EGAT Pelletizing Plant - Supply</t>
  </si>
  <si>
    <t>RO.2</t>
  </si>
  <si>
    <t>EGAT Pelletizing Plant-Mechanical Installation</t>
  </si>
  <si>
    <t>EGAT Pelletizing Plant-Concrete Infra</t>
  </si>
  <si>
    <t>EGAT Pelletizing Plant-MEP Coordination</t>
  </si>
  <si>
    <t>Comoros - Off Shore</t>
  </si>
  <si>
    <t>Comoros - On Shore</t>
  </si>
  <si>
    <t>SMP1 - Shut Down</t>
  </si>
  <si>
    <t>Baraka Land Fence</t>
  </si>
  <si>
    <t>Port Said Silos - Foreigner Supply</t>
  </si>
  <si>
    <t>Radamis-H1 Main Builidng</t>
  </si>
  <si>
    <t>SMP2 - Shut Down</t>
  </si>
  <si>
    <t>Rabigh Ext. - Piles</t>
  </si>
  <si>
    <t>MOC - DP</t>
  </si>
  <si>
    <t>LEKELA Remedial</t>
  </si>
  <si>
    <t>SVC</t>
  </si>
  <si>
    <t>Existing Intake Apply -SSC-Mech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</si>
  <si>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</si>
  <si>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</si>
  <si>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</si>
  <si>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</si>
  <si>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</si>
  <si>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</si>
  <si>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Rabigh Ext. -Building</t>
  </si>
  <si>
    <t>Red Sea Museum</t>
  </si>
  <si>
    <t>MOC</t>
  </si>
  <si>
    <t>Saint Gobain Factory - DP</t>
  </si>
  <si>
    <t>Damietta Port - Civil</t>
  </si>
  <si>
    <t>invoice month</t>
  </si>
  <si>
    <t>cut off date</t>
  </si>
  <si>
    <t>submittal date</t>
  </si>
  <si>
    <t>Project</t>
  </si>
  <si>
    <t>Invoice No.</t>
  </si>
  <si>
    <t>Collection amount</t>
  </si>
  <si>
    <t>FIEM-Site Offices Rental Payment Request</t>
  </si>
  <si>
    <t>JICA-Site Offices Rental Payment Request</t>
  </si>
  <si>
    <t xml:space="preserve">KFW-Road Signals </t>
  </si>
  <si>
    <t>Elco Steel - Social Insurance</t>
  </si>
  <si>
    <t>Cement Plant -Last Claim</t>
  </si>
  <si>
    <t>Uptown PK #62 - Retention</t>
  </si>
  <si>
    <t>PK #117 - Social Insurance</t>
  </si>
  <si>
    <t>Elco Steel - MEP - Social Insurance</t>
  </si>
  <si>
    <t>PKG#144 - Social Insurance</t>
  </si>
  <si>
    <t>PSP Substation-Retention</t>
  </si>
  <si>
    <t>PK #22 - Social Insurance</t>
  </si>
  <si>
    <t>Sodic Club House - Social Insurance</t>
  </si>
  <si>
    <t>Elco Steel V.O</t>
  </si>
  <si>
    <t>Sodic Eastown - Social Insurance</t>
  </si>
  <si>
    <t>PKG#101-VO1&amp;VO2 AP</t>
  </si>
  <si>
    <t>FIEM - Retention</t>
  </si>
  <si>
    <t>Old H1 remaining IPC</t>
  </si>
  <si>
    <t>El Sewedy Uni.-PKG.2-Social Insurrance</t>
  </si>
  <si>
    <t>El Sewedy Uni.-PKG.3-Social Insurrance</t>
  </si>
  <si>
    <t>Mivida-PK#140- Social Insurance</t>
  </si>
  <si>
    <t>HyperOne-VAT 1,2,3</t>
  </si>
  <si>
    <t>HyperOne-Steel Supply</t>
  </si>
  <si>
    <t>H1 Solaymaneya-MEP</t>
  </si>
  <si>
    <t>PKG#162- Social Insurance</t>
  </si>
  <si>
    <t>SIEMENS - Sokhna - Bill</t>
  </si>
  <si>
    <t>PKG#163- Social Insurance</t>
  </si>
  <si>
    <t>NGU 2 - Retension release</t>
  </si>
  <si>
    <t>PKG#101- Social Insurance</t>
  </si>
  <si>
    <t>LEKELA - Supply Bill</t>
  </si>
  <si>
    <t>PSP Substation - Beni Suef</t>
  </si>
  <si>
    <t>EGAT-Asphalt - Retenion Release</t>
  </si>
  <si>
    <t>PH.2-El Sewedy Uni. - Finishes-Social Insurrance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</si>
  <si>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</si>
  <si>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</si>
  <si>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</si>
  <si>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</si>
  <si>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</si>
  <si>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Ring Road - Mounib - refund</t>
  </si>
  <si>
    <t>Ring Road - Mounib - Social Insurance</t>
  </si>
  <si>
    <t>Kafr Shokr - Retention Release</t>
  </si>
  <si>
    <t>Ring Road - El Marg - Retention Release</t>
  </si>
  <si>
    <t>PH.2-El Sewedy Uni. - Enabling - Retention release</t>
  </si>
  <si>
    <t>ORA - ZED - Compansation</t>
  </si>
  <si>
    <t>IKEA-Retention Release</t>
  </si>
  <si>
    <t>Sports Hall - MEP - Final Retention</t>
  </si>
  <si>
    <t>EGAT Pelletizing Plant-Escalation</t>
  </si>
  <si>
    <t>Sports Hall - Finishes - Landscape - Final Retention</t>
  </si>
  <si>
    <t>Sports Hall - Finishes - ADD.01 - Final Retention</t>
  </si>
  <si>
    <t>Port Said Silos-Social Insurrance</t>
  </si>
  <si>
    <t>New Giza Hospital-Social Insurance</t>
  </si>
  <si>
    <t>HQ - CFC - Retention release</t>
  </si>
  <si>
    <t>Sokhna Port Expansion- Escalation</t>
  </si>
  <si>
    <t>PKG#205-Social Insurance</t>
  </si>
  <si>
    <t>Sokhna Port Expansion- EDECS</t>
  </si>
  <si>
    <t>Astoria Hotel IPCs 15-20</t>
  </si>
  <si>
    <t>CFC - Final Retention</t>
  </si>
  <si>
    <t>Wady Halfa - Escalation Claim</t>
  </si>
  <si>
    <t>SMP1 - Shut Down- Final Retention</t>
  </si>
  <si>
    <t>Sokhna Port Expansion 100m- Escalation</t>
  </si>
  <si>
    <t>SMP2 - Shut Down- Retention release</t>
  </si>
  <si>
    <t>ORA - ZED - ph.02 - Claims</t>
  </si>
  <si>
    <t>MDF Factory-Hold Amount release</t>
  </si>
  <si>
    <t>ORA - ZED - Social Insurrance</t>
  </si>
  <si>
    <t>Astoria Hotel - Social Insurrance</t>
  </si>
  <si>
    <t>Astoria Hotel - Final Retention</t>
  </si>
  <si>
    <t>Astoria Hotel - Spare Parts V.O 137</t>
  </si>
  <si>
    <t>Wady Halfa - Stoppage Period</t>
  </si>
  <si>
    <t>Western Fence-PO</t>
  </si>
  <si>
    <t>Suez Intake &amp; P Stations-ABB-Escalation</t>
  </si>
  <si>
    <t>Rabigh Ext. -Building- DP</t>
  </si>
  <si>
    <t>Rabigh Ext. - Piles- DP</t>
  </si>
  <si>
    <t>SMP2 - Shut Down- V.O</t>
  </si>
  <si>
    <t>Mivida-PK#189 - Social insurance</t>
  </si>
  <si>
    <t>HQ - CFC - Social Insurrance</t>
  </si>
  <si>
    <t>duration of pay</t>
  </si>
  <si>
    <t>pay due date</t>
  </si>
  <si>
    <t>cummulative amount approved</t>
  </si>
  <si>
    <t>dp amount</t>
  </si>
  <si>
    <t>on account amount</t>
  </si>
  <si>
    <t>material on site cummulative amount approved</t>
  </si>
  <si>
    <t>v.o. cummulative amount approved</t>
  </si>
  <si>
    <t>ncr cummulative amount approved</t>
  </si>
  <si>
    <t>escalation cummulative amount approved</t>
  </si>
  <si>
    <t>1st retention cummulative amount approved</t>
  </si>
  <si>
    <t>total deductions</t>
  </si>
  <si>
    <t>2nd retention cummulative amount approved</t>
  </si>
  <si>
    <t>invoice round down</t>
  </si>
  <si>
    <t>concact</t>
  </si>
  <si>
    <t>Gross</t>
  </si>
  <si>
    <t>Net</t>
  </si>
  <si>
    <t>Collection</t>
  </si>
  <si>
    <t>Damietta Port - Infra</t>
  </si>
  <si>
    <t>El Sewedy Uni.-PKG.11</t>
  </si>
  <si>
    <t>El Sewedy Uni.-PKG.22</t>
  </si>
  <si>
    <t>Elco Steel EGAT</t>
  </si>
  <si>
    <t>EUA</t>
  </si>
  <si>
    <t>PH.2-El Sewedy Uni.</t>
  </si>
  <si>
    <t>PI Parks - MEP1</t>
  </si>
  <si>
    <t>PI Parks - MEP2</t>
  </si>
  <si>
    <t>Royal City 3</t>
  </si>
  <si>
    <t>Royal City 4</t>
  </si>
  <si>
    <t>Royal City1</t>
  </si>
  <si>
    <t>Royal City2</t>
  </si>
  <si>
    <t>Suez Steel Intake &amp; P Stations</t>
  </si>
  <si>
    <t>Suez Steel-Al Baraka</t>
  </si>
  <si>
    <t>Suez Steel-Gas Station</t>
  </si>
  <si>
    <t>Comoros</t>
  </si>
  <si>
    <t>Katameya - Creeks - Alu Glass</t>
  </si>
  <si>
    <t>Saint Gobain Factory</t>
  </si>
  <si>
    <t>MDF Factory-F.F V.O</t>
  </si>
  <si>
    <t>MDF Factory-Local Fab.</t>
  </si>
  <si>
    <t>MDF Factory solera</t>
  </si>
  <si>
    <t>MDF Factory-P.O</t>
  </si>
  <si>
    <t>Radamis-H1</t>
  </si>
  <si>
    <t>EGAT-EGAT</t>
  </si>
  <si>
    <t>LEKELA-</t>
  </si>
  <si>
    <t>invoice no.</t>
  </si>
  <si>
    <t>Collection from ERP</t>
  </si>
  <si>
    <t>Collection Cases</t>
  </si>
  <si>
    <t>Gross From ERP</t>
  </si>
  <si>
    <t>Gross Cases</t>
  </si>
  <si>
    <t>Gross - Material on Site (both eslam)</t>
  </si>
  <si>
    <t>Gross Cases (MOS Deducted)</t>
  </si>
  <si>
    <t>Notes</t>
  </si>
  <si>
    <t>2 lines in invoicing</t>
  </si>
  <si>
    <t>collection with creeks</t>
  </si>
  <si>
    <t>17,18 togeather</t>
  </si>
  <si>
    <t>project name in invoicing</t>
  </si>
  <si>
    <t>project name</t>
  </si>
  <si>
    <t>must be</t>
  </si>
  <si>
    <t>October Under-Railway Tunnel</t>
  </si>
  <si>
    <t>Abo Ghaleb</t>
  </si>
  <si>
    <t>Aljazi Project</t>
  </si>
  <si>
    <t>Al Jazi - Center Zone-DP</t>
  </si>
  <si>
    <t>Al Jazi-DP</t>
  </si>
  <si>
    <t>Alfa New Central Labs</t>
  </si>
  <si>
    <t>Astoria Sharm elSheikh</t>
  </si>
  <si>
    <t>Astoria - Sharm-DP</t>
  </si>
  <si>
    <t>Waldorf Astoria Cairo</t>
  </si>
  <si>
    <t>Astoria Hotel - DP</t>
  </si>
  <si>
    <t>Astoria Hotel - On Account</t>
  </si>
  <si>
    <t>Benban - Aswan - DP</t>
  </si>
  <si>
    <t>Cement Factory-Beni Suef</t>
  </si>
  <si>
    <t>CFC Podium 2</t>
  </si>
  <si>
    <t>CFC-DP</t>
  </si>
  <si>
    <t>Comoros - DP</t>
  </si>
  <si>
    <t>Le Galawa Hotel Resort</t>
  </si>
  <si>
    <t>Comoros - On Shore - On Account</t>
  </si>
  <si>
    <t>Creeks URBN-K</t>
  </si>
  <si>
    <t>Creeks - URBN K - DP</t>
  </si>
  <si>
    <t>Creeks - URBN K - On Account</t>
  </si>
  <si>
    <t>Damietta Container Termin</t>
  </si>
  <si>
    <t>Damietta Port - Civil - DP</t>
  </si>
  <si>
    <t>Damietta Port - Infra - DP</t>
  </si>
  <si>
    <t>DPW Onshore Port &amp; Terminal</t>
  </si>
  <si>
    <t>DP World Sokhna-AP</t>
  </si>
  <si>
    <t>DP World Basin 2 Ph2</t>
  </si>
  <si>
    <t>DPW - Ph.02 - DP</t>
  </si>
  <si>
    <t>EGAT Pelletizing Plant-DP</t>
  </si>
  <si>
    <t>EGAT Pelletizing Plant-On account</t>
  </si>
  <si>
    <t>EGAT-EGAT ON Account</t>
  </si>
  <si>
    <t>EGAT Lock &amp; Load</t>
  </si>
  <si>
    <t>EGAT-Lock &amp; Load-AP</t>
  </si>
  <si>
    <t>EPICO 3 Facility</t>
  </si>
  <si>
    <t>EIPICO-DP</t>
  </si>
  <si>
    <t>EIPICO-On Account</t>
  </si>
  <si>
    <t>Elsewedy Univ - Enabling Works</t>
  </si>
  <si>
    <t>El Sewedy Uni.-PKG.1-DP1</t>
  </si>
  <si>
    <t>El Sewedy Uni.-PKG.2-DP2</t>
  </si>
  <si>
    <t>El Sewedy Uni.-PKG.3 - On Account</t>
  </si>
  <si>
    <t>El Sewedy Uni.-PKG.3-DP</t>
  </si>
  <si>
    <t>Substation Elco Steel</t>
  </si>
  <si>
    <t>Elco Steel EGAT-DP</t>
  </si>
  <si>
    <t>Elco Steel V.O-DP</t>
  </si>
  <si>
    <t>DoubleTree Mangroovy ElGouna</t>
  </si>
  <si>
    <t>El-Gouna - DP</t>
  </si>
  <si>
    <t>EUA-DP</t>
  </si>
  <si>
    <t>H1 Solaymaneya-MEP-DP</t>
  </si>
  <si>
    <t>ElSewedy HQ Internal Finishing</t>
  </si>
  <si>
    <t>HQ - CFC - DP</t>
  </si>
  <si>
    <t>HyperOne Zayed Extension</t>
  </si>
  <si>
    <t>HyperOne-DP</t>
  </si>
  <si>
    <t>IKEA Extension MoA</t>
  </si>
  <si>
    <t>IKEA-DP</t>
  </si>
  <si>
    <t>Kafr Shokr Bridge</t>
  </si>
  <si>
    <t>Kattameya Creeks</t>
  </si>
  <si>
    <t>Katameya - Creeks - DP</t>
  </si>
  <si>
    <t>Katameya - Creeks - DP - Alu Glass</t>
  </si>
  <si>
    <t>Katameya - Creeks - On Account</t>
  </si>
  <si>
    <t>El Khatatba Bridge</t>
  </si>
  <si>
    <t>KSA-Tarek AbdelHakim Center - DP</t>
  </si>
  <si>
    <t>Lekela 250MW Wind Farm</t>
  </si>
  <si>
    <t>LEKELA- On Account</t>
  </si>
  <si>
    <t>LEKELA Remedial-DP</t>
  </si>
  <si>
    <t>LEKELA-DP</t>
  </si>
  <si>
    <t>MDF Factory-DP</t>
  </si>
  <si>
    <t>MDF Factory-F.F V.O-on account</t>
  </si>
  <si>
    <t>MDF Factory-Local Fab.-on account</t>
  </si>
  <si>
    <t>MDF Factory-on account</t>
  </si>
  <si>
    <t>MDF Factory-on account solera</t>
  </si>
  <si>
    <t>MDF Factory-P.O-on account</t>
  </si>
  <si>
    <t>EGAT Mechanical Installations</t>
  </si>
  <si>
    <t>Mechanical Installation-DP</t>
  </si>
  <si>
    <t>Mintra-DP</t>
  </si>
  <si>
    <t>EMAAR- Pkg 140-ITP-Mivida</t>
  </si>
  <si>
    <t>Mivida-PK#140-DP</t>
  </si>
  <si>
    <t>Mivida BP#189</t>
  </si>
  <si>
    <t>Mivida-PK#189 - on account</t>
  </si>
  <si>
    <t>Mivida-PK#189-DP</t>
  </si>
  <si>
    <t>MOC HQ at Diriyah</t>
  </si>
  <si>
    <t>New Giza Teaching Hospital</t>
  </si>
  <si>
    <t>New Giza Hospital-DP</t>
  </si>
  <si>
    <t>New Giza Hospital-On Account</t>
  </si>
  <si>
    <t>New Giza 2</t>
  </si>
  <si>
    <t>ORA ZED - Ph 01B - Pkgs A&amp;D</t>
  </si>
  <si>
    <t>ORA - ZED - Deficit</t>
  </si>
  <si>
    <t>ORA - ZED - DP</t>
  </si>
  <si>
    <t>ORA - ZED - On account</t>
  </si>
  <si>
    <t>Ora Zed Landscape Ph1</t>
  </si>
  <si>
    <t>ORA - ZED - Landscape - Deficit</t>
  </si>
  <si>
    <t>ORA - ZED - Landscape - DP</t>
  </si>
  <si>
    <t>ORA ZED-Ph 2-Pkgs A&amp;D</t>
  </si>
  <si>
    <t>ORA - ZED - ph.02 - Deficit</t>
  </si>
  <si>
    <t>ORA - ZED - ph.02 - On Account</t>
  </si>
  <si>
    <t>ESU Ph2-Enabling &amp; Struc</t>
  </si>
  <si>
    <t>PH.2-El Sewedy Uni. - Finishes - on account</t>
  </si>
  <si>
    <t>PH.2-El Sewedy Uni.-DP</t>
  </si>
  <si>
    <t>PI Parks - MEP-DP1</t>
  </si>
  <si>
    <t>PI Parks - MEP-DP2</t>
  </si>
  <si>
    <t>EMAAR-PKG#107-MARASSI</t>
  </si>
  <si>
    <t>EMAAR-PKG117- MARASSI</t>
  </si>
  <si>
    <t>EMAAR-PKG#22-MARASSI</t>
  </si>
  <si>
    <t>EMAAR-PKG# 101-UPTOWN</t>
  </si>
  <si>
    <t>PKG#101-DP</t>
  </si>
  <si>
    <t>EMAAR-PKG# 144, Marassi</t>
  </si>
  <si>
    <t>PKG#144-DP</t>
  </si>
  <si>
    <t>EMAAR-Pkg#162/163- Marassi</t>
  </si>
  <si>
    <t>PKG#162-DP</t>
  </si>
  <si>
    <t>PKG#163-DP</t>
  </si>
  <si>
    <t>PKG#177 - on account</t>
  </si>
  <si>
    <t>BKG#178-Lagoon Discharge</t>
  </si>
  <si>
    <t>PKG#205 - DP</t>
  </si>
  <si>
    <t>SOL Town PKG.220</t>
  </si>
  <si>
    <t>EMAAR-PKG#85-UPTOWN</t>
  </si>
  <si>
    <t>Port Said Port Silos</t>
  </si>
  <si>
    <t>Port Said Silos-DP</t>
  </si>
  <si>
    <t>Port Said Silos-On account</t>
  </si>
  <si>
    <t>PSP Substation - DP</t>
  </si>
  <si>
    <t>Rabigh PP - Piling Works</t>
  </si>
  <si>
    <t>Rabigh CCPP-Civil</t>
  </si>
  <si>
    <t>Radamis-Concrete-DP</t>
  </si>
  <si>
    <t>Radamis-H1-On Account</t>
  </si>
  <si>
    <t>Radamis-Rooms Fitout-DP</t>
  </si>
  <si>
    <t>Red Sea Museum-Bab El-Bunt</t>
  </si>
  <si>
    <t>Red Sea Museum - DP</t>
  </si>
  <si>
    <t>RING ROAD MARYOTIA EXPANSION</t>
  </si>
  <si>
    <t>EGAT New Rolling Mill 4</t>
  </si>
  <si>
    <t>Rolling Mill #4-TRAESUEZ -AP</t>
  </si>
  <si>
    <t>Royal City-DP 3</t>
  </si>
  <si>
    <t>Royal City-DP 4</t>
  </si>
  <si>
    <t>Royal City-DP1</t>
  </si>
  <si>
    <t>Royal City-DP2</t>
  </si>
  <si>
    <t>SMP1 - Revamp - DP</t>
  </si>
  <si>
    <t>EDNC Retail &amp; Offices Civil</t>
  </si>
  <si>
    <t>EDNC Hardscape Package</t>
  </si>
  <si>
    <t>Sodic Eastown - On Account</t>
  </si>
  <si>
    <t>Sodic Eastown-DP</t>
  </si>
  <si>
    <t>Sokhna Port Expansion-AP</t>
  </si>
  <si>
    <t>Olympic Multi – Sports Hall</t>
  </si>
  <si>
    <t>Sports Hall - MEP - DP</t>
  </si>
  <si>
    <t>Suez Steel Intake &amp; P Stations-DP</t>
  </si>
  <si>
    <t>Suez Steel-Al Baraka-DP</t>
  </si>
  <si>
    <t>Suez Steel-Gas Station-DP</t>
  </si>
  <si>
    <t>SVC-DP</t>
  </si>
  <si>
    <t>EMAAR-PKG#53-UPTOWN</t>
  </si>
  <si>
    <t>EMAAR-PKG#62-UPTOWN</t>
  </si>
  <si>
    <t>Wadi Halfa Port</t>
  </si>
  <si>
    <t>Wady Halfa - DP</t>
  </si>
  <si>
    <t>Approval Date (By Consultant)</t>
  </si>
  <si>
    <t>Monthly Amount Approved (By Consultant)</t>
  </si>
  <si>
    <t>Cummulative amount Approved (By Consultant)</t>
  </si>
  <si>
    <t>Approval Date (By Client)</t>
  </si>
  <si>
    <t>consultant gross</t>
  </si>
  <si>
    <t>consultant gross cumulative</t>
  </si>
  <si>
    <t>consultant net</t>
  </si>
  <si>
    <t>PROJECT_NAME</t>
  </si>
  <si>
    <t>INV_NUM</t>
  </si>
  <si>
    <t>gross</t>
  </si>
  <si>
    <t>collection from applied</t>
  </si>
  <si>
    <t>on account from applied</t>
  </si>
  <si>
    <t>collection</t>
  </si>
  <si>
    <t>Cameron EDC</t>
  </si>
  <si>
    <t>013/2019</t>
  </si>
  <si>
    <t>006/2018</t>
  </si>
  <si>
    <t>029/2021</t>
  </si>
  <si>
    <t>023/202+L9+L7:Q7</t>
  </si>
  <si>
    <t>Kuwait</t>
  </si>
  <si>
    <t>Other Charge/J003</t>
  </si>
  <si>
    <t>Supply/H009</t>
  </si>
  <si>
    <t>Al-Shabab PP Phase II (CP-117)</t>
  </si>
  <si>
    <t>542</t>
  </si>
  <si>
    <t>W Dam PP Phase II (CP-117)</t>
  </si>
  <si>
    <t>524</t>
  </si>
  <si>
    <t>180103</t>
  </si>
  <si>
    <t>180099</t>
  </si>
  <si>
    <t>180092</t>
  </si>
  <si>
    <t>180090</t>
  </si>
  <si>
    <t>180042</t>
  </si>
  <si>
    <t>180030</t>
  </si>
  <si>
    <t>180029</t>
  </si>
  <si>
    <t>180024</t>
  </si>
  <si>
    <t>Inv 29 Shabab Egy</t>
  </si>
  <si>
    <t>23 EGP - West Domiat</t>
  </si>
  <si>
    <t>8 EGP - West D. 117</t>
  </si>
  <si>
    <t>13 EGP - Shabab 117</t>
  </si>
  <si>
    <t>17 EGP - Shabab 117</t>
  </si>
  <si>
    <t>7 EGP - West D. 117</t>
  </si>
  <si>
    <t>3 USD - Shabab 117</t>
  </si>
  <si>
    <t>Suez Gulf Substation</t>
  </si>
  <si>
    <t>180047</t>
  </si>
  <si>
    <t>16 EGP-progress repo</t>
  </si>
  <si>
    <t>Inv 4 EGP VO SG</t>
  </si>
  <si>
    <t>8 EGP Suez Gulf</t>
  </si>
  <si>
    <t>481</t>
  </si>
  <si>
    <t>14 USD Suez Gulf</t>
  </si>
  <si>
    <t>14 USD - Suez Gulf</t>
  </si>
  <si>
    <t>11 USD - Suez Gulf</t>
  </si>
  <si>
    <t>Pyramids Industrial P - East</t>
  </si>
  <si>
    <t>Inv. 16 PIP EAST</t>
  </si>
  <si>
    <t>Abou El Matameer and Sammanoud</t>
  </si>
  <si>
    <t>Abo Matamir 1</t>
  </si>
  <si>
    <t>Siemens 6x500/220 KV GIS-MOU</t>
  </si>
  <si>
    <t>Inv 63 P15 Banha Fin</t>
  </si>
  <si>
    <t>Barwa 2x60/22 KV S/S</t>
  </si>
  <si>
    <t>Inv 29 Barwa</t>
  </si>
  <si>
    <t>Inv 19 Barwa</t>
  </si>
  <si>
    <t>Damac 2x60/22 KV S/S</t>
  </si>
  <si>
    <t>Inv 27 Damac</t>
  </si>
  <si>
    <t>inv 18 Damac</t>
  </si>
  <si>
    <t>IRAQ - Substations Soil Invest</t>
  </si>
  <si>
    <t>6 USD - Hitachi</t>
  </si>
  <si>
    <t>Abo Quir - Badr 500KV</t>
  </si>
  <si>
    <t>1</t>
  </si>
  <si>
    <t>South Helwan PP (CP-117)</t>
  </si>
  <si>
    <t>2 EGP - South Helwan</t>
  </si>
  <si>
    <t>Abu Qir PP (CP-118)</t>
  </si>
  <si>
    <t>448 EGP - Avice</t>
  </si>
  <si>
    <t>11 EGP - Shabab 117</t>
  </si>
  <si>
    <t>10 EGP - Shabab 117</t>
  </si>
  <si>
    <t>New Capital</t>
  </si>
  <si>
    <t>Inv. 4 ElTebeen</t>
  </si>
  <si>
    <t>180066</t>
  </si>
  <si>
    <t>Gabal Elgalalaa</t>
  </si>
  <si>
    <t>ختامى</t>
  </si>
  <si>
    <t>Berket Ghelion</t>
  </si>
  <si>
    <t>Gheleon 7</t>
  </si>
  <si>
    <t>3 gheleon</t>
  </si>
  <si>
    <t>Beni-Suef Power Plant EPC</t>
  </si>
  <si>
    <t>DEC ADJ 74</t>
  </si>
  <si>
    <t>Ismailiya East Substation</t>
  </si>
  <si>
    <t>ISE-CW-EGP-19</t>
  </si>
  <si>
    <t>ISE-SD-EURO-02</t>
  </si>
  <si>
    <t>Tamey El-amdeed Substation</t>
  </si>
  <si>
    <t>TAM-SW-EGP-10</t>
  </si>
  <si>
    <t>TAM-CW-EURO-07</t>
  </si>
  <si>
    <t>TAM-CW-EGP-16</t>
  </si>
  <si>
    <t>ISE-SW-EGP-03</t>
  </si>
  <si>
    <t>Beni Suef Substation R61</t>
  </si>
  <si>
    <t>BSF-CW-EGP-16</t>
  </si>
  <si>
    <t>TAM-SW-EGP-06</t>
  </si>
  <si>
    <t>ISE-CW-EGP-13</t>
  </si>
  <si>
    <t>19100029</t>
  </si>
  <si>
    <t>19100018</t>
  </si>
  <si>
    <t>TAM-SW-EGP-03</t>
  </si>
  <si>
    <t>BSF-CW-EUR-04</t>
  </si>
  <si>
    <t>Al Mostathmreen GIS Substation</t>
  </si>
  <si>
    <t>MOS-SD-EURO-09</t>
  </si>
  <si>
    <t>TAM-SD-EURO-02</t>
  </si>
  <si>
    <t>BSF-CW-EGP-9</t>
  </si>
  <si>
    <t>BINI SUEF SD-EG-IPC2</t>
  </si>
  <si>
    <t>(4)cw beni suif</t>
  </si>
  <si>
    <t>19sd mosstasmreen</t>
  </si>
  <si>
    <t>12 cw mosstasmreen</t>
  </si>
  <si>
    <t>MOS (2)</t>
  </si>
  <si>
    <t>(14)SD EGP</t>
  </si>
  <si>
    <t>180129</t>
  </si>
  <si>
    <t>24 EGP - Shabab</t>
  </si>
  <si>
    <t>21 EGP - West Domiat</t>
  </si>
  <si>
    <t>Adv. 6 USD - Domiat</t>
  </si>
  <si>
    <t>180032</t>
  </si>
  <si>
    <t>SODIC CLUB-IPC 30</t>
  </si>
  <si>
    <t>(24) SODIC CLUB</t>
  </si>
  <si>
    <t>2 ghelion</t>
  </si>
  <si>
    <t>Gheleon 8</t>
  </si>
  <si>
    <t>Gheleon 9</t>
  </si>
  <si>
    <t>(18) SODIC CLUB</t>
  </si>
  <si>
    <t>(22)new giza 2</t>
  </si>
  <si>
    <t>(24)pkg#53</t>
  </si>
  <si>
    <t>(4) pkg#62</t>
  </si>
  <si>
    <t>(2) pkg#62</t>
  </si>
  <si>
    <t>(2) PKG#107</t>
  </si>
  <si>
    <t>5</t>
  </si>
  <si>
    <t>Beni Seuf - 358</t>
  </si>
  <si>
    <t>Inv. 14 Oewon Mousa</t>
  </si>
  <si>
    <t>Inv. 3 Oewon Mousa</t>
  </si>
  <si>
    <t>Inv No 1 Abo matamir</t>
  </si>
  <si>
    <t>inv 3 ABO ZAABL</t>
  </si>
  <si>
    <t>6 EGP - Shabab 117</t>
  </si>
  <si>
    <t>5 EGP - West D. 117</t>
  </si>
  <si>
    <t>inv 43 P 11 maghaha</t>
  </si>
  <si>
    <t>Kayan 3 New Cairo Capital City</t>
  </si>
  <si>
    <t>(1)elkayan mep</t>
  </si>
  <si>
    <t>Giza North PP Ph I,II (CP-117)</t>
  </si>
  <si>
    <t>36 EGP-Giza No. I&amp;II</t>
  </si>
  <si>
    <t>Inv 38 Giza I,II EGP</t>
  </si>
  <si>
    <t>5 EGP - South Helwan</t>
  </si>
  <si>
    <t>K047 FDH JV</t>
  </si>
  <si>
    <t>Inv. No.14 KWD Floor</t>
  </si>
  <si>
    <t>royal city-ipc21</t>
  </si>
  <si>
    <t>ROYAL CITY-IPC19</t>
  </si>
  <si>
    <t>ROYAL CITY- IPC 16</t>
  </si>
  <si>
    <t>royal city- ipc(6)</t>
  </si>
  <si>
    <t>4 royal city</t>
  </si>
  <si>
    <t>(20) SODIC CLUB</t>
  </si>
  <si>
    <t>New Heliopolis</t>
  </si>
  <si>
    <t>Inv. 14 Heliopolise</t>
  </si>
  <si>
    <t>Inv. 12 Heliopolise</t>
  </si>
  <si>
    <t>Inv. 11 Heliopolise</t>
  </si>
  <si>
    <t>Inv. 9 Heliopolise</t>
  </si>
  <si>
    <t>Inv.3 Heliopolis</t>
  </si>
  <si>
    <t>Inv.2 Heliopolis</t>
  </si>
  <si>
    <t>4</t>
  </si>
  <si>
    <t>Barwa and Damac 220 OHTL</t>
  </si>
  <si>
    <t>Inv. 1 Wattany 220</t>
  </si>
  <si>
    <t>Inv 47 P10 Banha</t>
  </si>
  <si>
    <t>Soc. 48 Wadi 13</t>
  </si>
  <si>
    <t>11</t>
  </si>
  <si>
    <t>Inv 29 Damac</t>
  </si>
  <si>
    <t>Flour project</t>
  </si>
  <si>
    <t>10072</t>
  </si>
  <si>
    <t>inv 45 P 9 Banha</t>
  </si>
  <si>
    <t>Inv 27 Barwa</t>
  </si>
  <si>
    <t>2009210004</t>
  </si>
  <si>
    <t>12 USD - West Domiat</t>
  </si>
  <si>
    <t>10 USD-Shabab 117</t>
  </si>
  <si>
    <t>180139</t>
  </si>
  <si>
    <t>180072</t>
  </si>
  <si>
    <t>180071</t>
  </si>
  <si>
    <t>180062</t>
  </si>
  <si>
    <t>19 EGP Rev. 2</t>
  </si>
  <si>
    <t>14 EGP - South Helwa</t>
  </si>
  <si>
    <t>13 USD Suez Gulf</t>
  </si>
  <si>
    <t>6 USD Suez Gulf</t>
  </si>
  <si>
    <t>20 EGP- West Domiat</t>
  </si>
  <si>
    <t>21 EGP- Shabab</t>
  </si>
  <si>
    <t>Beni Suef ISKRA</t>
  </si>
  <si>
    <t>Iskra Inv 7</t>
  </si>
  <si>
    <t>Inv No AC017454 Avic</t>
  </si>
  <si>
    <t>Apache Electrical Works</t>
  </si>
  <si>
    <t>Apachi Inv No PC.#25</t>
  </si>
  <si>
    <t>(20)bine seuf 2</t>
  </si>
  <si>
    <t>(23) sodic culb</t>
  </si>
  <si>
    <t>Tunnel of Sokhna Road</t>
  </si>
  <si>
    <t>SOKHNA TUNNLE-FINAL</t>
  </si>
  <si>
    <t>cw (7) mosstasmreen</t>
  </si>
  <si>
    <t>Ghana</t>
  </si>
  <si>
    <t>30/P/10/ER/2017/USDD</t>
  </si>
  <si>
    <t>9 USD- West Domiat</t>
  </si>
  <si>
    <t>7 EuroSouth Helwan</t>
  </si>
  <si>
    <t>(5) pkg#62</t>
  </si>
  <si>
    <t>14 EGP - Suez Gulf</t>
  </si>
  <si>
    <t>Military 110 Kayan Project</t>
  </si>
  <si>
    <t>Inv No1 ElKean 220</t>
  </si>
  <si>
    <t>(21)BINE SUIF 2</t>
  </si>
  <si>
    <t>Inv No2 Wattanya220</t>
  </si>
  <si>
    <t>Kuraimate - Samalot 500KV</t>
  </si>
  <si>
    <t>remaining advance</t>
  </si>
  <si>
    <t>5 USD- Shabab</t>
  </si>
  <si>
    <t>Inv 2 SG VO</t>
  </si>
  <si>
    <t>(7) pkg#62</t>
  </si>
  <si>
    <t>(2) royal city</t>
  </si>
  <si>
    <t>(11) CW</t>
  </si>
  <si>
    <t>35/P/10/ER/2017/USD</t>
  </si>
  <si>
    <t>2-132KVA-H</t>
  </si>
  <si>
    <t>Amal Bridge Lock &amp; Load</t>
  </si>
  <si>
    <t>(1) ALAMAL BRIDGE</t>
  </si>
  <si>
    <t>23 EGP - Shabab</t>
  </si>
  <si>
    <t>19 EGP -Shabab</t>
  </si>
  <si>
    <t>19 EGP- Shabab</t>
  </si>
  <si>
    <t>Akhmem Assiut</t>
  </si>
  <si>
    <t>Inv.41 Assuit Akhmem</t>
  </si>
  <si>
    <t>Inv.29 Assuit Akhmem</t>
  </si>
  <si>
    <t>Inv.23 Assuit Akhmem</t>
  </si>
  <si>
    <t>Inv.1 Assuit / Akhme</t>
  </si>
  <si>
    <t>Akhmem - Qena</t>
  </si>
  <si>
    <t>Inv.42 Qena Akhmem</t>
  </si>
  <si>
    <t>Inv.31 Akhmem Qena</t>
  </si>
  <si>
    <t>Inv.24 Akhmem Qena</t>
  </si>
  <si>
    <t>Inv.19 Qena - Akhmem</t>
  </si>
  <si>
    <t>Inv.13 Qena - Akhmem</t>
  </si>
  <si>
    <t>Bani Suef Old Substation</t>
  </si>
  <si>
    <t>(23-24) bine suef2</t>
  </si>
  <si>
    <t>26 EGP - West Domiat</t>
  </si>
  <si>
    <t>28 EGP - West Domiat</t>
  </si>
  <si>
    <t>16 EGP - South Helwa</t>
  </si>
  <si>
    <t>OB-SI-PKG#62</t>
  </si>
  <si>
    <t>IPC 25 Sodic club</t>
  </si>
  <si>
    <t>(27) pkg#53</t>
  </si>
  <si>
    <t>Ret. Maghaghah</t>
  </si>
  <si>
    <t>(2)CW esma3liya</t>
  </si>
  <si>
    <t>38/P/10/ER/2017/USD</t>
  </si>
  <si>
    <t>SODIC CLUB-IPC(29)</t>
  </si>
  <si>
    <t>Inv101 P13- Sammound</t>
  </si>
  <si>
    <t>Inv102 P14- Sammound</t>
  </si>
  <si>
    <t>Inv 90 P8- Sammound</t>
  </si>
  <si>
    <t>Inv 89P10Abo Matamir</t>
  </si>
  <si>
    <t>Abo Matamir 2</t>
  </si>
  <si>
    <t>El Mostakbal City Project</t>
  </si>
  <si>
    <t>Inv. 14 Mostakbal</t>
  </si>
  <si>
    <t>Inv. 13 Mostakbal</t>
  </si>
  <si>
    <t>(26)pkg#53</t>
  </si>
  <si>
    <t>inv. 2 Assuit Akhmem</t>
  </si>
  <si>
    <t>Badr</t>
  </si>
  <si>
    <t>Inv. 26 Badr</t>
  </si>
  <si>
    <t>Inv. 18 Badr</t>
  </si>
  <si>
    <t>Inv. 11 Badr</t>
  </si>
  <si>
    <t>Inv. 7 Badr</t>
  </si>
  <si>
    <t>(22)sodic club</t>
  </si>
  <si>
    <t>Inv 66 P19El Natroun</t>
  </si>
  <si>
    <t>Inv 70 P9 Assuit</t>
  </si>
  <si>
    <t>(10) pkg#107</t>
  </si>
  <si>
    <t>PKG#53-IPC 32</t>
  </si>
  <si>
    <t>180088</t>
  </si>
  <si>
    <t>Inv 72 P10 Assuit</t>
  </si>
  <si>
    <t>Inv. 8 Elkayan</t>
  </si>
  <si>
    <t>Inv. 9 Elkayan</t>
  </si>
  <si>
    <t>5 EGP-VO Shipping</t>
  </si>
  <si>
    <t>29sd elmostsmrin</t>
  </si>
  <si>
    <t>Mohamed Ali Palace Restoration</t>
  </si>
  <si>
    <t>MOHAMED ALY-IPC01</t>
  </si>
  <si>
    <t>SODIC CLUB-IPC34</t>
  </si>
  <si>
    <t>Inv.7 Assuit Akhmem</t>
  </si>
  <si>
    <t>Inv.5 Heliopolis</t>
  </si>
  <si>
    <t>Inv. 4 Akhmem Qena</t>
  </si>
  <si>
    <t>Inv.4 Heliopolis</t>
  </si>
  <si>
    <t>18100062</t>
  </si>
  <si>
    <t>sodic culb-ipc36fin</t>
  </si>
  <si>
    <t>14sd EURO</t>
  </si>
  <si>
    <t>Assuit PP  (CP-118)</t>
  </si>
  <si>
    <t>220721005</t>
  </si>
  <si>
    <t>2110210007</t>
  </si>
  <si>
    <t>2105210005</t>
  </si>
  <si>
    <t>2006210003</t>
  </si>
  <si>
    <t>510</t>
  </si>
  <si>
    <t>509</t>
  </si>
  <si>
    <t>1903210004</t>
  </si>
  <si>
    <t>2110210001</t>
  </si>
  <si>
    <t>2108210005</t>
  </si>
  <si>
    <t>2105210001</t>
  </si>
  <si>
    <t>2101210001</t>
  </si>
  <si>
    <t>2107210001</t>
  </si>
  <si>
    <t>1905210004</t>
  </si>
  <si>
    <t>180015</t>
  </si>
  <si>
    <t>Dr-Memo-Inv#18+20EGP</t>
  </si>
  <si>
    <t>180095</t>
  </si>
  <si>
    <t>Marsa Matrouh 500KV</t>
  </si>
  <si>
    <t>Inv.66 Borg Alarab</t>
  </si>
  <si>
    <t>Inv.58 Borg Alarab</t>
  </si>
  <si>
    <t>Inv.57 Borg Alarab</t>
  </si>
  <si>
    <t>Inv.42 Borg Alarab</t>
  </si>
  <si>
    <t>Inv.39 Borg Alarab</t>
  </si>
  <si>
    <t>Inv.26 Borg Alarab</t>
  </si>
  <si>
    <t>Inv.19 Borg Alarab</t>
  </si>
  <si>
    <t>Inv.21Usd borg alarb</t>
  </si>
  <si>
    <t>Inv.9 Borg Alarab</t>
  </si>
  <si>
    <t>Inv. 4 Borg Alarab</t>
  </si>
  <si>
    <t>Inv. 3 Borg Alarab</t>
  </si>
  <si>
    <t>Inv. 3 usd Borg Arab</t>
  </si>
  <si>
    <t>(1) royal city</t>
  </si>
  <si>
    <t>Inv.10 Assuit Akhmem</t>
  </si>
  <si>
    <t>Inv 78 P11 Assuit</t>
  </si>
  <si>
    <t>Inv. No.13 KWD Floor</t>
  </si>
  <si>
    <t>Inv.11 Qena - Akhmem</t>
  </si>
  <si>
    <t>Inv.10 Qena - Akhmem</t>
  </si>
  <si>
    <t>MAYSAN 400/132kV SS</t>
  </si>
  <si>
    <t>201</t>
  </si>
  <si>
    <t>MOTHANA 400/132kV SS</t>
  </si>
  <si>
    <t>200</t>
  </si>
  <si>
    <t>KAYAN FINSHING-IPC 4</t>
  </si>
  <si>
    <t>SHAT Al ARAB 400/132kV SS</t>
  </si>
  <si>
    <t>212</t>
  </si>
  <si>
    <t>10 sd euro mostsmrin</t>
  </si>
  <si>
    <t>Cairo Capital S1</t>
  </si>
  <si>
    <t>Cr. 1%</t>
  </si>
  <si>
    <t>Final Credit</t>
  </si>
  <si>
    <t>18100063</t>
  </si>
  <si>
    <t>18100065</t>
  </si>
  <si>
    <t>Ministries Buildings</t>
  </si>
  <si>
    <t>MinisAlocation IPC08</t>
  </si>
  <si>
    <t>(1) pkg#117</t>
  </si>
  <si>
    <t>NEW GIZA2- IPC 26</t>
  </si>
  <si>
    <t>Attaqa Power Plant</t>
  </si>
  <si>
    <t>remaining Inv. 1 USD</t>
  </si>
  <si>
    <t>Ret.Part1 EGP</t>
  </si>
  <si>
    <t>18100050</t>
  </si>
  <si>
    <t>Inv.3 Assuit Akhmem$</t>
  </si>
  <si>
    <t>Inv.6 Qena - Akhmem$</t>
  </si>
  <si>
    <t>Inv.1 Qena - Akhmem$</t>
  </si>
  <si>
    <t>Inv.13 Assuit Akhmem</t>
  </si>
  <si>
    <t>Inv.16 Assuit Akhmem</t>
  </si>
  <si>
    <t>Inv.11 Assuit Akhmem</t>
  </si>
  <si>
    <t>180054</t>
  </si>
  <si>
    <t>PSP ELCO-IPC 02</t>
  </si>
  <si>
    <t>IPC31-SODIC CLUB</t>
  </si>
  <si>
    <t>18100061</t>
  </si>
  <si>
    <t>Inv.25 Akhmem Qena</t>
  </si>
  <si>
    <t>Inv.22 Akhmem Qena</t>
  </si>
  <si>
    <t>Inv.30 Akhmem Qena</t>
  </si>
  <si>
    <t>Mohamed Aly - IPC04</t>
  </si>
  <si>
    <t>EL-Hegaz Square Bridge</t>
  </si>
  <si>
    <t>ELHEGAZ-IPC FINAL</t>
  </si>
  <si>
    <t>New bridge Ismailiya Nefisha</t>
  </si>
  <si>
    <t>NFISHA BRIDGE-IPC01</t>
  </si>
  <si>
    <t>18100067</t>
  </si>
  <si>
    <t>18100066</t>
  </si>
  <si>
    <t>Inv.2 Qena - Akhmem$</t>
  </si>
  <si>
    <t>Inv.20 Qena- Akhmem$</t>
  </si>
  <si>
    <t>Inv.37 Akhmem Qena</t>
  </si>
  <si>
    <t>Inv.28 Assuit Akhmem</t>
  </si>
  <si>
    <t>P-28-16 Balat Owinat Lot 3</t>
  </si>
  <si>
    <t>Inv. 12 Balat lot 3</t>
  </si>
  <si>
    <t>Inv. 7 Balat lot 3</t>
  </si>
  <si>
    <t>Inv. 5 Balat lot 3</t>
  </si>
  <si>
    <t>Inv. 1 Balat lot 3</t>
  </si>
  <si>
    <t>19100032</t>
  </si>
  <si>
    <t>ELSEWEDY UNY-IPC03</t>
  </si>
  <si>
    <t>ELSWEDY-UN-MEP-IPC02</t>
  </si>
  <si>
    <t>EL SEWEDY UNI-IPC-02</t>
  </si>
  <si>
    <t>NUCA R05 - Z02</t>
  </si>
  <si>
    <t>R5-IPC27</t>
  </si>
  <si>
    <t>R5 - IPC20</t>
  </si>
  <si>
    <t>R5 - IPC 19</t>
  </si>
  <si>
    <t>R5 - IPC14</t>
  </si>
  <si>
    <t>R5-IPC013</t>
  </si>
  <si>
    <t>R5 - IPC11</t>
  </si>
  <si>
    <t>R5 Mix-Use Complex Project</t>
  </si>
  <si>
    <t>R5 ZONE1- IPC05</t>
  </si>
  <si>
    <t>R5-ZONE1-IPC 01</t>
  </si>
  <si>
    <t>South Helwan inv.ded</t>
  </si>
  <si>
    <t>180134</t>
  </si>
  <si>
    <t>ROYAL CITY -IPC 10</t>
  </si>
  <si>
    <t>PO - Mohamed Aly 107</t>
  </si>
  <si>
    <t>MIN-FIT OUT-IPC04</t>
  </si>
  <si>
    <t>Inv.19 Assuit Akhmem</t>
  </si>
  <si>
    <t>Inv.18 Assuit Akhmem</t>
  </si>
  <si>
    <t>Inv.20 Qena - Akhmem</t>
  </si>
  <si>
    <t>Inv.5 Beni Souf 358</t>
  </si>
  <si>
    <t>MINISTIRY-IPC 1</t>
  </si>
  <si>
    <t>Inv.8. Heliopolis</t>
  </si>
  <si>
    <t>Inv.16Assuit Akhmem$</t>
  </si>
  <si>
    <t>Beni Suef COMCAVI</t>
  </si>
  <si>
    <t>180117</t>
  </si>
  <si>
    <t>Inv.4 Usd borg alarb</t>
  </si>
  <si>
    <t>Canal Regional Control Center</t>
  </si>
  <si>
    <t>Inv.9 Rcc</t>
  </si>
  <si>
    <t>Inv.6 Usd borg alarb</t>
  </si>
  <si>
    <t>Inv.7 Usd borg alarb</t>
  </si>
  <si>
    <t>P-28-16 Balat Owinat Lot 2</t>
  </si>
  <si>
    <t>Inv. 16 Balat Lot 2</t>
  </si>
  <si>
    <t>Inv. 14 Balat Lot 2</t>
  </si>
  <si>
    <t>SODIC CLUB-IPC-33</t>
  </si>
  <si>
    <t>El Boghaz Brigde</t>
  </si>
  <si>
    <t>10004</t>
  </si>
  <si>
    <t>Inv. 2 Balat Lot 2</t>
  </si>
  <si>
    <t>ints 20%Q3-11-22-41ض</t>
  </si>
  <si>
    <t>Inv.38 Akhmem Qena</t>
  </si>
  <si>
    <t>Inv.19 Qena- Akhmem$</t>
  </si>
  <si>
    <t>Inv.18 Qena- Akhmem$</t>
  </si>
  <si>
    <t>Inv.17 Qena- Akhmem$</t>
  </si>
  <si>
    <t>Inv.4 Qena - Akhmem$</t>
  </si>
  <si>
    <t>180146</t>
  </si>
  <si>
    <t>PIP- Zonafranca</t>
  </si>
  <si>
    <t>Sett. Inv. Zona</t>
  </si>
  <si>
    <t>Soci.29:33EGP Assuit</t>
  </si>
  <si>
    <t>Inv.19Assuit Akhmem$</t>
  </si>
  <si>
    <t>Inv.4 Assuit Akhmem$</t>
  </si>
  <si>
    <t>PSP ELCO-IPC04</t>
  </si>
  <si>
    <t>R05 - IPC028</t>
  </si>
  <si>
    <t>Inv.43 Assuit Akhmem</t>
  </si>
  <si>
    <t>(1) CW .TAM</t>
  </si>
  <si>
    <t>AWEER POWER STATION 'H' Phase</t>
  </si>
  <si>
    <t>LOC/025</t>
  </si>
  <si>
    <t>IMP/070</t>
  </si>
  <si>
    <t>LOC/020</t>
  </si>
  <si>
    <t>LOC/021</t>
  </si>
  <si>
    <t>IMP/065</t>
  </si>
  <si>
    <t>CON/023</t>
  </si>
  <si>
    <t>CON/018</t>
  </si>
  <si>
    <t>10408</t>
  </si>
  <si>
    <t>10407</t>
  </si>
  <si>
    <t>10327</t>
  </si>
  <si>
    <t>10328</t>
  </si>
  <si>
    <t>10287</t>
  </si>
  <si>
    <t>10172</t>
  </si>
  <si>
    <t>Inv. 3 Balat lot 3</t>
  </si>
  <si>
    <t>Inv. 3 Balat Lot 2</t>
  </si>
  <si>
    <t>IPC#16</t>
  </si>
  <si>
    <t>Sodic Soreal IPC028</t>
  </si>
  <si>
    <t>SOREAL-IPC20</t>
  </si>
  <si>
    <t>SOREAL-IPC19</t>
  </si>
  <si>
    <t>SOREAL-IPC05</t>
  </si>
  <si>
    <t>SOREAL-IPC03</t>
  </si>
  <si>
    <t>Social 13 Matamir</t>
  </si>
  <si>
    <t>Inv.14Usd borg alarb</t>
  </si>
  <si>
    <t>BSF-CW-10</t>
  </si>
  <si>
    <t>BSF-CW-EUR-03</t>
  </si>
  <si>
    <t>New Capital Tunnels</t>
  </si>
  <si>
    <t>M.B.Z TUNNLE-IPC5</t>
  </si>
  <si>
    <t>PKG#101 -IPC04</t>
  </si>
  <si>
    <t>Mall Of Egypt</t>
  </si>
  <si>
    <t>MALL EGYPT-FINAL 2</t>
  </si>
  <si>
    <t>TAM-CW-EGP-09</t>
  </si>
  <si>
    <t>PKG#62-IPC-15</t>
  </si>
  <si>
    <t>Social 14 Matamir</t>
  </si>
  <si>
    <t>Asec Spare-Parts</t>
  </si>
  <si>
    <t>Inv 1 EUR Asec Spare</t>
  </si>
  <si>
    <t>DP WORLD-IPC04</t>
  </si>
  <si>
    <t>DP WORLD -IPC02</t>
  </si>
  <si>
    <t>DPW IPC34</t>
  </si>
  <si>
    <t>DP WORLD-IPC25</t>
  </si>
  <si>
    <t>DP WORLD-IPC19</t>
  </si>
  <si>
    <t>DP WORLD -IPC18</t>
  </si>
  <si>
    <t>C5 Bridge 2 New Alamein</t>
  </si>
  <si>
    <t>IPC# 1</t>
  </si>
  <si>
    <t>Inv.45 Qena Akhmem</t>
  </si>
  <si>
    <t>180164</t>
  </si>
  <si>
    <t>Inv.10 Borg Alarab</t>
  </si>
  <si>
    <t>Inv.7 Borg Alarab</t>
  </si>
  <si>
    <t>Manshiet Nasser Substation</t>
  </si>
  <si>
    <t>180173</t>
  </si>
  <si>
    <t>Zafranaa - Ras Ghareb</t>
  </si>
  <si>
    <t>Advance invoice due</t>
  </si>
  <si>
    <t>UNI FI&amp;MEP -IPC06</t>
  </si>
  <si>
    <t>SEWEDY UNI MEP-IPC06</t>
  </si>
  <si>
    <t>MOS-SD-EGP-28</t>
  </si>
  <si>
    <t>19100028</t>
  </si>
  <si>
    <t>Inv.6 Assuit Akhmem</t>
  </si>
  <si>
    <t>Inv.35 Assuit Akhmem</t>
  </si>
  <si>
    <t>Civil/H011</t>
  </si>
  <si>
    <t>Ref. Insral 1 $ Qena</t>
  </si>
  <si>
    <t>kayan wall lock &amp; Load</t>
  </si>
  <si>
    <t>19100016</t>
  </si>
  <si>
    <t>19100046</t>
  </si>
  <si>
    <t>Abu Sultan Road Extension</t>
  </si>
  <si>
    <t>Abu soultan -ipc 1</t>
  </si>
  <si>
    <t>Inv. 5 Balat Lot 2</t>
  </si>
  <si>
    <t>Inv.26 Qena- Akhmem$</t>
  </si>
  <si>
    <t>10049</t>
  </si>
  <si>
    <t>RME-Abu Sultan Bridge</t>
  </si>
  <si>
    <t>IPC#3</t>
  </si>
  <si>
    <t>Final Invice</t>
  </si>
  <si>
    <t>KAYAN RADM2-IPC01</t>
  </si>
  <si>
    <t>Development of Mahmudiyah axis</t>
  </si>
  <si>
    <t>FPC</t>
  </si>
  <si>
    <t>PSP-ELCO-IPC07</t>
  </si>
  <si>
    <t>PSP-ELCO-IPC 06</t>
  </si>
  <si>
    <t>Inv. 6 Balat lot 3</t>
  </si>
  <si>
    <t>PKG#140 - IPC12</t>
  </si>
  <si>
    <t>PKG#140 -IPC08</t>
  </si>
  <si>
    <t>HAC CCC JV</t>
  </si>
  <si>
    <t>IPC#9</t>
  </si>
  <si>
    <t>EL KAYAN-IPC FINAL</t>
  </si>
  <si>
    <t>ELSEWEDY UNI-IPC 07</t>
  </si>
  <si>
    <t>19100024</t>
  </si>
  <si>
    <t>TAM-CW-EURO-04</t>
  </si>
  <si>
    <t>2008210010</t>
  </si>
  <si>
    <t>2002210022</t>
  </si>
  <si>
    <t>2001210019</t>
  </si>
  <si>
    <t>1901210017</t>
  </si>
  <si>
    <t>1908210019</t>
  </si>
  <si>
    <t>Inv. 2 Mostakbal</t>
  </si>
  <si>
    <t>Inv.36 Assuit Akhmem</t>
  </si>
  <si>
    <t>Inv.32 Assuit Akhmem</t>
  </si>
  <si>
    <t>Inv.26 Assuit Akhmem</t>
  </si>
  <si>
    <t>Inv.17 Assuit Akhmem</t>
  </si>
  <si>
    <t>Inv. 6 Eltbeen</t>
  </si>
  <si>
    <t>PKG#144 - IPC07</t>
  </si>
  <si>
    <t>PKG#144 - IPC8</t>
  </si>
  <si>
    <t>Inv. 9 Abo Zabal</t>
  </si>
  <si>
    <t>UNI -FIN&amp;MEP-IPC02</t>
  </si>
  <si>
    <t>Inv. 7 Balat Lot 2</t>
  </si>
  <si>
    <t>Mauritania-Lot 2</t>
  </si>
  <si>
    <t>Inv.7 – Lot 2</t>
  </si>
  <si>
    <t>Mauritania Lot 1</t>
  </si>
  <si>
    <t>Inv.7 - Lot 1</t>
  </si>
  <si>
    <t>PSP ELCO-IPC-08</t>
  </si>
  <si>
    <t>IPC#18</t>
  </si>
  <si>
    <t>007/2018</t>
  </si>
  <si>
    <t>ELSEWEDY UNI-IPC09</t>
  </si>
  <si>
    <t>Air Defense College</t>
  </si>
  <si>
    <t>air defense(2) ipc01</t>
  </si>
  <si>
    <t>Alamein Coastal Road Bridge</t>
  </si>
  <si>
    <t>Alamein bridge ipc01</t>
  </si>
  <si>
    <t>KAYAN SAHY-IPC03</t>
  </si>
  <si>
    <t>MIN.ALLOCATION-IPC04</t>
  </si>
  <si>
    <t>MIN-ELCTROMIK-IPC02</t>
  </si>
  <si>
    <t>KAYAN MEP- IPC5</t>
  </si>
  <si>
    <t>228</t>
  </si>
  <si>
    <t>1901210012</t>
  </si>
  <si>
    <t>PKG#101 - IPC05</t>
  </si>
  <si>
    <t>Benban 500 K.V/95 K.M</t>
  </si>
  <si>
    <t>Benban Lot 2 Inv. 20</t>
  </si>
  <si>
    <t>Benban Lot 2 Inv. 28</t>
  </si>
  <si>
    <t>Benban Lot 2 Inv. 27</t>
  </si>
  <si>
    <t>Benban 500 K.V / 100 K.M</t>
  </si>
  <si>
    <t>Benban Lot 1 Inv. 29</t>
  </si>
  <si>
    <t>Benban Lot 1 Inv. 23</t>
  </si>
  <si>
    <t>Benban Lot 1 Inv. 10</t>
  </si>
  <si>
    <t>Benban Lot 1 Inv. 9</t>
  </si>
  <si>
    <t>1903210003</t>
  </si>
  <si>
    <t>016/2019</t>
  </si>
  <si>
    <t>Inv.16 Borg Alarab</t>
  </si>
  <si>
    <t>PKG#117-IPC 6</t>
  </si>
  <si>
    <t>Canal Sugar OHTL</t>
  </si>
  <si>
    <t>Inv.02 Sugar OHTL</t>
  </si>
  <si>
    <t>Canal Sugar S/s</t>
  </si>
  <si>
    <t>Inv 1 Sugar S/s</t>
  </si>
  <si>
    <t>Inv.20 Borg Alarab</t>
  </si>
  <si>
    <t>Inv. 2 USD.</t>
  </si>
  <si>
    <t>Social Inv. 47 Qena</t>
  </si>
  <si>
    <t>221</t>
  </si>
  <si>
    <t>IPC#12</t>
  </si>
  <si>
    <t>PKG#144 - IPC10</t>
  </si>
  <si>
    <t>Benban Lot 1 Inv. 1</t>
  </si>
  <si>
    <t>Benban Lot1 Inv15USD</t>
  </si>
  <si>
    <t>Benban Lot1 Inv 3USD</t>
  </si>
  <si>
    <t>Benban Lot2 Inv 14 $</t>
  </si>
  <si>
    <t>Benban Lot2 Inv 4 $</t>
  </si>
  <si>
    <t>PKG #140 IPC023</t>
  </si>
  <si>
    <t>PKG#140-IPC21</t>
  </si>
  <si>
    <t>Tunnel of Sokhna Road (2)</t>
  </si>
  <si>
    <t>SOKHNA TU 2 -IPC01</t>
  </si>
  <si>
    <t>R5-ZONE2-IPC04</t>
  </si>
  <si>
    <t>4 SS - Technical Service</t>
  </si>
  <si>
    <t>240</t>
  </si>
  <si>
    <t>1903210013</t>
  </si>
  <si>
    <t>1903210017</t>
  </si>
  <si>
    <t>1902210008</t>
  </si>
  <si>
    <t>1901210019</t>
  </si>
  <si>
    <t>1903210016</t>
  </si>
  <si>
    <t>1904210006</t>
  </si>
  <si>
    <t>1904210007</t>
  </si>
  <si>
    <t>20100005</t>
  </si>
  <si>
    <t>ROYAL CITY-IC34</t>
  </si>
  <si>
    <t>AbuSultan Rd Bridge2 Extension</t>
  </si>
  <si>
    <t>ABU SULTAN2-IPC 1</t>
  </si>
  <si>
    <t>Inv. 4 Mostakbal</t>
  </si>
  <si>
    <t>Inv.02 $ Sugar OHTL</t>
  </si>
  <si>
    <t>Inv 3 $ Sugar S/s</t>
  </si>
  <si>
    <t>Inv. 10 Balat lot 3</t>
  </si>
  <si>
    <t>Benban Lot2 Inv1 $</t>
  </si>
  <si>
    <t>Inv 98 P11- Sammound</t>
  </si>
  <si>
    <t>Inv.10 Samanod 95</t>
  </si>
  <si>
    <t>IPC# 4&amp;5</t>
  </si>
  <si>
    <t xml:space="preserve"> Road El Farag Axis</t>
  </si>
  <si>
    <t>10003</t>
  </si>
  <si>
    <t>Port Said Subs 220/66</t>
  </si>
  <si>
    <t xml:space="preserve"> Port Said Inv. 2</t>
  </si>
  <si>
    <t>DP WORLD-IPC05</t>
  </si>
  <si>
    <t>Inv. 11 Balat Lot 2</t>
  </si>
  <si>
    <t>Inv.42 Assuit Akhmem</t>
  </si>
  <si>
    <t>Inv.34 Assuit Akhmem</t>
  </si>
  <si>
    <t>inv. 5 Assuit Akhmem</t>
  </si>
  <si>
    <t>PKG#140 -IPC 02</t>
  </si>
  <si>
    <t>242</t>
  </si>
  <si>
    <t>Inv.47 Qena Akhmem</t>
  </si>
  <si>
    <t>Inv. 9 Qena - Akhmem</t>
  </si>
  <si>
    <t>Inv.8 Qena Akhmem</t>
  </si>
  <si>
    <t>Inv.7 Qena Akhmem</t>
  </si>
  <si>
    <t>Inv.33 Akhmem Qena</t>
  </si>
  <si>
    <t>Inv.28 Akhmem Qena</t>
  </si>
  <si>
    <t>Inv.23 Akhmem Qena</t>
  </si>
  <si>
    <t>Inv.17 Qena - Akhmem</t>
  </si>
  <si>
    <t>Inv.14 Qena - Akhmem</t>
  </si>
  <si>
    <t>Inv.12 Qena - Akhmem</t>
  </si>
  <si>
    <t>MI.ALLOCATION-IPC01</t>
  </si>
  <si>
    <t>Zambia Project</t>
  </si>
  <si>
    <t>SCD4/004</t>
  </si>
  <si>
    <t>Elco Steel 220/33 KV SS</t>
  </si>
  <si>
    <t>1908210009</t>
  </si>
  <si>
    <t>IPC#6</t>
  </si>
  <si>
    <t>Inv.8 Usd borg alarb</t>
  </si>
  <si>
    <t>258</t>
  </si>
  <si>
    <t>250</t>
  </si>
  <si>
    <t>R5-ZONE 2-IPC6</t>
  </si>
  <si>
    <t>Latin Quarter- New Alamein</t>
  </si>
  <si>
    <t>inv ( 2 ) 28-11-2020</t>
  </si>
  <si>
    <t>Latin Compound - New Alamin</t>
  </si>
  <si>
    <t>INV(1-8)010420</t>
  </si>
  <si>
    <t>SCD1/004</t>
  </si>
  <si>
    <t>Safeer Square Bridge</t>
  </si>
  <si>
    <t>SAFIER BRIDGE-IPC02F</t>
  </si>
  <si>
    <t>MINISTRIY CORE-IPC01</t>
  </si>
  <si>
    <t>LAYYAH CCPP</t>
  </si>
  <si>
    <t>504</t>
  </si>
  <si>
    <t>MANGROVE-IPC13</t>
  </si>
  <si>
    <t>MANGOROVE-IPC05</t>
  </si>
  <si>
    <t>20100007</t>
  </si>
  <si>
    <t>MANGORVE-IPC02</t>
  </si>
  <si>
    <t>Benban Lot 2 Inv. 4</t>
  </si>
  <si>
    <t>Inv.37 Borg Alarab</t>
  </si>
  <si>
    <t>ISE-CW-EGP-17</t>
  </si>
  <si>
    <t>10309</t>
  </si>
  <si>
    <t>10187</t>
  </si>
  <si>
    <t>Nagaa Hamady/Assuit OHTL</t>
  </si>
  <si>
    <t>Naga Hmdy Inv.1 Equ</t>
  </si>
  <si>
    <t>Nagaa Hamady Inv. 2</t>
  </si>
  <si>
    <t>Fish Market</t>
  </si>
  <si>
    <t>SOUQ ELSAMAK-IPC01</t>
  </si>
  <si>
    <t>Benban Lot 2 Inv. 9</t>
  </si>
  <si>
    <t>Marsa Alam/ Bernes LOT2 OHTL</t>
  </si>
  <si>
    <t>Marsa Alam Equ Inv 3</t>
  </si>
  <si>
    <t>Marsa Alam USD Inv 2</t>
  </si>
  <si>
    <t>Inv.48 Qena Akhmem</t>
  </si>
  <si>
    <t>Marsa Alam EGP Inv 5</t>
  </si>
  <si>
    <t>Port Saad Industiral zone</t>
  </si>
  <si>
    <t>IPC#1</t>
  </si>
  <si>
    <t>Canal Sugar 33KV OHTL</t>
  </si>
  <si>
    <t>Inv. 4 Sugar 33 OHTL</t>
  </si>
  <si>
    <t>33KV Canal Farm Grid</t>
  </si>
  <si>
    <t>Inv. 15 Farm</t>
  </si>
  <si>
    <t xml:space="preserve"> Port Said Inv. 3</t>
  </si>
  <si>
    <t>Inv 1 Asec Sparepart</t>
  </si>
  <si>
    <t>Inv.2 RCC</t>
  </si>
  <si>
    <t>Benban Lot1 Inv 4USD</t>
  </si>
  <si>
    <t>Benban Lot2 Inv 9 $</t>
  </si>
  <si>
    <t>Celia</t>
  </si>
  <si>
    <t>1906210010</t>
  </si>
  <si>
    <t>HYPER ONE- IPC10</t>
  </si>
  <si>
    <t>HYPER ONE- IPC07</t>
  </si>
  <si>
    <t>HYPER ONE2-IPC03</t>
  </si>
  <si>
    <t>HYPER -IPC01</t>
  </si>
  <si>
    <t>R5-ZONE 1- IPC7</t>
  </si>
  <si>
    <t>Safir bridge</t>
  </si>
  <si>
    <t>16 EGP VO Shippment</t>
  </si>
  <si>
    <t>ISE-SW-EGP-04</t>
  </si>
  <si>
    <t>Asher Mn Ramadan Bridge No2</t>
  </si>
  <si>
    <t>AlAsher Brdg 2 Final</t>
  </si>
  <si>
    <t>MIN.ANASER WATER-02</t>
  </si>
  <si>
    <t>MIN-SHELL-IPC02</t>
  </si>
  <si>
    <t>royal city-ipc22</t>
  </si>
  <si>
    <t>ROYAL ZONE-IPC02</t>
  </si>
  <si>
    <t>PKG#101 - IPC08</t>
  </si>
  <si>
    <t>Benban Lot1 Inv10USD</t>
  </si>
  <si>
    <t>Benban Lot1 Inv13USD</t>
  </si>
  <si>
    <t>Benban Lot2 Inv 5 $</t>
  </si>
  <si>
    <t>1908210017</t>
  </si>
  <si>
    <t>265</t>
  </si>
  <si>
    <t>508</t>
  </si>
  <si>
    <t>496</t>
  </si>
  <si>
    <t>490</t>
  </si>
  <si>
    <t>OHTL Mostakable East Boundary</t>
  </si>
  <si>
    <t>Inv. 01 Future OHTL</t>
  </si>
  <si>
    <t>Inv 4 Asec Sparepart</t>
  </si>
  <si>
    <t>Istill.4 lot 1 Akhme</t>
  </si>
  <si>
    <t>El Katameya Mall</t>
  </si>
  <si>
    <t>inv(6)100320</t>
  </si>
  <si>
    <t>inv(3)251219</t>
  </si>
  <si>
    <t>inv(1)101119</t>
  </si>
  <si>
    <t>273</t>
  </si>
  <si>
    <t>IPC#2</t>
  </si>
  <si>
    <t>R05 PH2 IPC013</t>
  </si>
  <si>
    <t>R5 FINSHING-IPC08</t>
  </si>
  <si>
    <t>R5 FINSHING-IPC07</t>
  </si>
  <si>
    <t>R5 FINSHING-IPC06</t>
  </si>
  <si>
    <t>Inv.1 - Lot 1</t>
  </si>
  <si>
    <t>22 EGP VO TOAC</t>
  </si>
  <si>
    <t>290</t>
  </si>
  <si>
    <t>ISE-SW-EGP-05</t>
  </si>
  <si>
    <t>ESU PHASE2-IPC08</t>
  </si>
  <si>
    <t>SEWEDY UNI 2- IPC04</t>
  </si>
  <si>
    <t>E.S.U PH2-IPC01</t>
  </si>
  <si>
    <t>Cairo Capital Cables Tunnel</t>
  </si>
  <si>
    <t>Tunnel Inv. 11</t>
  </si>
  <si>
    <t>Tunnel Inv. 3</t>
  </si>
  <si>
    <t>Tunnel Inv. 2 +</t>
  </si>
  <si>
    <t>SOREAL-IPC08</t>
  </si>
  <si>
    <t>491</t>
  </si>
  <si>
    <t>ABUSOULTAN 1 -FINAL</t>
  </si>
  <si>
    <t>MIN.LONG LIGHT-IPC01</t>
  </si>
  <si>
    <t>Mahmoudia Additional Scope</t>
  </si>
  <si>
    <t>528</t>
  </si>
  <si>
    <t>KAYAN MEP2-IPC01</t>
  </si>
  <si>
    <t>1903210018</t>
  </si>
  <si>
    <t>1902210012</t>
  </si>
  <si>
    <t>ROYAL CENTER-IPC04</t>
  </si>
  <si>
    <t>HYPER ONE-IPC02</t>
  </si>
  <si>
    <t>Inv.1 Temmay Amded</t>
  </si>
  <si>
    <t>180169</t>
  </si>
  <si>
    <t>180168</t>
  </si>
  <si>
    <t>Inv. 02 Future OHTL</t>
  </si>
  <si>
    <t>Inv.01 $ Sugar OHTL</t>
  </si>
  <si>
    <t>1903210010</t>
  </si>
  <si>
    <t>IKEA-IPC02</t>
  </si>
  <si>
    <t>Inv 103P16Abo Matami</t>
  </si>
  <si>
    <t>aboelmatamir 8inv.86</t>
  </si>
  <si>
    <t>Benban 3/ Toshka 2 LOT 4</t>
  </si>
  <si>
    <t>Toshka Lot 4 Inv .23</t>
  </si>
  <si>
    <t>Toshka Lot 4 Inv .15</t>
  </si>
  <si>
    <t>Toshka Lot 4 Inv .20</t>
  </si>
  <si>
    <t>Toshka Lot 4 Inv .14</t>
  </si>
  <si>
    <t>Toshka Lot 4 Inv .8</t>
  </si>
  <si>
    <t>Toshka Lot 6 Inv .10</t>
  </si>
  <si>
    <t>Toshka Lot 6 Inv .5</t>
  </si>
  <si>
    <t>Toshka Lot 4 Inv $3</t>
  </si>
  <si>
    <t>Toshka Lot 6 Inv $9</t>
  </si>
  <si>
    <t>Toshka Lot 6 Inv .8</t>
  </si>
  <si>
    <t>Toshka Lot 6 Inv $6</t>
  </si>
  <si>
    <t>IPC-03-CFC Podium</t>
  </si>
  <si>
    <t>ROYAL CITY-IPC23</t>
  </si>
  <si>
    <t>Badr 500 S/S / Zizenia 220 Kv</t>
  </si>
  <si>
    <t xml:space="preserve"> Badr-Zizenia Inv.3</t>
  </si>
  <si>
    <t>294</t>
  </si>
  <si>
    <t>296</t>
  </si>
  <si>
    <t>IPC#5</t>
  </si>
  <si>
    <t>ISE-SD-EURO-04</t>
  </si>
  <si>
    <t>Inv. 20 Badr</t>
  </si>
  <si>
    <t>IKEA-IPC03</t>
  </si>
  <si>
    <t>Nuweibaa (Swro)</t>
  </si>
  <si>
    <t>2002210002</t>
  </si>
  <si>
    <t>Inv 6 EUR Asec Spare</t>
  </si>
  <si>
    <t>Inv 5 EUR Asec Spare</t>
  </si>
  <si>
    <t>MP-06</t>
  </si>
  <si>
    <t>CFC-IPC19</t>
  </si>
  <si>
    <t>INV(1)250620</t>
  </si>
  <si>
    <t>IPC#23</t>
  </si>
  <si>
    <t>IPC#24</t>
  </si>
  <si>
    <t>Wadi El Natroun</t>
  </si>
  <si>
    <t>Museum of Egyp. Civilization</t>
  </si>
  <si>
    <t>ORA Zed Park LOCK&amp;LOAD</t>
  </si>
  <si>
    <t>ORA ZED-IPC02</t>
  </si>
  <si>
    <t>2001210008</t>
  </si>
  <si>
    <t>530</t>
  </si>
  <si>
    <t>marassi inland marina</t>
  </si>
  <si>
    <t>IPC#7</t>
  </si>
  <si>
    <t>Toshka GIS 500 kV</t>
  </si>
  <si>
    <t>Toshka Sub Inv. 22 $</t>
  </si>
  <si>
    <t>PKG#162 - IPC07</t>
  </si>
  <si>
    <t>PKG#162-IPC06</t>
  </si>
  <si>
    <t>IKEA-IPC09</t>
  </si>
  <si>
    <t>Juba PV</t>
  </si>
  <si>
    <t>Inv. No.1- Juba Proj</t>
  </si>
  <si>
    <t>Inv.6 kafr zeat itay</t>
  </si>
  <si>
    <t>E.S.U2-MEP-IPC07</t>
  </si>
  <si>
    <t>302</t>
  </si>
  <si>
    <t>KAYAN-MEP2-IPC02</t>
  </si>
  <si>
    <t>CFC IPC022</t>
  </si>
  <si>
    <t>CFC-IPC02</t>
  </si>
  <si>
    <t>DP WORLD-IPC12</t>
  </si>
  <si>
    <t>ROYAL CITY -IPC27</t>
  </si>
  <si>
    <t>Elmaragha Bridge - Sohag</t>
  </si>
  <si>
    <t>Multi Sport Hall</t>
  </si>
  <si>
    <t>10018</t>
  </si>
  <si>
    <t>Villa Fabio</t>
  </si>
  <si>
    <t>10028</t>
  </si>
  <si>
    <t>10027</t>
  </si>
  <si>
    <t>Ministries Building ROOF</t>
  </si>
  <si>
    <t>10002</t>
  </si>
  <si>
    <t>Rail Way Tunnel Zagazig</t>
  </si>
  <si>
    <t>IPC002</t>
  </si>
  <si>
    <t>Maspiro Towers</t>
  </si>
  <si>
    <t>Inv.05 Sugar OHTL</t>
  </si>
  <si>
    <t>ISE-SD-EGP-01</t>
  </si>
  <si>
    <t>Inv.29 Borg Alarab</t>
  </si>
  <si>
    <t>Inv.25 Borg Alarab</t>
  </si>
  <si>
    <t>PKG #163 IPC019</t>
  </si>
  <si>
    <t>PKG #163 IPC017</t>
  </si>
  <si>
    <t>PKG#163-IPC01</t>
  </si>
  <si>
    <t>Vila Palm Hills</t>
  </si>
  <si>
    <t>10026</t>
  </si>
  <si>
    <t>Inv.26Usd borg alarb</t>
  </si>
  <si>
    <t>PKG#144 -IPC14</t>
  </si>
  <si>
    <t>MANGOROVE RENT-IPC3</t>
  </si>
  <si>
    <t>Inv.65 Borg Alarab</t>
  </si>
  <si>
    <t>Inv.63 Borg Alarab</t>
  </si>
  <si>
    <t>MIN.SHELL-IPC03</t>
  </si>
  <si>
    <t>Sodic East</t>
  </si>
  <si>
    <t>10011</t>
  </si>
  <si>
    <t>10012</t>
  </si>
  <si>
    <t>325</t>
  </si>
  <si>
    <t>SHATRA 400/132kV SS</t>
  </si>
  <si>
    <t>333</t>
  </si>
  <si>
    <t>332</t>
  </si>
  <si>
    <t>310</t>
  </si>
  <si>
    <t>336</t>
  </si>
  <si>
    <t>334</t>
  </si>
  <si>
    <t>20100004</t>
  </si>
  <si>
    <t>Miscellaneous Projects</t>
  </si>
  <si>
    <t>2003210013</t>
  </si>
  <si>
    <t>HYPER ONE- IPC08</t>
  </si>
  <si>
    <t>Eng-25 rev0</t>
  </si>
  <si>
    <t>10007</t>
  </si>
  <si>
    <t>Air Defence College</t>
  </si>
  <si>
    <t>TR46 IPC 11</t>
  </si>
  <si>
    <t>ROYAL CITY-IPC28</t>
  </si>
  <si>
    <t>E.S.U-PHASE2-MEP-01</t>
  </si>
  <si>
    <t>SOREAL - IPC13</t>
  </si>
  <si>
    <t>024/2020 FCV</t>
  </si>
  <si>
    <t>DP WORLD- IPC13</t>
  </si>
  <si>
    <t>Angola Emergency fast-track</t>
  </si>
  <si>
    <t>ANG-Cam-Inv 6 - Ints</t>
  </si>
  <si>
    <t>PKG#162 -IPC02</t>
  </si>
  <si>
    <t>IMP-036prog for 35</t>
  </si>
  <si>
    <t>PKG#101 - IPC13</t>
  </si>
  <si>
    <t>IPC#8</t>
  </si>
  <si>
    <t>ROYAL CENTR ZONE-07</t>
  </si>
  <si>
    <t>Inv. 8 Balat Lot 2</t>
  </si>
  <si>
    <t>Inv. 6 Balat Lot 2</t>
  </si>
  <si>
    <t>IMP-042 Rev0</t>
  </si>
  <si>
    <t>IEKA-IPC12</t>
  </si>
  <si>
    <t>Toshka Lot 6 Inv .3</t>
  </si>
  <si>
    <t>LAYAN Substation</t>
  </si>
  <si>
    <t>11743</t>
  </si>
  <si>
    <t>10722</t>
  </si>
  <si>
    <t>10662</t>
  </si>
  <si>
    <t>10604</t>
  </si>
  <si>
    <t>10583</t>
  </si>
  <si>
    <t>10442</t>
  </si>
  <si>
    <t>10302</t>
  </si>
  <si>
    <t>10263</t>
  </si>
  <si>
    <t>10150</t>
  </si>
  <si>
    <t>CFC-IPC06</t>
  </si>
  <si>
    <t>R5</t>
  </si>
  <si>
    <t>inv(6)050320</t>
  </si>
  <si>
    <t>IPC#1&amp;2</t>
  </si>
  <si>
    <t>PKG#140 - IPC11</t>
  </si>
  <si>
    <t>ENG/026 Rev0 adj</t>
  </si>
  <si>
    <t>Olympic IPC Final</t>
  </si>
  <si>
    <t>Banha PP (CP-117)</t>
  </si>
  <si>
    <t>2005210005</t>
  </si>
  <si>
    <t>348</t>
  </si>
  <si>
    <t>337</t>
  </si>
  <si>
    <t>338</t>
  </si>
  <si>
    <t>Minis Building(Polyurethane)</t>
  </si>
  <si>
    <t>10095</t>
  </si>
  <si>
    <t>10193</t>
  </si>
  <si>
    <t>IPC#4</t>
  </si>
  <si>
    <t>SewedyUNi 2- IPC03</t>
  </si>
  <si>
    <t>2005210001</t>
  </si>
  <si>
    <t>PKG#101 - IPC14</t>
  </si>
  <si>
    <t>ROYAL C.ZONE- IPC08</t>
  </si>
  <si>
    <t>Ministries A13-A14</t>
  </si>
  <si>
    <t>10195</t>
  </si>
  <si>
    <t>Inv.09 Sugar OHTL</t>
  </si>
  <si>
    <t>353</t>
  </si>
  <si>
    <t>352</t>
  </si>
  <si>
    <t>Inv.35 Borg Alarab</t>
  </si>
  <si>
    <t>ESU2-IPC4-MEP</t>
  </si>
  <si>
    <t>Benban Lot2 Inv 15 $</t>
  </si>
  <si>
    <t>Suez Gulf/S4 - 500KV OHTL</t>
  </si>
  <si>
    <t>Suez S4 Inv. 08</t>
  </si>
  <si>
    <t>Suez S4 Inv. 07</t>
  </si>
  <si>
    <t>Inv. 38 Damac</t>
  </si>
  <si>
    <t>Oasis Buildings- New Capital</t>
  </si>
  <si>
    <t>Inv(6)200620</t>
  </si>
  <si>
    <t>356</t>
  </si>
  <si>
    <t>Elhegaz</t>
  </si>
  <si>
    <t>Final</t>
  </si>
  <si>
    <t>Inv.52 Assuit Akhmem</t>
  </si>
  <si>
    <t>Ministries A17-A18</t>
  </si>
  <si>
    <t>10133</t>
  </si>
  <si>
    <t>ROYAL CITY-IPC31</t>
  </si>
  <si>
    <t>358</t>
  </si>
  <si>
    <t>inv(9)150720</t>
  </si>
  <si>
    <t>Ain-Sokhna PP (CP-117)</t>
  </si>
  <si>
    <t>200023</t>
  </si>
  <si>
    <t>ANG-Cam-Inv 5</t>
  </si>
  <si>
    <t>Mohamed Ali Palace</t>
  </si>
  <si>
    <t>10253</t>
  </si>
  <si>
    <t>40B/P/10/ER/2017/USD</t>
  </si>
  <si>
    <t>Ameria</t>
  </si>
  <si>
    <t>IPC-FINAL-HYPER MEP</t>
  </si>
  <si>
    <t>362</t>
  </si>
  <si>
    <t>368</t>
  </si>
  <si>
    <t>SOREAL-IPC16</t>
  </si>
  <si>
    <t>ROYAL ZONE-IPC10</t>
  </si>
  <si>
    <t>Toshka Lot 4 Inv .6</t>
  </si>
  <si>
    <t>inv(7)100320</t>
  </si>
  <si>
    <t xml:space="preserve"> Badr-Zizenia Inv.1</t>
  </si>
  <si>
    <t>ANG-Mor-Inv.-5</t>
  </si>
  <si>
    <t>ANG-Mor-Inv.-3</t>
  </si>
  <si>
    <t>Toshka Lot 6 Inv .4</t>
  </si>
  <si>
    <t>10149</t>
  </si>
  <si>
    <t>Racecores 3092-16 132KV C</t>
  </si>
  <si>
    <t>11403</t>
  </si>
  <si>
    <t>PKG#163-IPC04</t>
  </si>
  <si>
    <t>Inv. 08 Farm</t>
  </si>
  <si>
    <t>ISE-SD-EURO-06</t>
  </si>
  <si>
    <t>Toshka Lot 6 Inv $5</t>
  </si>
  <si>
    <t>R05(2) IPC 51</t>
  </si>
  <si>
    <t>R052 ipc40</t>
  </si>
  <si>
    <t>R5 2 IPC37</t>
  </si>
  <si>
    <t>IPC_5_gama_ministry</t>
  </si>
  <si>
    <t>2006210001</t>
  </si>
  <si>
    <t>361</t>
  </si>
  <si>
    <t>367</t>
  </si>
  <si>
    <t>Mostakbal 2 Package No. (8)</t>
  </si>
  <si>
    <t>Mostakbal-8 Inv.05</t>
  </si>
  <si>
    <t>Mostakbal-8 Inv.02</t>
  </si>
  <si>
    <t>OLYMPIC-IPC02</t>
  </si>
  <si>
    <t>SOREAL-IPC17</t>
  </si>
  <si>
    <t>IMP-049</t>
  </si>
  <si>
    <t>BSF-CW-EGP-15</t>
  </si>
  <si>
    <t>BSF-SW-06</t>
  </si>
  <si>
    <t>TAM-CW-EGP-21</t>
  </si>
  <si>
    <t>Mostakbal-8 Inv.07</t>
  </si>
  <si>
    <t>2008210007</t>
  </si>
  <si>
    <t>inv ( 11 ) 15-9-2020</t>
  </si>
  <si>
    <t>Inv.22Usd borg alarb</t>
  </si>
  <si>
    <t>PKG#101-IPC15</t>
  </si>
  <si>
    <t>Mivida</t>
  </si>
  <si>
    <t>10293</t>
  </si>
  <si>
    <t>Almaza Bridge - Safir 2</t>
  </si>
  <si>
    <t>S-003</t>
  </si>
  <si>
    <t>PSP ELCO-IPC11</t>
  </si>
  <si>
    <t>ENG/035</t>
  </si>
  <si>
    <t>IMP- 056/058</t>
  </si>
  <si>
    <t>Group # 1 - 25 LX</t>
  </si>
  <si>
    <t>Reailway PSP Inv. 01</t>
  </si>
  <si>
    <t>Daraw Bridge</t>
  </si>
  <si>
    <t>PKG#163 -IPC03</t>
  </si>
  <si>
    <t>Toshka Lot 6 Inv .14</t>
  </si>
  <si>
    <t>El-Moneeb Bridge</t>
  </si>
  <si>
    <t>IKEA-IPC10</t>
  </si>
  <si>
    <t>Con-015</t>
  </si>
  <si>
    <t>inv(14 ) 10-2020</t>
  </si>
  <si>
    <t>Nagaa Hamady Inv. 1</t>
  </si>
  <si>
    <t>MANGROVE-IPC10</t>
  </si>
  <si>
    <t>Inv.6 – Lot 2</t>
  </si>
  <si>
    <t>Cairo-Alex Railway</t>
  </si>
  <si>
    <t>Cairo-alex ipc32</t>
  </si>
  <si>
    <t>cairo-alex ipc 25</t>
  </si>
  <si>
    <t>cairo-alex ipc22</t>
  </si>
  <si>
    <t>cairo-alex ipc21</t>
  </si>
  <si>
    <t>CAIRO-ALEX IPC18</t>
  </si>
  <si>
    <t>Cairo-Alex IPC014</t>
  </si>
  <si>
    <t>Cairo-Alex IPC09</t>
  </si>
  <si>
    <t>IPC_15_Rowad_SEast</t>
  </si>
  <si>
    <t>Racecores 3092-17 132KV E</t>
  </si>
  <si>
    <t>11640</t>
  </si>
  <si>
    <t>11288</t>
  </si>
  <si>
    <t>10949</t>
  </si>
  <si>
    <t>Nagaa Hamady Inv.6</t>
  </si>
  <si>
    <t>370</t>
  </si>
  <si>
    <t>493</t>
  </si>
  <si>
    <t>LEKELA-IPC10</t>
  </si>
  <si>
    <t>E.S.U 2-MEP-IPC09</t>
  </si>
  <si>
    <t>PKG#22-IPC FINAL</t>
  </si>
  <si>
    <t>inv ( 20) 9-12-2020</t>
  </si>
  <si>
    <t>MIN.FIT OUT-IPC02</t>
  </si>
  <si>
    <t>ORA ZED IPC 17</t>
  </si>
  <si>
    <t>ora zed ipc14</t>
  </si>
  <si>
    <t>ORa zed ipc13</t>
  </si>
  <si>
    <t>ORA ZED PH1 IPC010</t>
  </si>
  <si>
    <t>Ora Zed IPC08</t>
  </si>
  <si>
    <t>ORA ZED 1- IPC02</t>
  </si>
  <si>
    <t>Vila Fabio (North Coast)</t>
  </si>
  <si>
    <t>IPC-Fabio</t>
  </si>
  <si>
    <t>IKEA - IPC11</t>
  </si>
  <si>
    <t>ANG-Mor-Inv 5 - Ints</t>
  </si>
  <si>
    <t>Toshka Sub Inv. 12 $</t>
  </si>
  <si>
    <t>Toshka Sub Inv. 09 $</t>
  </si>
  <si>
    <t>Toshka Lot 6 Inv .9</t>
  </si>
  <si>
    <t>10M RMADAN BRIDGE-01</t>
  </si>
  <si>
    <t>Con-017</t>
  </si>
  <si>
    <t>2009210014</t>
  </si>
  <si>
    <t>10th of Ramadan Railway</t>
  </si>
  <si>
    <t>IPC#7 - HAC</t>
  </si>
  <si>
    <t>IPC#5 10 of Ramadan</t>
  </si>
  <si>
    <t>375</t>
  </si>
  <si>
    <t>384</t>
  </si>
  <si>
    <t>Toshka Lot 6 Inv $7</t>
  </si>
  <si>
    <t>IPC_16_Rowad_Poly</t>
  </si>
  <si>
    <t>PKG#162-IPC09</t>
  </si>
  <si>
    <t>PKG#162-IPC10</t>
  </si>
  <si>
    <t>2012210002</t>
  </si>
  <si>
    <t>IPC#2 PhaseII</t>
  </si>
  <si>
    <t>Marytia-R-R-IPC01*</t>
  </si>
  <si>
    <t>Toshka Lot 6 Inv .2</t>
  </si>
  <si>
    <t>IPC_17_Rowad_Roly</t>
  </si>
  <si>
    <t>inv ( 25 )20/12/2020</t>
  </si>
  <si>
    <t>elsewedy HQ-IPC04</t>
  </si>
  <si>
    <t>El-Nyaba El-Ama</t>
  </si>
  <si>
    <t>El-Nayba Inv. 1</t>
  </si>
  <si>
    <t xml:space="preserve"> Port Said Inv. 1</t>
  </si>
  <si>
    <t>Inv.21 Final Ghelion</t>
  </si>
  <si>
    <t>Toshka-04  GIS Substation</t>
  </si>
  <si>
    <t>Toshka Sub 4 Inv. 01</t>
  </si>
  <si>
    <t>Suez S4 Inv. 04</t>
  </si>
  <si>
    <t>ORA-ZED Towers01B</t>
  </si>
  <si>
    <t>IPC_1_Rowad_Ora</t>
  </si>
  <si>
    <t>MIN.ELCTROM-IPC03</t>
  </si>
  <si>
    <t>MIN-ANASER SAHY-IPC1</t>
  </si>
  <si>
    <t>Suez S4 Inv. 02</t>
  </si>
  <si>
    <t>Toshka Lot 4 Inv $8</t>
  </si>
  <si>
    <t>Inv. 03 Farm</t>
  </si>
  <si>
    <t>Inv. 06 Farm</t>
  </si>
  <si>
    <t>Inv. 02 Farm</t>
  </si>
  <si>
    <t>Inv 7 Sugar S/s</t>
  </si>
  <si>
    <t>Inv 5 Sugar S/s</t>
  </si>
  <si>
    <t>DP WORLD-IPC21</t>
  </si>
  <si>
    <t>Katamya Creeks ipc41</t>
  </si>
  <si>
    <t>Katameya  ipc 29</t>
  </si>
  <si>
    <t>katameya  IPC 28</t>
  </si>
  <si>
    <t>katameya ipc15</t>
  </si>
  <si>
    <t>Katmeya Creeks IPC08</t>
  </si>
  <si>
    <t>Taval Sarai 52</t>
  </si>
  <si>
    <t>IPC_5_Gama_Salary</t>
  </si>
  <si>
    <t>Azab Tex Factory</t>
  </si>
  <si>
    <t>inv ( 2 ) 18-2-2021</t>
  </si>
  <si>
    <t>Lahoon 220/22/22</t>
  </si>
  <si>
    <t>Al-Lahoon Sub Inv 03</t>
  </si>
  <si>
    <t>MR3 Bridge L&amp;L</t>
  </si>
  <si>
    <t>MR3L&amp;L-IPC1FINAL</t>
  </si>
  <si>
    <t>ROYAL CITY-IPC37</t>
  </si>
  <si>
    <t>BSF-CW-EGP-17 FINAL</t>
  </si>
  <si>
    <t>2B3</t>
  </si>
  <si>
    <t>IPC-1-2B3</t>
  </si>
  <si>
    <t>IPC_5_Mivida</t>
  </si>
  <si>
    <t>IMP-063</t>
  </si>
  <si>
    <t>Mangrouve Hotel - Gouna</t>
  </si>
  <si>
    <t>IPC_3_RME_Gouna</t>
  </si>
  <si>
    <t>IPC_3_Rowad_ORA</t>
  </si>
  <si>
    <t>IPC_2_Rowad_ORA</t>
  </si>
  <si>
    <t>2007210003</t>
  </si>
  <si>
    <t>PKG#144 - IPC12</t>
  </si>
  <si>
    <t>385</t>
  </si>
  <si>
    <t>389</t>
  </si>
  <si>
    <t>ITS</t>
  </si>
  <si>
    <t>Adv.Adv.ITS Inv. 01</t>
  </si>
  <si>
    <t>Suez Bridge</t>
  </si>
  <si>
    <t>1st &amp; FPC</t>
  </si>
  <si>
    <t>Coastal road Bridge Extension</t>
  </si>
  <si>
    <t>IPC#6 Coastal Road</t>
  </si>
  <si>
    <t>IPC#25</t>
  </si>
  <si>
    <t>Koning Food V2 - LP-08-20</t>
  </si>
  <si>
    <t>8</t>
  </si>
  <si>
    <t>497</t>
  </si>
  <si>
    <t>PKG #178 IPC04</t>
  </si>
  <si>
    <t>ANG-Mor-Inv 6 - Ints</t>
  </si>
  <si>
    <t>Babil WBS</t>
  </si>
  <si>
    <t>200123</t>
  </si>
  <si>
    <t>2006210006</t>
  </si>
  <si>
    <t>Hassan El Mamoun Bridge</t>
  </si>
  <si>
    <t>م 1 كوبرى حسن المأمو</t>
  </si>
  <si>
    <t>LRT Project</t>
  </si>
  <si>
    <t>IPC_3_LRT</t>
  </si>
  <si>
    <t>MANGROVE WALL-IPC4</t>
  </si>
  <si>
    <t>DP WORLD-IPC23</t>
  </si>
  <si>
    <t>inv ( 23 )15-12-2020</t>
  </si>
  <si>
    <t>tr0025</t>
  </si>
  <si>
    <t>OLYMPIC-IPC03</t>
  </si>
  <si>
    <t>Elco EGAT-IPC17</t>
  </si>
  <si>
    <t>LRT</t>
  </si>
  <si>
    <t>IPC#2 - LRT</t>
  </si>
  <si>
    <t>IKEA-IPC08</t>
  </si>
  <si>
    <t>IKEA - IPC07</t>
  </si>
  <si>
    <t>ROYAL CITY-IPC39</t>
  </si>
  <si>
    <t>inv ( 17 ) 3-12-2020</t>
  </si>
  <si>
    <t>Inv(7)270820</t>
  </si>
  <si>
    <t>394</t>
  </si>
  <si>
    <t>396</t>
  </si>
  <si>
    <t>Toshka Lot 4 Inv $4</t>
  </si>
  <si>
    <t>West Port Said 220 kV GIS</t>
  </si>
  <si>
    <t>P-45-Portsaid Inv.01</t>
  </si>
  <si>
    <t>New Babil 400/132KV Substation</t>
  </si>
  <si>
    <t>2103210004</t>
  </si>
  <si>
    <t>National Batteries  LP-05-20</t>
  </si>
  <si>
    <t>21</t>
  </si>
  <si>
    <t>Sodic Soreal IPC025</t>
  </si>
  <si>
    <t>IPC#4 PII</t>
  </si>
  <si>
    <t>R5-IPC25</t>
  </si>
  <si>
    <t>KATAMEYA CREEKS-IPC1</t>
  </si>
  <si>
    <t>CFC-IPC15</t>
  </si>
  <si>
    <t>PKG162#IPC12</t>
  </si>
  <si>
    <t>ELSEWEDY HQ-IPC01</t>
  </si>
  <si>
    <t>10466</t>
  </si>
  <si>
    <t>10465</t>
  </si>
  <si>
    <t>10463</t>
  </si>
  <si>
    <t>Suez S4 USD Inv. 01</t>
  </si>
  <si>
    <t>Zone(J) South Valley Toshka</t>
  </si>
  <si>
    <t>South Valley Inv. 09</t>
  </si>
  <si>
    <t>South Valley Inv. 03</t>
  </si>
  <si>
    <t>South Valley Inv. 02</t>
  </si>
  <si>
    <t>406</t>
  </si>
  <si>
    <t>391</t>
  </si>
  <si>
    <t>403</t>
  </si>
  <si>
    <t>R5-IPC24</t>
  </si>
  <si>
    <t>ANG-Cam-Inv 4</t>
  </si>
  <si>
    <t>Ahl Misr Walkway</t>
  </si>
  <si>
    <t>IPC#2 Ahl Misr</t>
  </si>
  <si>
    <t>Koning Food V3 LP-09-20</t>
  </si>
  <si>
    <t>18</t>
  </si>
  <si>
    <t>17</t>
  </si>
  <si>
    <t>MIN-SHELL-IPC07</t>
  </si>
  <si>
    <t>GOV2 - Infra</t>
  </si>
  <si>
    <t>GOV 2 IPC 27+28</t>
  </si>
  <si>
    <t>GOV2 IPC06</t>
  </si>
  <si>
    <t>IPC_6_MohamedAli</t>
  </si>
  <si>
    <t>ROYAL CITY-IPC40</t>
  </si>
  <si>
    <t>inv(9)300620</t>
  </si>
  <si>
    <t>sewedy uni-mep-08</t>
  </si>
  <si>
    <t>Corporate Project LP-02-21</t>
  </si>
  <si>
    <t>39</t>
  </si>
  <si>
    <t>PKG #177 IPC013</t>
  </si>
  <si>
    <t>PKG #177 IPC012</t>
  </si>
  <si>
    <t>CFC - IPC018</t>
  </si>
  <si>
    <t>Industria Sadat</t>
  </si>
  <si>
    <t>Sadat Indust Inv. 01</t>
  </si>
  <si>
    <t>Inv.5 Qena Akhmem</t>
  </si>
  <si>
    <t>Toshka Sub Inv. 06</t>
  </si>
  <si>
    <t>Ref.Ret Asuit akh</t>
  </si>
  <si>
    <t>Al Montaza Hotels - Alexandria</t>
  </si>
  <si>
    <t>Inv ( 1 ) montazha</t>
  </si>
  <si>
    <t>Gov2 ipc 17</t>
  </si>
  <si>
    <t>GOV 2 IPC08</t>
  </si>
  <si>
    <t>2103210008</t>
  </si>
  <si>
    <t>2103210007</t>
  </si>
  <si>
    <t>Bridge Axis Firdaws</t>
  </si>
  <si>
    <t>inv- ( 1 )</t>
  </si>
  <si>
    <t>UIC Project (LP-04-21)</t>
  </si>
  <si>
    <t>58</t>
  </si>
  <si>
    <t>Cairo Monorail - 6th October</t>
  </si>
  <si>
    <t>IPC#1 - Monorail</t>
  </si>
  <si>
    <t>ora zed ph1 ipc11</t>
  </si>
  <si>
    <t>ora Zed2-ipc01</t>
  </si>
  <si>
    <t>ORA ZED Ph1 IPC06</t>
  </si>
  <si>
    <t>Bahr ElBakar – Power Station</t>
  </si>
  <si>
    <t>IPC#07 -Madkour</t>
  </si>
  <si>
    <t>IPC#4 - Madkour</t>
  </si>
  <si>
    <t>IPC#1 - Madkour</t>
  </si>
  <si>
    <t>Shenzo Aby Bridge - Haggana</t>
  </si>
  <si>
    <t>IPC#1 Shenzo Aby</t>
  </si>
  <si>
    <t>PKG#177-IPC02</t>
  </si>
  <si>
    <t>Inv.16 - Lot 1</t>
  </si>
  <si>
    <t>Inv.11 - Lot 1</t>
  </si>
  <si>
    <t>Inv.10 - Lot 1</t>
  </si>
  <si>
    <t>Inv.3 - Lot 1</t>
  </si>
  <si>
    <t>Inv. 9 –   Lot 2</t>
  </si>
  <si>
    <t>Inv.1 - Lot 2</t>
  </si>
  <si>
    <t>Inv.5 – Lot 2</t>
  </si>
  <si>
    <t>Inv. 10 – Lot 2</t>
  </si>
  <si>
    <t>Inv. 8 –   Lot 2</t>
  </si>
  <si>
    <t>Inv.2 - Lot 2</t>
  </si>
  <si>
    <t>ANG-Mor-Inv 6</t>
  </si>
  <si>
    <t>Toshka 2/Owinat East LOT2 OHTL</t>
  </si>
  <si>
    <t>Toshka Lot4OH Inv.02</t>
  </si>
  <si>
    <t>PKG#178-IPC03</t>
  </si>
  <si>
    <t>PKG #101 IPC023</t>
  </si>
  <si>
    <t>LEKELA-IPC11</t>
  </si>
  <si>
    <t>2104210002</t>
  </si>
  <si>
    <t>2105210017</t>
  </si>
  <si>
    <t>Sadat Indust Inv. 02</t>
  </si>
  <si>
    <t>Inv.32 Akhmem Qena</t>
  </si>
  <si>
    <t>Inv.21 Qena - Akhmem</t>
  </si>
  <si>
    <t>PKG #163 IPC012</t>
  </si>
  <si>
    <t>Diplomatic District - Infra</t>
  </si>
  <si>
    <t>Diplomatic ipc15</t>
  </si>
  <si>
    <t>diplomatic ipc11</t>
  </si>
  <si>
    <t>Air Force Project</t>
  </si>
  <si>
    <t>Air Force Inv . 16</t>
  </si>
  <si>
    <t>PKG #177 IPC016</t>
  </si>
  <si>
    <t>ALAASHER BRIDGE-FINA</t>
  </si>
  <si>
    <t>Faculty of Medicine</t>
  </si>
  <si>
    <t>mansora ipc11</t>
  </si>
  <si>
    <t>Mansoura UNI IPC05</t>
  </si>
  <si>
    <t>Mansoura Uni IPC02</t>
  </si>
  <si>
    <t>R5 FINSHING-IPC02</t>
  </si>
  <si>
    <t>R5 - IPC15</t>
  </si>
  <si>
    <t>R5-ZONE1-IPC04</t>
  </si>
  <si>
    <t>October Dry Port</t>
  </si>
  <si>
    <t>Dry Port Inv. 10</t>
  </si>
  <si>
    <t>Gov2 ipc 21+22</t>
  </si>
  <si>
    <t>gov2 ipc 20</t>
  </si>
  <si>
    <t>Marsa Alam USD Inv 1</t>
  </si>
  <si>
    <t>Maryotya IPC07</t>
  </si>
  <si>
    <t>Maryotya IPC06</t>
  </si>
  <si>
    <t>IPC_10_Saray</t>
  </si>
  <si>
    <t>Dry Port Inv. 02</t>
  </si>
  <si>
    <t>Hosh Essa 220 KV OHTL</t>
  </si>
  <si>
    <t>Hosh Essa Inv. 07</t>
  </si>
  <si>
    <t>Hosh Essa Inv. 03</t>
  </si>
  <si>
    <t>Toshka Sub Inv. 21 $</t>
  </si>
  <si>
    <t>PKG#177 IPC (44)</t>
  </si>
  <si>
    <t>Sodic Soreal IPC029</t>
  </si>
  <si>
    <t>IPC#4 - Gharably</t>
  </si>
  <si>
    <t>ELSAWEP-IPC01</t>
  </si>
  <si>
    <t>seashell Playa</t>
  </si>
  <si>
    <t>IPC-4-PLAYA</t>
  </si>
  <si>
    <t>FPC Marassi</t>
  </si>
  <si>
    <t>Capital One</t>
  </si>
  <si>
    <t>inv ( 2 ) 1-8-2021</t>
  </si>
  <si>
    <t>INV ( 2 )</t>
  </si>
  <si>
    <t>EGATpelletizingIPC19</t>
  </si>
  <si>
    <t>R05 IPC030</t>
  </si>
  <si>
    <t>512</t>
  </si>
  <si>
    <t>10Th of Ramadan LRT</t>
  </si>
  <si>
    <t>LRT 10Ramadan Inv.03</t>
  </si>
  <si>
    <t>PKG #163 IPC014</t>
  </si>
  <si>
    <t>R05 Zone 2 IPC015</t>
  </si>
  <si>
    <t>Dry Port Inv. 01</t>
  </si>
  <si>
    <t>ANG-Mor-Inv.-7</t>
  </si>
  <si>
    <t>ANG-Mor-Inv 4</t>
  </si>
  <si>
    <t>Toshka Lot 6 Inv .26</t>
  </si>
  <si>
    <t>Toshka Lot 6 Inv .24</t>
  </si>
  <si>
    <t>CFC IPC021</t>
  </si>
  <si>
    <t>CON/024</t>
  </si>
  <si>
    <t>ENG/042</t>
  </si>
  <si>
    <t>422</t>
  </si>
  <si>
    <t>Al-Lahoon Sub Inv 02</t>
  </si>
  <si>
    <t>2007210009</t>
  </si>
  <si>
    <t>Ora zed ph.1 IPC18</t>
  </si>
  <si>
    <t>ORA ZED IPC 16</t>
  </si>
  <si>
    <t>ora ph2 ipc 27</t>
  </si>
  <si>
    <t>Inv. 14 Farm</t>
  </si>
  <si>
    <t>El Marg IPC04</t>
  </si>
  <si>
    <t>PKG #101 IPC022</t>
  </si>
  <si>
    <t>514</t>
  </si>
  <si>
    <t>New Babil 400/132KV GIS Substa</t>
  </si>
  <si>
    <t>Mansoura UNI IPC04</t>
  </si>
  <si>
    <t>Railway IPC06</t>
  </si>
  <si>
    <t>PKG #140 IPC024</t>
  </si>
  <si>
    <t>Mansoura University</t>
  </si>
  <si>
    <t>IPC#2 - Mansura Proj</t>
  </si>
  <si>
    <t>GOV 2 IPC07</t>
  </si>
  <si>
    <t>TZ – Offshore E&amp;M Procurement</t>
  </si>
  <si>
    <t>429</t>
  </si>
  <si>
    <t>P.I.Parks - Plot 10</t>
  </si>
  <si>
    <t xml:space="preserve"> PIP indust Inv.01</t>
  </si>
  <si>
    <t>Reailway PSP Inv. 05</t>
  </si>
  <si>
    <t>Playa Resort</t>
  </si>
  <si>
    <t>21000005</t>
  </si>
  <si>
    <t>East Owainat 5 LOTS</t>
  </si>
  <si>
    <t>East Owainat Inv.1 V</t>
  </si>
  <si>
    <t>IPC#4 - Fianl Museum</t>
  </si>
  <si>
    <t>FPC - Egy Museum</t>
  </si>
  <si>
    <t>IPC-3-PLAYA</t>
  </si>
  <si>
    <t>El Salam Bridge</t>
  </si>
  <si>
    <t>IPC02 Madkour</t>
  </si>
  <si>
    <t>Benban Lot 1 Inv. 12</t>
  </si>
  <si>
    <t>INV ( 4 )</t>
  </si>
  <si>
    <t>Transportation Hub</t>
  </si>
  <si>
    <t>inv ( 1 ) T0020</t>
  </si>
  <si>
    <t>Railway Bridge - Assuit</t>
  </si>
  <si>
    <t>IPC#3 Assuit</t>
  </si>
  <si>
    <t>elsewedy hq-ipc06</t>
  </si>
  <si>
    <t>10903</t>
  </si>
  <si>
    <t>ElMoneeb 2</t>
  </si>
  <si>
    <t>2107210003</t>
  </si>
  <si>
    <t>2108210002</t>
  </si>
  <si>
    <t>MDF IPC04</t>
  </si>
  <si>
    <t>Royal city ipc (41)</t>
  </si>
  <si>
    <t>royal center ipc 22</t>
  </si>
  <si>
    <t>Ain Sokhna Port Development</t>
  </si>
  <si>
    <t>IPC#04 - Sokhna Port</t>
  </si>
  <si>
    <t>Ras El Teen Hangar</t>
  </si>
  <si>
    <t>RasElTeenHangarIPC04</t>
  </si>
  <si>
    <t>Ras El Teen IPC03</t>
  </si>
  <si>
    <t>Ras El Teen IPC02</t>
  </si>
  <si>
    <t>AMRIYA WWTP (3RD STAGE)</t>
  </si>
  <si>
    <t>220621002</t>
  </si>
  <si>
    <t>220221003</t>
  </si>
  <si>
    <t>MDF3- IPC 10</t>
  </si>
  <si>
    <t>MDF FACTORY3 IPC 6+7</t>
  </si>
  <si>
    <t>MDF FACTORY3 IPC04</t>
  </si>
  <si>
    <t>MDF FACTORY3 IPC02</t>
  </si>
  <si>
    <t>Mar Girgis Church- R3</t>
  </si>
  <si>
    <t>IPC-1-Margirgs</t>
  </si>
  <si>
    <t>ESU2 MEP IPC-Final</t>
  </si>
  <si>
    <t>LEKELA-IPC08</t>
  </si>
  <si>
    <t>inv ( 4 ) Captal 1</t>
  </si>
  <si>
    <t>ENR-Signaling Inst.</t>
  </si>
  <si>
    <t>ENR-Sign Inst Inv01</t>
  </si>
  <si>
    <t>Toshka Lot4OH Inv.06</t>
  </si>
  <si>
    <t>IPC#2 - Monorail</t>
  </si>
  <si>
    <t>LRT 10Ramadan Inv.02</t>
  </si>
  <si>
    <t>Al-Ula Towers</t>
  </si>
  <si>
    <t>inv ( 2 ) ULA</t>
  </si>
  <si>
    <t>inv ( 6 ) Captal one</t>
  </si>
  <si>
    <t>Toshka Farm</t>
  </si>
  <si>
    <t>Toshka Farm Inv. 02</t>
  </si>
  <si>
    <t>ANG-MOR-Inv 7 - Ints</t>
  </si>
  <si>
    <t>ANG-Cam-Inv 7</t>
  </si>
  <si>
    <t>158E/2019 33kv Project</t>
  </si>
  <si>
    <t>10922</t>
  </si>
  <si>
    <t>Ahl Misr P3 – Zamalek Sector</t>
  </si>
  <si>
    <t>IPC#3 Ahl Misr Zamal</t>
  </si>
  <si>
    <t>ELSEWEDY HQ IPC08</t>
  </si>
  <si>
    <t>Katamya creeks ipc45</t>
  </si>
  <si>
    <t>Katamya Creeks ipc44</t>
  </si>
  <si>
    <t>katamye creeks ipc43</t>
  </si>
  <si>
    <t>Katameya ipc 40</t>
  </si>
  <si>
    <t>ipc27 katameya creek</t>
  </si>
  <si>
    <t>Katameya Creks IPC09</t>
  </si>
  <si>
    <t>Ain Sokhna Bridge – RME</t>
  </si>
  <si>
    <t>IPC#8 Sokhna Bridge</t>
  </si>
  <si>
    <t>IPC#2 -Sokhna Bridge</t>
  </si>
  <si>
    <t>R06 Loack &amp; Load</t>
  </si>
  <si>
    <t>R6 L&amp;L ipc1(final)</t>
  </si>
  <si>
    <t>Governmental Campus-N2</t>
  </si>
  <si>
    <t>29</t>
  </si>
  <si>
    <t>31</t>
  </si>
  <si>
    <t>30</t>
  </si>
  <si>
    <t>433</t>
  </si>
  <si>
    <t>Astoria IPC8</t>
  </si>
  <si>
    <t>inv ( 4 ) montazha</t>
  </si>
  <si>
    <t>LEKELA IPC015</t>
  </si>
  <si>
    <t>2111210001</t>
  </si>
  <si>
    <t>Toshka Lot4OH Inv.09</t>
  </si>
  <si>
    <t>Ext.110 S. Military 220 Kv S/S</t>
  </si>
  <si>
    <t>Extension kayn Inv 2</t>
  </si>
  <si>
    <t>Dry Port Inv. 04</t>
  </si>
  <si>
    <t xml:space="preserve"> Ref.Ret Qen-akh 5</t>
  </si>
  <si>
    <t>Ret Qen-akh 5 T</t>
  </si>
  <si>
    <t>FacultyMedcine IPC06</t>
  </si>
  <si>
    <t>11162</t>
  </si>
  <si>
    <t>10983</t>
  </si>
  <si>
    <t>EGAT WaterTank IPC03</t>
  </si>
  <si>
    <t>EGAT WaterTank IPC05</t>
  </si>
  <si>
    <t>El Taameer Axis Expansion</t>
  </si>
  <si>
    <t>IPC#01</t>
  </si>
  <si>
    <t>Pridge 5</t>
  </si>
  <si>
    <t>inv ( 1 Fina ) pridg</t>
  </si>
  <si>
    <t>Minist Core IPC08</t>
  </si>
  <si>
    <t>inv ( 6 ) Montazha</t>
  </si>
  <si>
    <t>Get Business Complex</t>
  </si>
  <si>
    <t>INV ( 12 ) GET</t>
  </si>
  <si>
    <t>soreal-ipc32</t>
  </si>
  <si>
    <t>10th Ramadan Indu Park Plot11</t>
  </si>
  <si>
    <t>10th Ind Park Inv.04</t>
  </si>
  <si>
    <t>Ring Road Bridges Project</t>
  </si>
  <si>
    <t>inv ( 1 )</t>
  </si>
  <si>
    <t>2112210003</t>
  </si>
  <si>
    <t>2112210002</t>
  </si>
  <si>
    <t>517</t>
  </si>
  <si>
    <t>MinistSHELL IPC08</t>
  </si>
  <si>
    <t>005/2022</t>
  </si>
  <si>
    <t>SPX.1 ipc 22+23</t>
  </si>
  <si>
    <t>sokhna port ex ipc03</t>
  </si>
  <si>
    <t>Olympic MEP IPC2</t>
  </si>
  <si>
    <t>Maryotia IPC013</t>
  </si>
  <si>
    <t>IPC-1-PLAYA</t>
  </si>
  <si>
    <t>Port Said Grain Storage</t>
  </si>
  <si>
    <t>IPC#4 GSCC PortSaeid</t>
  </si>
  <si>
    <t>IPC7 PORTSAID</t>
  </si>
  <si>
    <t>INV ( 4 ) Ring R</t>
  </si>
  <si>
    <t>ENG/045</t>
  </si>
  <si>
    <t>ENG/049</t>
  </si>
  <si>
    <t>427</t>
  </si>
  <si>
    <t>449</t>
  </si>
  <si>
    <t>رد تامين2بنبان لوط 1</t>
  </si>
  <si>
    <t>IPC#3 Taamer Axis</t>
  </si>
  <si>
    <t>ELSEWEDY HQ IPC 10</t>
  </si>
  <si>
    <t>11142</t>
  </si>
  <si>
    <t>11143</t>
  </si>
  <si>
    <t>Nagaa Hamady Inv.8</t>
  </si>
  <si>
    <t>RING ROAD ELMARG-01</t>
  </si>
  <si>
    <t>new giza hos ipc 23</t>
  </si>
  <si>
    <t>New giza IPC7</t>
  </si>
  <si>
    <t>newgizahospital ipc6</t>
  </si>
  <si>
    <t>2111210002</t>
  </si>
  <si>
    <t>Egat Rolling Mill no.4</t>
  </si>
  <si>
    <t>Rolling mill-IPC10</t>
  </si>
  <si>
    <t>ROLLING MILL IPC05</t>
  </si>
  <si>
    <t>ROLLING MILL IPC 02</t>
  </si>
  <si>
    <t>Lock&amp; Load ipc 16</t>
  </si>
  <si>
    <t>EGAT L&amp;L ipc 09</t>
  </si>
  <si>
    <t>EGAT L&amp;L IPC04</t>
  </si>
  <si>
    <t>2112210005</t>
  </si>
  <si>
    <t>Elsewedy HQIPC23(24)</t>
  </si>
  <si>
    <t>IPC#5 - Sokhna Port</t>
  </si>
  <si>
    <t>Railway IPC05</t>
  </si>
  <si>
    <t>Railway IPC04</t>
  </si>
  <si>
    <t>CAIRO-ALEX-IPC01</t>
  </si>
  <si>
    <t>Egyptian Exchange building</t>
  </si>
  <si>
    <t>IPC-3-BORSA</t>
  </si>
  <si>
    <t>IPC-1-BORSA</t>
  </si>
  <si>
    <t>Ref-Ret-benban 1 $ T</t>
  </si>
  <si>
    <t>Tam CW Final</t>
  </si>
  <si>
    <t>port said ipc18</t>
  </si>
  <si>
    <t>port said ipc12</t>
  </si>
  <si>
    <t>portsaid soils ipc32</t>
  </si>
  <si>
    <t>supply egp ipc 3</t>
  </si>
  <si>
    <t>ANG-Mor-Inv 3 - Ints</t>
  </si>
  <si>
    <t>ANG-Cam-Inv 8 - Ints</t>
  </si>
  <si>
    <t>IPC07-MDF</t>
  </si>
  <si>
    <t>PLAYA ROOF &amp; Wet Areas</t>
  </si>
  <si>
    <t>IPC-3-PLAYA ROOF</t>
  </si>
  <si>
    <t>IPC#5 SOKHNA BRIDG</t>
  </si>
  <si>
    <t>IPC#6 Sokhna Bridge</t>
  </si>
  <si>
    <t>Rolling Mill ipc 01</t>
  </si>
  <si>
    <t>Port Saeed East - OHTL</t>
  </si>
  <si>
    <t>Port said OHTL Inv.1</t>
  </si>
  <si>
    <t>2112210009</t>
  </si>
  <si>
    <t>11456</t>
  </si>
  <si>
    <t>mdf factory2 ipc02</t>
  </si>
  <si>
    <t>IPC#4 - Taamer Axis</t>
  </si>
  <si>
    <t>sodic soreal ipc34</t>
  </si>
  <si>
    <t>435</t>
  </si>
  <si>
    <t>441</t>
  </si>
  <si>
    <t>11302</t>
  </si>
  <si>
    <t>Houd Negaih</t>
  </si>
  <si>
    <t>Houd Negaih Inv.01</t>
  </si>
  <si>
    <t>CON/028</t>
  </si>
  <si>
    <t>EGAT L&amp;L IPC02</t>
  </si>
  <si>
    <t>11366</t>
  </si>
  <si>
    <t>ROYAL CITY2-IPC17</t>
  </si>
  <si>
    <t>LOC/023</t>
  </si>
  <si>
    <t>Hosh Essa Inv. 2 Equ</t>
  </si>
  <si>
    <t>IPC#8 Sokhna Port</t>
  </si>
  <si>
    <t>IPC-5-PLAYA ROOF</t>
  </si>
  <si>
    <t>006/2022</t>
  </si>
  <si>
    <t>11425</t>
  </si>
  <si>
    <t>11384</t>
  </si>
  <si>
    <t>EGAT WATER TANK IPC9</t>
  </si>
  <si>
    <t>MDF ipc12</t>
  </si>
  <si>
    <t>PKG#177-IPC38</t>
  </si>
  <si>
    <t>Suez S4 Inv. 11</t>
  </si>
  <si>
    <t>Suez S4 Inv. 16</t>
  </si>
  <si>
    <t>474</t>
  </si>
  <si>
    <t>CON/030</t>
  </si>
  <si>
    <t>Luxor North Axis Bridge</t>
  </si>
  <si>
    <t>IPC#5 - Luxor Onshor</t>
  </si>
  <si>
    <t>ipc 22 Mdf Factory</t>
  </si>
  <si>
    <t>521</t>
  </si>
  <si>
    <t>MDF Factory ipc 41</t>
  </si>
  <si>
    <t>MDF IPC 17</t>
  </si>
  <si>
    <t>East Owainat Inv. 06</t>
  </si>
  <si>
    <t>IPC-7-PLAYA ROOF</t>
  </si>
  <si>
    <t>11458</t>
  </si>
  <si>
    <t>IKEA Final IPC014</t>
  </si>
  <si>
    <t>007/2022</t>
  </si>
  <si>
    <t>sokhna port ex ipc01</t>
  </si>
  <si>
    <t>OLYMPIC MEP IPC01</t>
  </si>
  <si>
    <t>air devance ipc02</t>
  </si>
  <si>
    <t>Dry Port Inv. 03</t>
  </si>
  <si>
    <t>waldorf- IPC 14</t>
  </si>
  <si>
    <t>waldorf- IPC13</t>
  </si>
  <si>
    <t>Waldorf_IPC 11</t>
  </si>
  <si>
    <t>220321002</t>
  </si>
  <si>
    <t>EL SEWEDY HQ IPC14+</t>
  </si>
  <si>
    <t>pkg#177 ipc 26+27</t>
  </si>
  <si>
    <t>PKG#177 IPC30</t>
  </si>
  <si>
    <t>ipc 10 Emaar pkg#189</t>
  </si>
  <si>
    <t>Emaar pkg #189ipc16</t>
  </si>
  <si>
    <t>Emaar PKG#189-IPC 13</t>
  </si>
  <si>
    <t>pkg#189- IPC8</t>
  </si>
  <si>
    <t>ISE-CW-EGP-27</t>
  </si>
  <si>
    <t>giza hospital ipc04</t>
  </si>
  <si>
    <t>Abou Ghaleb Bridge</t>
  </si>
  <si>
    <t>Abo Ghaleb ipc03</t>
  </si>
  <si>
    <t>el sewedy HQ ipc14</t>
  </si>
  <si>
    <t>Inv.4988/Sp/H&amp;J-01</t>
  </si>
  <si>
    <t>IPC#10 - Sokhna Port</t>
  </si>
  <si>
    <t>IPC#13 - Sokhna Port</t>
  </si>
  <si>
    <t>mansora finish ipc20</t>
  </si>
  <si>
    <t>mansura finish ipc16</t>
  </si>
  <si>
    <t>mansura finish ipc14</t>
  </si>
  <si>
    <t>mansora finish ipc 5</t>
  </si>
  <si>
    <t>mansora finish ipc04</t>
  </si>
  <si>
    <t>Benban Lot 1 Inv. 16</t>
  </si>
  <si>
    <t>Mostakbal-8 Inv.06</t>
  </si>
  <si>
    <t>inv ( 5 ) Captal 1</t>
  </si>
  <si>
    <t>IPC#12 - Sokhna port</t>
  </si>
  <si>
    <t>IPC#9 Monorail</t>
  </si>
  <si>
    <t>220621001</t>
  </si>
  <si>
    <t>Marsa Alam EGP Inv 7</t>
  </si>
  <si>
    <t>IPC#11 Sokhna Port</t>
  </si>
  <si>
    <t>Toshka Lot 4 Inv .21</t>
  </si>
  <si>
    <t>The Open Channel Project</t>
  </si>
  <si>
    <t>Open chanel1 IPC fin</t>
  </si>
  <si>
    <t>mohamed aly 4 ipc01</t>
  </si>
  <si>
    <t>Ora landscape ipc 17</t>
  </si>
  <si>
    <t>Ora landsacape ipc 8</t>
  </si>
  <si>
    <t>Ora Landscap ipc (5)</t>
  </si>
  <si>
    <t>Ora landscape ipc3</t>
  </si>
  <si>
    <t>Beymen Fit Out</t>
  </si>
  <si>
    <t>PKG#205 IPC02</t>
  </si>
  <si>
    <t>Emar Pkg#177 ipc(45)</t>
  </si>
  <si>
    <t>ora zed2 ipc06</t>
  </si>
  <si>
    <t>Maryotia IPC011</t>
  </si>
  <si>
    <t>SOKHNA PORT EX IPC02</t>
  </si>
  <si>
    <t>West Domiatte 500KV TowersZT60</t>
  </si>
  <si>
    <t>West Domiatte Inv.01</t>
  </si>
  <si>
    <t>Hosh Essa Inv. 08</t>
  </si>
  <si>
    <t>INV ( 5 ) FINAL</t>
  </si>
  <si>
    <t>Ghana Street lighting</t>
  </si>
  <si>
    <t>MIDA Sply. Inv.1 4</t>
  </si>
  <si>
    <t>Luxor North Axis Bridge-Off</t>
  </si>
  <si>
    <t>IPC#2-Luxoroffshore</t>
  </si>
  <si>
    <t>473</t>
  </si>
  <si>
    <t>Toshka Lot 4 Inv $10</t>
  </si>
  <si>
    <t>Marsa Alam USD Inv 3</t>
  </si>
  <si>
    <t>Toshka Sub 4 Inv. 04</t>
  </si>
  <si>
    <t>Toshka Lot 6 Inv .25</t>
  </si>
  <si>
    <t>Toshka Lot 6 Inv .23</t>
  </si>
  <si>
    <t>Toshka Lot 6 Inv .19</t>
  </si>
  <si>
    <t>Ref-Ret-Benban lot2</t>
  </si>
  <si>
    <t>501</t>
  </si>
  <si>
    <t>Infra Project 2524</t>
  </si>
  <si>
    <t>220421006</t>
  </si>
  <si>
    <t>IPC#1 EGAT</t>
  </si>
  <si>
    <t>MDF factory ipc(28)</t>
  </si>
  <si>
    <t>IPC#14 - Sokhna Port</t>
  </si>
  <si>
    <t>DPW IPC 35</t>
  </si>
  <si>
    <t>IPC#06 - Assuit</t>
  </si>
  <si>
    <t>Soreal hardscapeipc6</t>
  </si>
  <si>
    <t>IPC-11-Playa Roof</t>
  </si>
  <si>
    <t>IPC-12-PLAYA</t>
  </si>
  <si>
    <t>IPC-6-BORSA</t>
  </si>
  <si>
    <t>pkg#177 IPC 28</t>
  </si>
  <si>
    <t>PKG #177 IPC020</t>
  </si>
  <si>
    <t>PKG #163 IPC016</t>
  </si>
  <si>
    <t>WADY EL-NATROUN BRIDGE(HST)</t>
  </si>
  <si>
    <t>IPC#1 Wadi ElNatroun</t>
  </si>
  <si>
    <t>IPC#2 Port saeid</t>
  </si>
  <si>
    <t>25 EGP - West Domiat</t>
  </si>
  <si>
    <t>180158</t>
  </si>
  <si>
    <t>Air defence3 IPC1</t>
  </si>
  <si>
    <t>Waldorf Astoria IPC6</t>
  </si>
  <si>
    <t>Air Defense2 IPC2</t>
  </si>
  <si>
    <t>11770</t>
  </si>
  <si>
    <t>LINX Tower</t>
  </si>
  <si>
    <t>inv ( 1 ) LINX</t>
  </si>
  <si>
    <t>SSC Suez Steel Company Project</t>
  </si>
  <si>
    <t>SUEZ STEEL ABB IPC 1</t>
  </si>
  <si>
    <t>inte&amp;retu app ipc 3</t>
  </si>
  <si>
    <t>In&amp;Re apply abb ipc6</t>
  </si>
  <si>
    <t>i&amp;r apply (Abb)ipc4</t>
  </si>
  <si>
    <t>port said silos ipc6</t>
  </si>
  <si>
    <t>astoria sharm IPC2</t>
  </si>
  <si>
    <t>Eipico ipc 14</t>
  </si>
  <si>
    <t>Eipico ipc( 7)</t>
  </si>
  <si>
    <t>IPC#3 Wadi ElNatroun</t>
  </si>
  <si>
    <t>soreal ipc35</t>
  </si>
  <si>
    <t>Rolling mill ipc07</t>
  </si>
  <si>
    <t>IPC#2 Wadi ElNatroun</t>
  </si>
  <si>
    <t>Air Defence 4 ipc1</t>
  </si>
  <si>
    <t>IPC#7 Bahr Elbaqar</t>
  </si>
  <si>
    <t>IPC#3 Taamer PII</t>
  </si>
  <si>
    <t>BridgeNasr Rd w Abbas El-Akkad</t>
  </si>
  <si>
    <t>AbasAlaqad2 IPCFinal</t>
  </si>
  <si>
    <t>CS-20 Mall</t>
  </si>
  <si>
    <t>inv ( 4:12 ) CS-20</t>
  </si>
  <si>
    <t>katameya IPC19</t>
  </si>
  <si>
    <t>elsewedy HQ ipc18</t>
  </si>
  <si>
    <t>Railway Bridge - El Hammam</t>
  </si>
  <si>
    <t>IPC#6 ElHammam</t>
  </si>
  <si>
    <t>GOV2 IPC 11</t>
  </si>
  <si>
    <t>Minist MEP IPC05</t>
  </si>
  <si>
    <t>HST Bridges-Sokhna &amp; Mahager</t>
  </si>
  <si>
    <t>Elsokhna 4.5 ipc 3+4</t>
  </si>
  <si>
    <t>pkg#189- IPC 5</t>
  </si>
  <si>
    <t>IPC#3 Offshore</t>
  </si>
  <si>
    <t>IPC#20 Sokhna Port</t>
  </si>
  <si>
    <t>EDNC HARDESCAPE IPC4</t>
  </si>
  <si>
    <t>ednc sodic ipc33</t>
  </si>
  <si>
    <t>PKG#163- IPC26</t>
  </si>
  <si>
    <t>Olympic Finsh IPC3+</t>
  </si>
  <si>
    <t>min mep ipc 6</t>
  </si>
  <si>
    <t>CFC IPC024</t>
  </si>
  <si>
    <t>FPC - Ameria Project</t>
  </si>
  <si>
    <t>Rolling mill ipc 04</t>
  </si>
  <si>
    <t>rolling mill- IPC10</t>
  </si>
  <si>
    <t>MDF FACTORY2 IPC06</t>
  </si>
  <si>
    <t>MDF FACTORY IPC09</t>
  </si>
  <si>
    <t>EL -mahager Bridge Ain sokhna</t>
  </si>
  <si>
    <t>IPC#1 - HST Mahager</t>
  </si>
  <si>
    <t>FPC - Sokhna Bridge</t>
  </si>
  <si>
    <t>mohamed aly3 Ipc2</t>
  </si>
  <si>
    <t>Air def IPC4</t>
  </si>
  <si>
    <t>waldorf Astoria IPC9</t>
  </si>
  <si>
    <t>IPC014-Playa Roof</t>
  </si>
  <si>
    <t>port said silos ipc8</t>
  </si>
  <si>
    <t>IPC 6 WADIELNATRON</t>
  </si>
  <si>
    <t>ELSEWEDY HQ IPC 20</t>
  </si>
  <si>
    <t>New giza - IPC10</t>
  </si>
  <si>
    <t>new giza IPC9</t>
  </si>
  <si>
    <t>Expansion of Ring Road NRCC</t>
  </si>
  <si>
    <t>IPC#1 - NRCC</t>
  </si>
  <si>
    <t>PKG#101-IPC16</t>
  </si>
  <si>
    <t>MDF Local - IPC8</t>
  </si>
  <si>
    <t>Defense6 IPC1</t>
  </si>
  <si>
    <t>Mini MEP IPC6</t>
  </si>
  <si>
    <t>cairo-alex ipc 26</t>
  </si>
  <si>
    <t>MDF - IPC 16</t>
  </si>
  <si>
    <t>Defense5 IPC1</t>
  </si>
  <si>
    <t>Urbnk- ipc 1</t>
  </si>
  <si>
    <t>EGAT IPC06</t>
  </si>
  <si>
    <t>IPC 5 PORT SAID</t>
  </si>
  <si>
    <t>IPC 8 WADI ELNATRON</t>
  </si>
  <si>
    <t>revamp ipc(5)</t>
  </si>
  <si>
    <t>IPC#7 Portsaid</t>
  </si>
  <si>
    <t>ORA ZED IPC09</t>
  </si>
  <si>
    <t>Royal city ipc (42)</t>
  </si>
  <si>
    <t>pkg#177-IPC37</t>
  </si>
  <si>
    <t>PKG#178- IPC 9</t>
  </si>
  <si>
    <t>EGAT L&amp;L-IPC11</t>
  </si>
  <si>
    <t>EGAT L&amp;L IPC12</t>
  </si>
  <si>
    <t>Cairo-alex ipc 35</t>
  </si>
  <si>
    <t>Gov2 ipc(12)</t>
  </si>
  <si>
    <t>ORA-ZED Towers P01B</t>
  </si>
  <si>
    <t>181022</t>
  </si>
  <si>
    <t>Royal centerzone(23)</t>
  </si>
  <si>
    <t>Diplomatic ipc12</t>
  </si>
  <si>
    <t>Diplo Dist. IPC05</t>
  </si>
  <si>
    <t>INV ( 1 ) GET</t>
  </si>
  <si>
    <t>IPC#7 - Assuit</t>
  </si>
  <si>
    <t>Kemet Tower</t>
  </si>
  <si>
    <t>inv ( 6-7-8 ) kemet</t>
  </si>
  <si>
    <t>IPC#00015</t>
  </si>
  <si>
    <t>Ring Road El Mansoria</t>
  </si>
  <si>
    <t>INV (2 ) AL Mansorya</t>
  </si>
  <si>
    <t>IPC#7 - Sokhna Bridg</t>
  </si>
  <si>
    <t>katameyacreeks-IPC26</t>
  </si>
  <si>
    <t>ABOGHALEB 6+7+8+9+10</t>
  </si>
  <si>
    <t>INV ( 3 ) GET</t>
  </si>
  <si>
    <t>INV ( 2 ) GET</t>
  </si>
  <si>
    <t>MAF HQ Renovation</t>
  </si>
  <si>
    <t>carrefour RBS IPC 4</t>
  </si>
  <si>
    <t>Carrefour RBS IPC(2)</t>
  </si>
  <si>
    <t>U4,U8 Seashell Playa</t>
  </si>
  <si>
    <t>IPC3 TR60</t>
  </si>
  <si>
    <t>MDF FACTORY IPC (26)</t>
  </si>
  <si>
    <t>Min long lead Ipc4</t>
  </si>
  <si>
    <t>FPC Monorail</t>
  </si>
  <si>
    <t>Gov2 ipc18+19</t>
  </si>
  <si>
    <t>IPC#18 Sokhna Port</t>
  </si>
  <si>
    <t>inv ( 8 ) Captal one</t>
  </si>
  <si>
    <t>Katameya Creeks - RME</t>
  </si>
  <si>
    <t>IPC00000003</t>
  </si>
  <si>
    <t>El-Herafeen brigde</t>
  </si>
  <si>
    <t>IPC# 12 WADI</t>
  </si>
  <si>
    <t>Air7 Fin IPC2</t>
  </si>
  <si>
    <t>ORA Ph.2 - IPC 14</t>
  </si>
  <si>
    <t>MDF - IPC 25</t>
  </si>
  <si>
    <t>Hyper One Badr</t>
  </si>
  <si>
    <t>INV ( 10 ) Hipper</t>
  </si>
  <si>
    <t>MDF - IPC19</t>
  </si>
  <si>
    <t>MDF 2 - IPC11</t>
  </si>
  <si>
    <t>HST - 6 October - Arab Cont.</t>
  </si>
  <si>
    <t>IPC#1  HSR ARAB</t>
  </si>
  <si>
    <t>rolling mill- IPC11</t>
  </si>
  <si>
    <t>IPC000009</t>
  </si>
  <si>
    <t>katameyacreeks-IPC25</t>
  </si>
  <si>
    <t>Ora ph1 ipc 26</t>
  </si>
  <si>
    <t>U3 &amp; U5</t>
  </si>
  <si>
    <t>IPC2-TR55</t>
  </si>
  <si>
    <t>IPC007 TR60</t>
  </si>
  <si>
    <t>Irrigation Tank</t>
  </si>
  <si>
    <t>IPC001 Tank</t>
  </si>
  <si>
    <t>ipc42 Emar PKG177</t>
  </si>
  <si>
    <t>HSR-6th of October</t>
  </si>
  <si>
    <t>IPC#7 HSR</t>
  </si>
  <si>
    <t>Egat Mechnical ipc 7</t>
  </si>
  <si>
    <t>Business District Hyde Park</t>
  </si>
  <si>
    <t>INV ( 1 ) HY Bark</t>
  </si>
  <si>
    <t>inv ( 7 ) Captal one</t>
  </si>
  <si>
    <t>MDF FACTORY IPC10</t>
  </si>
  <si>
    <t>Dp world ipc 12</t>
  </si>
  <si>
    <t>MDF Factory IPC23</t>
  </si>
  <si>
    <t>RO Eriction ipc 1</t>
  </si>
  <si>
    <t>Ora ph.2 - IPC12</t>
  </si>
  <si>
    <t>ipc 1 Ora  landscape</t>
  </si>
  <si>
    <t>ipc 3</t>
  </si>
  <si>
    <t>Spx.2 ipc 07</t>
  </si>
  <si>
    <t>Wady El Natroon Bridge</t>
  </si>
  <si>
    <t>WADY ELNATRON IPC 01</t>
  </si>
  <si>
    <t>Katamya Creeks ipc30</t>
  </si>
  <si>
    <t>Minis Core IPC12</t>
  </si>
  <si>
    <t>Mryotia - IPC02</t>
  </si>
  <si>
    <t>ElMarg IPC03</t>
  </si>
  <si>
    <t>El-Marg IPC05</t>
  </si>
  <si>
    <t>Mdf factory ipc 42</t>
  </si>
  <si>
    <t>Air Dev sihi IPC1</t>
  </si>
  <si>
    <t>port said silosipc11</t>
  </si>
  <si>
    <t>INV ( 5 ) GET</t>
  </si>
  <si>
    <t>IPC007</t>
  </si>
  <si>
    <t>Katamya Creeks ipc36</t>
  </si>
  <si>
    <t>Admin Building ipc 2</t>
  </si>
  <si>
    <t>IPC00010</t>
  </si>
  <si>
    <t>IPC001TR0060</t>
  </si>
  <si>
    <t>IPC000007</t>
  </si>
  <si>
    <t>IPC0000008</t>
  </si>
  <si>
    <t>Abo Shanab El Agamien</t>
  </si>
  <si>
    <t>abo shanab ipc 3</t>
  </si>
  <si>
    <t>ABO SHANAB IPC2</t>
  </si>
  <si>
    <t>Ora Zed (2) ipc 17</t>
  </si>
  <si>
    <t>sorealhardscapeIPC12</t>
  </si>
  <si>
    <t>mansora finish ipc09</t>
  </si>
  <si>
    <t>Seashell Playa 5 Villas</t>
  </si>
  <si>
    <t>Playa c038 - ipc 2</t>
  </si>
  <si>
    <t>Minis Core IPC13</t>
  </si>
  <si>
    <t>Eipico - ipc 6</t>
  </si>
  <si>
    <t>IPC0015 TR46</t>
  </si>
  <si>
    <t>Air Dev Alum IPC1</t>
  </si>
  <si>
    <t>East Port Said Industrial Area</t>
  </si>
  <si>
    <t>FPC Orascom HA JV</t>
  </si>
  <si>
    <t>Air Dev finsh IPC1</t>
  </si>
  <si>
    <t>Egat mech Equip ipc1</t>
  </si>
  <si>
    <t>ipc 14 port said</t>
  </si>
  <si>
    <t>portsaid silos ipc17</t>
  </si>
  <si>
    <t>EL KHATTBA IPC 7+8+9</t>
  </si>
  <si>
    <t>Emaar pkg#177 ipc 46</t>
  </si>
  <si>
    <t>mansora finish ipc10</t>
  </si>
  <si>
    <t>pgk#220 ipc (1)</t>
  </si>
  <si>
    <t>British International School</t>
  </si>
  <si>
    <t>bis ipc 4</t>
  </si>
  <si>
    <t>BIS IPC 3+</t>
  </si>
  <si>
    <t>SEASHELL TECHNICAL ROOM</t>
  </si>
  <si>
    <t>IPC0003TR65</t>
  </si>
  <si>
    <t>wady halfa esc.1</t>
  </si>
  <si>
    <t>IPC007 TR53</t>
  </si>
  <si>
    <t>MARIOTYA IPC 17</t>
  </si>
  <si>
    <t>Cairo-alex ipc 36</t>
  </si>
  <si>
    <t>cairo-alex ipc 27</t>
  </si>
  <si>
    <t>Sixty Iconic Tower</t>
  </si>
  <si>
    <t>inv ( 2 ) sixty</t>
  </si>
  <si>
    <t>Al-Parco</t>
  </si>
  <si>
    <t>INV ( 4 ) ALparco</t>
  </si>
  <si>
    <t>Venice Mall</t>
  </si>
  <si>
    <t>inv ( 1 ) vensia</t>
  </si>
  <si>
    <t>OLYMPIC FIN-IPC01</t>
  </si>
  <si>
    <t>port said silosipc16</t>
  </si>
  <si>
    <t>EGAT L&amp;L IPC7</t>
  </si>
  <si>
    <t>mdf factory ipc 33</t>
  </si>
  <si>
    <t>KatamUrbnk ipc ( 2)</t>
  </si>
  <si>
    <t>mansora finish ipc11</t>
  </si>
  <si>
    <t>mansora finish ipc12</t>
  </si>
  <si>
    <t>esc.1:10 spx1</t>
  </si>
  <si>
    <t>New Giza ipc ( 18)</t>
  </si>
  <si>
    <t>sokhna port ex ipc14</t>
  </si>
  <si>
    <t>Tarek Abdel-Hakim Center</t>
  </si>
  <si>
    <t>TAH ipc 10</t>
  </si>
  <si>
    <t>TAH ipc 6</t>
  </si>
  <si>
    <t>TAH ipc02</t>
  </si>
  <si>
    <t>IPC 2 HSR ARAB</t>
  </si>
  <si>
    <t>TR46-IPC1FEB</t>
  </si>
  <si>
    <t>sokhna port ex ipc15</t>
  </si>
  <si>
    <t>Ora ph2 ipc 18</t>
  </si>
  <si>
    <t>R.O IPC (2)</t>
  </si>
  <si>
    <t>Monoril</t>
  </si>
  <si>
    <t>inv ( 2 ) monoril</t>
  </si>
  <si>
    <t>Playa -c038 ipc 6</t>
  </si>
  <si>
    <t>Rolling Mill ipc 14</t>
  </si>
  <si>
    <t>ora zed orascom</t>
  </si>
  <si>
    <t>IPC03TR0069</t>
  </si>
  <si>
    <t>IPC 001 TR0069</t>
  </si>
  <si>
    <t>IPC02TR0069</t>
  </si>
  <si>
    <t>Olympic Elec IPC1</t>
  </si>
  <si>
    <t>Escalation ipc 29:39</t>
  </si>
  <si>
    <t>KATAMYA GREEKS LAND SCAPE STAR</t>
  </si>
  <si>
    <t>IPC01TR0081</t>
  </si>
  <si>
    <t>1 final bani suef</t>
  </si>
  <si>
    <t>Ora ph2 ipc 23</t>
  </si>
  <si>
    <t>New Giza Hos ipc 24</t>
  </si>
  <si>
    <t>VILLA CLUSTER C</t>
  </si>
  <si>
    <t>IPC2&amp;3TR0078</t>
  </si>
  <si>
    <t>IPC01TR0078</t>
  </si>
  <si>
    <t>VILLA CLUSTRER B</t>
  </si>
  <si>
    <t>IPC05TR0077</t>
  </si>
  <si>
    <t>IPC14TR0055</t>
  </si>
  <si>
    <t>Mohamed Ali IPC02</t>
  </si>
  <si>
    <t>new giza IPC8</t>
  </si>
  <si>
    <t>new giza- IPC12</t>
  </si>
  <si>
    <t>Jawhara Palace Restoratio</t>
  </si>
  <si>
    <t>Gawhara IPC7</t>
  </si>
  <si>
    <t>mansora finish ipc15</t>
  </si>
  <si>
    <t>Blue Planet Sharm.</t>
  </si>
  <si>
    <t>IPC01TR0082</t>
  </si>
  <si>
    <t>Egat Peletizing ip20</t>
  </si>
  <si>
    <t>Egat Mech Equip ipc3</t>
  </si>
  <si>
    <t>U6T11 PART1 Palay</t>
  </si>
  <si>
    <t>IPC03TR0075</t>
  </si>
  <si>
    <t>New Giza Hosp ipc15</t>
  </si>
  <si>
    <t>New Giza Hos</t>
  </si>
  <si>
    <t>IPC01TR0073</t>
  </si>
  <si>
    <t>EGAT Injection</t>
  </si>
  <si>
    <t>IPC11TR0048</t>
  </si>
  <si>
    <t>Ain Sokhna Bridge</t>
  </si>
  <si>
    <t>Inv ( 3 ) A.S</t>
  </si>
  <si>
    <t>sokhna ipc11+12+13</t>
  </si>
  <si>
    <t>mansora finish ipc13</t>
  </si>
  <si>
    <t>Mansoura UNI IPC07</t>
  </si>
  <si>
    <t>GOV2 IPC13+14</t>
  </si>
  <si>
    <t>R05(2) ipc 29+30</t>
  </si>
  <si>
    <t>EIPICO Factory</t>
  </si>
  <si>
    <t>IPC04 TR0054</t>
  </si>
  <si>
    <t>playa-c045 ipc 6</t>
  </si>
  <si>
    <t>U7-SEASHELL</t>
  </si>
  <si>
    <t>IPC11TR0064</t>
  </si>
  <si>
    <t>Woldorf sharm ipc 6</t>
  </si>
  <si>
    <t>New Giza ipc (21)</t>
  </si>
  <si>
    <t>IPC26 elsokhna</t>
  </si>
  <si>
    <t>Dp world PH2 ipc (9)</t>
  </si>
  <si>
    <t>Qasr Rashwan - Lot B</t>
  </si>
  <si>
    <t>QASRRASHWANLOT BIPC2</t>
  </si>
  <si>
    <t>Playa c038 ipc 8</t>
  </si>
  <si>
    <t>IPC29TR0038</t>
  </si>
  <si>
    <t>R05(2) ipc 33</t>
  </si>
  <si>
    <t>IPC13 TR51</t>
  </si>
  <si>
    <t>EIPICO C002-23</t>
  </si>
  <si>
    <t>IPC04TR0068</t>
  </si>
  <si>
    <t>ipc 15- MDF Local</t>
  </si>
  <si>
    <t>Central Capital</t>
  </si>
  <si>
    <t>INV ( 2 ) Central Ca</t>
  </si>
  <si>
    <t>Revamp 2 SMP2- IPC 1</t>
  </si>
  <si>
    <t>Dp world ipc (4)</t>
  </si>
  <si>
    <t>Emaar pkg#189 ipc 18</t>
  </si>
  <si>
    <t>inv ( 5 ) Montazha</t>
  </si>
  <si>
    <t>ZED Phase 2</t>
  </si>
  <si>
    <t>IPC04TR0062</t>
  </si>
  <si>
    <t>IPC final HA luxor o</t>
  </si>
  <si>
    <t>ACWA POWER &amp; NOMAC HQ</t>
  </si>
  <si>
    <t>Acwa Power ipc 1.</t>
  </si>
  <si>
    <t>Emaar Pkg#189 ipc22</t>
  </si>
  <si>
    <t>ora landscape ipc 12</t>
  </si>
  <si>
    <t>IPC12TR0048</t>
  </si>
  <si>
    <t>R05 (New)</t>
  </si>
  <si>
    <t>IPC06TR0059</t>
  </si>
  <si>
    <t>IPC20TR0046</t>
  </si>
  <si>
    <t>IPC12&amp;13 TR39</t>
  </si>
  <si>
    <t>Woldorf Astor ipc 22</t>
  </si>
  <si>
    <t>EL Baragil Bridge</t>
  </si>
  <si>
    <t>inv ( 3 ) Baragill B</t>
  </si>
  <si>
    <t>RADAMIS CITY</t>
  </si>
  <si>
    <t>IPC01TR0084</t>
  </si>
  <si>
    <t>pkg#189-IPC 7</t>
  </si>
  <si>
    <t>Air Dev Elec IPC3</t>
  </si>
  <si>
    <t>PORT SAID IPC 22</t>
  </si>
  <si>
    <t>IPC14TR0051</t>
  </si>
  <si>
    <t>Haramein Columns Transfer</t>
  </si>
  <si>
    <t>Harmain ipc01</t>
  </si>
  <si>
    <t>playa-c038 ipc 10</t>
  </si>
  <si>
    <t>Tarek AbdelHakim Center - KSA</t>
  </si>
  <si>
    <t>K0001,2</t>
  </si>
  <si>
    <t>Playa C045- IPC 8</t>
  </si>
  <si>
    <t>IPC06TR0062</t>
  </si>
  <si>
    <t>Emaar pkg#205 ipc7</t>
  </si>
  <si>
    <t>Gawhara IPC2</t>
  </si>
  <si>
    <t>PLAYA Main Gate</t>
  </si>
  <si>
    <t>IPC01TR0092</t>
  </si>
  <si>
    <t>Acwa power ipc 2</t>
  </si>
  <si>
    <t>diplo ipc 16:25</t>
  </si>
  <si>
    <t>sokhna bri esc.17+18</t>
  </si>
  <si>
    <t>IPC005TR0054</t>
  </si>
  <si>
    <t>Open chanel2 IPC1</t>
  </si>
  <si>
    <t>IPC07TR0061</t>
  </si>
  <si>
    <t>Emaar pkg#163 ipc 32</t>
  </si>
  <si>
    <t>Dp World ipc 13</t>
  </si>
  <si>
    <t>carrefour RBS IPC 5</t>
  </si>
  <si>
    <t>Open Channal</t>
  </si>
  <si>
    <t>IPC05TR0074</t>
  </si>
  <si>
    <t>IPC23TR0046</t>
  </si>
  <si>
    <t>IPC02TR0084</t>
  </si>
  <si>
    <t xml:space="preserve"> mdf local -ipc 18</t>
  </si>
  <si>
    <t>Rent-001</t>
  </si>
  <si>
    <t>Koumassi Flyover</t>
  </si>
  <si>
    <t>INV 5</t>
  </si>
  <si>
    <t>EIPICO ipc 16</t>
  </si>
  <si>
    <t>Main Spine</t>
  </si>
  <si>
    <t>IPC02TR0096</t>
  </si>
  <si>
    <t>R05 2 IPC38</t>
  </si>
  <si>
    <t>Senator</t>
  </si>
  <si>
    <t>Inv ( 1 ) Sentor</t>
  </si>
  <si>
    <t>Ora ph2 ipc 30+31</t>
  </si>
  <si>
    <t>ora ph1 ipc 38</t>
  </si>
  <si>
    <t>R05(2) ipc 43</t>
  </si>
  <si>
    <t>WADY HALFA IPC05</t>
  </si>
  <si>
    <t>INV no7</t>
  </si>
  <si>
    <t>RO2 ipc 2</t>
  </si>
  <si>
    <t>IPC#4 Offshore</t>
  </si>
  <si>
    <t>IPC 5 luxoroff</t>
  </si>
  <si>
    <t>Egat Lock&amp;Load ipc15</t>
  </si>
  <si>
    <t>Dp World ipc 14</t>
  </si>
  <si>
    <t>Al Alamein Marina Towers</t>
  </si>
  <si>
    <t>IPC#1 Marina Towers</t>
  </si>
  <si>
    <t>PKG#189 IPC 24</t>
  </si>
  <si>
    <t>NEW Gas station ipc4</t>
  </si>
  <si>
    <t>MDf Equip -ipc 22</t>
  </si>
  <si>
    <t>MDF Factory ipc 37</t>
  </si>
  <si>
    <t>Playa c469 - ipc 1</t>
  </si>
  <si>
    <t>HSR</t>
  </si>
  <si>
    <t>inv.1 HSR-oct2-5-24</t>
  </si>
  <si>
    <t>INV ( 8 ) ALparco</t>
  </si>
  <si>
    <t>INV ( 6 ) ALparco</t>
  </si>
  <si>
    <t>IPC07TR0068</t>
  </si>
  <si>
    <t>Olympic MultiSport Hall</t>
  </si>
  <si>
    <t>IPC04TR0079</t>
  </si>
  <si>
    <t>INV no8</t>
  </si>
  <si>
    <t>IPC10TR0061</t>
  </si>
  <si>
    <t>sokhna port ex 17+18</t>
  </si>
  <si>
    <t>Escalation13:19.</t>
  </si>
  <si>
    <t>elmarg 11 final</t>
  </si>
  <si>
    <t>SOKHNABRI.IPC21FINAL</t>
  </si>
  <si>
    <t>spx.2 ipc 4</t>
  </si>
  <si>
    <t>Mariotya ipc20+21+22</t>
  </si>
  <si>
    <t>Mariotya Rem.esc1:22</t>
  </si>
  <si>
    <t>Abo ghaleb ipc 11:18</t>
  </si>
  <si>
    <t>mariotya ipc15</t>
  </si>
  <si>
    <t>IPC#1-Luxor onshore</t>
  </si>
  <si>
    <t>MDF Equip ipc 25</t>
  </si>
  <si>
    <t>IPC23FINISH MANSOURA</t>
  </si>
  <si>
    <t>Ring Road - Service Road</t>
  </si>
  <si>
    <t>SERVICE ROAD IPC 1</t>
  </si>
  <si>
    <t>Roubiky Hassan Allam</t>
  </si>
  <si>
    <t>IPC#1#Roubiky</t>
  </si>
  <si>
    <t>RO5(2) IPC 50</t>
  </si>
  <si>
    <t>ora ph1 ipc 39</t>
  </si>
  <si>
    <t>IPC09TR0068</t>
  </si>
  <si>
    <t>BISC New Society Bldg</t>
  </si>
  <si>
    <t>Society Build ipc1</t>
  </si>
  <si>
    <t>wady halfa claim</t>
  </si>
  <si>
    <t>IPC#3#Roubiky</t>
  </si>
  <si>
    <t>Ora Ph2 ipc 37+38</t>
  </si>
  <si>
    <t>IPC#2#Roubiky</t>
  </si>
  <si>
    <t>IPC#3 - Monorail</t>
  </si>
  <si>
    <t>IPC#6 - Monorai</t>
  </si>
  <si>
    <t>Inv-02 Civil</t>
  </si>
  <si>
    <t>IPC#2 Taamer PII</t>
  </si>
  <si>
    <t>Open Channel 2</t>
  </si>
  <si>
    <t>IPC01TR0099</t>
  </si>
  <si>
    <t>WADYELNATRONIPC11+12</t>
  </si>
  <si>
    <t>Inv 2 HSR</t>
  </si>
  <si>
    <t>CAIRO-ALEX IPC19</t>
  </si>
  <si>
    <t>Sultana Malak Restoration</t>
  </si>
  <si>
    <t>Sultana Ma Zer Final</t>
  </si>
  <si>
    <t>IPC05TR0084</t>
  </si>
  <si>
    <t>IPC07TR0054</t>
  </si>
  <si>
    <t>IPC22TR0064</t>
  </si>
  <si>
    <t>supply egp ipc8</t>
  </si>
  <si>
    <t>IPC 5 SUPPLY PORT SA</t>
  </si>
  <si>
    <t>New Giza ipc 28</t>
  </si>
  <si>
    <t>IPC12TR0068</t>
  </si>
  <si>
    <t>IPC007 - Gharably</t>
  </si>
  <si>
    <t>Revamp ipc 10</t>
  </si>
  <si>
    <t>SERVICE ROAD IPC 2</t>
  </si>
  <si>
    <t>SPX.2 ESC 1:7</t>
  </si>
  <si>
    <t>IPC03TR0081(1)</t>
  </si>
  <si>
    <t>PORT SAID IPC 29</t>
  </si>
  <si>
    <t>air dev finish ipc1</t>
  </si>
  <si>
    <t>Inv-02 RS</t>
  </si>
  <si>
    <t>IPC07TR0079</t>
  </si>
  <si>
    <t>Open Chanel Epoxy</t>
  </si>
  <si>
    <t>IPC02TR0101</t>
  </si>
  <si>
    <t>EGAT ADMIN (Pelletizing)</t>
  </si>
  <si>
    <t>IPC02TR0094</t>
  </si>
  <si>
    <t>IPC19TR0053</t>
  </si>
  <si>
    <t>IPC23TR0053</t>
  </si>
  <si>
    <t>MDF Factory - Sadat</t>
  </si>
  <si>
    <t>IPC02TR0093</t>
  </si>
  <si>
    <t>OCTOBER TUNNELIPC10</t>
  </si>
  <si>
    <t>Katamya Urbnk ipc 3</t>
  </si>
  <si>
    <t>Playa C-469 ipc 5</t>
  </si>
  <si>
    <t>Playa c469 ipc 6</t>
  </si>
  <si>
    <t>PORT SAID SUP. 10</t>
  </si>
  <si>
    <t>HSR-OCT4</t>
  </si>
  <si>
    <t>IPC16TR0051</t>
  </si>
  <si>
    <t>IPC14TR0068</t>
  </si>
  <si>
    <t>Pushing Tunnel</t>
  </si>
  <si>
    <t>Inv ( 3 ) T. Pushing</t>
  </si>
  <si>
    <t>IPC#4 Ahl Misr Zamal</t>
  </si>
  <si>
    <t>Playa C469 ipc 10</t>
  </si>
  <si>
    <t>Kafr Shokr 11 final</t>
  </si>
  <si>
    <t>IPC#7`</t>
  </si>
  <si>
    <t>IPC1TR74</t>
  </si>
  <si>
    <t>inv ( 12 ) 12-2020</t>
  </si>
  <si>
    <t>K0006 Inv-03</t>
  </si>
  <si>
    <t>K0003 Inv-03</t>
  </si>
  <si>
    <t>OB-RE-PKG#22</t>
  </si>
  <si>
    <t>cr INV ( 3 ) ALparco</t>
  </si>
  <si>
    <t>Cr.Compensation</t>
  </si>
  <si>
    <t>Roots -Kafr ElSheikh Bridge</t>
  </si>
  <si>
    <t>D0009-OB-Dec-2020/Cr</t>
  </si>
  <si>
    <t>El Zagazig Railway P2</t>
  </si>
  <si>
    <t>D0044-OB-Dec-2020/Cr</t>
  </si>
  <si>
    <t>-1</t>
  </si>
  <si>
    <t>Dividend Netting off</t>
  </si>
  <si>
    <t>Credit - IPC2</t>
  </si>
  <si>
    <t>Cr.INV ( 13 ) GET</t>
  </si>
  <si>
    <t>Cr Adj. Inv. 22</t>
  </si>
  <si>
    <t>FX-04-22 U.Communities-UE</t>
  </si>
  <si>
    <t>68</t>
  </si>
  <si>
    <t>CR - INV ( 6 ) GET</t>
  </si>
  <si>
    <t>ref.1</t>
  </si>
  <si>
    <t>Giza North PP Phase3(CP-117)</t>
  </si>
  <si>
    <t>Cr-40 EGP - Giza III</t>
  </si>
  <si>
    <t>kafr shokr ipc9+</t>
  </si>
  <si>
    <t>AIRDEFNSE -EPOXY</t>
  </si>
  <si>
    <t>IPC09TR0066</t>
  </si>
  <si>
    <t>Cairo North PP Rehabilitation</t>
  </si>
  <si>
    <t>7 EGP - Cairo North</t>
  </si>
  <si>
    <t>259</t>
  </si>
  <si>
    <t>8 USD - West Domiat</t>
  </si>
  <si>
    <t>IPC#FINAL#D0073</t>
  </si>
  <si>
    <t>D0038-OB-Dec-2020/Cr</t>
  </si>
  <si>
    <t>FX-02-22 Decent Life-UE</t>
  </si>
  <si>
    <t>69</t>
  </si>
  <si>
    <t>CR 180057</t>
  </si>
  <si>
    <t>Cr.91</t>
  </si>
  <si>
    <t>CR_inv.6</t>
  </si>
  <si>
    <t>180005</t>
  </si>
  <si>
    <t>CAN.IPC02TR0099(02)</t>
  </si>
  <si>
    <t>rent_004</t>
  </si>
  <si>
    <t>SCD4/003AdjCnl</t>
  </si>
  <si>
    <t>CR.CR.Soc Inv44/47</t>
  </si>
  <si>
    <t>CR-5-Euro-South helw</t>
  </si>
  <si>
    <t>Palm Hill-Infra Str(Elec.Work)</t>
  </si>
  <si>
    <t>Retention bal. ded.</t>
  </si>
  <si>
    <t>DEC ADJ 22</t>
  </si>
  <si>
    <t>CR Waldorf IPC 20</t>
  </si>
  <si>
    <t>101</t>
  </si>
  <si>
    <t>CR.TR0015CLOSING.DEC</t>
  </si>
  <si>
    <t>Baron Palace</t>
  </si>
  <si>
    <t>10075</t>
  </si>
  <si>
    <t>Sewage Treatment Plant</t>
  </si>
  <si>
    <t>CR-IPC#1</t>
  </si>
  <si>
    <t>14 EGP - West Domiat</t>
  </si>
  <si>
    <t>adj commercial fees</t>
  </si>
  <si>
    <t>15 EGP - Beni Suef</t>
  </si>
  <si>
    <t>IPC09TR0062</t>
  </si>
  <si>
    <t>ARAB ALMADABEG WWTP 105000 CMD</t>
  </si>
  <si>
    <t>220621006</t>
  </si>
  <si>
    <t>cm 12</t>
  </si>
  <si>
    <t>DEC ADJ 52</t>
  </si>
  <si>
    <t>CR.TR0028CLOSING.DEC</t>
  </si>
  <si>
    <t>LP-09-22 Koning Buzz</t>
  </si>
  <si>
    <t>91</t>
  </si>
  <si>
    <t>P-44-EGY Hاتحاد تشيد</t>
  </si>
  <si>
    <t>106</t>
  </si>
  <si>
    <t>DEC ADJ 56</t>
  </si>
  <si>
    <t>CR Waldorf IPC 19</t>
  </si>
  <si>
    <t>86</t>
  </si>
  <si>
    <t>reverse</t>
  </si>
  <si>
    <t>CR-IPC#1.</t>
  </si>
  <si>
    <t>Hadaek ElAharam</t>
  </si>
  <si>
    <t>D0037-OB-Dec-2020/Cr</t>
  </si>
  <si>
    <t>D0045-OB-Dec-2020/Cr</t>
  </si>
  <si>
    <t>CR adj inv. 3</t>
  </si>
  <si>
    <t>CR INV 1</t>
  </si>
  <si>
    <t>rev.( 16 EGP-Shabab</t>
  </si>
  <si>
    <t>8 EGP - South Helwan</t>
  </si>
  <si>
    <t>rev.( 2 EGP - Sou. H</t>
  </si>
  <si>
    <t>Guinea 2</t>
  </si>
  <si>
    <t>Cr.P-2S-10</t>
  </si>
  <si>
    <t>INV ( 4 ) HY Bark CR</t>
  </si>
  <si>
    <t>2103220002</t>
  </si>
  <si>
    <t>Cr.Sadat Indust Inv2</t>
  </si>
  <si>
    <t>Cr (4EGP-South.Helw)</t>
  </si>
  <si>
    <t>Cr-10Captal 1</t>
  </si>
  <si>
    <t>478</t>
  </si>
  <si>
    <t>15</t>
  </si>
  <si>
    <t>ref.3</t>
  </si>
  <si>
    <t>6th Oct. Ph2 PP-Elect Work</t>
  </si>
  <si>
    <t>2104220005</t>
  </si>
  <si>
    <t>Cr-Tah ipc 5</t>
  </si>
  <si>
    <t>Inv ( 8) sixty</t>
  </si>
  <si>
    <t>CRToshka Sub Inv. 24</t>
  </si>
  <si>
    <t>Mohamed aly3 3final</t>
  </si>
  <si>
    <t>SHUQAIQ High Voltage Works</t>
  </si>
  <si>
    <t>CR-005</t>
  </si>
  <si>
    <t>MOC Inv-04 Final</t>
  </si>
  <si>
    <t>FURJAN  Cable Works</t>
  </si>
  <si>
    <t>11583</t>
  </si>
  <si>
    <t>7 USD - Shabab</t>
  </si>
  <si>
    <t>CR-IPC#2</t>
  </si>
  <si>
    <t>2008210011</t>
  </si>
  <si>
    <t>IPC#FINAL#Roubiky</t>
  </si>
  <si>
    <t>CR.TR0004CLOSING.DEC</t>
  </si>
  <si>
    <t>180077</t>
  </si>
  <si>
    <t>CR_inv.9</t>
  </si>
  <si>
    <t>FX-05-22 Close compound</t>
  </si>
  <si>
    <t>79</t>
  </si>
  <si>
    <t>CR - Mahager Project</t>
  </si>
  <si>
    <t>CR-S003</t>
  </si>
  <si>
    <t>47</t>
  </si>
  <si>
    <t>216</t>
  </si>
  <si>
    <t>CR.Ret Benban Lot 2</t>
  </si>
  <si>
    <t>CR-IPC#5 GSCC</t>
  </si>
  <si>
    <t>Deb.adv. $ Toshka 4.</t>
  </si>
  <si>
    <t>13 EUR Rev. 2</t>
  </si>
  <si>
    <t>16 EGP - West Domiat</t>
  </si>
  <si>
    <t>CR-55/2</t>
  </si>
  <si>
    <t>DEC ADJ 51</t>
  </si>
  <si>
    <t>5 EGP- Suez Gulf</t>
  </si>
  <si>
    <t>2105210014</t>
  </si>
  <si>
    <t>72</t>
  </si>
  <si>
    <t>Berty Badr Bridge</t>
  </si>
  <si>
    <t>INV ( 2 ) Berty Badr</t>
  </si>
  <si>
    <t>CR K0001-3</t>
  </si>
  <si>
    <t>220421002</t>
  </si>
  <si>
    <t>Inv.54 Assuit Akhmem</t>
  </si>
  <si>
    <t>Cr.Tos Lot6 Inv.9</t>
  </si>
  <si>
    <t>CR Acwa ipc 2</t>
  </si>
  <si>
    <t>267</t>
  </si>
  <si>
    <t>50</t>
  </si>
  <si>
    <t>CR-IPC#3</t>
  </si>
  <si>
    <t>INV ( 12 ) Hyper</t>
  </si>
  <si>
    <t>CR- W. Dom invs 2018</t>
  </si>
  <si>
    <t>PORTSAID SUPPLYIPC12</t>
  </si>
  <si>
    <t>cr-oct.tunnel ipc 1</t>
  </si>
  <si>
    <t>Cameroon EAR</t>
  </si>
  <si>
    <t>CR.P-09-13 AccRev</t>
  </si>
  <si>
    <t>1901220004</t>
  </si>
  <si>
    <t>295</t>
  </si>
  <si>
    <t>cr-mini core ipc 11</t>
  </si>
  <si>
    <t>1904220002</t>
  </si>
  <si>
    <t>D0021-OB-Dec-2020/CR</t>
  </si>
  <si>
    <t>245</t>
  </si>
  <si>
    <t>CR - 9 EGP - Shabab</t>
  </si>
  <si>
    <t>CR IPC-12-Saray</t>
  </si>
  <si>
    <t>Infra Project 4514</t>
  </si>
  <si>
    <t>220621005</t>
  </si>
  <si>
    <t>OB-SI-New Giza 2</t>
  </si>
  <si>
    <t>Almaza</t>
  </si>
  <si>
    <t>Cr Adj Inv 11</t>
  </si>
  <si>
    <t>LP-07-22 Koning  GPS</t>
  </si>
  <si>
    <t>84</t>
  </si>
  <si>
    <t>Cr -5-Euro-South hel</t>
  </si>
  <si>
    <t>Soci.Timay.358K.M</t>
  </si>
  <si>
    <t>Royal Cen Zone ipc24</t>
  </si>
  <si>
    <t>SPX ROADS 2 FINAL</t>
  </si>
  <si>
    <t>Mariotya ESC.19 est</t>
  </si>
  <si>
    <t>Residence 8 ( S05 )</t>
  </si>
  <si>
    <t>Inv ( 1 ) S05</t>
  </si>
  <si>
    <t>Residence 8 ( k12 )</t>
  </si>
  <si>
    <t>INV ( 1 ) R08-K12</t>
  </si>
  <si>
    <t>INV ( 5 ) Central Ca</t>
  </si>
  <si>
    <t>INV ( 15 ) GET</t>
  </si>
  <si>
    <t>INV ( 13 ) GET</t>
  </si>
  <si>
    <t>20/12/2023</t>
  </si>
  <si>
    <t>IPC15TR0053</t>
  </si>
  <si>
    <t>IPC001</t>
  </si>
  <si>
    <t>فروق اسعار المريوطية</t>
  </si>
  <si>
    <t>Egyptian Exchange Building</t>
  </si>
  <si>
    <t>Egy Exch IPC1</t>
  </si>
  <si>
    <t>IPC#5Port Said 2</t>
  </si>
  <si>
    <t>220421001</t>
  </si>
  <si>
    <t>457</t>
  </si>
  <si>
    <t>220321003</t>
  </si>
  <si>
    <t>62</t>
  </si>
  <si>
    <t>21000004</t>
  </si>
  <si>
    <t>Ref.Ret Benban Lot 2</t>
  </si>
  <si>
    <t>Ref.Ret Qen-akh 7</t>
  </si>
  <si>
    <t>426</t>
  </si>
  <si>
    <t>Containment Data Center-</t>
  </si>
  <si>
    <t>33</t>
  </si>
  <si>
    <t>420</t>
  </si>
  <si>
    <t>IPC-12-Saray</t>
  </si>
  <si>
    <t>399</t>
  </si>
  <si>
    <t>2105210002</t>
  </si>
  <si>
    <t>LOC/014</t>
  </si>
  <si>
    <t>Railway Bridge - Alex</t>
  </si>
  <si>
    <t>FPC - Mohamed Kamel</t>
  </si>
  <si>
    <t>2012210036</t>
  </si>
  <si>
    <t>Inv. 27 Usd</t>
  </si>
  <si>
    <t>MIDA Sply. Inv. 5</t>
  </si>
  <si>
    <t>D0025-OB-Dec-2020</t>
  </si>
  <si>
    <t>D0029-OB-Dec-2020</t>
  </si>
  <si>
    <t>Masr ELgedeeda</t>
  </si>
  <si>
    <t>D0040-OB-Dec-2020</t>
  </si>
  <si>
    <t>D0048 OB-Dec-2020</t>
  </si>
  <si>
    <t>TR0021DEC.Clocing</t>
  </si>
  <si>
    <t>D0020-OB-Dec-2020</t>
  </si>
  <si>
    <t>D0012-OB-Dec-2020</t>
  </si>
  <si>
    <t>IPC#22</t>
  </si>
  <si>
    <t>IPC_1_SARAYA_GAMA</t>
  </si>
  <si>
    <t>2010210004</t>
  </si>
  <si>
    <t>IPC0006</t>
  </si>
  <si>
    <t>2010210001</t>
  </si>
  <si>
    <t>2004210012</t>
  </si>
  <si>
    <t>2002210019</t>
  </si>
  <si>
    <t>2004210010</t>
  </si>
  <si>
    <t>2004210009</t>
  </si>
  <si>
    <t>2002210027</t>
  </si>
  <si>
    <t>2002210018</t>
  </si>
  <si>
    <t>10097</t>
  </si>
  <si>
    <t>Inv.1 Temmay 500 k.v</t>
  </si>
  <si>
    <t>2001210004</t>
  </si>
  <si>
    <t>533</t>
  </si>
  <si>
    <t>180155</t>
  </si>
  <si>
    <t>471</t>
  </si>
  <si>
    <t>14 EGP - October</t>
  </si>
  <si>
    <t>10 EGP - Suez Gulf</t>
  </si>
  <si>
    <t>16 EGP VO Progress</t>
  </si>
  <si>
    <t>19 EGP MRR Main</t>
  </si>
  <si>
    <t>180172</t>
  </si>
  <si>
    <t>1906210009</t>
  </si>
  <si>
    <t>1909210013</t>
  </si>
  <si>
    <t>1906210016</t>
  </si>
  <si>
    <t>1906210017</t>
  </si>
  <si>
    <t>SCD4/003</t>
  </si>
  <si>
    <t>Adj. 180178</t>
  </si>
  <si>
    <t>Soc Inv 26 $ Quna</t>
  </si>
  <si>
    <t>180132</t>
  </si>
  <si>
    <t>Ref . Soc Inv 48Asui</t>
  </si>
  <si>
    <t>1901210008</t>
  </si>
  <si>
    <t>Refund Retention Kay</t>
  </si>
  <si>
    <t>28 EGP - Shabab</t>
  </si>
  <si>
    <t>26 EGP - Shabab</t>
  </si>
  <si>
    <t>29 EGP - West Domiat</t>
  </si>
  <si>
    <t>11 USD- Shabab</t>
  </si>
  <si>
    <t>204</t>
  </si>
  <si>
    <t>180163</t>
  </si>
  <si>
    <t>180162</t>
  </si>
  <si>
    <t>180106</t>
  </si>
  <si>
    <t>180154</t>
  </si>
  <si>
    <t>Inv, 6 usd Borg Arab</t>
  </si>
  <si>
    <t>DR - VAT- Egytech 06</t>
  </si>
  <si>
    <t>Abu Qir PP (CP-117)</t>
  </si>
  <si>
    <t>Abo Quir Invces</t>
  </si>
  <si>
    <t>Inv. No.15 KWD Floor</t>
  </si>
  <si>
    <t>Adj. Inv.18</t>
  </si>
  <si>
    <t>Inv 90 P8 Sammound</t>
  </si>
  <si>
    <t>103</t>
  </si>
  <si>
    <t>180123</t>
  </si>
  <si>
    <t>Cairo South PP Rehabilitation</t>
  </si>
  <si>
    <t>89</t>
  </si>
  <si>
    <t>180043</t>
  </si>
  <si>
    <t>180039</t>
  </si>
  <si>
    <t>180038</t>
  </si>
  <si>
    <t>24</t>
  </si>
  <si>
    <t>23</t>
  </si>
  <si>
    <t>180045</t>
  </si>
  <si>
    <t>DR - VAT- Egytech 03</t>
  </si>
  <si>
    <t>Samanoud 5 inv.81</t>
  </si>
  <si>
    <t>6 USD - Cairo South</t>
  </si>
  <si>
    <t>Al-Wukair 11 Substation</t>
  </si>
  <si>
    <t>Inv 20 Qatar</t>
  </si>
  <si>
    <t>Inv 18 Ghelion</t>
  </si>
  <si>
    <t>Strining Lot A- Elegect</t>
  </si>
  <si>
    <t>1 Elegict</t>
  </si>
  <si>
    <t>3</t>
  </si>
  <si>
    <t>4 EGP - Shabab 117</t>
  </si>
  <si>
    <t>3 EGP - Shabab 117</t>
  </si>
  <si>
    <t>7 EGP - Shabab 117</t>
  </si>
  <si>
    <t>9 USD - Shabab 117</t>
  </si>
  <si>
    <t>1 EGP - Suez Gulf</t>
  </si>
  <si>
    <t>4 - palm hills</t>
  </si>
  <si>
    <t>3 USD/123/2011/2012</t>
  </si>
  <si>
    <t>018/2019</t>
  </si>
  <si>
    <t>014/2019</t>
  </si>
  <si>
    <t>011/2019</t>
  </si>
  <si>
    <t>027/2020 FCV</t>
  </si>
  <si>
    <t>026/2020 FCV</t>
  </si>
  <si>
    <t>025/2020 FCV</t>
  </si>
  <si>
    <t>35-132KVA(9H)</t>
  </si>
  <si>
    <t>31-132KVA-J</t>
  </si>
  <si>
    <t>180108</t>
  </si>
  <si>
    <t>180105</t>
  </si>
  <si>
    <t>180104</t>
  </si>
  <si>
    <t>180094</t>
  </si>
  <si>
    <t>10 EGP - West D. 117</t>
  </si>
  <si>
    <t>6 EGP - West D. 117</t>
  </si>
  <si>
    <t>543</t>
  </si>
  <si>
    <t>527</t>
  </si>
  <si>
    <t>180113</t>
  </si>
  <si>
    <t>5 USD - Shabab 117</t>
  </si>
  <si>
    <t>9 EGP - Shabab 117</t>
  </si>
  <si>
    <t>7 EGP - (VO)progress</t>
  </si>
  <si>
    <t>6 EGP  -  VO MRR</t>
  </si>
  <si>
    <t>Inv 1 EGP VO SG</t>
  </si>
  <si>
    <t>1 USD - Suez Gulf</t>
  </si>
  <si>
    <t>Inv 62 P5Assuit</t>
  </si>
  <si>
    <t>Inv 28 Damac</t>
  </si>
  <si>
    <t>16 Euro-Abo Qeir 117</t>
  </si>
  <si>
    <t>180149</t>
  </si>
  <si>
    <t>4 EGP - South Helwan</t>
  </si>
  <si>
    <t>Inv. 7 Abozabaal</t>
  </si>
  <si>
    <t>32 EGP- Giza North 3</t>
  </si>
  <si>
    <t>180007</t>
  </si>
  <si>
    <t>TAM-CW-EGP-13</t>
  </si>
  <si>
    <t>TAM-SW-EGP-07</t>
  </si>
  <si>
    <t>19100023</t>
  </si>
  <si>
    <t>19100020</t>
  </si>
  <si>
    <t>BSF-SW-EGP-08</t>
  </si>
  <si>
    <t>BSF-SW-04</t>
  </si>
  <si>
    <t>ISE-CW-EGP-08</t>
  </si>
  <si>
    <t>ISE-CW-EGP-07</t>
  </si>
  <si>
    <t>TAM-SD-EGP-02</t>
  </si>
  <si>
    <t>TAM-SD-EURO-01</t>
  </si>
  <si>
    <t>MOS-CW-EURO-IPC3 F</t>
  </si>
  <si>
    <t>BSF-SW-IPC2</t>
  </si>
  <si>
    <t>18100069</t>
  </si>
  <si>
    <t>16 sd euro mostsmrin</t>
  </si>
  <si>
    <t>(3)cw elasmailya</t>
  </si>
  <si>
    <t>15sd EURO</t>
  </si>
  <si>
    <t>15 sd mosstasmreen</t>
  </si>
  <si>
    <t>SD(11)</t>
  </si>
  <si>
    <t>180130</t>
  </si>
  <si>
    <t>180046</t>
  </si>
  <si>
    <t>Inv 12 Ghelion</t>
  </si>
  <si>
    <t>41 Euro - Sokhna 117</t>
  </si>
  <si>
    <t>(19) sodic club</t>
  </si>
  <si>
    <t>Inv 17 Ghelion</t>
  </si>
  <si>
    <t>OB-ST-EL Kayaan</t>
  </si>
  <si>
    <t>(24)new giza 2</t>
  </si>
  <si>
    <t>(23) new giza 2</t>
  </si>
  <si>
    <t>(22) pkg#53</t>
  </si>
  <si>
    <t>(10)pkg#62</t>
  </si>
  <si>
    <t>(11)pkg#107</t>
  </si>
  <si>
    <t>40 EGP-Giza N. III</t>
  </si>
  <si>
    <t>37 EGP-Giza North 3</t>
  </si>
  <si>
    <t>39 EGP-Giza N. I&amp;II</t>
  </si>
  <si>
    <t>Inv. 15 Oewon Mousa</t>
  </si>
  <si>
    <t>Inv.4 Temmay Amded</t>
  </si>
  <si>
    <t>Inv.3 Temmay Amded</t>
  </si>
  <si>
    <t>Inv. 6 Oewon Mousa</t>
  </si>
  <si>
    <t>Inv. 2 Oewon Mousa</t>
  </si>
  <si>
    <t>Inv.4kafr zeat itay</t>
  </si>
  <si>
    <t>Inv.Banysouf 4-358</t>
  </si>
  <si>
    <t>Inv No1 Abo Kirr</t>
  </si>
  <si>
    <t>Ismalia Bridge</t>
  </si>
  <si>
    <t>(1) blagat asmaaliya</t>
  </si>
  <si>
    <t>(1) Ismailia U 4</t>
  </si>
  <si>
    <t>(1) Ismailia U 3</t>
  </si>
  <si>
    <t>17 EGP - West D. 117</t>
  </si>
  <si>
    <t>Inv No5 Wattanya220</t>
  </si>
  <si>
    <t>Inv No3 Wattanya220</t>
  </si>
  <si>
    <t>Inv. NO.8 KWT Floor</t>
  </si>
  <si>
    <t>(20)PKG#53</t>
  </si>
  <si>
    <t>(17)beni suif 2</t>
  </si>
  <si>
    <t>Royal city fin ipc43</t>
  </si>
  <si>
    <t>(1) PKG#107</t>
  </si>
  <si>
    <t>(3) ELKAYAN</t>
  </si>
  <si>
    <t>PIP Zona 2</t>
  </si>
  <si>
    <t>Inv.5 Zona 2</t>
  </si>
  <si>
    <t>Inv.04 zona2</t>
  </si>
  <si>
    <t>Pyramids Industrial Park</t>
  </si>
  <si>
    <t>Inv.1 PIP west</t>
  </si>
  <si>
    <t>Inv 46 P12El Natroun</t>
  </si>
  <si>
    <t>Inv 28 Barwa</t>
  </si>
  <si>
    <t>INV 3 El Teben</t>
  </si>
  <si>
    <t>Inv 4 Abo Zaabl</t>
  </si>
  <si>
    <t>Inv 5 Abo Zaabl</t>
  </si>
  <si>
    <t>Attka Sand Feb</t>
  </si>
  <si>
    <t>Inv. 2 PIP West</t>
  </si>
  <si>
    <t>2009210005</t>
  </si>
  <si>
    <t>14 USD - West Domiat</t>
  </si>
  <si>
    <t>2009210007</t>
  </si>
  <si>
    <t>2001210003</t>
  </si>
  <si>
    <t>180143</t>
  </si>
  <si>
    <t>180124</t>
  </si>
  <si>
    <t>180009</t>
  </si>
  <si>
    <t>180008</t>
  </si>
  <si>
    <t>Inv 10,11,13 SH</t>
  </si>
  <si>
    <t>OB-ST-Mall Of Egypt</t>
  </si>
  <si>
    <t>_x000D_West Damietta PP Phase I</t>
  </si>
  <si>
    <t>Collec 13,14,15 WD</t>
  </si>
  <si>
    <t>18 EGP- Shabab</t>
  </si>
  <si>
    <t>(22) bine suef 2</t>
  </si>
  <si>
    <t>PO.1 Kayan Healthy</t>
  </si>
  <si>
    <t>(1) M.B.ZAYID</t>
  </si>
  <si>
    <t>SD (12)</t>
  </si>
  <si>
    <t>SD (9) MOSSTASMREEN</t>
  </si>
  <si>
    <t>Inv 12 Qatar</t>
  </si>
  <si>
    <t>22 EGP - Shabab</t>
  </si>
  <si>
    <t>Abu Quir march</t>
  </si>
  <si>
    <t>(6) pkg#62</t>
  </si>
  <si>
    <t>(5)pkg#107</t>
  </si>
  <si>
    <t>Inv 31 Barwa</t>
  </si>
  <si>
    <t>Inv.1 Helepolice</t>
  </si>
  <si>
    <t>Soc Inv 40 Itay 11</t>
  </si>
  <si>
    <t>Ret.55kafre 3 Final</t>
  </si>
  <si>
    <t>(19) PKG#53</t>
  </si>
  <si>
    <t>Tebbin PP Rehabitation(CP-124)</t>
  </si>
  <si>
    <t>1 EGP - El Tebin 124</t>
  </si>
  <si>
    <t>180053</t>
  </si>
  <si>
    <t>(25)pkg#53</t>
  </si>
  <si>
    <t>PKG#85 - IPC FINAL</t>
  </si>
  <si>
    <t>4 EGP - El Tebin 124</t>
  </si>
  <si>
    <t>7 USD - Cairo South</t>
  </si>
  <si>
    <t>22 EGP - West Domiat</t>
  </si>
  <si>
    <t>Inv.53 Assuit Akhmem</t>
  </si>
  <si>
    <t>Inv.51 Assuit Akhmem</t>
  </si>
  <si>
    <t>Inv.48 Assuit Akhmem</t>
  </si>
  <si>
    <t>Inv.47 Assuit Akhmem</t>
  </si>
  <si>
    <t>Inv.33 Assuit Akhmem</t>
  </si>
  <si>
    <t>Inv.24 Assuit Akhmem</t>
  </si>
  <si>
    <t>inv. 3 Assuit Akhmem</t>
  </si>
  <si>
    <t>Inv.36 Akhmem Qena</t>
  </si>
  <si>
    <t>Inv.27 Akhmem Qena</t>
  </si>
  <si>
    <t>Inv.16 Qena - Akhmem</t>
  </si>
  <si>
    <t>Inv.6 Qena Akhmem</t>
  </si>
  <si>
    <t>25 EGP - Shabab</t>
  </si>
  <si>
    <t>41/P/10/ER/2017/USD</t>
  </si>
  <si>
    <t>(21)sodic club</t>
  </si>
  <si>
    <t>(21)pkg#53</t>
  </si>
  <si>
    <t>Inv. 5 El Kayan</t>
  </si>
  <si>
    <t>Inv 96 P13Abo Matami</t>
  </si>
  <si>
    <t>Inv 79 P6Abo Matamir</t>
  </si>
  <si>
    <t>Inv. 11 Mostakbal</t>
  </si>
  <si>
    <t>Inv. 9 Mostakbal</t>
  </si>
  <si>
    <t>Inv. 8 Mostakbal</t>
  </si>
  <si>
    <t>Inv. 5 Mostakbal</t>
  </si>
  <si>
    <t>Inv. 19 Badr</t>
  </si>
  <si>
    <t>Inv. 9 Badr</t>
  </si>
  <si>
    <t>Inv. 6 Badr</t>
  </si>
  <si>
    <t>19100003</t>
  </si>
  <si>
    <t>(1)elkayan fainishin</t>
  </si>
  <si>
    <t>(26)bini suif 2</t>
  </si>
  <si>
    <t>180110</t>
  </si>
  <si>
    <t>20 EGP VO CCC Supply</t>
  </si>
  <si>
    <t>17 EGP VO MRR</t>
  </si>
  <si>
    <t>180079</t>
  </si>
  <si>
    <t>180048</t>
  </si>
  <si>
    <t>(27)sd elmostsmrin</t>
  </si>
  <si>
    <t>180002</t>
  </si>
  <si>
    <t>KAYAN LOAK&amp;LOAD-IPC4</t>
  </si>
  <si>
    <t>180055</t>
  </si>
  <si>
    <t>inv. 4 Assuit Akhmem</t>
  </si>
  <si>
    <t>180064</t>
  </si>
  <si>
    <t>Inv. 3 Akhmem Qena</t>
  </si>
  <si>
    <t>Inv No 1 Bani suef</t>
  </si>
  <si>
    <t>2106210002</t>
  </si>
  <si>
    <t>2106210001</t>
  </si>
  <si>
    <t>495</t>
  </si>
  <si>
    <t>1901210010</t>
  </si>
  <si>
    <t>2103210014</t>
  </si>
  <si>
    <t>2009210003</t>
  </si>
  <si>
    <t>2110210004</t>
  </si>
  <si>
    <t>2108210009</t>
  </si>
  <si>
    <t>2105210007</t>
  </si>
  <si>
    <t>523</t>
  </si>
  <si>
    <t>180100</t>
  </si>
  <si>
    <t>180098</t>
  </si>
  <si>
    <t>180096</t>
  </si>
  <si>
    <t>180020</t>
  </si>
  <si>
    <t>13 USD - Shabab</t>
  </si>
  <si>
    <t>12 USD - Shabab</t>
  </si>
  <si>
    <t>180073</t>
  </si>
  <si>
    <t>Inv.63- Borg Alarab</t>
  </si>
  <si>
    <t>Inv.53 Borg Alarab</t>
  </si>
  <si>
    <t>Inv.50 Borg Alarab</t>
  </si>
  <si>
    <t>Inv.23 Borg Alarab</t>
  </si>
  <si>
    <t>Inv.21 Borg Alarab</t>
  </si>
  <si>
    <t>Inv.15 Borg Alarab</t>
  </si>
  <si>
    <t>Inv.13 Borg Alarab</t>
  </si>
  <si>
    <t>PKG#107-IPC (14)</t>
  </si>
  <si>
    <t>IPC4-KAYAN FAINSHING</t>
  </si>
  <si>
    <t>18100064</t>
  </si>
  <si>
    <t>210</t>
  </si>
  <si>
    <t>(6)cw elasmaaliya</t>
  </si>
  <si>
    <t>Minis Core IPC07</t>
  </si>
  <si>
    <t>44649.31</t>
  </si>
  <si>
    <t>180037</t>
  </si>
  <si>
    <t>(1)alamal lock&amp;load</t>
  </si>
  <si>
    <t>BSF-CW-IPC 7</t>
  </si>
  <si>
    <t>Lina Farm Substation</t>
  </si>
  <si>
    <t>1 USD - Lina</t>
  </si>
  <si>
    <t>Inv.9 Qena - Akhmem$</t>
  </si>
  <si>
    <t>Inv.80Samanood 4</t>
  </si>
  <si>
    <t>Inv.1 Assuit Akhmem$</t>
  </si>
  <si>
    <t>PSP ELCO-IPC 03</t>
  </si>
  <si>
    <t>Inv.21 Assuit Akhmem</t>
  </si>
  <si>
    <t>Inv. No. 3</t>
  </si>
  <si>
    <t>MOHAMED ALY-IPC02</t>
  </si>
  <si>
    <t>AIR DEFENSE IPC01</t>
  </si>
  <si>
    <t>SOKHNA TUNNEL-IPC1</t>
  </si>
  <si>
    <t>Commercial fees SH</t>
  </si>
  <si>
    <t>Inv.10 Qena- Akhmem$</t>
  </si>
  <si>
    <t>Inv.34 Akhmem Qena</t>
  </si>
  <si>
    <t>01042018</t>
  </si>
  <si>
    <t>Inv.1-2 Project Badr</t>
  </si>
  <si>
    <t>Inv. 13 Balat lot 3</t>
  </si>
  <si>
    <t>Inv. 11 Balat lot 3</t>
  </si>
  <si>
    <t>Inv. 8</t>
  </si>
  <si>
    <t>Inv. 4 Balat lot 3</t>
  </si>
  <si>
    <t>SODIC CLUB-IPC 32</t>
  </si>
  <si>
    <t>ELSEWEDY MEP-IPC05</t>
  </si>
  <si>
    <t>ELSEWEDY UNI- IPC06</t>
  </si>
  <si>
    <t>19100031</t>
  </si>
  <si>
    <t>19100030</t>
  </si>
  <si>
    <t>ELSEWEDY UNI-MEP-03</t>
  </si>
  <si>
    <t>Inv.11Assuit Akhmem$</t>
  </si>
  <si>
    <t>bani suif 2-ipc 28</t>
  </si>
  <si>
    <t>PKG#53 -IPC 35</t>
  </si>
  <si>
    <t>MinisLandscape IPC05</t>
  </si>
  <si>
    <t>Hassan Mamoun Final</t>
  </si>
  <si>
    <t>PO - Mohamed Aly 105</t>
  </si>
  <si>
    <t>PO - Mohamed Aly 114</t>
  </si>
  <si>
    <t>Baron Fence</t>
  </si>
  <si>
    <t>ELBARON-IPC FINAL</t>
  </si>
  <si>
    <t>ref.soci12-16 Assuit</t>
  </si>
  <si>
    <t>M.B.Z.TUNNEL IPC 4</t>
  </si>
  <si>
    <t>Inv.1 Borg Alarab</t>
  </si>
  <si>
    <t>Inv.23 Qena- Akhmem$</t>
  </si>
  <si>
    <t>Inv.8 Rcc</t>
  </si>
  <si>
    <t>Inv.5 Rcc</t>
  </si>
  <si>
    <t>Inv. 2 Badr</t>
  </si>
  <si>
    <t>TAM-CW-EGP-06</t>
  </si>
  <si>
    <t>2cw bine suif</t>
  </si>
  <si>
    <t>Inv.44 Qena Akhmem</t>
  </si>
  <si>
    <t>Inv.37 Assuit Akhmem</t>
  </si>
  <si>
    <t>Inv. 15 Balat Lot 2</t>
  </si>
  <si>
    <t>Inv.10Assuit Akhmem$</t>
  </si>
  <si>
    <t>Inv. 4 Balat Lot 2</t>
  </si>
  <si>
    <t>Inv. 1 Balat Lot 2</t>
  </si>
  <si>
    <t>Inv10 Usd borg alarb</t>
  </si>
  <si>
    <t>Inv. No.10 KWD Floor</t>
  </si>
  <si>
    <t>Inv 94P9Abo Matami</t>
  </si>
  <si>
    <t>Inv.3 Qena - Akhmem$</t>
  </si>
  <si>
    <t>180141</t>
  </si>
  <si>
    <t>BSF-SW-05</t>
  </si>
  <si>
    <t>180171</t>
  </si>
  <si>
    <t>180148</t>
  </si>
  <si>
    <t>Inv.21Assuit Akhmem$</t>
  </si>
  <si>
    <t>Inv.18Assuit Akhmem$</t>
  </si>
  <si>
    <t>R05 IPC#032</t>
  </si>
  <si>
    <t>R5-IPC23</t>
  </si>
  <si>
    <t>LOC 027</t>
  </si>
  <si>
    <t>LOC/019</t>
  </si>
  <si>
    <t>LOC/017</t>
  </si>
  <si>
    <t>CON/021</t>
  </si>
  <si>
    <t>IMP-055</t>
  </si>
  <si>
    <t>IMP-052</t>
  </si>
  <si>
    <t>IMP-037prog for33/34</t>
  </si>
  <si>
    <t>10387</t>
  </si>
  <si>
    <t>10370</t>
  </si>
  <si>
    <t>KAYAN SIHY-IPC 1</t>
  </si>
  <si>
    <t>SOREAL-IPC12</t>
  </si>
  <si>
    <t>SOREAL-IPC11</t>
  </si>
  <si>
    <t>soreal - ipc 02</t>
  </si>
  <si>
    <t>213</t>
  </si>
  <si>
    <t>TAM-SD-EGP-03</t>
  </si>
  <si>
    <t>180150</t>
  </si>
  <si>
    <t>PKG#144- IPC04</t>
  </si>
  <si>
    <t>MOS-SD-EURO-13</t>
  </si>
  <si>
    <t>19100019</t>
  </si>
  <si>
    <t>Inv 3 EUR Asec Spare</t>
  </si>
  <si>
    <t>DPW IPC031</t>
  </si>
  <si>
    <t>DP World IPC026</t>
  </si>
  <si>
    <t>Soc Inv 42-43-44Quna</t>
  </si>
  <si>
    <t>Ref Soc Inv 25 quna</t>
  </si>
  <si>
    <t>Inv.17Usd borg alarb</t>
  </si>
  <si>
    <t>Inv.11 Borg Alarab</t>
  </si>
  <si>
    <t>ELSEWEDY UNI-IPC05</t>
  </si>
  <si>
    <t>19100027</t>
  </si>
  <si>
    <t>Inv.40 Assuit Akhmem</t>
  </si>
  <si>
    <t>Inv.46 Assuit Akhmem</t>
  </si>
  <si>
    <t>Inv.20Assuit Akhmem$</t>
  </si>
  <si>
    <t>Inv.7 Qena - Akhmem$</t>
  </si>
  <si>
    <t>10077</t>
  </si>
  <si>
    <t>RME- Marassi Sidi Abdel Rahman</t>
  </si>
  <si>
    <t>Sales-03</t>
  </si>
  <si>
    <t>211</t>
  </si>
  <si>
    <t>KAYAN LOAK&amp;LOAD-IPC7</t>
  </si>
  <si>
    <t>KAYAN SAHY- IPC02</t>
  </si>
  <si>
    <t>ROYAL CITY-IPC15</t>
  </si>
  <si>
    <t>BSF-CW-EURO-05</t>
  </si>
  <si>
    <t>Inv. 8 Abo Zabal</t>
  </si>
  <si>
    <t>19100025</t>
  </si>
  <si>
    <t>1902210007</t>
  </si>
  <si>
    <t>PKG#117 -IPC 10</t>
  </si>
  <si>
    <t>2011210002</t>
  </si>
  <si>
    <t>2001210005</t>
  </si>
  <si>
    <t>545</t>
  </si>
  <si>
    <t>506</t>
  </si>
  <si>
    <t>488</t>
  </si>
  <si>
    <t>1908210016</t>
  </si>
  <si>
    <t>1908210015</t>
  </si>
  <si>
    <t>180175</t>
  </si>
  <si>
    <t>180167</t>
  </si>
  <si>
    <t>180177</t>
  </si>
  <si>
    <t>Elkayan Inv.16</t>
  </si>
  <si>
    <t>2004210013</t>
  </si>
  <si>
    <t>505</t>
  </si>
  <si>
    <t>Inv. 3 Mostakbal</t>
  </si>
  <si>
    <t>Inv.22 Assuit Akhmem</t>
  </si>
  <si>
    <t>Inv.5 kafr zeat itay</t>
  </si>
  <si>
    <t>Insu. inv.3 itay 358</t>
  </si>
  <si>
    <t>Inv100 P12- Sammound</t>
  </si>
  <si>
    <t>pkg#144-IPC11</t>
  </si>
  <si>
    <t>PKG#144-IPC-02</t>
  </si>
  <si>
    <t>009/2019</t>
  </si>
  <si>
    <t>R5-ZONE 2-IPC 01</t>
  </si>
  <si>
    <t>Inv. 7 Eltbeen</t>
  </si>
  <si>
    <t>1902210003</t>
  </si>
  <si>
    <t>1902210002</t>
  </si>
  <si>
    <t>223</t>
  </si>
  <si>
    <t>226</t>
  </si>
  <si>
    <t>Civil/J011</t>
  </si>
  <si>
    <t>SOREAL- IPC 01</t>
  </si>
  <si>
    <t>(27)bini suif 2</t>
  </si>
  <si>
    <t>PSPELCO-IPC09</t>
  </si>
  <si>
    <t>Inv. 10 Badr</t>
  </si>
  <si>
    <t>(36) PKG#22</t>
  </si>
  <si>
    <t>231</t>
  </si>
  <si>
    <t>PKG#101-IPC03</t>
  </si>
  <si>
    <t>Benban Lot 2 Inv. 34</t>
  </si>
  <si>
    <t>Benban Lot 2 Inv. 15</t>
  </si>
  <si>
    <t>Benban Lot 1 Inv. 32</t>
  </si>
  <si>
    <t>Benban Lot 1 Inv. 17</t>
  </si>
  <si>
    <t>Benban Lot 1 Inv. 30</t>
  </si>
  <si>
    <t>Benban Lot 1 Inv. 22</t>
  </si>
  <si>
    <t>Benban Lot 1 Inv. 27</t>
  </si>
  <si>
    <t>Benban Lot 1 Inv. 25</t>
  </si>
  <si>
    <t>Benban Lot 1 Inv. 5</t>
  </si>
  <si>
    <t>ISE-CW-EGP-14</t>
  </si>
  <si>
    <t>ISE-CW-EGP-15</t>
  </si>
  <si>
    <t>Soci. 16 Fin. Matmer</t>
  </si>
  <si>
    <t>Inv.08 Sugar OHTL</t>
  </si>
  <si>
    <t>Inv.27 Borg Alarab</t>
  </si>
  <si>
    <t>1901210015</t>
  </si>
  <si>
    <t>1901210006</t>
  </si>
  <si>
    <t>PSP ELCO-IPC10</t>
  </si>
  <si>
    <t>UNI-FIN&amp;MEP-IPC10</t>
  </si>
  <si>
    <t>236</t>
  </si>
  <si>
    <t>1904210016</t>
  </si>
  <si>
    <t>Benban Lot1 Inv 1USD</t>
  </si>
  <si>
    <t>230</t>
  </si>
  <si>
    <t>234</t>
  </si>
  <si>
    <t>180174</t>
  </si>
  <si>
    <t>ROYAL CITY-IPC35</t>
  </si>
  <si>
    <t>ROYAL ZONE2-IPC18</t>
  </si>
  <si>
    <t>Inv. 7 Project S 1</t>
  </si>
  <si>
    <t>AMAL LOCK&amp;LOAD-FINAL</t>
  </si>
  <si>
    <t>Inv. 6 Project S 1</t>
  </si>
  <si>
    <t>SOREAL-IPC04</t>
  </si>
  <si>
    <t>SCD4/003Adj</t>
  </si>
  <si>
    <t xml:space="preserve"> Port Said Inv. 4</t>
  </si>
  <si>
    <t>Adv.CR. Port Said</t>
  </si>
  <si>
    <t>Inv.9 Assuit Akhmem</t>
  </si>
  <si>
    <t>Inv.8 Assuit Akhmem</t>
  </si>
  <si>
    <t>Inv. 13 Badr</t>
  </si>
  <si>
    <t>10127</t>
  </si>
  <si>
    <t>uni fi&amp;mep-ipc 07</t>
  </si>
  <si>
    <t>1907210002</t>
  </si>
  <si>
    <t>021/2019</t>
  </si>
  <si>
    <t>248</t>
  </si>
  <si>
    <t>Inv.35 Akhmem Qena</t>
  </si>
  <si>
    <t>1908210005</t>
  </si>
  <si>
    <t>Suez IPB</t>
  </si>
  <si>
    <t>2*4 EGP - Suez Steel</t>
  </si>
  <si>
    <t>256</t>
  </si>
  <si>
    <t>262</t>
  </si>
  <si>
    <t>inv ( 3 ) 23-5-2021</t>
  </si>
  <si>
    <t>INV(12)310520</t>
  </si>
  <si>
    <t>Neighborhood New Capital R5</t>
  </si>
  <si>
    <t>inv ( 1 ) 21-12-2020</t>
  </si>
  <si>
    <t>503</t>
  </si>
  <si>
    <t>MANGROVE-IPC09</t>
  </si>
  <si>
    <t>MANGROVE-IPC08</t>
  </si>
  <si>
    <t>Benban Lot 2 Inv. 5</t>
  </si>
  <si>
    <t>BSF-SW-EGP-10</t>
  </si>
  <si>
    <t>PKG#101- IPC12</t>
  </si>
  <si>
    <t>247</t>
  </si>
  <si>
    <t>Benban Lot 1 Inv. 4</t>
  </si>
  <si>
    <t>TAM-SW-EGP-08</t>
  </si>
  <si>
    <t>Inv. 1 Sugar 33 OHTL</t>
  </si>
  <si>
    <t>Inv. 10 Farm</t>
  </si>
  <si>
    <t>PKG#53 - IPC40</t>
  </si>
  <si>
    <t>Inv. 12 Balat Lot 2</t>
  </si>
  <si>
    <t>Alamein</t>
  </si>
  <si>
    <t>ELALAMEEN ROAD-IPC01</t>
  </si>
  <si>
    <t>Benban Lot2 Inv 6 $</t>
  </si>
  <si>
    <t>Mohamed Aly Fahmy Lock&amp;Load</t>
  </si>
  <si>
    <t>M.ALY FAHMY L&amp;L-01</t>
  </si>
  <si>
    <t>Benban Lot2 Inv 3 $</t>
  </si>
  <si>
    <t>513</t>
  </si>
  <si>
    <t>499</t>
  </si>
  <si>
    <t>498</t>
  </si>
  <si>
    <t>487</t>
  </si>
  <si>
    <t>MIDA Ins. Inv. 2</t>
  </si>
  <si>
    <t>Benban Lot 1 Inv. 11</t>
  </si>
  <si>
    <t>Invoice No:11</t>
  </si>
  <si>
    <t>2002210001</t>
  </si>
  <si>
    <t>reclass rec 1020</t>
  </si>
  <si>
    <t>Inv(2)090120</t>
  </si>
  <si>
    <t>Beni Suef Add-on Sales</t>
  </si>
  <si>
    <t>1908210010</t>
  </si>
  <si>
    <t>OLYMPIC-IPC01</t>
  </si>
  <si>
    <t>494</t>
  </si>
  <si>
    <t>R5-ZONE1-IPC08</t>
  </si>
  <si>
    <t>Inv.44 Borg Alarab</t>
  </si>
  <si>
    <t>Benban Lot 2 Inv. 21</t>
  </si>
  <si>
    <t>Inv. 01 Farm</t>
  </si>
  <si>
    <t>Inv.03 Sugar OHTL</t>
  </si>
  <si>
    <t>Benban Lot 2 Inv. 24</t>
  </si>
  <si>
    <t>Lock&amp;Load-30June w Sokhna Rd</t>
  </si>
  <si>
    <t>30YU GALALA-L&amp;L-1FIN</t>
  </si>
  <si>
    <t>MIN.ALLOCATION-IPC03</t>
  </si>
  <si>
    <t>MINISTIRY OLD-IPC03</t>
  </si>
  <si>
    <t>486</t>
  </si>
  <si>
    <t>inv(4)101219</t>
  </si>
  <si>
    <t>MANGOROVE RENT-IPC01</t>
  </si>
  <si>
    <t>R5-IPC10</t>
  </si>
  <si>
    <t>511</t>
  </si>
  <si>
    <t>1906210003</t>
  </si>
  <si>
    <t>1903210008</t>
  </si>
  <si>
    <t>282</t>
  </si>
  <si>
    <t>SOREAL -IPC09</t>
  </si>
  <si>
    <t>Inv.24Assuit Akhmem$</t>
  </si>
  <si>
    <t>Toshka Sub Inv. 09</t>
  </si>
  <si>
    <t>Toshka Sub Inv. 05</t>
  </si>
  <si>
    <t>Toshka Sub Inv. 03</t>
  </si>
  <si>
    <t>Inv.3 – Lot 2</t>
  </si>
  <si>
    <t>IKEA-IPC+02</t>
  </si>
  <si>
    <t>KAYAN LOAK&amp;LOAD08</t>
  </si>
  <si>
    <t>519</t>
  </si>
  <si>
    <t>Inv.4 Rcc</t>
  </si>
  <si>
    <t>Benban Lot 1 Inv. 26</t>
  </si>
  <si>
    <t>Toshka Lot 4 Inv .19</t>
  </si>
  <si>
    <t>Toshka Lot 4 Inv .3</t>
  </si>
  <si>
    <t>Toshka Lot 6 Inv .21</t>
  </si>
  <si>
    <t>Toshka Lot 6 Inv .12</t>
  </si>
  <si>
    <t>Toshka Lot 6 Inv $3</t>
  </si>
  <si>
    <t>ISE-CW-EGP-20</t>
  </si>
  <si>
    <t>288</t>
  </si>
  <si>
    <t>IPC#1`2`3</t>
  </si>
  <si>
    <t>ISE-SD-EURO-05</t>
  </si>
  <si>
    <t>TAM-CW-EURO-08</t>
  </si>
  <si>
    <t>Inv.52 Borg Alarab</t>
  </si>
  <si>
    <t>Inv.47 Borg Alarab</t>
  </si>
  <si>
    <t>SAFIER BRIDGE-IPC01</t>
  </si>
  <si>
    <t>305</t>
  </si>
  <si>
    <t>10427</t>
  </si>
  <si>
    <t>Inv. 7 Mostakbal</t>
  </si>
  <si>
    <t>CFC-IPC16</t>
  </si>
  <si>
    <t>SiemensLEKELA IPC012</t>
  </si>
  <si>
    <t>LEKELA-IPC05</t>
  </si>
  <si>
    <t>LEKELA-IPC04</t>
  </si>
  <si>
    <t>S.U.PHASE2-IPC03</t>
  </si>
  <si>
    <t>Toshka Sub Inv. 03 $</t>
  </si>
  <si>
    <t>Toshka Sub Inv. 11 $</t>
  </si>
  <si>
    <t>PKG#162-IPC04</t>
  </si>
  <si>
    <t>Inv 4 EUR Asec Spare</t>
  </si>
  <si>
    <t>Re. Soc inv 22 To 25</t>
  </si>
  <si>
    <t>304</t>
  </si>
  <si>
    <t>301</t>
  </si>
  <si>
    <t>2003210006</t>
  </si>
  <si>
    <t>10008</t>
  </si>
  <si>
    <t>Dubai Port</t>
  </si>
  <si>
    <t>10013</t>
  </si>
  <si>
    <t>10034</t>
  </si>
  <si>
    <t>10038</t>
  </si>
  <si>
    <t>10040</t>
  </si>
  <si>
    <t>PKG#140- IPC09</t>
  </si>
  <si>
    <t>Inv.04 Sugar OHTL</t>
  </si>
  <si>
    <t>Inv 4 Sugar S/s</t>
  </si>
  <si>
    <t>ISE-SD-EGP-03</t>
  </si>
  <si>
    <t>HYPERONE-IPC06</t>
  </si>
  <si>
    <t>Inv(3)250120</t>
  </si>
  <si>
    <t>PKG #163 IPC018</t>
  </si>
  <si>
    <t>PKG #163 IPC015</t>
  </si>
  <si>
    <t>PKG#163-IPC07</t>
  </si>
  <si>
    <t>PKG#163-IPC06</t>
  </si>
  <si>
    <t>Mountain View</t>
  </si>
  <si>
    <t>10025</t>
  </si>
  <si>
    <t>Albatross</t>
  </si>
  <si>
    <t>10030</t>
  </si>
  <si>
    <t>Marsa Allam</t>
  </si>
  <si>
    <t>10031</t>
  </si>
  <si>
    <t>10005</t>
  </si>
  <si>
    <t>10009</t>
  </si>
  <si>
    <t>Inv.59 Borg Alarab</t>
  </si>
  <si>
    <t>Inv.56 Borg Alarab</t>
  </si>
  <si>
    <t>Inv.55 Borg Alarab</t>
  </si>
  <si>
    <t>MIN LAND ESCAPE-IPC1</t>
  </si>
  <si>
    <t>Inv.6 Rcc</t>
  </si>
  <si>
    <t>330</t>
  </si>
  <si>
    <t>328</t>
  </si>
  <si>
    <t>313</t>
  </si>
  <si>
    <t>331</t>
  </si>
  <si>
    <t>311</t>
  </si>
  <si>
    <t>023/2020 FCV</t>
  </si>
  <si>
    <t>INV(9)150420</t>
  </si>
  <si>
    <t>Ministry Building EPOXY</t>
  </si>
  <si>
    <t>10033</t>
  </si>
  <si>
    <t>Inv. 1 Oewon Mousa</t>
  </si>
  <si>
    <t>Inv.74 Borg Alarab</t>
  </si>
  <si>
    <t>IPC#13</t>
  </si>
  <si>
    <t>2002210016</t>
  </si>
  <si>
    <t>10006</t>
  </si>
  <si>
    <t>ANG-Cam-Inv 4 - Ints</t>
  </si>
  <si>
    <t>LOC/006 Rev0</t>
  </si>
  <si>
    <t>Adjust rec.qir 117</t>
  </si>
  <si>
    <t>Adjust 1907210013-</t>
  </si>
  <si>
    <t>43/P/10/ER/2017/USD</t>
  </si>
  <si>
    <t>10967</t>
  </si>
  <si>
    <t>10886</t>
  </si>
  <si>
    <t>10364</t>
  </si>
  <si>
    <t>10222</t>
  </si>
  <si>
    <t>10141</t>
  </si>
  <si>
    <t>2003210003</t>
  </si>
  <si>
    <t>Club House-Sodic Wesset</t>
  </si>
  <si>
    <t>10074</t>
  </si>
  <si>
    <t>Inv(5)240320</t>
  </si>
  <si>
    <t>2005210006</t>
  </si>
  <si>
    <t>347</t>
  </si>
  <si>
    <t>R5 - IPC16</t>
  </si>
  <si>
    <t>2004210006</t>
  </si>
  <si>
    <t>10042</t>
  </si>
  <si>
    <t>2006210007</t>
  </si>
  <si>
    <t>10194</t>
  </si>
  <si>
    <t>10173</t>
  </si>
  <si>
    <t>MANGROVY-IPC06</t>
  </si>
  <si>
    <t>PKG#162-IPC05</t>
  </si>
  <si>
    <t>538</t>
  </si>
  <si>
    <t>351</t>
  </si>
  <si>
    <t>Inv.31 Borg Alarab</t>
  </si>
  <si>
    <t>Suez S4 Inv. 01</t>
  </si>
  <si>
    <t>Suez S4 USD Inv. 04</t>
  </si>
  <si>
    <t>East Owainat Inv. 01</t>
  </si>
  <si>
    <t>Inv. Barwa 38</t>
  </si>
  <si>
    <t>DP WORLD - IPC15</t>
  </si>
  <si>
    <t>357</t>
  </si>
  <si>
    <t>Imp-041 Rev0</t>
  </si>
  <si>
    <t>Con-011</t>
  </si>
  <si>
    <t>Abbas El Akkad Bridge</t>
  </si>
  <si>
    <t>inv(1)300620</t>
  </si>
  <si>
    <t>Inv 2 $ Sugar S/s</t>
  </si>
  <si>
    <t>R5-FINSHING-IPC01</t>
  </si>
  <si>
    <t>363</t>
  </si>
  <si>
    <t>CFC- IPC07</t>
  </si>
  <si>
    <t>359</t>
  </si>
  <si>
    <t>360</t>
  </si>
  <si>
    <t>Banha PP (CP-118)</t>
  </si>
  <si>
    <t>200067</t>
  </si>
  <si>
    <t>IMP-053</t>
  </si>
  <si>
    <t>Loc-007 Rev0</t>
  </si>
  <si>
    <t>ESU2-ARCH&amp;MEP-IPC05</t>
  </si>
  <si>
    <t>IPC_12_rowad_poly</t>
  </si>
  <si>
    <t>Tanzania hydropower Project</t>
  </si>
  <si>
    <t>SOREAL-IPC14</t>
  </si>
  <si>
    <t>IMP-048</t>
  </si>
  <si>
    <t>Con-014</t>
  </si>
  <si>
    <t>Inv 8 Sugar S/s</t>
  </si>
  <si>
    <t>Toshka Lot 4 Inv .5</t>
  </si>
  <si>
    <t>Toshka Lot 4 Inv .11</t>
  </si>
  <si>
    <t>50/P/10/ER/2017/USD</t>
  </si>
  <si>
    <t>11542</t>
  </si>
  <si>
    <t>11457</t>
  </si>
  <si>
    <t>Inv. 07 Farm</t>
  </si>
  <si>
    <t>R05(2) ipc46</t>
  </si>
  <si>
    <t>R05 Zone 2 IPC019</t>
  </si>
  <si>
    <t>Inv.7 Rcc</t>
  </si>
  <si>
    <t>CFC-IPC09</t>
  </si>
  <si>
    <t>ELBARON-IPC01</t>
  </si>
  <si>
    <t>inv ( 1 ) 1-2-2021</t>
  </si>
  <si>
    <t>SCD1x/007</t>
  </si>
  <si>
    <t>Marsa Alam EGP Inv 3</t>
  </si>
  <si>
    <t>IPC-15-Saray</t>
  </si>
  <si>
    <t>IPC_2_Gama_Saraya</t>
  </si>
  <si>
    <t>2008210008</t>
  </si>
  <si>
    <t>Adjust 180177-</t>
  </si>
  <si>
    <t>Inv.24Usd borg alarb</t>
  </si>
  <si>
    <t>IPC_7_GAMA_A17</t>
  </si>
  <si>
    <t>IPC_15_Rowad_Poly</t>
  </si>
  <si>
    <t>R5 FINSHING-IPC05</t>
  </si>
  <si>
    <t>ROYAL ZONE-IPC12</t>
  </si>
  <si>
    <t>Cairo-alex ipc 38</t>
  </si>
  <si>
    <t>Cairo-alex ipc 37</t>
  </si>
  <si>
    <t>cairo-alex ipc 29</t>
  </si>
  <si>
    <t>CAIRO-ALEX IPC24</t>
  </si>
  <si>
    <t>Cairo-Alex IPC011</t>
  </si>
  <si>
    <t>Cairo-Alex IPC03</t>
  </si>
  <si>
    <t>11455</t>
  </si>
  <si>
    <t>10663</t>
  </si>
  <si>
    <t>366</t>
  </si>
  <si>
    <t>382</t>
  </si>
  <si>
    <t>LEKELA-IPC03</t>
  </si>
  <si>
    <t>LEKELA-IPC02</t>
  </si>
  <si>
    <t>R5 - IPC21</t>
  </si>
  <si>
    <t>DP WORLD -IPC20</t>
  </si>
  <si>
    <t>LRT - El Shorouk Bridge</t>
  </si>
  <si>
    <t>MIN-ALLOCATION-IPC02</t>
  </si>
  <si>
    <t>Ora Ph 1 ipc 37</t>
  </si>
  <si>
    <t>ORA ph 1 ipc (28)</t>
  </si>
  <si>
    <t>Ora Zed Ph1 IPC05</t>
  </si>
  <si>
    <t>18100052</t>
  </si>
  <si>
    <t>Inv. 10 Mostakbal</t>
  </si>
  <si>
    <t>10273</t>
  </si>
  <si>
    <t>10204</t>
  </si>
  <si>
    <t>Toshka Lot 4 Inv .9</t>
  </si>
  <si>
    <t>379</t>
  </si>
  <si>
    <t>380</t>
  </si>
  <si>
    <t>377</t>
  </si>
  <si>
    <t>MIN-ALLOCATION-IPC5</t>
  </si>
  <si>
    <t>CFC-IPC12</t>
  </si>
  <si>
    <t>6</t>
  </si>
  <si>
    <t>E.U2-ENABLING-10</t>
  </si>
  <si>
    <t>PKG#117-IPC FINAL</t>
  </si>
  <si>
    <t>Toshka Sub Inv. 15 $</t>
  </si>
  <si>
    <t>Toshka Lot 4 Inv .13</t>
  </si>
  <si>
    <t>383</t>
  </si>
  <si>
    <t>Toshka Sub 4 Inv. 03</t>
  </si>
  <si>
    <t>Toshka Sub Inv. 19 $</t>
  </si>
  <si>
    <t>inv ( 13 )</t>
  </si>
  <si>
    <t>2012210001</t>
  </si>
  <si>
    <t>IPC_3_Mivida</t>
  </si>
  <si>
    <t>IPC_3_Gama_Saray</t>
  </si>
  <si>
    <t>Inv 3 Sugar S/s</t>
  </si>
  <si>
    <t>ElMarg</t>
  </si>
  <si>
    <t>IPC#1 &amp; Final</t>
  </si>
  <si>
    <t>BNI SUEF OLD-IPC FIN</t>
  </si>
  <si>
    <t>E.US2-MEP-IPC11</t>
  </si>
  <si>
    <t>Katamya ipc (31)</t>
  </si>
  <si>
    <t>katameya-IPC23</t>
  </si>
  <si>
    <t>Katameya IPC16</t>
  </si>
  <si>
    <t>katmeyacreeks ipc12</t>
  </si>
  <si>
    <t>KatameyaCreks IPC010</t>
  </si>
  <si>
    <t>inv ( 12 ) 30-9-2020</t>
  </si>
  <si>
    <t>inv (27) AL15-2-2021</t>
  </si>
  <si>
    <t>ISE-SD-EGP-02</t>
  </si>
  <si>
    <t>ISE-CW-EGP-25</t>
  </si>
  <si>
    <t>Toshka Lot4OH Inv.01</t>
  </si>
  <si>
    <t>Re Soc Inv.2 Temmay</t>
  </si>
  <si>
    <t>ROYALZONE2-IPC13</t>
  </si>
  <si>
    <t>MANGROVY CLAIM-IPC12</t>
  </si>
  <si>
    <t>Shorouk Bridge-LRT</t>
  </si>
  <si>
    <t>SHOROUK DRIDGE-IPC02</t>
  </si>
  <si>
    <t>SHOROUK BRIDGE-IPC01</t>
  </si>
  <si>
    <t>Final PC</t>
  </si>
  <si>
    <t>KAYAN MEP1-IPC06</t>
  </si>
  <si>
    <t>IPC_20_Rowad_Seast</t>
  </si>
  <si>
    <t>IPC#5 - Gharably</t>
  </si>
  <si>
    <t>IPC#1` - Gharably</t>
  </si>
  <si>
    <t>IPC#26</t>
  </si>
  <si>
    <t>ROYAL CITY2-IPC16</t>
  </si>
  <si>
    <t>2007210012</t>
  </si>
  <si>
    <t>Inv. 10 Oewon Mousa</t>
  </si>
  <si>
    <t>ORA L&amp;L-IPC03</t>
  </si>
  <si>
    <t>ORA ZED-IPC01</t>
  </si>
  <si>
    <t>Inv. 24 Badr</t>
  </si>
  <si>
    <t>PKG#140-IPC20</t>
  </si>
  <si>
    <t>2102210002</t>
  </si>
  <si>
    <t>2102210001</t>
  </si>
  <si>
    <t>FPC closing</t>
  </si>
  <si>
    <t>IPC_6_Mivida</t>
  </si>
  <si>
    <t>elco egat ipc09</t>
  </si>
  <si>
    <t>IPC_18_Rowad_Poly</t>
  </si>
  <si>
    <t>2012210028</t>
  </si>
  <si>
    <t>IKEA-IPC13</t>
  </si>
  <si>
    <t>ROYAL CITY-IPC38</t>
  </si>
  <si>
    <t>IKEA2-IPC03</t>
  </si>
  <si>
    <t>IPC_8_Saray</t>
  </si>
  <si>
    <t>IPC_19_Rowad_S_east</t>
  </si>
  <si>
    <t>SOREAL-IPC23</t>
  </si>
  <si>
    <t>IPC#1 Assuit</t>
  </si>
  <si>
    <t>10382</t>
  </si>
  <si>
    <t>ABASELAQAD-IPC1FINAL</t>
  </si>
  <si>
    <t>El Ameed 220 KV</t>
  </si>
  <si>
    <t>ELAmeed Inv. 01 Fina</t>
  </si>
  <si>
    <t>2012210026</t>
  </si>
  <si>
    <t>2103210005</t>
  </si>
  <si>
    <t>MDF - IPC 14</t>
  </si>
  <si>
    <t>MDF IPC01</t>
  </si>
  <si>
    <t>Marassi Inner Marina - PKG178</t>
  </si>
  <si>
    <t>IPC#1 .PKG#178</t>
  </si>
  <si>
    <t>CFC-IPC17</t>
  </si>
  <si>
    <t>410</t>
  </si>
  <si>
    <t>inv ( 2 ) montazha</t>
  </si>
  <si>
    <t>INV (17 ) Final Kat</t>
  </si>
  <si>
    <t>Inv 11 Sugar S/s</t>
  </si>
  <si>
    <t>Inv. 6 Sugar 33 OHTL</t>
  </si>
  <si>
    <t>El Sewedy University</t>
  </si>
  <si>
    <t>Inv(3)300420</t>
  </si>
  <si>
    <t>2104210005</t>
  </si>
  <si>
    <t>ANG-Cam-Inv 6</t>
  </si>
  <si>
    <t>M.ALY-IPC03</t>
  </si>
  <si>
    <t>MIN ALLOCATION-IPC06</t>
  </si>
  <si>
    <t>Borg Inv. 27 USD</t>
  </si>
  <si>
    <t>East Owainat Inv. 03</t>
  </si>
  <si>
    <t>PKG#178-IPC02</t>
  </si>
  <si>
    <t>53</t>
  </si>
  <si>
    <t>EGYTEC A1,A3  ( LP-05-21)</t>
  </si>
  <si>
    <t>60</t>
  </si>
  <si>
    <t>IPC#3 Madkour</t>
  </si>
  <si>
    <t>2105210012</t>
  </si>
  <si>
    <t>Inv. 04 Future OHTL</t>
  </si>
  <si>
    <t>PKG #177 IPC010</t>
  </si>
  <si>
    <t>PKG#177-IPC3,4</t>
  </si>
  <si>
    <t>Inv.5 - Lot 1</t>
  </si>
  <si>
    <t>Toshka Lot 4 Inv $9</t>
  </si>
  <si>
    <t>Kafr Shokr_IPC02</t>
  </si>
  <si>
    <t>Mostakbal-8 Inv.01</t>
  </si>
  <si>
    <t>PKG#101-IPC19</t>
  </si>
  <si>
    <t>PKG#140-IPC19</t>
  </si>
  <si>
    <t>Diplo Dist IPC06</t>
  </si>
  <si>
    <t>PKG #163 IPC013</t>
  </si>
  <si>
    <t>Air Force Inv . 07</t>
  </si>
  <si>
    <t>Mansora ipc10</t>
  </si>
  <si>
    <t>faculty mansora-ipc1</t>
  </si>
  <si>
    <t>R5 FINSHING-IPC7*</t>
  </si>
  <si>
    <t>R5-ZONE01-IPC02</t>
  </si>
  <si>
    <t>Sadat Indust Inv. 07</t>
  </si>
  <si>
    <t>Toshka Lot 6 Inv .18</t>
  </si>
  <si>
    <t>IPC#2 Assuit</t>
  </si>
  <si>
    <t>Mangroovy IPC017</t>
  </si>
  <si>
    <t>IPC-12-Saray-2</t>
  </si>
  <si>
    <t>IPC_11_Saray</t>
  </si>
  <si>
    <t>Dry Port Inv. 05</t>
  </si>
  <si>
    <t>October Dry Port Railway</t>
  </si>
  <si>
    <t>ODP ipc3</t>
  </si>
  <si>
    <t>ODP IPC01</t>
  </si>
  <si>
    <t>Hosh Essa Inv. 05</t>
  </si>
  <si>
    <t>Hosh Essa Inv. 04</t>
  </si>
  <si>
    <t>Hosh Essa Inv. 3 Equ</t>
  </si>
  <si>
    <t>Marsa Alam EGP Inv 4</t>
  </si>
  <si>
    <t>Toshka Lot4OH Inv.03</t>
  </si>
  <si>
    <t>EGAT Water Tank IPC1</t>
  </si>
  <si>
    <t>Sultana Malak IPC01</t>
  </si>
  <si>
    <t>Royal City IPC20</t>
  </si>
  <si>
    <t>ROYAL CITY2-IPC19</t>
  </si>
  <si>
    <t>Royal City IPC021</t>
  </si>
  <si>
    <t>10785</t>
  </si>
  <si>
    <t>IPC#2 Moneeb</t>
  </si>
  <si>
    <t>Katameya Creks IPC07</t>
  </si>
  <si>
    <t>lekela-po2</t>
  </si>
  <si>
    <t>lekela- po01</t>
  </si>
  <si>
    <t>IPC-9-Playa</t>
  </si>
  <si>
    <t>IPC-8-PLAYA</t>
  </si>
  <si>
    <t>IPC-6-PLAYA</t>
  </si>
  <si>
    <t>inv ( 3 ) Captal 1</t>
  </si>
  <si>
    <t>EGAT-IPC18</t>
  </si>
  <si>
    <t>GOV2 IPC05</t>
  </si>
  <si>
    <t>IPC_14_IndoorHall</t>
  </si>
  <si>
    <t>Inv.12 - Lot 1</t>
  </si>
  <si>
    <t>10822</t>
  </si>
  <si>
    <t>ANG-Cam-Inv 8</t>
  </si>
  <si>
    <t>Extension kayn Inv 1</t>
  </si>
  <si>
    <t>inv. 30,31,33 EUR</t>
  </si>
  <si>
    <t>2106210003</t>
  </si>
  <si>
    <t>2008210003</t>
  </si>
  <si>
    <t>Kafr Shokr IPC04</t>
  </si>
  <si>
    <t>ora ph 2 ipc 24</t>
  </si>
  <si>
    <t>ORA PH.2- IPC13</t>
  </si>
  <si>
    <t>Toshka Lot4OH Inv.05</t>
  </si>
  <si>
    <t>IPC#4 HAC</t>
  </si>
  <si>
    <t>East Owainat Inv. 05</t>
  </si>
  <si>
    <t>Air Force Inv . 05</t>
  </si>
  <si>
    <t>IPC#2 Monorail</t>
  </si>
  <si>
    <t>French District</t>
  </si>
  <si>
    <t>INV (1) Final</t>
  </si>
  <si>
    <t>R05 Zone 2 IPC016</t>
  </si>
  <si>
    <t>10824</t>
  </si>
  <si>
    <t>IPC03</t>
  </si>
  <si>
    <t>IPC#1 - Ahl Misr Gha</t>
  </si>
  <si>
    <t>MDF IPC02</t>
  </si>
  <si>
    <t>East Owainat Inv.2 V</t>
  </si>
  <si>
    <t>Cairo Alex IPC08</t>
  </si>
  <si>
    <t>Ref.Ret Asuit. akhm</t>
  </si>
  <si>
    <t>ENG/043</t>
  </si>
  <si>
    <t>10742</t>
  </si>
  <si>
    <t>10904</t>
  </si>
  <si>
    <t>Central Bus Station</t>
  </si>
  <si>
    <t>inv ( 1 ) 30112021</t>
  </si>
  <si>
    <t>PKG #177 IPC018</t>
  </si>
  <si>
    <t>23000001</t>
  </si>
  <si>
    <t>Sodic Soreal IPC027</t>
  </si>
  <si>
    <t>IPC#1 - Sokhna Port</t>
  </si>
  <si>
    <t>2108210011</t>
  </si>
  <si>
    <t>IPC-13-Saray</t>
  </si>
  <si>
    <t>2108210004</t>
  </si>
  <si>
    <t>GOV 2 - IPC04</t>
  </si>
  <si>
    <t>Toshka Lot 6 Inv .27</t>
  </si>
  <si>
    <t>Inv. 15 Heliopolise</t>
  </si>
  <si>
    <t>SiemensLEKELA IPC013</t>
  </si>
  <si>
    <t>Inv 12 Sugar S/s</t>
  </si>
  <si>
    <t>2110210006</t>
  </si>
  <si>
    <t>EGAT IPC05</t>
  </si>
  <si>
    <t>IPC_1_Cement</t>
  </si>
  <si>
    <t>11025</t>
  </si>
  <si>
    <t>11028</t>
  </si>
  <si>
    <t>Katamya Creeks ipc33</t>
  </si>
  <si>
    <t>Katameya CreeksIPC24</t>
  </si>
  <si>
    <t>IPC#1-Sokhna Bridge</t>
  </si>
  <si>
    <t>28</t>
  </si>
  <si>
    <t>Water pumping New Obour City</t>
  </si>
  <si>
    <t>Wat Pump Obour Inv.7</t>
  </si>
  <si>
    <t>Wat Pump Obour Inv.5</t>
  </si>
  <si>
    <t>Zafranaa - Beni Suef</t>
  </si>
  <si>
    <t>Zafra Souf Final4Ins</t>
  </si>
  <si>
    <t>2107210002</t>
  </si>
  <si>
    <t>WALDORF ASTORIA IPC5</t>
  </si>
  <si>
    <t>El-Marg IPC07+</t>
  </si>
  <si>
    <t>Maryotia IPC012</t>
  </si>
  <si>
    <t>Ref.Ret Asuit akh 4</t>
  </si>
  <si>
    <t>2110210002</t>
  </si>
  <si>
    <t>456</t>
  </si>
  <si>
    <t>467</t>
  </si>
  <si>
    <t>Mehwar elsalam Lock &amp; Load</t>
  </si>
  <si>
    <t>MAHWER ELSALAM-IPC1F</t>
  </si>
  <si>
    <t>IPC#6 - Madkour</t>
  </si>
  <si>
    <t>IPC#02</t>
  </si>
  <si>
    <t>pkg #177 IPC021</t>
  </si>
  <si>
    <t>11292</t>
  </si>
  <si>
    <t>11003</t>
  </si>
  <si>
    <t>inv ( 2 ) Ring R</t>
  </si>
  <si>
    <t>Mostakbal-8 Inv.04</t>
  </si>
  <si>
    <t>PKG #140 IPC026</t>
  </si>
  <si>
    <t>Toshka Sub 4 Inv. 02</t>
  </si>
  <si>
    <t>SPX.1 IPC 21</t>
  </si>
  <si>
    <t>Spx.1 ipc20</t>
  </si>
  <si>
    <t>spx1 ipc19</t>
  </si>
  <si>
    <t>sokhna port ipc16</t>
  </si>
  <si>
    <t>HALLFINISHING2 IPC01</t>
  </si>
  <si>
    <t>IPC#04 Assuit</t>
  </si>
  <si>
    <t>2112210001</t>
  </si>
  <si>
    <t>IPC#5 - Monorail</t>
  </si>
  <si>
    <t>428</t>
  </si>
  <si>
    <t>Ref.  Akhmem Asuit4T</t>
  </si>
  <si>
    <t>Ref.  Akhmem Asuit5T</t>
  </si>
  <si>
    <t>EGY TECH V2 LP-12-21</t>
  </si>
  <si>
    <t>41</t>
  </si>
  <si>
    <t>2112210006</t>
  </si>
  <si>
    <t>11263</t>
  </si>
  <si>
    <t>11182</t>
  </si>
  <si>
    <t>NEW GIZA HOS IPC27</t>
  </si>
  <si>
    <t>New Giza Hos ipc(17)</t>
  </si>
  <si>
    <t>inv ( 2 )</t>
  </si>
  <si>
    <t>EGAT L&amp;L IPC6</t>
  </si>
  <si>
    <t>PKG #177 IPC023</t>
  </si>
  <si>
    <t>Sadat Indust Inv. 05</t>
  </si>
  <si>
    <t>EGAT IPC08</t>
  </si>
  <si>
    <t>437</t>
  </si>
  <si>
    <t>464</t>
  </si>
  <si>
    <t>IPC-20-SARAY</t>
  </si>
  <si>
    <t>IPC-19-SARAY</t>
  </si>
  <si>
    <t>R05</t>
  </si>
  <si>
    <t>IPC-Final-R05</t>
  </si>
  <si>
    <t>460</t>
  </si>
  <si>
    <t>inv  7-8-9 Montazha</t>
  </si>
  <si>
    <t>port said ipc21</t>
  </si>
  <si>
    <t>port said silosipc19</t>
  </si>
  <si>
    <t>port said silos ipc7</t>
  </si>
  <si>
    <t>Port Said Silos IPC2</t>
  </si>
  <si>
    <t>IPC 7 SUPPLY EGP</t>
  </si>
  <si>
    <t>PORT SAIED  IPC 28</t>
  </si>
  <si>
    <t>PKG#163 IPC 20</t>
  </si>
  <si>
    <t>ANG-Cam-Inv 5 - Ints</t>
  </si>
  <si>
    <t>IPC#3 Luxor offshore</t>
  </si>
  <si>
    <t>ikea 2 ipc04</t>
  </si>
  <si>
    <t>MIDA Ins.inv.11</t>
  </si>
  <si>
    <t>11405</t>
  </si>
  <si>
    <t>egat water tank ipc8</t>
  </si>
  <si>
    <t>11369</t>
  </si>
  <si>
    <t>ELSEWEDY HQ ipc12</t>
  </si>
  <si>
    <t>159E</t>
  </si>
  <si>
    <t>11323</t>
  </si>
  <si>
    <t>Koning Food LP-04-20</t>
  </si>
  <si>
    <t>LP-01-22 Citrix Workspace</t>
  </si>
  <si>
    <t>73</t>
  </si>
  <si>
    <t>FacultyMedcine IPC08</t>
  </si>
  <si>
    <t>IPC#4 Luxor Offshore</t>
  </si>
  <si>
    <t xml:space="preserve"> Port Said Inv. 5</t>
  </si>
  <si>
    <t>P-45-Portsaid Inv.2$</t>
  </si>
  <si>
    <t>451</t>
  </si>
  <si>
    <t>Inv 73 Abu Quir Badr</t>
  </si>
  <si>
    <t>LP-23-21 UMC – 5000 RFID</t>
  </si>
  <si>
    <t>70</t>
  </si>
  <si>
    <t>11747</t>
  </si>
  <si>
    <t>Suez S4 Inv. 15</t>
  </si>
  <si>
    <t>Hosh Essa Inv. 06</t>
  </si>
  <si>
    <t>mdf factory2 ipc01</t>
  </si>
  <si>
    <t>inv ( final )</t>
  </si>
  <si>
    <t>Infra Project 4428</t>
  </si>
  <si>
    <t>220421008</t>
  </si>
  <si>
    <t>220321001</t>
  </si>
  <si>
    <t>MDF Factory ipc 36</t>
  </si>
  <si>
    <t>522</t>
  </si>
  <si>
    <t>Racecores 3092-15 132KV A</t>
  </si>
  <si>
    <t>11454</t>
  </si>
  <si>
    <t>Phosfat</t>
  </si>
  <si>
    <t>Ret Phosfat  T</t>
  </si>
  <si>
    <t>Dry Port Inv. 08</t>
  </si>
  <si>
    <t>Dry Port Inv. 06</t>
  </si>
  <si>
    <t>Waldorf- IPC 19</t>
  </si>
  <si>
    <t>waldorf IPC 12</t>
  </si>
  <si>
    <t>Pkg#189 ipc02</t>
  </si>
  <si>
    <t>pkg #189 ipc 11</t>
  </si>
  <si>
    <t xml:space="preserve"> wady halfa ipc 4</t>
  </si>
  <si>
    <t>wady halfa ipc02</t>
  </si>
  <si>
    <t>Wadi Halfa ipc 01</t>
  </si>
  <si>
    <t>11599</t>
  </si>
  <si>
    <t>11541</t>
  </si>
  <si>
    <t>MIDA Sply.inv.12</t>
  </si>
  <si>
    <t>abo Ghaleb ipc02</t>
  </si>
  <si>
    <t>ABO GHALEB IPC01</t>
  </si>
  <si>
    <t>Sadat Indust Inv. 04</t>
  </si>
  <si>
    <t>Inv.4988/Sp/H&amp;J-02</t>
  </si>
  <si>
    <t>220421003</t>
  </si>
  <si>
    <t>D0028-OB-Dec-2020D.M</t>
  </si>
  <si>
    <t>hst sokhna ipc01</t>
  </si>
  <si>
    <t>Gov 2 - IPC03</t>
  </si>
  <si>
    <t>MANSOURA FINISHIPC28</t>
  </si>
  <si>
    <t>Mansora Finish ipc06</t>
  </si>
  <si>
    <t>MDF FACTORY3 IPC03</t>
  </si>
  <si>
    <t>11620</t>
  </si>
  <si>
    <t>Benban Lot 2 Inv. 19</t>
  </si>
  <si>
    <t>Pkg#177 IPC32</t>
  </si>
  <si>
    <t>Marsa Alam Equ Inv 4</t>
  </si>
  <si>
    <t>Marsa Alam EGP Inv15</t>
  </si>
  <si>
    <t>Marsa Alam EGP Inv12</t>
  </si>
  <si>
    <t>Marsa Alam EGP Inv10</t>
  </si>
  <si>
    <t>Toshka Lot 4 Inv .25</t>
  </si>
  <si>
    <t>Ora landscape ipc 20</t>
  </si>
  <si>
    <t>Ora Landscape ipc 19</t>
  </si>
  <si>
    <t>Ora Landsca ipc13-14</t>
  </si>
  <si>
    <t>LOC/026</t>
  </si>
  <si>
    <t>SCD4x/0013</t>
  </si>
  <si>
    <t>2 track mach</t>
  </si>
  <si>
    <t>2 track mach Inv.01</t>
  </si>
  <si>
    <t>pkg#177-IPC35</t>
  </si>
  <si>
    <t>Toshka Lot 6 Inv $10</t>
  </si>
  <si>
    <t>IPC-10-PLAYA ROOF</t>
  </si>
  <si>
    <t>egat ipc 13</t>
  </si>
  <si>
    <t>EGAT IPC04</t>
  </si>
  <si>
    <t>new giza hos ipc05</t>
  </si>
  <si>
    <t>Benban 3/ Toshka 2 Lot 6</t>
  </si>
  <si>
    <t>Ref-Ret-Toshka Lot6T</t>
  </si>
  <si>
    <t>Ref-Ret-Benba lot1T</t>
  </si>
  <si>
    <t>507</t>
  </si>
  <si>
    <t>502</t>
  </si>
  <si>
    <t>PKG#163 IPC 22</t>
  </si>
  <si>
    <t>IPC#15 - Sokhna Port</t>
  </si>
  <si>
    <t>Infra Project 2531</t>
  </si>
  <si>
    <t>GSM-02-22 IHS</t>
  </si>
  <si>
    <t>85</t>
  </si>
  <si>
    <t>469</t>
  </si>
  <si>
    <t>South Valley Inv. 15</t>
  </si>
  <si>
    <t>IPC-9-PLAYA ROOF</t>
  </si>
  <si>
    <t>Marassi - Anti carbonation</t>
  </si>
  <si>
    <t>IPC-01-PK177.ANTI</t>
  </si>
  <si>
    <t>ORAZEHD PH.2 IPC8</t>
  </si>
  <si>
    <t>Playa Epoxy</t>
  </si>
  <si>
    <t>IPC-Playa Epoxy</t>
  </si>
  <si>
    <t>IPC-19-Playa</t>
  </si>
  <si>
    <t>IPC-10-PLAYA</t>
  </si>
  <si>
    <t>IPC-7-Borsa</t>
  </si>
  <si>
    <t>IPC-4-BORSA</t>
  </si>
  <si>
    <t>IPC-2-PK#177Anticarb</t>
  </si>
  <si>
    <t>IPC-05-BORSA</t>
  </si>
  <si>
    <t>10093</t>
  </si>
  <si>
    <t>pkg#177 ipc22</t>
  </si>
  <si>
    <t>PKG #178 IPC06</t>
  </si>
  <si>
    <t>MARIOTYIA IPC17</t>
  </si>
  <si>
    <t>R05 Zone2 IPC017</t>
  </si>
  <si>
    <t>inv ( 2 ) LINX</t>
  </si>
  <si>
    <t>IPC#17 -Sokhna Port</t>
  </si>
  <si>
    <t>PKG#163-IPC25</t>
  </si>
  <si>
    <t>int&amp;ret sup sscipc 8</t>
  </si>
  <si>
    <t>Int&amp;Ret APP(ssc)ipc6</t>
  </si>
  <si>
    <t>ora zed 2 ipc 7</t>
  </si>
  <si>
    <t>el sewedy hq ipc13</t>
  </si>
  <si>
    <t>Katameya CreeksIPC18</t>
  </si>
  <si>
    <t>Eipico ipc11</t>
  </si>
  <si>
    <t>Eipico ipc 10</t>
  </si>
  <si>
    <t>IPC#8 Madkour</t>
  </si>
  <si>
    <t>02</t>
  </si>
  <si>
    <t>sultana malk3 ipc01</t>
  </si>
  <si>
    <t>INV ( 1 ) ALparco</t>
  </si>
  <si>
    <t>Elco egat ipc14</t>
  </si>
  <si>
    <t>Elco Egat ipc15</t>
  </si>
  <si>
    <t>Diplomatic ipc 13</t>
  </si>
  <si>
    <t>IPC#3 HSR</t>
  </si>
  <si>
    <t>inv ( 2 ) CS-20</t>
  </si>
  <si>
    <t>El Khataba ipc3+4</t>
  </si>
  <si>
    <t>sokhna port ex ipc5</t>
  </si>
  <si>
    <t>IPC#1 - ElHammam Pro</t>
  </si>
  <si>
    <t>port said silos ipc4</t>
  </si>
  <si>
    <t>plant supp Ro puipc4</t>
  </si>
  <si>
    <t>KafrShokr Brdg IPC06</t>
  </si>
  <si>
    <t>port said silos ipc5</t>
  </si>
  <si>
    <t>ipc 2 mahger</t>
  </si>
  <si>
    <t>IPC 2 ELMAHAGER</t>
  </si>
  <si>
    <t>Rolling mill ipc06</t>
  </si>
  <si>
    <t>pkg#163- IPC28</t>
  </si>
  <si>
    <t>IPC#4 - Wadi El Natr</t>
  </si>
  <si>
    <t>sorealhardscapeIPC10</t>
  </si>
  <si>
    <t>IPC01EGATINJECTION</t>
  </si>
  <si>
    <t>EGAT - IPC17</t>
  </si>
  <si>
    <t>IPC#2 NRCC</t>
  </si>
  <si>
    <t>Katameya IPC21</t>
  </si>
  <si>
    <t>waldorf IPC10</t>
  </si>
  <si>
    <t>INV ( 4:9 ) Hipper</t>
  </si>
  <si>
    <t>mansorafinshing ipc1</t>
  </si>
  <si>
    <t>SODIC Allegria Villa f100</t>
  </si>
  <si>
    <t>Sodic VillaF100 IPC1</t>
  </si>
  <si>
    <t>Air def4 IPC2</t>
  </si>
  <si>
    <t>Air def2 IPC3</t>
  </si>
  <si>
    <t>IPC#4 HSR</t>
  </si>
  <si>
    <t>GOV 2 IPC09</t>
  </si>
  <si>
    <t>ESC.1:17 (Estsmar)</t>
  </si>
  <si>
    <t>MDF 2 - IPC 12</t>
  </si>
  <si>
    <t>PVD - El Hammam</t>
  </si>
  <si>
    <t>IPC1 PVD</t>
  </si>
  <si>
    <t>pkg#177- IPC36</t>
  </si>
  <si>
    <t>GOV2 IPC010</t>
  </si>
  <si>
    <t>Katameya IPC 22</t>
  </si>
  <si>
    <t>DIPLOMATIC IPC10</t>
  </si>
  <si>
    <t>diplomatic ipc 14</t>
  </si>
  <si>
    <t>IPC#11 Wadinatron</t>
  </si>
  <si>
    <t>Inv ( 4 ) T. Pushing</t>
  </si>
  <si>
    <t>Inv ( 2 ) T. Pushing</t>
  </si>
  <si>
    <t>IPC9 HSR6th</t>
  </si>
  <si>
    <t>seashell playa-IPC3</t>
  </si>
  <si>
    <t>INV ( 2 ) ALparco</t>
  </si>
  <si>
    <t>IPC#6 HSR</t>
  </si>
  <si>
    <t>Al-Ula Towers - ( 2 )</t>
  </si>
  <si>
    <t>INV ( 1 ) Al-Ula-2</t>
  </si>
  <si>
    <t>PKG#163 IPC (29)</t>
  </si>
  <si>
    <t>Ora ph1 ipc 33</t>
  </si>
  <si>
    <t>Ora ph1 ipc32</t>
  </si>
  <si>
    <t>DP World ph.2  IPC2</t>
  </si>
  <si>
    <t>october tunnel ipc 5</t>
  </si>
  <si>
    <t>IPC2&amp;3TR0061</t>
  </si>
  <si>
    <t>PKG#177- IPC41</t>
  </si>
  <si>
    <t>MDF Factory ipc (24)</t>
  </si>
  <si>
    <t>ORA PH.2 - IPC15</t>
  </si>
  <si>
    <t>R.O. Sup. adj. IPC4</t>
  </si>
  <si>
    <t>spx2  ipc 2</t>
  </si>
  <si>
    <t>IPC 7 elswedy</t>
  </si>
  <si>
    <t>IPC no15 wadinatroun</t>
  </si>
  <si>
    <t>katamya creeks ipc32</t>
  </si>
  <si>
    <t>Air Def finish IPC3</t>
  </si>
  <si>
    <t>new geza Hosp ipc 14</t>
  </si>
  <si>
    <t>IPC#3 PVD Hamam</t>
  </si>
  <si>
    <t>Katamya Creeks ipc34</t>
  </si>
  <si>
    <t>IPC008</t>
  </si>
  <si>
    <t>Carrefour H off ipc3</t>
  </si>
  <si>
    <t>IPC06TR0065</t>
  </si>
  <si>
    <t>Minis Alloc IPc12</t>
  </si>
  <si>
    <t>Waldrof Asto ipc 18</t>
  </si>
  <si>
    <t>Mdf local ipc 14</t>
  </si>
  <si>
    <t>EIPICO IPC (5)</t>
  </si>
  <si>
    <t>Playa c045 - ipc 1</t>
  </si>
  <si>
    <t>port saidsilos ipc15</t>
  </si>
  <si>
    <t>IPC0013 TR0046</t>
  </si>
  <si>
    <t>Air Dev16 IPC4</t>
  </si>
  <si>
    <t>Shutdown smp2 ipc(2)</t>
  </si>
  <si>
    <t>Shutdown smp1 -ipc 2</t>
  </si>
  <si>
    <t>R05(2) ipc 35</t>
  </si>
  <si>
    <t>IPC009</t>
  </si>
  <si>
    <t>INV ( 7 ) GET</t>
  </si>
  <si>
    <t>mariotya ipc20 be16</t>
  </si>
  <si>
    <t>Mohamed Nader Villa's</t>
  </si>
  <si>
    <t>Mohamed N villa ipc1</t>
  </si>
  <si>
    <t>Air dev Shapcat IPC1</t>
  </si>
  <si>
    <t>Cairo-alex ipc 34</t>
  </si>
  <si>
    <t>Cairo Alex IPC010</t>
  </si>
  <si>
    <t>Cairo-Alex IPC013</t>
  </si>
  <si>
    <t>Inv ( 3 ) sixty</t>
  </si>
  <si>
    <t>Ora ph 2 ipc (20)</t>
  </si>
  <si>
    <t>ora landscape ipc 6</t>
  </si>
  <si>
    <t>Air Finsh IPC4</t>
  </si>
  <si>
    <t>portsaid silos ipc20</t>
  </si>
  <si>
    <t>IPC1 PLANTSUPPLY RO</t>
  </si>
  <si>
    <t>CementPriceEscaltion</t>
  </si>
  <si>
    <t>Eipico Ipc ( 8)</t>
  </si>
  <si>
    <t>Air Def finish IPC2</t>
  </si>
  <si>
    <t>Eipico ipc 17</t>
  </si>
  <si>
    <t>Eipico ipc 13</t>
  </si>
  <si>
    <t>inv ( 1 ) A.S</t>
  </si>
  <si>
    <t>TAH IPC04</t>
  </si>
  <si>
    <t>sokhna port ipc 13</t>
  </si>
  <si>
    <t>IPC#4 - Taamer PII</t>
  </si>
  <si>
    <t>IPC no16 D0073</t>
  </si>
  <si>
    <t>Playa c038 ipc 7</t>
  </si>
  <si>
    <t>TAH ipc03</t>
  </si>
  <si>
    <t>I&amp;R apply (ssc) ipc4</t>
  </si>
  <si>
    <t>playa-c234 ipc (1)</t>
  </si>
  <si>
    <t>mansora ipc16 final</t>
  </si>
  <si>
    <t>IPC08 TR60</t>
  </si>
  <si>
    <t>IPC08 TR64</t>
  </si>
  <si>
    <t>Haramin ipc02</t>
  </si>
  <si>
    <t>IPC 11 TR53</t>
  </si>
  <si>
    <t>IPC04 TR59</t>
  </si>
  <si>
    <t>IPC12&amp;13TR0055</t>
  </si>
  <si>
    <t>IPC1&amp;2 TR0077</t>
  </si>
  <si>
    <t>HST El Mahager Bridge</t>
  </si>
  <si>
    <t>mahager bridge ipc4</t>
  </si>
  <si>
    <t>IPC07TR0069</t>
  </si>
  <si>
    <t>Inv ( 4 ) sixty</t>
  </si>
  <si>
    <t>GOV2 IPC 23</t>
  </si>
  <si>
    <t>IPC02TR0062</t>
  </si>
  <si>
    <t>I&amp;R Supply SSC-IPC5</t>
  </si>
  <si>
    <t>ora ph2 ipc (22)</t>
  </si>
  <si>
    <t>INV ( 9 &amp; 10) GET</t>
  </si>
  <si>
    <t>IPC05TR0078</t>
  </si>
  <si>
    <t>IPC04TR0077</t>
  </si>
  <si>
    <t>Gawhara IPC6</t>
  </si>
  <si>
    <t>MDF - IPC 13</t>
  </si>
  <si>
    <t>MDF Factory ipc 31</t>
  </si>
  <si>
    <t>Egat Ro2 ipc 1</t>
  </si>
  <si>
    <t>mdf factory ipc 32</t>
  </si>
  <si>
    <t>IPC018 TR46</t>
  </si>
  <si>
    <t>IPC012TR0064</t>
  </si>
  <si>
    <t>Air Def Elic IPC1</t>
  </si>
  <si>
    <t>inv ( 9 ) Captal one</t>
  </si>
  <si>
    <t>Quarry Bridge</t>
  </si>
  <si>
    <t>inv ( 2 ) MAHGER Br</t>
  </si>
  <si>
    <t>inv ( 2 ) Baragill B</t>
  </si>
  <si>
    <t>port said silosipc13</t>
  </si>
  <si>
    <t>TAH ipc 5</t>
  </si>
  <si>
    <t>Mansora Finish ipc02</t>
  </si>
  <si>
    <t>R05(2) ipc 27</t>
  </si>
  <si>
    <t>mahager bridge ipc06</t>
  </si>
  <si>
    <t>Emar Pkg#177 ipc 47</t>
  </si>
  <si>
    <t>Lekela 2 ipc 1=3</t>
  </si>
  <si>
    <t>EL Sewedy University Tec.</t>
  </si>
  <si>
    <t>INV (1 ) S.UNI</t>
  </si>
  <si>
    <t>astoria sharm-IPC5</t>
  </si>
  <si>
    <t>New Gas ipc 3</t>
  </si>
  <si>
    <t>New Gas sta ipc2</t>
  </si>
  <si>
    <t>IPC10TR0064</t>
  </si>
  <si>
    <t>Egyptian exch IPC4</t>
  </si>
  <si>
    <t>Revamp ipc 7</t>
  </si>
  <si>
    <t>INV 2</t>
  </si>
  <si>
    <t>IPC06TR0066</t>
  </si>
  <si>
    <t>IPC no5 luxor off</t>
  </si>
  <si>
    <t>Ora Landscape ipc 11</t>
  </si>
  <si>
    <t>el mahager ipc 07</t>
  </si>
  <si>
    <t>IPC009 TR53</t>
  </si>
  <si>
    <t>tr0059 IPC002</t>
  </si>
  <si>
    <t>IPC02 TR68</t>
  </si>
  <si>
    <t>ORA ZED TOWER #2</t>
  </si>
  <si>
    <t>IPC001 TR49</t>
  </si>
  <si>
    <t>october tunnel ipc8</t>
  </si>
  <si>
    <t>ORA ph.1 IPC19</t>
  </si>
  <si>
    <t>IPC22TR0046</t>
  </si>
  <si>
    <t>IPC05TR0061</t>
  </si>
  <si>
    <t>Waldorf astori ipc24</t>
  </si>
  <si>
    <t>El-Warraq</t>
  </si>
  <si>
    <t>inv 1.2 d0081</t>
  </si>
  <si>
    <t>El Zomor Axis (2) - Leaaba</t>
  </si>
  <si>
    <t>IPC#1#LEABA</t>
  </si>
  <si>
    <t>Egy Ex awnash IPC1</t>
  </si>
  <si>
    <t>Kattmeya Creeks Urban</t>
  </si>
  <si>
    <t>IPC07TR0071</t>
  </si>
  <si>
    <t>HSR-OCT-5</t>
  </si>
  <si>
    <t>HSR - OCT 3</t>
  </si>
  <si>
    <t>New Giza Hosp ipc 22</t>
  </si>
  <si>
    <t>wady elnatron ipc8</t>
  </si>
  <si>
    <t>Mdf Factory ipc 35</t>
  </si>
  <si>
    <t>Roof-Playa Cluster A,B,C</t>
  </si>
  <si>
    <t>IPC06TR0088</t>
  </si>
  <si>
    <t>Inv ( 5 ) sixty</t>
  </si>
  <si>
    <t>Playa c234 - ipc 4</t>
  </si>
  <si>
    <t>MDF Equip ipc 21</t>
  </si>
  <si>
    <t>Sokhna ipc17+18+19</t>
  </si>
  <si>
    <t>IPC01TR0088</t>
  </si>
  <si>
    <t>3A-L2M Building</t>
  </si>
  <si>
    <t>ACUD Mar.24</t>
  </si>
  <si>
    <t>Inv ( 7 ) sixty</t>
  </si>
  <si>
    <t>Katameya creek ipc37</t>
  </si>
  <si>
    <t>IPC14TR0048</t>
  </si>
  <si>
    <t>Mohamed aly271 IPC1</t>
  </si>
  <si>
    <t>Mini Fit out IPC5</t>
  </si>
  <si>
    <t>K0001-3</t>
  </si>
  <si>
    <t>IPC07TR0059</t>
  </si>
  <si>
    <t>Sultana malak22 IPC2</t>
  </si>
  <si>
    <t>mansora finish ipc18</t>
  </si>
  <si>
    <t>inv ( 4 ) Baragill B</t>
  </si>
  <si>
    <t>INV 3</t>
  </si>
  <si>
    <t>R.o 500:800 sup ipc8</t>
  </si>
  <si>
    <t>IPC03TR0088</t>
  </si>
  <si>
    <t>Shutdown SMP2 IPC 3</t>
  </si>
  <si>
    <t>SVC- ipc 1</t>
  </si>
  <si>
    <t>IPC14TR0060</t>
  </si>
  <si>
    <t>IPC01TR0096</t>
  </si>
  <si>
    <t>R05(2) ipc 41</t>
  </si>
  <si>
    <t>R05(2)IPC48</t>
  </si>
  <si>
    <t>Hosh Eisa Hospital</t>
  </si>
  <si>
    <t>IPC02TR0086</t>
  </si>
  <si>
    <t>ora zed ipc 24</t>
  </si>
  <si>
    <t>Egat Water tan ipc14</t>
  </si>
  <si>
    <t>IPC6 PORT SAID</t>
  </si>
  <si>
    <t>MDF Factory ipc 38</t>
  </si>
  <si>
    <t>Pelletizing ipc 21</t>
  </si>
  <si>
    <t>sokhna bri.esc19</t>
  </si>
  <si>
    <t>IPC11TR0062</t>
  </si>
  <si>
    <t>Qani bay Al rammah Mosque</t>
  </si>
  <si>
    <t>Qani bay IPC1</t>
  </si>
  <si>
    <t>INV ( 7 ) ALparco</t>
  </si>
  <si>
    <t>IPC25TR0041</t>
  </si>
  <si>
    <t>IPC21TR0055</t>
  </si>
  <si>
    <t>supply egp ipc6</t>
  </si>
  <si>
    <t>ipc4 wady elnatroon</t>
  </si>
  <si>
    <t>El-Marg IPC08</t>
  </si>
  <si>
    <t>El Mahager ipc08</t>
  </si>
  <si>
    <t>EL KHATATBA IPC03</t>
  </si>
  <si>
    <t>PORT SAID IPC26</t>
  </si>
  <si>
    <t>IPC#1 Luxor offshore</t>
  </si>
  <si>
    <t>IPC#2-Luxor onshore</t>
  </si>
  <si>
    <t>Gawhara IPC5</t>
  </si>
  <si>
    <t>U-rbnk ipc (4)</t>
  </si>
  <si>
    <t>INV no.9</t>
  </si>
  <si>
    <t>Gawhara IPC1</t>
  </si>
  <si>
    <t>ora ph2 ipc 35+36</t>
  </si>
  <si>
    <t>Ora Ph2 ipc 33+34</t>
  </si>
  <si>
    <t>Air dev 27 IPC1</t>
  </si>
  <si>
    <t>Inv ( 4 ) Sentor</t>
  </si>
  <si>
    <t>FPC - Taamer Axis</t>
  </si>
  <si>
    <t>port said ipc 31</t>
  </si>
  <si>
    <t>port said supp.9</t>
  </si>
  <si>
    <t>L7776/2022</t>
  </si>
  <si>
    <t>MANSOURA FINISHIPC24</t>
  </si>
  <si>
    <t>Shutdown smp1 ipc 3</t>
  </si>
  <si>
    <t>WADY ELNATROON IPC10</t>
  </si>
  <si>
    <t>IPC07TR0078</t>
  </si>
  <si>
    <t>IPC#5 - Taamer Axis</t>
  </si>
  <si>
    <t>ora ph2 ipc 25</t>
  </si>
  <si>
    <t>Ora ph2 ipc 29</t>
  </si>
  <si>
    <t>PORT SAID IPC 33</t>
  </si>
  <si>
    <t>K0004 Inv-06</t>
  </si>
  <si>
    <t>INV no.12</t>
  </si>
  <si>
    <t>abou ghaleb ipc25+26</t>
  </si>
  <si>
    <t>IPC05TR0081</t>
  </si>
  <si>
    <t>Damietta PKG#3 IPC 2</t>
  </si>
  <si>
    <t>october tunnel ipc9</t>
  </si>
  <si>
    <t>IPC23TR0064</t>
  </si>
  <si>
    <t>Haedescape ipc final</t>
  </si>
  <si>
    <t>Eipico ipc 19</t>
  </si>
  <si>
    <t>Hosh Eisa</t>
  </si>
  <si>
    <t>IPC03TR0091</t>
  </si>
  <si>
    <t>IPC22TR0053</t>
  </si>
  <si>
    <t>IPC01TR0093</t>
  </si>
  <si>
    <t>IPC#8 -Coastal Roa</t>
  </si>
  <si>
    <t>IPC#2 Gharably</t>
  </si>
  <si>
    <t>WADYELNATRON ESC1:8</t>
  </si>
  <si>
    <t>wadyelntron13+14+15</t>
  </si>
  <si>
    <t>Playa c185 - ipc 4</t>
  </si>
  <si>
    <t>playa C469 IPC 9</t>
  </si>
  <si>
    <t>IPC25MANSOURAFINISHN</t>
  </si>
  <si>
    <t>IPC#1#ElMahager</t>
  </si>
  <si>
    <t>IPC#5 - Moneeb</t>
  </si>
  <si>
    <t>GAWHARA IPC8</t>
  </si>
  <si>
    <t>IPC12&amp;13TR0088</t>
  </si>
  <si>
    <t>Playa C470- ipc 8</t>
  </si>
  <si>
    <t>inv (12 ) Captal one</t>
  </si>
  <si>
    <t>IPC#10 Monorail</t>
  </si>
  <si>
    <t>Cr 20/12/2023</t>
  </si>
  <si>
    <t>D0033-OB-Dec-2020/Cr</t>
  </si>
  <si>
    <t>Inv.11 Sugar OHTL</t>
  </si>
  <si>
    <t>SH Deductions inv.29</t>
  </si>
  <si>
    <t>South Dabaa Axis</t>
  </si>
  <si>
    <t>IPC#5# South Dabaa</t>
  </si>
  <si>
    <t>Credit memo inv 5 El</t>
  </si>
  <si>
    <t>17 EGP - West Domiat</t>
  </si>
  <si>
    <t>CR-5-Euro-South he</t>
  </si>
  <si>
    <t>CR-ipc1 elalamin</t>
  </si>
  <si>
    <t>Cr-Lahoon Sub Inv 02</t>
  </si>
  <si>
    <t>تشيد بنبان</t>
  </si>
  <si>
    <t>Cr. Adj Inv 19</t>
  </si>
  <si>
    <t>cr.soci 72</t>
  </si>
  <si>
    <t>Re Soc Inv.3 Temmay</t>
  </si>
  <si>
    <t>249</t>
  </si>
  <si>
    <t>inv ( 3 ) monoril</t>
  </si>
  <si>
    <t>10105</t>
  </si>
  <si>
    <t>180067</t>
  </si>
  <si>
    <t>Aswan axis - Daraw</t>
  </si>
  <si>
    <t>IPC#5#draw</t>
  </si>
  <si>
    <t>CR_INV.8</t>
  </si>
  <si>
    <t>Cr. Inn 49 Ass</t>
  </si>
  <si>
    <t>DEC ADJ 28</t>
  </si>
  <si>
    <t>D0025-OB-Dec-2020/Cr</t>
  </si>
  <si>
    <t>7 Euro-South Helwan</t>
  </si>
  <si>
    <t>Rent-008</t>
  </si>
  <si>
    <t>cr-wadi halfa ipc01</t>
  </si>
  <si>
    <t>Cr. Al - Jazi Inv. 2</t>
  </si>
  <si>
    <t>C r .INV ( 15 ) GET</t>
  </si>
  <si>
    <t>inv.5 cancl</t>
  </si>
  <si>
    <t>CR.Ret Asuit akh 4</t>
  </si>
  <si>
    <t>cr-kafr shokr ipc09</t>
  </si>
  <si>
    <t>DEC ADJ 83</t>
  </si>
  <si>
    <t>INV ( 13 ) ALparco</t>
  </si>
  <si>
    <t>Acwa power ipc 3</t>
  </si>
  <si>
    <t>180083</t>
  </si>
  <si>
    <t>cr-ipc14 sokhna port</t>
  </si>
  <si>
    <t>Suez S4 USD Inv. 05</t>
  </si>
  <si>
    <t>Solar ITS</t>
  </si>
  <si>
    <t>P-06-EGY  اتحاد تشيد</t>
  </si>
  <si>
    <t>rev.( 5 Euro-So. Hel</t>
  </si>
  <si>
    <t>40</t>
  </si>
  <si>
    <t>59</t>
  </si>
  <si>
    <t>Cr.Inv,11usd Borg Ar</t>
  </si>
  <si>
    <t>CR-MINI-IPC05+</t>
  </si>
  <si>
    <t>inv(ESC-SA-Civil-08)</t>
  </si>
  <si>
    <t>477</t>
  </si>
  <si>
    <t>DR. 13 Oewon Mousa</t>
  </si>
  <si>
    <t>CR.Ret Qen-akh 5</t>
  </si>
  <si>
    <t>LP-03-22 IIoT - UIC</t>
  </si>
  <si>
    <t>90</t>
  </si>
  <si>
    <t>Cr. Egytec</t>
  </si>
  <si>
    <t>11585</t>
  </si>
  <si>
    <t>2</t>
  </si>
  <si>
    <t>Edit inv 5</t>
  </si>
  <si>
    <t>crINV ( 3 )ALparco</t>
  </si>
  <si>
    <t>61</t>
  </si>
  <si>
    <t>Cr. Socil 4-8:19 ass</t>
  </si>
  <si>
    <t>Cr Soc Inv 49 Asuit</t>
  </si>
  <si>
    <t>MIDA Sply. Inv.4 Ret</t>
  </si>
  <si>
    <t>105</t>
  </si>
  <si>
    <t>HST Bridge - Arab Contractors</t>
  </si>
  <si>
    <t>IPC#1#D0083 HST</t>
  </si>
  <si>
    <t>55-CR2F</t>
  </si>
  <si>
    <t>اتحاد تشيدو بناءP-81</t>
  </si>
  <si>
    <t>DEC ADJ 106</t>
  </si>
  <si>
    <t>Zayed Monorail 66/22 KV GIS</t>
  </si>
  <si>
    <t>P-29-EGY  اتحاد تشيد</t>
  </si>
  <si>
    <t>Closed</t>
  </si>
  <si>
    <t>OB-ST-Ismailya B</t>
  </si>
  <si>
    <t>11-07-2018</t>
  </si>
  <si>
    <t>CR-4HY Bark</t>
  </si>
  <si>
    <t>DEC ADJ 26</t>
  </si>
  <si>
    <t>2103210012</t>
  </si>
  <si>
    <t>CN last Inv Cairo N</t>
  </si>
  <si>
    <t>CR- 19 EGP- Shabab</t>
  </si>
  <si>
    <t>Cr-Egy Ex IPC1</t>
  </si>
  <si>
    <t>244</t>
  </si>
  <si>
    <t>INV ( 22 ) GET</t>
  </si>
  <si>
    <t>Cr . Adj Inv. 15</t>
  </si>
  <si>
    <t>IPC05TR0062</t>
  </si>
  <si>
    <t>452</t>
  </si>
  <si>
    <t>ADJUST TAX OF INV.32</t>
  </si>
  <si>
    <t>D0029-OB-Dec-2020/Cr</t>
  </si>
  <si>
    <t>CR.Ret Qen-akh 6</t>
  </si>
  <si>
    <t>Reduction inv no 210</t>
  </si>
  <si>
    <t>Cr. Ref Retention Ma</t>
  </si>
  <si>
    <t>Cancel IPC11 TR46</t>
  </si>
  <si>
    <t>IPC#27/28</t>
  </si>
  <si>
    <t>74</t>
  </si>
  <si>
    <t>IPC NRCC 3</t>
  </si>
  <si>
    <t>Cr.INV ( 5 ) Central</t>
  </si>
  <si>
    <t>credit Ref. Inst</t>
  </si>
  <si>
    <t>inv.5 cancle</t>
  </si>
  <si>
    <t>537</t>
  </si>
  <si>
    <t>11460</t>
  </si>
  <si>
    <t>IPC#5#Wadi Elnatron</t>
  </si>
  <si>
    <t>TR55-CR1</t>
  </si>
  <si>
    <t>251</t>
  </si>
  <si>
    <t>Re soc Inv 24. Quna</t>
  </si>
  <si>
    <t>Cr - 5 USD - West D.</t>
  </si>
  <si>
    <t>5 USD - Shabab</t>
  </si>
  <si>
    <t>21 EGP - Shabab</t>
  </si>
  <si>
    <t>11521</t>
  </si>
  <si>
    <t>Adjust billing</t>
  </si>
  <si>
    <t>inv ( 4 ) final CR</t>
  </si>
  <si>
    <t>CR -15-West D. 117</t>
  </si>
  <si>
    <t>D0006-OB-Dec-2020/Cr</t>
  </si>
  <si>
    <t>CN Q3 Beni Suef</t>
  </si>
  <si>
    <t>INV ( 24 ) GET</t>
  </si>
  <si>
    <t>Cr Adj Inv 10</t>
  </si>
  <si>
    <t>DEC  ADJ 90</t>
  </si>
  <si>
    <t>P-42-EGY  اتحاد تشيد</t>
  </si>
  <si>
    <t>inv ( 4 ) final CR2</t>
  </si>
  <si>
    <t>MIDA Ins.Inv.2Ret.</t>
  </si>
  <si>
    <t>48</t>
  </si>
  <si>
    <t>77</t>
  </si>
  <si>
    <t>Elegict</t>
  </si>
  <si>
    <t>P-33-EGY  اتحاد تشيد</t>
  </si>
  <si>
    <t>CR ARMY/KYAN/1446</t>
  </si>
  <si>
    <t>Cr Adj inv 4</t>
  </si>
  <si>
    <t>3 EGP - West Domiat</t>
  </si>
  <si>
    <t>6 USD - Suez Gulf</t>
  </si>
  <si>
    <t>Inv 6 $ Sugar S/s</t>
  </si>
  <si>
    <t>207</t>
  </si>
  <si>
    <t>CRinv ( 13 )10-2020</t>
  </si>
  <si>
    <t>13 USD- Suez Gulf</t>
  </si>
  <si>
    <t>Pole.Cvr.Inv.2.Cncl</t>
  </si>
  <si>
    <t>30/11/22 Armed force</t>
  </si>
  <si>
    <t>FINALTR0039</t>
  </si>
  <si>
    <t>DEC ADJ 86</t>
  </si>
  <si>
    <t>MOC Inv 04</t>
  </si>
  <si>
    <t>IPC26TR0046.</t>
  </si>
  <si>
    <t>IPC02TR0099(02)</t>
  </si>
  <si>
    <t>maf Po.0020024000370</t>
  </si>
  <si>
    <t>Inv ( 1 ) S 05</t>
  </si>
  <si>
    <t>TOSHKA MADKOUR</t>
  </si>
  <si>
    <t>IPC01TR0083</t>
  </si>
  <si>
    <t>port said EUR ipc01</t>
  </si>
  <si>
    <t>Inv ( 5 ) A.S</t>
  </si>
  <si>
    <t>IPC01TR0074</t>
  </si>
  <si>
    <t>Waldorf Asto ipc(20)</t>
  </si>
  <si>
    <t>INV ( 2 ) S.UNIV</t>
  </si>
  <si>
    <t>ipc14 sokhna port ex</t>
  </si>
  <si>
    <t>Bis ipc (2)</t>
  </si>
  <si>
    <t>CAIRO-ALEX IPC40</t>
  </si>
  <si>
    <t>inv ( 5 ) FINAL Ola</t>
  </si>
  <si>
    <t>TR55-IPC1</t>
  </si>
  <si>
    <t>TR55-IPC2</t>
  </si>
  <si>
    <t>TR55/IPC/03</t>
  </si>
  <si>
    <t>TR55/IPC/02</t>
  </si>
  <si>
    <t>wadi halfa ipc01</t>
  </si>
  <si>
    <t>seashell playa- IPC1</t>
  </si>
  <si>
    <t>Egy Ex IPC1</t>
  </si>
  <si>
    <t>م 10 كفر شكر</t>
  </si>
  <si>
    <t>minis MEP05+</t>
  </si>
  <si>
    <t>11768</t>
  </si>
  <si>
    <t>11560</t>
  </si>
  <si>
    <t>11497</t>
  </si>
  <si>
    <t>11447</t>
  </si>
  <si>
    <t>Inv. 11 Oewon Mousa</t>
  </si>
  <si>
    <t>220221001</t>
  </si>
  <si>
    <t>Minist SHELL IPC08</t>
  </si>
  <si>
    <t>2010210003</t>
  </si>
  <si>
    <t>Toshka Sub Inv. 24 $</t>
  </si>
  <si>
    <t>Kafr Shokr-IPC01</t>
  </si>
  <si>
    <t>2012210038</t>
  </si>
  <si>
    <t>2103210015</t>
  </si>
  <si>
    <t>D0007-OB-Dec-2020</t>
  </si>
  <si>
    <t>D0034-OB-Dec-2020</t>
  </si>
  <si>
    <t>TR0020DEC.Closing</t>
  </si>
  <si>
    <t>TR0019DEC.Closing</t>
  </si>
  <si>
    <t>TR0015DEC.Closing</t>
  </si>
  <si>
    <t>D0038-OB-Dec-2020</t>
  </si>
  <si>
    <t>D0017-OB-Dec-2020</t>
  </si>
  <si>
    <t>IRAQ - Al-Diwaniya Power Plant</t>
  </si>
  <si>
    <t>2012210030</t>
  </si>
  <si>
    <t>2012210003</t>
  </si>
  <si>
    <t>Al - Jazi Inv. 2</t>
  </si>
  <si>
    <t>2009210008</t>
  </si>
  <si>
    <t>2009210012</t>
  </si>
  <si>
    <t>2004210003</t>
  </si>
  <si>
    <t>Compensation Banha</t>
  </si>
  <si>
    <t>485</t>
  </si>
  <si>
    <t>Soc.2020 تشيد نجع</t>
  </si>
  <si>
    <t>Elniger</t>
  </si>
  <si>
    <t>Close El Niger</t>
  </si>
  <si>
    <t>Closing PIP</t>
  </si>
  <si>
    <t>11 EGP - Suez Gulf</t>
  </si>
  <si>
    <t>1909210017</t>
  </si>
  <si>
    <t>1907210016</t>
  </si>
  <si>
    <t>1906210011</t>
  </si>
  <si>
    <t>1909210011</t>
  </si>
  <si>
    <t>1909210009</t>
  </si>
  <si>
    <t>1909210008</t>
  </si>
  <si>
    <t>SCD4/004Adj</t>
  </si>
  <si>
    <t>Soc inv 4-5 Itay</t>
  </si>
  <si>
    <t>Inv.6 Phosfat</t>
  </si>
  <si>
    <t>1901210011</t>
  </si>
  <si>
    <t>Ethiopia S/S</t>
  </si>
  <si>
    <t>P-27-09 AccRev</t>
  </si>
  <si>
    <t>Soc Inv 48 ASUIT</t>
  </si>
  <si>
    <t>1903210019</t>
  </si>
  <si>
    <t>180151</t>
  </si>
  <si>
    <t>Ref.Install.1Assuit</t>
  </si>
  <si>
    <t>180140</t>
  </si>
  <si>
    <t>8 USD- Shabab</t>
  </si>
  <si>
    <t>7 USD- Shabab</t>
  </si>
  <si>
    <t>18 EGP- West Domiat</t>
  </si>
  <si>
    <t>180060</t>
  </si>
  <si>
    <t>13 EGP- West Domiat</t>
  </si>
  <si>
    <t>16 EGP- Shabab</t>
  </si>
  <si>
    <t>180161</t>
  </si>
  <si>
    <t>Inv, 5 usd Borg Arab</t>
  </si>
  <si>
    <t>Adj. iNV. 20</t>
  </si>
  <si>
    <t>Adj. Inv. 19</t>
  </si>
  <si>
    <t>180112</t>
  </si>
  <si>
    <t>180127</t>
  </si>
  <si>
    <t>Suez PP (CP-106)</t>
  </si>
  <si>
    <t>81</t>
  </si>
  <si>
    <t>180026</t>
  </si>
  <si>
    <t>180022</t>
  </si>
  <si>
    <t>180017</t>
  </si>
  <si>
    <t>119</t>
  </si>
  <si>
    <t>97</t>
  </si>
  <si>
    <t>Ain-Sokhna PP(CP-102)</t>
  </si>
  <si>
    <t>114</t>
  </si>
  <si>
    <t>Beni-Suef PP Site Preparation</t>
  </si>
  <si>
    <t>107</t>
  </si>
  <si>
    <t>111</t>
  </si>
  <si>
    <t>180057</t>
  </si>
  <si>
    <t>49</t>
  </si>
  <si>
    <t>Inv.9 Heliopolis</t>
  </si>
  <si>
    <t>Last Invoice Cairo N</t>
  </si>
  <si>
    <t>Inv 81 P5 Sammound</t>
  </si>
  <si>
    <t>inv. 8 Assuit Akhmem</t>
  </si>
  <si>
    <t>inv. 6 Assuit Akhmem</t>
  </si>
  <si>
    <t>8 beni Suef - 1020</t>
  </si>
  <si>
    <t>7 beni Suef - 1020</t>
  </si>
  <si>
    <t>12</t>
  </si>
  <si>
    <t>Inv 1 Abo Zaabel</t>
  </si>
  <si>
    <t>VAT 2 PKG107</t>
  </si>
  <si>
    <t>36 EGP-Giza North 1&amp;</t>
  </si>
  <si>
    <t>12 EGP - Shabab 117</t>
  </si>
  <si>
    <t>2 EGP - Suez Gulf</t>
  </si>
  <si>
    <t>019/2019</t>
  </si>
  <si>
    <t>010/2019</t>
  </si>
  <si>
    <t>022/2020 FCV</t>
  </si>
  <si>
    <t>2002210017</t>
  </si>
  <si>
    <t>525</t>
  </si>
  <si>
    <t>180109</t>
  </si>
  <si>
    <t>180102</t>
  </si>
  <si>
    <t>180040</t>
  </si>
  <si>
    <t>18 EGP - Shabab 117</t>
  </si>
  <si>
    <t>11 EGP - West D. 117</t>
  </si>
  <si>
    <t>180006</t>
  </si>
  <si>
    <t>10 USD- West Domiat</t>
  </si>
  <si>
    <t>9 USD - West D. 117</t>
  </si>
  <si>
    <t>8 USD - West D. 117</t>
  </si>
  <si>
    <t>4 USD - West D. 117</t>
  </si>
  <si>
    <t>17 EGP Main Progress</t>
  </si>
  <si>
    <t>180049</t>
  </si>
  <si>
    <t>8 EGP - Suez Gulf</t>
  </si>
  <si>
    <t>Inv 65 P7 Assuit</t>
  </si>
  <si>
    <t>Inv 49 P14El Natroun</t>
  </si>
  <si>
    <t>inv 42 P 8 Banha</t>
  </si>
  <si>
    <t>Inv 21 Barwa</t>
  </si>
  <si>
    <t>Inv 18 Barwa</t>
  </si>
  <si>
    <t>Inv 31 Damac</t>
  </si>
  <si>
    <t>new acpital zabaal 2</t>
  </si>
  <si>
    <t>inv 2 Eltbeen</t>
  </si>
  <si>
    <t>Zona franka inv.17 F</t>
  </si>
  <si>
    <t>Inv 12,13 SH</t>
  </si>
  <si>
    <t>inv(ESC-SA-Civil-06)</t>
  </si>
  <si>
    <t>inv(ESC-SA-Civil-05)</t>
  </si>
  <si>
    <t>4 gheleon</t>
  </si>
  <si>
    <t>29 Euro - Giza N.12</t>
  </si>
  <si>
    <t>(19)BINE SUIF2</t>
  </si>
  <si>
    <t>(18) bine suif 2</t>
  </si>
  <si>
    <t>TAM-CW-EGP-23</t>
  </si>
  <si>
    <t>BSF-CW-EURO-08</t>
  </si>
  <si>
    <t>TAM-SW-EGP-12</t>
  </si>
  <si>
    <t>TAM-SW-EGP-11</t>
  </si>
  <si>
    <t>BSF-CW-EURO-06</t>
  </si>
  <si>
    <t>ISE-CW-EGP-10</t>
  </si>
  <si>
    <t>ISE-CW-EGP-09</t>
  </si>
  <si>
    <t>MOS-SD-EURO-11</t>
  </si>
  <si>
    <t>30sd elmostsmrin</t>
  </si>
  <si>
    <t>24sd elmostsmrin</t>
  </si>
  <si>
    <t>16sd mosstasmreen</t>
  </si>
  <si>
    <t>(6)SD EURO</t>
  </si>
  <si>
    <t>Gheleon 10</t>
  </si>
  <si>
    <t>new capital zabal 1</t>
  </si>
  <si>
    <t>10 USD- Shabab</t>
  </si>
  <si>
    <t>inv 11 Ghalion</t>
  </si>
  <si>
    <t>180004</t>
  </si>
  <si>
    <t>(26) sodic club</t>
  </si>
  <si>
    <t>Gheleon 19</t>
  </si>
  <si>
    <t>Inv. 18 Gheleon</t>
  </si>
  <si>
    <t>19 new giza 2</t>
  </si>
  <si>
    <t>NEW GIZA2 -IPC 27</t>
  </si>
  <si>
    <t>18100054</t>
  </si>
  <si>
    <t>(11) pkg#62</t>
  </si>
  <si>
    <t>(9) pkg#107</t>
  </si>
  <si>
    <t>31 Euro -Giza N.I&amp;II</t>
  </si>
  <si>
    <t>Banha-Zagazg Inv.03</t>
  </si>
  <si>
    <t>Inv No 3 Bani swif</t>
  </si>
  <si>
    <t>8 EGP - Shabab 117</t>
  </si>
  <si>
    <t>(20)NEW GIZA 2</t>
  </si>
  <si>
    <t>2alblagat</t>
  </si>
  <si>
    <t>Inv No8 Wattanya220</t>
  </si>
  <si>
    <t>Beni Swef Inv March</t>
  </si>
  <si>
    <t>Payment No.5</t>
  </si>
  <si>
    <t>Wall - New Giza</t>
  </si>
  <si>
    <t>(4) new giza wall</t>
  </si>
  <si>
    <t>ROYAL CITY-IPC24</t>
  </si>
  <si>
    <t>Royal City -IPC14</t>
  </si>
  <si>
    <t>ROYALCITY-IPC13</t>
  </si>
  <si>
    <t>ROYALCITY-IPC-11</t>
  </si>
  <si>
    <t>Shubra-Banha lock&amp;load</t>
  </si>
  <si>
    <t>SHOBRE/BANHA-NILL FI</t>
  </si>
  <si>
    <t>Inv.2 Zona 2</t>
  </si>
  <si>
    <t>Inv,1 ZONA 2</t>
  </si>
  <si>
    <t>Inv 48 P13 El Natrun</t>
  </si>
  <si>
    <t>10</t>
  </si>
  <si>
    <t>Ref. Ret Elgagalah</t>
  </si>
  <si>
    <t>5 EGP - Shabab 117</t>
  </si>
  <si>
    <t>14 EGP - Shabab 117</t>
  </si>
  <si>
    <t>180133</t>
  </si>
  <si>
    <t>180063</t>
  </si>
  <si>
    <t>Inv Abu Quir</t>
  </si>
  <si>
    <t>GPC-Gupco (Automation)</t>
  </si>
  <si>
    <t>1 EGP - GPC Gupco</t>
  </si>
  <si>
    <t>Apachi Inv No P.C#15</t>
  </si>
  <si>
    <t>(13)SD EGP</t>
  </si>
  <si>
    <t>SD EURO (5)</t>
  </si>
  <si>
    <t>SD(10) mosstsmareen</t>
  </si>
  <si>
    <t>Inv April Qatar</t>
  </si>
  <si>
    <t>(8) PKG#107</t>
  </si>
  <si>
    <t>10078</t>
  </si>
  <si>
    <t>ret40 itay 11</t>
  </si>
  <si>
    <t>Inv No2 ElKean 220</t>
  </si>
  <si>
    <t>22 USD - Banha 118</t>
  </si>
  <si>
    <t>Inv No1 Itay</t>
  </si>
  <si>
    <t>Inv No 2 Bani swif</t>
  </si>
  <si>
    <t>1-132KVA-J</t>
  </si>
  <si>
    <t>Inv No2 Itay</t>
  </si>
  <si>
    <t>(4) kayan</t>
  </si>
  <si>
    <t>1cw beni suif</t>
  </si>
  <si>
    <t>17sd mosstasmreen</t>
  </si>
  <si>
    <t>18 EGP-West Domiat</t>
  </si>
  <si>
    <t>Min.long lead Ipc3</t>
  </si>
  <si>
    <t>Inv.25 Assuit Akhmem</t>
  </si>
  <si>
    <t>Inv.18 Qena - Akhmem</t>
  </si>
  <si>
    <t>(23) pkg#53</t>
  </si>
  <si>
    <t>(9)PKG#62</t>
  </si>
  <si>
    <t>Inv 93P12Abo Matami</t>
  </si>
  <si>
    <t>Inv 91P11Abo Matamir</t>
  </si>
  <si>
    <t>aboelmatamir 9inv.87</t>
  </si>
  <si>
    <t>aboelmatamir 7inv.83</t>
  </si>
  <si>
    <t>Inv 76 P3 Sammound</t>
  </si>
  <si>
    <t>Inv. 6 Zona Franka</t>
  </si>
  <si>
    <t>Inv. 6 Mostakbal</t>
  </si>
  <si>
    <t>Damac</t>
  </si>
  <si>
    <t>(25)bini suif 2</t>
  </si>
  <si>
    <t>Inv. Barwa 34</t>
  </si>
  <si>
    <t>Inv. Barwa 35</t>
  </si>
  <si>
    <t>Petrofac Mobilisatio</t>
  </si>
  <si>
    <t>Inv. 35 Damac</t>
  </si>
  <si>
    <t>Soc 73 Abo almat3</t>
  </si>
  <si>
    <t>180080</t>
  </si>
  <si>
    <t>180051</t>
  </si>
  <si>
    <t>SODIC CLUB-IPC35</t>
  </si>
  <si>
    <t>(27) sodic club</t>
  </si>
  <si>
    <t>180001</t>
  </si>
  <si>
    <t>180011</t>
  </si>
  <si>
    <t>soc 74 abo elmatamer</t>
  </si>
  <si>
    <t>31sd elmostsmrin</t>
  </si>
  <si>
    <t>Adj Invoice.25 EUR</t>
  </si>
  <si>
    <t>2002210003</t>
  </si>
  <si>
    <t>1907210003</t>
  </si>
  <si>
    <t>1903210001</t>
  </si>
  <si>
    <t>2108210003</t>
  </si>
  <si>
    <t>2007210001</t>
  </si>
  <si>
    <t>2006210002</t>
  </si>
  <si>
    <t>2005210003</t>
  </si>
  <si>
    <t>492</t>
  </si>
  <si>
    <t>180014</t>
  </si>
  <si>
    <t>Ain-Sokhna PP (CP-111)</t>
  </si>
  <si>
    <t>Inv No 15 Sokhna 111</t>
  </si>
  <si>
    <t>Inv.67 Borg Alarab</t>
  </si>
  <si>
    <t>Inv.60 Borg Alarab</t>
  </si>
  <si>
    <t>Inv.51 Borg Alarab</t>
  </si>
  <si>
    <t>Inv.36 Borg Alarab</t>
  </si>
  <si>
    <t>Inv.30 Borg Alarab</t>
  </si>
  <si>
    <t>Inv.24 Borg Alarab</t>
  </si>
  <si>
    <t>Inv.15Usd borg alarb</t>
  </si>
  <si>
    <t>Inv.18Usd borg alarb</t>
  </si>
  <si>
    <t>Inv.8 Borg Alarab</t>
  </si>
  <si>
    <t>Inv.19Usd borg alarb</t>
  </si>
  <si>
    <t>Inv. 2 usd Borg Arab</t>
  </si>
  <si>
    <t>PKG#117-IPC(5)</t>
  </si>
  <si>
    <t>Elkayan Inv. 11</t>
  </si>
  <si>
    <t>IPC3-KAYAN LOAK&amp;LOAD</t>
  </si>
  <si>
    <t>(5) ROYAL CITY</t>
  </si>
  <si>
    <t>(29) pkg#53</t>
  </si>
  <si>
    <t>KAYAN LOCK&amp;LOAD-IPC2</t>
  </si>
  <si>
    <t>214</t>
  </si>
  <si>
    <t>Inv. 8 Project S 1</t>
  </si>
  <si>
    <t>Inv. 5 Project S 1</t>
  </si>
  <si>
    <t>PKG#53-IPC(31)</t>
  </si>
  <si>
    <t>Mini Alocation IPC07</t>
  </si>
  <si>
    <t>180074</t>
  </si>
  <si>
    <t>180050</t>
  </si>
  <si>
    <t>M.B.Z-IPC (2)</t>
  </si>
  <si>
    <t>2 USD - Lina</t>
  </si>
  <si>
    <t>PV Sep</t>
  </si>
  <si>
    <t>18100047</t>
  </si>
  <si>
    <t>Inv.12 Qena- Akhmem$</t>
  </si>
  <si>
    <t>Inv. 3 Project S 1</t>
  </si>
  <si>
    <t>Inv.11 Qena- Akhmem$</t>
  </si>
  <si>
    <t>180125</t>
  </si>
  <si>
    <t>IPC (34) - PKG#53</t>
  </si>
  <si>
    <t>Kayan finishing-ipc5</t>
  </si>
  <si>
    <t>TAM-CW-IPC5</t>
  </si>
  <si>
    <t>BSF-CW-IPC 8</t>
  </si>
  <si>
    <t>Inv.14 Qena- Akhmem$</t>
  </si>
  <si>
    <t>Inv.15 Qena- Akhmem$</t>
  </si>
  <si>
    <t>Inv.13 Qena- Akhmem$</t>
  </si>
  <si>
    <t>Inv.8 Assuit Akhmem$</t>
  </si>
  <si>
    <t>SH Comm fees inv.29</t>
  </si>
  <si>
    <t>180131</t>
  </si>
  <si>
    <t>Inv.39 Akhmem Qena</t>
  </si>
  <si>
    <t>els-uni-fin&amp;mep-11 F</t>
  </si>
  <si>
    <t>R5 ZONE 2- IPC05</t>
  </si>
  <si>
    <t>Commercial fees SH/</t>
  </si>
  <si>
    <t>South Helwan insuran</t>
  </si>
  <si>
    <t>MIN-OLD-IPC04</t>
  </si>
  <si>
    <t>PO - Mohamed Aly 113</t>
  </si>
  <si>
    <t>MIN-LONGLEAD-IPC02</t>
  </si>
  <si>
    <t>KAYAN FIER-IPC01</t>
  </si>
  <si>
    <t>Middle Tunnel Lock Load</t>
  </si>
  <si>
    <t>ALAWSATY L&amp;L-1 FINAL</t>
  </si>
  <si>
    <t>Inv.12 Assuit Akhmem</t>
  </si>
  <si>
    <t>Ref.Instil No,1 Assu</t>
  </si>
  <si>
    <t>Inv, 1 usd Borg Arab</t>
  </si>
  <si>
    <t>Inv.17Assuit Akhmem$</t>
  </si>
  <si>
    <t>Inv.21 Qena- Akhmem$</t>
  </si>
  <si>
    <t>Inv.3 Rcc</t>
  </si>
  <si>
    <t>MOS-SD-EGP-IPC 33</t>
  </si>
  <si>
    <t>Inv11 Usd borg alarb</t>
  </si>
  <si>
    <t>Inv. 2 Project S 1</t>
  </si>
  <si>
    <t>Inv.25 Qena- Akhmem$</t>
  </si>
  <si>
    <t>Soc Inv 12 Abo Almat</t>
  </si>
  <si>
    <t>Inv.16 Qena- Akhmem$</t>
  </si>
  <si>
    <t>Inv.5 Qena - Akhmem$</t>
  </si>
  <si>
    <t>180170</t>
  </si>
  <si>
    <t>TAM-CW-EGP-08</t>
  </si>
  <si>
    <t>Inv.31 Assuit Akhmem</t>
  </si>
  <si>
    <t>ref Instill 3 Assuit</t>
  </si>
  <si>
    <t>(4)cw elasmailya</t>
  </si>
  <si>
    <t>Inv.9 Usd borg alarb</t>
  </si>
  <si>
    <t>Inv12 Usd borg alarb</t>
  </si>
  <si>
    <t>CON 034</t>
  </si>
  <si>
    <t>CON/031</t>
  </si>
  <si>
    <t>LOC/022</t>
  </si>
  <si>
    <t>CON/027</t>
  </si>
  <si>
    <t>LOC/011</t>
  </si>
  <si>
    <t>10207</t>
  </si>
  <si>
    <t>Inv. 2 Borg Alarab</t>
  </si>
  <si>
    <t>Inv. 1 Borg Alarab</t>
  </si>
  <si>
    <t>Sodic Soreal - IPC24</t>
  </si>
  <si>
    <t>SOREAL-IPC21</t>
  </si>
  <si>
    <t>SOREA-IPC18</t>
  </si>
  <si>
    <t>Inv 92- P14 Assuit</t>
  </si>
  <si>
    <t>SOKHNA TUNNLE-IPC 2</t>
  </si>
  <si>
    <t>SH Inv.37 ded&amp;comm</t>
  </si>
  <si>
    <t>MOS-SW-EGP- IPC 5</t>
  </si>
  <si>
    <t>180138</t>
  </si>
  <si>
    <t>PKG#101 -IPC09</t>
  </si>
  <si>
    <t>Inv 5 Asec Sparepart</t>
  </si>
  <si>
    <t>DP WORLD-IPC16</t>
  </si>
  <si>
    <t>DP WORLD-IPC08</t>
  </si>
  <si>
    <t>DP WORLD-IPC006</t>
  </si>
  <si>
    <t>DP WORLD-IPC24</t>
  </si>
  <si>
    <t>DP WORLD-IPC22</t>
  </si>
  <si>
    <t>DP WORLD-IPC17</t>
  </si>
  <si>
    <t>Inv.46 Qena Akhmem</t>
  </si>
  <si>
    <t>uni-fin&amp;mep-ipc08</t>
  </si>
  <si>
    <t>Inv.44 Assuit Akhmem</t>
  </si>
  <si>
    <t>Other Charge/J002</t>
  </si>
  <si>
    <t>SCD3/002</t>
  </si>
  <si>
    <t>39/P/10/ER/2017/USD</t>
  </si>
  <si>
    <t>19100022</t>
  </si>
  <si>
    <t>BSF-SD-EUR-03</t>
  </si>
  <si>
    <t>19100021</t>
  </si>
  <si>
    <t>PKG#140-IPC14</t>
  </si>
  <si>
    <t>PKG#140 -IPC07</t>
  </si>
  <si>
    <t>PKG#140 - IPC04</t>
  </si>
  <si>
    <t>Inv 5 El Tbeen</t>
  </si>
  <si>
    <t>SCD4/0012</t>
  </si>
  <si>
    <t>Inv 8 Zambia</t>
  </si>
  <si>
    <t>SCD1/003</t>
  </si>
  <si>
    <t>BSF-SW-07</t>
  </si>
  <si>
    <t>Metro 2L Rehabitation Cable</t>
  </si>
  <si>
    <t>10 EGP - Metro</t>
  </si>
  <si>
    <t>515</t>
  </si>
  <si>
    <t>Inv.27 Assuit Akhmem</t>
  </si>
  <si>
    <t>Inv.20 Assuit Akhmem</t>
  </si>
  <si>
    <t>ABU SOULTAN2-IPC02FI</t>
  </si>
  <si>
    <t>1902210013</t>
  </si>
  <si>
    <t>1902210010</t>
  </si>
  <si>
    <t>008/2019</t>
  </si>
  <si>
    <t>218</t>
  </si>
  <si>
    <t>SEWEDY UNI-FI&amp;MEP-03</t>
  </si>
  <si>
    <t>Ref.Ret 2 assuit akh</t>
  </si>
  <si>
    <t>225</t>
  </si>
  <si>
    <t>Ref.Ret 4 Qena akh</t>
  </si>
  <si>
    <t>IPC#11</t>
  </si>
  <si>
    <t>IPC# 1&amp;2</t>
  </si>
  <si>
    <t>012/2019</t>
  </si>
  <si>
    <t>inv. 3 USD.</t>
  </si>
  <si>
    <t>Inv.5 Assuit Akhmem$</t>
  </si>
  <si>
    <t>1902210006</t>
  </si>
  <si>
    <t>Hyper El-Temsah</t>
  </si>
  <si>
    <t>hyper eltemsah-IPC01</t>
  </si>
  <si>
    <t>Kayan Landscape</t>
  </si>
  <si>
    <t>KAYAN RAWDA-IPC01</t>
  </si>
  <si>
    <t>KAYAN LOAK&amp;LOAD-IPC6</t>
  </si>
  <si>
    <t>1902210009</t>
  </si>
  <si>
    <t>PKG#53-VO-IPC02</t>
  </si>
  <si>
    <t>TAM-CW-EURO-06</t>
  </si>
  <si>
    <t>ISE-CW-EGP-11</t>
  </si>
  <si>
    <t>Benban Lot 2 Inv. 36</t>
  </si>
  <si>
    <t>Benban Lot 1 Inv. 35</t>
  </si>
  <si>
    <t>Benban Lot 1 Inv. 34</t>
  </si>
  <si>
    <t>Benban Lot 1 Inv. 33</t>
  </si>
  <si>
    <t>Benban Lot 1 Inv. 21</t>
  </si>
  <si>
    <t>Benban Lot 1 Inv. 15</t>
  </si>
  <si>
    <t>1904210003</t>
  </si>
  <si>
    <t>Erection/J001</t>
  </si>
  <si>
    <t>Inv. 12 Badr</t>
  </si>
  <si>
    <t>Inv. 9 Balat lot 3</t>
  </si>
  <si>
    <t>Inv 9 Sugar S/s</t>
  </si>
  <si>
    <t>Inv.28 Borg Alarab</t>
  </si>
  <si>
    <t>1904210005</t>
  </si>
  <si>
    <t>1905210002</t>
  </si>
  <si>
    <t>233</t>
  </si>
  <si>
    <t>1904210009</t>
  </si>
  <si>
    <t>Benban Lot2 Inv 13 $</t>
  </si>
  <si>
    <t>Benban Lot2 Inv 10 $</t>
  </si>
  <si>
    <t>custom clearance</t>
  </si>
  <si>
    <t>1905210003</t>
  </si>
  <si>
    <t>1906210012</t>
  </si>
  <si>
    <t>IPC#21</t>
  </si>
  <si>
    <t>royal city- ipc20</t>
  </si>
  <si>
    <t>Inv. 10 Balat Lot 2</t>
  </si>
  <si>
    <t>PKG#117 - IPC10</t>
  </si>
  <si>
    <t>Inv. 9 Balat Lot 2</t>
  </si>
  <si>
    <t>1906210006</t>
  </si>
  <si>
    <t>Inv.49 Assuit Akhmem</t>
  </si>
  <si>
    <t>Inv.50 Assuit Akhmem</t>
  </si>
  <si>
    <t>10138</t>
  </si>
  <si>
    <t>ٍSoc inv 9 Quana</t>
  </si>
  <si>
    <t>Inv.26 Akhmem Qena</t>
  </si>
  <si>
    <t>Inv.15 Qena - Akhmem</t>
  </si>
  <si>
    <t>1908210008</t>
  </si>
  <si>
    <t>1907210011</t>
  </si>
  <si>
    <t>1907210010</t>
  </si>
  <si>
    <t>Inv16 Usd borg alarb</t>
  </si>
  <si>
    <t>Soc inv 4-5 Itay T</t>
  </si>
  <si>
    <t>217</t>
  </si>
  <si>
    <t>inv ( 18 ) 5-12-2020</t>
  </si>
  <si>
    <t>inv ( 16 ) 2-12-2020</t>
  </si>
  <si>
    <t>516</t>
  </si>
  <si>
    <t>500</t>
  </si>
  <si>
    <t>10147</t>
  </si>
  <si>
    <t>Benban Lot 2 Inv. 6</t>
  </si>
  <si>
    <t>Benban Lot 1 Inv. 6</t>
  </si>
  <si>
    <t>Inv.34 Borg Alarab</t>
  </si>
  <si>
    <t>Adj.180119-180120</t>
  </si>
  <si>
    <t>264</t>
  </si>
  <si>
    <t>275</t>
  </si>
  <si>
    <t>Naga Hmdy Inv.2 Equ</t>
  </si>
  <si>
    <t>Nagaa Hamady Inv.7</t>
  </si>
  <si>
    <t>Nagaa Hamady Inv. 4</t>
  </si>
  <si>
    <t>Nagaa Hamady Inv. 3</t>
  </si>
  <si>
    <t>Marsa Alam Equ Inv 2</t>
  </si>
  <si>
    <t>Inv. 2 Sugar 33 OHTL</t>
  </si>
  <si>
    <t>Inv. 09 Farm</t>
  </si>
  <si>
    <t>(28) PKG#53</t>
  </si>
  <si>
    <t>MINISTRIY OLD-IPC02</t>
  </si>
  <si>
    <t>Inv. 02 Almaza</t>
  </si>
  <si>
    <t>1904210017</t>
  </si>
  <si>
    <t>HYPER ONE-IPC04</t>
  </si>
  <si>
    <t>1908210001</t>
  </si>
  <si>
    <t>TAM-CW-EURO-09</t>
  </si>
  <si>
    <t>MIN.FIT OUT- PC01</t>
  </si>
  <si>
    <t>Ismailia U4-ipc 2</t>
  </si>
  <si>
    <t>MIN-CORE- IPC02</t>
  </si>
  <si>
    <t>1908210018</t>
  </si>
  <si>
    <t>Inv 2 EUR Asec Spare</t>
  </si>
  <si>
    <t>MIDA Sply. Inv. 4</t>
  </si>
  <si>
    <t>inv 5 Sup</t>
  </si>
  <si>
    <t>10308</t>
  </si>
  <si>
    <t>KAYAN FINSH-IPC07</t>
  </si>
  <si>
    <t>Invoice No:12</t>
  </si>
  <si>
    <t>2010210005</t>
  </si>
  <si>
    <t>inv ( 9 )</t>
  </si>
  <si>
    <t>inv ( 13 ) final</t>
  </si>
  <si>
    <t>Inv(4)240220</t>
  </si>
  <si>
    <t>inv(7)150320</t>
  </si>
  <si>
    <t>ORA-IPC01</t>
  </si>
  <si>
    <t>10249</t>
  </si>
  <si>
    <t>266</t>
  </si>
  <si>
    <t>Inv.40 Borg Alarab</t>
  </si>
  <si>
    <t>Inv.41 Borg Alarab</t>
  </si>
  <si>
    <t>Inv.43 Borg Alarab</t>
  </si>
  <si>
    <t>Benban Lot 1 Inv. 20</t>
  </si>
  <si>
    <t>SOREAL-IPC07</t>
  </si>
  <si>
    <t>VO-SODIC CULB-IPC01</t>
  </si>
  <si>
    <t>MIN SHELL-IPC04</t>
  </si>
  <si>
    <t>SOUQ ELSAMEK ELCTROF</t>
  </si>
  <si>
    <t>MIN.SHELL-IPC05</t>
  </si>
  <si>
    <t>1903210007</t>
  </si>
  <si>
    <t>1904210010</t>
  </si>
  <si>
    <t>Inv.23Assuit Akhmem$</t>
  </si>
  <si>
    <t>Toshka Sub Inv. 08</t>
  </si>
  <si>
    <t>Toshka Sub Inv. 07</t>
  </si>
  <si>
    <t>Toshka Sub Inv. 04</t>
  </si>
  <si>
    <t>MOS-VO-CLAIM</t>
  </si>
  <si>
    <t>Inv.20Usd borg alarb</t>
  </si>
  <si>
    <t>Toshka Lot 4 Inv .18</t>
  </si>
  <si>
    <t>Toshka Lot 4 Inv .4</t>
  </si>
  <si>
    <t>Toshka Lot 6 Inv .7</t>
  </si>
  <si>
    <t>Ref-Ret-Toshka Lot4$</t>
  </si>
  <si>
    <t>Toshka Lot 6 Inv $1</t>
  </si>
  <si>
    <t>CFC IPC023</t>
  </si>
  <si>
    <t>541</t>
  </si>
  <si>
    <t>ROYAL CITY-IPC(7)</t>
  </si>
  <si>
    <t>ROYAL CITY-IPC25</t>
  </si>
  <si>
    <t>ISE-CW-EGP-21</t>
  </si>
  <si>
    <t>299</t>
  </si>
  <si>
    <t>ISE-SD-EURO-03</t>
  </si>
  <si>
    <t>535</t>
  </si>
  <si>
    <t>DP WORLD-IPC11</t>
  </si>
  <si>
    <t>Inv.49 Qena Akhmem</t>
  </si>
  <si>
    <t>10388</t>
  </si>
  <si>
    <t>Inv.06 Sugar OHTL</t>
  </si>
  <si>
    <t>LEKELA IPC014</t>
  </si>
  <si>
    <t>LEKELA-IPC09</t>
  </si>
  <si>
    <t>LEKELA-IPC07</t>
  </si>
  <si>
    <t>Toshka Sub Inv. 20 $</t>
  </si>
  <si>
    <t>Toshka Sub Inv. 14 $</t>
  </si>
  <si>
    <t>Toshka Sub Inv. 13 $</t>
  </si>
  <si>
    <t>PKG#162 - IPC03</t>
  </si>
  <si>
    <t>2002210024</t>
  </si>
  <si>
    <t>IKEA-IPC04</t>
  </si>
  <si>
    <t>303</t>
  </si>
  <si>
    <t>IMP-031</t>
  </si>
  <si>
    <t>10014</t>
  </si>
  <si>
    <t>10016</t>
  </si>
  <si>
    <t>10015</t>
  </si>
  <si>
    <t>Al-Kayan</t>
  </si>
  <si>
    <t>10021</t>
  </si>
  <si>
    <t>10041</t>
  </si>
  <si>
    <t>pkg#163 ipc 21</t>
  </si>
  <si>
    <t>Marsa Alam Equ Inv 1</t>
  </si>
  <si>
    <t>306</t>
  </si>
  <si>
    <t>315</t>
  </si>
  <si>
    <t>319</t>
  </si>
  <si>
    <t>Inv.69 Borg Alarab</t>
  </si>
  <si>
    <t>531</t>
  </si>
  <si>
    <t>PKG#140- IPC10</t>
  </si>
  <si>
    <t>2004210008</t>
  </si>
  <si>
    <t>Inv.73 Borg Alarab</t>
  </si>
  <si>
    <t>IKEA - IPC 05</t>
  </si>
  <si>
    <t>2004210004</t>
  </si>
  <si>
    <t>Cr. Adv MILITARY Ext</t>
  </si>
  <si>
    <t>200000</t>
  </si>
  <si>
    <t>Tunnel Inv. 2</t>
  </si>
  <si>
    <t>11744</t>
  </si>
  <si>
    <t>10462</t>
  </si>
  <si>
    <t>10223</t>
  </si>
  <si>
    <t>E.S.U-PH2-IPC02</t>
  </si>
  <si>
    <t>IPC_4_Mivida</t>
  </si>
  <si>
    <t>Adjust receivable</t>
  </si>
  <si>
    <t>adjust rec.180137</t>
  </si>
  <si>
    <t>350</t>
  </si>
  <si>
    <t>339</t>
  </si>
  <si>
    <t>2006210008</t>
  </si>
  <si>
    <t>mangrove rent-ipc04</t>
  </si>
  <si>
    <t>2002210020</t>
  </si>
  <si>
    <t>INV(10)300420</t>
  </si>
  <si>
    <t>inv(10 )29720</t>
  </si>
  <si>
    <t>2001210014</t>
  </si>
  <si>
    <t>2002210028</t>
  </si>
  <si>
    <t>2002210026</t>
  </si>
  <si>
    <t>Toshka Lot 4 Inv .1</t>
  </si>
  <si>
    <t>Samaya Electronics factory</t>
  </si>
  <si>
    <t>INV(1)Fainal12-2020</t>
  </si>
  <si>
    <t>345</t>
  </si>
  <si>
    <t>Benban Lot1 Inv14USD</t>
  </si>
  <si>
    <t>KAYAN ROUDA-IPC02</t>
  </si>
  <si>
    <t>Suez S4 Inv. 09</t>
  </si>
  <si>
    <t>Suez S4 Inv. 05</t>
  </si>
  <si>
    <t>East Owainat Inv. 04</t>
  </si>
  <si>
    <t>ROYAL CITY- IPC32</t>
  </si>
  <si>
    <t>10216</t>
  </si>
  <si>
    <t>Eng-28</t>
  </si>
  <si>
    <t>Bahr El Baqar Treatment Plant</t>
  </si>
  <si>
    <t>10233</t>
  </si>
  <si>
    <t>2004210007</t>
  </si>
  <si>
    <t>MANGROOVE-IPC07</t>
  </si>
  <si>
    <t>Inv.46 Borg Alarab</t>
  </si>
  <si>
    <t>10214</t>
  </si>
  <si>
    <t>El Banna project</t>
  </si>
  <si>
    <t>444</t>
  </si>
  <si>
    <t>Toshka Lot 4 Inv .10</t>
  </si>
  <si>
    <t>40A/P/10/ER/2017/USD</t>
  </si>
  <si>
    <t>11367</t>
  </si>
  <si>
    <t>11293</t>
  </si>
  <si>
    <t>11024</t>
  </si>
  <si>
    <t>11023</t>
  </si>
  <si>
    <t>IPC_13_rowad_s_east</t>
  </si>
  <si>
    <t>IPC_13_Rowad_poly</t>
  </si>
  <si>
    <t>Inv. 22 Badr</t>
  </si>
  <si>
    <t>Toshka Lot 4 Inv $5</t>
  </si>
  <si>
    <t>R05(2) ipc 36</t>
  </si>
  <si>
    <t>INV(11)100520</t>
  </si>
  <si>
    <t>inv(4)260120</t>
  </si>
  <si>
    <t>Toshka Lot 6 Inv .6</t>
  </si>
  <si>
    <t>E.S.U2-MEP-IPC08</t>
  </si>
  <si>
    <t>Inv.2 Temmay Amded</t>
  </si>
  <si>
    <t>CFC-IPC10</t>
  </si>
  <si>
    <t>Inv. 03 Future OHTL</t>
  </si>
  <si>
    <t>IPC_9_Saray</t>
  </si>
  <si>
    <t>IPC_6_gama_ministry</t>
  </si>
  <si>
    <t>371</t>
  </si>
  <si>
    <t>inv ( 11 ) 11-11-20</t>
  </si>
  <si>
    <t>381</t>
  </si>
  <si>
    <t>Abas El Akkad Bridge</t>
  </si>
  <si>
    <t>IMP051-50</t>
  </si>
  <si>
    <t>Cairo-alex ipc 39</t>
  </si>
  <si>
    <t>Cairo-Alex ipc 31</t>
  </si>
  <si>
    <t>CAIRO-ALEX IPC20</t>
  </si>
  <si>
    <t>11540</t>
  </si>
  <si>
    <t>11450</t>
  </si>
  <si>
    <t>11289</t>
  </si>
  <si>
    <t>inv ( 10 ) 20-10-20</t>
  </si>
  <si>
    <t>PKG#163 - IPC04</t>
  </si>
  <si>
    <t>Ora ph1 ipc 31</t>
  </si>
  <si>
    <t>ORA ph1 ipc (29)</t>
  </si>
  <si>
    <t>ORA ZED IPC12</t>
  </si>
  <si>
    <t>R5 FINSHING-IPC05**</t>
  </si>
  <si>
    <t>Toshka Sub Inv. 04 $</t>
  </si>
  <si>
    <t>Toshka Sub Inv. 08 $</t>
  </si>
  <si>
    <t>2009210011</t>
  </si>
  <si>
    <t>2007210011</t>
  </si>
  <si>
    <t>2007210010</t>
  </si>
  <si>
    <t>MIN.ANASER WATER-03</t>
  </si>
  <si>
    <t>IPC_17_Rowad_S_east</t>
  </si>
  <si>
    <t>2008210009</t>
  </si>
  <si>
    <t>Toshka Sub Inv. 02</t>
  </si>
  <si>
    <t>ROYAL CITY-IPC33</t>
  </si>
  <si>
    <t>2007210004</t>
  </si>
  <si>
    <t>PKG#140-IPC18</t>
  </si>
  <si>
    <t>Toshka Sub Inv. 18 $</t>
  </si>
  <si>
    <t>IPC-7</t>
  </si>
  <si>
    <t>inv ( 15 ) 12-2020</t>
  </si>
  <si>
    <t>388</t>
  </si>
  <si>
    <t>M.A.FAHMYL&amp;L-FINAL</t>
  </si>
  <si>
    <t>IMP-059</t>
  </si>
  <si>
    <t>El-Nayba Inv. 2</t>
  </si>
  <si>
    <t>inv ( 15 )25-12-2020</t>
  </si>
  <si>
    <t>IPC_3_Rowad_M.Ali</t>
  </si>
  <si>
    <t>El Mostaqbal lock &amp; load</t>
  </si>
  <si>
    <t>MOSTQBALL&amp;L-IPC02F</t>
  </si>
  <si>
    <t>Toshka Lot 6 Inv $4</t>
  </si>
  <si>
    <t>Toshka Lot 4 Inv $6</t>
  </si>
  <si>
    <t>Huawei Technologies LP-11-20</t>
  </si>
  <si>
    <t>KATAMYA CREEKS IPC14</t>
  </si>
  <si>
    <t>Kattameya IPC04</t>
  </si>
  <si>
    <t>Toshka Lot4OH Inv.10</t>
  </si>
  <si>
    <t>Inv.03 $ Sugar OHTL</t>
  </si>
  <si>
    <t>ROYAL CITY-IPC36</t>
  </si>
  <si>
    <t>IPC#3 PhaseII</t>
  </si>
  <si>
    <t>PKG#140-IPC16</t>
  </si>
  <si>
    <t>IPC#1 Ahl Misr</t>
  </si>
  <si>
    <t>CFC-IPC14</t>
  </si>
  <si>
    <t>2011210007</t>
  </si>
  <si>
    <t>Adj.06-2022</t>
  </si>
  <si>
    <t>9</t>
  </si>
  <si>
    <t>PKG #178 IPC05</t>
  </si>
  <si>
    <t>5MIDA Sply. Inv.</t>
  </si>
  <si>
    <t>Inv.9Project S1Fina</t>
  </si>
  <si>
    <t>Inv 5 $ Sugar S/s</t>
  </si>
  <si>
    <t>MANGROVE WALL-IPC03</t>
  </si>
  <si>
    <t>inv ( 21 ) 11-12-20</t>
  </si>
  <si>
    <t>Toshka Sub 4 Inv.3 $</t>
  </si>
  <si>
    <t>EGAT IPC07+</t>
  </si>
  <si>
    <t>IPC_4_Rowad_M.Ali</t>
  </si>
  <si>
    <t>ISE-SW-EGP-09</t>
  </si>
  <si>
    <t>BSF-SD-EURO-03</t>
  </si>
  <si>
    <t>IKEA - IPC06</t>
  </si>
  <si>
    <t>395</t>
  </si>
  <si>
    <t>IPC_22_Rowad_Seast</t>
  </si>
  <si>
    <t>PKG#162-IPC11</t>
  </si>
  <si>
    <t>Suez S4 Equ Inv. +1</t>
  </si>
  <si>
    <t>LOC-013</t>
  </si>
  <si>
    <t>Suez S4 USD Inv. 03</t>
  </si>
  <si>
    <t>MIN.SAHY&amp;N-IPC02</t>
  </si>
  <si>
    <t>South Valley Inv. 14</t>
  </si>
  <si>
    <t>South Valley Inv. 05</t>
  </si>
  <si>
    <t>R5PHASE2-IPC09</t>
  </si>
  <si>
    <t>MDF FACTORY IPC11</t>
  </si>
  <si>
    <t>IPC_23_SodicEast</t>
  </si>
  <si>
    <t>2103210016</t>
  </si>
  <si>
    <t>10527</t>
  </si>
  <si>
    <t>inv(8)100620</t>
  </si>
  <si>
    <t>inv(17)28-2-21-R5</t>
  </si>
  <si>
    <t>inv ( 16 ) R511-2-21</t>
  </si>
  <si>
    <t>Inv(4)300620</t>
  </si>
  <si>
    <t>Inv(2)150420</t>
  </si>
  <si>
    <t>RING MARYITIA-IPC05</t>
  </si>
  <si>
    <t>E.S.U2-ARC&amp;MEP-IPC12</t>
  </si>
  <si>
    <t>PKG #177 IPC011</t>
  </si>
  <si>
    <t>PKG #177 IPC05</t>
  </si>
  <si>
    <t>PKG#163-IPC10</t>
  </si>
  <si>
    <t>Koning Food V4 LP-01-21</t>
  </si>
  <si>
    <t>46</t>
  </si>
  <si>
    <t>Kattameya IPC05</t>
  </si>
  <si>
    <t>Katameya - IPC03</t>
  </si>
  <si>
    <t>Sodic Soreal IPC026</t>
  </si>
  <si>
    <t>ORA ZED PH.1 IPC07</t>
  </si>
  <si>
    <t>Ref Retention fosfat</t>
  </si>
  <si>
    <t>Inv.9 - Lot 1</t>
  </si>
  <si>
    <t>Inv.8 - Lot 1</t>
  </si>
  <si>
    <t>Mangrove - IPC015</t>
  </si>
  <si>
    <t>Diplo. Dist. IPC08</t>
  </si>
  <si>
    <t>Air Force Inv . 14</t>
  </si>
  <si>
    <t>Air Force Inv . 13</t>
  </si>
  <si>
    <t>Air Force Inv . 09</t>
  </si>
  <si>
    <t>Air Force Inv . 02</t>
  </si>
  <si>
    <t>mansora uni ipc 15</t>
  </si>
  <si>
    <t>R5-ZONE1-IPC6</t>
  </si>
  <si>
    <t>inv. 19-20 USD</t>
  </si>
  <si>
    <t>R5-ZONE 02- IPC02</t>
  </si>
  <si>
    <t>R5 -  IPC17</t>
  </si>
  <si>
    <t>GOV2 ipc25</t>
  </si>
  <si>
    <t>Reailway PSP Inv. 04</t>
  </si>
  <si>
    <t>10602</t>
  </si>
  <si>
    <t>Hosh Essa Inv. 1 Equ</t>
  </si>
  <si>
    <t>Toshka Sub Inv. 10 $</t>
  </si>
  <si>
    <t>413</t>
  </si>
  <si>
    <t>Inv. +12 Farm</t>
  </si>
  <si>
    <t>PKG #177 IPC014</t>
  </si>
  <si>
    <t>PKG #101 IPC021.C</t>
  </si>
  <si>
    <t>EGAT IPC02</t>
  </si>
  <si>
    <t>10603</t>
  </si>
  <si>
    <t>10624</t>
  </si>
  <si>
    <t>IPC-13-Playa</t>
  </si>
  <si>
    <t>IPC#2 - Marassi#178</t>
  </si>
  <si>
    <t>EGAT-IPC16</t>
  </si>
  <si>
    <t>LRT 10Ramadan Inv.01</t>
  </si>
  <si>
    <t>IPC_1_R5_RME</t>
  </si>
  <si>
    <t>IMP/064</t>
  </si>
  <si>
    <t>2009210016</t>
  </si>
  <si>
    <t>2009210015</t>
  </si>
  <si>
    <t>ora zed ipc15</t>
  </si>
  <si>
    <t>ORA PH2 IPC 19</t>
  </si>
  <si>
    <t>Mansoura UNI IPC03</t>
  </si>
  <si>
    <t>R05 Zone1 IPC031</t>
  </si>
  <si>
    <t>IPC_4_LRT</t>
  </si>
  <si>
    <t>Diplo Dist IPC03</t>
  </si>
  <si>
    <t>Borg El Arab Bridge - Km 21</t>
  </si>
  <si>
    <t>IPC001 Kilo 21</t>
  </si>
  <si>
    <t>Maryotia IPC09</t>
  </si>
  <si>
    <t>South Valley Inv. 08</t>
  </si>
  <si>
    <t>Ref.Ret marsa Alam</t>
  </si>
  <si>
    <t>Mostakbal-8 Inv.03</t>
  </si>
  <si>
    <t>ELSEWEDY HQ IPC05</t>
  </si>
  <si>
    <t>IPC03 - Mansoura</t>
  </si>
  <si>
    <t>Sodic Soreal IPC031</t>
  </si>
  <si>
    <t>IPC05RENT-MANGROVY</t>
  </si>
  <si>
    <t>PKG #177 IPC017</t>
  </si>
  <si>
    <t>IPC#6 Sokhna Port</t>
  </si>
  <si>
    <t>IPC#2 - Sokhna Port</t>
  </si>
  <si>
    <t>2108210010</t>
  </si>
  <si>
    <t>Maryotia IPC010</t>
  </si>
  <si>
    <t>424</t>
  </si>
  <si>
    <t>ENG/047</t>
  </si>
  <si>
    <t>2108210008</t>
  </si>
  <si>
    <t>10823</t>
  </si>
  <si>
    <t>BSF-SD-EGP-03</t>
  </si>
  <si>
    <t>ENR-Sign Inst Inv02</t>
  </si>
  <si>
    <t>Wat Pump Obour Inv.1</t>
  </si>
  <si>
    <t>386</t>
  </si>
  <si>
    <t>415</t>
  </si>
  <si>
    <t>Olymipc Hall IPC06</t>
  </si>
  <si>
    <t>IPC#3 - Ain Sokhna P</t>
  </si>
  <si>
    <t>Air Force Inv . 17</t>
  </si>
  <si>
    <t>10966</t>
  </si>
  <si>
    <t>430</t>
  </si>
  <si>
    <t>44</t>
  </si>
  <si>
    <t>Cables Egypt (LP-03-21)</t>
  </si>
  <si>
    <t>42</t>
  </si>
  <si>
    <t>Ret Qen-akh 8 T</t>
  </si>
  <si>
    <t>ENR-Sign Inst Inv03</t>
  </si>
  <si>
    <t>Diplo Dist IPC07</t>
  </si>
  <si>
    <t>Ref.1 benban Lot 1 T</t>
  </si>
  <si>
    <t>11027</t>
  </si>
  <si>
    <t>MDF IPC06</t>
  </si>
  <si>
    <t>11042</t>
  </si>
  <si>
    <t>LP-24-21 Autostrada</t>
  </si>
  <si>
    <t>75</t>
  </si>
  <si>
    <t xml:space="preserve"> Ref.  Capital S 1 T</t>
  </si>
  <si>
    <t>11083</t>
  </si>
  <si>
    <t>2112210008</t>
  </si>
  <si>
    <t>Inv.15 – Lot 2</t>
  </si>
  <si>
    <t>new giza Hos ipc 25</t>
  </si>
  <si>
    <t>ipc13 New giza HOS</t>
  </si>
  <si>
    <t>new giza - ipc 11</t>
  </si>
  <si>
    <t>Ring Road -General Nile Co</t>
  </si>
  <si>
    <t>INV  ( 1 ) Fianl</t>
  </si>
  <si>
    <t xml:space="preserve"> Rolling mill IPC13</t>
  </si>
  <si>
    <t>ipc14 Egad lock&amp;load</t>
  </si>
  <si>
    <t>EGAT L&amp;L - IPC 13</t>
  </si>
  <si>
    <t>EGAT L&amp;L-IPC 10+</t>
  </si>
  <si>
    <t>EGAT L&amp;L IPC 05</t>
  </si>
  <si>
    <t>EGAT L&amp;L IPC03</t>
  </si>
  <si>
    <t>EGAT L&amp;L ipc 01</t>
  </si>
  <si>
    <t>alfa lab ipc1(final)</t>
  </si>
  <si>
    <t>2112210007</t>
  </si>
  <si>
    <t>ELTEMSAH MEP-IPC01</t>
  </si>
  <si>
    <t>IPC1 Supply Sokhna B</t>
  </si>
  <si>
    <t>CAIRO-ALEX-IPC02</t>
  </si>
  <si>
    <t>IPC-18-SARAY</t>
  </si>
  <si>
    <t>448</t>
  </si>
  <si>
    <t>Port Said Silos ipc1</t>
  </si>
  <si>
    <t>PORTSAID IPCSUPPLY11</t>
  </si>
  <si>
    <t>LP-26-21  Koning Food V5</t>
  </si>
  <si>
    <t>MIDA Sply. Inv.9</t>
  </si>
  <si>
    <t>MIDA Ins. Inv.9</t>
  </si>
  <si>
    <t>LP-13-21 -UIC</t>
  </si>
  <si>
    <t>43</t>
  </si>
  <si>
    <t>440</t>
  </si>
  <si>
    <t>439</t>
  </si>
  <si>
    <t>431</t>
  </si>
  <si>
    <t>ora zed ph2 ipc03</t>
  </si>
  <si>
    <t>ORA ZED 2 IPC04</t>
  </si>
  <si>
    <t>Ret Asuit akh USD T</t>
  </si>
  <si>
    <t>ENG/051</t>
  </si>
  <si>
    <t>220221002</t>
  </si>
  <si>
    <t>11365</t>
  </si>
  <si>
    <t>IPC-14-PLAYA</t>
  </si>
  <si>
    <t>newgizahospital ipc2</t>
  </si>
  <si>
    <t>11383</t>
  </si>
  <si>
    <t>462</t>
  </si>
  <si>
    <t>Port said OHTL Inv.2</t>
  </si>
  <si>
    <t>453</t>
  </si>
  <si>
    <t>Wat Pump Obour Inv.4</t>
  </si>
  <si>
    <t>Suez S4 Inv. 10</t>
  </si>
  <si>
    <t>تعويضات الاسماعلية</t>
  </si>
  <si>
    <t>ENG/053</t>
  </si>
  <si>
    <t>MDF-ipc 21</t>
  </si>
  <si>
    <t>IPC-15-PLAYA</t>
  </si>
  <si>
    <t>11503</t>
  </si>
  <si>
    <t>ora zed2 ipc5</t>
  </si>
  <si>
    <t>Suez S4 Inv. 14</t>
  </si>
  <si>
    <t>Wat Pump Obour Inv.3</t>
  </si>
  <si>
    <t>East Owainat Inv. 07</t>
  </si>
  <si>
    <t>PKG#177 IPC31</t>
  </si>
  <si>
    <t>Emaar Pkg#189 ipc 26</t>
  </si>
  <si>
    <t>pkg#189 ipc 25</t>
  </si>
  <si>
    <t>Emaar PKG#189 IPC12</t>
  </si>
  <si>
    <t>IMP/068</t>
  </si>
  <si>
    <t>11539</t>
  </si>
  <si>
    <t>MIDA Sply.inv.13</t>
  </si>
  <si>
    <t>ANG-Cam-Inv 7 - Int.</t>
  </si>
  <si>
    <t>ELCO EGAT IPC03</t>
  </si>
  <si>
    <t>CFC IPC 28</t>
  </si>
  <si>
    <t>MIDA Ins.inv.13</t>
  </si>
  <si>
    <t>Sadat Indust Inv. 06</t>
  </si>
  <si>
    <t>EL KHATATBA ipc01</t>
  </si>
  <si>
    <t>MANSOURAFINSH IPC 26</t>
  </si>
  <si>
    <t>Mansora finish ipc21</t>
  </si>
  <si>
    <t>mansora finish ipc07</t>
  </si>
  <si>
    <t>mansora finish ipc03</t>
  </si>
  <si>
    <t>inv ( 10 ) montazha</t>
  </si>
  <si>
    <t>Inv.16 - Lot 2</t>
  </si>
  <si>
    <t>م 1 سوق السمك صحى/حر</t>
  </si>
  <si>
    <t>R05 Zone2 IPC018</t>
  </si>
  <si>
    <t>R05 Finishing IPC014</t>
  </si>
  <si>
    <t>sodichardescape ipc1</t>
  </si>
  <si>
    <t>EDNC hardscape IPC05</t>
  </si>
  <si>
    <t>11660</t>
  </si>
  <si>
    <t>PKG#177-IPC39</t>
  </si>
  <si>
    <t>Port Said Silos ipc3</t>
  </si>
  <si>
    <t>Astoria sharm IPC3</t>
  </si>
  <si>
    <t>CON/033</t>
  </si>
  <si>
    <t>MIDA SPLY.7</t>
  </si>
  <si>
    <t>Diplomatic ipc09</t>
  </si>
  <si>
    <t>Ref-Ret-Toshka Lot6$</t>
  </si>
  <si>
    <t>kyan L&amp;L final</t>
  </si>
  <si>
    <t>Wat Pump Obour Inv.6</t>
  </si>
  <si>
    <t>PKG#205 IPC03</t>
  </si>
  <si>
    <t>461</t>
  </si>
  <si>
    <t>INV ( 6-9 ) HY Bark</t>
  </si>
  <si>
    <t>INV ( 5 ) HY Bark</t>
  </si>
  <si>
    <t>Benban Lot 2 Inv. 35</t>
  </si>
  <si>
    <t>11683</t>
  </si>
  <si>
    <t>IPC#1 - HSR</t>
  </si>
  <si>
    <t xml:space="preserve"> Monorail</t>
  </si>
  <si>
    <t>220621009</t>
  </si>
  <si>
    <t>MDF - IPC 20</t>
  </si>
  <si>
    <t>El Sadat City</t>
  </si>
  <si>
    <t>Sadat City Inv. 01</t>
  </si>
  <si>
    <t>IPC-17-PLAYA</t>
  </si>
  <si>
    <t>IPC#8 Monorail</t>
  </si>
  <si>
    <t>220721003</t>
  </si>
  <si>
    <t>East Owainat Inv.3 V</t>
  </si>
  <si>
    <t>Expansion of Ring Road</t>
  </si>
  <si>
    <t>IPC#1 - Tiger</t>
  </si>
  <si>
    <t>SODIC HARD IPC02</t>
  </si>
  <si>
    <t>IPC-2-PLAYA</t>
  </si>
  <si>
    <t>Marassi - Water proofing</t>
  </si>
  <si>
    <t>IPC-2-PKG#177 Water</t>
  </si>
  <si>
    <t>IPC_18_Rowad_Seast</t>
  </si>
  <si>
    <t>pkg#177 ipc 24</t>
  </si>
  <si>
    <t>IPC#2 HSR</t>
  </si>
  <si>
    <t>15 EGP- West Domiat</t>
  </si>
  <si>
    <t>220721004</t>
  </si>
  <si>
    <t>MANSOURA IPC12</t>
  </si>
  <si>
    <t>sewedy HQ IPC17</t>
  </si>
  <si>
    <t>Waldorf Astoria IPC3</t>
  </si>
  <si>
    <t>IPC#3 GSCC Port</t>
  </si>
  <si>
    <t>Inv ( Final ) Linx</t>
  </si>
  <si>
    <t>PO3092200025</t>
  </si>
  <si>
    <t>11703</t>
  </si>
  <si>
    <t>In&amp;ReSupply(ssc)IPC3</t>
  </si>
  <si>
    <t>int&amp;ret supAbb ipc8</t>
  </si>
  <si>
    <t>In&amp;ReApply(ABB)IPC2</t>
  </si>
  <si>
    <t>in&amp;re.app abb ipc 3</t>
  </si>
  <si>
    <t>waldorf - IPC16</t>
  </si>
  <si>
    <t>Waldorf- IPC 15</t>
  </si>
  <si>
    <t>TR0046-IPC002</t>
  </si>
  <si>
    <t>ipc17woldoef astoria</t>
  </si>
  <si>
    <t>Eipico 3 ipc 12</t>
  </si>
  <si>
    <t>ora ph.2 ipc9</t>
  </si>
  <si>
    <t>inv ( 11 ) montazha</t>
  </si>
  <si>
    <t>Soreal HardscapeIPC7</t>
  </si>
  <si>
    <t>IPC#1 Taamer PII</t>
  </si>
  <si>
    <t>inv ( 3 ) CS-20</t>
  </si>
  <si>
    <t>PKG#189 IPC3</t>
  </si>
  <si>
    <t>R05(2) ipc26</t>
  </si>
  <si>
    <t>PKG#162-IPC13</t>
  </si>
  <si>
    <t>SOKHNA BRIDGE 8+9+10</t>
  </si>
  <si>
    <t>sorealhardscape IPC8</t>
  </si>
  <si>
    <t>The American School   ASE</t>
  </si>
  <si>
    <t>INV ( FINAL ) USA S</t>
  </si>
  <si>
    <t>INV ( 1 ) USA S</t>
  </si>
  <si>
    <t>PKG#189- IPC6</t>
  </si>
  <si>
    <t>Ari Dev3 IPC2</t>
  </si>
  <si>
    <t>IPC9 WADI</t>
  </si>
  <si>
    <t>mariotya ipc 18</t>
  </si>
  <si>
    <t>elsokhna ipc5+6+7</t>
  </si>
  <si>
    <t>INV ( 21 ) GET</t>
  </si>
  <si>
    <t>IPC22-AIN SOKHNA</t>
  </si>
  <si>
    <t>Revamp- IPC 6</t>
  </si>
  <si>
    <t>Revamp ipc(2)</t>
  </si>
  <si>
    <t>kafr shokr ipc 10</t>
  </si>
  <si>
    <t>Min Core ipc 11</t>
  </si>
  <si>
    <t>Egy Ex ipc 01</t>
  </si>
  <si>
    <t>sokhna port ex ipc09</t>
  </si>
  <si>
    <t>R.o(50:80) supp ipc7</t>
  </si>
  <si>
    <t>ro(5000:800)app ipc3</t>
  </si>
  <si>
    <t>IPC00004</t>
  </si>
  <si>
    <t>Olympic finsh IPC2</t>
  </si>
  <si>
    <t>IPC0000017</t>
  </si>
  <si>
    <t>port said silosipc10</t>
  </si>
  <si>
    <t>october tunnel ipc2</t>
  </si>
  <si>
    <t>Carrefour H Off ipc4</t>
  </si>
  <si>
    <t>Kayan fin Ipc fin</t>
  </si>
  <si>
    <t>Jawhar El-Lala Mosque</t>
  </si>
  <si>
    <t>IPC000001</t>
  </si>
  <si>
    <t>Eg Exchge IPC2</t>
  </si>
  <si>
    <t>IPC006</t>
  </si>
  <si>
    <t>R.O. - SUPPLY IPC 1</t>
  </si>
  <si>
    <t>Dp world IPC10</t>
  </si>
  <si>
    <t>inv ( 1 ) monoril</t>
  </si>
  <si>
    <t>IPC 1 head office</t>
  </si>
  <si>
    <t>spx.2 ipc 03</t>
  </si>
  <si>
    <t>carrefour H off ipc2</t>
  </si>
  <si>
    <t>port said inv.1-supp</t>
  </si>
  <si>
    <t>IPC#13 WADI</t>
  </si>
  <si>
    <t>playa -c185 ipc 3</t>
  </si>
  <si>
    <t>Playa - C185 ipc 2</t>
  </si>
  <si>
    <t>IPC004</t>
  </si>
  <si>
    <t>FPC - Tamer Axis PII</t>
  </si>
  <si>
    <t>sahilil IPC final</t>
  </si>
  <si>
    <t>Eipico ipc 4</t>
  </si>
  <si>
    <t>IPC#11 Monorail</t>
  </si>
  <si>
    <t>IPC#3 HSR ARAB</t>
  </si>
  <si>
    <t>IPC09 TR55</t>
  </si>
  <si>
    <t>IPC005 TR55</t>
  </si>
  <si>
    <t>PLAYA c045 - ipc 2</t>
  </si>
  <si>
    <t>playa c038- ipc 1</t>
  </si>
  <si>
    <t>IPC004 TR60</t>
  </si>
  <si>
    <t>IPC002 TR64</t>
  </si>
  <si>
    <t>IPC005 TR60</t>
  </si>
  <si>
    <t>IPC00027TR38</t>
  </si>
  <si>
    <t>wady halfa esc.2</t>
  </si>
  <si>
    <t>wadi halfa ipc 03</t>
  </si>
  <si>
    <t>IPC003 TR59</t>
  </si>
  <si>
    <t>mariotya ipc19</t>
  </si>
  <si>
    <t>INV ( 3 ) S.UNIV</t>
  </si>
  <si>
    <t>ipc 3 wady elnatroon</t>
  </si>
  <si>
    <t>ORA PH.1 - IPC 21</t>
  </si>
  <si>
    <t>Rolling Mill- IPC12</t>
  </si>
  <si>
    <t>Ora landscape ipc 7</t>
  </si>
  <si>
    <t>Olympic Finsh3 IPC1</t>
  </si>
  <si>
    <t>pkg#163- Inv. 27</t>
  </si>
  <si>
    <t>CR INV ( 09 ) KEMET</t>
  </si>
  <si>
    <t>TAH ipc09</t>
  </si>
  <si>
    <t>ora ph2 ipc (21)</t>
  </si>
  <si>
    <t>i&amp;R apply (ssc)ipc 1</t>
  </si>
  <si>
    <t>intake&amp;return S ipc4</t>
  </si>
  <si>
    <t>playa-c038ipc(5)</t>
  </si>
  <si>
    <t>IPC08TR0069</t>
  </si>
  <si>
    <t>IPC04TR0081</t>
  </si>
  <si>
    <t>URBN-K IPC (5)</t>
  </si>
  <si>
    <t>In.&amp;Re. Sup.SSC-IPC6</t>
  </si>
  <si>
    <t>R.O. Supply- IPC 6</t>
  </si>
  <si>
    <t>MOHAMED ALY2 IPC03</t>
  </si>
  <si>
    <t>MohamedAly 2 - IPC01</t>
  </si>
  <si>
    <t>Ora Landscape ipc 9</t>
  </si>
  <si>
    <t>Admin Building ipc 1</t>
  </si>
  <si>
    <t>portsaid 2-supp.EGP</t>
  </si>
  <si>
    <t>INV ( 5 ) ALparco</t>
  </si>
  <si>
    <t>Air dev Finish3 IPC3</t>
  </si>
  <si>
    <t>Inv ( 2 ) A.S</t>
  </si>
  <si>
    <t>woldorf astori ipc23</t>
  </si>
  <si>
    <t>revamp(smp1)ipc1</t>
  </si>
  <si>
    <t>IPC02TR0083</t>
  </si>
  <si>
    <t>Emaar pkg#189ipc17</t>
  </si>
  <si>
    <t>IPC16TR0055</t>
  </si>
  <si>
    <t>ELTAMSAH-كهرو MEP-01</t>
  </si>
  <si>
    <t>Mohamed Aly IPC05</t>
  </si>
  <si>
    <t>Ora Landscape ipc 4</t>
  </si>
  <si>
    <t>Air Dev Elec IPC1</t>
  </si>
  <si>
    <t>R5 (2) ipc34</t>
  </si>
  <si>
    <t>ipc 1 south dabaa</t>
  </si>
  <si>
    <t>IPC final elwaraq</t>
  </si>
  <si>
    <t>PKG#163 IPC (30)</t>
  </si>
  <si>
    <t>int&amp;ret sup ssc ipc7</t>
  </si>
  <si>
    <t>int&amp;ret sup abb ipc7</t>
  </si>
  <si>
    <t>Mariotya ipc24 zomor</t>
  </si>
  <si>
    <t>Mariotya ipc 24</t>
  </si>
  <si>
    <t>IPC02 TR66</t>
  </si>
  <si>
    <t>IPC 2 TR71</t>
  </si>
  <si>
    <t>ipc006 TR66</t>
  </si>
  <si>
    <t>IPC04TR0066</t>
  </si>
  <si>
    <t>Woldorf Asto ipc 21</t>
  </si>
  <si>
    <t>october tunnelipc3+4</t>
  </si>
  <si>
    <t>october tunnel ipc7</t>
  </si>
  <si>
    <t>PKG#220- IPC3</t>
  </si>
  <si>
    <t>El- Hussein Mosque</t>
  </si>
  <si>
    <t>Hussein Mos IPC1</t>
  </si>
  <si>
    <t>IPC05TR0088</t>
  </si>
  <si>
    <t>Residence 8 ( S07 )</t>
  </si>
  <si>
    <t>Inv ( 1 ) S07</t>
  </si>
  <si>
    <t>Olym Finish IPC1</t>
  </si>
  <si>
    <t>Playa C045- IPC 9</t>
  </si>
  <si>
    <t>Air Dev Elic IPC1</t>
  </si>
  <si>
    <t>sokhna esc.14+15</t>
  </si>
  <si>
    <t>Gawhara IPC3</t>
  </si>
  <si>
    <t>sokhna esc.14+15 (2)</t>
  </si>
  <si>
    <t>IPC02TR0088</t>
  </si>
  <si>
    <t>Jawhar Al-Lala Mosque</t>
  </si>
  <si>
    <t>Gawhar LALA IPC1</t>
  </si>
  <si>
    <t>Inv ( 6 ) sixty</t>
  </si>
  <si>
    <t>Ora ph2 ipc 28</t>
  </si>
  <si>
    <t>IPC02TR0079</t>
  </si>
  <si>
    <t>Mansora finish ipc19</t>
  </si>
  <si>
    <t>IPC04TR0074</t>
  </si>
  <si>
    <t>IPC15TR0060</t>
  </si>
  <si>
    <t>IPC05TR0069</t>
  </si>
  <si>
    <t>New Giza Hosp ipc 26</t>
  </si>
  <si>
    <t>Egat Mechnical ipc 6</t>
  </si>
  <si>
    <t>esc.spx1 11+12</t>
  </si>
  <si>
    <t>IPC17TR0064</t>
  </si>
  <si>
    <t>port said silo ipc24</t>
  </si>
  <si>
    <t>RENT-006</t>
  </si>
  <si>
    <t xml:space="preserve"> MDF Equip ipc 24</t>
  </si>
  <si>
    <t>Ora Landscap ipc 16</t>
  </si>
  <si>
    <t>IPC16TR0060</t>
  </si>
  <si>
    <t>IPC15TR0039</t>
  </si>
  <si>
    <t>IPC15TR0048</t>
  </si>
  <si>
    <t>IPC10TR0068</t>
  </si>
  <si>
    <t>Jawhara IPC4</t>
  </si>
  <si>
    <t>Aboghaleb Esc.1:20 p</t>
  </si>
  <si>
    <t>ABOGHALEBIPC19+20</t>
  </si>
  <si>
    <t>olympic mic IPC1</t>
  </si>
  <si>
    <t>In&amp;Re apply ssc ipc7</t>
  </si>
  <si>
    <t>Ora ph2 ipc 32</t>
  </si>
  <si>
    <t>V.O SMP1 IPC 1</t>
  </si>
  <si>
    <t>Emaar Pkg#189 ipc 27</t>
  </si>
  <si>
    <t>PORT SAID IPC 30</t>
  </si>
  <si>
    <t>UGC Factory</t>
  </si>
  <si>
    <t>IPC01TR0100</t>
  </si>
  <si>
    <t>IPC08TR0068</t>
  </si>
  <si>
    <t>IPC06TR0068</t>
  </si>
  <si>
    <t>IPC06TR0069</t>
  </si>
  <si>
    <t>EDNC Retail - SEOUDI MODI</t>
  </si>
  <si>
    <t>Ednc Saudi ipc 2</t>
  </si>
  <si>
    <t>IPC09TR0059</t>
  </si>
  <si>
    <t>IPC06TR0079</t>
  </si>
  <si>
    <t>IPC03TR0084</t>
  </si>
  <si>
    <t>INV (11-12 ) ALparco</t>
  </si>
  <si>
    <t>Exch EGY BIM1</t>
  </si>
  <si>
    <t>Ora ph1 ipc 43</t>
  </si>
  <si>
    <t>IPC09TR0084</t>
  </si>
  <si>
    <t>IPC13TR0068</t>
  </si>
  <si>
    <t>IPC17TR0039</t>
  </si>
  <si>
    <t>IPC16TR0048</t>
  </si>
  <si>
    <t>IPC18TR0053</t>
  </si>
  <si>
    <t>IPC02TR0099(01)</t>
  </si>
  <si>
    <t>Abo Ghaleb ipc 24</t>
  </si>
  <si>
    <t>El Marg Esc.1:11 fin</t>
  </si>
  <si>
    <t>Urbn-k ipc 6</t>
  </si>
  <si>
    <t>INV no.11</t>
  </si>
  <si>
    <t>Playa c469 ipc 7</t>
  </si>
  <si>
    <t>IPC#06 Moneeb</t>
  </si>
  <si>
    <t>Eipico ipc 20</t>
  </si>
  <si>
    <t>ipc 9 D0051</t>
  </si>
  <si>
    <t>IPC#2 Ahl Misr Zamal</t>
  </si>
  <si>
    <t>IPC#2 ElHammam</t>
  </si>
  <si>
    <t>MDF-Local ipc 20</t>
  </si>
  <si>
    <t>Qasr Rashwan Lot A</t>
  </si>
  <si>
    <t>QASR RASHWAN A IPC 2</t>
  </si>
  <si>
    <t>IPC#12 Monorail</t>
  </si>
  <si>
    <t>Sohag HSR Station</t>
  </si>
  <si>
    <t>HSR SOHAG IPC 1</t>
  </si>
  <si>
    <t>17 EGP- West Domiat</t>
  </si>
  <si>
    <t>IPC_3_Rowad_Kayan</t>
  </si>
  <si>
    <t>DEC ADJ 93</t>
  </si>
  <si>
    <t>2105210019</t>
  </si>
  <si>
    <t>Cr. Inv. Retent. USD</t>
  </si>
  <si>
    <t>Cr Soc inv 4-5 Itay</t>
  </si>
  <si>
    <t>Green Power EGP</t>
  </si>
  <si>
    <t>Cr.Social</t>
  </si>
  <si>
    <t>Soc.2020 تشيد سكر مح</t>
  </si>
  <si>
    <t>Inv.35&amp;36 deductions</t>
  </si>
  <si>
    <t>IPC27TR0046//</t>
  </si>
  <si>
    <t>CR_inv.7</t>
  </si>
  <si>
    <t>inv 1.2 d0080</t>
  </si>
  <si>
    <t xml:space="preserve">  CR inv ( 9 ) Kemt</t>
  </si>
  <si>
    <t>CR_INV. 9</t>
  </si>
  <si>
    <t>CR.Inv 44 to 47</t>
  </si>
  <si>
    <t>Inv.16 - Lot 1 Rduc.</t>
  </si>
  <si>
    <t>MIDA Sply.Inv.5 Ret</t>
  </si>
  <si>
    <t>Sadat City Inv. 02</t>
  </si>
  <si>
    <t>024/2020adj</t>
  </si>
  <si>
    <t>cr-sewedy uni-mep-07</t>
  </si>
  <si>
    <t>Air Def Fini5 IPC1</t>
  </si>
  <si>
    <t>ref.2</t>
  </si>
  <si>
    <t>63</t>
  </si>
  <si>
    <t>CR_INV.6</t>
  </si>
  <si>
    <t>crIPC12_sodic_east</t>
  </si>
  <si>
    <t>CR Ora LandscapeIPC2</t>
  </si>
  <si>
    <t>Cr Royal Zone ipc24</t>
  </si>
  <si>
    <t>CR-(10+11) USD-Shaba</t>
  </si>
  <si>
    <t xml:space="preserve"> reverse</t>
  </si>
  <si>
    <t>DEC ADJ</t>
  </si>
  <si>
    <t>OB.Ret. Cobra500</t>
  </si>
  <si>
    <t>CR_inv.11</t>
  </si>
  <si>
    <t>11586</t>
  </si>
  <si>
    <t>IPC 4 Aswan</t>
  </si>
  <si>
    <t>DEC ADJ 59</t>
  </si>
  <si>
    <t>MIDA Ins. Inv.4 Ret</t>
  </si>
  <si>
    <t>Suez S4 USD Inv. 07</t>
  </si>
  <si>
    <t>52</t>
  </si>
  <si>
    <t>239</t>
  </si>
  <si>
    <t>D0046 OB-Dec-2020/Cr</t>
  </si>
  <si>
    <t>220621010</t>
  </si>
  <si>
    <t>D0028-OB-Dec-2020Can</t>
  </si>
  <si>
    <t>cr-Inv-01 MOC</t>
  </si>
  <si>
    <t>close billing reclas</t>
  </si>
  <si>
    <t>Reten.OB Zafrasouf</t>
  </si>
  <si>
    <t>13 EGP - West Domiat</t>
  </si>
  <si>
    <t>180065</t>
  </si>
  <si>
    <t>Benban 4 As El-Nakra 220 K.V</t>
  </si>
  <si>
    <t>تشيد النقره</t>
  </si>
  <si>
    <t>Rent 002</t>
  </si>
  <si>
    <t>9 EGP - Shabab</t>
  </si>
  <si>
    <t>IPC03TR0094</t>
  </si>
  <si>
    <t>283</t>
  </si>
  <si>
    <t>110</t>
  </si>
  <si>
    <t>Inv.20 - Lot 1</t>
  </si>
  <si>
    <t>Ref 2</t>
  </si>
  <si>
    <t>Inv.1 Temmay Cancel</t>
  </si>
  <si>
    <t>last inv. (4 EGP)113</t>
  </si>
  <si>
    <t>Addition Work IPC07</t>
  </si>
  <si>
    <t>cr (23+24)</t>
  </si>
  <si>
    <t>1 USD -El Tebein 113</t>
  </si>
  <si>
    <t>CR.TR0009CLOSING.DEC</t>
  </si>
  <si>
    <t>205</t>
  </si>
  <si>
    <t>45</t>
  </si>
  <si>
    <t>CrMemo W.hold 12-EGP</t>
  </si>
  <si>
    <t>Egy Ex awnash 2final</t>
  </si>
  <si>
    <t>88</t>
  </si>
  <si>
    <t>reclass of rec. acco</t>
  </si>
  <si>
    <t>Mozambique TL</t>
  </si>
  <si>
    <t>CR.P-50-12 AccRev</t>
  </si>
  <si>
    <t>Marsa Alam USD Inv 5</t>
  </si>
  <si>
    <t>Stamps inv.38 EGP</t>
  </si>
  <si>
    <t>Inv. 20 Farm</t>
  </si>
  <si>
    <t>CR - 15 EGP - Shabab</t>
  </si>
  <si>
    <t>DEC10</t>
  </si>
  <si>
    <t>CR_inv.10</t>
  </si>
  <si>
    <t>Tax 73-74 cobra</t>
  </si>
  <si>
    <t>CR-MOC Inv 04</t>
  </si>
  <si>
    <t>10 EGP - West Domiat</t>
  </si>
  <si>
    <t>2012220007</t>
  </si>
  <si>
    <t>198</t>
  </si>
  <si>
    <t>CR.refund ret.</t>
  </si>
  <si>
    <t>Cr.( 6-9 ) HY Bark</t>
  </si>
  <si>
    <t>41.</t>
  </si>
  <si>
    <t>اتحاد تشيد  P-62</t>
  </si>
  <si>
    <t>2112220001</t>
  </si>
  <si>
    <t>Cr. Ins. Abolila</t>
  </si>
  <si>
    <t>CR-IPC005</t>
  </si>
  <si>
    <t>476</t>
  </si>
  <si>
    <t>Cancel Inv#10 USD VO</t>
  </si>
  <si>
    <t>Part Inv 14 USD Shab</t>
  </si>
  <si>
    <t>CR IPC3 elwaraq</t>
  </si>
  <si>
    <t>C..IPC13TR53</t>
  </si>
  <si>
    <t>CR ora landscapeIPC9</t>
  </si>
  <si>
    <t>IPC26TR0046</t>
  </si>
  <si>
    <t>Eipico material ipc3</t>
  </si>
  <si>
    <t>Material On Site</t>
  </si>
  <si>
    <t>IPC03TR0081</t>
  </si>
  <si>
    <t>wady halfa ipc 5</t>
  </si>
  <si>
    <t>Residence 8 ( S09 )</t>
  </si>
  <si>
    <t>Inv ( 1 ) S09</t>
  </si>
  <si>
    <t>TAH ipc05</t>
  </si>
  <si>
    <t>IPC05TR54</t>
  </si>
  <si>
    <t>INV ( 3 ) ALparco</t>
  </si>
  <si>
    <t>inv ( 9 ) Kemt</t>
  </si>
  <si>
    <t>INV ( 4 ) HY Bark</t>
  </si>
  <si>
    <t>TR55-IPC3</t>
  </si>
  <si>
    <t>kantine 6</t>
  </si>
  <si>
    <t>IPC000010</t>
  </si>
  <si>
    <t>IPC 1 HSR ARAB CONST</t>
  </si>
  <si>
    <t>inv ( 1 ) pridg 5</t>
  </si>
  <si>
    <t>220621004</t>
  </si>
  <si>
    <t xml:space="preserve"> Ref. Akhme Asuit T</t>
  </si>
  <si>
    <t>MDF FACTORY IPC07</t>
  </si>
  <si>
    <t>2201210001</t>
  </si>
  <si>
    <t>36</t>
  </si>
  <si>
    <t>32</t>
  </si>
  <si>
    <t>Sadat Indust Inv. 03</t>
  </si>
  <si>
    <t>2105210003</t>
  </si>
  <si>
    <t>Kafr Shokr-IPC02</t>
  </si>
  <si>
    <t>2012210039</t>
  </si>
  <si>
    <t>2012210035</t>
  </si>
  <si>
    <t>TR0028DEC.Closing</t>
  </si>
  <si>
    <t>TR0025DEC.Closing</t>
  </si>
  <si>
    <t>TR0018DEC.Closing</t>
  </si>
  <si>
    <t>IPC_5_Gama_Saray</t>
  </si>
  <si>
    <t>D0019-OB-Dec-2020</t>
  </si>
  <si>
    <t>D0008-OB-Dec-2020</t>
  </si>
  <si>
    <t>D0036-OB-Dec-2020</t>
  </si>
  <si>
    <t>2009210006</t>
  </si>
  <si>
    <t>2009210002</t>
  </si>
  <si>
    <t>2005210009</t>
  </si>
  <si>
    <t>2001210013</t>
  </si>
  <si>
    <t>10035</t>
  </si>
  <si>
    <t>544</t>
  </si>
  <si>
    <t>1907210015</t>
  </si>
  <si>
    <t>472</t>
  </si>
  <si>
    <t>Inv. 1 Final ElNokra</t>
  </si>
  <si>
    <t>20 EGP TOAC Main</t>
  </si>
  <si>
    <t>Amend - Ras Ghareb</t>
  </si>
  <si>
    <t>1901210016</t>
  </si>
  <si>
    <t>1909210006</t>
  </si>
  <si>
    <t>1909210001</t>
  </si>
  <si>
    <t>SCD4/002</t>
  </si>
  <si>
    <t>10167</t>
  </si>
  <si>
    <t>1907210008</t>
  </si>
  <si>
    <t>180135</t>
  </si>
  <si>
    <t>180119</t>
  </si>
  <si>
    <t>180136</t>
  </si>
  <si>
    <t>Soc In 49 Asuit</t>
  </si>
  <si>
    <t>180107</t>
  </si>
  <si>
    <t>27 EGP - Shabab</t>
  </si>
  <si>
    <t>5004 ADJ</t>
  </si>
  <si>
    <t>16 EGP- West Domiat</t>
  </si>
  <si>
    <t>16 USD - Suez Gulf</t>
  </si>
  <si>
    <t>19 EGP- West Domiat</t>
  </si>
  <si>
    <t>7 EGP - Lina</t>
  </si>
  <si>
    <t>13-12-2018</t>
  </si>
  <si>
    <t>SH Inv.35&amp;36 comm</t>
  </si>
  <si>
    <t>Inv, 4 usd Borg Arab</t>
  </si>
  <si>
    <t>DR - VAT- Egytech 05</t>
  </si>
  <si>
    <t>Adj Inv 7</t>
  </si>
  <si>
    <t>Adj inv 1</t>
  </si>
  <si>
    <t>Mahmoudia Power Plant</t>
  </si>
  <si>
    <t>121</t>
  </si>
  <si>
    <t>87</t>
  </si>
  <si>
    <t>KSA - PP-12</t>
  </si>
  <si>
    <t>123</t>
  </si>
  <si>
    <t>118</t>
  </si>
  <si>
    <t>116</t>
  </si>
  <si>
    <t>104</t>
  </si>
  <si>
    <t>71</t>
  </si>
  <si>
    <t>108</t>
  </si>
  <si>
    <t>DR - VAT- Egytech 01</t>
  </si>
  <si>
    <t>5 EGP - Lina</t>
  </si>
  <si>
    <t>Discount USD Reverse</t>
  </si>
  <si>
    <t>close interest</t>
  </si>
  <si>
    <t>close discointerests</t>
  </si>
  <si>
    <t>Inv.8 Heliopolis</t>
  </si>
  <si>
    <t>Inv. 7 Akhmem Qena</t>
  </si>
  <si>
    <t>inv. 9 Assuit Akhmem</t>
  </si>
  <si>
    <t>inv. 7 Assuit Akhmem</t>
  </si>
  <si>
    <t>Ret.Inv.4 PIP West</t>
  </si>
  <si>
    <t>Inv.3 PIP West</t>
  </si>
  <si>
    <t>18/1</t>
  </si>
  <si>
    <t>Amend VAT PKG#62(1)</t>
  </si>
  <si>
    <t>4 EGP - Suez Gulf</t>
  </si>
  <si>
    <t>9 USD - Suez Gulf</t>
  </si>
  <si>
    <t>7 USD - Shabab 117</t>
  </si>
  <si>
    <t>8 USD/123/2011/2012</t>
  </si>
  <si>
    <t>10 USD - Suez Gulf</t>
  </si>
  <si>
    <t>Algeria S/Ss</t>
  </si>
  <si>
    <t>M-D-003</t>
  </si>
  <si>
    <t>Erection/H001</t>
  </si>
  <si>
    <t>29-132KVA-H</t>
  </si>
  <si>
    <t>180035</t>
  </si>
  <si>
    <t>180025</t>
  </si>
  <si>
    <t>24 EGP - West Domiat</t>
  </si>
  <si>
    <t>20 EGP - Shabab 117</t>
  </si>
  <si>
    <t>14 EGP - West D. 117</t>
  </si>
  <si>
    <t>2002210029</t>
  </si>
  <si>
    <t>11 USD -Shabab</t>
  </si>
  <si>
    <t>11 USD - Shabab 117</t>
  </si>
  <si>
    <t>6 USD - Shabab 117</t>
  </si>
  <si>
    <t>4 USD - Shabab 117</t>
  </si>
  <si>
    <t>2 USD - Shabab 117</t>
  </si>
  <si>
    <t>5 USD - Hitachi</t>
  </si>
  <si>
    <t>Inv 2 EGP VO SG</t>
  </si>
  <si>
    <t>5EGP rema Tax Balanc</t>
  </si>
  <si>
    <t>3 EGP - Suez Gulf</t>
  </si>
  <si>
    <t>7 USD/123/2011/2012</t>
  </si>
  <si>
    <t>Inv 67 P8 Assuit</t>
  </si>
  <si>
    <t>inv 44 P11El Natroun</t>
  </si>
  <si>
    <t>Inv. 33 Damac</t>
  </si>
  <si>
    <t>Inv 20 Damac</t>
  </si>
  <si>
    <t>8 EGP South Helwan</t>
  </si>
  <si>
    <t>449 Euro - Avice</t>
  </si>
  <si>
    <t>1 Ghelion</t>
  </si>
  <si>
    <t>Inv 6 Abo Zaabl</t>
  </si>
  <si>
    <t>Inv. 16 Zona franka</t>
  </si>
  <si>
    <t>40 EGP-Giza No III</t>
  </si>
  <si>
    <t>38 EGP-Giza N. III</t>
  </si>
  <si>
    <t>8 Euro- South Helwan</t>
  </si>
  <si>
    <t>Shanghai CO.</t>
  </si>
  <si>
    <t>10079</t>
  </si>
  <si>
    <t>TAM-CW-EURO-10</t>
  </si>
  <si>
    <t>TAM-CW-EGP-18</t>
  </si>
  <si>
    <t>TAM-CW-EGP-20</t>
  </si>
  <si>
    <t>ISE-CW-EGP-16</t>
  </si>
  <si>
    <t>TAM-CW-EGP-15</t>
  </si>
  <si>
    <t>TAM-CW-EURO-05</t>
  </si>
  <si>
    <t>19100026</t>
  </si>
  <si>
    <t>BSF-CW-EGP-13</t>
  </si>
  <si>
    <t>MOS-SD-EGP-IPC 25</t>
  </si>
  <si>
    <t>18sd mosstasmreen</t>
  </si>
  <si>
    <t>MOS (3)</t>
  </si>
  <si>
    <t>20 EGP- Shabab</t>
  </si>
  <si>
    <t>17 EGP -West Domiat</t>
  </si>
  <si>
    <t>180111</t>
  </si>
  <si>
    <t>Inv 13 Ghelion</t>
  </si>
  <si>
    <t>Gheleon 5</t>
  </si>
  <si>
    <t>Gheleon 6</t>
  </si>
  <si>
    <t>(5) pkg#107</t>
  </si>
  <si>
    <t>26 EUR - Giza N. III</t>
  </si>
  <si>
    <t>37 EGP-Giza North 1&amp;</t>
  </si>
  <si>
    <t>Inv. 17 Oewon Mousa</t>
  </si>
  <si>
    <t>Inv. 13 Oewon Mousa</t>
  </si>
  <si>
    <t>3 EGP - West D. 117</t>
  </si>
  <si>
    <t>Inv 21 Damac</t>
  </si>
  <si>
    <t>Inv 19 Damac</t>
  </si>
  <si>
    <t>close un appl sak</t>
  </si>
  <si>
    <t>Inv 11 Qatar accrual</t>
  </si>
  <si>
    <t>16 EGP - Shabab 117</t>
  </si>
  <si>
    <t>Inv No 65 Dewania</t>
  </si>
  <si>
    <t>Beni Swef Inv April</t>
  </si>
  <si>
    <t>(21)new giza 2</t>
  </si>
  <si>
    <t>ROYAL CITY-IPC17</t>
  </si>
  <si>
    <t>Sand Attaqa May</t>
  </si>
  <si>
    <t>ASEC-El Menya</t>
  </si>
  <si>
    <t>Inv 24 Asec</t>
  </si>
  <si>
    <t>Invoices Abo Quer,</t>
  </si>
  <si>
    <t>Banha 118 Invoice</t>
  </si>
  <si>
    <t>1905210007</t>
  </si>
  <si>
    <t>180142</t>
  </si>
  <si>
    <t>180157</t>
  </si>
  <si>
    <t>13 USD - West Domiat</t>
  </si>
  <si>
    <t>1906210008</t>
  </si>
  <si>
    <t>180012</t>
  </si>
  <si>
    <t>180010</t>
  </si>
  <si>
    <t>Apachi Inv No P.C#17</t>
  </si>
  <si>
    <t>5 EGP - Suez 106</t>
  </si>
  <si>
    <t>OB-SI-PKG#53</t>
  </si>
  <si>
    <t>cw (8) mosstsmren</t>
  </si>
  <si>
    <t>9 Euro-South Helwan</t>
  </si>
  <si>
    <t>8 EuroSouth Helwan</t>
  </si>
  <si>
    <t>10 Euro-South Helwan</t>
  </si>
  <si>
    <t>(9) CW</t>
  </si>
  <si>
    <t>20 USD - Banha 118</t>
  </si>
  <si>
    <t>3 EGP - El Tebin 124</t>
  </si>
  <si>
    <t>Inv Qatar (13 to 18)</t>
  </si>
  <si>
    <t>Inv 19 Qatar</t>
  </si>
  <si>
    <t>new giza2-ipc 26+</t>
  </si>
  <si>
    <t>IPC 01 PKG#85</t>
  </si>
  <si>
    <t>8sd euro mosstsmreen</t>
  </si>
  <si>
    <t>4sw mosstsmreen</t>
  </si>
  <si>
    <t>1cw ismailya</t>
  </si>
  <si>
    <t>Allocation IPC10+</t>
  </si>
  <si>
    <t>Inv.45 Assuit Akhmem</t>
  </si>
  <si>
    <t>Inv.39 Assuit Akhmem</t>
  </si>
  <si>
    <t>Inv.38 Assuit Akhmem</t>
  </si>
  <si>
    <t>Inv.43 Qena Akhmem</t>
  </si>
  <si>
    <t>Inv. 2 Akhmem Qena</t>
  </si>
  <si>
    <t>14 USD - Shabab</t>
  </si>
  <si>
    <t>refund CSI</t>
  </si>
  <si>
    <t>34/P/10/ER/2017/USD</t>
  </si>
  <si>
    <t>Inv 88 P7 Sammound</t>
  </si>
  <si>
    <t>Inv 74 P2 Sammound</t>
  </si>
  <si>
    <t>Ret. Banh refund</t>
  </si>
  <si>
    <t>Inv. 17 Badr</t>
  </si>
  <si>
    <t>Inv. 16 Badr</t>
  </si>
  <si>
    <t>Inv. 15 Badr</t>
  </si>
  <si>
    <t>Inv No4 Wattanya220</t>
  </si>
  <si>
    <t>180087</t>
  </si>
  <si>
    <t>180052</t>
  </si>
  <si>
    <t>ref.reten wadi elnat</t>
  </si>
  <si>
    <t>23sd elmostsmrin</t>
  </si>
  <si>
    <t>Inv 75 P4Abo Matamir</t>
  </si>
  <si>
    <t>Itay inv.4 -358-</t>
  </si>
  <si>
    <t>Elkayan Inv.10</t>
  </si>
  <si>
    <t>180059</t>
  </si>
  <si>
    <t>(2)cw almansora</t>
  </si>
  <si>
    <t>SODIC CLUB-IPC (28)</t>
  </si>
  <si>
    <t>Soci. Proj.358K.M</t>
  </si>
  <si>
    <t>2105210004</t>
  </si>
  <si>
    <t>1906210013</t>
  </si>
  <si>
    <t>1904210004</t>
  </si>
  <si>
    <t>2007210005</t>
  </si>
  <si>
    <t>2001210015</t>
  </si>
  <si>
    <t>2005210002</t>
  </si>
  <si>
    <t>1908210002</t>
  </si>
  <si>
    <t>Inv.64 Borg Alarab</t>
  </si>
  <si>
    <t>Inv.45 Borg Alarab</t>
  </si>
  <si>
    <t>Inv.38 Borg Alarab</t>
  </si>
  <si>
    <t>Inv.5 Usd borg alarb</t>
  </si>
  <si>
    <t>El Amal Bridge</t>
  </si>
  <si>
    <t>ALAMAL BRIDGE- FINAL</t>
  </si>
  <si>
    <t>3 EGP - Lina</t>
  </si>
  <si>
    <t>C.R 1-2%</t>
  </si>
  <si>
    <t>Heliopolise 6</t>
  </si>
  <si>
    <t>199</t>
  </si>
  <si>
    <t>Apachi Inv No PC.#28</t>
  </si>
  <si>
    <t>Inv. 4 Project S 1</t>
  </si>
  <si>
    <t>180126</t>
  </si>
  <si>
    <t>180122</t>
  </si>
  <si>
    <t>Inv.7. Heliopolis</t>
  </si>
  <si>
    <t>18100068</t>
  </si>
  <si>
    <t>BSF-SW-IPC3</t>
  </si>
  <si>
    <t>IPC9-ROYAL CITY</t>
  </si>
  <si>
    <t>Kuraiamte Lot1&amp;2</t>
  </si>
  <si>
    <t>Inv 1 Kuraiamte</t>
  </si>
  <si>
    <t>R5-IPC26</t>
  </si>
  <si>
    <t>R5 - IPC18</t>
  </si>
  <si>
    <t>امر توريد حسن المأمو</t>
  </si>
  <si>
    <t>Inv.14 Assuit Akhmem</t>
  </si>
  <si>
    <t>TAM-CW-EURO-01</t>
  </si>
  <si>
    <t>180089</t>
  </si>
  <si>
    <t>Inv.5 Borg Alarab</t>
  </si>
  <si>
    <t>Inv.22 Qena- Akhmem$</t>
  </si>
  <si>
    <t>ELSEWEDY UNI-IPC2</t>
  </si>
  <si>
    <t>Inv.1 Phosfat</t>
  </si>
  <si>
    <t>Inv. 13 Balat Lot 2</t>
  </si>
  <si>
    <t>TUNNLE- IPC FINAL</t>
  </si>
  <si>
    <t>So.$4-8:19Assuit</t>
  </si>
  <si>
    <t>Inv.14Assuit Akhmem$</t>
  </si>
  <si>
    <t>R5 (1) ipc 33 final</t>
  </si>
  <si>
    <t>CON/032</t>
  </si>
  <si>
    <t>LOC/024</t>
  </si>
  <si>
    <t>Con-012 Rev0</t>
  </si>
  <si>
    <t>10389</t>
  </si>
  <si>
    <t>10371</t>
  </si>
  <si>
    <t>Inv. 5 Borg Alarab</t>
  </si>
  <si>
    <t>Soreal IPC030</t>
  </si>
  <si>
    <t>MOS-CW-EGP-IPC14 F</t>
  </si>
  <si>
    <t>Refund Retention K</t>
  </si>
  <si>
    <t>DP WORLD - IPC14</t>
  </si>
  <si>
    <t>ELSWEDYUNI-MEP-IPC07</t>
  </si>
  <si>
    <t>ELSWEDYUNI-F&amp;M-IPC04</t>
  </si>
  <si>
    <t>uni-fin&amp;mep-ipc09</t>
  </si>
  <si>
    <t>Inv. 8 Badr</t>
  </si>
  <si>
    <t>PKG#117- IPC 09</t>
  </si>
  <si>
    <t>1907210014</t>
  </si>
  <si>
    <t>180176</t>
  </si>
  <si>
    <t>Inv. 1 Mostakbal</t>
  </si>
  <si>
    <t>SOUQ ELSAMAK-PO01</t>
  </si>
  <si>
    <t>UNI-FIN&amp;MEP-IPC1</t>
  </si>
  <si>
    <t>224</t>
  </si>
  <si>
    <t>219</t>
  </si>
  <si>
    <t>1901210018</t>
  </si>
  <si>
    <t>KAYAN FINSH1-IPC08</t>
  </si>
  <si>
    <t>Benban Lot 2 Inv. 32</t>
  </si>
  <si>
    <t>Benban Lot 2 Inv. 31</t>
  </si>
  <si>
    <t>Benban Lot 2 Inv. 23</t>
  </si>
  <si>
    <t>Benban Lot 2 Inv. 14</t>
  </si>
  <si>
    <t>Benban Lot 2 Inv. 12</t>
  </si>
  <si>
    <t>Benban Lot 2 Inv. 7</t>
  </si>
  <si>
    <t>Benban Lot 2 Inv. 3</t>
  </si>
  <si>
    <t>Benban Lot 1 Inv. 28</t>
  </si>
  <si>
    <t>Supply/J009</t>
  </si>
  <si>
    <t>Inv.01 Sugar OHTL</t>
  </si>
  <si>
    <t>Inv 2 Sugar S/s</t>
  </si>
  <si>
    <t>Re.Inst6-7-11-29asui</t>
  </si>
  <si>
    <t>1904210008</t>
  </si>
  <si>
    <t>1903210006</t>
  </si>
  <si>
    <t>237</t>
  </si>
  <si>
    <t>017/2019</t>
  </si>
  <si>
    <t>R05-ZONE02-IPC03</t>
  </si>
  <si>
    <t>Benban Lot1 Inv 6USD</t>
  </si>
  <si>
    <t>Benban Lot1 Inv 2USD</t>
  </si>
  <si>
    <t>Benban Lot2 Inv 2 $</t>
  </si>
  <si>
    <t>PKG#140-IPC17</t>
  </si>
  <si>
    <t>ISE-CW-EURO-02</t>
  </si>
  <si>
    <t>Center Zone final 24</t>
  </si>
  <si>
    <t>ROYAL CITY2-IPC15</t>
  </si>
  <si>
    <t>NFISHA BRIDGE-FINAL</t>
  </si>
  <si>
    <t>Inv 1 + $ Sugar S/s</t>
  </si>
  <si>
    <t>Inv 1 $ Sugar S/s</t>
  </si>
  <si>
    <t>1906210001</t>
  </si>
  <si>
    <t>1906210015</t>
  </si>
  <si>
    <t>Inv. 14 Badr</t>
  </si>
  <si>
    <t>252</t>
  </si>
  <si>
    <t>M.Z TUNNLE-FINAL</t>
  </si>
  <si>
    <t>inv ( 15 ) 1-12-2020</t>
  </si>
  <si>
    <t>10188</t>
  </si>
  <si>
    <t>10134</t>
  </si>
  <si>
    <t>10128</t>
  </si>
  <si>
    <t>OF/MP-04</t>
  </si>
  <si>
    <t>MANGROVY-IPC11</t>
  </si>
  <si>
    <t>mangrove-IPC04</t>
  </si>
  <si>
    <t>Inv.33 Borg Alarab</t>
  </si>
  <si>
    <t>PKG#101-IPC11</t>
  </si>
  <si>
    <t>10106</t>
  </si>
  <si>
    <t>257</t>
  </si>
  <si>
    <t>268</t>
  </si>
  <si>
    <t>1908210013</t>
  </si>
  <si>
    <t>SOREAL - IPC06</t>
  </si>
  <si>
    <t>Port Said</t>
  </si>
  <si>
    <t>Inv 8 Portsaid.final</t>
  </si>
  <si>
    <t>PO-PKG#53-IPC03</t>
  </si>
  <si>
    <t>ALALAMEN ROAD-IPC02</t>
  </si>
  <si>
    <t>hyper one- IPC09</t>
  </si>
  <si>
    <t>Hyperone-IPC05</t>
  </si>
  <si>
    <t>IKEA-IPC01</t>
  </si>
  <si>
    <t>1907210018</t>
  </si>
  <si>
    <t>Benban Lot2 Inv 11 $</t>
  </si>
  <si>
    <t>Benban Lot2 Inv 7 $</t>
  </si>
  <si>
    <t>284</t>
  </si>
  <si>
    <t>278</t>
  </si>
  <si>
    <t>inv 5 Ghana</t>
  </si>
  <si>
    <t>10189</t>
  </si>
  <si>
    <t>pkg#140 - ipc 05</t>
  </si>
  <si>
    <t>18 EGP Shipping Main</t>
  </si>
  <si>
    <t>13 EGP - Suez Gulf</t>
  </si>
  <si>
    <t>R5 ZONE2-IPC09</t>
  </si>
  <si>
    <t>ALAMEEN SUPPLY-IPC02</t>
  </si>
  <si>
    <t>10248</t>
  </si>
  <si>
    <t>287</t>
  </si>
  <si>
    <t>Benban Lot 1 Inv. 13</t>
  </si>
  <si>
    <t>Benban Lot 2 Inv. 22</t>
  </si>
  <si>
    <t>484</t>
  </si>
  <si>
    <t>483</t>
  </si>
  <si>
    <t>529</t>
  </si>
  <si>
    <t>10329</t>
  </si>
  <si>
    <t>PKG#117-IPC13</t>
  </si>
  <si>
    <t>1902210005</t>
  </si>
  <si>
    <t>1908210007</t>
  </si>
  <si>
    <t>1904210001</t>
  </si>
  <si>
    <t>1901210001</t>
  </si>
  <si>
    <t>300</t>
  </si>
  <si>
    <t>Inv.24 Qena- Akhmem$</t>
  </si>
  <si>
    <t>Benban Lot 2 Inv. 25</t>
  </si>
  <si>
    <t>Benban Lot 1 Inv. 24</t>
  </si>
  <si>
    <t>Toshka Lot 4 Inv .17</t>
  </si>
  <si>
    <t>Toshka Lot 4 Inv .7</t>
  </si>
  <si>
    <t>Toshka Lot 4 Inv .2</t>
  </si>
  <si>
    <t>CFC- IPC04</t>
  </si>
  <si>
    <t>534</t>
  </si>
  <si>
    <t>20100003</t>
  </si>
  <si>
    <t>ROYAL CENTER-IPC03</t>
  </si>
  <si>
    <t>ISE-SW-EGP-07</t>
  </si>
  <si>
    <t>ISE-SW-EGP-06</t>
  </si>
  <si>
    <t>489</t>
  </si>
  <si>
    <t>Inv.49 Borg Alarab</t>
  </si>
  <si>
    <t>10430</t>
  </si>
  <si>
    <t>MP-07</t>
  </si>
  <si>
    <t>Inv(1)131219</t>
  </si>
  <si>
    <t>inv(2)251119</t>
  </si>
  <si>
    <t>Toshka Sub Inv. 23 $</t>
  </si>
  <si>
    <t>Toshka Sub Inv. 02 $</t>
  </si>
  <si>
    <t>KAYAN RADM1-FINAL</t>
  </si>
  <si>
    <t>Social Inv.24$Qen 2</t>
  </si>
  <si>
    <t>Inv.25Assuit Akhmem$</t>
  </si>
  <si>
    <t>R5-IPC012</t>
  </si>
  <si>
    <t>Inv.22 Borg Alarab</t>
  </si>
  <si>
    <t>Inv.14 Borg Alarab</t>
  </si>
  <si>
    <t>Inv.12 Borg Alarab</t>
  </si>
  <si>
    <t>532</t>
  </si>
  <si>
    <t>Inv.61 Borg Alarab</t>
  </si>
  <si>
    <t>Toshka Lot 6 Inv $2</t>
  </si>
  <si>
    <t>329</t>
  </si>
  <si>
    <t>323</t>
  </si>
  <si>
    <t>340</t>
  </si>
  <si>
    <t>335</t>
  </si>
  <si>
    <t>Inv.70 Borg Alarab</t>
  </si>
  <si>
    <t>inv(5)250220</t>
  </si>
  <si>
    <t>ELALAMEN ROAD-IPC3F</t>
  </si>
  <si>
    <t>Inv. 14 Balat lot 3</t>
  </si>
  <si>
    <t>2003210010</t>
  </si>
  <si>
    <t>10362</t>
  </si>
  <si>
    <t>ENG/026 Rev0</t>
  </si>
  <si>
    <t>346</t>
  </si>
  <si>
    <t>2008210005</t>
  </si>
  <si>
    <t>2002210021</t>
  </si>
  <si>
    <t>526</t>
  </si>
  <si>
    <t>East Owainat Inv. 02</t>
  </si>
  <si>
    <t>ROYAL CITY-IPC30</t>
  </si>
  <si>
    <t>ELHEGAZ BRIDGE-IPC01</t>
  </si>
  <si>
    <t>SOREAL-IPC15</t>
  </si>
  <si>
    <t>Claim-01</t>
  </si>
  <si>
    <t>2007210007</t>
  </si>
  <si>
    <t>2007210008</t>
  </si>
  <si>
    <t>Nagaa Hamady Inv.5</t>
  </si>
  <si>
    <t>355</t>
  </si>
  <si>
    <t>Con-013 Rev0</t>
  </si>
  <si>
    <t>2004210011</t>
  </si>
  <si>
    <t>ELALAMEEN SUPPLAY-03</t>
  </si>
  <si>
    <t>Inv.54 Borg Alarab</t>
  </si>
  <si>
    <t>R5 FINSHING-IPC03</t>
  </si>
  <si>
    <t>ESU2-ARCH&amp;MEP-IPC06</t>
  </si>
  <si>
    <t>HYPER ONE-IPC13</t>
  </si>
  <si>
    <t>11639</t>
  </si>
  <si>
    <t>ROYAL ZONE-IPC11</t>
  </si>
  <si>
    <t>R05(2) ipc 39</t>
  </si>
  <si>
    <t>R5(2) ipc25</t>
  </si>
  <si>
    <t>R05(2) ipc24</t>
  </si>
  <si>
    <t>R5(2) ipc(22)</t>
  </si>
  <si>
    <t>R05(2) ipc21</t>
  </si>
  <si>
    <t>ISE-CW-EGP-26</t>
  </si>
  <si>
    <t>ISE-CW-EGP-24</t>
  </si>
  <si>
    <t>PKG#162-IPC08</t>
  </si>
  <si>
    <t>369</t>
  </si>
  <si>
    <t>Toshka Farm Inv. 01</t>
  </si>
  <si>
    <t>2008210001</t>
  </si>
  <si>
    <t>Toshka Lot 6 Inv .11</t>
  </si>
  <si>
    <t>MIN-CORE-IPC05</t>
  </si>
  <si>
    <t>MIN.LAND SCAPE-IPC02</t>
  </si>
  <si>
    <t>final new giza1</t>
  </si>
  <si>
    <t>Cairo-alex ipc 33</t>
  </si>
  <si>
    <t>cairo-alex ipc23</t>
  </si>
  <si>
    <t>11502</t>
  </si>
  <si>
    <t>11223</t>
  </si>
  <si>
    <t>11222</t>
  </si>
  <si>
    <t>11291</t>
  </si>
  <si>
    <t>10605</t>
  </si>
  <si>
    <t>373</t>
  </si>
  <si>
    <t>364</t>
  </si>
  <si>
    <t>RINING ROAD-IPC02</t>
  </si>
  <si>
    <t>2010210008</t>
  </si>
  <si>
    <t>2010210006</t>
  </si>
  <si>
    <t>inv ( 16)30-12-2020</t>
  </si>
  <si>
    <t>IPC_1_Gama_Saraya</t>
  </si>
  <si>
    <t>ora ph1 ipc 34</t>
  </si>
  <si>
    <t>ora ph1 ipc 30</t>
  </si>
  <si>
    <t>ora ph.1 - ipc 23</t>
  </si>
  <si>
    <t>ANG-Mor-Inv 4 - Ints</t>
  </si>
  <si>
    <t>2009210017</t>
  </si>
  <si>
    <t>2010210002</t>
  </si>
  <si>
    <t>Toshka Lot 6 Inv $8</t>
  </si>
  <si>
    <t>Tunnel Inv. 6</t>
  </si>
  <si>
    <t>MARIYTIA-R.R-IPC01</t>
  </si>
  <si>
    <t>Tunnel Inv. 7</t>
  </si>
  <si>
    <t>19100004</t>
  </si>
  <si>
    <t>EL SEWEDY HQ IPC16</t>
  </si>
  <si>
    <t>ELSEWEDY IPC 11</t>
  </si>
  <si>
    <t>Inv.75 Borg Alarab</t>
  </si>
  <si>
    <t>Inv.76 Borg Alarab</t>
  </si>
  <si>
    <t>Inv. 15 Balat lot 3</t>
  </si>
  <si>
    <t>Inv. 9 Oewon Mousa</t>
  </si>
  <si>
    <t>Inv. 3 Sugar 33 OHTL</t>
  </si>
  <si>
    <t>Katamya chreek ipc39</t>
  </si>
  <si>
    <t>KATAMEYA GREEKS-IPC6</t>
  </si>
  <si>
    <t>Inv.25Usd borg alarb</t>
  </si>
  <si>
    <t>Toshka Lot 6 Inv .15</t>
  </si>
  <si>
    <t>BSF-CW-EURO-9FINAL</t>
  </si>
  <si>
    <t>IKEA2-IPC02</t>
  </si>
  <si>
    <t>ROYAL ZONE-IPC14</t>
  </si>
  <si>
    <t>IPC_1_LRT</t>
  </si>
  <si>
    <t>SOUQ ELSAMAK-IPC02</t>
  </si>
  <si>
    <t>392</t>
  </si>
  <si>
    <t>Ref Ret Sugar 33OHTL</t>
  </si>
  <si>
    <t>VM Horizon Cloud LP-07-20</t>
  </si>
  <si>
    <t>7</t>
  </si>
  <si>
    <t>Mid Town - Condo</t>
  </si>
  <si>
    <t>IPC-Condo</t>
  </si>
  <si>
    <t>2012210004</t>
  </si>
  <si>
    <t>P-45-Portsaid Inv.05</t>
  </si>
  <si>
    <t>2103210002</t>
  </si>
  <si>
    <t>RING MARYOTUA-IPC03</t>
  </si>
  <si>
    <t>SOREAL-IPC22</t>
  </si>
  <si>
    <t>GOV2-IPC 1MOS+2</t>
  </si>
  <si>
    <t>PKG#163-IPC09</t>
  </si>
  <si>
    <t>10464</t>
  </si>
  <si>
    <t>Inv.51 Qena Akhmem</t>
  </si>
  <si>
    <t>Tunnel Inv. 9</t>
  </si>
  <si>
    <t>South Valley Inv. 06</t>
  </si>
  <si>
    <t>401</t>
  </si>
  <si>
    <t>400</t>
  </si>
  <si>
    <t>ISE-SW-EGP-08</t>
  </si>
  <si>
    <t>Inv.50 Qena Akhmem</t>
  </si>
  <si>
    <t>404</t>
  </si>
  <si>
    <t>MANROVE-IPC14</t>
  </si>
  <si>
    <t>PKG#177 IPC 25</t>
  </si>
  <si>
    <t>PKG #177 IPC019</t>
  </si>
  <si>
    <t>PKG #177 IPC09</t>
  </si>
  <si>
    <t>R5 FINSHING-IPC11</t>
  </si>
  <si>
    <t>Inv.19 - Lot 1</t>
  </si>
  <si>
    <t>Inv.17 - Lot 2</t>
  </si>
  <si>
    <t>Inv.14 – Lot 2</t>
  </si>
  <si>
    <t>Inv. 11 – Lot 2</t>
  </si>
  <si>
    <t>elco egat ipc10</t>
  </si>
  <si>
    <t>PKG #101 IPC020</t>
  </si>
  <si>
    <t>19</t>
  </si>
  <si>
    <t>2105210016</t>
  </si>
  <si>
    <t>INV( 1 ) 21-6-2021</t>
  </si>
  <si>
    <t>R05 Finishng - IPC12</t>
  </si>
  <si>
    <t>Diplo Dist IPC04</t>
  </si>
  <si>
    <t>Air Force Inv . 04</t>
  </si>
  <si>
    <t>mansoura ipc 09</t>
  </si>
  <si>
    <t>R5 - IPC22</t>
  </si>
  <si>
    <t>Kafr Shokr IPC03</t>
  </si>
  <si>
    <t>South Valley Inv. 04</t>
  </si>
  <si>
    <t>10582</t>
  </si>
  <si>
    <t>MIDELEC 66 KV OHTL</t>
  </si>
  <si>
    <t>Midor Inv. 01</t>
  </si>
  <si>
    <t>ODP ipc03</t>
  </si>
  <si>
    <t>Hosh Essa Inv. 11</t>
  </si>
  <si>
    <t>Toshka Sub Inv. 01 $</t>
  </si>
  <si>
    <t>2101210005</t>
  </si>
  <si>
    <t>DP World IPC028</t>
  </si>
  <si>
    <t>OLYMPIC CIVIL-IPC04</t>
  </si>
  <si>
    <t>FPC - Shenzo Aby</t>
  </si>
  <si>
    <t>10623</t>
  </si>
  <si>
    <t>20</t>
  </si>
  <si>
    <t>IPC-7-PLAYA</t>
  </si>
  <si>
    <t>LRT 10Ramadan Inv.04</t>
  </si>
  <si>
    <t>25</t>
  </si>
  <si>
    <t>TAM-CW-EGP-24</t>
  </si>
  <si>
    <t>414</t>
  </si>
  <si>
    <t>2012210013</t>
  </si>
  <si>
    <t>Inv. 13 Heliopolise</t>
  </si>
  <si>
    <t>IPC#3 - ElMoneeb</t>
  </si>
  <si>
    <t>FPC - PKG#178</t>
  </si>
  <si>
    <t>INV ( 3 )</t>
  </si>
  <si>
    <t>LOC/018</t>
  </si>
  <si>
    <t>Ref.Ret Asuit akhm</t>
  </si>
  <si>
    <t xml:space="preserve"> Ref.Ret Sugar Sub $</t>
  </si>
  <si>
    <t>IPC-FINAL-HYPER ONE</t>
  </si>
  <si>
    <t>South Valley Inv. 01</t>
  </si>
  <si>
    <t>10902</t>
  </si>
  <si>
    <t>PKG #140 IPC025</t>
  </si>
  <si>
    <t>Olympic Hall IPC05</t>
  </si>
  <si>
    <t>South Valley Inv. 07</t>
  </si>
  <si>
    <t>Air Force Inv . 12</t>
  </si>
  <si>
    <t>MDF FACTORY3 IPC01</t>
  </si>
  <si>
    <t>10804</t>
  </si>
  <si>
    <t>BRSH-JHRC</t>
  </si>
  <si>
    <t>11723</t>
  </si>
  <si>
    <t>IPC4 - Monorail</t>
  </si>
  <si>
    <t>MDF IPC05</t>
  </si>
  <si>
    <t>IPC#6`</t>
  </si>
  <si>
    <t>425</t>
  </si>
  <si>
    <t>Olympic Hall IPC02</t>
  </si>
  <si>
    <t>Waldorf IPC7</t>
  </si>
  <si>
    <t>CFC IPC027</t>
  </si>
  <si>
    <t>2108210001</t>
  </si>
  <si>
    <t>Ref.Ret Zafra-B-Suef</t>
  </si>
  <si>
    <t>10982</t>
  </si>
  <si>
    <t>Ret Qen-akh 7 T</t>
  </si>
  <si>
    <t>Ref.Ret Asuit akh 5</t>
  </si>
  <si>
    <t>CFC IPC026</t>
  </si>
  <si>
    <t>Air Force Inv . 19</t>
  </si>
  <si>
    <t>Air Force Inv . 18</t>
  </si>
  <si>
    <t>INV ( 4 ) GET</t>
  </si>
  <si>
    <t>EGAT WaterTank IPC06</t>
  </si>
  <si>
    <t>katamya ipc11</t>
  </si>
  <si>
    <t>Minist Core IPC09</t>
  </si>
  <si>
    <t>443</t>
  </si>
  <si>
    <t>sokhna port ipc 12</t>
  </si>
  <si>
    <t>sokhna port ex ipc06</t>
  </si>
  <si>
    <t>Inv.15 - Lot 1</t>
  </si>
  <si>
    <t>IPC#5 GSCC Port Said</t>
  </si>
  <si>
    <t>IPC#1-Port Saeid</t>
  </si>
  <si>
    <t>120721</t>
  </si>
  <si>
    <t>ODP IPC02</t>
  </si>
  <si>
    <t>Ref.  Akhmem Asuit2T</t>
  </si>
  <si>
    <t>11082</t>
  </si>
  <si>
    <t>11144</t>
  </si>
  <si>
    <t>ENR-Sign Inst Inv04</t>
  </si>
  <si>
    <t>Rolling mill ipc 03</t>
  </si>
  <si>
    <t>Wat Pump Obour Inv.2</t>
  </si>
  <si>
    <t>Benban Lot2 Inv 12 $</t>
  </si>
  <si>
    <t>Tam SW Final</t>
  </si>
  <si>
    <t>SW Final</t>
  </si>
  <si>
    <t>PORT SAID IPC 27</t>
  </si>
  <si>
    <t>IPC-4-Playa Roof</t>
  </si>
  <si>
    <t>Hosh Essa Inv. 02</t>
  </si>
  <si>
    <t>INV ( 3 )ALparco</t>
  </si>
  <si>
    <t>11283</t>
  </si>
  <si>
    <t>11282</t>
  </si>
  <si>
    <t>11286</t>
  </si>
  <si>
    <t>LP-15-21 UIC</t>
  </si>
  <si>
    <t>54</t>
  </si>
  <si>
    <t>cairo-alex ipc 17</t>
  </si>
  <si>
    <t>IPC#9 - Spkhna port</t>
  </si>
  <si>
    <t>MDF FACTORY IPC08</t>
  </si>
  <si>
    <t>11363</t>
  </si>
  <si>
    <t>10th Ind Park Inv.02</t>
  </si>
  <si>
    <t>egat watertank ipc10</t>
  </si>
  <si>
    <t>HYPER ELCTRO-FINAL</t>
  </si>
  <si>
    <t>FPC - Tiger</t>
  </si>
  <si>
    <t>11746</t>
  </si>
  <si>
    <t>220421005</t>
  </si>
  <si>
    <t>520</t>
  </si>
  <si>
    <t>ELCO EGAT IPC 11</t>
  </si>
  <si>
    <t>11519</t>
  </si>
  <si>
    <t>WALDORF astoria IPC1</t>
  </si>
  <si>
    <t>Emaar pkg#189 ipc 31</t>
  </si>
  <si>
    <t>Emaar PKG#189 IPC28</t>
  </si>
  <si>
    <t>Emaar pkg#189 ipc 14</t>
  </si>
  <si>
    <t>IPC-16-PLAYA</t>
  </si>
  <si>
    <t>IMP/069</t>
  </si>
  <si>
    <t>Elco EGAT IPC12</t>
  </si>
  <si>
    <t xml:space="preserve"> PIP indust Inv.02</t>
  </si>
  <si>
    <t>mansora finish ipc22</t>
  </si>
  <si>
    <t>Mdf factory2 ipc05</t>
  </si>
  <si>
    <t>Ora landscape ipc 10</t>
  </si>
  <si>
    <t>astoria sharm ipc 01</t>
  </si>
  <si>
    <t>Toshka Lot 6 Inv $11</t>
  </si>
  <si>
    <t>IPC-18-PLAYA</t>
  </si>
  <si>
    <t>air devance ipc03</t>
  </si>
  <si>
    <t>10th Ind Park Inv.03</t>
  </si>
  <si>
    <t>Toshka Lot 6 Inv .16</t>
  </si>
  <si>
    <t>11682</t>
  </si>
  <si>
    <t>10020</t>
  </si>
  <si>
    <t>ENG/055</t>
  </si>
  <si>
    <t>10342</t>
  </si>
  <si>
    <t>64</t>
  </si>
  <si>
    <t>220621008</t>
  </si>
  <si>
    <t>LP-20-21 ACUD Fiber optics</t>
  </si>
  <si>
    <t>MDF Factory ipc (27)</t>
  </si>
  <si>
    <t>220721001</t>
  </si>
  <si>
    <t>R5(2) ipc 23</t>
  </si>
  <si>
    <t>180056</t>
  </si>
  <si>
    <t>MDF (2) - IPC 8</t>
  </si>
  <si>
    <t>inv ( final ) T0022</t>
  </si>
  <si>
    <t>inv ( 3 ) montazha</t>
  </si>
  <si>
    <t>olmpiclandscape ipc1</t>
  </si>
  <si>
    <t>New Giza Hosp ipc16</t>
  </si>
  <si>
    <t>11619</t>
  </si>
  <si>
    <t>SUEZ STEEL SSC IPC 1</t>
  </si>
  <si>
    <t>In&amp;ReApply(SSC)IPC2</t>
  </si>
  <si>
    <t>intak&amp;ret apply ipc5</t>
  </si>
  <si>
    <t>In&amp;reApply(ABB)ipc1</t>
  </si>
  <si>
    <t>TR0048-00002</t>
  </si>
  <si>
    <t>Gov2 ipc 15+16</t>
  </si>
  <si>
    <t>EGAT Watertank-IPC12</t>
  </si>
  <si>
    <t>minis shel ipc09</t>
  </si>
  <si>
    <t>MDF (2) - IPC9</t>
  </si>
  <si>
    <t>INV ( 1 ) ALmansorya</t>
  </si>
  <si>
    <t>inv ( 15 ) CS-20</t>
  </si>
  <si>
    <t>inv ( 16 ) CS-20</t>
  </si>
  <si>
    <t>inv ( 1 ) CS-20</t>
  </si>
  <si>
    <t>kafr shokr ipc#9</t>
  </si>
  <si>
    <t>Min MEP. IPC5</t>
  </si>
  <si>
    <t>FPC - LRT ARABCo</t>
  </si>
  <si>
    <t>ROLLING MILL IPC 09</t>
  </si>
  <si>
    <t>Finishing IPC02</t>
  </si>
  <si>
    <t>Astoria sharm- IPC4</t>
  </si>
  <si>
    <t>new giza hos ipc3</t>
  </si>
  <si>
    <t>IPC#1&amp;2 -Assuit Rent</t>
  </si>
  <si>
    <t>Dwelling Villas Seashell Playa</t>
  </si>
  <si>
    <t>IPC001 Dewalling</t>
  </si>
  <si>
    <t>Elsewedy HQ IPC19</t>
  </si>
  <si>
    <t>PKG #101 IPC021.</t>
  </si>
  <si>
    <t>MDF IPC15</t>
  </si>
  <si>
    <t>INV ( 17 ) GET</t>
  </si>
  <si>
    <t>sokhna port ex ipc07</t>
  </si>
  <si>
    <t>elsewedy HQ- IPC21</t>
  </si>
  <si>
    <t>IPC00001</t>
  </si>
  <si>
    <t xml:space="preserve"> 43- kantine 5</t>
  </si>
  <si>
    <t>Urbn-k IPC 7</t>
  </si>
  <si>
    <t>sokhna port ex ipc 8</t>
  </si>
  <si>
    <t>Revamp ipc(4)</t>
  </si>
  <si>
    <t>IPC#00002</t>
  </si>
  <si>
    <t>IPC004 Air Defense</t>
  </si>
  <si>
    <t>port said silos ipc9</t>
  </si>
  <si>
    <t>EIPICO3 - IPC1</t>
  </si>
  <si>
    <t>IPC0000001</t>
  </si>
  <si>
    <t>INV ( 2-3-4 ) KEMET</t>
  </si>
  <si>
    <t>IPC#000015</t>
  </si>
  <si>
    <t>ELSEWEDY HQ-IPC25</t>
  </si>
  <si>
    <t>IPC#5 WADI</t>
  </si>
  <si>
    <t>IPC#7 WADI</t>
  </si>
  <si>
    <t>IPC006 TR60</t>
  </si>
  <si>
    <t>Olypic sehe IPC1</t>
  </si>
  <si>
    <t>Dp world ph.2-IPC 2</t>
  </si>
  <si>
    <t>ipc 2 elmahager</t>
  </si>
  <si>
    <t>Ora ph landscap ipc2</t>
  </si>
  <si>
    <t>IPC#10 WADI</t>
  </si>
  <si>
    <t>IPC# 1 WARAAQ</t>
  </si>
  <si>
    <t>MDF 2 IPC (15)</t>
  </si>
  <si>
    <t>sokhna port ex ipc11</t>
  </si>
  <si>
    <t>in.&amp;ret.sup sscipc1</t>
  </si>
  <si>
    <t>R.O.SU.PRIC.ADJ.IPC3</t>
  </si>
  <si>
    <t>playa-c185 pic 1</t>
  </si>
  <si>
    <t>playa c-204 ipc 2</t>
  </si>
  <si>
    <t>seashell playa ipc04</t>
  </si>
  <si>
    <t>seashell playa ipc 6</t>
  </si>
  <si>
    <t>october tunnel ipc06</t>
  </si>
  <si>
    <t>Urbn-k ipc (8)</t>
  </si>
  <si>
    <t>Katameya Creek ipc35</t>
  </si>
  <si>
    <t>IPC005</t>
  </si>
  <si>
    <t>sorealhardscapeIPC11</t>
  </si>
  <si>
    <t>IPC03 TR64</t>
  </si>
  <si>
    <t>Katameya urbnk ipc9</t>
  </si>
  <si>
    <t>Egat Piping ipc 2</t>
  </si>
  <si>
    <t>MDF Factory ipc 29</t>
  </si>
  <si>
    <t>seashell playa ipc 5</t>
  </si>
  <si>
    <t>IPC001 TR64</t>
  </si>
  <si>
    <t>inv ( final) montazh</t>
  </si>
  <si>
    <t>Minis MEP IPC8</t>
  </si>
  <si>
    <t>IPC0011</t>
  </si>
  <si>
    <t>INV ( 1 ) Central Ca</t>
  </si>
  <si>
    <t>MARIOTYIA IPC16</t>
  </si>
  <si>
    <t>Olympic fins ipc5</t>
  </si>
  <si>
    <t>air def finish4 IPC1</t>
  </si>
  <si>
    <t>Bis school ipc (1)</t>
  </si>
  <si>
    <t>inv ( 1 ) T. Pushing</t>
  </si>
  <si>
    <t>Royal City Final 43</t>
  </si>
  <si>
    <t>26th of July Corridor New</t>
  </si>
  <si>
    <t>IPC FINAL 26th</t>
  </si>
  <si>
    <t>IPC#002 - Kilo21</t>
  </si>
  <si>
    <t>IPC#2 Bahr El Baqar</t>
  </si>
  <si>
    <t>IPC09 TR60</t>
  </si>
  <si>
    <t>IPC6&amp;7TR0064</t>
  </si>
  <si>
    <t>Egy Exchange IPC3</t>
  </si>
  <si>
    <t>IPC04TR0069</t>
  </si>
  <si>
    <t>IPC10,11 TR51</t>
  </si>
  <si>
    <t>Mdf Factory ipc 30</t>
  </si>
  <si>
    <t>int&amp;rut sup ABB ipc6</t>
  </si>
  <si>
    <t>Waldorf IPC 20</t>
  </si>
  <si>
    <t>IPC06TR0078</t>
  </si>
  <si>
    <t>Mohamed Aly IPC Fin</t>
  </si>
  <si>
    <t>Carrefour Head ipc 5</t>
  </si>
  <si>
    <t>IPC15TR0055</t>
  </si>
  <si>
    <t>Air Dev fire IPC2</t>
  </si>
  <si>
    <t>Air dev elec IPC2</t>
  </si>
  <si>
    <t>IPC001 TR59</t>
  </si>
  <si>
    <t>New Giza ipc 19</t>
  </si>
  <si>
    <t>sokhna Br. ipc14+15</t>
  </si>
  <si>
    <t>mansora finish ipc08</t>
  </si>
  <si>
    <t>MANSOURA IPC13</t>
  </si>
  <si>
    <t>R05(2) ipc 28</t>
  </si>
  <si>
    <t>playa c072- ipc 5</t>
  </si>
  <si>
    <t>Woldorf sharm ipc 7</t>
  </si>
  <si>
    <t>Baraka Fance ipc 2</t>
  </si>
  <si>
    <t>Baraka Fance ipc 1</t>
  </si>
  <si>
    <t>New Gas Station ipc1</t>
  </si>
  <si>
    <t>svc ipc 2</t>
  </si>
  <si>
    <t>inv ( 11 ) Captal 1</t>
  </si>
  <si>
    <t>Air dif finish4 IPC2</t>
  </si>
  <si>
    <t>IPC02TR0075</t>
  </si>
  <si>
    <t>IPC04TR0078</t>
  </si>
  <si>
    <t>R05(2) ipc 42</t>
  </si>
  <si>
    <t>IPC 3 elwaraq</t>
  </si>
  <si>
    <t>Wady elnatroon ipc07</t>
  </si>
  <si>
    <t>Carrefour RBS IPC 3</t>
  </si>
  <si>
    <t>Sokhna Bri esc.1:13</t>
  </si>
  <si>
    <t>Emaar pkg#189 ipc 23</t>
  </si>
  <si>
    <t>IPC09&amp;10 TR48</t>
  </si>
  <si>
    <t>IPC 12 TR53</t>
  </si>
  <si>
    <t>IPC03TR0071</t>
  </si>
  <si>
    <t>IPC14TR0039</t>
  </si>
  <si>
    <t>ora zed ph2 ipc02</t>
  </si>
  <si>
    <t>Alamein L&amp;L IPCFin</t>
  </si>
  <si>
    <t>R05(2) ipc44</t>
  </si>
  <si>
    <t>Silos supp.EUR ipc01</t>
  </si>
  <si>
    <t>PKG#220-IPC5=6</t>
  </si>
  <si>
    <t>IPC#003</t>
  </si>
  <si>
    <t>IPC no14..</t>
  </si>
  <si>
    <t>IPC1TR0083</t>
  </si>
  <si>
    <t>INV ( 3 ) Central Ca</t>
  </si>
  <si>
    <t>IPC18TR0055</t>
  </si>
  <si>
    <t>IPC13TR0048</t>
  </si>
  <si>
    <t>IPC11TR0060</t>
  </si>
  <si>
    <t>Eipico ipc 15</t>
  </si>
  <si>
    <t>El ROUDA Final</t>
  </si>
  <si>
    <t>port said ipc23</t>
  </si>
  <si>
    <t>pkg#189-IPC9</t>
  </si>
  <si>
    <t>Ora ph.1 - IPC 22</t>
  </si>
  <si>
    <t>Rolling Mill ipc 15</t>
  </si>
  <si>
    <t>Inv-02</t>
  </si>
  <si>
    <t>Cairo-alex Esc.20:41</t>
  </si>
  <si>
    <t>SPX.2 ipc06</t>
  </si>
  <si>
    <t>Egat Mechnical ipc 4</t>
  </si>
  <si>
    <t>IPC08TR0061</t>
  </si>
  <si>
    <t>QASRRASHWAN A 1</t>
  </si>
  <si>
    <t>L4283/2024</t>
  </si>
  <si>
    <t>L 4291/2024</t>
  </si>
  <si>
    <t>ABOGHALEBIPC21+22+23</t>
  </si>
  <si>
    <t>QASR RASHWAN B IPC1</t>
  </si>
  <si>
    <t>IPC17TR0060</t>
  </si>
  <si>
    <t>IPC11TR0061</t>
  </si>
  <si>
    <t>IPC08TR0059</t>
  </si>
  <si>
    <t>el khatatba ipc05</t>
  </si>
  <si>
    <t>Elmahager esc.2:7</t>
  </si>
  <si>
    <t>Playa - C470 ipc 2</t>
  </si>
  <si>
    <t>Inv ( 6 ) A.S</t>
  </si>
  <si>
    <t>Eipico ipc 18</t>
  </si>
  <si>
    <t>IPC#4#Roubiky</t>
  </si>
  <si>
    <t>LEKELA IPC2=4</t>
  </si>
  <si>
    <t>Inv-05</t>
  </si>
  <si>
    <t>EL KHATBA ESC 1:12</t>
  </si>
  <si>
    <t>ABO GHALEB ESC 1:20</t>
  </si>
  <si>
    <t>IPC06TR0084</t>
  </si>
  <si>
    <t>Damietta Pkg 3 ipc 1</t>
  </si>
  <si>
    <t>IPC11TR0068</t>
  </si>
  <si>
    <t>IPC13TR0061</t>
  </si>
  <si>
    <t>IPC08 TR48</t>
  </si>
  <si>
    <t>6 Octobar Stores</t>
  </si>
  <si>
    <t>IPC01TR0072</t>
  </si>
  <si>
    <t>Playa c470 ipc 5</t>
  </si>
  <si>
    <t>playa C469 IPC 8</t>
  </si>
  <si>
    <t>Playa c470 ipc 4</t>
  </si>
  <si>
    <t>IPC #1 Abo Ghaleb</t>
  </si>
  <si>
    <t>AL-JAWHARA PALACE</t>
  </si>
  <si>
    <t>IPC02TR0095</t>
  </si>
  <si>
    <t>IPC14TR0088</t>
  </si>
  <si>
    <t>IPC20TR0060</t>
  </si>
  <si>
    <t>180082</t>
  </si>
  <si>
    <t>9 EGP South Helwan</t>
  </si>
  <si>
    <t>Cr.P-10-14</t>
  </si>
  <si>
    <t>CN Semeins</t>
  </si>
  <si>
    <t>IPC4 elwaraq</t>
  </si>
  <si>
    <t>5001-3</t>
  </si>
  <si>
    <t>Credit closing pip</t>
  </si>
  <si>
    <t>CR-Inv#180163</t>
  </si>
  <si>
    <t>DEC ADJ 94</t>
  </si>
  <si>
    <t>CR - IPC#23</t>
  </si>
  <si>
    <t>CR.Toshka Farm Inv.3</t>
  </si>
  <si>
    <t>Soc.2020 تشيد سكرخط</t>
  </si>
  <si>
    <t>D0040-OB-Dec-2020/Cr</t>
  </si>
  <si>
    <t>34</t>
  </si>
  <si>
    <t>Hosh Essa USD Inv.01</t>
  </si>
  <si>
    <t>INV ( 20 ) GET</t>
  </si>
  <si>
    <t>P-30-EGY  اتحاد تشيد</t>
  </si>
  <si>
    <t>final inv Assuit</t>
  </si>
  <si>
    <t>cr-abo shanab ipc01</t>
  </si>
  <si>
    <t>11 EGP - Shabab</t>
  </si>
  <si>
    <t>Zafra Souf Final7civ</t>
  </si>
  <si>
    <t>L965/2024</t>
  </si>
  <si>
    <t>180086</t>
  </si>
  <si>
    <t>1907220003</t>
  </si>
  <si>
    <t>IPC-3</t>
  </si>
  <si>
    <t>تجديد تشيد وبناء2020</t>
  </si>
  <si>
    <t>Cr. Inv ( 1 )  S 09</t>
  </si>
  <si>
    <t>Pole.Cvr.Inv.1.Cncl</t>
  </si>
  <si>
    <t>CR_inv12</t>
  </si>
  <si>
    <t>Adj.180132</t>
  </si>
  <si>
    <t>Residence 8 ( K10 )</t>
  </si>
  <si>
    <t>Inv (  2  ) K 10</t>
  </si>
  <si>
    <t>CR-MinistSHELLIPC08</t>
  </si>
  <si>
    <t>CR IPC#7 Madkour</t>
  </si>
  <si>
    <t>66</t>
  </si>
  <si>
    <t>Credit Memo FPC</t>
  </si>
  <si>
    <t>Cr. 4 Sugar 33 OHTL</t>
  </si>
  <si>
    <t>ipc no2 aswan</t>
  </si>
  <si>
    <t>2103220003</t>
  </si>
  <si>
    <t>Cr.Adj Inv. 18</t>
  </si>
  <si>
    <t>31 EGP-Giza Nor.III</t>
  </si>
  <si>
    <t>OB-RE-PKG#62</t>
  </si>
  <si>
    <t>CR ipc4 aswan</t>
  </si>
  <si>
    <t>CAN. IPC26TR0046</t>
  </si>
  <si>
    <t>CR-IPC#8</t>
  </si>
  <si>
    <t>ENG 056</t>
  </si>
  <si>
    <t>11544</t>
  </si>
  <si>
    <t>CR_INV.10</t>
  </si>
  <si>
    <t>MOC Inv-03</t>
  </si>
  <si>
    <t>Cr. Inv 02</t>
  </si>
  <si>
    <t>Cr -7-EGP-West D.117</t>
  </si>
  <si>
    <t>BSF-SW-EGP-12 FINAL</t>
  </si>
  <si>
    <t>11343</t>
  </si>
  <si>
    <t>DEC ADJ 55</t>
  </si>
  <si>
    <t>180085</t>
  </si>
  <si>
    <t>Credit</t>
  </si>
  <si>
    <t>Proj-CR Adj. Inv. 15</t>
  </si>
  <si>
    <t>8 USD - Shabab</t>
  </si>
  <si>
    <t>SCD4/004Cnl</t>
  </si>
  <si>
    <t>2104210004</t>
  </si>
  <si>
    <t>IPC-21-SARAY</t>
  </si>
  <si>
    <t>Cr. Inv. 27 Usd</t>
  </si>
  <si>
    <t>19 EGP - West Domiat</t>
  </si>
  <si>
    <t>D0024-OB-Dec-2020/Cr</t>
  </si>
  <si>
    <t>6 Euro-South Helwan</t>
  </si>
  <si>
    <t>180023</t>
  </si>
  <si>
    <t>MIDA Sply. Inv.5 Ret</t>
  </si>
  <si>
    <t>470</t>
  </si>
  <si>
    <t>inv ( 5 ) Baragill B</t>
  </si>
  <si>
    <t>271</t>
  </si>
  <si>
    <t>CR.10-16(2)</t>
  </si>
  <si>
    <t xml:space="preserve"> Ref.1 samanud-mat T</t>
  </si>
  <si>
    <t>Aswan- Belana 60K m³/day WWTP</t>
  </si>
  <si>
    <t>10225</t>
  </si>
  <si>
    <t>SH inv.32 deductions</t>
  </si>
  <si>
    <t>15 EGP - Shabab</t>
  </si>
  <si>
    <t>475</t>
  </si>
  <si>
    <t>CR.Ref Akhmm Asuit2T</t>
  </si>
  <si>
    <t>Credit Retention</t>
  </si>
  <si>
    <t>CR.10Ramadan Inv.02</t>
  </si>
  <si>
    <t>Bashteel - Tahya Masr Bridge</t>
  </si>
  <si>
    <t>IPC#3# FINAL#TAHYA M</t>
  </si>
  <si>
    <t>468</t>
  </si>
  <si>
    <t>credit ipc 11</t>
  </si>
  <si>
    <t>D0048 OB-Dec-2020/Cr</t>
  </si>
  <si>
    <t>Inv.5 Deductions</t>
  </si>
  <si>
    <t>Cr Adj Inv 5</t>
  </si>
  <si>
    <t>OPEN CHANEL IPC 2</t>
  </si>
  <si>
    <t>11661</t>
  </si>
  <si>
    <t>D0042-OB-Dec-2020/Cr</t>
  </si>
  <si>
    <t>CR-55/1</t>
  </si>
  <si>
    <t>CR.TR0014CLOSING.DEC</t>
  </si>
  <si>
    <t>OB-ST</t>
  </si>
  <si>
    <t>CR-Closing #180162</t>
  </si>
  <si>
    <t>ipc05 tr0054</t>
  </si>
  <si>
    <t>CMsewedy uni-mep-07</t>
  </si>
  <si>
    <t>2104220007</t>
  </si>
  <si>
    <t>Cr.P-14-12</t>
  </si>
  <si>
    <t>1907220004</t>
  </si>
  <si>
    <t>CR IPC4 elwaraq</t>
  </si>
  <si>
    <t>254</t>
  </si>
  <si>
    <t>Credit inv5 El Tbeen</t>
  </si>
  <si>
    <t>cr ( inv 5 ) ola</t>
  </si>
  <si>
    <t>SCD4/003Cnl</t>
  </si>
  <si>
    <t>TR55-CR3</t>
  </si>
  <si>
    <t>2008220003</t>
  </si>
  <si>
    <t>Discount int.</t>
  </si>
  <si>
    <t>Refund reten.closing</t>
  </si>
  <si>
    <t>10113</t>
  </si>
  <si>
    <t>2012210007</t>
  </si>
  <si>
    <t>Cancel inv. 7</t>
  </si>
  <si>
    <t>Cr Adj Inv 7</t>
  </si>
  <si>
    <t>CR.p-10-16</t>
  </si>
  <si>
    <t>TR055-Cr 1</t>
  </si>
  <si>
    <t>ipc 8 hsr</t>
  </si>
  <si>
    <t>rev. ( 8 EGP-West D.</t>
  </si>
  <si>
    <t>Soc.2020 تشيدسكر 33</t>
  </si>
  <si>
    <t>CREDITIPC15</t>
  </si>
  <si>
    <t>Inv.12 Fi Sugar OHTL</t>
  </si>
  <si>
    <t>Ref.soci 53-54 Asut</t>
  </si>
  <si>
    <t>DEC ADJ 89</t>
  </si>
  <si>
    <t>Cr - 2 USD - Shabab</t>
  </si>
  <si>
    <t>Cr.Sadat Indust Inv3</t>
  </si>
  <si>
    <t>CR-ODP ipc03</t>
  </si>
  <si>
    <t>2104220004</t>
  </si>
  <si>
    <t>CR. 1 Final ElNokra</t>
  </si>
  <si>
    <t>CR-KAFR SHOKR1</t>
  </si>
  <si>
    <t>Cr-egy exch Ipc1</t>
  </si>
  <si>
    <t>CR-Kafr shokr-IPC02</t>
  </si>
  <si>
    <t>material ipc 3</t>
  </si>
  <si>
    <t>IPC02TR0099</t>
  </si>
  <si>
    <t>IPC#2#Abo Ghaleb</t>
  </si>
  <si>
    <t>Hosh Eisa Hospit.</t>
  </si>
  <si>
    <t>IPC02TR0089</t>
  </si>
  <si>
    <t>IPC01TR00074</t>
  </si>
  <si>
    <t>IPC12TR0064</t>
  </si>
  <si>
    <t>IPC00022 TR41</t>
  </si>
  <si>
    <t>INV ( 9 ) Kemet</t>
  </si>
  <si>
    <t>inv ( 4 ) final</t>
  </si>
  <si>
    <t>TR0055</t>
  </si>
  <si>
    <t>ORA PH.1- IPC23</t>
  </si>
  <si>
    <t>Mini Core IPC11</t>
  </si>
  <si>
    <t>30/11/22Armed Force</t>
  </si>
  <si>
    <t>220721002</t>
  </si>
  <si>
    <t>MCBs inv. No.1</t>
  </si>
  <si>
    <t>Pole. Cvr. Inv.1</t>
  </si>
  <si>
    <t>11459</t>
  </si>
  <si>
    <t>11448</t>
  </si>
  <si>
    <t>IPC#7 - Monorail</t>
  </si>
  <si>
    <t>2110210003</t>
  </si>
  <si>
    <t>IPC#5 Zamalek</t>
  </si>
  <si>
    <t>IPC_1_R5</t>
  </si>
  <si>
    <t>Kafr Shokr - IPC02</t>
  </si>
  <si>
    <t>Street Lighting Fayoum</t>
  </si>
  <si>
    <t>Fayoum Street Inv.01</t>
  </si>
  <si>
    <t>TR0029DEC.Closing</t>
  </si>
  <si>
    <t>D0043-OB-Dec-2020</t>
  </si>
  <si>
    <t>D0044-OB-Dec-2020</t>
  </si>
  <si>
    <t>TR0014DEC.Closing</t>
  </si>
  <si>
    <t>TR0012DEC.Closing</t>
  </si>
  <si>
    <t>D0022-OB-Dec-2020</t>
  </si>
  <si>
    <t>D0011-OB-Dec-2020</t>
  </si>
  <si>
    <t>D0023-OB-Dec-2020</t>
  </si>
  <si>
    <t>IPC_3_RedSea</t>
  </si>
  <si>
    <t>مد وثيقة تامين P-76</t>
  </si>
  <si>
    <t>12 EGP - Suez Gulf</t>
  </si>
  <si>
    <t>19 EGP VO Progress</t>
  </si>
  <si>
    <t>1903210014</t>
  </si>
  <si>
    <t>1907210013</t>
  </si>
  <si>
    <t>1909210010</t>
  </si>
  <si>
    <t>custom release inv.</t>
  </si>
  <si>
    <t>reclass of rec acc</t>
  </si>
  <si>
    <t>180137</t>
  </si>
  <si>
    <t>14 Egp - Beni Suef</t>
  </si>
  <si>
    <t>INV 11,12,13</t>
  </si>
  <si>
    <t>Soc Inv 44 To 47 Asu</t>
  </si>
  <si>
    <t>PKG#85/53- IPC5</t>
  </si>
  <si>
    <t>Cancel Cr no. 227</t>
  </si>
  <si>
    <t>P-14-12 ADJ</t>
  </si>
  <si>
    <t>P-13-2016 ADJ</t>
  </si>
  <si>
    <t>5007 ADJ</t>
  </si>
  <si>
    <t>180097</t>
  </si>
  <si>
    <t>180160</t>
  </si>
  <si>
    <t>DM for wrong CR</t>
  </si>
  <si>
    <t>14 EGP- West Domiat</t>
  </si>
  <si>
    <t>180159</t>
  </si>
  <si>
    <t>5 USD - West D. 117</t>
  </si>
  <si>
    <t>180101</t>
  </si>
  <si>
    <t>9 EGP- Shabab</t>
  </si>
  <si>
    <t>Adj. Inv. 13</t>
  </si>
  <si>
    <t>Adj. Inv. 12</t>
  </si>
  <si>
    <t>Adj Inv 11</t>
  </si>
  <si>
    <t>Adjust</t>
  </si>
  <si>
    <t>180128</t>
  </si>
  <si>
    <t>Inv 92 P14 Assuit</t>
  </si>
  <si>
    <t>Inv. 1 S1</t>
  </si>
  <si>
    <t>180114</t>
  </si>
  <si>
    <t>180027</t>
  </si>
  <si>
    <t>115</t>
  </si>
  <si>
    <t>102</t>
  </si>
  <si>
    <t>92</t>
  </si>
  <si>
    <t>80</t>
  </si>
  <si>
    <t>180091</t>
  </si>
  <si>
    <t>76</t>
  </si>
  <si>
    <t>Inv. 9 Akhmem Qena</t>
  </si>
  <si>
    <t>Inv 7 Abo Zaabl</t>
  </si>
  <si>
    <t>Soc73 abo almatamer</t>
  </si>
  <si>
    <t>4 EGP - West D. 117</t>
  </si>
  <si>
    <t>4 USD/123/2011/2012</t>
  </si>
  <si>
    <t>015/2019</t>
  </si>
  <si>
    <t>Civil/H010</t>
  </si>
  <si>
    <t>Other Charge/H003</t>
  </si>
  <si>
    <t>Other Charge/H002</t>
  </si>
  <si>
    <t>32-132KVA-H</t>
  </si>
  <si>
    <t>539</t>
  </si>
  <si>
    <t>180093</t>
  </si>
  <si>
    <t>18 EGP - West D. 117</t>
  </si>
  <si>
    <t>10 USD - Shabab 117</t>
  </si>
  <si>
    <t>2 USD - West D. 117</t>
  </si>
  <si>
    <t>9 EGP - Suez Gulf</t>
  </si>
  <si>
    <t>5 USD/123/2011/2012</t>
  </si>
  <si>
    <t>Inv. Barwa 36</t>
  </si>
  <si>
    <t>Barwa 32</t>
  </si>
  <si>
    <t>Inv 20 Barwa</t>
  </si>
  <si>
    <t>Inv. 34 Damac</t>
  </si>
  <si>
    <t>3 Euro- South Helwan</t>
  </si>
  <si>
    <t>9 EGP - South Helwan</t>
  </si>
  <si>
    <t>7 EGP South Helwan</t>
  </si>
  <si>
    <t>9 EGP - West D. 117</t>
  </si>
  <si>
    <t>2 EGP - East Delta</t>
  </si>
  <si>
    <t>11 Euro-South Helwan</t>
  </si>
  <si>
    <t>inv(ESC-SA-Civil-04)</t>
  </si>
  <si>
    <t>close unappl.sak</t>
  </si>
  <si>
    <t>(16) bani suf 2</t>
  </si>
  <si>
    <t>BSF-CW-EURO-07</t>
  </si>
  <si>
    <t>ISE-CW-EGP-18</t>
  </si>
  <si>
    <t>TAM-SW-EGP-09</t>
  </si>
  <si>
    <t>TAM-CW-EGP-14</t>
  </si>
  <si>
    <t>BSF-CW-12</t>
  </si>
  <si>
    <t>BSF-CW-11</t>
  </si>
  <si>
    <t>180116</t>
  </si>
  <si>
    <t>Inv.20 Ghelion</t>
  </si>
  <si>
    <t>(25)new giza 2</t>
  </si>
  <si>
    <t>Inv 41 Giza I,II</t>
  </si>
  <si>
    <t>31 EGP - Giza N. III</t>
  </si>
  <si>
    <t>Inv. 18 Oewon Mousa</t>
  </si>
  <si>
    <t>Inv. 5 Oewon Mousa</t>
  </si>
  <si>
    <t>Inv. 4 Oewon Mousa</t>
  </si>
  <si>
    <t>Inv No6 Wattanya220</t>
  </si>
  <si>
    <t>Inv. NO.9 KWT Floor</t>
  </si>
  <si>
    <t>(3)PKG#62</t>
  </si>
  <si>
    <t>(12) BENI SUIF1</t>
  </si>
  <si>
    <t>(2)shobra/banha</t>
  </si>
  <si>
    <t>Inv No 2 Suez Gulf</t>
  </si>
  <si>
    <t>11 USD - West Domiat</t>
  </si>
  <si>
    <t>beni suif 2 (1)</t>
  </si>
  <si>
    <t>2009210010</t>
  </si>
  <si>
    <t>1905210001</t>
  </si>
  <si>
    <t>1902210004</t>
  </si>
  <si>
    <t>Apachi Inv No PC,21</t>
  </si>
  <si>
    <t>Apachi Inv No P.C#20</t>
  </si>
  <si>
    <t>19100047</t>
  </si>
  <si>
    <t>Inv Rent Abu quir</t>
  </si>
  <si>
    <t>1-132KVA-H</t>
  </si>
  <si>
    <t>Inv 64 P6 Assuit</t>
  </si>
  <si>
    <t>alloccation ipc10</t>
  </si>
  <si>
    <t>mohamed aly ipc06</t>
  </si>
  <si>
    <t>Inv.1 Quna Akhmem</t>
  </si>
  <si>
    <t>refund CSI - SH</t>
  </si>
  <si>
    <t>(8) pkg#62</t>
  </si>
  <si>
    <t>36/P/10/ER/2017/USD</t>
  </si>
  <si>
    <t>Inv 97 P14Abo Matami</t>
  </si>
  <si>
    <t>Inv 91P11Abo Matami</t>
  </si>
  <si>
    <t>Inv. 7 Elkayan</t>
  </si>
  <si>
    <t>Inv. 25 Badr</t>
  </si>
  <si>
    <t>(3)cw beni suif</t>
  </si>
  <si>
    <t>15EGP/on-shore train</t>
  </si>
  <si>
    <t>20sd elmostsmrin</t>
  </si>
  <si>
    <t>MIN.ELECTRO-IPC01</t>
  </si>
  <si>
    <t>2108210006</t>
  </si>
  <si>
    <t>1905210008</t>
  </si>
  <si>
    <t>1908210003</t>
  </si>
  <si>
    <t>Inv.48 Borg Alarab</t>
  </si>
  <si>
    <t>Inv. No.12 KWD Floor</t>
  </si>
  <si>
    <t>203</t>
  </si>
  <si>
    <t>19100015</t>
  </si>
  <si>
    <t>new giza2 vo-ipc1</t>
  </si>
  <si>
    <t>ELKAYAM MEP-IPC (2)</t>
  </si>
  <si>
    <t>12 sd euro mostsmrin</t>
  </si>
  <si>
    <t>MIN-OLD-IPC05</t>
  </si>
  <si>
    <t>Apachi Inv No PC.#27</t>
  </si>
  <si>
    <t>Green power balance</t>
  </si>
  <si>
    <t>soc 12 siemen assuit</t>
  </si>
  <si>
    <t>Inv.15 Assuit Akhmem</t>
  </si>
  <si>
    <t>Inv 1 VO SG</t>
  </si>
  <si>
    <t>IPC8-ROYAL CITY</t>
  </si>
  <si>
    <t>34-132KVA(8J)</t>
  </si>
  <si>
    <t>33-132KVA(8H)</t>
  </si>
  <si>
    <t>Inv.8 Qena - Akhmem$</t>
  </si>
  <si>
    <t>Inv. 40 Akhmem Qena</t>
  </si>
  <si>
    <t>Inv. 16 Balat lot 3</t>
  </si>
  <si>
    <t>Inv.6 Assuit Akhmem$</t>
  </si>
  <si>
    <t>R05-ZONE01-IPC03</t>
  </si>
  <si>
    <t>Inv.30 Assuit Akhmem</t>
  </si>
  <si>
    <t>Inv. 41 Akhmem Qena</t>
  </si>
  <si>
    <t>Inv.29 Akhmem Qena</t>
  </si>
  <si>
    <t>Inv.3 Borg Alarab</t>
  </si>
  <si>
    <t>4 EGP - Lina</t>
  </si>
  <si>
    <t>Inv.1 RCC</t>
  </si>
  <si>
    <t>TAM-CW-EGP-07</t>
  </si>
  <si>
    <t>MOS-SD-EGP-21</t>
  </si>
  <si>
    <t>ROYAL ZONE-IPC09</t>
  </si>
  <si>
    <t>ISMAILIA BLAJT-IPC03</t>
  </si>
  <si>
    <t>180147</t>
  </si>
  <si>
    <t>Ref Ret. Inst 2 Asut</t>
  </si>
  <si>
    <t>PKG#53-IPC-36</t>
  </si>
  <si>
    <t>Inv13 Usd borg alarb</t>
  </si>
  <si>
    <t>CON/029</t>
  </si>
  <si>
    <t>IMP/066</t>
  </si>
  <si>
    <t>CON/019</t>
  </si>
  <si>
    <t>Loc-009</t>
  </si>
  <si>
    <t>IMP047-39</t>
  </si>
  <si>
    <t>Con/009</t>
  </si>
  <si>
    <t>10137</t>
  </si>
  <si>
    <t>Inv. 9 Borg Alarab</t>
  </si>
  <si>
    <t>Inv. 10 Heliopolise</t>
  </si>
  <si>
    <t>TAM-SW-EGP-02</t>
  </si>
  <si>
    <t>PKG#144 -IPC3</t>
  </si>
  <si>
    <t>PKG#101 - IPC07</t>
  </si>
  <si>
    <t>PKG#101-IPC-01</t>
  </si>
  <si>
    <t>215</t>
  </si>
  <si>
    <t>19100002</t>
  </si>
  <si>
    <t>19100017</t>
  </si>
  <si>
    <t>DP WORLD -IPC10</t>
  </si>
  <si>
    <t>DP WORLD-IPC008</t>
  </si>
  <si>
    <t>DP World IPC030</t>
  </si>
  <si>
    <t>DPW IPC027</t>
  </si>
  <si>
    <t>(1) shobra/banha</t>
  </si>
  <si>
    <t>ref. reten.zafra gha</t>
  </si>
  <si>
    <t>Soc Inv 34To37 Asuit</t>
  </si>
  <si>
    <t>Soc Inv 20-21 Asuit</t>
  </si>
  <si>
    <t>MINISTRIY SHELL-IPC1</t>
  </si>
  <si>
    <t>IPC#10</t>
  </si>
  <si>
    <t>PKG#140 - IPC03</t>
  </si>
  <si>
    <t>PKG#140-IPC01</t>
  </si>
  <si>
    <t>1901210009</t>
  </si>
  <si>
    <t>Inv. 8 Eltbeen</t>
  </si>
  <si>
    <t>MIN-SHELL-IPC06</t>
  </si>
  <si>
    <t>Suez Road Tunnel RES</t>
  </si>
  <si>
    <t>SUEZ ROADL&amp;L- FINAL</t>
  </si>
  <si>
    <t>PKG#144 -IPC06</t>
  </si>
  <si>
    <t>Inv.6 - Lot 1</t>
  </si>
  <si>
    <t>IPC#19</t>
  </si>
  <si>
    <t>Benban Lot 2 Inv. 11</t>
  </si>
  <si>
    <t>Benban Lot 2 Inv. 2</t>
  </si>
  <si>
    <t>Benban Lot 1 Inv. 2</t>
  </si>
  <si>
    <t>Benban Lot 1 Inv. 7</t>
  </si>
  <si>
    <t>Benban Lot 1 Inv. 3</t>
  </si>
  <si>
    <t>PKG#53 -IPC38</t>
  </si>
  <si>
    <t>1903210011</t>
  </si>
  <si>
    <t>1901210003</t>
  </si>
  <si>
    <t>Inv.6 Phosfat II</t>
  </si>
  <si>
    <t>coll of beni suef ga</t>
  </si>
  <si>
    <t>IPC#20</t>
  </si>
  <si>
    <t>Benban Lot1 Inv 8USD</t>
  </si>
  <si>
    <t>Benban Lot1 Inv12USD</t>
  </si>
  <si>
    <t>Benban Lot1 Inv 7USD</t>
  </si>
  <si>
    <t>Social 44-47 Assuit</t>
  </si>
  <si>
    <t>Benban Lot 2 Inv. 1</t>
  </si>
  <si>
    <t>Civil5 to Shipp 5</t>
  </si>
  <si>
    <t>Elkayan Inv.17</t>
  </si>
  <si>
    <t>Inv 85 P6 Sammound</t>
  </si>
  <si>
    <t>020/2019</t>
  </si>
  <si>
    <t>238</t>
  </si>
  <si>
    <t>241</t>
  </si>
  <si>
    <t>1908210006</t>
  </si>
  <si>
    <t>5 EGP - Suez Steel</t>
  </si>
  <si>
    <t>2*3 EGP - Suez Steel</t>
  </si>
  <si>
    <t>2*1 USD - Suez Steel</t>
  </si>
  <si>
    <t>253</t>
  </si>
  <si>
    <t>INV ( 13 ) 22-10-20</t>
  </si>
  <si>
    <t>inv ( 19 ) 7-12-2020</t>
  </si>
  <si>
    <t>minist allocat ipc09</t>
  </si>
  <si>
    <t>MANGOROVE-IPC01</t>
  </si>
  <si>
    <t>Benban Lot 1 Inv. 8</t>
  </si>
  <si>
    <t>20100002</t>
  </si>
  <si>
    <t>DP WORLD-IPC07</t>
  </si>
  <si>
    <t>Ref. Ret. itay 358</t>
  </si>
  <si>
    <t>Soc.Inv. 48 Qena</t>
  </si>
  <si>
    <t>Soc.Inv. 50 Assuit</t>
  </si>
  <si>
    <t>Inv. 17 Farm</t>
  </si>
  <si>
    <t>Inv. 16 Farm</t>
  </si>
  <si>
    <t>Inv. 05 Farm</t>
  </si>
  <si>
    <t>Benban Lot1 Inv 5USD</t>
  </si>
  <si>
    <t>HYPER ONE-IPC12</t>
  </si>
  <si>
    <t>HYPER ONE-IPC11</t>
  </si>
  <si>
    <t>21 EGP VO CCC Instal</t>
  </si>
  <si>
    <t>Benban Lot1 Inv 9USD</t>
  </si>
  <si>
    <t>Benban Lot1 Inv11USD</t>
  </si>
  <si>
    <t>Inv 3 Asec Sparepart</t>
  </si>
  <si>
    <t>Benban Lot 2 Inv. 17</t>
  </si>
  <si>
    <t>10247</t>
  </si>
  <si>
    <t>270</t>
  </si>
  <si>
    <t>ELMOUSTQBAL -IPC 01</t>
  </si>
  <si>
    <t>R5-ZONE2-IPC08</t>
  </si>
  <si>
    <t>10307</t>
  </si>
  <si>
    <t>E.S.U 2-ENABLE-IPC06</t>
  </si>
  <si>
    <t>Benban Lot 1 Inv. 14</t>
  </si>
  <si>
    <t>Benban Lot 1 Inv. 19</t>
  </si>
  <si>
    <t>Tunnel Inv. 5</t>
  </si>
  <si>
    <t>Tunnel Inv. 1</t>
  </si>
  <si>
    <t>SUEZ ROAD L&amp;L-IPC01</t>
  </si>
  <si>
    <t>482</t>
  </si>
  <si>
    <t>1901210014</t>
  </si>
  <si>
    <t>1908210004</t>
  </si>
  <si>
    <t>1907210012</t>
  </si>
  <si>
    <t>1906210002</t>
  </si>
  <si>
    <t>1901210007</t>
  </si>
  <si>
    <t>Toshka Lot 4 Inv .16</t>
  </si>
  <si>
    <t>Toshka Lot 6 Inv .20</t>
  </si>
  <si>
    <t>Toshka Lot 6 Inv .13</t>
  </si>
  <si>
    <t>CFC-IPC08</t>
  </si>
  <si>
    <t>CFC - IPC05</t>
  </si>
  <si>
    <t>291</t>
  </si>
  <si>
    <t>180156</t>
  </si>
  <si>
    <t>Soc 49 Quana</t>
  </si>
  <si>
    <t>10390</t>
  </si>
  <si>
    <t>MP-11</t>
  </si>
  <si>
    <t>Refund Ret.Port Said</t>
  </si>
  <si>
    <t>LEKELA-IPC06</t>
  </si>
  <si>
    <t>LEKELA-IPC01</t>
  </si>
  <si>
    <t>Toshka Sub Inv. 07 $</t>
  </si>
  <si>
    <t>MANGROVE RENT-IPC02</t>
  </si>
  <si>
    <t>2003210002</t>
  </si>
  <si>
    <t>Inv. 21 Badr</t>
  </si>
  <si>
    <t>ELHEGAZ2-IPC1FINAL</t>
  </si>
  <si>
    <t>PKG#163 - IPC011</t>
  </si>
  <si>
    <t>PKG#163-IPC08</t>
  </si>
  <si>
    <t>10032</t>
  </si>
  <si>
    <t>MIN -CORE- IPC03</t>
  </si>
  <si>
    <t>314</t>
  </si>
  <si>
    <t>312</t>
  </si>
  <si>
    <t>10039</t>
  </si>
  <si>
    <t>Inv.71 Borg Alarab</t>
  </si>
  <si>
    <t>Benban Lot 1 Inv. 31</t>
  </si>
  <si>
    <t>Marsa Alam EGP Inv 2</t>
  </si>
  <si>
    <t>E.S.U2- IPC 05</t>
  </si>
  <si>
    <t>10036</t>
  </si>
  <si>
    <t>Inv. 2 Balat lot 3</t>
  </si>
  <si>
    <t>2003210009</t>
  </si>
  <si>
    <t>Re. Soc Inv 1 Temay</t>
  </si>
  <si>
    <t>10526</t>
  </si>
  <si>
    <t>ROYAL CITY-IPC29</t>
  </si>
  <si>
    <t>2005210004</t>
  </si>
  <si>
    <t>10196</t>
  </si>
  <si>
    <t>Inv.10 Sugar OHTL</t>
  </si>
  <si>
    <t>Suez S4 Inv. 03</t>
  </si>
  <si>
    <t>ISE-CW-EGP-23</t>
  </si>
  <si>
    <t>Al - Jazi Inv. 1</t>
  </si>
  <si>
    <t>MIN CORE - IPC04</t>
  </si>
  <si>
    <t>42/P/10/ER/2017/USD</t>
  </si>
  <si>
    <t>2006210004</t>
  </si>
  <si>
    <t>IPC_12_rowad_s_east</t>
  </si>
  <si>
    <t>2003210004</t>
  </si>
  <si>
    <t>455</t>
  </si>
  <si>
    <t>10803</t>
  </si>
  <si>
    <t>Iskraemeco show room</t>
  </si>
  <si>
    <t>R5(2) IPC 52</t>
  </si>
  <si>
    <t>R05(2) ipc45</t>
  </si>
  <si>
    <t>R05(2) ipc 31</t>
  </si>
  <si>
    <t>Ref Retention.Matroh</t>
  </si>
  <si>
    <t>TAM-CW-EGP-22</t>
  </si>
  <si>
    <t>PKG#140-IPC15</t>
  </si>
  <si>
    <t>IPC_4_Gama_Saray</t>
  </si>
  <si>
    <t>Toshka Farm Inv. 03</t>
  </si>
  <si>
    <t>Cairo-Alex ipc 40*</t>
  </si>
  <si>
    <t>11102</t>
  </si>
  <si>
    <t>Inv.23Usd borg alarb</t>
  </si>
  <si>
    <t>10303</t>
  </si>
  <si>
    <t>IPC_3_RedSea_Ministy</t>
  </si>
  <si>
    <t>ora ph1 ipc (27)</t>
  </si>
  <si>
    <t>ORA ZED1-IPC03</t>
  </si>
  <si>
    <t>IPC-05- PKG#85/53</t>
  </si>
  <si>
    <t>IPC_5_Rowad_M.Ali</t>
  </si>
  <si>
    <t>ENG/033</t>
  </si>
  <si>
    <t>MIDA Ins. Inv.1</t>
  </si>
  <si>
    <t>2008210004</t>
  </si>
  <si>
    <t>2000001</t>
  </si>
  <si>
    <t>ESU2-MEP-IPC10</t>
  </si>
  <si>
    <t>LEKELA-SUPPLY-IPC01</t>
  </si>
  <si>
    <t>Toshka Sub Inv. 01</t>
  </si>
  <si>
    <t>Toshka Sub Inv. 16 $</t>
  </si>
  <si>
    <t>inv ( 12 )</t>
  </si>
  <si>
    <t>2011210004</t>
  </si>
  <si>
    <t>2011210003</t>
  </si>
  <si>
    <t>Inv. 8 Oewon Mousa</t>
  </si>
  <si>
    <t>Toshka Lot 4 Inv $7</t>
  </si>
  <si>
    <t>Inv.07 Sugar OHTL</t>
  </si>
  <si>
    <t>Reailway PSP Inv. 02</t>
  </si>
  <si>
    <t>Al-Lahoon Sub Inv 04</t>
  </si>
  <si>
    <t>Al-Lahoon Sub Inv 01</t>
  </si>
  <si>
    <t>Sherouk Bridge- LOCK&amp;LOAD</t>
  </si>
  <si>
    <t>SHOROUK  L&amp;L-IPC01</t>
  </si>
  <si>
    <t>ISE-CW-EURO-03</t>
  </si>
  <si>
    <t>LOC/012</t>
  </si>
  <si>
    <t>397</t>
  </si>
  <si>
    <t>2007210002</t>
  </si>
  <si>
    <t>IPC_8_Gama_17-18</t>
  </si>
  <si>
    <t>2012210005</t>
  </si>
  <si>
    <t>Inv. 1  S1</t>
  </si>
  <si>
    <t>IPC_7_Saray_Gama</t>
  </si>
  <si>
    <t>EGAT IPC01</t>
  </si>
  <si>
    <t>IPC#1`</t>
  </si>
  <si>
    <t>P-45-Portsaid Inv.03</t>
  </si>
  <si>
    <t>2103210001</t>
  </si>
  <si>
    <t>2101210004</t>
  </si>
  <si>
    <t>2103210018</t>
  </si>
  <si>
    <t>ENG-036</t>
  </si>
  <si>
    <t>R5 FINSHING-IPC10</t>
  </si>
  <si>
    <t>2102210005</t>
  </si>
  <si>
    <t>IPC_5_ORA</t>
  </si>
  <si>
    <t>2103210017</t>
  </si>
  <si>
    <t>10482</t>
  </si>
  <si>
    <t>10525</t>
  </si>
  <si>
    <t>2103210006</t>
  </si>
  <si>
    <t>PKG #177 IPC08</t>
  </si>
  <si>
    <t>MIDA Sply. Inv.6</t>
  </si>
  <si>
    <t>405</t>
  </si>
  <si>
    <t>IPC005 - Mdkour</t>
  </si>
  <si>
    <t>2105210011</t>
  </si>
  <si>
    <t>Inv.2 - Lot 1</t>
  </si>
  <si>
    <t>Ref.Ret Asuit akh 2</t>
  </si>
  <si>
    <t>2105210015</t>
  </si>
  <si>
    <t>Mangroovy - IPC016</t>
  </si>
  <si>
    <t>Tunnel Inv. 10</t>
  </si>
  <si>
    <t>Mansoura IPC 14</t>
  </si>
  <si>
    <t>R5 ZONE1-IPC09</t>
  </si>
  <si>
    <t>MIN ELCTRO-IPC04</t>
  </si>
  <si>
    <t>CON/020</t>
  </si>
  <si>
    <t>CON/022</t>
  </si>
  <si>
    <t>Toshka Lot 4 Inv .24</t>
  </si>
  <si>
    <t>418</t>
  </si>
  <si>
    <t>Inv. 12 Farm</t>
  </si>
  <si>
    <t>Inv. 13 Farm</t>
  </si>
  <si>
    <t>Sultana Malak IPC02</t>
  </si>
  <si>
    <t>10625</t>
  </si>
  <si>
    <t>Solera LP-08-21</t>
  </si>
  <si>
    <t>37</t>
  </si>
  <si>
    <t>IPC-5-PLAYA</t>
  </si>
  <si>
    <t>412</t>
  </si>
  <si>
    <t>ENG/041</t>
  </si>
  <si>
    <t>2105210013</t>
  </si>
  <si>
    <t>Toshka Lot4OH Inv.04</t>
  </si>
  <si>
    <t>Ora ph2 ipc 26</t>
  </si>
  <si>
    <t>ipc16 ora zed(2)</t>
  </si>
  <si>
    <t>ora ph.1 - IPC20</t>
  </si>
  <si>
    <t>Ora ph.2 - IPC13</t>
  </si>
  <si>
    <t>Ora ph.2 - inv. 11</t>
  </si>
  <si>
    <t>Air Force Inv . 10</t>
  </si>
  <si>
    <t>Air Force Inv . 03</t>
  </si>
  <si>
    <t>IPC#3 - Mansoura</t>
  </si>
  <si>
    <t>Maryotia IPC08+</t>
  </si>
  <si>
    <t>Kafr Shokr IPC05</t>
  </si>
  <si>
    <t>IPC-FINAL-PKG#144</t>
  </si>
  <si>
    <t>LP-07-21 Petrojet</t>
  </si>
  <si>
    <t>Inv (1) PBadr</t>
  </si>
  <si>
    <t>Supply E.S. Kit - MAUR.</t>
  </si>
  <si>
    <t>Inv. No.1 MRT Supply</t>
  </si>
  <si>
    <t>Inv.13 – Lot 2</t>
  </si>
  <si>
    <t>Inv.12 - Lot 2</t>
  </si>
  <si>
    <t>IPC#5 - Additional</t>
  </si>
  <si>
    <t>Mngrovy Final IPC018</t>
  </si>
  <si>
    <t>MDF IPC03</t>
  </si>
  <si>
    <t>TNYA-WSHP</t>
  </si>
  <si>
    <t>11545</t>
  </si>
  <si>
    <t>Ras El Teen IPC01</t>
  </si>
  <si>
    <t>ELSEWEDY HQ IPC07</t>
  </si>
  <si>
    <t>Ref.Ret Asuit akh 3</t>
  </si>
  <si>
    <t>11022</t>
  </si>
  <si>
    <t>434</t>
  </si>
  <si>
    <t>11026</t>
  </si>
  <si>
    <t>21000006</t>
  </si>
  <si>
    <t>Ret Qen-akh 6 T</t>
  </si>
  <si>
    <t>Ref.Ret Qen-akh 6</t>
  </si>
  <si>
    <t>Ret Asuit akh 5 T</t>
  </si>
  <si>
    <t>Cairo-Alex IPC012</t>
  </si>
  <si>
    <t>11002</t>
  </si>
  <si>
    <t>INV ( 11 ) GET</t>
  </si>
  <si>
    <t>INV ( 8 ) GET</t>
  </si>
  <si>
    <t>Inv ( 2 ) Sentor</t>
  </si>
  <si>
    <t>INV ( 3 ) Ring R</t>
  </si>
  <si>
    <t>518</t>
  </si>
  <si>
    <t>EGAT IPC07</t>
  </si>
  <si>
    <t>Air Force Inv . 20</t>
  </si>
  <si>
    <t>IPC#03 - Sokhna Brid</t>
  </si>
  <si>
    <t>Ref-Ret-Assuit $ T</t>
  </si>
  <si>
    <t>466</t>
  </si>
  <si>
    <t>رد تامين اخميم قنا</t>
  </si>
  <si>
    <t>رد تامين اخميم قنا 2</t>
  </si>
  <si>
    <t>11202</t>
  </si>
  <si>
    <t>Kafr Shokr_IPC01</t>
  </si>
  <si>
    <t>IPC#4 - Sokhna Bridg</t>
  </si>
  <si>
    <t>Railway IPC07</t>
  </si>
  <si>
    <t>446</t>
  </si>
  <si>
    <t>Ref-Ret-benban 2 $ T</t>
  </si>
  <si>
    <t>11344</t>
  </si>
  <si>
    <t>450</t>
  </si>
  <si>
    <t>436</t>
  </si>
  <si>
    <t>11345</t>
  </si>
  <si>
    <t>Maryotia IPC014</t>
  </si>
  <si>
    <t>11163</t>
  </si>
  <si>
    <t>inv ( 1-2-3 ) Hayper</t>
  </si>
  <si>
    <t>MIDA Sply.inv.11</t>
  </si>
  <si>
    <t>Ret Quana akh USD T</t>
  </si>
  <si>
    <t>South Valley Inv. 13</t>
  </si>
  <si>
    <t>IPC-4-GOUNA</t>
  </si>
  <si>
    <t>IPC-2-NEW GIZA</t>
  </si>
  <si>
    <t>11426</t>
  </si>
  <si>
    <t>Abou Matamer &amp; Samanoud</t>
  </si>
  <si>
    <t>Ref Ret Samanod&amp; mat</t>
  </si>
  <si>
    <t>65</t>
  </si>
  <si>
    <t>220421004</t>
  </si>
  <si>
    <t>11501</t>
  </si>
  <si>
    <t>11446</t>
  </si>
  <si>
    <t>Dry Port Inv. 07</t>
  </si>
  <si>
    <t>MDF FACTORY2 IPC04</t>
  </si>
  <si>
    <t>PKG#189 IPC 29</t>
  </si>
  <si>
    <t>MIDA Ins.inv.12</t>
  </si>
  <si>
    <t>IPC-8-PLAYA ROOF</t>
  </si>
  <si>
    <t>EGAT WaterTank IPC07</t>
  </si>
  <si>
    <t>ENG/054</t>
  </si>
  <si>
    <t>mansora finish ipc17</t>
  </si>
  <si>
    <t>Dry Port Inv. 09</t>
  </si>
  <si>
    <t>Marsa Alam EGP Inv14</t>
  </si>
  <si>
    <t>Ora Landsape ipc 21</t>
  </si>
  <si>
    <t>Ora Landscape ipc 15</t>
  </si>
  <si>
    <t>IPC#5 ElHammam</t>
  </si>
  <si>
    <t>Hosh Essa Inv. 09</t>
  </si>
  <si>
    <t>Hosh Essa Inv. 10</t>
  </si>
  <si>
    <t>hasan Mamoun 2 Final</t>
  </si>
  <si>
    <t>sokhna bridge ipc02</t>
  </si>
  <si>
    <t>inv ( 2 ) fainal</t>
  </si>
  <si>
    <t>Ref-Ret-Toshka Lot4T</t>
  </si>
  <si>
    <t>Ref.Abu Quir Badr-T</t>
  </si>
  <si>
    <t>Toshka Lot 6 Inv .28</t>
  </si>
  <si>
    <t>IPC-1-PK177-Waterpro</t>
  </si>
  <si>
    <t>pkg#178 ipc08</t>
  </si>
  <si>
    <t>Ro5 (2) ipc 20</t>
  </si>
  <si>
    <t>IPC020</t>
  </si>
  <si>
    <t>sultana malak2 ipc01</t>
  </si>
  <si>
    <t>pkg#163 ipc 23</t>
  </si>
  <si>
    <t>pkg#163- IPC24</t>
  </si>
  <si>
    <t>kattamya ipc17</t>
  </si>
  <si>
    <t>Supply SSC IPC 4</t>
  </si>
  <si>
    <t>I&amp;RSUPPLY (ABB) IPC5</t>
  </si>
  <si>
    <t>In&amp;ReSupply ABB-IPC2</t>
  </si>
  <si>
    <t>int&amp;ret app(ssc)ipc5</t>
  </si>
  <si>
    <t>TR0046/1</t>
  </si>
  <si>
    <t>TR0039-IPC0039</t>
  </si>
  <si>
    <t>13</t>
  </si>
  <si>
    <t>kantine 2</t>
  </si>
  <si>
    <t>العناصر المائية ipc4</t>
  </si>
  <si>
    <t>INV (3 ) AL Mansorya</t>
  </si>
  <si>
    <t>IPC#4 ELHammam</t>
  </si>
  <si>
    <t>Ora ph.2 ipc10</t>
  </si>
  <si>
    <t>IPC#3 ElHammam</t>
  </si>
  <si>
    <t>pkg#140 ipc27</t>
  </si>
  <si>
    <t>SHELL IPC09</t>
  </si>
  <si>
    <t>Rolling Mill IPC8</t>
  </si>
  <si>
    <t>MDF Factory3 IPC5</t>
  </si>
  <si>
    <t>IPC#8 Assuit</t>
  </si>
  <si>
    <t>ismalyia ipc28 final</t>
  </si>
  <si>
    <t>sokh.port roads ipc1</t>
  </si>
  <si>
    <t>Cr.INV ( 14 ) GET</t>
  </si>
  <si>
    <t>IPC00024</t>
  </si>
  <si>
    <t>IPC#023</t>
  </si>
  <si>
    <t>cairo - alex ipc 30</t>
  </si>
  <si>
    <t>URBIN-K IPC 10+</t>
  </si>
  <si>
    <t>IPC#5 HSR</t>
  </si>
  <si>
    <t>Inv ( 9 ) sixty</t>
  </si>
  <si>
    <t>Kayan IPC4</t>
  </si>
  <si>
    <t>seashell playa-IPC1</t>
  </si>
  <si>
    <t>Revamp ipc 9</t>
  </si>
  <si>
    <t>Revamp ipc (3)</t>
  </si>
  <si>
    <t>Revamp IPC1</t>
  </si>
  <si>
    <t>Airdevance7 IPC1</t>
  </si>
  <si>
    <t>IPC0000000015</t>
  </si>
  <si>
    <t>ORA ZED1-IPC04</t>
  </si>
  <si>
    <t>R.O. Supply-IPC3</t>
  </si>
  <si>
    <t>IPC#00005</t>
  </si>
  <si>
    <t>L&amp;L IPC10</t>
  </si>
  <si>
    <t>inv ( 5 ) Kemt</t>
  </si>
  <si>
    <t>IPC000018</t>
  </si>
  <si>
    <t>26</t>
  </si>
  <si>
    <t>IPC002 TR60</t>
  </si>
  <si>
    <t>Olym Fire IPC1</t>
  </si>
  <si>
    <t>IPC0000005</t>
  </si>
  <si>
    <t>IPC0000010</t>
  </si>
  <si>
    <t>Kayan MEP IPC fin</t>
  </si>
  <si>
    <t>R05(2) ipc 32</t>
  </si>
  <si>
    <t>EL MAHAGER IPC 01</t>
  </si>
  <si>
    <t>HST Culverts</t>
  </si>
  <si>
    <t>Hst Culverts ipc 01</t>
  </si>
  <si>
    <t>ipc14 mdf factory2</t>
  </si>
  <si>
    <t>R.Osup Pri ADJ. IPC1</t>
  </si>
  <si>
    <t>Dp world ph2 ipc 11</t>
  </si>
  <si>
    <t>dp world ipc(7=8)</t>
  </si>
  <si>
    <t>Egat Mep Mobili ipc4</t>
  </si>
  <si>
    <t>wady el natroon ipc2</t>
  </si>
  <si>
    <t>HST CULVERTS IPC 2</t>
  </si>
  <si>
    <t>inv ( 1 ) sixty</t>
  </si>
  <si>
    <t>R.O(5000:8000)SIPC.4</t>
  </si>
  <si>
    <t>Oly elec IPC1</t>
  </si>
  <si>
    <t>R.O 5:8 APPLY IPC 1</t>
  </si>
  <si>
    <t>R.O - supply ipc 2</t>
  </si>
  <si>
    <t>El-Marg IPC06</t>
  </si>
  <si>
    <t>playa c-204 ipc 1</t>
  </si>
  <si>
    <t>Expansion of Ring Road-CFA</t>
  </si>
  <si>
    <t>IPC 1/2 CFA</t>
  </si>
  <si>
    <t>Olympic Hall IPC03</t>
  </si>
  <si>
    <t>FPC Zamalek</t>
  </si>
  <si>
    <t>IPC 2 PVD</t>
  </si>
  <si>
    <t>IPC05TR0066</t>
  </si>
  <si>
    <t>IPC04 TR64</t>
  </si>
  <si>
    <t>Alamein sahely IPC1</t>
  </si>
  <si>
    <t>Egat Mech Equip ipc2</t>
  </si>
  <si>
    <t>playa c045- ipc 3</t>
  </si>
  <si>
    <t>IPC0001TR65</t>
  </si>
  <si>
    <t>IPC0023 TR41</t>
  </si>
  <si>
    <t>IPC008 TR55</t>
  </si>
  <si>
    <t>IPC 008 TR0055</t>
  </si>
  <si>
    <t>INV ( 4 ) Central Ca</t>
  </si>
  <si>
    <t>spx.2 ipc 01</t>
  </si>
  <si>
    <t>cairo-alex ipc 41*</t>
  </si>
  <si>
    <t>cairo-alex ipc15</t>
  </si>
  <si>
    <t>EGAT L&amp;L IPC8</t>
  </si>
  <si>
    <t>EGAT MEP- IPC3</t>
  </si>
  <si>
    <t>EGAT MEP-IPC 1</t>
  </si>
  <si>
    <t>230000001</t>
  </si>
  <si>
    <t>TAH ipc 01</t>
  </si>
  <si>
    <t>IPC017 TR46</t>
  </si>
  <si>
    <t>ipc00016 tr46</t>
  </si>
  <si>
    <t>pkg#220-ipc2</t>
  </si>
  <si>
    <t>Playa -c234 ipc (2)</t>
  </si>
  <si>
    <t>playa-c234 ipc (3)</t>
  </si>
  <si>
    <t>Playa-c038 ipc (3)</t>
  </si>
  <si>
    <t>Playa -c072 ipc (2)</t>
  </si>
  <si>
    <t>IPC24 TR41</t>
  </si>
  <si>
    <t>IPC0019 TR46</t>
  </si>
  <si>
    <t>IPC 24 GOV2</t>
  </si>
  <si>
    <t>Villa Clustera Playa</t>
  </si>
  <si>
    <t>IPC01TR0076</t>
  </si>
  <si>
    <t>IPC01TR0075</t>
  </si>
  <si>
    <t>Olympic Finish IPC6</t>
  </si>
  <si>
    <t>Minis alloc IPC13</t>
  </si>
  <si>
    <t>Baraka Fance ipc 3</t>
  </si>
  <si>
    <t>inv ( 1 ) Baragill B</t>
  </si>
  <si>
    <t>IPC04TR0061</t>
  </si>
  <si>
    <t>IPC12 TR51</t>
  </si>
  <si>
    <t>IPC02TR0074</t>
  </si>
  <si>
    <t>IPC07TR0066</t>
  </si>
  <si>
    <t>ipc no3 elwaraq</t>
  </si>
  <si>
    <t>spx.2 ipc5</t>
  </si>
  <si>
    <t>sultana IPC final</t>
  </si>
  <si>
    <t>sokhna bridge ipc16+</t>
  </si>
  <si>
    <t>wady elnatron ipc06</t>
  </si>
  <si>
    <t>IPC013 TR0053</t>
  </si>
  <si>
    <t>IPC0015TR0053</t>
  </si>
  <si>
    <t>tr0054</t>
  </si>
  <si>
    <t>IPC004 TR0044</t>
  </si>
  <si>
    <t>IPC06TR0077</t>
  </si>
  <si>
    <t>IPC13TR0064</t>
  </si>
  <si>
    <t>IPC#Final#Leaaba</t>
  </si>
  <si>
    <t>fence western ipc 1</t>
  </si>
  <si>
    <t>IPC04TR0088</t>
  </si>
  <si>
    <t>Inv ( 1 ) K 10</t>
  </si>
  <si>
    <t>K0001</t>
  </si>
  <si>
    <t>IPC#004</t>
  </si>
  <si>
    <t>Emaar Pkg#205 ipc6</t>
  </si>
  <si>
    <t>IPC19TR0055</t>
  </si>
  <si>
    <t>katamya Urbn-k ipc10</t>
  </si>
  <si>
    <t>IPC07TR0062</t>
  </si>
  <si>
    <t xml:space="preserve"> HQ  final ipc 26</t>
  </si>
  <si>
    <t>PORT SAID IPC25</t>
  </si>
  <si>
    <t>IPC24TR0046</t>
  </si>
  <si>
    <t>IPC17TR0053</t>
  </si>
  <si>
    <t>Katameya Creek ipc38</t>
  </si>
  <si>
    <t>INV 4</t>
  </si>
  <si>
    <t>INV 6</t>
  </si>
  <si>
    <t>IPC09TR0061</t>
  </si>
  <si>
    <t>IPC20TR0055</t>
  </si>
  <si>
    <t>IPC01TR0086</t>
  </si>
  <si>
    <t>Eagt Mechnical ipc 5</t>
  </si>
  <si>
    <t>IPC13TR0060</t>
  </si>
  <si>
    <t>Rent-003</t>
  </si>
  <si>
    <t>Spx.2 (7) part2</t>
  </si>
  <si>
    <t>Sokhna bri esc.20+21</t>
  </si>
  <si>
    <t>Inv-03</t>
  </si>
  <si>
    <t>IPC05TR0079</t>
  </si>
  <si>
    <t>IPC25TR0046</t>
  </si>
  <si>
    <t>Baraka Fance ipc 4</t>
  </si>
  <si>
    <t>Ednc saudi ipc 1</t>
  </si>
  <si>
    <t>IPC08TR0071</t>
  </si>
  <si>
    <t>MDF Factory ipc 40</t>
  </si>
  <si>
    <t>katamya Creeks ipc42</t>
  </si>
  <si>
    <t>Spx.1 esc.13:23</t>
  </si>
  <si>
    <t>IPC03TR0093</t>
  </si>
  <si>
    <t>IPC08TR0088</t>
  </si>
  <si>
    <t>IPC01TR0101</t>
  </si>
  <si>
    <t>ELSEWEDY HQ-IPC03</t>
  </si>
  <si>
    <t>K0003 Inv 01</t>
  </si>
  <si>
    <t>IPC10TR0059</t>
  </si>
  <si>
    <t>IPC08TR0074</t>
  </si>
  <si>
    <t>INV no.10</t>
  </si>
  <si>
    <t>IPC no14</t>
  </si>
  <si>
    <t>Wadi El Natroun Bridge</t>
  </si>
  <si>
    <t>inv ( 2 ) W. Natron</t>
  </si>
  <si>
    <t>Playa C470- ipc 7</t>
  </si>
  <si>
    <t>inv (13 ) Captal one</t>
  </si>
  <si>
    <t>mansora finish ipc27</t>
  </si>
  <si>
    <t>Forex</t>
  </si>
  <si>
    <t>180068</t>
  </si>
  <si>
    <t>16 EGP - Shabab</t>
  </si>
  <si>
    <t>CR-(7/8/12)EGP-Domia</t>
  </si>
  <si>
    <t>Al-Lahoon Sub Inv +1</t>
  </si>
  <si>
    <t>CR(3_p.o52/156</t>
  </si>
  <si>
    <t>Cr,Inv.7</t>
  </si>
  <si>
    <t>تشيد سكر خط 220</t>
  </si>
  <si>
    <t>Cr. Adj Inv. 13</t>
  </si>
  <si>
    <t>SH Inv other ded.</t>
  </si>
  <si>
    <t>CAN.CR</t>
  </si>
  <si>
    <t>2 EGP - West Domiat</t>
  </si>
  <si>
    <t>Rev (9 USD Shabab)</t>
  </si>
  <si>
    <t>Ret.OB Galalah</t>
  </si>
  <si>
    <t>10168</t>
  </si>
  <si>
    <t>272</t>
  </si>
  <si>
    <t>Marsa Alam USD Inv 6</t>
  </si>
  <si>
    <t>Al-Lahoon Sub Inv +3</t>
  </si>
  <si>
    <t>D0019-OB-Dec-2020/Cr</t>
  </si>
  <si>
    <t>INV ( 6 ) Central Ca</t>
  </si>
  <si>
    <t>8 EGP- Suez Gulf</t>
  </si>
  <si>
    <t>15 EGP - West Domiat</t>
  </si>
  <si>
    <t>IPC_7_Mivida</t>
  </si>
  <si>
    <t>ipc 23+24 elsokhna</t>
  </si>
  <si>
    <t>cr-wad halfa ipc05</t>
  </si>
  <si>
    <t>P-45-EGY  اتحاد تشيد</t>
  </si>
  <si>
    <t>D0043-OB-Dec-2020/Cr</t>
  </si>
  <si>
    <t>cr-ORA PH.1-IPC23</t>
  </si>
  <si>
    <t>cancelHSR oct-5</t>
  </si>
  <si>
    <t>CR.TR0018CLOSING.DEC</t>
  </si>
  <si>
    <t>CR 9 EGP-South Helw</t>
  </si>
  <si>
    <t>246</t>
  </si>
  <si>
    <t>CR.TR0019CLOSING.DEC</t>
  </si>
  <si>
    <t>Refu.retention</t>
  </si>
  <si>
    <t>CR.IPC_4_ORA</t>
  </si>
  <si>
    <t>CR-Kafr ShokrIPC01</t>
  </si>
  <si>
    <t>11451</t>
  </si>
  <si>
    <t>CR-36 EGP-GizaN.I&amp;II</t>
  </si>
  <si>
    <t>Trans.usd toegp</t>
  </si>
  <si>
    <t>IPC26TR0046..</t>
  </si>
  <si>
    <t>IPC#4#Kilo 21</t>
  </si>
  <si>
    <t>Soci.1 To12 Mousa358</t>
  </si>
  <si>
    <t>cr-oct.tunnel ipc2</t>
  </si>
  <si>
    <t>Cr. Adj Inv. 17</t>
  </si>
  <si>
    <t>cr.egy ex awnash 2fi</t>
  </si>
  <si>
    <t>220222001</t>
  </si>
  <si>
    <t>Cr.So12-16 assui</t>
  </si>
  <si>
    <t>Zayed Monorail Inv.1</t>
  </si>
  <si>
    <t>227</t>
  </si>
  <si>
    <t>P-32-EGY  اتحاد تشيد</t>
  </si>
  <si>
    <t>208</t>
  </si>
  <si>
    <t>D0030-OB-Dec-2020/Cr</t>
  </si>
  <si>
    <t>Invoice 23 (10)</t>
  </si>
  <si>
    <t>WPS Substation 3</t>
  </si>
  <si>
    <t>P-11-EGY  اتحاد تشيد</t>
  </si>
  <si>
    <t>CR_80</t>
  </si>
  <si>
    <t>Cr Ora ph1 ipc(22)</t>
  </si>
  <si>
    <t>LP-17-21 ODP-Computing</t>
  </si>
  <si>
    <t>DEC ADJ 53</t>
  </si>
  <si>
    <t>7 EGP-(VO) adjust.</t>
  </si>
  <si>
    <t>Hosh Essa USD Inv.02</t>
  </si>
  <si>
    <t>024/2020cncl</t>
  </si>
  <si>
    <t>180033</t>
  </si>
  <si>
    <t>CR_Inv 81</t>
  </si>
  <si>
    <t>Inv.52 Qena Akhmem</t>
  </si>
  <si>
    <t>CR - 20 EGP - Shabab</t>
  </si>
  <si>
    <t>inv no2.2 d0079</t>
  </si>
  <si>
    <t>cr material on site</t>
  </si>
  <si>
    <t>D0035-OB-Dec-2020/Cr</t>
  </si>
  <si>
    <t>Close Zaafarana</t>
  </si>
  <si>
    <t>51</t>
  </si>
  <si>
    <t>2008210002</t>
  </si>
  <si>
    <t>Ref.soci 51-52 Quna</t>
  </si>
  <si>
    <t>9/2</t>
  </si>
  <si>
    <t>DEC ADJ 91</t>
  </si>
  <si>
    <t>cr VAT 2 PKG107</t>
  </si>
  <si>
    <t>Suez S4 Inv. 19</t>
  </si>
  <si>
    <t>OB-RE-New Giza 2</t>
  </si>
  <si>
    <t>cr-mdfipc07</t>
  </si>
  <si>
    <t>CRINV(14) 28-10-20</t>
  </si>
  <si>
    <t>CR_inv.5</t>
  </si>
  <si>
    <t>INV ( 10 ) Ring R</t>
  </si>
  <si>
    <t>Cr.Memo-Expenses</t>
  </si>
  <si>
    <t>11452</t>
  </si>
  <si>
    <t>CR.Ret Zafra-B-Suef</t>
  </si>
  <si>
    <t>11582</t>
  </si>
  <si>
    <t>IPC00000010</t>
  </si>
  <si>
    <t>Cr.P 161</t>
  </si>
  <si>
    <t>180019</t>
  </si>
  <si>
    <t>JICA lot 02</t>
  </si>
  <si>
    <t>JICA lot 02 Inv.$ 02</t>
  </si>
  <si>
    <t>cr-Bis ipc (2)</t>
  </si>
  <si>
    <t>IPC17TR0048</t>
  </si>
  <si>
    <t>Cancle13-12-2018</t>
  </si>
  <si>
    <t>تشيد بنبان لوط 1</t>
  </si>
  <si>
    <t>MOC Inv-02</t>
  </si>
  <si>
    <t>LP-19-21 N2 Extension</t>
  </si>
  <si>
    <t>99</t>
  </si>
  <si>
    <t>2007220004</t>
  </si>
  <si>
    <t>57</t>
  </si>
  <si>
    <t>CR.P-27-09 AccRev</t>
  </si>
  <si>
    <t>D0036-OB-Dec-2020/Cr</t>
  </si>
  <si>
    <t>Cr. Adj Inv 14</t>
  </si>
  <si>
    <t>CR.TR0005CLOSING.DEC</t>
  </si>
  <si>
    <t>180076</t>
  </si>
  <si>
    <t>Cr.Inv. 11 Heliopols</t>
  </si>
  <si>
    <t>P-12-EGY  اتحاد تشيد</t>
  </si>
  <si>
    <t>2104220003</t>
  </si>
  <si>
    <t>DEC ADJ 61</t>
  </si>
  <si>
    <t>OB-ST-EL WAHAT</t>
  </si>
  <si>
    <t>Ring Road El Monib</t>
  </si>
  <si>
    <t>inv ( 1 ) R.EL Monib</t>
  </si>
  <si>
    <t>rent-005</t>
  </si>
  <si>
    <t>8 Euro-South Helwan</t>
  </si>
  <si>
    <t>2004220005</t>
  </si>
  <si>
    <t>CR-18 EGP-West Domia</t>
  </si>
  <si>
    <t>CR#10 WADY</t>
  </si>
  <si>
    <t>CR-IPC#6</t>
  </si>
  <si>
    <t>CM SOUQ-SAMAK-IPC01</t>
  </si>
  <si>
    <t>2004210014</t>
  </si>
  <si>
    <t>10073</t>
  </si>
  <si>
    <t>DEC ADJ 88</t>
  </si>
  <si>
    <t>IPC02TR0072</t>
  </si>
  <si>
    <t>FX-03-22 Urban Communities-WD</t>
  </si>
  <si>
    <t>98</t>
  </si>
  <si>
    <t>SCD4/004/adjCnl</t>
  </si>
  <si>
    <t>CR/INV1 PRIDE 5</t>
  </si>
  <si>
    <t>cancel TR46 IPC 11</t>
  </si>
  <si>
    <t>Cr.Adv. ITS Inv. 01</t>
  </si>
  <si>
    <t>19 EGP - Shabab</t>
  </si>
  <si>
    <t>CR IPC_3_RedSea</t>
  </si>
  <si>
    <t>Soc Abo.matmr labour</t>
  </si>
  <si>
    <t>D0007-OB-Dec-2020/Cr</t>
  </si>
  <si>
    <t>CR-PKG#85/53</t>
  </si>
  <si>
    <t>CR.Ma Alam Equ Inv 4</t>
  </si>
  <si>
    <t>CR - 11 EGP - Shabab</t>
  </si>
  <si>
    <t>Cr-Tarekabdelhakim 1</t>
  </si>
  <si>
    <t>Inv ( 2 ) K 10</t>
  </si>
  <si>
    <t>Inv ( 1 )  S 09</t>
  </si>
  <si>
    <t>TAH ipc06</t>
  </si>
  <si>
    <t>TAH ipc07</t>
  </si>
  <si>
    <t>Tarek abdelhakim 01</t>
  </si>
  <si>
    <t>Waldorf astoripc(19)</t>
  </si>
  <si>
    <t>inv ( 13 )10-2020</t>
  </si>
  <si>
    <t>ora Landscape ipc 2</t>
  </si>
  <si>
    <t>cairo alex ipc41</t>
  </si>
  <si>
    <t>TR55/IPC/01</t>
  </si>
  <si>
    <t>port said 1-supply</t>
  </si>
  <si>
    <t>OCTOBER TUNNELIPC2</t>
  </si>
  <si>
    <t>184E Substation</t>
  </si>
  <si>
    <t>11763</t>
  </si>
  <si>
    <t>220621003</t>
  </si>
  <si>
    <t>IPC#1 Port Saeid</t>
  </si>
  <si>
    <t>FPC - Ameryia</t>
  </si>
  <si>
    <t>11498</t>
  </si>
  <si>
    <t>220321004</t>
  </si>
  <si>
    <t>Ref.  Akhmem Asuit3T</t>
  </si>
  <si>
    <t>IPC#5&amp;6</t>
  </si>
  <si>
    <t>IPC#6 - Zamalek</t>
  </si>
  <si>
    <t>2102210004</t>
  </si>
  <si>
    <t>ENG/040</t>
  </si>
  <si>
    <t>IPC_4_Rowad_Ora</t>
  </si>
  <si>
    <t>D0035-OB-Dec-2020</t>
  </si>
  <si>
    <t>D0042-OB-Dec-2020</t>
  </si>
  <si>
    <t>10043</t>
  </si>
  <si>
    <t>adj. rec 180137-</t>
  </si>
  <si>
    <t>Clo.مد وثيقة التامين</t>
  </si>
  <si>
    <t>تشيد بنبان لوط 2</t>
  </si>
  <si>
    <t>022/2020</t>
  </si>
  <si>
    <t>MP-09</t>
  </si>
  <si>
    <t>5001/12</t>
  </si>
  <si>
    <t>1909210012</t>
  </si>
  <si>
    <t>1909210004</t>
  </si>
  <si>
    <t>Adj inv.180132</t>
  </si>
  <si>
    <t>DP WORLD-IPC06</t>
  </si>
  <si>
    <t>Inv. 17 EGP</t>
  </si>
  <si>
    <t>P-50-12 AccRev</t>
  </si>
  <si>
    <t>Zambia</t>
  </si>
  <si>
    <t>P-2-10 AccRev</t>
  </si>
  <si>
    <t>180152</t>
  </si>
  <si>
    <t>P-10-14 ADJ</t>
  </si>
  <si>
    <t>P 161 ADJ</t>
  </si>
  <si>
    <t>180078</t>
  </si>
  <si>
    <t>180061</t>
  </si>
  <si>
    <t>10 EGP- West Domiat</t>
  </si>
  <si>
    <t>In.1-14/2-14/3-12gha</t>
  </si>
  <si>
    <t>Adj Inv 3</t>
  </si>
  <si>
    <t>PIP West 2</t>
  </si>
  <si>
    <t>Adj Inv 2</t>
  </si>
  <si>
    <t>180069</t>
  </si>
  <si>
    <t>122</t>
  </si>
  <si>
    <t>180044</t>
  </si>
  <si>
    <t>Tebbin PP Rehabitation (CP106)</t>
  </si>
  <si>
    <t>82</t>
  </si>
  <si>
    <t>180036</t>
  </si>
  <si>
    <t>DR - VAT - Egytech</t>
  </si>
  <si>
    <t>35</t>
  </si>
  <si>
    <t>Inv.7 Heliopolis</t>
  </si>
  <si>
    <t>Inv 80 P4 Sammound</t>
  </si>
  <si>
    <t>Inv.12 Akhmem Qena</t>
  </si>
  <si>
    <t>Inv.11 Akhmem Qena</t>
  </si>
  <si>
    <t>Inv.10 Akhmem Qena</t>
  </si>
  <si>
    <t>Inv. 8 Akhmem Qena</t>
  </si>
  <si>
    <t>Inv. 5 Akhmem Qena</t>
  </si>
  <si>
    <t>Dr on Sewedy Holding</t>
  </si>
  <si>
    <t>OB-SI-EL Kayaan</t>
  </si>
  <si>
    <t>65 USD - Diwaniya</t>
  </si>
  <si>
    <t>7 EGP - palm hills</t>
  </si>
  <si>
    <t>2 USD/123/2011/2012</t>
  </si>
  <si>
    <t>028/2020 FCV</t>
  </si>
  <si>
    <t>180041</t>
  </si>
  <si>
    <t>180028</t>
  </si>
  <si>
    <t>19 EGP - Shabab 117</t>
  </si>
  <si>
    <t>15 EGP -West D. 117</t>
  </si>
  <si>
    <t>2 EGP - West.D 117</t>
  </si>
  <si>
    <t>3 USD - West D. 117</t>
  </si>
  <si>
    <t>6 USD/123/2011/2012</t>
  </si>
  <si>
    <t>Inv 74 Abu Quir Badr</t>
  </si>
  <si>
    <t>Damac 14</t>
  </si>
  <si>
    <t>2 Euro- South Helwan</t>
  </si>
  <si>
    <t>BSF-SD-EUR-02</t>
  </si>
  <si>
    <t>MOS-SD-EGP-22</t>
  </si>
  <si>
    <t>TAM-SW-EGP-01</t>
  </si>
  <si>
    <t>(3)cw almansora</t>
  </si>
  <si>
    <t>7sd euro mosstasmree</t>
  </si>
  <si>
    <t>Inv. 16 Oewon Mousa</t>
  </si>
  <si>
    <t>Inv. 7 Oewon Mousa</t>
  </si>
  <si>
    <t>OB-ST-New Giza 2</t>
  </si>
  <si>
    <t>40 EGP-Giza N. I&amp;II</t>
  </si>
  <si>
    <t>OB-ST- PKG#53</t>
  </si>
  <si>
    <t>Inv. 3 Zona 2</t>
  </si>
  <si>
    <t>Borolos Over Head</t>
  </si>
  <si>
    <t>Balance</t>
  </si>
  <si>
    <t>Colle Suez Gul 34567</t>
  </si>
  <si>
    <t>Inv 7 Comcavi</t>
  </si>
  <si>
    <t>Apachi Inv No PC.#19</t>
  </si>
  <si>
    <t>EL KAYAN MEP- IPC 3</t>
  </si>
  <si>
    <t>OB-RE-PKG#53</t>
  </si>
  <si>
    <t>(10) CW</t>
  </si>
  <si>
    <t>8 USD- West Domiat</t>
  </si>
  <si>
    <t>2-132KVA-J</t>
  </si>
  <si>
    <t>(3)royal city</t>
  </si>
  <si>
    <t>9 USD - Cairo South</t>
  </si>
  <si>
    <t>37/P/10/ER/2017/USD</t>
  </si>
  <si>
    <t>Inv 84 P13 Assuit</t>
  </si>
  <si>
    <t>Inv 73 P3Abo Matamir</t>
  </si>
  <si>
    <t>Inv. 23 Badr</t>
  </si>
  <si>
    <t>Inv. 5 Badr</t>
  </si>
  <si>
    <t>Soci. 72Asuit 10</t>
  </si>
  <si>
    <t>Inv 3 EGP VO SG</t>
  </si>
  <si>
    <t>(2)elkayan fainshing</t>
  </si>
  <si>
    <t>(32)sd elmostsmrin</t>
  </si>
  <si>
    <t>ref.siite electricit</t>
  </si>
  <si>
    <t>Soci. 1&amp;2 Qina Akhme</t>
  </si>
  <si>
    <t>2110210005</t>
  </si>
  <si>
    <t>2101210002</t>
  </si>
  <si>
    <t>1906210014</t>
  </si>
  <si>
    <t>2002210015</t>
  </si>
  <si>
    <t>1907210001</t>
  </si>
  <si>
    <t>180165</t>
  </si>
  <si>
    <t>Dr-Memo_Inv#19-EGP02</t>
  </si>
  <si>
    <t>Inv.32 Borg Alarab</t>
  </si>
  <si>
    <t>Ref.Social.4/5 Assui</t>
  </si>
  <si>
    <t>Inv 77 P5Abo Matamir</t>
  </si>
  <si>
    <t>(1)elkayan lock+load</t>
  </si>
  <si>
    <t>Elkayan Inv.12</t>
  </si>
  <si>
    <t>ApatchiInv No P.C#16</t>
  </si>
  <si>
    <t>Ret. Balance</t>
  </si>
  <si>
    <t>Inv.2 Assuit Akhmem$</t>
  </si>
  <si>
    <t>Elkayan Inv.13</t>
  </si>
  <si>
    <t>Inv.9 Assuit Akhmem$</t>
  </si>
  <si>
    <t>R5-ZONE2- IPC7</t>
  </si>
  <si>
    <t>IPC3-M.ZAYD TUNNLE</t>
  </si>
  <si>
    <t>Ref.InstilNo.1 Qena</t>
  </si>
  <si>
    <t>El-Nayba Inv. 3</t>
  </si>
  <si>
    <t>Inv.2 Borg Alarab</t>
  </si>
  <si>
    <t>Inv.13Assuit Akhmem$</t>
  </si>
  <si>
    <t>MOS-SD-EGP-26</t>
  </si>
  <si>
    <t>Ref Installation 2 Q</t>
  </si>
  <si>
    <t>Elkayan Inv.14</t>
  </si>
  <si>
    <t>TAM-SD-EGP-01</t>
  </si>
  <si>
    <t>Inv.7 Assuit Akhmem$</t>
  </si>
  <si>
    <t>PSPELCO-IPC 05</t>
  </si>
  <si>
    <t>Elkayan Inv.15</t>
  </si>
  <si>
    <t>ELSEWEDY UNI-MEP2</t>
  </si>
  <si>
    <t>CON 035</t>
  </si>
  <si>
    <t>IMP/062 Rev0</t>
  </si>
  <si>
    <t>IMP/060</t>
  </si>
  <si>
    <t>Loc-008</t>
  </si>
  <si>
    <t>Con-010 rev0</t>
  </si>
  <si>
    <t>CON-008</t>
  </si>
  <si>
    <t>180153</t>
  </si>
  <si>
    <t>BSF-CW-EUR-02</t>
  </si>
  <si>
    <t>Inv.4 Phosfat</t>
  </si>
  <si>
    <t>Inv 2 Asec Sparepart</t>
  </si>
  <si>
    <t>DPW IPC029</t>
  </si>
  <si>
    <t>Sus.Penalety Ghareeb</t>
  </si>
  <si>
    <t>Soc.38-43 Assuit</t>
  </si>
  <si>
    <t>Inv.3 Phosfat</t>
  </si>
  <si>
    <t>Civil/J010</t>
  </si>
  <si>
    <t>Ref.Instal1$ Assuit</t>
  </si>
  <si>
    <t>Ismailia U3 -IPC2</t>
  </si>
  <si>
    <t>IPC# Final</t>
  </si>
  <si>
    <t>2102210003</t>
  </si>
  <si>
    <t>546</t>
  </si>
  <si>
    <t>1904210018</t>
  </si>
  <si>
    <t>PKG#53 -IPC 38</t>
  </si>
  <si>
    <t>Inv 99 P15Abo Matami</t>
  </si>
  <si>
    <t>KAYAN FINISHING-IPC6</t>
  </si>
  <si>
    <t>Inv.5 Phosfat</t>
  </si>
  <si>
    <t>229</t>
  </si>
  <si>
    <t>10050</t>
  </si>
  <si>
    <t>Benban Lot 2 Inv. 29</t>
  </si>
  <si>
    <t>Benban Lot 2 Inv. 18</t>
  </si>
  <si>
    <t>Benban Lot 2 Inv. 16</t>
  </si>
  <si>
    <t>Benban Lot 2 Inv. 8</t>
  </si>
  <si>
    <t>Benban Lot 1 Inv. 18</t>
  </si>
  <si>
    <t>Inv.40 deductions</t>
  </si>
  <si>
    <t>Inv.17 Borg Alarab</t>
  </si>
  <si>
    <t>Inv.18 Borg Alarab</t>
  </si>
  <si>
    <t>Inv 6 Sugar S/s</t>
  </si>
  <si>
    <t>1903210015</t>
  </si>
  <si>
    <t>Ref.Ret 20%Qena</t>
  </si>
  <si>
    <t>PKG#140- IPC22</t>
  </si>
  <si>
    <t>Social 49 Assuit</t>
  </si>
  <si>
    <t>ROYAL CITY FIN-IPC06</t>
  </si>
  <si>
    <t xml:space="preserve"> Port Said Inv. 7</t>
  </si>
  <si>
    <t>TAM-CW-EGP-17</t>
  </si>
  <si>
    <t>PKG#101 -IPC06</t>
  </si>
  <si>
    <t>2 USD - Suez Steel</t>
  </si>
  <si>
    <t>243</t>
  </si>
  <si>
    <t>261</t>
  </si>
  <si>
    <t>255</t>
  </si>
  <si>
    <t>inv ( 22 ) 13-12-20</t>
  </si>
  <si>
    <t>INV(13)150620</t>
  </si>
  <si>
    <t>Inv. 1 EUR &amp; EGP AMm</t>
  </si>
  <si>
    <t>1908210011</t>
  </si>
  <si>
    <t>Marsa Alam EGP Inv 1</t>
  </si>
  <si>
    <t>ISE-SD-EURO-01</t>
  </si>
  <si>
    <t>Inv. 11 Farm</t>
  </si>
  <si>
    <t>SOKHNA TUNLE2-IPC02F</t>
  </si>
  <si>
    <t>HYPER ONE-IPC14</t>
  </si>
  <si>
    <t>Gesr El suez</t>
  </si>
  <si>
    <t>Claim</t>
  </si>
  <si>
    <t>Benban Lot2 Inv 8 $</t>
  </si>
  <si>
    <t>269</t>
  </si>
  <si>
    <t>277</t>
  </si>
  <si>
    <t>MIDA Ins. Inv.5</t>
  </si>
  <si>
    <t>MIDA Ins. Inv. 4</t>
  </si>
  <si>
    <t>Benban Lot 2 Inv. 13</t>
  </si>
  <si>
    <t>PKG#117-IPC12</t>
  </si>
  <si>
    <t>280</t>
  </si>
  <si>
    <t>279</t>
  </si>
  <si>
    <t>281</t>
  </si>
  <si>
    <t>ESU2 ENABLE-IPC2</t>
  </si>
  <si>
    <t>Cr. Note reclass</t>
  </si>
  <si>
    <t>1907210005</t>
  </si>
  <si>
    <t>1901210005</t>
  </si>
  <si>
    <t>286</t>
  </si>
  <si>
    <t>285</t>
  </si>
  <si>
    <t>Toshka Lot 4 Inv .22</t>
  </si>
  <si>
    <t>CFC-IPC01</t>
  </si>
  <si>
    <t>ROYAL ZONE-IPC01</t>
  </si>
  <si>
    <t>20100001</t>
  </si>
  <si>
    <t xml:space="preserve"> Badr-Zizenia Inv.2</t>
  </si>
  <si>
    <t>Abolila Zafra kharb-</t>
  </si>
  <si>
    <t>CFC-IPC13</t>
  </si>
  <si>
    <t>SOREAL-IPC10</t>
  </si>
  <si>
    <t>Toshka Sub Inv. 24.$</t>
  </si>
  <si>
    <t>2002210025</t>
  </si>
  <si>
    <t>Re soc Inv 24 Quna</t>
  </si>
  <si>
    <t>10017</t>
  </si>
  <si>
    <t>10076</t>
  </si>
  <si>
    <t>Sodic Wesset</t>
  </si>
  <si>
    <t>10023</t>
  </si>
  <si>
    <t>320</t>
  </si>
  <si>
    <t>309</t>
  </si>
  <si>
    <t>324</t>
  </si>
  <si>
    <t>341</t>
  </si>
  <si>
    <t>318</t>
  </si>
  <si>
    <t>317</t>
  </si>
  <si>
    <t>316</t>
  </si>
  <si>
    <t>344</t>
  </si>
  <si>
    <t>Inv.1 Final ElNokra.</t>
  </si>
  <si>
    <t>Eng-027 rev0</t>
  </si>
  <si>
    <t>E.S.U2 ARCH&amp;MEP-IPC2</t>
  </si>
  <si>
    <t>inv(5)100220</t>
  </si>
  <si>
    <t>10153</t>
  </si>
  <si>
    <t>2002210030</t>
  </si>
  <si>
    <t>Toshka Lot 6 Inv .1</t>
  </si>
  <si>
    <t>10215</t>
  </si>
  <si>
    <t>10213</t>
  </si>
  <si>
    <t>Calim-001</t>
  </si>
  <si>
    <t>Inv(1)010320</t>
  </si>
  <si>
    <t>2008210006</t>
  </si>
  <si>
    <t>Ref Retention Matroh</t>
  </si>
  <si>
    <t>365</t>
  </si>
  <si>
    <t>IPC 49 R05 (2)</t>
  </si>
  <si>
    <t>Ref.Retention Matroh</t>
  </si>
  <si>
    <t>IPC_14_Rowad_seast</t>
  </si>
  <si>
    <t>IPC_14_Rowad_poly</t>
  </si>
  <si>
    <t>IPC_16_rowad_s_east</t>
  </si>
  <si>
    <t>OB-ST- PKG#22</t>
  </si>
  <si>
    <t>IPC_13_Rowad_IndoorH</t>
  </si>
  <si>
    <t>374</t>
  </si>
  <si>
    <t>2009210018</t>
  </si>
  <si>
    <t>Ora ph1 ipc 36</t>
  </si>
  <si>
    <t>colsing tr0015</t>
  </si>
  <si>
    <t>Toshka Sub Inv. 05 $</t>
  </si>
  <si>
    <t>Toshka Sub Inv. 06 $</t>
  </si>
  <si>
    <t>Con-016</t>
  </si>
  <si>
    <t>MIDA Sply. Inv. 1</t>
  </si>
  <si>
    <t>MIN-LAND SCAPE-IPC03</t>
  </si>
  <si>
    <t>MIDA Sply. Inv. 2</t>
  </si>
  <si>
    <t>Inv 10 Sugar S/s</t>
  </si>
  <si>
    <t>inv ( 24 )17-12-2020</t>
  </si>
  <si>
    <t>ELSEWEDY HQ-IPC02</t>
  </si>
  <si>
    <t>Toshka Sub 4 Inv. 05</t>
  </si>
  <si>
    <t>2011210005</t>
  </si>
  <si>
    <t>PSP ELCO-IPC FINAL</t>
  </si>
  <si>
    <t>KATAMYA CREEKS IPC13</t>
  </si>
  <si>
    <t>KATAMYA CREEKS-IPC02</t>
  </si>
  <si>
    <t>inv ( 1 )3-2021</t>
  </si>
  <si>
    <t>IPC_19_Rowad_Poly</t>
  </si>
  <si>
    <t>PKG#144-IPC15</t>
  </si>
  <si>
    <t>Suez S4 Inv. 06</t>
  </si>
  <si>
    <t>MIN-LONG LEAD-IPC03</t>
  </si>
  <si>
    <t>Toshka Sub 4 Inv.1 $</t>
  </si>
  <si>
    <t>FPC - HAC CCC JV</t>
  </si>
  <si>
    <t>2012210029</t>
  </si>
  <si>
    <t>P-45-Portsaid Inv.3$</t>
  </si>
  <si>
    <t>P-45-Portsaid Inv.1$</t>
  </si>
  <si>
    <t>2103210003</t>
  </si>
  <si>
    <t>IPC#1` EDECS</t>
  </si>
  <si>
    <t>Suez S4 Equ Inv. 01</t>
  </si>
  <si>
    <t>South Valley Inv. 12</t>
  </si>
  <si>
    <t>South Valley Inv. 10</t>
  </si>
  <si>
    <t>Final Inv.7 Phosfat</t>
  </si>
  <si>
    <t>ENG/037</t>
  </si>
  <si>
    <t>PKG #177 IPC06</t>
  </si>
  <si>
    <t>Ref.Ret Marsa Alam 5</t>
  </si>
  <si>
    <t>ENG/039</t>
  </si>
  <si>
    <t>Inv. 27 Badr</t>
  </si>
  <si>
    <t>Inv.14 - Lot 1</t>
  </si>
  <si>
    <t>Inv.13 - Lot 1</t>
  </si>
  <si>
    <t>MIDA Ins.7</t>
  </si>
  <si>
    <t>Ref.Ret Quana akh 2</t>
  </si>
  <si>
    <t>Diplo Dist. IPC01</t>
  </si>
  <si>
    <t>Air Force Inv . 06</t>
  </si>
  <si>
    <t>Air Force Inv . 01</t>
  </si>
  <si>
    <t>409</t>
  </si>
  <si>
    <t>EGAT WaterTank IPC02</t>
  </si>
  <si>
    <t>10622</t>
  </si>
  <si>
    <t>2106210005</t>
  </si>
  <si>
    <t>22</t>
  </si>
  <si>
    <t>م 1 الطوارىء لوك لود</t>
  </si>
  <si>
    <t>417</t>
  </si>
  <si>
    <t>2009210013</t>
  </si>
  <si>
    <t>Maryotya IPC08</t>
  </si>
  <si>
    <t>Ref.Ret Sugar Sub</t>
  </si>
  <si>
    <t>Ref Ret Sugar 33 -OH</t>
  </si>
  <si>
    <t>South Mohamed Ben Zayed S.L</t>
  </si>
  <si>
    <t>Ben Zayed Inv. 01</t>
  </si>
  <si>
    <t>2104210003</t>
  </si>
  <si>
    <t>EGAT WaterTank IPC04</t>
  </si>
  <si>
    <t>IPC-05-LRT</t>
  </si>
  <si>
    <t>423</t>
  </si>
  <si>
    <t>waldorf astoria IPC4</t>
  </si>
  <si>
    <t>Air Force Inv . 15</t>
  </si>
  <si>
    <t>Ret Asuit akh 4 T</t>
  </si>
  <si>
    <t>Toshka Lot4OH Inv.07</t>
  </si>
  <si>
    <t>10964</t>
  </si>
  <si>
    <t>IPC-14-Saray</t>
  </si>
  <si>
    <t>ElSEWEDY HQ IPC09</t>
  </si>
  <si>
    <t>INV ( 16 ) GET</t>
  </si>
  <si>
    <t>2112210004</t>
  </si>
  <si>
    <t>Hosh Essa Inv. 01</t>
  </si>
  <si>
    <t>IPC#5 - Assuit</t>
  </si>
  <si>
    <t>رد تامين3بنبان لوط 1</t>
  </si>
  <si>
    <t>11122</t>
  </si>
  <si>
    <t>newgizahospital ipc1</t>
  </si>
  <si>
    <t>el marg ipc10</t>
  </si>
  <si>
    <t>supply egp ipc.4</t>
  </si>
  <si>
    <t>11284</t>
  </si>
  <si>
    <t>11287</t>
  </si>
  <si>
    <t>LP-25-21 UIC4  Printers</t>
  </si>
  <si>
    <t>11242</t>
  </si>
  <si>
    <t>DEWA 36 (OPGW)</t>
  </si>
  <si>
    <t>11364</t>
  </si>
  <si>
    <t xml:space="preserve"> Port Said Inv. 6</t>
  </si>
  <si>
    <t>MDF FACTORY2 IPC03</t>
  </si>
  <si>
    <t>IMP/067</t>
  </si>
  <si>
    <t>Inv. 12 Oewon Mousa</t>
  </si>
  <si>
    <t>IPC#7 Taamer</t>
  </si>
  <si>
    <t>IPC-Final-Sodic East</t>
  </si>
  <si>
    <t>watertank IPC 11</t>
  </si>
  <si>
    <t>MIDA Sply. Inv.10</t>
  </si>
  <si>
    <t>11476</t>
  </si>
  <si>
    <t>LP-27-21-Elsewedy1000RFID</t>
  </si>
  <si>
    <t>Suez S4 Inv. 13</t>
  </si>
  <si>
    <t>447</t>
  </si>
  <si>
    <t>IPC-6-PLAYA ROOF</t>
  </si>
  <si>
    <t>Emaar Pkg#189 ipc 21</t>
  </si>
  <si>
    <t>pkg #205 ipc 4</t>
  </si>
  <si>
    <t>EDNC HARDESCAPE IPC3</t>
  </si>
  <si>
    <t>inv ( 3 ) 15-6-2022</t>
  </si>
  <si>
    <t>MIDA Ins. Inv. 14</t>
  </si>
  <si>
    <t>2005210008</t>
  </si>
  <si>
    <t>كيان صحى م 4</t>
  </si>
  <si>
    <t>Invoice # 27 Assuit</t>
  </si>
  <si>
    <t>Toshka Lot 6 Inv .22</t>
  </si>
  <si>
    <t>Ref-Ret-Benban lot1</t>
  </si>
  <si>
    <t>11543</t>
  </si>
  <si>
    <t>MDF - IPC18</t>
  </si>
  <si>
    <t>IPC-2-PLAYA ROOF</t>
  </si>
  <si>
    <t>10024</t>
  </si>
  <si>
    <t>2001220002</t>
  </si>
  <si>
    <t>MDF factory(2) IPC7</t>
  </si>
  <si>
    <t>11767</t>
  </si>
  <si>
    <t>In&amp;ReSupply(ABB)ipc3</t>
  </si>
  <si>
    <t>LP-16-21 VC Elsewedy P.</t>
  </si>
  <si>
    <t>mariotya ipc18</t>
  </si>
  <si>
    <t>cairo-alex ipc 28</t>
  </si>
  <si>
    <t>IPC#19 Sokhna Port</t>
  </si>
  <si>
    <t>Sorealhardscape IPC9</t>
  </si>
  <si>
    <t>MINISTIRYFITOUT IPC4</t>
  </si>
  <si>
    <t>Abo ghaleb ipc 05</t>
  </si>
  <si>
    <t>october tunnel ipc1</t>
  </si>
  <si>
    <t>el khatatba ipc 06</t>
  </si>
  <si>
    <t>IPC000024'</t>
  </si>
  <si>
    <t>urbn-k ipc 11</t>
  </si>
  <si>
    <t xml:space="preserve"> URBN-K IPC 12</t>
  </si>
  <si>
    <t>seashell playa- IPC2</t>
  </si>
  <si>
    <t>sokhna port ex ipc04</t>
  </si>
  <si>
    <t>R.O(5:8) APP ipc 4</t>
  </si>
  <si>
    <t>R.O. Supply - IPC5</t>
  </si>
  <si>
    <t>IPC000003</t>
  </si>
  <si>
    <t>final HSR</t>
  </si>
  <si>
    <t>EIPICO3- IPC 2</t>
  </si>
  <si>
    <t>IPC000002</t>
  </si>
  <si>
    <t>MDF 2 - IPC 10</t>
  </si>
  <si>
    <t>IPC1-TR055</t>
  </si>
  <si>
    <t>IPC#1 Warraq</t>
  </si>
  <si>
    <t>Carrefour RBS IPC1</t>
  </si>
  <si>
    <t>MDF Factory2 ipc 16</t>
  </si>
  <si>
    <t>INV ( 11 ) Hyper</t>
  </si>
  <si>
    <t>Asmarat Roads L&amp;L</t>
  </si>
  <si>
    <t>asmarat IPC Final</t>
  </si>
  <si>
    <t>IPC0020</t>
  </si>
  <si>
    <t>Eipico ipc 3</t>
  </si>
  <si>
    <t>Mdf Factory 3 ipc 13</t>
  </si>
  <si>
    <t>Abo shanab ipc 4</t>
  </si>
  <si>
    <t>IPC0014 TR46</t>
  </si>
  <si>
    <t>230000010</t>
  </si>
  <si>
    <t>MDF factory ipc 34</t>
  </si>
  <si>
    <t>IPC001 TR54</t>
  </si>
  <si>
    <t>(29)pkg#32</t>
  </si>
  <si>
    <t>IPC002TR65</t>
  </si>
  <si>
    <t>Egat Piping ipc 1</t>
  </si>
  <si>
    <t>ipc2 supply of RO</t>
  </si>
  <si>
    <t>EGAT MEP- IPC2</t>
  </si>
  <si>
    <t>MDF2 IPC ( 18)</t>
  </si>
  <si>
    <t>Sultana 034 IPC Fin</t>
  </si>
  <si>
    <t>pkg#177- IPC 40</t>
  </si>
  <si>
    <t>IPC 4 D0076</t>
  </si>
  <si>
    <t>sultana malak2 final</t>
  </si>
  <si>
    <t>IPC11 TR55</t>
  </si>
  <si>
    <t>IPC07TR0077</t>
  </si>
  <si>
    <t>IPC001 TR62</t>
  </si>
  <si>
    <t>mdf equip ipc 19</t>
  </si>
  <si>
    <t>pkg#189-IPC4</t>
  </si>
  <si>
    <t>sokhna bridge ipc16</t>
  </si>
  <si>
    <t>IPC03TR0068</t>
  </si>
  <si>
    <t>wady elnatroon ipc5</t>
  </si>
  <si>
    <t>TAH ipc 7</t>
  </si>
  <si>
    <t>IPC09TR0064</t>
  </si>
  <si>
    <t>PLAYA - C072 IPC 4</t>
  </si>
  <si>
    <t>Abo Shanab ipc01</t>
  </si>
  <si>
    <t>IPC05TR0054</t>
  </si>
  <si>
    <t>Emaar pkg#189 ipc 19</t>
  </si>
  <si>
    <t>IPC04TR0071</t>
  </si>
  <si>
    <t>IPC01 TR66</t>
  </si>
  <si>
    <t>IPC001 TR71</t>
  </si>
  <si>
    <t>Ora Zed -Landscape</t>
  </si>
  <si>
    <t>IPC001 TR70</t>
  </si>
  <si>
    <t>IPC05TR0559</t>
  </si>
  <si>
    <t>IPC17TR0055</t>
  </si>
  <si>
    <t>IPC05TR0071</t>
  </si>
  <si>
    <t>IPC07TR0088</t>
  </si>
  <si>
    <t>Playa C038- IPC11</t>
  </si>
  <si>
    <t>IPC17 wadyelnatroun</t>
  </si>
  <si>
    <t>IPC05TR0068</t>
  </si>
  <si>
    <t>ipc 11</t>
  </si>
  <si>
    <t>IPC08TR0062</t>
  </si>
  <si>
    <t>IPC15TR0064</t>
  </si>
  <si>
    <t>Gov2 ipc 26</t>
  </si>
  <si>
    <t>TAH ipc 11</t>
  </si>
  <si>
    <t>IPC#18#WADI ELNATROU</t>
  </si>
  <si>
    <t>IPC16TR0064</t>
  </si>
  <si>
    <t>IPC18TR0064</t>
  </si>
  <si>
    <t>IPC08TR0077</t>
  </si>
  <si>
    <t>Samaya Factory - 2</t>
  </si>
  <si>
    <t>Samaya factory ( 1 )</t>
  </si>
  <si>
    <t>Playa - c469 ipc 3</t>
  </si>
  <si>
    <t>Mdf Factory ipc 39</t>
  </si>
  <si>
    <t>Waldorf Spare ipc 1</t>
  </si>
  <si>
    <t>Dp World PH2 ipc 15</t>
  </si>
  <si>
    <t xml:space="preserve"> MDF Equip ipc 23</t>
  </si>
  <si>
    <t>kafr shokr ipc08</t>
  </si>
  <si>
    <t>SPX.1(22+23) part 2</t>
  </si>
  <si>
    <t>ELSEWEDY HQ- IPC 22</t>
  </si>
  <si>
    <t>ELSEWEDY HQ IPC15</t>
  </si>
  <si>
    <t>Ora ph1 ipc 41</t>
  </si>
  <si>
    <t>IPC#2 Abo Galab</t>
  </si>
  <si>
    <t>Escalation ipc 1:28</t>
  </si>
  <si>
    <t>Katamya Urbnk ipc 13</t>
  </si>
  <si>
    <t>IPC07TR0084</t>
  </si>
  <si>
    <t>IPC08TR0084</t>
  </si>
  <si>
    <t>Wady elnatron esc1:8</t>
  </si>
  <si>
    <t>Ora ph1 ipc 42</t>
  </si>
  <si>
    <t>IPC03TR0099</t>
  </si>
  <si>
    <t>IPC20TR0053</t>
  </si>
  <si>
    <t>IPC21TR0053</t>
  </si>
  <si>
    <t>IPC11TR0059</t>
  </si>
  <si>
    <t>IPC01TR0095</t>
  </si>
  <si>
    <t>IPC02TR0073</t>
  </si>
  <si>
    <t>INV no.13</t>
  </si>
  <si>
    <t>PLAYA C470 IPC3</t>
  </si>
  <si>
    <t>Mdf Equip ipc 26</t>
  </si>
  <si>
    <t>inv ( 1 ) W. Natron</t>
  </si>
  <si>
    <t>CR cairo alex ipc 40</t>
  </si>
  <si>
    <t>CAN..</t>
  </si>
  <si>
    <t>DEC ADJ 62</t>
  </si>
  <si>
    <t>206</t>
  </si>
  <si>
    <t>78</t>
  </si>
  <si>
    <t>CRIPC_1_SARAYA_GAMA2</t>
  </si>
  <si>
    <t>Ref.Ret PIPWst inv.4</t>
  </si>
  <si>
    <t>CR.Ref.Akhme Asuit T</t>
  </si>
  <si>
    <t>Cr-Tah ipc07</t>
  </si>
  <si>
    <t>cr.IPC_4_Rowad_Ora</t>
  </si>
  <si>
    <t>Cr DPworldph.2-IPC2</t>
  </si>
  <si>
    <t>Inv. 19 Farm</t>
  </si>
  <si>
    <t>CR.2 مد وثيقة تامين</t>
  </si>
  <si>
    <t>landscape ipc06</t>
  </si>
  <si>
    <t>FPC- Marina Towers</t>
  </si>
  <si>
    <t>Cr, Inv. 1 S1</t>
  </si>
  <si>
    <t>11769</t>
  </si>
  <si>
    <t>FX-01-22 Decent Life-WD</t>
  </si>
  <si>
    <t>83</t>
  </si>
  <si>
    <t>Cr.Inv ( 1 ) S05</t>
  </si>
  <si>
    <t>DEC ADJ 67</t>
  </si>
  <si>
    <t>11766</t>
  </si>
  <si>
    <t>Inv.68  Bank charges</t>
  </si>
  <si>
    <t>ipc1 aswan</t>
  </si>
  <si>
    <t>14 USD- Suez Gulf</t>
  </si>
  <si>
    <t>1 EGP -El Tebein 113</t>
  </si>
  <si>
    <t>Inv.3&amp;4 deductions</t>
  </si>
  <si>
    <t>ADJ-Inv.15</t>
  </si>
  <si>
    <t>Cr.P-13-2016</t>
  </si>
  <si>
    <t>Cr-port said EURipc1</t>
  </si>
  <si>
    <t>CR Close El Niger</t>
  </si>
  <si>
    <t>Soc.2020 تشيد وبناء</t>
  </si>
  <si>
    <t>Air def harek IPC1</t>
  </si>
  <si>
    <t>C.IPC03TR0081</t>
  </si>
  <si>
    <t>CR- 18 EGP Domiat</t>
  </si>
  <si>
    <t>CR R.O Sup. adj ipc4</t>
  </si>
  <si>
    <t>adj. 180010 &amp;180013</t>
  </si>
  <si>
    <t>96</t>
  </si>
  <si>
    <t>7 EGP - South Helwan</t>
  </si>
  <si>
    <t>2Cancel IPC11 TR46</t>
  </si>
  <si>
    <t>CR.refund ret.kay</t>
  </si>
  <si>
    <t>11663</t>
  </si>
  <si>
    <t>Cr.Inv,7 usd Borg Ar</t>
  </si>
  <si>
    <t>11523</t>
  </si>
  <si>
    <t>109</t>
  </si>
  <si>
    <t>536</t>
  </si>
  <si>
    <t>TR55-CR2</t>
  </si>
  <si>
    <t>اتحاد تشيدP-29-EGY</t>
  </si>
  <si>
    <t>CR.TR0021CLOSING.DEC</t>
  </si>
  <si>
    <t>can IPC02TR0089</t>
  </si>
  <si>
    <t>Cr Inv 10 Usd Borg</t>
  </si>
  <si>
    <t>رد تامين الزعفرانه غ</t>
  </si>
  <si>
    <t>55-CR3F</t>
  </si>
  <si>
    <t>CR-rolling millIPC10</t>
  </si>
  <si>
    <t>MCBs inv.No.1.Cncl</t>
  </si>
  <si>
    <t>SH Inv deductions</t>
  </si>
  <si>
    <t>10429</t>
  </si>
  <si>
    <t>GPC inv. deductions</t>
  </si>
  <si>
    <t>CR(14)281020</t>
  </si>
  <si>
    <t>DEC ADJ 27</t>
  </si>
  <si>
    <t>16 EGP-progress adj.</t>
  </si>
  <si>
    <t>CR-invs 2018</t>
  </si>
  <si>
    <t>Refund .Reten.banha</t>
  </si>
  <si>
    <t>CR. 12 Oewon Mousa</t>
  </si>
  <si>
    <t>CR Amend vat</t>
  </si>
  <si>
    <t>ipc no3 aswan</t>
  </si>
  <si>
    <t>CR IPC_1_SARAYA_GAMA</t>
  </si>
  <si>
    <t>refund 1</t>
  </si>
  <si>
    <t>CR ACWA IPC1</t>
  </si>
  <si>
    <t>Ref.Ret. 8 EGP</t>
  </si>
  <si>
    <t>IPC12TR0059</t>
  </si>
  <si>
    <t>Cr-17 EGP - Shabab</t>
  </si>
  <si>
    <t>Cr-TAH ipc06</t>
  </si>
  <si>
    <t>260</t>
  </si>
  <si>
    <t>DEC ADJ 60</t>
  </si>
  <si>
    <t>CR.TR0025CLOSING.DEC</t>
  </si>
  <si>
    <t>final inv elalamien</t>
  </si>
  <si>
    <t>Cr.INV ( 1 ) R08-K12</t>
  </si>
  <si>
    <t>180084</t>
  </si>
  <si>
    <t>crفروق اسعار مريوطية</t>
  </si>
  <si>
    <t>Adj .1904210014</t>
  </si>
  <si>
    <t>rev. ( 65 USD -Diwan</t>
  </si>
  <si>
    <t>SOKHNA BRI. ESC1:21F</t>
  </si>
  <si>
    <t>ipc#2#harm city d083</t>
  </si>
  <si>
    <t>Ret.OB Korimat500</t>
  </si>
  <si>
    <t>CR_in 37</t>
  </si>
  <si>
    <t>IPC#02 Madkour CR</t>
  </si>
  <si>
    <t>CR.TR0013CLOSING.DEC</t>
  </si>
  <si>
    <t>CR - 7 USD - West D.</t>
  </si>
  <si>
    <t>180075</t>
  </si>
  <si>
    <t>IPC#3 - NRCC</t>
  </si>
  <si>
    <t>inv 1.2 d0080 CR</t>
  </si>
  <si>
    <t>CR po 0020024000370</t>
  </si>
  <si>
    <t>CR. 11 Oewon Mousa</t>
  </si>
  <si>
    <t>Inv ( 17 ) CS-20</t>
  </si>
  <si>
    <t>Cr.Memo Reten.usd</t>
  </si>
  <si>
    <t>IPC0022_CR</t>
  </si>
  <si>
    <t>DEC ADJ 84</t>
  </si>
  <si>
    <t>Credit-inv4-final</t>
  </si>
  <si>
    <t>Inv 29 Shaba EGP</t>
  </si>
  <si>
    <t>SCD4/002Cnl</t>
  </si>
  <si>
    <t>CR.مد وثيقة التامين</t>
  </si>
  <si>
    <t>LP-08-22 CFC Digital-Signage</t>
  </si>
  <si>
    <t>93</t>
  </si>
  <si>
    <t>Cr-memo W.hold 9-EGP</t>
  </si>
  <si>
    <t>cr-emarpkg#189 ipc18</t>
  </si>
  <si>
    <t>CR_IPC_!_Saraya_Gama</t>
  </si>
  <si>
    <t>Suez S4 USD Inv. 06</t>
  </si>
  <si>
    <t>CR.inv.11 Assuit Akh</t>
  </si>
  <si>
    <t>D0017-OB-Dec-2020/Cr</t>
  </si>
  <si>
    <t>crEipi material ipc3</t>
  </si>
  <si>
    <t>CR.TR0012CLOSING.DEC</t>
  </si>
  <si>
    <t>IPC09TR0077</t>
  </si>
  <si>
    <t>CR.10Ramadan Inv.03</t>
  </si>
  <si>
    <t>CR IPC-12-Saray-2</t>
  </si>
  <si>
    <t>inv (5) final CA</t>
  </si>
  <si>
    <t>HSR-OCT 5</t>
  </si>
  <si>
    <t>MOC Inv-01</t>
  </si>
  <si>
    <t>Emar PKG#189 IPC18</t>
  </si>
  <si>
    <t>R.O(50:80)S adj ipc4</t>
  </si>
  <si>
    <t>inv ( 10 ) Captal 1</t>
  </si>
  <si>
    <t>elsewedy HQ- IPC24</t>
  </si>
  <si>
    <t>kafr shokr ipc 9+</t>
  </si>
  <si>
    <t>kafr shokr ipc09</t>
  </si>
  <si>
    <t>Pole. Cvr. Inv.2</t>
  </si>
  <si>
    <t>11559</t>
  </si>
  <si>
    <t>11496</t>
  </si>
  <si>
    <t>27</t>
  </si>
  <si>
    <t>IPC#02 - Madkour</t>
  </si>
  <si>
    <t>2108210012</t>
  </si>
  <si>
    <t>sewedy uni-mep-07</t>
  </si>
  <si>
    <t>D0028-OB-Dec-2020</t>
  </si>
  <si>
    <t>MIDA Ins. Inv. 5</t>
  </si>
  <si>
    <t>D0030-OB-Dec-2020</t>
  </si>
  <si>
    <t>14</t>
  </si>
  <si>
    <t>D0028-OB-Dec-20202</t>
  </si>
  <si>
    <t>IPC_4_ORA</t>
  </si>
  <si>
    <t>D0021-OB-Dec-2020</t>
  </si>
  <si>
    <t>TR0013DEC.Closing</t>
  </si>
  <si>
    <t>TR0010DEC.Closing</t>
  </si>
  <si>
    <t>TR0009DEC.Closing</t>
  </si>
  <si>
    <t>TR0005DEC.Closing</t>
  </si>
  <si>
    <t>TR0004DEC.Closing</t>
  </si>
  <si>
    <t>D0024-OB-Dec-2020</t>
  </si>
  <si>
    <t>D0027-OB-Dec-2020</t>
  </si>
  <si>
    <t>IMP/061</t>
  </si>
  <si>
    <t>IPC_1_GRowad_LRT</t>
  </si>
  <si>
    <t>2011210010</t>
  </si>
  <si>
    <t>2009210001</t>
  </si>
  <si>
    <t>10037</t>
  </si>
  <si>
    <t>2001210020</t>
  </si>
  <si>
    <t>7 USD - West D. Khor</t>
  </si>
  <si>
    <t>23 EGP VO TOAC</t>
  </si>
  <si>
    <t>IPC#1.</t>
  </si>
  <si>
    <t>30/P/10/ER/2017/USD</t>
  </si>
  <si>
    <t>Adj Inv 8 Final</t>
  </si>
  <si>
    <t>180179</t>
  </si>
  <si>
    <t>6 beni Suef - 1020</t>
  </si>
  <si>
    <t>P-2S-10 ADJ</t>
  </si>
  <si>
    <t>11 EGP- Shabab</t>
  </si>
  <si>
    <t>Inv,11 usd Borg Arab</t>
  </si>
  <si>
    <t>180121</t>
  </si>
  <si>
    <t>Adj Inv 10</t>
  </si>
  <si>
    <t>Adj Inv 8</t>
  </si>
  <si>
    <t>Adj. Inv. 14</t>
  </si>
  <si>
    <t>Adj Inv. 21</t>
  </si>
  <si>
    <t>16</t>
  </si>
  <si>
    <t>95</t>
  </si>
  <si>
    <t>2 EGP - Lina</t>
  </si>
  <si>
    <t>4 USD - Cairo South</t>
  </si>
  <si>
    <t>2 USD - Banha 118</t>
  </si>
  <si>
    <t>030/2021</t>
  </si>
  <si>
    <t>6 EGP - Lina</t>
  </si>
  <si>
    <t>180034</t>
  </si>
  <si>
    <t>16 EGP - West D. 117</t>
  </si>
  <si>
    <t>ISE-SW-EGP-02</t>
  </si>
  <si>
    <t>BSF-SW-EGP-11</t>
  </si>
  <si>
    <t>27 EGP - West Domiat</t>
  </si>
  <si>
    <t>65 USD -Diwaniya</t>
  </si>
  <si>
    <t>24 Euro - Giza N.III</t>
  </si>
  <si>
    <t>Banha-Zagazg Inv.02</t>
  </si>
  <si>
    <t>OB-SI-EL Kayaan2</t>
  </si>
  <si>
    <t>(3) p.o52/156</t>
  </si>
  <si>
    <t>Inv 43 EGP Giza III</t>
  </si>
  <si>
    <t>6 EGP - South Helwan</t>
  </si>
  <si>
    <t>Inv No7 Wattanya220</t>
  </si>
  <si>
    <t>(4) pkg#107</t>
  </si>
  <si>
    <t>ROYALCITY-IPC-12</t>
  </si>
  <si>
    <t>Ref.Ret Bridge2</t>
  </si>
  <si>
    <t>180013</t>
  </si>
  <si>
    <t>11 USD Suez Gulf</t>
  </si>
  <si>
    <t>10 USD  Suez Gulf</t>
  </si>
  <si>
    <t>Apachi Inv No PC.#26</t>
  </si>
  <si>
    <t>Abachi Inv No P.C#18</t>
  </si>
  <si>
    <t>Inv June Qatar</t>
  </si>
  <si>
    <t>6 EuroSouth Helwan</t>
  </si>
  <si>
    <t>5 EuroSouth Helwan</t>
  </si>
  <si>
    <t>(6) pkg#107</t>
  </si>
  <si>
    <t>2 EGP - El Tebin 124</t>
  </si>
  <si>
    <t>Inv No 3 Elegect</t>
  </si>
  <si>
    <t>(2) pkg#85</t>
  </si>
  <si>
    <t>Inv 11 Cairo south</t>
  </si>
  <si>
    <t>Assuit 82 Inv.12</t>
  </si>
  <si>
    <t>Inv. 16 Mostakbal</t>
  </si>
  <si>
    <t>Inv. 3-4 Badr</t>
  </si>
  <si>
    <t>Ref. Reten 66 wadi19</t>
  </si>
  <si>
    <t>Sammound Inv No 1</t>
  </si>
  <si>
    <t>180058</t>
  </si>
  <si>
    <t>(11) pkg#107</t>
  </si>
  <si>
    <t>Soci 1&amp;2 Asuit Akhme</t>
  </si>
  <si>
    <t>2108210007</t>
  </si>
  <si>
    <t>2105210006</t>
  </si>
  <si>
    <t>1903210002</t>
  </si>
  <si>
    <t>180031</t>
  </si>
  <si>
    <t>Soc 5 abou almatamer</t>
  </si>
  <si>
    <t>(5)cw elasmaaliya</t>
  </si>
  <si>
    <t>Mini Landscape IPC04</t>
  </si>
  <si>
    <t>Closing Morganti USD</t>
  </si>
  <si>
    <t>Closing Morganti bal</t>
  </si>
  <si>
    <t>Green power EUR</t>
  </si>
  <si>
    <t>PKG#53-IPC 33</t>
  </si>
  <si>
    <t>36-132KVA(9J)</t>
  </si>
  <si>
    <t>Inv.12Assuit Akhmem$</t>
  </si>
  <si>
    <t>MIN-CORE-IPC06</t>
  </si>
  <si>
    <t>MIN-FIT OUT-IPC03</t>
  </si>
  <si>
    <t>Inv.4 Borg Alarab</t>
  </si>
  <si>
    <t>Soc.Inv.12 Matamet</t>
  </si>
  <si>
    <t>Inv.15Assuit Akhmem$</t>
  </si>
  <si>
    <t>Soci.41EGP Qena Akh</t>
  </si>
  <si>
    <t>Inv.2 Phosfat</t>
  </si>
  <si>
    <t>SH inv.33&amp;34 ded</t>
  </si>
  <si>
    <t>Ref Instil 4 Qena</t>
  </si>
  <si>
    <t>CON/026</t>
  </si>
  <si>
    <t>CON/025</t>
  </si>
  <si>
    <t>LOC/015</t>
  </si>
  <si>
    <t>LOC/010</t>
  </si>
  <si>
    <t>mall masr-IPC FINAL</t>
  </si>
  <si>
    <t>DP WORLD- IPC 01</t>
  </si>
  <si>
    <t>dpw ipc33</t>
  </si>
  <si>
    <t>Social Inv.45-46 Qen</t>
  </si>
  <si>
    <t>Ref.ret.198200 krimt</t>
  </si>
  <si>
    <t>PKG#140- IPC13</t>
  </si>
  <si>
    <t>BSF-CW-EURO-04</t>
  </si>
  <si>
    <t>Ref.Ret 3 assuit akh</t>
  </si>
  <si>
    <t>Ref.Ret 2-3 Qena akh</t>
  </si>
  <si>
    <t>Ref.reten korimat</t>
  </si>
  <si>
    <t>1905210010</t>
  </si>
  <si>
    <t>222</t>
  </si>
  <si>
    <t>Benban Lot 2 Inv. 30</t>
  </si>
  <si>
    <t>1903210012</t>
  </si>
  <si>
    <t>Benban Lot2 Inv 16F$</t>
  </si>
  <si>
    <t>235</t>
  </si>
  <si>
    <t>20100006</t>
  </si>
  <si>
    <t>Inv 4 $ Sugar S/s</t>
  </si>
  <si>
    <t>Soc Inv 26 $ Quna T</t>
  </si>
  <si>
    <t>Soc Inv .... Quana</t>
  </si>
  <si>
    <t>Soc Inv ...Quana</t>
  </si>
  <si>
    <t>3*14 EGP- Suez Steel</t>
  </si>
  <si>
    <t>263</t>
  </si>
  <si>
    <t>276</t>
  </si>
  <si>
    <t>soc inv 48 labor Qua</t>
  </si>
  <si>
    <t>Soc Inv 50 labor Asu</t>
  </si>
  <si>
    <t>Inv. 18 Farm</t>
  </si>
  <si>
    <t>1907210017</t>
  </si>
  <si>
    <t>Instill.Pay 5 Akhme2</t>
  </si>
  <si>
    <t>Refund.Ret.Assuit</t>
  </si>
  <si>
    <t>inv ( 29 ) 30-9-21</t>
  </si>
  <si>
    <t>274</t>
  </si>
  <si>
    <t>TAM-CW-EGP-19</t>
  </si>
  <si>
    <t>10267</t>
  </si>
  <si>
    <t>Tunnel Inv. 8</t>
  </si>
  <si>
    <t>Abu Ghazala Lock &amp; Load</t>
  </si>
  <si>
    <t>ABO GHZALA L&amp;L-IPC01</t>
  </si>
  <si>
    <t>Adj.1904210014</t>
  </si>
  <si>
    <t>180166</t>
  </si>
  <si>
    <t>1903210005</t>
  </si>
  <si>
    <t>1904210011</t>
  </si>
  <si>
    <t>1901210002</t>
  </si>
  <si>
    <t>Benban Lot 2 Inv. 26</t>
  </si>
  <si>
    <t>Toshka Lot 6 Inv .17</t>
  </si>
  <si>
    <t>Toshka Lot 4 Inv $2</t>
  </si>
  <si>
    <t>ROYAL CITY- IPC0018</t>
  </si>
  <si>
    <t>NEW GIZA2-IPC FINAL</t>
  </si>
  <si>
    <t>298</t>
  </si>
  <si>
    <t>297</t>
  </si>
  <si>
    <t>Inv. Ins10-1/15-12-3</t>
  </si>
  <si>
    <t>TAM-CALIM-01</t>
  </si>
  <si>
    <t>So.22:25$assuit lot1</t>
  </si>
  <si>
    <t>Social Ins.Itay6/358</t>
  </si>
  <si>
    <t>Inv.22Assuit Akhmem$</t>
  </si>
  <si>
    <t>ESU2-IPC7-ENABLE</t>
  </si>
  <si>
    <t>ISE-CW-EGP-22</t>
  </si>
  <si>
    <t>2003210007</t>
  </si>
  <si>
    <t>Toshka Lot 4 Inv $1</t>
  </si>
  <si>
    <t>321</t>
  </si>
  <si>
    <t>307</t>
  </si>
  <si>
    <t>342</t>
  </si>
  <si>
    <t>2003210011</t>
  </si>
  <si>
    <t>Inv.68 Borg Alarab</t>
  </si>
  <si>
    <t>Katamia Dunes Villa</t>
  </si>
  <si>
    <t>10029</t>
  </si>
  <si>
    <t>Inv.72 Borg Alarab</t>
  </si>
  <si>
    <t>10363</t>
  </si>
  <si>
    <t>2005210011</t>
  </si>
  <si>
    <t>10197</t>
  </si>
  <si>
    <t>2004210002</t>
  </si>
  <si>
    <t>10096</t>
  </si>
  <si>
    <t>inv(10)50720</t>
  </si>
  <si>
    <t>442</t>
  </si>
  <si>
    <t>EL.S.U.2-ENABLE-09*</t>
  </si>
  <si>
    <t>376</t>
  </si>
  <si>
    <t>inv ( 11 )</t>
  </si>
  <si>
    <t>IEKA2-MARAKZ-IPC01</t>
  </si>
  <si>
    <t>372</t>
  </si>
  <si>
    <t>Toshka Lot 4 Inv .12</t>
  </si>
  <si>
    <t>ENG/034</t>
  </si>
  <si>
    <t>390</t>
  </si>
  <si>
    <t>2006210009</t>
  </si>
  <si>
    <t>ENG/035 Rev0</t>
  </si>
  <si>
    <t>IPC_2_LRT</t>
  </si>
  <si>
    <t>MANGROVERENT-IPC3</t>
  </si>
  <si>
    <t>Cre.adv. $ Toshka 4.</t>
  </si>
  <si>
    <t>2101210003</t>
  </si>
  <si>
    <t>393</t>
  </si>
  <si>
    <t>P-45-Portsaid Inv.04</t>
  </si>
  <si>
    <t>IPC_21_Rowad_Seast</t>
  </si>
  <si>
    <t>IPC_Ora_4</t>
  </si>
  <si>
    <t>Suez S4 USD Inv. 02</t>
  </si>
  <si>
    <t>RING MARYOTUA-IPC04</t>
  </si>
  <si>
    <t>Selwa 220 KV - 27 KM OHTL</t>
  </si>
  <si>
    <t xml:space="preserve"> Selwa OHTL Inv . 01</t>
  </si>
  <si>
    <t>South Valley Inv. 11</t>
  </si>
  <si>
    <t>Marazik Railway Bridge</t>
  </si>
  <si>
    <t>IPC#1 Marazik</t>
  </si>
  <si>
    <t>MANGROVE-IPC5B RENT</t>
  </si>
  <si>
    <t>Eng/038</t>
  </si>
  <si>
    <t>402</t>
  </si>
  <si>
    <t>Air Force Inv . 08</t>
  </si>
  <si>
    <t>alasher bridge-f+</t>
  </si>
  <si>
    <t>Hosh Essa Inv. 12</t>
  </si>
  <si>
    <t>408</t>
  </si>
  <si>
    <t>407</t>
  </si>
  <si>
    <t>Refund retention 01</t>
  </si>
  <si>
    <t>421</t>
  </si>
  <si>
    <t>IPC#2 - Marg</t>
  </si>
  <si>
    <t>LRT 10Ramadan Inv.05</t>
  </si>
  <si>
    <t>419</t>
  </si>
  <si>
    <t>LOC/016</t>
  </si>
  <si>
    <t>Air Force Inv . 11</t>
  </si>
  <si>
    <t>Ref.Ret ELAmeed</t>
  </si>
  <si>
    <t>CFC IPC025</t>
  </si>
  <si>
    <t>El-Marg IPC07</t>
  </si>
  <si>
    <t>Ret Benban Lot 2 T</t>
  </si>
  <si>
    <t>Toshka Lot4OH Inv.08</t>
  </si>
  <si>
    <t>DRCC</t>
  </si>
  <si>
    <t>Credit Memo DRCC</t>
  </si>
  <si>
    <t xml:space="preserve"> Ref.2 sugar Farm T</t>
  </si>
  <si>
    <t>Ref.3 benban Lot 2 T</t>
  </si>
  <si>
    <t xml:space="preserve"> Ref.8 Akhme Quana T</t>
  </si>
  <si>
    <t>R05 IPC029</t>
  </si>
  <si>
    <t>sokhna port ex ipc10</t>
  </si>
  <si>
    <t>11062</t>
  </si>
  <si>
    <t>Air Force Inv . 21</t>
  </si>
  <si>
    <t>INV ( 7 ) Ring R</t>
  </si>
  <si>
    <t>463</t>
  </si>
  <si>
    <t>رد تامين بنبان لوط 1</t>
  </si>
  <si>
    <t>IPC-1-PLAYA ROOF</t>
  </si>
  <si>
    <t>IPC-16-SARAY</t>
  </si>
  <si>
    <t>IPC-2-BORSA</t>
  </si>
  <si>
    <t>IPC-11-PLAYA</t>
  </si>
  <si>
    <t>IPC#7 Sokhna Port</t>
  </si>
  <si>
    <t>2201210002</t>
  </si>
  <si>
    <t>10th Ind Park Inv.01</t>
  </si>
  <si>
    <t>cairo-alex ipc16</t>
  </si>
  <si>
    <t>11368</t>
  </si>
  <si>
    <t>MIDA Ins. Inv.10</t>
  </si>
  <si>
    <t>Suez S4 Inv. 17</t>
  </si>
  <si>
    <t>Suez S4 Inv. 12</t>
  </si>
  <si>
    <t>PKG#189 IPC 30</t>
  </si>
  <si>
    <t>38</t>
  </si>
  <si>
    <t>Inv. 15 Mostakbal</t>
  </si>
  <si>
    <t>EL KHATATBA IPC02</t>
  </si>
  <si>
    <t>Al - Jazi Inv. 3</t>
  </si>
  <si>
    <t>Marsa Alam EGP Inv13</t>
  </si>
  <si>
    <t>Marsa Alam EGP Inv 9</t>
  </si>
  <si>
    <t>Selwa / New Isna 220KV OHTL</t>
  </si>
  <si>
    <t>Selwa - Isna Inv. 01</t>
  </si>
  <si>
    <t>SOKHNA BRIDGE IPC03</t>
  </si>
  <si>
    <t>IPC#16 - Sokhna Port</t>
  </si>
  <si>
    <t>220721006</t>
  </si>
  <si>
    <t>in&amp;reSupply-SSC IPC2</t>
  </si>
  <si>
    <t>In&amp;ReApply(SSC)-IPC1</t>
  </si>
  <si>
    <t>Marassi Epoxy</t>
  </si>
  <si>
    <t>TR0047-IPC00001</t>
  </si>
  <si>
    <t>inv ( 14 ) CS-20</t>
  </si>
  <si>
    <t>inv ( 12 ) CS-20</t>
  </si>
  <si>
    <t>Kattameya IPC20</t>
  </si>
  <si>
    <t>Plant supply Ro ipc3</t>
  </si>
  <si>
    <t>ipc23 el maryotia</t>
  </si>
  <si>
    <t>Mini Core IPC10</t>
  </si>
  <si>
    <t>EGAT watertank IPC13</t>
  </si>
  <si>
    <t>IPC005RMENEWGIZAHOSP</t>
  </si>
  <si>
    <t>PKG#189- IPC (15)</t>
  </si>
  <si>
    <t>abo ghaleb ipc04</t>
  </si>
  <si>
    <t>INV ( 18 ) GET</t>
  </si>
  <si>
    <t>Katamya Urbnk ipc14</t>
  </si>
  <si>
    <t>Mariotya ipc 19</t>
  </si>
  <si>
    <t>MDF3 - IPC9</t>
  </si>
  <si>
    <t>IPC00003</t>
  </si>
  <si>
    <t>IPC#005 air defense</t>
  </si>
  <si>
    <t>IPC09-Exchange RME</t>
  </si>
  <si>
    <t>INV ( 3 ) HY Bark</t>
  </si>
  <si>
    <t>INV ( 2 ) HY Bark</t>
  </si>
  <si>
    <t>IPC0000016</t>
  </si>
  <si>
    <t>IPC0019</t>
  </si>
  <si>
    <t>IPC 3 CFA</t>
  </si>
  <si>
    <t>DP World ph.2-IPC 1</t>
  </si>
  <si>
    <t>MDF 2 - IPC 13</t>
  </si>
  <si>
    <t>Minis MEP IPC7</t>
  </si>
  <si>
    <t>MDF 3 IPC( 11)</t>
  </si>
  <si>
    <t>Air sihi IPC1</t>
  </si>
  <si>
    <t>IPC0021 TR41</t>
  </si>
  <si>
    <t xml:space="preserve"> EMaarPKG#177 IPC 43</t>
  </si>
  <si>
    <t>IPC04 TR65</t>
  </si>
  <si>
    <t>IPC10 TR55</t>
  </si>
  <si>
    <t>ipc 3 elmahager</t>
  </si>
  <si>
    <t>playa c104- ipc 7</t>
  </si>
  <si>
    <t>IPC 3 TR0044</t>
  </si>
  <si>
    <t>IPC003 TR43</t>
  </si>
  <si>
    <t>Olympic City Lock&amp;Load</t>
  </si>
  <si>
    <t>Olympic L&amp;L IPC1</t>
  </si>
  <si>
    <t>egat P supply ipc 1</t>
  </si>
  <si>
    <t>Dp World ph2 ipc(6)</t>
  </si>
  <si>
    <t>mdf 2 ipc (17)</t>
  </si>
  <si>
    <t>BIS IPC (3)</t>
  </si>
  <si>
    <t>DP world ipc (5)</t>
  </si>
  <si>
    <t>Bis ipc ( 2)</t>
  </si>
  <si>
    <t>TAH ipc08</t>
  </si>
  <si>
    <t>IPC 1 26th july</t>
  </si>
  <si>
    <t>IPC#03 Kilo 21</t>
  </si>
  <si>
    <t>IPC#1 Credit</t>
  </si>
  <si>
    <t>310321</t>
  </si>
  <si>
    <t>Playa c104 ipc 8</t>
  </si>
  <si>
    <t>PLAYA - C072 IPC 3</t>
  </si>
  <si>
    <t>IPC10TR0060</t>
  </si>
  <si>
    <t>MOHAMED ALY2 FINAL</t>
  </si>
  <si>
    <t>IPC02TR0081</t>
  </si>
  <si>
    <t>sultana malak ipc03</t>
  </si>
  <si>
    <t>Air dev shabkat IPC2</t>
  </si>
  <si>
    <t>inv ( 2 ) vensia</t>
  </si>
  <si>
    <t>IPC0001 TR68</t>
  </si>
  <si>
    <t>inv ( 1 ) MAHGER Br</t>
  </si>
  <si>
    <t>Baraka Fence ipc 5</t>
  </si>
  <si>
    <t>playa-c045 ipc 5</t>
  </si>
  <si>
    <t>IPC01TR0079</t>
  </si>
  <si>
    <t>IPC002 TR70</t>
  </si>
  <si>
    <t>Playa-c038 ipc 9</t>
  </si>
  <si>
    <t>IPC14TR0053</t>
  </si>
  <si>
    <t>IPC10 TR53</t>
  </si>
  <si>
    <t>IPC003 TR54</t>
  </si>
  <si>
    <t>pkg#220- ipc 4</t>
  </si>
  <si>
    <t>Revamp ipc 8</t>
  </si>
  <si>
    <t>IPC06TR0061</t>
  </si>
  <si>
    <t>IPC14TR0064</t>
  </si>
  <si>
    <t>IPC08TR0066</t>
  </si>
  <si>
    <t>mdf local ipc 17</t>
  </si>
  <si>
    <t>IPC12TR0060</t>
  </si>
  <si>
    <t>ABO GHALEB ESC 1:11</t>
  </si>
  <si>
    <t>Playa-c470 ipc 1</t>
  </si>
  <si>
    <t>wady elnatron ipc9</t>
  </si>
  <si>
    <t>SPX INT.ROADS2 FINAL</t>
  </si>
  <si>
    <t>MDf Local ipc 19</t>
  </si>
  <si>
    <t>mariotya esc 1:22 es</t>
  </si>
  <si>
    <t>Playa c469 - ipc 2</t>
  </si>
  <si>
    <t>IPC21TR0064</t>
  </si>
  <si>
    <t>IPC06TR0074</t>
  </si>
  <si>
    <t>IPC03TR0079</t>
  </si>
  <si>
    <t>Ora landscape-IPC18</t>
  </si>
  <si>
    <t>V.O Smp2 ipc 1</t>
  </si>
  <si>
    <t>Inv ( 3 ) Sentor</t>
  </si>
  <si>
    <t>Inv-04</t>
  </si>
  <si>
    <t>IPC09TR0088</t>
  </si>
  <si>
    <t>INV ( 10 ) ALparco</t>
  </si>
  <si>
    <t>IPC15TR0051</t>
  </si>
  <si>
    <t>IPC07TR0074</t>
  </si>
  <si>
    <t>IPC10TR0088</t>
  </si>
  <si>
    <t>IPC18TR0060</t>
  </si>
  <si>
    <t>IPC24TR0053</t>
  </si>
  <si>
    <t>IPC03TR0074</t>
  </si>
  <si>
    <t>IPC19TR0060</t>
  </si>
  <si>
    <t>IPC11TR0088</t>
  </si>
  <si>
    <t>Playa c470 ipc 6</t>
  </si>
  <si>
    <t>INV(10 final ) Kemet</t>
  </si>
  <si>
    <t>JICA lot 02 Inv. 01</t>
  </si>
  <si>
    <t>crMaryotya IPC06</t>
  </si>
  <si>
    <t>IPC# FINAL SUHAG</t>
  </si>
  <si>
    <t>10001</t>
  </si>
  <si>
    <t>IPC#006CR</t>
  </si>
  <si>
    <t>CR-MDF IPC13</t>
  </si>
  <si>
    <t>CR.Al Lahoon  Inv 01</t>
  </si>
  <si>
    <t>cr-ora zed2 ipc16</t>
  </si>
  <si>
    <t>10171</t>
  </si>
  <si>
    <t>DEC ADJ 107</t>
  </si>
  <si>
    <t>IPC#4&amp;5</t>
  </si>
  <si>
    <t>Adjust 180177</t>
  </si>
  <si>
    <t>Cr Royal  fin ipc43</t>
  </si>
  <si>
    <t>11453</t>
  </si>
  <si>
    <t>LP-18-21 ODP Passive &amp; DC</t>
  </si>
  <si>
    <t>Assuit Inv.2 ded</t>
  </si>
  <si>
    <t>220621007</t>
  </si>
  <si>
    <t>Cr.90</t>
  </si>
  <si>
    <t>SH Inv.27&amp;28 ded.</t>
  </si>
  <si>
    <t>CR.Ref-Ret-Benban2</t>
  </si>
  <si>
    <t>D0011-OB-Dec-2020/Cr</t>
  </si>
  <si>
    <t>CR ELCO EGAT IPC17</t>
  </si>
  <si>
    <t>IPC#FINAL#El-Warraq</t>
  </si>
  <si>
    <t>94</t>
  </si>
  <si>
    <t>Adj 180119-180120</t>
  </si>
  <si>
    <t>18 EGP - Shabab</t>
  </si>
  <si>
    <t>C.1</t>
  </si>
  <si>
    <t>CR.Ref Akhmm Asuit4T</t>
  </si>
  <si>
    <t>1907220005</t>
  </si>
  <si>
    <t>Ora Zed ipc 38 M</t>
  </si>
  <si>
    <t>4 EUR - South Helwan</t>
  </si>
  <si>
    <t>cr-haramin ipc01</t>
  </si>
  <si>
    <t>Cr Adj Inv 8 Final</t>
  </si>
  <si>
    <t>5007 Credit</t>
  </si>
  <si>
    <t>Cr.Inv ( 1 ) S09</t>
  </si>
  <si>
    <t>D0034-OB-Dec-2020/Cr</t>
  </si>
  <si>
    <t>CR.Ref Akhmm Asuit5T</t>
  </si>
  <si>
    <t>Cr.Inv ( 2 ) K 10</t>
  </si>
  <si>
    <t>CR-KAFR SHOKR2</t>
  </si>
  <si>
    <t>Cr. Inv. 8 Bortsaid</t>
  </si>
  <si>
    <t>Inv.18 - Lot 1</t>
  </si>
  <si>
    <t>L967/2024</t>
  </si>
  <si>
    <t>IPC007TR55</t>
  </si>
  <si>
    <t>DEC ADJ 23</t>
  </si>
  <si>
    <t>CR- 16 EGP - West D.</t>
  </si>
  <si>
    <t>CRseashell playaIPC1</t>
  </si>
  <si>
    <t>10428</t>
  </si>
  <si>
    <t>220722001</t>
  </si>
  <si>
    <t>can. IPC01TR0089</t>
  </si>
  <si>
    <t>RE 18</t>
  </si>
  <si>
    <t>CR- 8 USD- Shabab</t>
  </si>
  <si>
    <t>close client</t>
  </si>
  <si>
    <t>cr mariotya esc.19es</t>
  </si>
  <si>
    <t>11 USD - Shabab</t>
  </si>
  <si>
    <t>INV ( 23 ) GET</t>
  </si>
  <si>
    <t>IPC12TR0062</t>
  </si>
  <si>
    <t>Discount interest</t>
  </si>
  <si>
    <t>D0008-OB-Dec-2020/Cr</t>
  </si>
  <si>
    <t>cr-port said1-supply</t>
  </si>
  <si>
    <t>180081</t>
  </si>
  <si>
    <t>C.ipc01</t>
  </si>
  <si>
    <t>CR-IPC_1_R5</t>
  </si>
  <si>
    <t>Inv. No. 3 - intrest</t>
  </si>
  <si>
    <t>JICA lot 02 Inv.$ 01</t>
  </si>
  <si>
    <t>DEC ADJ 11</t>
  </si>
  <si>
    <t>Cr-م 10 كفر شكر</t>
  </si>
  <si>
    <t>CR Samanoud 5 inv.81</t>
  </si>
  <si>
    <t>D0014-OB-Dec-2020/Cr</t>
  </si>
  <si>
    <t>Inv. 17 Fin PIP EAST</t>
  </si>
  <si>
    <t>2007220003</t>
  </si>
  <si>
    <t>2011220006</t>
  </si>
  <si>
    <t>CR-IPC#4</t>
  </si>
  <si>
    <t>East Owainat</t>
  </si>
  <si>
    <t>Cr Adj inv 2</t>
  </si>
  <si>
    <t>P-44-EGY  اتحاد تشيد</t>
  </si>
  <si>
    <t>DEC ADJ 92</t>
  </si>
  <si>
    <t>2009220001</t>
  </si>
  <si>
    <t>CR1IPC_5_Gama_Saray</t>
  </si>
  <si>
    <t>Soc.2020 تشيد مرسى</t>
  </si>
  <si>
    <t>DEC ADJ 85</t>
  </si>
  <si>
    <t>OB-RE-EL Kayaan</t>
  </si>
  <si>
    <t>CR.2 benban Lot 2</t>
  </si>
  <si>
    <t>CR.P-2-10 AccRev</t>
  </si>
  <si>
    <t>2008220004</t>
  </si>
  <si>
    <t>CR-INV ( 2 ) S.UNIV</t>
  </si>
  <si>
    <t>Cr.IPC_5_Gama_salary</t>
  </si>
  <si>
    <t>CR-19 EGP- Shabab</t>
  </si>
  <si>
    <t>cr Soc inv 48 As</t>
  </si>
  <si>
    <t>IPC#4 CFA</t>
  </si>
  <si>
    <t>ANG-Cam-Inv 4 - part</t>
  </si>
  <si>
    <t>MIDA Sply.Inv.2Ret.</t>
  </si>
  <si>
    <t>DEC ADJ 48</t>
  </si>
  <si>
    <t>DEC ADJ 29</t>
  </si>
  <si>
    <t>C.INV.2</t>
  </si>
  <si>
    <t>11520</t>
  </si>
  <si>
    <t>D0027-OB-Dec-2020/Cr</t>
  </si>
  <si>
    <t>DEC ADJ 82</t>
  </si>
  <si>
    <t>IPC#22 CR</t>
  </si>
  <si>
    <t>cr-SPX ROADS 2 FINAL</t>
  </si>
  <si>
    <t>Inv.6 – Lot 2 RDC</t>
  </si>
  <si>
    <t>Cr. Amend - Ras Gha</t>
  </si>
  <si>
    <t>Cr . Inv ( 1 ) S 05</t>
  </si>
  <si>
    <t>CR - 11 USD- Shabab</t>
  </si>
  <si>
    <t>2104220006</t>
  </si>
  <si>
    <t>Sultana mlk22 2final</t>
  </si>
  <si>
    <t>CR  Akhmem Asuit3T</t>
  </si>
  <si>
    <t>DEC ADJ 66</t>
  </si>
  <si>
    <t>2009220004</t>
  </si>
  <si>
    <t>Cr Adj inv 1</t>
  </si>
  <si>
    <t>LP-22-21 ECMEI–6000–RFID</t>
  </si>
  <si>
    <t>55</t>
  </si>
  <si>
    <t>Cr.Inv,4 usd Borg Ar</t>
  </si>
  <si>
    <t>CANCEL IPC12</t>
  </si>
  <si>
    <t>Credut Memo IPC00015</t>
  </si>
  <si>
    <t>CR Material ipc3</t>
  </si>
  <si>
    <t>Cr.Memo-Expenses.</t>
  </si>
  <si>
    <t>Inv.6&amp;7 Deductions</t>
  </si>
  <si>
    <t>IPC no25</t>
  </si>
  <si>
    <t>cr ipc 5 luxoroff</t>
  </si>
  <si>
    <t>Adj.180178</t>
  </si>
  <si>
    <t>ENG/040 C</t>
  </si>
  <si>
    <t>67</t>
  </si>
  <si>
    <t>Cr.  Inv ( 5 ) A.S</t>
  </si>
  <si>
    <t>D0020-OB-Dec-2020/Cr</t>
  </si>
  <si>
    <t>cancel inv 8</t>
  </si>
  <si>
    <t>Cr adj inv12</t>
  </si>
  <si>
    <t>SH inv.39 deductions</t>
  </si>
  <si>
    <t>Cr.Cr. Soc Inv. 48</t>
  </si>
  <si>
    <t>2008220002</t>
  </si>
  <si>
    <t>Cr-36 EGP-Giza I&amp;II</t>
  </si>
  <si>
    <t>CR inv ( 13 )</t>
  </si>
  <si>
    <t>de. transfer to EGP.</t>
  </si>
  <si>
    <t>D0028-OB-Dec-202/Cr</t>
  </si>
  <si>
    <t>CR-IPC#5&amp;6</t>
  </si>
  <si>
    <t>adjust</t>
  </si>
  <si>
    <t>rev.( 8 EGP-West D.)</t>
  </si>
  <si>
    <t>180063 rev.</t>
  </si>
  <si>
    <t>Inv-01 MOC</t>
  </si>
  <si>
    <t>Haramin ipc01</t>
  </si>
  <si>
    <t>IPC01TR0089</t>
  </si>
  <si>
    <t>Ora Ph1 ipc (22)</t>
  </si>
  <si>
    <t>PKG#220- IPC2</t>
  </si>
  <si>
    <t>INV ( 6 ) GET</t>
  </si>
  <si>
    <t>INV ( 14 ) 28-10-20</t>
  </si>
  <si>
    <t>inv ( 1) sixty</t>
  </si>
  <si>
    <t>41- مردودات بنكية</t>
  </si>
  <si>
    <t>october tunnel ipc01</t>
  </si>
  <si>
    <t>MDF_ IPC 13</t>
  </si>
  <si>
    <t>11745</t>
  </si>
  <si>
    <t>IPC#2-Luxoroffshor</t>
  </si>
  <si>
    <t>11449</t>
  </si>
  <si>
    <t>56</t>
  </si>
  <si>
    <t>Kafr Shokr - IPC01</t>
  </si>
  <si>
    <t>2012210037</t>
  </si>
  <si>
    <t>D0033-OB-Dec-2020</t>
  </si>
  <si>
    <t>D0015-OB-Dec-2020</t>
  </si>
  <si>
    <t>D0006-OB-Dec-2020</t>
  </si>
  <si>
    <t>D0046 OB-Dec-2020</t>
  </si>
  <si>
    <t>D0009-OB-Dec-2020</t>
  </si>
  <si>
    <t>D0045-OB-Dec-2020</t>
  </si>
  <si>
    <t>Al Lahoon Sub Inv 01</t>
  </si>
  <si>
    <t>IPC_3_Saray_Gama</t>
  </si>
  <si>
    <t>IPC12_sodic_east</t>
  </si>
  <si>
    <t>024/2020</t>
  </si>
  <si>
    <t>023/2020</t>
  </si>
  <si>
    <t>1909210007</t>
  </si>
  <si>
    <t>1909210005</t>
  </si>
  <si>
    <t>1909210003</t>
  </si>
  <si>
    <t>5001</t>
  </si>
  <si>
    <t>1907210007</t>
  </si>
  <si>
    <t>1904210014</t>
  </si>
  <si>
    <t>180178</t>
  </si>
  <si>
    <t>P-09-13 AccRev</t>
  </si>
  <si>
    <t>p-10-16 ADJ</t>
  </si>
  <si>
    <t>DM for wrong credit</t>
  </si>
  <si>
    <t>17 EGP-West Domiat</t>
  </si>
  <si>
    <t>Adj.Inv. 17</t>
  </si>
  <si>
    <t>Adj Inv 5</t>
  </si>
  <si>
    <t>180070</t>
  </si>
  <si>
    <t>180118</t>
  </si>
  <si>
    <t>113</t>
  </si>
  <si>
    <t>117</t>
  </si>
  <si>
    <t>100</t>
  </si>
  <si>
    <t>10 USD - Cairo South</t>
  </si>
  <si>
    <t>Inv. 6 Akhmem Qena</t>
  </si>
  <si>
    <t>ٍSoc 72 Asuit 10</t>
  </si>
  <si>
    <t>adj. 180010 &amp; 180013</t>
  </si>
  <si>
    <t>Inv.5 PIP West</t>
  </si>
  <si>
    <t>Inv 1 El Tbeen</t>
  </si>
  <si>
    <t>Inv 2 Abo Zaabl</t>
  </si>
  <si>
    <t>1 USD - Banha 118</t>
  </si>
  <si>
    <t>30-132KVA-J</t>
  </si>
  <si>
    <t>7 USD - Hitachi</t>
  </si>
  <si>
    <t>8 USD - Hitachi</t>
  </si>
  <si>
    <t>new acpita tbeen 1</t>
  </si>
  <si>
    <t>Social 37 Bnha 6</t>
  </si>
  <si>
    <t>ISE-CW-EURO-01</t>
  </si>
  <si>
    <t>TAM-CW-EGP-10</t>
  </si>
  <si>
    <t>(13)cw mostsmrin</t>
  </si>
  <si>
    <t>180115</t>
  </si>
  <si>
    <t>180003</t>
  </si>
  <si>
    <t>inv no(2 Euro-Iskrae</t>
  </si>
  <si>
    <t>Banha-Zagazg Inv.01</t>
  </si>
  <si>
    <t>49 Euro Abo Qir 117</t>
  </si>
  <si>
    <t>Apachi Inv No PC.#24</t>
  </si>
  <si>
    <t>Apachi Inv No PC.#22</t>
  </si>
  <si>
    <t>مستخلص 2 كيان ردم 2</t>
  </si>
  <si>
    <t>4 EUR South Helwan</t>
  </si>
  <si>
    <t>33/P/10/ER/2017/USD</t>
  </si>
  <si>
    <t>Ret.Itay sub</t>
  </si>
  <si>
    <t>KSA - Rabegh PMS</t>
  </si>
  <si>
    <t>INV PMS S.A</t>
  </si>
  <si>
    <t>Inv No3 ElKean 220</t>
  </si>
  <si>
    <t>7 EGP -  Cairo North</t>
  </si>
  <si>
    <t>8 USD - Cairo South</t>
  </si>
  <si>
    <t>Ret. Kafr Elzayat</t>
  </si>
  <si>
    <t>Inv. 12 Mostakbal</t>
  </si>
  <si>
    <t>Inv.4 Elkayan</t>
  </si>
  <si>
    <t>Inv No 6 ElKean 220</t>
  </si>
  <si>
    <t>Commercial fees SH-</t>
  </si>
  <si>
    <t>Ret... Balance...</t>
  </si>
  <si>
    <t>Soc 3 Asuit</t>
  </si>
  <si>
    <t>Soc 11 east asuit</t>
  </si>
  <si>
    <t>202</t>
  </si>
  <si>
    <t>PKG#62- IPC 14</t>
  </si>
  <si>
    <t>Social 10 matamer 89</t>
  </si>
  <si>
    <t>Inv.6 Borg Alarab</t>
  </si>
  <si>
    <t>Soci.$11-16:23Qena</t>
  </si>
  <si>
    <t>Kayan MEP- ipc 4</t>
  </si>
  <si>
    <t>DP WORLD-IPC09</t>
  </si>
  <si>
    <t>DP World IPC032</t>
  </si>
  <si>
    <t>(3)Sobra-banha</t>
  </si>
  <si>
    <t>PKG#144-IPC09</t>
  </si>
  <si>
    <t>220</t>
  </si>
  <si>
    <t>IPC#17</t>
  </si>
  <si>
    <t>232</t>
  </si>
  <si>
    <t>Benban Lot 2 Inv. 33</t>
  </si>
  <si>
    <t>Benban Lot 2 Inv. 10</t>
  </si>
  <si>
    <t>1904210002</t>
  </si>
  <si>
    <t>1903210009</t>
  </si>
  <si>
    <t>Social 48 Assuit</t>
  </si>
  <si>
    <t>Soc inv 1to49 Asuit</t>
  </si>
  <si>
    <t>1 USD - Suez Steel</t>
  </si>
  <si>
    <t>10136</t>
  </si>
  <si>
    <t>Inv. 04 Farm</t>
  </si>
  <si>
    <t>ALALAMEN SUPPLY-01</t>
  </si>
  <si>
    <t>1908210014</t>
  </si>
  <si>
    <t>BSF- CLIAM-EGP-01</t>
  </si>
  <si>
    <t>Tunnel Inv. 4</t>
  </si>
  <si>
    <t>PKG#107-IPC18</t>
  </si>
  <si>
    <t>1907210009</t>
  </si>
  <si>
    <t>1901210004</t>
  </si>
  <si>
    <t>293</t>
  </si>
  <si>
    <t>289</t>
  </si>
  <si>
    <t>Soci. 4-5Banysof 358</t>
  </si>
  <si>
    <t>327</t>
  </si>
  <si>
    <t>292</t>
  </si>
  <si>
    <t>MP -09</t>
  </si>
  <si>
    <t>Abolila Zafra Instal</t>
  </si>
  <si>
    <t>Ref. Ghareeb</t>
  </si>
  <si>
    <t>Soc 49 Quana labour</t>
  </si>
  <si>
    <t>CFC-IPC11</t>
  </si>
  <si>
    <t>Toshka Sub Inv. 17 $</t>
  </si>
  <si>
    <t>Inv.7 Phosfat</t>
  </si>
  <si>
    <t>CFC IPC020</t>
  </si>
  <si>
    <t>10019</t>
  </si>
  <si>
    <t>ENG-023/Rev0</t>
  </si>
  <si>
    <t>2002210023</t>
  </si>
  <si>
    <t>10022</t>
  </si>
  <si>
    <t>343</t>
  </si>
  <si>
    <t>322</t>
  </si>
  <si>
    <t>308</t>
  </si>
  <si>
    <t>326</t>
  </si>
  <si>
    <t>2003210012</t>
  </si>
  <si>
    <t>349</t>
  </si>
  <si>
    <t>2004210001</t>
  </si>
  <si>
    <t>354</t>
  </si>
  <si>
    <t>2006210005</t>
  </si>
  <si>
    <t>2007210006</t>
  </si>
  <si>
    <t>Eng-029 Rev0</t>
  </si>
  <si>
    <t>Eng/030</t>
  </si>
  <si>
    <t>1908210012</t>
  </si>
  <si>
    <t>R05(2) IPC 47</t>
  </si>
  <si>
    <t>2003210005</t>
  </si>
  <si>
    <t>SCD1/007</t>
  </si>
  <si>
    <t>2009210009</t>
  </si>
  <si>
    <t>ENG-031</t>
  </si>
  <si>
    <t>11290</t>
  </si>
  <si>
    <t>Ora ph1 ipc 35</t>
  </si>
  <si>
    <t>Pkg 162- IPC 19</t>
  </si>
  <si>
    <t>378</t>
  </si>
  <si>
    <t>387</t>
  </si>
  <si>
    <t>inv ( 26 )23-12-2020</t>
  </si>
  <si>
    <t>Abu Quir Timmay Alamdid 500KV</t>
  </si>
  <si>
    <t>Abo-Qair-Temay Inv.1</t>
  </si>
  <si>
    <t>Inv. 5 Sugar 33 OHTL</t>
  </si>
  <si>
    <t>Al-Lahoon Sub Inv 05</t>
  </si>
  <si>
    <t>FISH MARKER-MEP+1FIN</t>
  </si>
  <si>
    <t>2005210007</t>
  </si>
  <si>
    <t>IPC#01 - Mansoura</t>
  </si>
  <si>
    <t>Toshka Sub 4 Inv.2 $</t>
  </si>
  <si>
    <t>398</t>
  </si>
  <si>
    <t>P-45-Portsaid Inv.02</t>
  </si>
  <si>
    <t>SHROUK BDRIDG-IPC03</t>
  </si>
  <si>
    <t>Reailway PSP Inv. 03</t>
  </si>
  <si>
    <t>inv ( 14 )</t>
  </si>
  <si>
    <t>MIDA Ins. Inv.6</t>
  </si>
  <si>
    <t>Ref.Ret Quana akh</t>
  </si>
  <si>
    <t>Inv.17 - Lot 1</t>
  </si>
  <si>
    <t>411</t>
  </si>
  <si>
    <t>Ref.Ret Asuit akh 1</t>
  </si>
  <si>
    <t>416</t>
  </si>
  <si>
    <t>IPC#04 Moneeb Bridge</t>
  </si>
  <si>
    <t>WALDORF ASTORIA IPC2</t>
  </si>
  <si>
    <t>Ret Zafra-B-Suef T</t>
  </si>
  <si>
    <t>10965</t>
  </si>
  <si>
    <t>10963</t>
  </si>
  <si>
    <t>Ref.2 benban Lot 2 T</t>
  </si>
  <si>
    <t>pkg#178 ipc07</t>
  </si>
  <si>
    <t xml:space="preserve"> Ret Qen-akh 9 T</t>
  </si>
  <si>
    <t>ref,ret,Qena - Akhme</t>
  </si>
  <si>
    <t>elmarg ipc09</t>
  </si>
  <si>
    <t>454</t>
  </si>
  <si>
    <t>inv ( 5 ) 12-12-2021</t>
  </si>
  <si>
    <t>inv ( 1 ) 9-12-2021</t>
  </si>
  <si>
    <t>ENG/050</t>
  </si>
  <si>
    <t>IPC-17-SARAY</t>
  </si>
  <si>
    <t>445</t>
  </si>
  <si>
    <t>11285</t>
  </si>
  <si>
    <t>432</t>
  </si>
  <si>
    <t>438</t>
  </si>
  <si>
    <t>MRINACMN KSWG &amp; FRDH Circuit</t>
  </si>
  <si>
    <t>11322</t>
  </si>
  <si>
    <t>Eng/052</t>
  </si>
  <si>
    <t>11445</t>
  </si>
  <si>
    <t>IPC-1-New Giza</t>
  </si>
  <si>
    <t>11461</t>
  </si>
  <si>
    <t>Suez S4 Inv. 18</t>
  </si>
  <si>
    <t>11500</t>
  </si>
  <si>
    <t>ITS Solar  Inv. 01</t>
  </si>
  <si>
    <t>TEst</t>
  </si>
  <si>
    <t>001</t>
  </si>
  <si>
    <t>465</t>
  </si>
  <si>
    <t>kafr shokr IPC07</t>
  </si>
  <si>
    <t>11587</t>
  </si>
  <si>
    <t>Marsa Alam EGP Inv 6</t>
  </si>
  <si>
    <t>Marsa Alam EGP Inv11</t>
  </si>
  <si>
    <t>Marsa Alam EGP Inv 8</t>
  </si>
  <si>
    <t>11662</t>
  </si>
  <si>
    <t>11702</t>
  </si>
  <si>
    <t>PKG#177 IPC 33+34</t>
  </si>
  <si>
    <t>Invoice # 39 Assuit</t>
  </si>
  <si>
    <t>Ref-Ret-Benban-lot2</t>
  </si>
  <si>
    <t>IPC-3-NEW GIZA</t>
  </si>
  <si>
    <t>IPC-4-NEW GIZA</t>
  </si>
  <si>
    <t>2 EGP- West Domiat</t>
  </si>
  <si>
    <t>03</t>
  </si>
  <si>
    <t>Water tank IPC 11+</t>
  </si>
  <si>
    <t>kantine.4 -40</t>
  </si>
  <si>
    <t>INV ( 19 ) GET</t>
  </si>
  <si>
    <t>IPC003</t>
  </si>
  <si>
    <t>katameya urbnk ipc15</t>
  </si>
  <si>
    <t>IPC00006</t>
  </si>
  <si>
    <t>Olympic IPC1</t>
  </si>
  <si>
    <t>Oly fin IPC4</t>
  </si>
  <si>
    <t>Egat piping ipc 3</t>
  </si>
  <si>
    <t>R.O sup pri adj.ipc2</t>
  </si>
  <si>
    <t>IPC3-TR55</t>
  </si>
  <si>
    <t>SPORT HALL IPC 07</t>
  </si>
  <si>
    <t>IPC004 TR55</t>
  </si>
  <si>
    <t>Mdf Factory 3 ipc 12</t>
  </si>
  <si>
    <t>IPC05TR0065</t>
  </si>
  <si>
    <t>Air Tahsen IPC Fin</t>
  </si>
  <si>
    <t>IPC0022 TR41</t>
  </si>
  <si>
    <t>IPC06 TR0055</t>
  </si>
  <si>
    <t>Eipico ipc (9)</t>
  </si>
  <si>
    <t>playa-c045 ipc 4</t>
  </si>
  <si>
    <t>playa-c072 ipc (1)</t>
  </si>
  <si>
    <t>Playa-c038 ipc(4)</t>
  </si>
  <si>
    <t>Air Dev Allom IPC2</t>
  </si>
  <si>
    <t>ipc 5 elmahager</t>
  </si>
  <si>
    <t>IPC03TR0077</t>
  </si>
  <si>
    <t>IPC08TR0064</t>
  </si>
  <si>
    <t>Mdf Equip ipc 20</t>
  </si>
  <si>
    <t>Air Dev sihi IPC2</t>
  </si>
  <si>
    <t>Inv ( 4 ) A.S</t>
  </si>
  <si>
    <t>IPC03TR0062</t>
  </si>
  <si>
    <t>IPC006 TR48</t>
  </si>
  <si>
    <t>IPC28TR0038</t>
  </si>
  <si>
    <t>ipc16 katamya urbnk</t>
  </si>
  <si>
    <t>ODP Dry port ipc 4</t>
  </si>
  <si>
    <t>ipc final..2 elwaraq</t>
  </si>
  <si>
    <t>Playa-c045 ipc 7</t>
  </si>
  <si>
    <t>IPC21TR0046</t>
  </si>
  <si>
    <t>IPC07</t>
  </si>
  <si>
    <t>Urbn-k ipc 17</t>
  </si>
  <si>
    <t>IPC16TR0053</t>
  </si>
  <si>
    <t>IPC06TR0071</t>
  </si>
  <si>
    <t xml:space="preserve"> mdf local ipc 16</t>
  </si>
  <si>
    <t>IPC30TR0038</t>
  </si>
  <si>
    <t>sokhna bri ipc 20</t>
  </si>
  <si>
    <t>Mini Long lead IPC5</t>
  </si>
  <si>
    <t>sokhna esc.16</t>
  </si>
  <si>
    <t>Urbnk ipc 18</t>
  </si>
  <si>
    <t>Inv-1</t>
  </si>
  <si>
    <t>IPC19TR0064</t>
  </si>
  <si>
    <t>Remaning Inv-2</t>
  </si>
  <si>
    <t>RENT-007</t>
  </si>
  <si>
    <t>KHATATBA IPC10+11+12</t>
  </si>
  <si>
    <t>ORA PH1 IPC 40</t>
  </si>
  <si>
    <t>sultana malak Damage</t>
  </si>
  <si>
    <t>IPC20TR0064</t>
  </si>
  <si>
    <t>playa - c469 ipc4</t>
  </si>
  <si>
    <t>Emaar pkg#101 ipc 24</t>
  </si>
  <si>
    <t>IPC01TR0094</t>
  </si>
  <si>
    <t>Inv-01</t>
  </si>
  <si>
    <t>IPC22TR0055</t>
  </si>
  <si>
    <t>abo ghaleb esc.1:11</t>
  </si>
  <si>
    <t>EDNC Mobilization Works</t>
  </si>
  <si>
    <t>EDNC PO NO. (3349T)</t>
  </si>
  <si>
    <t>IPC04TR0084</t>
  </si>
  <si>
    <t>IPC10TR0084</t>
  </si>
  <si>
    <t>IPC12TR0061</t>
  </si>
  <si>
    <t>IPC16TR0039</t>
  </si>
  <si>
    <t>IPC21(1)TR0053</t>
  </si>
  <si>
    <t>IPC24TR0064</t>
  </si>
  <si>
    <t>IPC#19 wady elnatron</t>
  </si>
  <si>
    <t>IPC25TR0064</t>
  </si>
  <si>
    <t>WADY ELNATROON IPC12</t>
  </si>
  <si>
    <t>K0004 Inv-07</t>
  </si>
  <si>
    <t>Marsa Alam USD Inv 4</t>
  </si>
  <si>
    <t>DECADJ 81</t>
  </si>
  <si>
    <t>CR-IPC 4</t>
  </si>
  <si>
    <t>CR-INV(1)LINX</t>
  </si>
  <si>
    <t>30 Euro - Banha 117</t>
  </si>
  <si>
    <t>INV ( 9 ) ALparco</t>
  </si>
  <si>
    <t>CR PKG#220- IPC 2</t>
  </si>
  <si>
    <t>CR-Elsewedy HQ-IPC24</t>
  </si>
  <si>
    <t>FPC - Orascom HA</t>
  </si>
  <si>
    <t>022/2020cncl</t>
  </si>
  <si>
    <t>CR-IPC#5</t>
  </si>
  <si>
    <t>CR INV ( 9 ) KEMET</t>
  </si>
  <si>
    <t>Cr-Sales tax USD inv</t>
  </si>
  <si>
    <t>2103220004</t>
  </si>
  <si>
    <t>5 Euro-South Helwan</t>
  </si>
  <si>
    <t>2103210013</t>
  </si>
  <si>
    <t>DEC  ADJ 88</t>
  </si>
  <si>
    <t>inv ( 3 ) W. Natron</t>
  </si>
  <si>
    <t>9 USD - West Domiat</t>
  </si>
  <si>
    <t>close Adj Inv 10</t>
  </si>
  <si>
    <t>cr(1) ALAMAL BRIDGE</t>
  </si>
  <si>
    <t>CR MOC Inv-01</t>
  </si>
  <si>
    <t>IPC#4 - Maragha Brid</t>
  </si>
  <si>
    <t>D0023-OB-Dec-2020/Cr</t>
  </si>
  <si>
    <t>10 USD - Shabab</t>
  </si>
  <si>
    <t>LOC/014CR</t>
  </si>
  <si>
    <t>Cr-ORA PH.2-ipc13</t>
  </si>
  <si>
    <t>CR_INV.13</t>
  </si>
  <si>
    <t>18 EGP - West Domiat</t>
  </si>
  <si>
    <t>20 EGP - Shabab</t>
  </si>
  <si>
    <t>Ministiry MEP ipc09</t>
  </si>
  <si>
    <t>D0041-OB-Dec-2020/Cr</t>
  </si>
  <si>
    <t>Inv-001 MOC</t>
  </si>
  <si>
    <t>2012220003</t>
  </si>
  <si>
    <t>Adj on inv.1 lot 1</t>
  </si>
  <si>
    <t>CR_INV.7</t>
  </si>
  <si>
    <t>DR.Pump Obour Inv.6</t>
  </si>
  <si>
    <t>Cr inv ( 1 ) sixty</t>
  </si>
  <si>
    <t>CR.Ret Asuit akh 5</t>
  </si>
  <si>
    <t>IPC#2#Abo Ghaleb cr</t>
  </si>
  <si>
    <t>D0015-OB-Dec-20/Cr</t>
  </si>
  <si>
    <t>220322002</t>
  </si>
  <si>
    <t>IMP-61</t>
  </si>
  <si>
    <t>DEC ADJ 64</t>
  </si>
  <si>
    <t>Cancel IPC_1_GRowad</t>
  </si>
  <si>
    <t>2105210018</t>
  </si>
  <si>
    <t>DEC ADJ 87</t>
  </si>
  <si>
    <t>CR_inv. 8</t>
  </si>
  <si>
    <t>2004220006</t>
  </si>
  <si>
    <t>10367</t>
  </si>
  <si>
    <t>Cr. Inv. 1 Temmay</t>
  </si>
  <si>
    <t>Inv. No. 3 -Int.part</t>
  </si>
  <si>
    <t>Cr.Tos Lot6 Inv.4</t>
  </si>
  <si>
    <t>D0012-OB-Dec-2020/Cr</t>
  </si>
  <si>
    <t>Cr 4-2021</t>
  </si>
  <si>
    <t>Cr.Inv,6 usd Borg Ar</t>
  </si>
  <si>
    <t>CR.TR0029DEC.Closing</t>
  </si>
  <si>
    <t>inv no 15.2 d0073</t>
  </si>
  <si>
    <t>CR.TR0010CLOSING.DEC</t>
  </si>
  <si>
    <t>cr inv ( 3 )</t>
  </si>
  <si>
    <t>D0022-OB-Dec-2020/Cr</t>
  </si>
  <si>
    <t>Sodic East Town(EDNC)</t>
  </si>
  <si>
    <t>IPC01TR0090</t>
  </si>
  <si>
    <t>CR.ADJ.inv.20</t>
  </si>
  <si>
    <t>cancel inv. 9</t>
  </si>
  <si>
    <t>023/2020cncl</t>
  </si>
  <si>
    <t>CANCELLED</t>
  </si>
  <si>
    <t>WPS Substations 1&amp;2</t>
  </si>
  <si>
    <t>P-10-EGY  اتحاد تشيد</t>
  </si>
  <si>
    <t>11522</t>
  </si>
  <si>
    <t>11584</t>
  </si>
  <si>
    <t>10 EGP- Suez Gulf</t>
  </si>
  <si>
    <t>2005220004</t>
  </si>
  <si>
    <t>31 EUR - Banha 117 )</t>
  </si>
  <si>
    <t>Cr Inv.6 Phosfat</t>
  </si>
  <si>
    <t>10 USD - West Domiat</t>
  </si>
  <si>
    <t>Retention OB</t>
  </si>
  <si>
    <t>CrAdj Inv. 21</t>
  </si>
  <si>
    <t>Cr- 5 + 7 USD-Shabab</t>
  </si>
  <si>
    <t>CR cairo alex ipc41</t>
  </si>
  <si>
    <t>IPC10TR0062</t>
  </si>
  <si>
    <t>CR.Fayoum  Inv.01</t>
  </si>
  <si>
    <t>CrINV( 1 ) R08 - K12</t>
  </si>
  <si>
    <t>CR.Ret Qen</t>
  </si>
  <si>
    <t>CR-16 EGP- West D.</t>
  </si>
  <si>
    <t>CR.Ret Qen-akh</t>
  </si>
  <si>
    <t>Inv13 SH EUR</t>
  </si>
  <si>
    <t>CR-40 EGP-Giza N.III</t>
  </si>
  <si>
    <t>CR IPC#1 HSR</t>
  </si>
  <si>
    <t>CR- 5 USD - Shabab</t>
  </si>
  <si>
    <t>P-37-EGY  اتحاد تشيد</t>
  </si>
  <si>
    <t>INV ( 13 fin ) Hyper</t>
  </si>
  <si>
    <t>180018</t>
  </si>
  <si>
    <t>180016</t>
  </si>
  <si>
    <t>11748</t>
  </si>
  <si>
    <t>CR.TR0020CLOSING.DEC</t>
  </si>
  <si>
    <t>Cr Adj Inv 8</t>
  </si>
  <si>
    <t>20 EGP - West Domiat</t>
  </si>
  <si>
    <t>CR-MDF FACTORY-IPC07</t>
  </si>
  <si>
    <t>9 EGP- Suez Gulf</t>
  </si>
  <si>
    <t>DEC ADJ 50</t>
  </si>
  <si>
    <t>Cr.Inv,5 usd Borg Ar</t>
  </si>
  <si>
    <t>180021</t>
  </si>
  <si>
    <t>CR-DP WORLD-IPC06</t>
  </si>
  <si>
    <t>Credit FPC04</t>
  </si>
  <si>
    <t>inv ( 10 ) Captal Cr</t>
  </si>
  <si>
    <t>CR IPC#7</t>
  </si>
  <si>
    <t>5004 Credit</t>
  </si>
  <si>
    <t>INV ( 1 ) R08 - K12</t>
  </si>
  <si>
    <t>Acwa Power ipc 1</t>
  </si>
  <si>
    <t>ABO SHANAB IPC 2</t>
  </si>
  <si>
    <t>IPC13TR53</t>
  </si>
  <si>
    <t>INV 1</t>
  </si>
  <si>
    <t>INV (3 )</t>
  </si>
  <si>
    <t>ora zed (2) ipc 16</t>
  </si>
  <si>
    <t>IPC 3 NRCC</t>
  </si>
  <si>
    <t>11561</t>
  </si>
  <si>
    <t>Inv. 26</t>
  </si>
  <si>
    <t>D0014-OB-Dec-2020</t>
  </si>
  <si>
    <t>D0041-OB-Dec-2020</t>
  </si>
  <si>
    <t>Adv. ITS Inv. 01</t>
  </si>
  <si>
    <t>D0037-OB-Dec-2020</t>
  </si>
  <si>
    <t>2001210018</t>
  </si>
  <si>
    <t>2001210010</t>
  </si>
  <si>
    <t>10170</t>
  </si>
  <si>
    <t>1907210004</t>
  </si>
  <si>
    <t>180120</t>
  </si>
  <si>
    <t>1902210011</t>
  </si>
  <si>
    <t>In 9+10 Beni Suef</t>
  </si>
  <si>
    <t>Soc Inv 49 Asuit</t>
  </si>
  <si>
    <t>Soc Inv 44 To 47 Qun</t>
  </si>
  <si>
    <t>Adj. Inv. 15</t>
  </si>
  <si>
    <t>Adj. Inv. 22</t>
  </si>
  <si>
    <t>p-10-16 ADJ 2</t>
  </si>
  <si>
    <t>DR-Sales tax USD inv</t>
  </si>
  <si>
    <t>DM-CR-19 EGP- Shabab</t>
  </si>
  <si>
    <t>15 EGP- Shabab</t>
  </si>
  <si>
    <t>Inv, 7 usd Borg Arab</t>
  </si>
  <si>
    <t>180145</t>
  </si>
  <si>
    <t>180144</t>
  </si>
  <si>
    <t>DR - VAT- Egytech 04</t>
  </si>
  <si>
    <t>Commercial fees</t>
  </si>
  <si>
    <t>Adj Inv 4</t>
  </si>
  <si>
    <t>Soc.$4-8:19Assuit</t>
  </si>
  <si>
    <t>441 EGP-Abo qeir 118</t>
  </si>
  <si>
    <t>112</t>
  </si>
  <si>
    <t>120</t>
  </si>
  <si>
    <t>124</t>
  </si>
  <si>
    <t>DR - VAT- Egytech 02</t>
  </si>
  <si>
    <t>5 USD - Cairo South</t>
  </si>
  <si>
    <t>Inv.13 Akhmem Qena</t>
  </si>
  <si>
    <t>452 Euro - Avice</t>
  </si>
  <si>
    <t>451 USD - Avice</t>
  </si>
  <si>
    <t>450 USD - Avice</t>
  </si>
  <si>
    <t>invoice_number</t>
  </si>
  <si>
    <t>Astoria Hotel-DP</t>
  </si>
  <si>
    <t>Katameya - Creeks-DP</t>
  </si>
  <si>
    <t>HQ - CFC-DP</t>
  </si>
  <si>
    <t>El-Gouna-DP</t>
  </si>
  <si>
    <t>Wady Halfa-DP</t>
  </si>
  <si>
    <t>other amount (comment)</t>
  </si>
  <si>
    <t>ORA - ZED - ph.02 - DP</t>
  </si>
  <si>
    <t>concat invoicing name with invoice no</t>
  </si>
  <si>
    <t>concact eslam name with invoice no</t>
  </si>
  <si>
    <t>wrong</t>
  </si>
  <si>
    <t>operation</t>
  </si>
  <si>
    <t>Opr</t>
  </si>
  <si>
    <t>Comment</t>
  </si>
  <si>
    <t>ok</t>
  </si>
  <si>
    <t>neglect</t>
  </si>
  <si>
    <t>total 2 invoices correct</t>
  </si>
  <si>
    <t>islam with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</si>
</sst>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3" fontId="2" fillId="0" borderId="0" xfId="0" applyNumberFormat="1" applyFont="1"/>
    <xf numFmtId="3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0" fontId="2" fillId="0" borderId="0" xfId="0" applyFont="1"/>
    <xf numFmtId="3" fontId="1" fillId="5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 wrapText="1"/>
    </xf>
    <xf numFmtId="3" fontId="0" fillId="8" borderId="0" xfId="0" applyNumberFormat="1" applyFill="1"/>
    <xf numFmtId="164" fontId="1" fillId="8" borderId="1" xfId="0" applyNumberFormat="1" applyFont="1" applyFill="1" applyBorder="1" applyAlignment="1">
      <alignment horizontal="center" vertical="center" wrapText="1"/>
    </xf>
    <xf numFmtId="164" fontId="0" fillId="8" borderId="0" xfId="0" applyNumberFormat="1" applyFill="1"/>
    <xf numFmtId="3" fontId="0" fillId="9" borderId="0" xfId="0" applyNumberFormat="1" applyFill="1"/>
    <xf numFmtId="3" fontId="1" fillId="10" borderId="0" xfId="0" applyNumberFormat="1" applyFont="1" applyFill="1" applyAlignment="1">
      <alignment horizontal="center" vertical="center" wrapText="1"/>
    </xf>
    <xf numFmtId="0" fontId="2" fillId="11" borderId="0" xfId="0" applyFont="1" applyFill="1"/>
    <xf numFmtId="0" fontId="0" fillId="12" borderId="0" xfId="0" applyFill="1" applyAlignment="1">
      <alignment horizontal="center" vertical="center"/>
    </xf>
    <xf numFmtId="164" fontId="0" fillId="12" borderId="0" xfId="0" applyNumberFormat="1" applyFill="1"/>
    <xf numFmtId="3" fontId="0" fillId="12" borderId="0" xfId="0" applyNumberFormat="1" applyFill="1"/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3" fontId="0" fillId="12" borderId="0" xfId="0" applyNumberForma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538DD5"/>
          <bgColor rgb="FF000000"/>
        </patternFill>
      </fill>
    </dxf>
  </dxfs>
  <tableStyles count="0" defaultTableStyle="TableStyleMedium9" defaultPivotStyle="PivotStyleLight16"/>
  <colors>
    <mruColors>
      <color rgb="FFE2CFF1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hamed GHassan" id="{46013933-5BB9-493C-8D21-7A386FF05181}" userId="S-1-5-21-3870422421-1993083870-1113490630-13160" providerId="AD"/>
  <person displayName="Omar Essam" id="{17E4A6B0-23A0-4060-A405-C736C6A73047}" userId="S::omar.essam@rowad-rme.com::24f28753-9c07-40e0-91b2-ea196c200a3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12-18T13:10:32.77" personId="{46013933-5BB9-493C-8D21-7A386FF05181}" id="{4B399F8A-7190-494A-AF51-634C0E6A06E1}">
    <text xml:space="preserve">Including_vat
</text>
  </threadedComment>
  <threadedComment ref="P876" dT="2024-12-16T12:23:45.53" personId="{17E4A6B0-23A0-4060-A405-C736C6A73047}" id="{5C3BD596-A89A-40A9-B1C5-1A17167DE60D}">
    <text>Claims</text>
  </threadedComment>
  <threadedComment ref="P877" dT="2024-12-16T12:23:54.73" personId="{17E4A6B0-23A0-4060-A405-C736C6A73047}" id="{753D6829-6CD3-4CE1-B521-31D758B2B605}">
    <text>Claims</text>
  </threadedComment>
  <threadedComment ref="P1150" dT="2024-12-16T12:50:59.24" personId="{17E4A6B0-23A0-4060-A405-C736C6A73047}" id="{C964727F-AAB1-4437-980D-44EE0462625C}">
    <text>Social Insurance</text>
  </threadedComment>
  <threadedComment ref="P1151" dT="2024-12-16T12:51:11.81" personId="{17E4A6B0-23A0-4060-A405-C736C6A73047}" id="{2E992E6F-5E00-4AB2-9ACC-65A428D59BEF}">
    <text>Social Insurance</text>
  </threadedComment>
  <threadedComment ref="P1152" dT="2024-12-16T12:51:19.10" personId="{17E4A6B0-23A0-4060-A405-C736C6A73047}" id="{9CB97233-F5AB-43E3-A853-E706DD5FABFB}">
    <text>Social Insurance</text>
  </threadedComment>
  <threadedComment ref="A1600" dT="2024-12-18T14:45:13.56" personId="{46013933-5BB9-493C-8D21-7A386FF05181}" id="{6306ECAC-D70B-4180-94AA-9896EB9A0DEC}">
    <text>Read gross from erp is wrong</text>
  </threadedComment>
  <threadedComment ref="A1647" dT="2024-12-18T14:36:59.39" personId="{46013933-5BB9-493C-8D21-7A386FF05181}" id="{883CDF45-8F13-4563-AAA7-62B941CC2AEC}">
    <text>Read Gross from erp is wrong</text>
  </threadedComment>
  <threadedComment ref="A1682" dT="2024-12-18T14:20:18.27" personId="{46013933-5BB9-493C-8D21-7A386FF05181}" id="{4252BD7D-E763-4817-A98C-B86644D44E65}">
    <text>Ipc 1+2+3+4 is matched without ipc 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1690"/>
  <sheetViews>
    <sheetView tabSelected="1" view="pageBreakPreview"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RowHeight="14.4" x14ac:dyDescent="0.3"/>
  <cols>
    <col min="1" max="1" width="34.109375" style="6" customWidth="1"/>
    <col min="2" max="2" width="7.33203125" style="6" customWidth="1"/>
    <col min="3" max="3" width="7.88671875" style="6" customWidth="1"/>
    <col min="4" max="4" width="3.44140625" style="1" customWidth="1"/>
    <col min="5" max="5" width="14.33203125" style="2" customWidth="1"/>
    <col min="6" max="7" width="15.33203125" style="2" customWidth="1"/>
    <col min="8" max="8" width="15.33203125" style="14" customWidth="1"/>
    <col min="9" max="9" width="2.6640625" style="2" customWidth="1"/>
    <col min="10" max="12" width="15.33203125" style="2" customWidth="1"/>
    <col min="13" max="13" width="22.21875" style="14" customWidth="1"/>
    <col min="14" max="14" width="13.109375" style="2" customWidth="1"/>
    <col min="15" max="16" width="10.88671875" style="2" customWidth="1"/>
    <col min="17" max="17" width="2.5546875" style="2" customWidth="1"/>
    <col min="18" max="18" width="14.109375" style="2" customWidth="1"/>
    <col min="19" max="19" width="10.6640625" style="1" customWidth="1"/>
    <col min="20" max="21" width="9.88671875" style="1" customWidth="1"/>
    <col min="22" max="22" width="8.88671875" customWidth="1"/>
    <col min="23" max="24" width="9.88671875" style="1" customWidth="1"/>
    <col min="25" max="25" width="12.5546875" style="2" customWidth="1"/>
    <col min="26" max="26" width="17.33203125" style="2" customWidth="1"/>
    <col min="27" max="27" width="16.109375" style="2" customWidth="1"/>
    <col min="28" max="28" width="15.33203125" style="2" customWidth="1"/>
    <col min="29" max="29" width="17.33203125" style="2" customWidth="1"/>
    <col min="30" max="30" width="16.33203125" style="2" customWidth="1"/>
    <col min="31" max="31" width="16.88671875" style="2" customWidth="1"/>
    <col min="32" max="32" width="15.33203125" style="2" customWidth="1"/>
    <col min="33" max="35" width="15.33203125" style="14" customWidth="1"/>
    <col min="36" max="36" width="23.88671875" style="2" customWidth="1"/>
    <col min="37" max="37" width="20.109375" style="14" customWidth="1"/>
    <col min="38" max="39" width="15.33203125" style="2" customWidth="1"/>
    <col min="43" max="44" width="20.6640625" style="2" customWidth="1"/>
  </cols>
  <sheetData>
    <row r="1" spans="1:44" ht="48" customHeight="1" x14ac:dyDescent="0.3">
      <c r="A1" s="10" t="s">
        <v>0</v>
      </c>
      <c r="B1" s="10" t="s">
        <v>8713</v>
      </c>
      <c r="C1" s="10" t="s">
        <v>273</v>
      </c>
      <c r="D1" s="24"/>
      <c r="E1" s="9" t="s">
        <v>245</v>
      </c>
      <c r="F1" s="27" t="s">
        <v>276</v>
      </c>
      <c r="G1" s="19" t="s">
        <v>277</v>
      </c>
      <c r="H1" s="19" t="s">
        <v>8714</v>
      </c>
      <c r="I1" s="22"/>
      <c r="J1" s="11" t="s">
        <v>247</v>
      </c>
      <c r="K1" s="27" t="s">
        <v>274</v>
      </c>
      <c r="L1" s="19" t="s">
        <v>275</v>
      </c>
      <c r="M1" s="19" t="s">
        <v>8714</v>
      </c>
      <c r="N1" s="5" t="s">
        <v>234</v>
      </c>
      <c r="O1" s="5" t="s">
        <v>235</v>
      </c>
      <c r="P1" s="5" t="s">
        <v>8707</v>
      </c>
      <c r="Q1" s="22"/>
      <c r="R1" s="9" t="s">
        <v>246</v>
      </c>
      <c r="S1" s="4" t="s">
        <v>151</v>
      </c>
      <c r="T1" s="4" t="s">
        <v>152</v>
      </c>
      <c r="U1" s="4" t="s">
        <v>153</v>
      </c>
      <c r="V1" s="3" t="s">
        <v>231</v>
      </c>
      <c r="W1" s="4" t="s">
        <v>232</v>
      </c>
      <c r="X1" s="4" t="s">
        <v>1</v>
      </c>
      <c r="Y1" s="5" t="s">
        <v>233</v>
      </c>
      <c r="Z1" s="5" t="s">
        <v>236</v>
      </c>
      <c r="AA1" s="5" t="s">
        <v>237</v>
      </c>
      <c r="AB1" s="5" t="s">
        <v>238</v>
      </c>
      <c r="AC1" s="5" t="s">
        <v>239</v>
      </c>
      <c r="AD1" s="5" t="s">
        <v>240</v>
      </c>
      <c r="AE1" s="5" t="s">
        <v>242</v>
      </c>
      <c r="AF1" s="5" t="s">
        <v>241</v>
      </c>
      <c r="AG1" s="7" t="s">
        <v>439</v>
      </c>
      <c r="AH1" s="7" t="s">
        <v>440</v>
      </c>
      <c r="AI1" s="7" t="s">
        <v>441</v>
      </c>
      <c r="AJ1" s="20" t="s">
        <v>284</v>
      </c>
      <c r="AK1" s="13" t="s">
        <v>280</v>
      </c>
      <c r="AL1" s="7" t="s">
        <v>278</v>
      </c>
      <c r="AM1" s="7" t="s">
        <v>279</v>
      </c>
      <c r="AQ1" s="7" t="s">
        <v>8710</v>
      </c>
      <c r="AR1" s="20" t="s">
        <v>8709</v>
      </c>
    </row>
    <row r="2" spans="1:44" x14ac:dyDescent="0.3">
      <c r="A2" s="29" t="s">
        <v>96</v>
      </c>
      <c r="B2" s="35">
        <f>VLOOKUP(A2,Sheet1!A:B,2,0)</f>
        <v>2</v>
      </c>
      <c r="C2" s="6">
        <v>1</v>
      </c>
      <c r="D2" s="25"/>
      <c r="E2" s="2">
        <v>842930</v>
      </c>
      <c r="F2" s="26">
        <f>_xlfn.MAXIFS('data-from-invoicing'!E:E,'data-from-invoicing'!D:D,eslam.data!AR2)</f>
        <v>802790.71</v>
      </c>
      <c r="G2" s="2">
        <f t="shared" ref="G2:G33" si="0">F2-E2</f>
        <v>-40139.290000000037</v>
      </c>
      <c r="H2" s="14" t="s">
        <v>8718</v>
      </c>
      <c r="I2" s="23"/>
      <c r="J2" s="2">
        <f>SUMIF('collection only'!D:D,eslam.data!AQ2,'collection only'!E:E)</f>
        <v>1520548</v>
      </c>
      <c r="K2" s="26">
        <f>SUMIF('data-from-invoicing'!D:D,eslam.data!AR2,'data-from-invoicing'!F:F)</f>
        <v>1520548</v>
      </c>
      <c r="L2" s="2">
        <f t="shared" ref="L2:L33" si="1">K2-J2</f>
        <v>0</v>
      </c>
      <c r="M2" s="14" t="s">
        <v>8715</v>
      </c>
      <c r="Q2" s="23"/>
      <c r="R2" s="2">
        <v>1520548</v>
      </c>
      <c r="S2" s="1">
        <v>44712</v>
      </c>
      <c r="T2" s="1">
        <v>44720</v>
      </c>
      <c r="U2" s="1">
        <v>44727</v>
      </c>
      <c r="V2">
        <v>60</v>
      </c>
      <c r="W2" s="1">
        <v>44787</v>
      </c>
      <c r="X2" s="1">
        <v>44815</v>
      </c>
      <c r="Y2" s="2">
        <v>842930</v>
      </c>
      <c r="Z2" s="2">
        <v>1367190</v>
      </c>
      <c r="AF2" s="2">
        <v>0</v>
      </c>
      <c r="AG2" s="14">
        <f>SUMIF('consultant-gross'!D:D,eslam.data!AQ2,'consultant-gross'!F:F)</f>
        <v>0</v>
      </c>
      <c r="AH2" s="14">
        <f>SUMIF('consultant-gross'!D:D,eslam.data!AQ2,'consultant-gross'!G:G)</f>
        <v>0</v>
      </c>
      <c r="AI2" s="14">
        <f>SUMIF('consultant-net'!D:D,eslam.data!AQ2,'consultant-net'!F:F)</f>
        <v>0</v>
      </c>
      <c r="AJ2" s="2" t="str">
        <f>VLOOKUP(A2,'eslam-to-invoicing'!A:B,2,0)</f>
        <v>October Under-Railway Tunnel</v>
      </c>
      <c r="AQ2" s="2" t="str">
        <f t="shared" ref="AQ2:AQ33" si="2">A2&amp;C2</f>
        <v>6TH October tunnel1</v>
      </c>
      <c r="AR2" s="2" t="str">
        <f t="shared" ref="AR2:AR33" si="3">AJ2&amp;C2</f>
        <v>October Under-Railway Tunnel1</v>
      </c>
    </row>
    <row r="3" spans="1:44" x14ac:dyDescent="0.3">
      <c r="A3" s="6" t="s">
        <v>96</v>
      </c>
      <c r="B3" s="35">
        <f>VLOOKUP(A3,Sheet1!A:B,2,0)</f>
        <v>2</v>
      </c>
      <c r="C3" s="6">
        <v>2</v>
      </c>
      <c r="D3" s="25"/>
      <c r="E3" s="2">
        <v>3756426.15</v>
      </c>
      <c r="F3" s="26">
        <f>_xlfn.MAXIFS('data-from-invoicing'!E:E,'data-from-invoicing'!D:D,eslam.data!AR3)</f>
        <v>4380339.1900000004</v>
      </c>
      <c r="G3" s="2">
        <f t="shared" si="0"/>
        <v>623913.0400000005</v>
      </c>
      <c r="I3" s="23"/>
      <c r="J3" s="2">
        <f>SUMIF('collection only'!D:D,eslam.data!AQ3,'collection only'!E:E)</f>
        <v>3508372.9</v>
      </c>
      <c r="K3" s="26">
        <f>SUMIF('data-from-invoicing'!D:D,eslam.data!AR3,'data-from-invoicing'!F:F)</f>
        <v>3508352.9</v>
      </c>
      <c r="L3" s="2">
        <f t="shared" si="1"/>
        <v>-20</v>
      </c>
      <c r="M3" s="14" t="s">
        <v>8716</v>
      </c>
      <c r="Q3" s="23"/>
      <c r="R3" s="2">
        <v>3208372.9</v>
      </c>
      <c r="S3" s="1">
        <v>44773</v>
      </c>
      <c r="T3" s="1">
        <v>44783</v>
      </c>
      <c r="U3" s="1">
        <v>44794</v>
      </c>
      <c r="V3">
        <v>60</v>
      </c>
      <c r="W3" s="1">
        <v>44854</v>
      </c>
      <c r="X3" s="1">
        <v>44829</v>
      </c>
      <c r="Y3" s="2">
        <v>4599356.1500000004</v>
      </c>
      <c r="Z3" s="2">
        <v>921846.75</v>
      </c>
      <c r="AF3" s="2">
        <v>0</v>
      </c>
      <c r="AG3" s="14">
        <f>SUMIF('consultant-gross'!D:D,eslam.data!AQ3,'consultant-gross'!F:F)</f>
        <v>0</v>
      </c>
      <c r="AH3" s="14">
        <f>SUMIF('consultant-gross'!D:D,eslam.data!AQ3,'consultant-gross'!G:G)</f>
        <v>0</v>
      </c>
      <c r="AI3" s="14">
        <f>SUMIF('consultant-net'!D:D,eslam.data!AQ3,'consultant-net'!F:F)</f>
        <v>0</v>
      </c>
      <c r="AJ3" s="2" t="str">
        <f>VLOOKUP(A3,'eslam-to-invoicing'!A:B,2,0)</f>
        <v>October Under-Railway Tunnel</v>
      </c>
      <c r="AQ3" s="2" t="str">
        <f t="shared" si="2"/>
        <v>6TH October tunnel2</v>
      </c>
      <c r="AR3" s="2" t="str">
        <f t="shared" si="3"/>
        <v>October Under-Railway Tunnel2</v>
      </c>
    </row>
    <row r="4" spans="1:44" x14ac:dyDescent="0.3">
      <c r="A4" s="6" t="s">
        <v>96</v>
      </c>
      <c r="B4" s="35">
        <f>VLOOKUP(A4,Sheet1!A:B,2,0)</f>
        <v>2</v>
      </c>
      <c r="C4" s="6">
        <v>3</v>
      </c>
      <c r="D4" s="25"/>
      <c r="F4" s="26">
        <f>_xlfn.MAXIFS('data-from-invoicing'!E:E,'data-from-invoicing'!D:D,eslam.data!AR4)</f>
        <v>5911928.0999999996</v>
      </c>
      <c r="G4" s="2">
        <f t="shared" si="0"/>
        <v>5911928.0999999996</v>
      </c>
      <c r="I4" s="23"/>
      <c r="J4" s="2">
        <f>SUMIF('collection only'!D:D,eslam.data!AQ4,'collection only'!E:E)</f>
        <v>1E-3</v>
      </c>
      <c r="K4" s="26">
        <f>SUMIF('data-from-invoicing'!D:D,eslam.data!AR4,'data-from-invoicing'!F:F)</f>
        <v>5155347.1954999994</v>
      </c>
      <c r="L4" s="2">
        <f t="shared" si="1"/>
        <v>5155347.1944999993</v>
      </c>
      <c r="M4" s="14" t="s">
        <v>8717</v>
      </c>
      <c r="Q4" s="23"/>
      <c r="S4" s="1">
        <v>44804</v>
      </c>
      <c r="T4" s="1">
        <v>44810</v>
      </c>
      <c r="U4" s="1">
        <v>44811</v>
      </c>
      <c r="V4">
        <v>60</v>
      </c>
      <c r="W4" s="1">
        <v>44871</v>
      </c>
      <c r="AF4" s="2">
        <v>0</v>
      </c>
      <c r="AG4" s="14">
        <f>SUMIF('consultant-gross'!D:D,eslam.data!AQ4,'consultant-gross'!F:F)</f>
        <v>0</v>
      </c>
      <c r="AH4" s="14">
        <f>SUMIF('consultant-gross'!D:D,eslam.data!AQ4,'consultant-gross'!G:G)</f>
        <v>0</v>
      </c>
      <c r="AI4" s="14">
        <f>SUMIF('consultant-net'!D:D,eslam.data!AQ4,'consultant-net'!F:F)</f>
        <v>0</v>
      </c>
      <c r="AJ4" s="2" t="str">
        <f>VLOOKUP(A4,'eslam-to-invoicing'!A:B,2,0)</f>
        <v>October Under-Railway Tunnel</v>
      </c>
      <c r="AQ4" s="2" t="str">
        <f t="shared" si="2"/>
        <v>6TH October tunnel3</v>
      </c>
      <c r="AR4" s="2" t="str">
        <f t="shared" si="3"/>
        <v>October Under-Railway Tunnel3</v>
      </c>
    </row>
    <row r="5" spans="1:44" x14ac:dyDescent="0.3">
      <c r="A5" s="6" t="s">
        <v>96</v>
      </c>
      <c r="B5" s="35">
        <f>VLOOKUP(A5,Sheet1!A:B,2,0)</f>
        <v>2</v>
      </c>
      <c r="C5" s="6">
        <v>4</v>
      </c>
      <c r="D5" s="25"/>
      <c r="E5" s="2">
        <v>7050454.75</v>
      </c>
      <c r="F5" s="26">
        <f>_xlfn.MAXIFS('data-from-invoicing'!E:E,'data-from-invoicing'!D:D,eslam.data!AR5)</f>
        <v>0</v>
      </c>
      <c r="G5" s="2">
        <f t="shared" si="0"/>
        <v>-7050454.75</v>
      </c>
      <c r="I5" s="23"/>
      <c r="J5" s="2">
        <f>SUMIF('collection only'!D:D,eslam.data!AQ5,'collection only'!E:E)</f>
        <v>5155347</v>
      </c>
      <c r="K5" s="26">
        <f>SUMIF('data-from-invoicing'!D:D,eslam.data!AR5,'data-from-invoicing'!F:F)</f>
        <v>0</v>
      </c>
      <c r="L5" s="2">
        <f t="shared" si="1"/>
        <v>-5155347</v>
      </c>
      <c r="M5" s="14" t="s">
        <v>8717</v>
      </c>
      <c r="Q5" s="23"/>
      <c r="R5" s="2">
        <v>5155347.5</v>
      </c>
      <c r="S5" s="1">
        <v>44834</v>
      </c>
      <c r="T5" s="1">
        <v>44835</v>
      </c>
      <c r="U5" s="1">
        <v>44878</v>
      </c>
      <c r="V5">
        <v>60</v>
      </c>
      <c r="W5" s="1">
        <v>44938</v>
      </c>
      <c r="X5" s="1">
        <v>44879</v>
      </c>
      <c r="Y5" s="2">
        <v>11649810.9</v>
      </c>
      <c r="Z5" s="2">
        <v>750750</v>
      </c>
      <c r="AF5" s="2">
        <v>0</v>
      </c>
      <c r="AG5" s="14">
        <f>SUMIF('consultant-gross'!D:D,eslam.data!AQ5,'consultant-gross'!F:F)</f>
        <v>7663602.6399999987</v>
      </c>
      <c r="AH5" s="14">
        <f>SUMIF('consultant-gross'!D:D,eslam.data!AQ5,'consultant-gross'!G:G)</f>
        <v>12262958.789999999</v>
      </c>
      <c r="AI5" s="14">
        <f>SUMIF('consultant-net'!D:D,eslam.data!AQ5,'consultant-net'!F:F)</f>
        <v>3604450.6683351886</v>
      </c>
      <c r="AJ5" s="2" t="str">
        <f>VLOOKUP(A5,'eslam-to-invoicing'!A:B,2,0)</f>
        <v>October Under-Railway Tunnel</v>
      </c>
      <c r="AQ5" s="2" t="str">
        <f t="shared" si="2"/>
        <v>6TH October tunnel4</v>
      </c>
      <c r="AR5" s="2" t="str">
        <f t="shared" si="3"/>
        <v>October Under-Railway Tunnel4</v>
      </c>
    </row>
    <row r="6" spans="1:44" x14ac:dyDescent="0.3">
      <c r="A6" s="6" t="s">
        <v>96</v>
      </c>
      <c r="B6" s="35">
        <f>VLOOKUP(A6,Sheet1!A:B,2,0)</f>
        <v>2</v>
      </c>
      <c r="C6" s="6">
        <v>5</v>
      </c>
      <c r="D6" s="25"/>
      <c r="E6" s="2">
        <v>3846689.4</v>
      </c>
      <c r="F6" s="26">
        <f>_xlfn.MAXIFS('data-from-invoicing'!E:E,'data-from-invoicing'!D:D,eslam.data!AR6)</f>
        <v>3663513.71</v>
      </c>
      <c r="G6" s="2">
        <f t="shared" si="0"/>
        <v>-183175.68999999994</v>
      </c>
      <c r="I6" s="23"/>
      <c r="J6" s="2">
        <f>SUMIF('collection only'!D:D,eslam.data!AQ6,'collection only'!E:E)</f>
        <v>2856009</v>
      </c>
      <c r="K6" s="26">
        <f>SUMIF('data-from-invoicing'!D:D,eslam.data!AR6,'data-from-invoicing'!F:F)</f>
        <v>2856009</v>
      </c>
      <c r="L6" s="2">
        <f t="shared" si="1"/>
        <v>0</v>
      </c>
      <c r="M6" s="14" t="s">
        <v>8715</v>
      </c>
      <c r="Q6" s="23"/>
      <c r="R6" s="2">
        <v>3524900.34</v>
      </c>
      <c r="S6" s="1">
        <v>44865</v>
      </c>
      <c r="T6" s="1">
        <v>44880</v>
      </c>
      <c r="U6" s="1">
        <v>44882</v>
      </c>
      <c r="V6">
        <v>60</v>
      </c>
      <c r="W6" s="1">
        <v>44942</v>
      </c>
      <c r="X6" s="1">
        <v>44890</v>
      </c>
      <c r="Y6" s="2">
        <v>15496500.300000001</v>
      </c>
      <c r="Z6" s="2">
        <v>298295</v>
      </c>
      <c r="AF6" s="2">
        <v>0</v>
      </c>
      <c r="AG6" s="14">
        <f>SUMIF('consultant-gross'!D:D,eslam.data!AQ6,'consultant-gross'!F:F)</f>
        <v>6157467.5499999989</v>
      </c>
      <c r="AH6" s="14">
        <f>SUMIF('consultant-gross'!D:D,eslam.data!AQ6,'consultant-gross'!G:G)</f>
        <v>17807278.449999999</v>
      </c>
      <c r="AI6" s="14">
        <f>SUMIF('consultant-net'!D:D,eslam.data!AQ6,'consultant-net'!F:F)</f>
        <v>3524900.34</v>
      </c>
      <c r="AJ6" s="2" t="str">
        <f>VLOOKUP(A6,'eslam-to-invoicing'!A:B,2,0)</f>
        <v>October Under-Railway Tunnel</v>
      </c>
      <c r="AQ6" s="2" t="str">
        <f t="shared" si="2"/>
        <v>6TH October tunnel5</v>
      </c>
      <c r="AR6" s="2" t="str">
        <f t="shared" si="3"/>
        <v>October Under-Railway Tunnel5</v>
      </c>
    </row>
    <row r="7" spans="1:44" x14ac:dyDescent="0.3">
      <c r="A7" s="6" t="s">
        <v>96</v>
      </c>
      <c r="B7" s="35">
        <f>VLOOKUP(A7,Sheet1!A:B,2,0)</f>
        <v>2</v>
      </c>
      <c r="C7" s="6">
        <v>6</v>
      </c>
      <c r="D7" s="25"/>
      <c r="E7" s="2">
        <v>1899766.699999999</v>
      </c>
      <c r="F7" s="26">
        <f>_xlfn.MAXIFS('data-from-invoicing'!E:E,'data-from-invoicing'!D:D,eslam.data!AR7)</f>
        <v>1809302.29</v>
      </c>
      <c r="G7" s="2">
        <f t="shared" si="0"/>
        <v>-90464.409999998985</v>
      </c>
      <c r="I7" s="23"/>
      <c r="J7" s="2">
        <f>SUMIF('collection only'!D:D,eslam.data!AQ7,'collection only'!E:E)</f>
        <v>1337162.6000000001</v>
      </c>
      <c r="K7" s="26">
        <f>SUMIF('data-from-invoicing'!D:D,eslam.data!AR7,'data-from-invoicing'!F:F)</f>
        <v>1337162.5545000001</v>
      </c>
      <c r="L7" s="2">
        <f t="shared" si="1"/>
        <v>-4.5500000007450581E-2</v>
      </c>
      <c r="M7" s="14" t="s">
        <v>8715</v>
      </c>
      <c r="Q7" s="23"/>
      <c r="R7" s="2">
        <v>1337162.6000000001</v>
      </c>
      <c r="S7" s="1">
        <v>44926</v>
      </c>
      <c r="T7" s="1">
        <v>44910</v>
      </c>
      <c r="U7" s="1">
        <v>44935</v>
      </c>
      <c r="V7">
        <v>60</v>
      </c>
      <c r="W7" s="1">
        <v>44995</v>
      </c>
      <c r="X7" s="1">
        <v>44969</v>
      </c>
      <c r="Y7" s="2">
        <v>17396267</v>
      </c>
      <c r="AF7" s="2">
        <v>0</v>
      </c>
      <c r="AG7" s="14">
        <f>SUMIF('consultant-gross'!D:D,eslam.data!AQ7,'consultant-gross'!F:F)</f>
        <v>0</v>
      </c>
      <c r="AH7" s="14">
        <f>SUMIF('consultant-gross'!D:D,eslam.data!AQ7,'consultant-gross'!G:G)</f>
        <v>0</v>
      </c>
      <c r="AI7" s="14">
        <f>SUMIF('consultant-net'!D:D,eslam.data!AQ7,'consultant-net'!F:F)</f>
        <v>0</v>
      </c>
      <c r="AJ7" s="2" t="str">
        <f>VLOOKUP(A7,'eslam-to-invoicing'!A:B,2,0)</f>
        <v>October Under-Railway Tunnel</v>
      </c>
      <c r="AQ7" s="2" t="str">
        <f t="shared" si="2"/>
        <v>6TH October tunnel6</v>
      </c>
      <c r="AR7" s="2" t="str">
        <f t="shared" si="3"/>
        <v>October Under-Railway Tunnel6</v>
      </c>
    </row>
    <row r="8" spans="1:44" x14ac:dyDescent="0.3">
      <c r="A8" s="6" t="s">
        <v>81</v>
      </c>
      <c r="B8" s="35">
        <f>VLOOKUP(A8,Sheet1!A:B,2,0)</f>
        <v>2</v>
      </c>
      <c r="C8" s="6">
        <v>1</v>
      </c>
      <c r="D8" s="25"/>
      <c r="F8" s="26">
        <f>_xlfn.MAXIFS('data-from-invoicing'!E:E,'data-from-invoicing'!D:D,eslam.data!AR8)</f>
        <v>1116000</v>
      </c>
      <c r="G8" s="2">
        <f t="shared" si="0"/>
        <v>1116000</v>
      </c>
      <c r="I8" s="23"/>
      <c r="J8" s="2">
        <f>SUMIF('collection only'!D:D,eslam.data!AQ8,'collection only'!E:E)</f>
        <v>175270.85</v>
      </c>
      <c r="K8" s="26">
        <f>SUMIF('data-from-invoicing'!D:D,eslam.data!AR8,'data-from-invoicing'!F:F)</f>
        <v>1007589.6</v>
      </c>
      <c r="L8" s="2">
        <f t="shared" si="1"/>
        <v>832318.75</v>
      </c>
      <c r="Q8" s="23"/>
      <c r="S8" s="1">
        <v>44592</v>
      </c>
      <c r="T8" s="1">
        <v>44592</v>
      </c>
      <c r="U8" s="1">
        <v>44595</v>
      </c>
      <c r="V8">
        <v>60</v>
      </c>
      <c r="W8" s="1">
        <v>44655</v>
      </c>
      <c r="AF8" s="2">
        <v>0</v>
      </c>
      <c r="AG8" s="14">
        <f>SUMIF('consultant-gross'!D:D,eslam.data!AQ8,'consultant-gross'!F:F)</f>
        <v>0</v>
      </c>
      <c r="AH8" s="14">
        <f>SUMIF('consultant-gross'!D:D,eslam.data!AQ8,'consultant-gross'!G:G)</f>
        <v>0</v>
      </c>
      <c r="AI8" s="14">
        <f>SUMIF('consultant-net'!D:D,eslam.data!AQ8,'consultant-net'!F:F)</f>
        <v>0</v>
      </c>
      <c r="AJ8" s="2" t="str">
        <f>VLOOKUP(A8,'eslam-to-invoicing'!A:B,2,0)</f>
        <v>Abo Ghaleb</v>
      </c>
      <c r="AQ8" s="2" t="str">
        <f t="shared" si="2"/>
        <v>Abo Ghaleb Bridge1</v>
      </c>
      <c r="AR8" s="2" t="str">
        <f t="shared" si="3"/>
        <v>Abo Ghaleb1</v>
      </c>
    </row>
    <row r="9" spans="1:44" x14ac:dyDescent="0.3">
      <c r="A9" s="6" t="s">
        <v>81</v>
      </c>
      <c r="B9" s="35">
        <f>VLOOKUP(A9,Sheet1!A:B,2,0)</f>
        <v>2</v>
      </c>
      <c r="C9" s="6">
        <v>2</v>
      </c>
      <c r="D9" s="25"/>
      <c r="E9" s="2">
        <v>3079766.6999999988</v>
      </c>
      <c r="F9" s="26">
        <f>_xlfn.MAXIFS('data-from-invoicing'!E:E,'data-from-invoicing'!D:D,eslam.data!AR9)</f>
        <v>1272000</v>
      </c>
      <c r="G9" s="2">
        <f t="shared" si="0"/>
        <v>-1807766.6999999988</v>
      </c>
      <c r="I9" s="23"/>
      <c r="J9" s="2">
        <f>SUMIF('collection only'!D:D,eslam.data!AQ9,'collection only'!E:E)</f>
        <v>2494611.0269999998</v>
      </c>
      <c r="K9" s="26">
        <f>SUMIF('data-from-invoicing'!D:D,eslam.data!AR9,'data-from-invoicing'!F:F)</f>
        <v>142483.6</v>
      </c>
      <c r="L9" s="2">
        <f t="shared" si="1"/>
        <v>-2352127.4269999997</v>
      </c>
      <c r="Q9" s="23"/>
      <c r="R9" s="2">
        <v>2494611.0269999998</v>
      </c>
      <c r="S9" s="1">
        <v>44620</v>
      </c>
      <c r="T9" s="1">
        <v>44620</v>
      </c>
      <c r="U9" s="1">
        <v>44627</v>
      </c>
      <c r="V9">
        <v>60</v>
      </c>
      <c r="W9" s="1">
        <v>44687</v>
      </c>
      <c r="X9" s="1">
        <v>44627</v>
      </c>
      <c r="Y9" s="2">
        <v>15845653.699999999</v>
      </c>
      <c r="AF9" s="2">
        <v>0</v>
      </c>
      <c r="AG9" s="14">
        <f>SUMIF('consultant-gross'!D:D,eslam.data!AQ9,'consultant-gross'!F:F)</f>
        <v>3079766.6999999993</v>
      </c>
      <c r="AH9" s="14">
        <f>SUMIF('consultant-gross'!D:D,eslam.data!AQ9,'consultant-gross'!G:G)</f>
        <v>15845653.699999999</v>
      </c>
      <c r="AI9" s="14">
        <f>SUMIF('consultant-net'!D:D,eslam.data!AQ9,'consultant-net'!F:F)</f>
        <v>2494611.0269999998</v>
      </c>
      <c r="AJ9" s="2" t="str">
        <f>VLOOKUP(A9,'eslam-to-invoicing'!A:B,2,0)</f>
        <v>Abo Ghaleb</v>
      </c>
      <c r="AQ9" s="2" t="str">
        <f t="shared" si="2"/>
        <v>Abo Ghaleb Bridge2</v>
      </c>
      <c r="AR9" s="2" t="str">
        <f t="shared" si="3"/>
        <v>Abo Ghaleb2</v>
      </c>
    </row>
    <row r="10" spans="1:44" x14ac:dyDescent="0.3">
      <c r="A10" s="6" t="s">
        <v>81</v>
      </c>
      <c r="B10" s="35">
        <f>VLOOKUP(A10,Sheet1!A:B,2,0)</f>
        <v>2</v>
      </c>
      <c r="C10" s="6">
        <v>3</v>
      </c>
      <c r="D10" s="25"/>
      <c r="E10" s="2">
        <v>3857104.5</v>
      </c>
      <c r="F10" s="26">
        <f>_xlfn.MAXIFS('data-from-invoicing'!E:E,'data-from-invoicing'!D:D,eslam.data!AR10)</f>
        <v>0</v>
      </c>
      <c r="G10" s="2">
        <f t="shared" si="0"/>
        <v>-3857104.5</v>
      </c>
      <c r="I10" s="23"/>
      <c r="J10" s="2">
        <f>SUMIF('collection only'!D:D,eslam.data!AQ10,'collection only'!E:E)</f>
        <v>2045810.9230000004</v>
      </c>
      <c r="K10" s="26">
        <f>SUMIF('data-from-invoicing'!D:D,eslam.data!AR10,'data-from-invoicing'!F:F)</f>
        <v>0</v>
      </c>
      <c r="L10" s="2">
        <f t="shared" si="1"/>
        <v>-2045810.9230000004</v>
      </c>
      <c r="Q10" s="23"/>
      <c r="R10" s="2">
        <v>3124254.645</v>
      </c>
      <c r="S10" s="1">
        <v>44651</v>
      </c>
      <c r="T10" s="1">
        <v>44651</v>
      </c>
      <c r="U10" s="1">
        <v>44655</v>
      </c>
      <c r="V10">
        <v>60</v>
      </c>
      <c r="W10" s="1">
        <v>44715</v>
      </c>
      <c r="X10" s="1">
        <v>44655</v>
      </c>
      <c r="Y10" s="2">
        <v>19702758.199999999</v>
      </c>
      <c r="AF10" s="2">
        <v>0</v>
      </c>
      <c r="AG10" s="14">
        <f>SUMIF('consultant-gross'!D:D,eslam.data!AQ10,'consultant-gross'!F:F)</f>
        <v>3857104.5</v>
      </c>
      <c r="AH10" s="14">
        <f>SUMIF('consultant-gross'!D:D,eslam.data!AQ10,'consultant-gross'!G:G)</f>
        <v>19702758.199999999</v>
      </c>
      <c r="AI10" s="14">
        <f>SUMIF('consultant-net'!D:D,eslam.data!AQ10,'consultant-net'!F:F)</f>
        <v>3124254.645</v>
      </c>
      <c r="AJ10" s="2" t="str">
        <f>VLOOKUP(A10,'eslam-to-invoicing'!A:B,2,0)</f>
        <v>Abo Ghaleb</v>
      </c>
      <c r="AQ10" s="2" t="str">
        <f t="shared" si="2"/>
        <v>Abo Ghaleb Bridge3</v>
      </c>
      <c r="AR10" s="2" t="str">
        <f t="shared" si="3"/>
        <v>Abo Ghaleb3</v>
      </c>
    </row>
    <row r="11" spans="1:44" x14ac:dyDescent="0.3">
      <c r="A11" s="6" t="s">
        <v>81</v>
      </c>
      <c r="B11" s="35">
        <f>VLOOKUP(A11,Sheet1!A:B,2,0)</f>
        <v>2</v>
      </c>
      <c r="C11" s="6">
        <v>4</v>
      </c>
      <c r="D11" s="25"/>
      <c r="E11" s="2">
        <v>17739438</v>
      </c>
      <c r="F11" s="26">
        <f>_xlfn.MAXIFS('data-from-invoicing'!E:E,'data-from-invoicing'!D:D,eslam.data!AR11)</f>
        <v>0</v>
      </c>
      <c r="G11" s="2">
        <f t="shared" si="0"/>
        <v>-17739438</v>
      </c>
      <c r="I11" s="23"/>
      <c r="J11" s="2">
        <f>SUMIF('collection only'!D:D,eslam.data!AQ11,'collection only'!E:E)</f>
        <v>12711007.220000001</v>
      </c>
      <c r="K11" s="26">
        <f>SUMIF('data-from-invoicing'!D:D,eslam.data!AR11,'data-from-invoicing'!F:F)</f>
        <v>0</v>
      </c>
      <c r="L11" s="2">
        <f t="shared" si="1"/>
        <v>-12711007.220000001</v>
      </c>
      <c r="Q11" s="23"/>
      <c r="R11" s="2">
        <v>6555212.9406428598</v>
      </c>
      <c r="S11" s="1">
        <v>44681</v>
      </c>
      <c r="T11" s="1">
        <v>44681</v>
      </c>
      <c r="U11" s="1">
        <v>44666</v>
      </c>
      <c r="V11">
        <v>60</v>
      </c>
      <c r="W11" s="1">
        <v>44726</v>
      </c>
      <c r="X11" s="1">
        <v>44782</v>
      </c>
      <c r="Y11" s="2">
        <v>37442196.200000003</v>
      </c>
      <c r="AF11" s="2">
        <v>0</v>
      </c>
      <c r="AG11" s="14">
        <f>SUMIF('consultant-gross'!D:D,eslam.data!AQ11,'consultant-gross'!F:F)</f>
        <v>17739438.000000004</v>
      </c>
      <c r="AH11" s="14">
        <f>SUMIF('consultant-gross'!D:D,eslam.data!AQ11,'consultant-gross'!G:G)</f>
        <v>37442196.200000003</v>
      </c>
      <c r="AI11" s="14">
        <f>SUMIF('consultant-net'!D:D,eslam.data!AQ11,'consultant-net'!F:F)</f>
        <v>6555212.9406428598</v>
      </c>
      <c r="AJ11" s="2" t="str">
        <f>VLOOKUP(A11,'eslam-to-invoicing'!A:B,2,0)</f>
        <v>Abo Ghaleb</v>
      </c>
      <c r="AQ11" s="2" t="str">
        <f t="shared" si="2"/>
        <v>Abo Ghaleb Bridge4</v>
      </c>
      <c r="AR11" s="2" t="str">
        <f t="shared" si="3"/>
        <v>Abo Ghaleb4</v>
      </c>
    </row>
    <row r="12" spans="1:44" x14ac:dyDescent="0.3">
      <c r="A12" s="6" t="s">
        <v>81</v>
      </c>
      <c r="B12" s="35">
        <f>VLOOKUP(A12,Sheet1!A:B,2,0)</f>
        <v>2</v>
      </c>
      <c r="C12" s="6">
        <v>5</v>
      </c>
      <c r="D12" s="25"/>
      <c r="E12" s="2">
        <v>2031888</v>
      </c>
      <c r="F12" s="26">
        <f>_xlfn.MAXIFS('data-from-invoicing'!E:E,'data-from-invoicing'!D:D,eslam.data!AR12)</f>
        <v>0</v>
      </c>
      <c r="G12" s="2">
        <f t="shared" si="0"/>
        <v>-2031888</v>
      </c>
      <c r="I12" s="23"/>
      <c r="J12" s="2">
        <f>SUMIF('collection only'!D:D,eslam.data!AQ12,'collection only'!E:E)</f>
        <v>1645829.2799999993</v>
      </c>
      <c r="K12" s="26">
        <f>SUMIF('data-from-invoicing'!D:D,eslam.data!AR12,'data-from-invoicing'!F:F)</f>
        <v>0</v>
      </c>
      <c r="L12" s="2">
        <f t="shared" si="1"/>
        <v>-1645829.2799999993</v>
      </c>
      <c r="Q12" s="23"/>
      <c r="R12" s="2">
        <v>1645829.28</v>
      </c>
      <c r="S12" s="1">
        <v>44773</v>
      </c>
      <c r="T12" s="1">
        <v>44773</v>
      </c>
      <c r="U12" s="1">
        <v>44794</v>
      </c>
      <c r="V12">
        <v>60</v>
      </c>
      <c r="W12" s="1">
        <v>44854</v>
      </c>
      <c r="X12" s="1">
        <v>44794</v>
      </c>
      <c r="Y12" s="2">
        <v>39474084.200000003</v>
      </c>
      <c r="AF12" s="2">
        <v>0</v>
      </c>
      <c r="AG12" s="14">
        <f>SUMIF('consultant-gross'!D:D,eslam.data!AQ12,'consultant-gross'!F:F)</f>
        <v>2031888</v>
      </c>
      <c r="AH12" s="14">
        <f>SUMIF('consultant-gross'!D:D,eslam.data!AQ12,'consultant-gross'!G:G)</f>
        <v>39474084.200000003</v>
      </c>
      <c r="AI12" s="14">
        <f>SUMIF('consultant-net'!D:D,eslam.data!AQ12,'consultant-net'!F:F)</f>
        <v>1645829.28</v>
      </c>
      <c r="AJ12" s="2" t="str">
        <f>VLOOKUP(A12,'eslam-to-invoicing'!A:B,2,0)</f>
        <v>Abo Ghaleb</v>
      </c>
      <c r="AQ12" s="2" t="str">
        <f t="shared" si="2"/>
        <v>Abo Ghaleb Bridge5</v>
      </c>
      <c r="AR12" s="2" t="str">
        <f t="shared" si="3"/>
        <v>Abo Ghaleb5</v>
      </c>
    </row>
    <row r="13" spans="1:44" hidden="1" x14ac:dyDescent="0.3">
      <c r="A13" s="6" t="s">
        <v>81</v>
      </c>
      <c r="B13" s="6">
        <f>VLOOKUP(A13,Sheet1!A:B,2,0)</f>
        <v>2</v>
      </c>
      <c r="C13" s="6">
        <v>6</v>
      </c>
      <c r="D13" s="25"/>
      <c r="F13" s="26">
        <f>_xlfn.MAXIFS('data-from-invoicing'!E:E,'data-from-invoicing'!D:D,eslam.data!AR13)</f>
        <v>0</v>
      </c>
      <c r="G13" s="2">
        <f t="shared" si="0"/>
        <v>0</v>
      </c>
      <c r="H13" s="2"/>
      <c r="I13" s="23"/>
      <c r="J13" s="2">
        <f>SUMIF('collection only'!D:D,eslam.data!AQ13,'collection only'!E:E)</f>
        <v>1E-4</v>
      </c>
      <c r="K13" s="26">
        <f>SUMIF('data-from-invoicing'!D:D,eslam.data!AR13,'data-from-invoicing'!F:F)</f>
        <v>0</v>
      </c>
      <c r="L13" s="2">
        <f t="shared" si="1"/>
        <v>-1E-4</v>
      </c>
      <c r="M13" s="2"/>
      <c r="Q13" s="23"/>
      <c r="S13" s="1">
        <v>44804</v>
      </c>
      <c r="T13" s="1">
        <v>44804</v>
      </c>
      <c r="U13" s="1">
        <v>44816</v>
      </c>
      <c r="V13">
        <v>60</v>
      </c>
      <c r="W13" s="1">
        <v>44876</v>
      </c>
      <c r="AF13" s="2">
        <v>0</v>
      </c>
      <c r="AG13" s="14">
        <f>SUMIF('consultant-gross'!D:D,eslam.data!AQ13,'consultant-gross'!F:F)</f>
        <v>0</v>
      </c>
      <c r="AH13" s="14">
        <f>SUMIF('consultant-gross'!D:D,eslam.data!AQ13,'consultant-gross'!G:G)</f>
        <v>0</v>
      </c>
      <c r="AI13" s="14">
        <f>SUMIF('consultant-net'!D:D,eslam.data!AQ13,'consultant-net'!F:F)</f>
        <v>0</v>
      </c>
      <c r="AJ13" s="2" t="str">
        <f>VLOOKUP(A13,'eslam-to-invoicing'!A:B,2,0)</f>
        <v>Abo Ghaleb</v>
      </c>
      <c r="AQ13" s="2" t="str">
        <f t="shared" si="2"/>
        <v>Abo Ghaleb Bridge6</v>
      </c>
      <c r="AR13" s="2" t="str">
        <f t="shared" si="3"/>
        <v>Abo Ghaleb6</v>
      </c>
    </row>
    <row r="14" spans="1:44" x14ac:dyDescent="0.3">
      <c r="A14" s="6" t="s">
        <v>58</v>
      </c>
      <c r="B14" s="35">
        <f>VLOOKUP(A14,Sheet1!A:B,2,0)</f>
        <v>0</v>
      </c>
      <c r="C14" s="6">
        <v>1</v>
      </c>
      <c r="D14" s="25"/>
      <c r="E14" s="2">
        <v>1325211.276190476</v>
      </c>
      <c r="F14" s="26">
        <f>_xlfn.MAXIFS('data-from-invoicing'!E:E,'data-from-invoicing'!D:D,eslam.data!AR14)</f>
        <v>0</v>
      </c>
      <c r="G14" s="2">
        <f t="shared" si="0"/>
        <v>-1325211.276190476</v>
      </c>
      <c r="I14" s="23"/>
      <c r="J14" s="2">
        <f>SUMIF('collection only'!D:D,eslam.data!AQ14,'collection only'!E:E)</f>
        <v>1264914.1599999999</v>
      </c>
      <c r="K14" s="26">
        <f>SUMIF('data-from-invoicing'!D:D,eslam.data!AR14,'data-from-invoicing'!F:F)</f>
        <v>0</v>
      </c>
      <c r="L14" s="2">
        <f t="shared" si="1"/>
        <v>-1264914.1599999999</v>
      </c>
      <c r="Q14" s="23"/>
      <c r="R14" s="2">
        <v>1264914.1599999999</v>
      </c>
      <c r="S14" s="1">
        <v>44104</v>
      </c>
      <c r="T14" s="1">
        <v>44090</v>
      </c>
      <c r="U14" s="1">
        <v>44094</v>
      </c>
      <c r="V14">
        <v>56</v>
      </c>
      <c r="W14" s="1">
        <v>44150</v>
      </c>
      <c r="X14" s="1">
        <v>44096</v>
      </c>
      <c r="Y14" s="2">
        <v>1325211.276190476</v>
      </c>
      <c r="AF14" s="2">
        <v>0</v>
      </c>
      <c r="AG14" s="14">
        <f>SUMIF('consultant-gross'!D:D,eslam.data!AQ14,'consultant-gross'!F:F)</f>
        <v>0</v>
      </c>
      <c r="AH14" s="14">
        <f>SUMIF('consultant-gross'!D:D,eslam.data!AQ14,'consultant-gross'!G:G)</f>
        <v>0</v>
      </c>
      <c r="AI14" s="14">
        <f>SUMIF('consultant-net'!D:D,eslam.data!AQ14,'consultant-net'!F:F)</f>
        <v>0</v>
      </c>
      <c r="AJ14" s="2">
        <f>VLOOKUP(A14,'eslam-to-invoicing'!A:B,2,0)</f>
        <v>0</v>
      </c>
      <c r="AQ14" s="2" t="str">
        <f t="shared" si="2"/>
        <v>AEON1</v>
      </c>
      <c r="AR14" s="2" t="str">
        <f t="shared" si="3"/>
        <v>01</v>
      </c>
    </row>
    <row r="15" spans="1:44" x14ac:dyDescent="0.3">
      <c r="A15" s="6" t="s">
        <v>58</v>
      </c>
      <c r="B15" s="35">
        <f>VLOOKUP(A15,Sheet1!A:B,2,0)</f>
        <v>0</v>
      </c>
      <c r="C15" s="6">
        <v>2</v>
      </c>
      <c r="D15" s="25"/>
      <c r="E15" s="2">
        <v>1613181.4</v>
      </c>
      <c r="F15" s="26">
        <f>_xlfn.MAXIFS('data-from-invoicing'!E:E,'data-from-invoicing'!D:D,eslam.data!AR15)</f>
        <v>0</v>
      </c>
      <c r="G15" s="2">
        <f t="shared" si="0"/>
        <v>-1613181.4</v>
      </c>
      <c r="I15" s="23"/>
      <c r="J15" s="2">
        <f>SUMIF('collection only'!D:D,eslam.data!AQ15,'collection only'!E:E)</f>
        <v>1513146.56</v>
      </c>
      <c r="K15" s="26">
        <f>SUMIF('data-from-invoicing'!D:D,eslam.data!AR15,'data-from-invoicing'!F:F)</f>
        <v>0</v>
      </c>
      <c r="L15" s="2">
        <f t="shared" si="1"/>
        <v>-1513146.56</v>
      </c>
      <c r="Q15" s="23"/>
      <c r="R15" s="2">
        <v>1513146.56</v>
      </c>
      <c r="S15" s="1">
        <v>44135</v>
      </c>
      <c r="T15" s="1">
        <v>44138</v>
      </c>
      <c r="U15" s="1">
        <v>44138</v>
      </c>
      <c r="V15">
        <v>56</v>
      </c>
      <c r="W15" s="1">
        <v>44194</v>
      </c>
      <c r="X15" s="1">
        <v>44180</v>
      </c>
      <c r="Y15" s="2">
        <v>2938392.6761904759</v>
      </c>
      <c r="AF15" s="2">
        <v>0</v>
      </c>
      <c r="AG15" s="14">
        <f>SUMIF('consultant-gross'!D:D,eslam.data!AQ15,'consultant-gross'!F:F)</f>
        <v>1300835.203239762</v>
      </c>
      <c r="AH15" s="14">
        <f>SUMIF('consultant-gross'!D:D,eslam.data!AQ15,'consultant-gross'!G:G)</f>
        <v>2626046.4794302383</v>
      </c>
      <c r="AI15" s="14">
        <f>SUMIF('consultant-net'!D:D,eslam.data!AQ15,'consultant-net'!F:F)</f>
        <v>1610113.5211885471</v>
      </c>
      <c r="AJ15" s="2">
        <f>VLOOKUP(A15,'eslam-to-invoicing'!A:B,2,0)</f>
        <v>0</v>
      </c>
      <c r="AQ15" s="2" t="str">
        <f t="shared" si="2"/>
        <v>AEON2</v>
      </c>
      <c r="AR15" s="2" t="str">
        <f t="shared" si="3"/>
        <v>02</v>
      </c>
    </row>
    <row r="16" spans="1:44" x14ac:dyDescent="0.3">
      <c r="A16" s="6" t="s">
        <v>58</v>
      </c>
      <c r="B16" s="35">
        <f>VLOOKUP(A16,Sheet1!A:B,2,0)</f>
        <v>0</v>
      </c>
      <c r="C16" s="6">
        <v>3</v>
      </c>
      <c r="D16" s="25"/>
      <c r="E16" s="2">
        <v>799158.9955310002</v>
      </c>
      <c r="F16" s="26">
        <f>_xlfn.MAXIFS('data-from-invoicing'!E:E,'data-from-invoicing'!D:D,eslam.data!AR16)</f>
        <v>0</v>
      </c>
      <c r="G16" s="2">
        <f t="shared" si="0"/>
        <v>-799158.9955310002</v>
      </c>
      <c r="I16" s="23"/>
      <c r="J16" s="2">
        <f>SUMIF('collection only'!D:D,eslam.data!AQ16,'collection only'!E:E)</f>
        <v>780253.07</v>
      </c>
      <c r="K16" s="26">
        <f>SUMIF('data-from-invoicing'!D:D,eslam.data!AR16,'data-from-invoicing'!F:F)</f>
        <v>0</v>
      </c>
      <c r="L16" s="2">
        <f t="shared" si="1"/>
        <v>-780253.07</v>
      </c>
      <c r="Q16" s="23"/>
      <c r="R16" s="2">
        <v>780253.06769381696</v>
      </c>
      <c r="S16" s="1">
        <v>44196</v>
      </c>
      <c r="T16" s="1">
        <v>44185</v>
      </c>
      <c r="U16" s="1">
        <v>44186</v>
      </c>
      <c r="V16">
        <v>56</v>
      </c>
      <c r="W16" s="1">
        <v>44242</v>
      </c>
      <c r="X16" s="1">
        <v>44200</v>
      </c>
      <c r="Y16" s="2">
        <v>3737551.6717214761</v>
      </c>
      <c r="Z16" s="2">
        <v>20153.751399340112</v>
      </c>
      <c r="AF16" s="2">
        <v>27500</v>
      </c>
      <c r="AG16" s="14">
        <f>SUMIF('consultant-gross'!D:D,eslam.data!AQ16,'consultant-gross'!F:F)</f>
        <v>799158.9955310002</v>
      </c>
      <c r="AH16" s="14">
        <f>SUMIF('consultant-gross'!D:D,eslam.data!AQ16,'consultant-gross'!G:G)</f>
        <v>3737551.6717214761</v>
      </c>
      <c r="AI16" s="14">
        <f>SUMIF('consultant-net'!D:D,eslam.data!AQ16,'consultant-net'!F:F)</f>
        <v>780253.06769381696</v>
      </c>
      <c r="AJ16" s="2">
        <f>VLOOKUP(A16,'eslam-to-invoicing'!A:B,2,0)</f>
        <v>0</v>
      </c>
      <c r="AQ16" s="2" t="str">
        <f t="shared" si="2"/>
        <v>AEON3</v>
      </c>
      <c r="AR16" s="2" t="str">
        <f t="shared" si="3"/>
        <v>03</v>
      </c>
    </row>
    <row r="17" spans="1:44" hidden="1" x14ac:dyDescent="0.3">
      <c r="A17" s="6" t="s">
        <v>58</v>
      </c>
      <c r="B17" s="6">
        <f>VLOOKUP(A17,Sheet1!A:B,2,0)</f>
        <v>0</v>
      </c>
      <c r="C17" s="6">
        <v>4</v>
      </c>
      <c r="D17" s="25"/>
      <c r="F17" s="26">
        <f>_xlfn.MAXIFS('data-from-invoicing'!E:E,'data-from-invoicing'!D:D,eslam.data!AR17)</f>
        <v>0</v>
      </c>
      <c r="G17" s="2">
        <f t="shared" si="0"/>
        <v>0</v>
      </c>
      <c r="H17" s="2"/>
      <c r="I17" s="23"/>
      <c r="J17" s="2">
        <f>SUMIF('collection only'!D:D,eslam.data!AQ17,'collection only'!E:E)</f>
        <v>484406.35</v>
      </c>
      <c r="K17" s="26">
        <f>SUMIF('data-from-invoicing'!D:D,eslam.data!AR17,'data-from-invoicing'!F:F)</f>
        <v>0</v>
      </c>
      <c r="L17" s="2">
        <f t="shared" si="1"/>
        <v>-484406.35</v>
      </c>
      <c r="M17" s="2"/>
      <c r="Q17" s="23"/>
      <c r="S17" s="1">
        <v>44255</v>
      </c>
      <c r="T17" s="1">
        <v>44255</v>
      </c>
      <c r="U17" s="1">
        <v>44371</v>
      </c>
      <c r="V17">
        <v>56</v>
      </c>
      <c r="W17" s="1">
        <v>44427</v>
      </c>
      <c r="AF17" s="2">
        <v>0</v>
      </c>
      <c r="AG17" s="14">
        <f>SUMIF('consultant-gross'!D:D,eslam.data!AQ17,'consultant-gross'!F:F)</f>
        <v>0</v>
      </c>
      <c r="AH17" s="14">
        <f>SUMIF('consultant-gross'!D:D,eslam.data!AQ17,'consultant-gross'!G:G)</f>
        <v>0</v>
      </c>
      <c r="AI17" s="14">
        <f>SUMIF('consultant-net'!D:D,eslam.data!AQ17,'consultant-net'!F:F)</f>
        <v>0</v>
      </c>
      <c r="AJ17" s="2">
        <f>VLOOKUP(A17,'eslam-to-invoicing'!A:B,2,0)</f>
        <v>0</v>
      </c>
      <c r="AQ17" s="2" t="str">
        <f t="shared" si="2"/>
        <v>AEON4</v>
      </c>
      <c r="AR17" s="2" t="str">
        <f t="shared" si="3"/>
        <v>04</v>
      </c>
    </row>
    <row r="18" spans="1:44" x14ac:dyDescent="0.3">
      <c r="A18" s="6" t="s">
        <v>19</v>
      </c>
      <c r="B18" s="35">
        <f>VLOOKUP(A18,Sheet1!A:B,2,0)</f>
        <v>1</v>
      </c>
      <c r="C18" s="6">
        <v>1</v>
      </c>
      <c r="D18" s="25"/>
      <c r="E18" s="2">
        <v>9888666.6300000008</v>
      </c>
      <c r="F18" s="26">
        <f>_xlfn.MAXIFS('data-from-invoicing'!E:E,'data-from-invoicing'!D:D,eslam.data!AR18)</f>
        <v>278661</v>
      </c>
      <c r="G18" s="2">
        <f t="shared" si="0"/>
        <v>-9610005.6300000008</v>
      </c>
      <c r="I18" s="23"/>
      <c r="J18" s="2">
        <f>SUMIF('collection only'!D:D,eslam.data!AQ18,'collection only'!E:E)</f>
        <v>55324495</v>
      </c>
      <c r="K18" s="26">
        <f>SUMIF('data-from-invoicing'!D:D,eslam.data!AR18,'data-from-invoicing'!F:F)</f>
        <v>230795</v>
      </c>
      <c r="L18" s="2">
        <f t="shared" si="1"/>
        <v>-55093700</v>
      </c>
      <c r="N18" s="2">
        <v>53125000</v>
      </c>
      <c r="Q18" s="23"/>
      <c r="R18" s="2">
        <v>2199496</v>
      </c>
      <c r="S18" s="1">
        <v>43220</v>
      </c>
      <c r="T18" s="1">
        <v>43241</v>
      </c>
      <c r="U18" s="1">
        <v>43241</v>
      </c>
      <c r="V18">
        <v>15</v>
      </c>
      <c r="W18" s="1">
        <v>43256</v>
      </c>
      <c r="X18" s="1">
        <v>43254</v>
      </c>
      <c r="Y18" s="2">
        <v>9888666.6300000008</v>
      </c>
      <c r="Z18" s="2">
        <v>0</v>
      </c>
      <c r="AF18" s="2">
        <v>5395000</v>
      </c>
      <c r="AG18" s="14">
        <f>SUMIF('consultant-gross'!D:D,eslam.data!AQ18,'consultant-gross'!F:F)</f>
        <v>9888666.6300000008</v>
      </c>
      <c r="AH18" s="14">
        <f>SUMIF('consultant-gross'!D:D,eslam.data!AQ18,'consultant-gross'!G:G)</f>
        <v>9888666.6300000008</v>
      </c>
      <c r="AI18" s="14">
        <f>SUMIF('consultant-net'!D:D,eslam.data!AQ18,'consultant-net'!F:F)</f>
        <v>2462056.64</v>
      </c>
      <c r="AJ18" s="2" t="str">
        <f>VLOOKUP(A18,'eslam-to-invoicing'!A:B,2,0)</f>
        <v>Aljazi Project</v>
      </c>
      <c r="AQ18" s="2" t="str">
        <f t="shared" si="2"/>
        <v>Al Jazi1</v>
      </c>
      <c r="AR18" s="2" t="str">
        <f t="shared" si="3"/>
        <v>Aljazi Project1</v>
      </c>
    </row>
    <row r="19" spans="1:44" x14ac:dyDescent="0.3">
      <c r="A19" s="6" t="s">
        <v>19</v>
      </c>
      <c r="B19" s="35">
        <f>VLOOKUP(A19,Sheet1!A:B,2,0)</f>
        <v>1</v>
      </c>
      <c r="C19" s="6">
        <v>2</v>
      </c>
      <c r="D19" s="25"/>
      <c r="E19" s="2">
        <v>6959342.0999999996</v>
      </c>
      <c r="F19" s="26">
        <f>_xlfn.MAXIFS('data-from-invoicing'!E:E,'data-from-invoicing'!D:D,eslam.data!AR19)</f>
        <v>322383</v>
      </c>
      <c r="G19" s="2">
        <f t="shared" si="0"/>
        <v>-6636959.0999999996</v>
      </c>
      <c r="I19" s="23"/>
      <c r="J19" s="2">
        <f>SUMIF('collection only'!D:D,eslam.data!AQ19,'collection only'!E:E)</f>
        <v>2330066</v>
      </c>
      <c r="K19" s="26">
        <f>SUMIF('data-from-invoicing'!D:D,eslam.data!AR19,'data-from-invoicing'!F:F)</f>
        <v>151797.76999999999</v>
      </c>
      <c r="L19" s="2">
        <f t="shared" si="1"/>
        <v>-2178268.23</v>
      </c>
      <c r="Q19" s="23"/>
      <c r="R19" s="2">
        <v>2330066</v>
      </c>
      <c r="S19" s="1">
        <v>43251</v>
      </c>
      <c r="T19" s="1">
        <v>43256</v>
      </c>
      <c r="U19" s="1">
        <v>43258</v>
      </c>
      <c r="V19">
        <v>15</v>
      </c>
      <c r="W19" s="1">
        <v>43273</v>
      </c>
      <c r="X19" s="1">
        <v>43277</v>
      </c>
      <c r="Y19" s="2">
        <v>16848008.73</v>
      </c>
      <c r="Z19" s="2">
        <v>0</v>
      </c>
      <c r="AF19" s="2">
        <v>8409664</v>
      </c>
      <c r="AG19" s="14">
        <f>SUMIF('consultant-gross'!D:D,eslam.data!AQ19,'consultant-gross'!F:F)</f>
        <v>6959342.0999999996</v>
      </c>
      <c r="AH19" s="14">
        <f>SUMIF('consultant-gross'!D:D,eslam.data!AQ19,'consultant-gross'!G:G)</f>
        <v>16848008.73</v>
      </c>
      <c r="AI19" s="14">
        <f>SUMIF('consultant-net'!D:D,eslam.data!AQ19,'consultant-net'!F:F)</f>
        <v>3686157.94</v>
      </c>
      <c r="AJ19" s="2" t="str">
        <f>VLOOKUP(A19,'eslam-to-invoicing'!A:B,2,0)</f>
        <v>Aljazi Project</v>
      </c>
      <c r="AQ19" s="2" t="str">
        <f t="shared" si="2"/>
        <v>Al Jazi2</v>
      </c>
      <c r="AR19" s="2" t="str">
        <f t="shared" si="3"/>
        <v>Aljazi Project2</v>
      </c>
    </row>
    <row r="20" spans="1:44" x14ac:dyDescent="0.3">
      <c r="A20" s="6" t="s">
        <v>19</v>
      </c>
      <c r="B20" s="35">
        <f>VLOOKUP(A20,Sheet1!A:B,2,0)</f>
        <v>1</v>
      </c>
      <c r="C20" s="6">
        <v>3</v>
      </c>
      <c r="D20" s="25"/>
      <c r="E20" s="2">
        <v>6863084.6799999997</v>
      </c>
      <c r="F20" s="26">
        <f>_xlfn.MAXIFS('data-from-invoicing'!E:E,'data-from-invoicing'!D:D,eslam.data!AR20)</f>
        <v>121070</v>
      </c>
      <c r="G20" s="2">
        <f t="shared" si="0"/>
        <v>-6742014.6799999997</v>
      </c>
      <c r="I20" s="23"/>
      <c r="J20" s="2">
        <f>SUMIF('collection only'!D:D,eslam.data!AQ20,'collection only'!E:E)</f>
        <v>3090062.9</v>
      </c>
      <c r="K20" s="26">
        <f>SUMIF('data-from-invoicing'!D:D,eslam.data!AR20,'data-from-invoicing'!F:F)</f>
        <v>58174.3</v>
      </c>
      <c r="L20" s="2">
        <f t="shared" si="1"/>
        <v>-3031888.6</v>
      </c>
      <c r="Q20" s="23"/>
      <c r="R20" s="2">
        <v>3357056.9</v>
      </c>
      <c r="S20" s="1">
        <v>43281</v>
      </c>
      <c r="T20" s="1">
        <v>43285</v>
      </c>
      <c r="U20" s="1">
        <v>43288</v>
      </c>
      <c r="V20">
        <v>15</v>
      </c>
      <c r="W20" s="1">
        <v>43303</v>
      </c>
      <c r="X20" s="1">
        <v>43306</v>
      </c>
      <c r="Y20" s="2">
        <v>23711093.41</v>
      </c>
      <c r="Z20" s="2">
        <v>0</v>
      </c>
      <c r="AF20" s="2">
        <v>10989780.0001</v>
      </c>
      <c r="AG20" s="14">
        <f>SUMIF('consultant-gross'!D:D,eslam.data!AQ20,'consultant-gross'!F:F)</f>
        <v>6863158.1900000013</v>
      </c>
      <c r="AH20" s="14">
        <f>SUMIF('consultant-gross'!D:D,eslam.data!AQ20,'consultant-gross'!G:G)</f>
        <v>23711166.920000002</v>
      </c>
      <c r="AI20" s="14">
        <f>SUMIF('consultant-net'!D:D,eslam.data!AQ20,'consultant-net'!F:F)</f>
        <v>3748572.21</v>
      </c>
      <c r="AJ20" s="2" t="str">
        <f>VLOOKUP(A20,'eslam-to-invoicing'!A:B,2,0)</f>
        <v>Aljazi Project</v>
      </c>
      <c r="AQ20" s="2" t="str">
        <f t="shared" si="2"/>
        <v>Al Jazi3</v>
      </c>
      <c r="AR20" s="2" t="str">
        <f t="shared" si="3"/>
        <v>Aljazi Project3</v>
      </c>
    </row>
    <row r="21" spans="1:44" x14ac:dyDescent="0.3">
      <c r="A21" s="6" t="s">
        <v>19</v>
      </c>
      <c r="B21" s="35">
        <f>VLOOKUP(A21,Sheet1!A:B,2,0)</f>
        <v>1</v>
      </c>
      <c r="C21" s="6">
        <v>4</v>
      </c>
      <c r="D21" s="25"/>
      <c r="E21" s="2">
        <v>6873217.2699999996</v>
      </c>
      <c r="F21" s="26">
        <f>_xlfn.MAXIFS('data-from-invoicing'!E:E,'data-from-invoicing'!D:D,eslam.data!AR21)</f>
        <v>0</v>
      </c>
      <c r="G21" s="2">
        <f t="shared" si="0"/>
        <v>-6873217.2699999996</v>
      </c>
      <c r="I21" s="23"/>
      <c r="J21" s="2">
        <f>SUMIF('collection only'!D:D,eslam.data!AQ21,'collection only'!E:E)</f>
        <v>3867947.36</v>
      </c>
      <c r="K21" s="26">
        <f>SUMIF('data-from-invoicing'!D:D,eslam.data!AR21,'data-from-invoicing'!F:F)</f>
        <v>0</v>
      </c>
      <c r="L21" s="2">
        <f t="shared" si="1"/>
        <v>-3867947.36</v>
      </c>
      <c r="Q21" s="23"/>
      <c r="R21" s="2">
        <v>3867947.36</v>
      </c>
      <c r="S21" s="1">
        <v>43312</v>
      </c>
      <c r="T21" s="1">
        <v>43305</v>
      </c>
      <c r="U21" s="1">
        <v>43305</v>
      </c>
      <c r="V21">
        <v>15</v>
      </c>
      <c r="W21" s="1">
        <v>43320</v>
      </c>
      <c r="X21" s="1">
        <v>43310</v>
      </c>
      <c r="Y21" s="2">
        <v>30584310.68</v>
      </c>
      <c r="Z21" s="2">
        <v>0</v>
      </c>
      <c r="AF21" s="2">
        <v>12001158.5</v>
      </c>
      <c r="AG21" s="14">
        <f>SUMIF('consultant-gross'!D:D,eslam.data!AQ21,'consultant-gross'!F:F)</f>
        <v>6873307.379999999</v>
      </c>
      <c r="AH21" s="14">
        <f>SUMIF('consultant-gross'!D:D,eslam.data!AQ21,'consultant-gross'!G:G)</f>
        <v>30584400.789999999</v>
      </c>
      <c r="AI21" s="14">
        <f>SUMIF('consultant-net'!D:D,eslam.data!AQ21,'consultant-net'!F:F)</f>
        <v>4444997.2300000004</v>
      </c>
      <c r="AJ21" s="2" t="str">
        <f>VLOOKUP(A21,'eslam-to-invoicing'!A:B,2,0)</f>
        <v>Aljazi Project</v>
      </c>
      <c r="AQ21" s="2" t="str">
        <f t="shared" si="2"/>
        <v>Al Jazi4</v>
      </c>
      <c r="AR21" s="2" t="str">
        <f t="shared" si="3"/>
        <v>Aljazi Project4</v>
      </c>
    </row>
    <row r="22" spans="1:44" x14ac:dyDescent="0.3">
      <c r="A22" s="6" t="s">
        <v>19</v>
      </c>
      <c r="B22" s="35">
        <f>VLOOKUP(A22,Sheet1!A:B,2,0)</f>
        <v>1</v>
      </c>
      <c r="C22" s="6">
        <v>5</v>
      </c>
      <c r="D22" s="25"/>
      <c r="E22" s="2">
        <v>7893070.9200000018</v>
      </c>
      <c r="F22" s="26">
        <f>_xlfn.MAXIFS('data-from-invoicing'!E:E,'data-from-invoicing'!D:D,eslam.data!AR22)</f>
        <v>0</v>
      </c>
      <c r="G22" s="2">
        <f t="shared" si="0"/>
        <v>-7893070.9200000018</v>
      </c>
      <c r="I22" s="23"/>
      <c r="J22" s="2">
        <f>SUMIF('collection only'!D:D,eslam.data!AQ22,'collection only'!E:E)</f>
        <v>4039155</v>
      </c>
      <c r="K22" s="26">
        <f>SUMIF('data-from-invoicing'!D:D,eslam.data!AR22,'data-from-invoicing'!F:F)</f>
        <v>0</v>
      </c>
      <c r="L22" s="2">
        <f t="shared" si="1"/>
        <v>-4039155</v>
      </c>
      <c r="Q22" s="23"/>
      <c r="R22" s="2">
        <v>4039155</v>
      </c>
      <c r="S22" s="1">
        <v>43312</v>
      </c>
      <c r="T22" s="1">
        <v>43320</v>
      </c>
      <c r="U22" s="1">
        <v>43323</v>
      </c>
      <c r="V22">
        <v>15</v>
      </c>
      <c r="W22" s="1">
        <v>43338</v>
      </c>
      <c r="X22" s="1">
        <v>43342</v>
      </c>
      <c r="Y22" s="2">
        <v>38477381.600000001</v>
      </c>
      <c r="Z22" s="2">
        <v>1152162.9504</v>
      </c>
      <c r="AF22" s="2">
        <v>15549196.5</v>
      </c>
      <c r="AG22" s="14">
        <f>SUMIF('consultant-gross'!D:D,eslam.data!AQ22,'consultant-gross'!F:F)</f>
        <v>7893373.579029642</v>
      </c>
      <c r="AH22" s="14">
        <f>SUMIF('consultant-gross'!D:D,eslam.data!AQ22,'consultant-gross'!G:G)</f>
        <v>38477684.259029642</v>
      </c>
      <c r="AI22" s="14">
        <f>SUMIF('consultant-net'!D:D,eslam.data!AQ22,'consultant-net'!F:F)</f>
        <v>4854984.5363285691</v>
      </c>
      <c r="AJ22" s="2" t="str">
        <f>VLOOKUP(A22,'eslam-to-invoicing'!A:B,2,0)</f>
        <v>Aljazi Project</v>
      </c>
      <c r="AQ22" s="2" t="str">
        <f t="shared" si="2"/>
        <v>Al Jazi5</v>
      </c>
      <c r="AR22" s="2" t="str">
        <f t="shared" si="3"/>
        <v>Aljazi Project5</v>
      </c>
    </row>
    <row r="23" spans="1:44" x14ac:dyDescent="0.3">
      <c r="A23" s="6" t="s">
        <v>19</v>
      </c>
      <c r="B23" s="35">
        <f>VLOOKUP(A23,Sheet1!A:B,2,0)</f>
        <v>1</v>
      </c>
      <c r="C23" s="6">
        <v>6</v>
      </c>
      <c r="D23" s="25"/>
      <c r="E23" s="2">
        <v>4850391.5599999949</v>
      </c>
      <c r="F23" s="26">
        <f>_xlfn.MAXIFS('data-from-invoicing'!E:E,'data-from-invoicing'!D:D,eslam.data!AR23)</f>
        <v>0</v>
      </c>
      <c r="G23" s="2">
        <f t="shared" si="0"/>
        <v>-4850391.5599999949</v>
      </c>
      <c r="I23" s="23"/>
      <c r="J23" s="2">
        <f>SUMIF('collection only'!D:D,eslam.data!AQ23,'collection only'!E:E)</f>
        <v>2383592</v>
      </c>
      <c r="K23" s="26">
        <f>SUMIF('data-from-invoicing'!D:D,eslam.data!AR23,'data-from-invoicing'!F:F)</f>
        <v>0</v>
      </c>
      <c r="L23" s="2">
        <f t="shared" si="1"/>
        <v>-2383592</v>
      </c>
      <c r="Q23" s="23"/>
      <c r="R23" s="2">
        <v>2965400.21</v>
      </c>
      <c r="S23" s="1">
        <v>43343</v>
      </c>
      <c r="T23" s="1">
        <v>43348</v>
      </c>
      <c r="U23" s="1">
        <v>43349</v>
      </c>
      <c r="V23">
        <v>15</v>
      </c>
      <c r="W23" s="1">
        <v>43364</v>
      </c>
      <c r="X23" s="1">
        <v>43353</v>
      </c>
      <c r="Y23" s="2">
        <v>43327773.159999996</v>
      </c>
      <c r="Z23" s="2">
        <v>1152162.95</v>
      </c>
      <c r="AF23" s="2">
        <v>16838621.5</v>
      </c>
      <c r="AG23" s="14">
        <f>SUMIF('consultant-gross'!D:D,eslam.data!AQ23,'consultant-gross'!F:F)</f>
        <v>4850391.5599999949</v>
      </c>
      <c r="AH23" s="14">
        <f>SUMIF('consultant-gross'!D:D,eslam.data!AQ23,'consultant-gross'!G:G)</f>
        <v>43327773.159999996</v>
      </c>
      <c r="AI23" s="14">
        <f>SUMIF('consultant-net'!D:D,eslam.data!AQ23,'consultant-net'!F:F)</f>
        <v>2965400.21</v>
      </c>
      <c r="AJ23" s="2" t="str">
        <f>VLOOKUP(A23,'eslam-to-invoicing'!A:B,2,0)</f>
        <v>Aljazi Project</v>
      </c>
      <c r="AQ23" s="2" t="str">
        <f t="shared" si="2"/>
        <v>Al Jazi6</v>
      </c>
      <c r="AR23" s="2" t="str">
        <f t="shared" si="3"/>
        <v>Aljazi Project6</v>
      </c>
    </row>
    <row r="24" spans="1:44" x14ac:dyDescent="0.3">
      <c r="A24" s="6" t="s">
        <v>19</v>
      </c>
      <c r="B24" s="35">
        <f>VLOOKUP(A24,Sheet1!A:B,2,0)</f>
        <v>1</v>
      </c>
      <c r="C24" s="6">
        <v>7</v>
      </c>
      <c r="D24" s="25"/>
      <c r="E24" s="2">
        <v>9360993.2600000054</v>
      </c>
      <c r="F24" s="26">
        <f>_xlfn.MAXIFS('data-from-invoicing'!E:E,'data-from-invoicing'!D:D,eslam.data!AR24)</f>
        <v>0</v>
      </c>
      <c r="G24" s="2">
        <f t="shared" si="0"/>
        <v>-9360993.2600000054</v>
      </c>
      <c r="I24" s="23"/>
      <c r="J24" s="2">
        <f>SUMIF('collection only'!D:D,eslam.data!AQ24,'collection only'!E:E)</f>
        <v>4138160</v>
      </c>
      <c r="K24" s="26">
        <f>SUMIF('data-from-invoicing'!D:D,eslam.data!AR24,'data-from-invoicing'!F:F)</f>
        <v>0</v>
      </c>
      <c r="L24" s="2">
        <f t="shared" si="1"/>
        <v>-4138160</v>
      </c>
      <c r="Q24" s="23"/>
      <c r="R24" s="2">
        <v>4138160</v>
      </c>
      <c r="S24" s="1">
        <v>43373</v>
      </c>
      <c r="T24" s="1">
        <v>43374</v>
      </c>
      <c r="U24" s="1">
        <v>43375</v>
      </c>
      <c r="V24">
        <v>15</v>
      </c>
      <c r="W24" s="1">
        <v>43390</v>
      </c>
      <c r="X24" s="1">
        <v>43389</v>
      </c>
      <c r="Y24" s="2">
        <v>52688766.420000002</v>
      </c>
      <c r="Z24" s="2">
        <v>782387</v>
      </c>
      <c r="AF24" s="2">
        <v>19429378.5</v>
      </c>
      <c r="AG24" s="14">
        <f>SUMIF('consultant-gross'!D:D,eslam.data!AQ24,'consultant-gross'!F:F)</f>
        <v>9361764.450000003</v>
      </c>
      <c r="AH24" s="14">
        <f>SUMIF('consultant-gross'!D:D,eslam.data!AQ24,'consultant-gross'!G:G)</f>
        <v>52689537.609999999</v>
      </c>
      <c r="AI24" s="14">
        <f>SUMIF('consultant-net'!D:D,eslam.data!AQ24,'consultant-net'!F:F)</f>
        <v>5019788.5</v>
      </c>
      <c r="AJ24" s="2" t="str">
        <f>VLOOKUP(A24,'eslam-to-invoicing'!A:B,2,0)</f>
        <v>Aljazi Project</v>
      </c>
      <c r="AQ24" s="2" t="str">
        <f t="shared" si="2"/>
        <v>Al Jazi7</v>
      </c>
      <c r="AR24" s="2" t="str">
        <f t="shared" si="3"/>
        <v>Aljazi Project7</v>
      </c>
    </row>
    <row r="25" spans="1:44" x14ac:dyDescent="0.3">
      <c r="A25" s="6" t="s">
        <v>19</v>
      </c>
      <c r="B25" s="35">
        <f>VLOOKUP(A25,Sheet1!A:B,2,0)</f>
        <v>1</v>
      </c>
      <c r="C25" s="6">
        <v>8</v>
      </c>
      <c r="D25" s="25"/>
      <c r="E25" s="2">
        <v>13305889.630000001</v>
      </c>
      <c r="F25" s="26">
        <f>_xlfn.MAXIFS('data-from-invoicing'!E:E,'data-from-invoicing'!D:D,eslam.data!AR25)</f>
        <v>0</v>
      </c>
      <c r="G25" s="2">
        <f t="shared" si="0"/>
        <v>-13305889.630000001</v>
      </c>
      <c r="I25" s="23"/>
      <c r="J25" s="2">
        <f>SUMIF('collection only'!D:D,eslam.data!AQ25,'collection only'!E:E)</f>
        <v>6905844.1900000004</v>
      </c>
      <c r="K25" s="26">
        <f>SUMIF('data-from-invoicing'!D:D,eslam.data!AR25,'data-from-invoicing'!F:F)</f>
        <v>0</v>
      </c>
      <c r="L25" s="2">
        <f t="shared" si="1"/>
        <v>-6905844.1900000004</v>
      </c>
      <c r="Q25" s="23"/>
      <c r="R25" s="2">
        <v>7730375.21</v>
      </c>
      <c r="S25" s="1">
        <v>43404</v>
      </c>
      <c r="T25" s="1">
        <v>43401</v>
      </c>
      <c r="U25" s="1">
        <v>43402</v>
      </c>
      <c r="V25">
        <v>15</v>
      </c>
      <c r="W25" s="1">
        <v>43417</v>
      </c>
      <c r="X25" s="1">
        <v>43410</v>
      </c>
      <c r="Y25" s="2">
        <v>65994656.049999997</v>
      </c>
      <c r="Z25" s="2">
        <v>684096.75</v>
      </c>
      <c r="AF25" s="2">
        <v>22966415.34</v>
      </c>
      <c r="AG25" s="14">
        <f>SUMIF('consultant-gross'!D:D,eslam.data!AQ25,'consultant-gross'!F:F)</f>
        <v>13305889.629999995</v>
      </c>
      <c r="AH25" s="14">
        <f>SUMIF('consultant-gross'!D:D,eslam.data!AQ25,'consultant-gross'!G:G)</f>
        <v>65994656.049999997</v>
      </c>
      <c r="AI25" s="14">
        <f>SUMIF('consultant-net'!D:D,eslam.data!AQ25,'consultant-net'!F:F)</f>
        <v>7730375.21</v>
      </c>
      <c r="AJ25" s="2" t="str">
        <f>VLOOKUP(A25,'eslam-to-invoicing'!A:B,2,0)</f>
        <v>Aljazi Project</v>
      </c>
      <c r="AQ25" s="2" t="str">
        <f t="shared" si="2"/>
        <v>Al Jazi8</v>
      </c>
      <c r="AR25" s="2" t="str">
        <f t="shared" si="3"/>
        <v>Aljazi Project8</v>
      </c>
    </row>
    <row r="26" spans="1:44" x14ac:dyDescent="0.3">
      <c r="A26" s="6" t="s">
        <v>19</v>
      </c>
      <c r="B26" s="35">
        <f>VLOOKUP(A26,Sheet1!A:B,2,0)</f>
        <v>1</v>
      </c>
      <c r="C26" s="6">
        <v>9</v>
      </c>
      <c r="D26" s="25"/>
      <c r="E26" s="2">
        <v>11249079.119999999</v>
      </c>
      <c r="F26" s="26">
        <f>_xlfn.MAXIFS('data-from-invoicing'!E:E,'data-from-invoicing'!D:D,eslam.data!AR26)</f>
        <v>0</v>
      </c>
      <c r="G26" s="2">
        <f t="shared" si="0"/>
        <v>-11249079.119999999</v>
      </c>
      <c r="I26" s="23"/>
      <c r="J26" s="2">
        <f>SUMIF('collection only'!D:D,eslam.data!AQ26,'collection only'!E:E)</f>
        <v>1762571</v>
      </c>
      <c r="K26" s="26">
        <f>SUMIF('data-from-invoicing'!D:D,eslam.data!AR26,'data-from-invoicing'!F:F)</f>
        <v>0</v>
      </c>
      <c r="L26" s="2">
        <f t="shared" si="1"/>
        <v>-1762571</v>
      </c>
      <c r="Q26" s="23"/>
      <c r="R26" s="2">
        <v>3297350.06</v>
      </c>
      <c r="S26" s="1">
        <v>43434</v>
      </c>
      <c r="T26" s="1">
        <v>43423</v>
      </c>
      <c r="U26" s="1">
        <v>43423</v>
      </c>
      <c r="V26">
        <v>15</v>
      </c>
      <c r="W26" s="1">
        <v>43438</v>
      </c>
      <c r="X26" s="1">
        <v>43432</v>
      </c>
      <c r="Y26" s="2">
        <v>77243735.170000002</v>
      </c>
      <c r="Z26" s="2">
        <v>504071.29</v>
      </c>
      <c r="AF26" s="2">
        <v>28710343.34</v>
      </c>
      <c r="AG26" s="14">
        <f>SUMIF('consultant-gross'!D:D,eslam.data!AQ26,'consultant-gross'!F:F)</f>
        <v>11249079.120000005</v>
      </c>
      <c r="AH26" s="14">
        <f>SUMIF('consultant-gross'!D:D,eslam.data!AQ26,'consultant-gross'!G:G)</f>
        <v>77243735.170000002</v>
      </c>
      <c r="AI26" s="14">
        <f>SUMIF('consultant-net'!D:D,eslam.data!AQ26,'consultant-net'!F:F)</f>
        <v>3297350.06</v>
      </c>
      <c r="AJ26" s="2" t="str">
        <f>VLOOKUP(A26,'eslam-to-invoicing'!A:B,2,0)</f>
        <v>Aljazi Project</v>
      </c>
      <c r="AQ26" s="2" t="str">
        <f t="shared" si="2"/>
        <v>Al Jazi9</v>
      </c>
      <c r="AR26" s="2" t="str">
        <f t="shared" si="3"/>
        <v>Aljazi Project9</v>
      </c>
    </row>
    <row r="27" spans="1:44" x14ac:dyDescent="0.3">
      <c r="A27" s="6" t="s">
        <v>19</v>
      </c>
      <c r="B27" s="35">
        <f>VLOOKUP(A27,Sheet1!A:B,2,0)</f>
        <v>1</v>
      </c>
      <c r="C27" s="6">
        <v>10</v>
      </c>
      <c r="D27" s="25"/>
      <c r="E27" s="2">
        <v>7201307.2300000042</v>
      </c>
      <c r="F27" s="26">
        <f>_xlfn.MAXIFS('data-from-invoicing'!E:E,'data-from-invoicing'!D:D,eslam.data!AR27)</f>
        <v>0</v>
      </c>
      <c r="G27" s="2">
        <f t="shared" si="0"/>
        <v>-7201307.2300000042</v>
      </c>
      <c r="I27" s="23"/>
      <c r="J27" s="2">
        <f>SUMIF('collection only'!D:D,eslam.data!AQ27,'collection only'!E:E)</f>
        <v>2302251</v>
      </c>
      <c r="K27" s="26">
        <f>SUMIF('data-from-invoicing'!D:D,eslam.data!AR27,'data-from-invoicing'!F:F)</f>
        <v>0</v>
      </c>
      <c r="L27" s="2">
        <f t="shared" si="1"/>
        <v>-2302251</v>
      </c>
      <c r="Q27" s="23"/>
      <c r="R27" s="2">
        <v>3398127.58</v>
      </c>
      <c r="S27" s="1">
        <v>43465</v>
      </c>
      <c r="T27" s="1">
        <v>43438</v>
      </c>
      <c r="U27" s="1">
        <v>43438</v>
      </c>
      <c r="V27">
        <v>15</v>
      </c>
      <c r="W27" s="1">
        <v>43453</v>
      </c>
      <c r="X27" s="1">
        <v>43453</v>
      </c>
      <c r="Y27" s="2">
        <v>84445042.400000006</v>
      </c>
      <c r="Z27" s="2">
        <v>324045.83</v>
      </c>
      <c r="AF27" s="2">
        <v>32846001.300000001</v>
      </c>
      <c r="AG27" s="14">
        <f>SUMIF('consultant-gross'!D:D,eslam.data!AQ27,'consultant-gross'!F:F)</f>
        <v>7201307.2300000042</v>
      </c>
      <c r="AH27" s="14">
        <f>SUMIF('consultant-gross'!D:D,eslam.data!AQ27,'consultant-gross'!G:G)</f>
        <v>84445042.400000006</v>
      </c>
      <c r="AI27" s="14">
        <f>SUMIF('consultant-net'!D:D,eslam.data!AQ27,'consultant-net'!F:F)</f>
        <v>3398127.58</v>
      </c>
      <c r="AJ27" s="2" t="str">
        <f>VLOOKUP(A27,'eslam-to-invoicing'!A:B,2,0)</f>
        <v>Aljazi Project</v>
      </c>
      <c r="AQ27" s="2" t="str">
        <f t="shared" si="2"/>
        <v>Al Jazi10</v>
      </c>
      <c r="AR27" s="2" t="str">
        <f t="shared" si="3"/>
        <v>Aljazi Project10</v>
      </c>
    </row>
    <row r="28" spans="1:44" x14ac:dyDescent="0.3">
      <c r="A28" s="6" t="s">
        <v>19</v>
      </c>
      <c r="B28" s="35">
        <f>VLOOKUP(A28,Sheet1!A:B,2,0)</f>
        <v>1</v>
      </c>
      <c r="C28" s="6">
        <v>11</v>
      </c>
      <c r="D28" s="25"/>
      <c r="E28" s="2">
        <v>10407080.279999999</v>
      </c>
      <c r="F28" s="26">
        <f>_xlfn.MAXIFS('data-from-invoicing'!E:E,'data-from-invoicing'!D:D,eslam.data!AR28)</f>
        <v>0</v>
      </c>
      <c r="G28" s="2">
        <f t="shared" si="0"/>
        <v>-10407080.279999999</v>
      </c>
      <c r="I28" s="23"/>
      <c r="J28" s="2">
        <f>SUMIF('collection only'!D:D,eslam.data!AQ28,'collection only'!E:E)</f>
        <v>3838772.36</v>
      </c>
      <c r="K28" s="26">
        <f>SUMIF('data-from-invoicing'!D:D,eslam.data!AR28,'data-from-invoicing'!F:F)</f>
        <v>0</v>
      </c>
      <c r="L28" s="2">
        <f t="shared" si="1"/>
        <v>-3838772.36</v>
      </c>
      <c r="Q28" s="23"/>
      <c r="R28" s="2">
        <v>4227710.49</v>
      </c>
      <c r="S28" s="1">
        <v>43465</v>
      </c>
      <c r="T28" s="1">
        <v>43458</v>
      </c>
      <c r="U28" s="1">
        <v>43458</v>
      </c>
      <c r="V28">
        <v>15</v>
      </c>
      <c r="W28" s="1">
        <v>43473</v>
      </c>
      <c r="X28" s="1">
        <v>43473</v>
      </c>
      <c r="Y28" s="2">
        <v>94852122.680000007</v>
      </c>
      <c r="Z28" s="2">
        <v>1E-3</v>
      </c>
      <c r="AF28" s="2">
        <v>37611714.979999997</v>
      </c>
      <c r="AG28" s="14">
        <f>SUMIF('consultant-gross'!D:D,eslam.data!AQ28,'consultant-gross'!F:F)</f>
        <v>10407080.280000001</v>
      </c>
      <c r="AH28" s="14">
        <f>SUMIF('consultant-gross'!D:D,eslam.data!AQ28,'consultant-gross'!G:G)</f>
        <v>94852122.680000007</v>
      </c>
      <c r="AI28" s="14">
        <f>SUMIF('consultant-net'!D:D,eslam.data!AQ28,'consultant-net'!F:F)</f>
        <v>4227710.49</v>
      </c>
      <c r="AJ28" s="2" t="str">
        <f>VLOOKUP(A28,'eslam-to-invoicing'!A:B,2,0)</f>
        <v>Aljazi Project</v>
      </c>
      <c r="AQ28" s="2" t="str">
        <f t="shared" si="2"/>
        <v>Al Jazi11</v>
      </c>
      <c r="AR28" s="2" t="str">
        <f t="shared" si="3"/>
        <v>Aljazi Project11</v>
      </c>
    </row>
    <row r="29" spans="1:44" x14ac:dyDescent="0.3">
      <c r="A29" s="6" t="s">
        <v>19</v>
      </c>
      <c r="B29" s="35">
        <f>VLOOKUP(A29,Sheet1!A:B,2,0)</f>
        <v>1</v>
      </c>
      <c r="C29" s="6">
        <v>12</v>
      </c>
      <c r="D29" s="25"/>
      <c r="E29" s="2">
        <v>8329656</v>
      </c>
      <c r="F29" s="26">
        <f>_xlfn.MAXIFS('data-from-invoicing'!E:E,'data-from-invoicing'!D:D,eslam.data!AR29)</f>
        <v>0</v>
      </c>
      <c r="G29" s="2">
        <f t="shared" si="0"/>
        <v>-8329656</v>
      </c>
      <c r="I29" s="23"/>
      <c r="J29" s="2">
        <f>SUMIF('collection only'!D:D,eslam.data!AQ29,'collection only'!E:E)</f>
        <v>922154</v>
      </c>
      <c r="K29" s="26">
        <f>SUMIF('data-from-invoicing'!D:D,eslam.data!AR29,'data-from-invoicing'!F:F)</f>
        <v>0</v>
      </c>
      <c r="L29" s="2">
        <f t="shared" si="1"/>
        <v>-922154</v>
      </c>
      <c r="Q29" s="23"/>
      <c r="R29" s="2">
        <v>2264521.5099999998</v>
      </c>
      <c r="S29" s="1">
        <v>43496</v>
      </c>
      <c r="T29" s="1">
        <v>43486</v>
      </c>
      <c r="U29" s="1">
        <v>43487</v>
      </c>
      <c r="V29">
        <v>15</v>
      </c>
      <c r="W29" s="1">
        <v>43502</v>
      </c>
      <c r="X29" s="1">
        <v>43500</v>
      </c>
      <c r="Y29" s="2">
        <v>103181778.68000001</v>
      </c>
      <c r="Z29" s="2">
        <v>1E-3</v>
      </c>
      <c r="AF29" s="2">
        <v>42316559.840000004</v>
      </c>
      <c r="AG29" s="14">
        <f>SUMIF('consultant-gross'!D:D,eslam.data!AQ29,'consultant-gross'!F:F)</f>
        <v>8329656</v>
      </c>
      <c r="AH29" s="14">
        <f>SUMIF('consultant-gross'!D:D,eslam.data!AQ29,'consultant-gross'!G:G)</f>
        <v>103181778.68000001</v>
      </c>
      <c r="AI29" s="14">
        <f>SUMIF('consultant-net'!D:D,eslam.data!AQ29,'consultant-net'!F:F)</f>
        <v>2264521.5099999998</v>
      </c>
      <c r="AJ29" s="2" t="str">
        <f>VLOOKUP(A29,'eslam-to-invoicing'!A:B,2,0)</f>
        <v>Aljazi Project</v>
      </c>
      <c r="AQ29" s="2" t="str">
        <f t="shared" si="2"/>
        <v>Al Jazi12</v>
      </c>
      <c r="AR29" s="2" t="str">
        <f t="shared" si="3"/>
        <v>Aljazi Project12</v>
      </c>
    </row>
    <row r="30" spans="1:44" x14ac:dyDescent="0.3">
      <c r="A30" s="6" t="s">
        <v>19</v>
      </c>
      <c r="B30" s="35">
        <f>VLOOKUP(A30,Sheet1!A:B,2,0)</f>
        <v>1</v>
      </c>
      <c r="C30" s="6">
        <v>13</v>
      </c>
      <c r="D30" s="25"/>
      <c r="E30" s="2">
        <v>8749208.7599999905</v>
      </c>
      <c r="F30" s="26">
        <f>_xlfn.MAXIFS('data-from-invoicing'!E:E,'data-from-invoicing'!D:D,eslam.data!AR30)</f>
        <v>0</v>
      </c>
      <c r="G30" s="2">
        <f t="shared" si="0"/>
        <v>-8749208.7599999905</v>
      </c>
      <c r="I30" s="23"/>
      <c r="J30" s="2">
        <f>SUMIF('collection only'!D:D,eslam.data!AQ30,'collection only'!E:E)</f>
        <v>2994292.79</v>
      </c>
      <c r="K30" s="26">
        <f>SUMIF('data-from-invoicing'!D:D,eslam.data!AR30,'data-from-invoicing'!F:F)</f>
        <v>0</v>
      </c>
      <c r="L30" s="2">
        <f t="shared" si="1"/>
        <v>-2994292.79</v>
      </c>
      <c r="Q30" s="23"/>
      <c r="R30" s="2">
        <v>3848045.61</v>
      </c>
      <c r="S30" s="1">
        <v>43524</v>
      </c>
      <c r="T30" s="1">
        <v>43513</v>
      </c>
      <c r="U30" s="1">
        <v>43515</v>
      </c>
      <c r="V30">
        <v>15</v>
      </c>
      <c r="W30" s="1">
        <v>43530</v>
      </c>
      <c r="X30" s="1">
        <v>43528</v>
      </c>
      <c r="Y30" s="2">
        <v>111930987.44</v>
      </c>
      <c r="Z30" s="2">
        <v>347539.5</v>
      </c>
      <c r="AF30" s="2">
        <v>47070296.159999996</v>
      </c>
      <c r="AG30" s="14">
        <f>SUMIF('consultant-gross'!D:D,eslam.data!AQ30,'consultant-gross'!F:F)</f>
        <v>8749208.7599999905</v>
      </c>
      <c r="AH30" s="14">
        <f>SUMIF('consultant-gross'!D:D,eslam.data!AQ30,'consultant-gross'!G:G)</f>
        <v>111930987.44</v>
      </c>
      <c r="AI30" s="14">
        <f>SUMIF('consultant-net'!D:D,eslam.data!AQ30,'consultant-net'!F:F)</f>
        <v>3848045.61</v>
      </c>
      <c r="AJ30" s="2" t="str">
        <f>VLOOKUP(A30,'eslam-to-invoicing'!A:B,2,0)</f>
        <v>Aljazi Project</v>
      </c>
      <c r="AQ30" s="2" t="str">
        <f t="shared" si="2"/>
        <v>Al Jazi13</v>
      </c>
      <c r="AR30" s="2" t="str">
        <f t="shared" si="3"/>
        <v>Aljazi Project13</v>
      </c>
    </row>
    <row r="31" spans="1:44" x14ac:dyDescent="0.3">
      <c r="A31" s="6" t="s">
        <v>19</v>
      </c>
      <c r="B31" s="35">
        <f>VLOOKUP(A31,Sheet1!A:B,2,0)</f>
        <v>1</v>
      </c>
      <c r="C31" s="6">
        <v>14</v>
      </c>
      <c r="D31" s="25"/>
      <c r="E31" s="2">
        <v>9382086.3700000048</v>
      </c>
      <c r="F31" s="26">
        <f>_xlfn.MAXIFS('data-from-invoicing'!E:E,'data-from-invoicing'!D:D,eslam.data!AR31)</f>
        <v>0</v>
      </c>
      <c r="G31" s="2">
        <f t="shared" si="0"/>
        <v>-9382086.3700000048</v>
      </c>
      <c r="I31" s="23"/>
      <c r="J31" s="2">
        <f>SUMIF('collection only'!D:D,eslam.data!AQ31,'collection only'!E:E)</f>
        <v>1629015.64</v>
      </c>
      <c r="K31" s="26">
        <f>SUMIF('data-from-invoicing'!D:D,eslam.data!AR31,'data-from-invoicing'!F:F)</f>
        <v>0</v>
      </c>
      <c r="L31" s="2">
        <f t="shared" si="1"/>
        <v>-1629015.64</v>
      </c>
      <c r="Q31" s="23"/>
      <c r="R31" s="2">
        <v>1995238.89</v>
      </c>
      <c r="S31" s="1">
        <v>43555</v>
      </c>
      <c r="T31" s="1">
        <v>43544</v>
      </c>
      <c r="U31" s="1">
        <v>43545</v>
      </c>
      <c r="V31">
        <v>15</v>
      </c>
      <c r="W31" s="1">
        <v>43560</v>
      </c>
      <c r="X31" s="1">
        <v>43563</v>
      </c>
      <c r="Y31" s="2">
        <v>121313073.81</v>
      </c>
      <c r="Z31" s="2">
        <v>104261.85</v>
      </c>
      <c r="AF31" s="2">
        <v>52347380.670000002</v>
      </c>
      <c r="AG31" s="14">
        <f>SUMIF('consultant-gross'!D:D,eslam.data!AQ31,'consultant-gross'!F:F)</f>
        <v>9382086.3700000048</v>
      </c>
      <c r="AH31" s="14">
        <f>SUMIF('consultant-gross'!D:D,eslam.data!AQ31,'consultant-gross'!G:G)</f>
        <v>121313073.81</v>
      </c>
      <c r="AI31" s="14">
        <f>SUMIF('consultant-net'!D:D,eslam.data!AQ31,'consultant-net'!F:F)</f>
        <v>1995238.89</v>
      </c>
      <c r="AJ31" s="2" t="str">
        <f>VLOOKUP(A31,'eslam-to-invoicing'!A:B,2,0)</f>
        <v>Aljazi Project</v>
      </c>
      <c r="AQ31" s="2" t="str">
        <f t="shared" si="2"/>
        <v>Al Jazi14</v>
      </c>
      <c r="AR31" s="2" t="str">
        <f t="shared" si="3"/>
        <v>Aljazi Project14</v>
      </c>
    </row>
    <row r="32" spans="1:44" x14ac:dyDescent="0.3">
      <c r="A32" s="6" t="s">
        <v>19</v>
      </c>
      <c r="B32" s="35">
        <f>VLOOKUP(A32,Sheet1!A:B,2,0)</f>
        <v>1</v>
      </c>
      <c r="C32" s="6">
        <v>15</v>
      </c>
      <c r="D32" s="25"/>
      <c r="E32" s="2">
        <v>9011217.1899999976</v>
      </c>
      <c r="F32" s="26">
        <f>_xlfn.MAXIFS('data-from-invoicing'!E:E,'data-from-invoicing'!D:D,eslam.data!AR32)</f>
        <v>0</v>
      </c>
      <c r="G32" s="2">
        <f t="shared" si="0"/>
        <v>-9011217.1899999976</v>
      </c>
      <c r="I32" s="23"/>
      <c r="J32" s="2">
        <f>SUMIF('collection only'!D:D,eslam.data!AQ32,'collection only'!E:E)</f>
        <v>2107757</v>
      </c>
      <c r="K32" s="26">
        <f>SUMIF('data-from-invoicing'!D:D,eslam.data!AR32,'data-from-invoicing'!F:F)</f>
        <v>0</v>
      </c>
      <c r="L32" s="2">
        <f t="shared" si="1"/>
        <v>-2107757</v>
      </c>
      <c r="Q32" s="23"/>
      <c r="R32" s="2">
        <v>2738501.15</v>
      </c>
      <c r="S32" s="1">
        <v>43585</v>
      </c>
      <c r="T32" s="1">
        <v>43576</v>
      </c>
      <c r="U32" s="1">
        <v>43579</v>
      </c>
      <c r="V32">
        <v>15</v>
      </c>
      <c r="W32" s="1">
        <v>43594</v>
      </c>
      <c r="X32" s="1">
        <v>43594</v>
      </c>
      <c r="Y32" s="2">
        <v>130324291</v>
      </c>
      <c r="Z32" s="2">
        <v>208523.7</v>
      </c>
      <c r="AF32" s="2">
        <v>56948226.200000003</v>
      </c>
      <c r="AG32" s="14">
        <f>SUMIF('consultant-gross'!D:D,eslam.data!AQ32,'consultant-gross'!F:F)</f>
        <v>9011217.1899999976</v>
      </c>
      <c r="AH32" s="14">
        <f>SUMIF('consultant-gross'!D:D,eslam.data!AQ32,'consultant-gross'!G:G)</f>
        <v>130324291</v>
      </c>
      <c r="AI32" s="14">
        <f>SUMIF('consultant-net'!D:D,eslam.data!AQ32,'consultant-net'!F:F)</f>
        <v>2738501.15</v>
      </c>
      <c r="AJ32" s="2" t="str">
        <f>VLOOKUP(A32,'eslam-to-invoicing'!A:B,2,0)</f>
        <v>Aljazi Project</v>
      </c>
      <c r="AQ32" s="2" t="str">
        <f t="shared" si="2"/>
        <v>Al Jazi15</v>
      </c>
      <c r="AR32" s="2" t="str">
        <f t="shared" si="3"/>
        <v>Aljazi Project15</v>
      </c>
    </row>
    <row r="33" spans="1:44" x14ac:dyDescent="0.3">
      <c r="A33" s="6" t="s">
        <v>19</v>
      </c>
      <c r="B33" s="35">
        <f>VLOOKUP(A33,Sheet1!A:B,2,0)</f>
        <v>1</v>
      </c>
      <c r="C33" s="6">
        <v>16</v>
      </c>
      <c r="D33" s="25"/>
      <c r="E33" s="2">
        <v>9502208.8799999952</v>
      </c>
      <c r="F33" s="26">
        <f>_xlfn.MAXIFS('data-from-invoicing'!E:E,'data-from-invoicing'!D:D,eslam.data!AR33)</f>
        <v>0</v>
      </c>
      <c r="G33" s="2">
        <f t="shared" si="0"/>
        <v>-9502208.8799999952</v>
      </c>
      <c r="I33" s="23"/>
      <c r="J33" s="2">
        <f>SUMIF('collection only'!D:D,eslam.data!AQ33,'collection only'!E:E)</f>
        <v>120989.08</v>
      </c>
      <c r="K33" s="26">
        <f>SUMIF('data-from-invoicing'!D:D,eslam.data!AR33,'data-from-invoicing'!F:F)</f>
        <v>0</v>
      </c>
      <c r="L33" s="2">
        <f t="shared" si="1"/>
        <v>-120989.08</v>
      </c>
      <c r="Q33" s="23"/>
      <c r="R33" s="2">
        <v>1009779.23</v>
      </c>
      <c r="S33" s="1">
        <v>43585</v>
      </c>
      <c r="T33" s="1">
        <v>43594</v>
      </c>
      <c r="U33" s="1">
        <v>43597</v>
      </c>
      <c r="V33">
        <v>15</v>
      </c>
      <c r="W33" s="1">
        <v>43612</v>
      </c>
      <c r="X33" s="1">
        <v>43617</v>
      </c>
      <c r="Y33" s="2">
        <v>139826499.88</v>
      </c>
      <c r="Z33" s="2">
        <v>1E-4</v>
      </c>
      <c r="AF33" s="2">
        <v>63851171.859999999</v>
      </c>
      <c r="AG33" s="14">
        <f>SUMIF('consultant-gross'!D:D,eslam.data!AQ33,'consultant-gross'!F:F)</f>
        <v>9502208.8799999952</v>
      </c>
      <c r="AH33" s="14">
        <f>SUMIF('consultant-gross'!D:D,eslam.data!AQ33,'consultant-gross'!G:G)</f>
        <v>139826499.88</v>
      </c>
      <c r="AI33" s="14">
        <f>SUMIF('consultant-net'!D:D,eslam.data!AQ33,'consultant-net'!F:F)</f>
        <v>1009779.23</v>
      </c>
      <c r="AJ33" s="2" t="str">
        <f>VLOOKUP(A33,'eslam-to-invoicing'!A:B,2,0)</f>
        <v>Aljazi Project</v>
      </c>
      <c r="AQ33" s="2" t="str">
        <f t="shared" si="2"/>
        <v>Al Jazi16</v>
      </c>
      <c r="AR33" s="2" t="str">
        <f t="shared" si="3"/>
        <v>Aljazi Project16</v>
      </c>
    </row>
    <row r="34" spans="1:44" x14ac:dyDescent="0.3">
      <c r="A34" s="6" t="s">
        <v>19</v>
      </c>
      <c r="B34" s="35">
        <f>VLOOKUP(A34,Sheet1!A:B,2,0)</f>
        <v>1</v>
      </c>
      <c r="C34" s="6">
        <v>17</v>
      </c>
      <c r="D34" s="25"/>
      <c r="E34" s="2">
        <v>7664029.3199999928</v>
      </c>
      <c r="F34" s="26">
        <f>_xlfn.MAXIFS('data-from-invoicing'!E:E,'data-from-invoicing'!D:D,eslam.data!AR34)</f>
        <v>0</v>
      </c>
      <c r="G34" s="2">
        <f t="shared" ref="G34:G55" si="4">F34-E34</f>
        <v>-7664029.3199999928</v>
      </c>
      <c r="I34" s="23"/>
      <c r="J34" s="2">
        <f>SUMIF('collection only'!D:D,eslam.data!AQ34,'collection only'!E:E)</f>
        <v>2935343.72</v>
      </c>
      <c r="K34" s="26">
        <f>SUMIF('data-from-invoicing'!D:D,eslam.data!AR34,'data-from-invoicing'!F:F)</f>
        <v>0</v>
      </c>
      <c r="L34" s="2">
        <f t="shared" ref="L34:L55" si="5">K34-J34</f>
        <v>-2935343.72</v>
      </c>
      <c r="Q34" s="23"/>
      <c r="R34" s="2">
        <v>3577364.85</v>
      </c>
      <c r="S34" s="1">
        <v>43646</v>
      </c>
      <c r="T34" s="1">
        <v>43632</v>
      </c>
      <c r="U34" s="1">
        <v>43634</v>
      </c>
      <c r="V34">
        <v>15</v>
      </c>
      <c r="W34" s="1">
        <v>43649</v>
      </c>
      <c r="X34" s="1">
        <v>43652</v>
      </c>
      <c r="Y34" s="2">
        <v>147490529.19999999</v>
      </c>
      <c r="Z34" s="2">
        <v>0</v>
      </c>
      <c r="AF34" s="2">
        <v>67191637.780000001</v>
      </c>
      <c r="AG34" s="14">
        <f>SUMIF('consultant-gross'!D:D,eslam.data!AQ34,'consultant-gross'!F:F)</f>
        <v>7664029.3199999928</v>
      </c>
      <c r="AH34" s="14">
        <f>SUMIF('consultant-gross'!D:D,eslam.data!AQ34,'consultant-gross'!G:G)</f>
        <v>147490529.19999999</v>
      </c>
      <c r="AI34" s="14">
        <f>SUMIF('consultant-net'!D:D,eslam.data!AQ34,'consultant-net'!F:F)</f>
        <v>3577364.85</v>
      </c>
      <c r="AJ34" s="2" t="str">
        <f>VLOOKUP(A34,'eslam-to-invoicing'!A:B,2,0)</f>
        <v>Aljazi Project</v>
      </c>
      <c r="AQ34" s="2" t="str">
        <f t="shared" ref="AQ34:AQ55" si="6">A34&amp;C34</f>
        <v>Al Jazi17</v>
      </c>
      <c r="AR34" s="2" t="str">
        <f t="shared" ref="AR34:AR55" si="7">AJ34&amp;C34</f>
        <v>Aljazi Project17</v>
      </c>
    </row>
    <row r="35" spans="1:44" x14ac:dyDescent="0.3">
      <c r="A35" s="6" t="s">
        <v>19</v>
      </c>
      <c r="B35" s="35">
        <f>VLOOKUP(A35,Sheet1!A:B,2,0)</f>
        <v>1</v>
      </c>
      <c r="C35" s="6">
        <v>18</v>
      </c>
      <c r="D35" s="25"/>
      <c r="E35" s="2">
        <v>7401622.4300000072</v>
      </c>
      <c r="F35" s="26">
        <f>_xlfn.MAXIFS('data-from-invoicing'!E:E,'data-from-invoicing'!D:D,eslam.data!AR35)</f>
        <v>0</v>
      </c>
      <c r="G35" s="2">
        <f t="shared" si="4"/>
        <v>-7401622.4300000072</v>
      </c>
      <c r="I35" s="23"/>
      <c r="J35" s="2">
        <f>SUMIF('collection only'!D:D,eslam.data!AQ35,'collection only'!E:E)</f>
        <v>2748544.1</v>
      </c>
      <c r="K35" s="26">
        <f>SUMIF('data-from-invoicing'!D:D,eslam.data!AR35,'data-from-invoicing'!F:F)</f>
        <v>0</v>
      </c>
      <c r="L35" s="2">
        <f t="shared" si="5"/>
        <v>-2748544.1</v>
      </c>
      <c r="Q35" s="23"/>
      <c r="R35" s="2">
        <v>3297235.7</v>
      </c>
      <c r="S35" s="1">
        <v>43677</v>
      </c>
      <c r="T35" s="1">
        <v>43661</v>
      </c>
      <c r="U35" s="1">
        <v>43661</v>
      </c>
      <c r="V35">
        <v>15</v>
      </c>
      <c r="W35" s="1">
        <v>43676</v>
      </c>
      <c r="X35" s="1">
        <v>43673</v>
      </c>
      <c r="Y35" s="2">
        <v>154892151.63</v>
      </c>
      <c r="AF35" s="2">
        <v>70366044.939999998</v>
      </c>
      <c r="AG35" s="14">
        <f>SUMIF('consultant-gross'!D:D,eslam.data!AQ35,'consultant-gross'!F:F)</f>
        <v>7401622.4300000072</v>
      </c>
      <c r="AH35" s="14">
        <f>SUMIF('consultant-gross'!D:D,eslam.data!AQ35,'consultant-gross'!G:G)</f>
        <v>154892151.63</v>
      </c>
      <c r="AI35" s="14">
        <f>SUMIF('consultant-net'!D:D,eslam.data!AQ35,'consultant-net'!F:F)</f>
        <v>3297235.7</v>
      </c>
      <c r="AJ35" s="2" t="str">
        <f>VLOOKUP(A35,'eslam-to-invoicing'!A:B,2,0)</f>
        <v>Aljazi Project</v>
      </c>
      <c r="AQ35" s="2" t="str">
        <f t="shared" si="6"/>
        <v>Al Jazi18</v>
      </c>
      <c r="AR35" s="2" t="str">
        <f t="shared" si="7"/>
        <v>Aljazi Project18</v>
      </c>
    </row>
    <row r="36" spans="1:44" x14ac:dyDescent="0.3">
      <c r="A36" s="6" t="s">
        <v>19</v>
      </c>
      <c r="B36" s="35">
        <f>VLOOKUP(A36,Sheet1!A:B,2,0)</f>
        <v>1</v>
      </c>
      <c r="C36" s="6">
        <v>19</v>
      </c>
      <c r="D36" s="25"/>
      <c r="E36" s="2">
        <v>9504587.6299999952</v>
      </c>
      <c r="F36" s="26">
        <f>_xlfn.MAXIFS('data-from-invoicing'!E:E,'data-from-invoicing'!D:D,eslam.data!AR36)</f>
        <v>0</v>
      </c>
      <c r="G36" s="2">
        <f t="shared" si="4"/>
        <v>-9504587.6299999952</v>
      </c>
      <c r="I36" s="23"/>
      <c r="J36" s="2">
        <f>SUMIF('collection only'!D:D,eslam.data!AQ36,'collection only'!E:E)</f>
        <v>3100493.1100000003</v>
      </c>
      <c r="K36" s="26">
        <f>SUMIF('data-from-invoicing'!D:D,eslam.data!AR36,'data-from-invoicing'!F:F)</f>
        <v>0</v>
      </c>
      <c r="L36" s="2">
        <f t="shared" si="5"/>
        <v>-3100493.1100000003</v>
      </c>
      <c r="Q36" s="23"/>
      <c r="R36" s="2">
        <v>4336532.29</v>
      </c>
      <c r="S36" s="1">
        <v>43708</v>
      </c>
      <c r="T36" s="1">
        <v>43697</v>
      </c>
      <c r="U36" s="1">
        <v>43698</v>
      </c>
      <c r="V36">
        <v>15</v>
      </c>
      <c r="W36" s="1">
        <v>43713</v>
      </c>
      <c r="X36" s="1">
        <v>43718</v>
      </c>
      <c r="Y36" s="2">
        <v>164396739.25999999</v>
      </c>
      <c r="AF36" s="2">
        <v>74067058.469999999</v>
      </c>
      <c r="AG36" s="14">
        <f>SUMIF('consultant-gross'!D:D,eslam.data!AQ36,'consultant-gross'!F:F)</f>
        <v>9504587.6299999952</v>
      </c>
      <c r="AH36" s="14">
        <f>SUMIF('consultant-gross'!D:D,eslam.data!AQ36,'consultant-gross'!G:G)</f>
        <v>164396739.25999999</v>
      </c>
      <c r="AI36" s="14">
        <f>SUMIF('consultant-net'!D:D,eslam.data!AQ36,'consultant-net'!F:F)</f>
        <v>4336532.29</v>
      </c>
      <c r="AJ36" s="2" t="str">
        <f>VLOOKUP(A36,'eslam-to-invoicing'!A:B,2,0)</f>
        <v>Aljazi Project</v>
      </c>
      <c r="AQ36" s="2" t="str">
        <f t="shared" si="6"/>
        <v>Al Jazi19</v>
      </c>
      <c r="AR36" s="2" t="str">
        <f t="shared" si="7"/>
        <v>Aljazi Project19</v>
      </c>
    </row>
    <row r="37" spans="1:44" x14ac:dyDescent="0.3">
      <c r="A37" s="6" t="s">
        <v>19</v>
      </c>
      <c r="B37" s="35">
        <f>VLOOKUP(A37,Sheet1!A:B,2,0)</f>
        <v>1</v>
      </c>
      <c r="C37" s="6">
        <v>20</v>
      </c>
      <c r="D37" s="25"/>
      <c r="E37" s="2">
        <v>8799095.4900000095</v>
      </c>
      <c r="F37" s="26">
        <f>_xlfn.MAXIFS('data-from-invoicing'!E:E,'data-from-invoicing'!D:D,eslam.data!AR37)</f>
        <v>0</v>
      </c>
      <c r="G37" s="2">
        <f t="shared" si="4"/>
        <v>-8799095.4900000095</v>
      </c>
      <c r="I37" s="23"/>
      <c r="J37" s="2">
        <f>SUMIF('collection only'!D:D,eslam.data!AQ37,'collection only'!E:E)</f>
        <v>371543.5</v>
      </c>
      <c r="K37" s="26">
        <f>SUMIF('data-from-invoicing'!D:D,eslam.data!AR37,'data-from-invoicing'!F:F)</f>
        <v>0</v>
      </c>
      <c r="L37" s="2">
        <f t="shared" si="5"/>
        <v>-371543.5</v>
      </c>
      <c r="Q37" s="23"/>
      <c r="R37" s="2">
        <v>2000000</v>
      </c>
      <c r="S37" s="1">
        <v>43738</v>
      </c>
      <c r="T37" s="1">
        <v>43738</v>
      </c>
      <c r="U37" s="1">
        <v>43745</v>
      </c>
      <c r="V37">
        <v>15</v>
      </c>
      <c r="W37" s="1">
        <v>43760</v>
      </c>
      <c r="X37" s="1">
        <v>43772</v>
      </c>
      <c r="Y37" s="2">
        <v>173195834.75</v>
      </c>
      <c r="AF37" s="2">
        <v>80216713.090000004</v>
      </c>
      <c r="AG37" s="14">
        <f>SUMIF('consultant-gross'!D:D,eslam.data!AQ37,'consultant-gross'!F:F)</f>
        <v>8799095.4900000095</v>
      </c>
      <c r="AH37" s="14">
        <f>SUMIF('consultant-gross'!D:D,eslam.data!AQ37,'consultant-gross'!G:G)</f>
        <v>173195834.75</v>
      </c>
      <c r="AI37" s="14">
        <f>SUMIF('consultant-net'!D:D,eslam.data!AQ37,'consultant-net'!F:F)</f>
        <v>2000000</v>
      </c>
      <c r="AJ37" s="2" t="str">
        <f>VLOOKUP(A37,'eslam-to-invoicing'!A:B,2,0)</f>
        <v>Aljazi Project</v>
      </c>
      <c r="AQ37" s="2" t="str">
        <f t="shared" si="6"/>
        <v>Al Jazi20</v>
      </c>
      <c r="AR37" s="2" t="str">
        <f t="shared" si="7"/>
        <v>Aljazi Project20</v>
      </c>
    </row>
    <row r="38" spans="1:44" x14ac:dyDescent="0.3">
      <c r="A38" s="6" t="s">
        <v>19</v>
      </c>
      <c r="B38" s="35">
        <f>VLOOKUP(A38,Sheet1!A:B,2,0)</f>
        <v>1</v>
      </c>
      <c r="C38" s="6">
        <v>21</v>
      </c>
      <c r="D38" s="25"/>
      <c r="E38" s="2">
        <v>33097306.620499909</v>
      </c>
      <c r="F38" s="26">
        <f>_xlfn.MAXIFS('data-from-invoicing'!E:E,'data-from-invoicing'!D:D,eslam.data!AR38)</f>
        <v>0</v>
      </c>
      <c r="G38" s="2">
        <f t="shared" si="4"/>
        <v>-33097306.620499909</v>
      </c>
      <c r="I38" s="23"/>
      <c r="J38" s="2">
        <f>SUMIF('collection only'!D:D,eslam.data!AQ38,'collection only'!E:E)</f>
        <v>1E-4</v>
      </c>
      <c r="K38" s="26">
        <f>SUMIF('data-from-invoicing'!D:D,eslam.data!AR38,'data-from-invoicing'!F:F)</f>
        <v>0</v>
      </c>
      <c r="L38" s="2">
        <f t="shared" si="5"/>
        <v>-1E-4</v>
      </c>
      <c r="Q38" s="23"/>
      <c r="R38" s="2">
        <v>5243962.1948168874</v>
      </c>
      <c r="S38" s="1">
        <v>43861</v>
      </c>
      <c r="T38" s="1">
        <v>43873</v>
      </c>
      <c r="U38" s="1">
        <v>43873</v>
      </c>
      <c r="V38">
        <v>15</v>
      </c>
      <c r="W38" s="1">
        <v>43888</v>
      </c>
      <c r="X38" s="1">
        <v>43914</v>
      </c>
      <c r="Y38" s="2">
        <v>206293141.37049991</v>
      </c>
      <c r="AF38" s="2">
        <v>93639432.282000005</v>
      </c>
      <c r="AG38" s="14">
        <f>SUMIF('consultant-gross'!D:D,eslam.data!AQ38,'consultant-gross'!F:F)</f>
        <v>33097306.620499909</v>
      </c>
      <c r="AH38" s="14">
        <f>SUMIF('consultant-gross'!D:D,eslam.data!AQ38,'consultant-gross'!G:G)</f>
        <v>206293141.37049991</v>
      </c>
      <c r="AI38" s="14">
        <f>SUMIF('consultant-net'!D:D,eslam.data!AQ38,'consultant-net'!F:F)</f>
        <v>5243962.1948168874</v>
      </c>
      <c r="AJ38" s="2" t="str">
        <f>VLOOKUP(A38,'eslam-to-invoicing'!A:B,2,0)</f>
        <v>Aljazi Project</v>
      </c>
      <c r="AQ38" s="2" t="str">
        <f t="shared" si="6"/>
        <v>Al Jazi21</v>
      </c>
      <c r="AR38" s="2" t="str">
        <f t="shared" si="7"/>
        <v>Aljazi Project21</v>
      </c>
    </row>
    <row r="39" spans="1:44" x14ac:dyDescent="0.3">
      <c r="A39" s="6" t="s">
        <v>19</v>
      </c>
      <c r="B39" s="35">
        <f>VLOOKUP(A39,Sheet1!A:B,2,0)</f>
        <v>1</v>
      </c>
      <c r="C39" s="6">
        <v>22</v>
      </c>
      <c r="D39" s="25"/>
      <c r="E39" s="2">
        <v>4356240.1195001006</v>
      </c>
      <c r="F39" s="26">
        <f>_xlfn.MAXIFS('data-from-invoicing'!E:E,'data-from-invoicing'!D:D,eslam.data!AR39)</f>
        <v>0</v>
      </c>
      <c r="G39" s="2">
        <f t="shared" si="4"/>
        <v>-4356240.1195001006</v>
      </c>
      <c r="I39" s="23"/>
      <c r="J39" s="2">
        <f>SUMIF('collection only'!D:D,eslam.data!AQ39,'collection only'!E:E)</f>
        <v>8591440.4900000002</v>
      </c>
      <c r="K39" s="26">
        <f>SUMIF('data-from-invoicing'!D:D,eslam.data!AR39,'data-from-invoicing'!F:F)</f>
        <v>0</v>
      </c>
      <c r="L39" s="2">
        <f t="shared" si="5"/>
        <v>-8591440.4900000002</v>
      </c>
      <c r="Q39" s="23"/>
      <c r="R39" s="2">
        <v>8742870.7200000007</v>
      </c>
      <c r="S39" s="1">
        <v>43951</v>
      </c>
      <c r="T39" s="1">
        <v>43942</v>
      </c>
      <c r="U39" s="1">
        <v>44563</v>
      </c>
      <c r="V39">
        <v>15</v>
      </c>
      <c r="W39" s="1">
        <v>44925</v>
      </c>
      <c r="X39" s="1">
        <v>44585</v>
      </c>
      <c r="Y39" s="2">
        <v>210649381.49000001</v>
      </c>
      <c r="AG39" s="14">
        <f>SUMIF('consultant-gross'!D:D,eslam.data!AQ39,'consultant-gross'!F:F)</f>
        <v>0</v>
      </c>
      <c r="AH39" s="14">
        <f>SUMIF('consultant-gross'!D:D,eslam.data!AQ39,'consultant-gross'!G:G)</f>
        <v>0</v>
      </c>
      <c r="AI39" s="14">
        <f>SUMIF('consultant-net'!D:D,eslam.data!AQ39,'consultant-net'!F:F)</f>
        <v>0</v>
      </c>
      <c r="AJ39" s="2" t="str">
        <f>VLOOKUP(A39,'eslam-to-invoicing'!A:B,2,0)</f>
        <v>Aljazi Project</v>
      </c>
      <c r="AQ39" s="2" t="str">
        <f t="shared" si="6"/>
        <v>Al Jazi22</v>
      </c>
      <c r="AR39" s="2" t="str">
        <f t="shared" si="7"/>
        <v>Aljazi Project22</v>
      </c>
    </row>
    <row r="40" spans="1:44" x14ac:dyDescent="0.3">
      <c r="A40" s="6" t="s">
        <v>35</v>
      </c>
      <c r="B40" s="35">
        <f>VLOOKUP(A40,Sheet1!A:B,2,0)</f>
        <v>1</v>
      </c>
      <c r="C40" s="6">
        <v>1</v>
      </c>
      <c r="D40" s="25"/>
      <c r="E40" s="2">
        <v>2348807.6</v>
      </c>
      <c r="F40" s="26">
        <f>_xlfn.MAXIFS('data-from-invoicing'!E:E,'data-from-invoicing'!D:D,eslam.data!AR40)</f>
        <v>278661</v>
      </c>
      <c r="G40" s="2">
        <f t="shared" si="4"/>
        <v>-2070146.6</v>
      </c>
      <c r="I40" s="23"/>
      <c r="J40" s="2">
        <f>SUMIF('collection only'!D:D,eslam.data!AQ40,'collection only'!E:E)</f>
        <v>14757189.01</v>
      </c>
      <c r="K40" s="26">
        <f>SUMIF('data-from-invoicing'!D:D,eslam.data!AR40,'data-from-invoicing'!F:F)</f>
        <v>230795</v>
      </c>
      <c r="L40" s="2">
        <f t="shared" si="5"/>
        <v>-14526394.01</v>
      </c>
      <c r="N40" s="2">
        <v>14666580.119999999</v>
      </c>
      <c r="Q40" s="23"/>
      <c r="R40" s="2">
        <v>90608.89</v>
      </c>
      <c r="S40" s="1">
        <v>43555</v>
      </c>
      <c r="T40" s="1">
        <v>43544</v>
      </c>
      <c r="U40" s="1">
        <v>43545</v>
      </c>
      <c r="V40">
        <v>15</v>
      </c>
      <c r="W40" s="1">
        <v>43560</v>
      </c>
      <c r="X40" s="1">
        <v>43579</v>
      </c>
      <c r="Y40" s="2">
        <v>2348807.6</v>
      </c>
      <c r="AF40" s="2">
        <v>1554730.83</v>
      </c>
      <c r="AG40" s="14">
        <f>SUMIF('consultant-gross'!D:D,eslam.data!AQ40,'consultant-gross'!F:F)</f>
        <v>2377467.23</v>
      </c>
      <c r="AH40" s="14">
        <f>SUMIF('consultant-gross'!D:D,eslam.data!AQ40,'consultant-gross'!G:G)</f>
        <v>2377467.23</v>
      </c>
      <c r="AI40" s="14">
        <f>SUMIF('consultant-net'!D:D,eslam.data!AQ40,'consultant-net'!F:F)</f>
        <v>909309.25</v>
      </c>
      <c r="AJ40" s="2" t="str">
        <f>VLOOKUP(A40,'eslam-to-invoicing'!A:B,2,0)</f>
        <v>Aljazi Project</v>
      </c>
      <c r="AQ40" s="2" t="str">
        <f t="shared" si="6"/>
        <v>Al Jazi - Center Zone1</v>
      </c>
      <c r="AR40" s="2" t="str">
        <f t="shared" si="7"/>
        <v>Aljazi Project1</v>
      </c>
    </row>
    <row r="41" spans="1:44" x14ac:dyDescent="0.3">
      <c r="A41" s="6" t="s">
        <v>35</v>
      </c>
      <c r="B41" s="35">
        <f>VLOOKUP(A41,Sheet1!A:B,2,0)</f>
        <v>1</v>
      </c>
      <c r="C41" s="6">
        <v>2</v>
      </c>
      <c r="D41" s="25"/>
      <c r="E41" s="2">
        <v>6291718.0099999998</v>
      </c>
      <c r="F41" s="26">
        <f>_xlfn.MAXIFS('data-from-invoicing'!E:E,'data-from-invoicing'!D:D,eslam.data!AR41)</f>
        <v>322383</v>
      </c>
      <c r="G41" s="2">
        <f t="shared" si="4"/>
        <v>-5969335.0099999998</v>
      </c>
      <c r="I41" s="23"/>
      <c r="J41" s="2">
        <f>SUMIF('collection only'!D:D,eslam.data!AQ41,'collection only'!E:E)</f>
        <v>1686320.29</v>
      </c>
      <c r="K41" s="26">
        <f>SUMIF('data-from-invoicing'!D:D,eslam.data!AR41,'data-from-invoicing'!F:F)</f>
        <v>151797.76999999999</v>
      </c>
      <c r="L41" s="2">
        <f t="shared" si="5"/>
        <v>-1534522.52</v>
      </c>
      <c r="Q41" s="23"/>
      <c r="R41" s="2">
        <v>2035039.03</v>
      </c>
      <c r="S41" s="1">
        <v>43585</v>
      </c>
      <c r="T41" s="1">
        <v>43594</v>
      </c>
      <c r="U41" s="1">
        <v>43597</v>
      </c>
      <c r="V41">
        <v>15</v>
      </c>
      <c r="W41" s="1">
        <v>43612</v>
      </c>
      <c r="X41" s="1">
        <v>43614</v>
      </c>
      <c r="Y41" s="2">
        <v>8640525.6099999994</v>
      </c>
      <c r="AF41" s="2">
        <v>4268341.03</v>
      </c>
      <c r="AG41" s="14">
        <f>SUMIF('consultant-gross'!D:D,eslam.data!AQ41,'consultant-gross'!F:F)</f>
        <v>6291718.0099999998</v>
      </c>
      <c r="AH41" s="14">
        <f>SUMIF('consultant-gross'!D:D,eslam.data!AQ41,'consultant-gross'!G:G)</f>
        <v>8640525.6099999994</v>
      </c>
      <c r="AI41" s="14">
        <f>SUMIF('consultant-net'!D:D,eslam.data!AQ41,'consultant-net'!F:F)</f>
        <v>2035039.03</v>
      </c>
      <c r="AJ41" s="2" t="str">
        <f>VLOOKUP(A41,'eslam-to-invoicing'!A:B,2,0)</f>
        <v>Aljazi Project</v>
      </c>
      <c r="AQ41" s="2" t="str">
        <f t="shared" si="6"/>
        <v>Al Jazi - Center Zone2</v>
      </c>
      <c r="AR41" s="2" t="str">
        <f t="shared" si="7"/>
        <v>Aljazi Project2</v>
      </c>
    </row>
    <row r="42" spans="1:44" x14ac:dyDescent="0.3">
      <c r="A42" s="6" t="s">
        <v>35</v>
      </c>
      <c r="B42" s="35">
        <f>VLOOKUP(A42,Sheet1!A:B,2,0)</f>
        <v>1</v>
      </c>
      <c r="C42" s="6">
        <v>3</v>
      </c>
      <c r="D42" s="25"/>
      <c r="E42" s="2">
        <v>12038668.84</v>
      </c>
      <c r="F42" s="26">
        <f>_xlfn.MAXIFS('data-from-invoicing'!E:E,'data-from-invoicing'!D:D,eslam.data!AR42)</f>
        <v>121070</v>
      </c>
      <c r="G42" s="2">
        <f t="shared" si="4"/>
        <v>-11917598.84</v>
      </c>
      <c r="I42" s="23"/>
      <c r="J42" s="2">
        <f>SUMIF('collection only'!D:D,eslam.data!AQ42,'collection only'!E:E)</f>
        <v>360179.68</v>
      </c>
      <c r="K42" s="26">
        <f>SUMIF('data-from-invoicing'!D:D,eslam.data!AR42,'data-from-invoicing'!F:F)</f>
        <v>58174.3</v>
      </c>
      <c r="L42" s="2">
        <f t="shared" si="5"/>
        <v>-302005.38</v>
      </c>
      <c r="Q42" s="23"/>
      <c r="R42" s="2">
        <v>360179.68</v>
      </c>
      <c r="S42" s="1">
        <v>43677</v>
      </c>
      <c r="T42" s="1">
        <v>43661</v>
      </c>
      <c r="U42" s="1">
        <v>43661</v>
      </c>
      <c r="V42">
        <v>15</v>
      </c>
      <c r="W42" s="1">
        <v>43676</v>
      </c>
      <c r="X42" s="1">
        <v>43709</v>
      </c>
      <c r="Y42" s="2">
        <v>20679194.449999999</v>
      </c>
      <c r="AF42" s="2">
        <v>12373789.15</v>
      </c>
      <c r="AG42" s="14">
        <f>SUMIF('consultant-gross'!D:D,eslam.data!AQ42,'consultant-gross'!F:F)</f>
        <v>12038969.260000002</v>
      </c>
      <c r="AH42" s="14">
        <f>SUMIF('consultant-gross'!D:D,eslam.data!AQ42,'consultant-gross'!G:G)</f>
        <v>20679494.870000001</v>
      </c>
      <c r="AI42" s="14">
        <f>SUMIF('consultant-net'!D:D,eslam.data!AQ42,'consultant-net'!F:F)</f>
        <v>1152186.95</v>
      </c>
      <c r="AJ42" s="2" t="str">
        <f>VLOOKUP(A42,'eslam-to-invoicing'!A:B,2,0)</f>
        <v>Aljazi Project</v>
      </c>
      <c r="AQ42" s="2" t="str">
        <f t="shared" si="6"/>
        <v>Al Jazi - Center Zone3</v>
      </c>
      <c r="AR42" s="2" t="str">
        <f t="shared" si="7"/>
        <v>Aljazi Project3</v>
      </c>
    </row>
    <row r="43" spans="1:44" x14ac:dyDescent="0.3">
      <c r="A43" s="6" t="s">
        <v>35</v>
      </c>
      <c r="B43" s="35">
        <f>VLOOKUP(A43,Sheet1!A:B,2,0)</f>
        <v>1</v>
      </c>
      <c r="C43" s="6">
        <v>4</v>
      </c>
      <c r="D43" s="25"/>
      <c r="E43" s="2">
        <v>4840645.7400000021</v>
      </c>
      <c r="F43" s="26">
        <f>_xlfn.MAXIFS('data-from-invoicing'!E:E,'data-from-invoicing'!D:D,eslam.data!AR43)</f>
        <v>0</v>
      </c>
      <c r="G43" s="2">
        <f t="shared" si="4"/>
        <v>-4840645.7400000021</v>
      </c>
      <c r="I43" s="23"/>
      <c r="J43" s="2">
        <f>SUMIF('collection only'!D:D,eslam.data!AQ43,'collection only'!E:E)</f>
        <v>370581.69</v>
      </c>
      <c r="K43" s="26">
        <f>SUMIF('data-from-invoicing'!D:D,eslam.data!AR43,'data-from-invoicing'!F:F)</f>
        <v>0</v>
      </c>
      <c r="L43" s="2">
        <f t="shared" si="5"/>
        <v>-370581.69</v>
      </c>
      <c r="Q43" s="23"/>
      <c r="R43" s="2">
        <v>1090291.72</v>
      </c>
      <c r="S43" s="1">
        <v>43708</v>
      </c>
      <c r="T43" s="1">
        <v>43697</v>
      </c>
      <c r="U43" s="1">
        <v>43698</v>
      </c>
      <c r="V43">
        <v>15</v>
      </c>
      <c r="W43" s="1">
        <v>43713</v>
      </c>
      <c r="X43" s="1">
        <v>43718</v>
      </c>
      <c r="Y43" s="2">
        <v>25519840.190000001</v>
      </c>
      <c r="AF43" s="2">
        <v>15657190.5</v>
      </c>
      <c r="AG43" s="14">
        <f>SUMIF('consultant-gross'!D:D,eslam.data!AQ43,'consultant-gross'!F:F)</f>
        <v>4840645.7400000021</v>
      </c>
      <c r="AH43" s="14">
        <f>SUMIF('consultant-gross'!D:D,eslam.data!AQ43,'consultant-gross'!G:G)</f>
        <v>25519840.190000001</v>
      </c>
      <c r="AI43" s="14">
        <f>SUMIF('consultant-net'!D:D,eslam.data!AQ43,'consultant-net'!F:F)</f>
        <v>1090291.72</v>
      </c>
      <c r="AJ43" s="2" t="str">
        <f>VLOOKUP(A43,'eslam-to-invoicing'!A:B,2,0)</f>
        <v>Aljazi Project</v>
      </c>
      <c r="AQ43" s="2" t="str">
        <f t="shared" si="6"/>
        <v>Al Jazi - Center Zone4</v>
      </c>
      <c r="AR43" s="2" t="str">
        <f t="shared" si="7"/>
        <v>Aljazi Project4</v>
      </c>
    </row>
    <row r="44" spans="1:44" x14ac:dyDescent="0.3">
      <c r="A44" s="6" t="s">
        <v>35</v>
      </c>
      <c r="B44" s="35">
        <f>VLOOKUP(A44,Sheet1!A:B,2,0)</f>
        <v>1</v>
      </c>
      <c r="C44" s="6">
        <v>5</v>
      </c>
      <c r="D44" s="25"/>
      <c r="E44" s="2">
        <v>7051826.3099999987</v>
      </c>
      <c r="F44" s="26">
        <f>_xlfn.MAXIFS('data-from-invoicing'!E:E,'data-from-invoicing'!D:D,eslam.data!AR44)</f>
        <v>0</v>
      </c>
      <c r="G44" s="2">
        <f t="shared" si="4"/>
        <v>-7051826.3099999987</v>
      </c>
      <c r="I44" s="23"/>
      <c r="J44" s="2">
        <f>SUMIF('collection only'!D:D,eslam.data!AQ44,'collection only'!E:E)</f>
        <v>858100</v>
      </c>
      <c r="K44" s="26">
        <f>SUMIF('data-from-invoicing'!D:D,eslam.data!AR44,'data-from-invoicing'!F:F)</f>
        <v>0</v>
      </c>
      <c r="L44" s="2">
        <f t="shared" si="5"/>
        <v>-858100</v>
      </c>
      <c r="Q44" s="23"/>
      <c r="R44" s="2">
        <v>1000000</v>
      </c>
      <c r="S44" s="1">
        <v>43738</v>
      </c>
      <c r="T44" s="1">
        <v>43738</v>
      </c>
      <c r="U44" s="1">
        <v>43746</v>
      </c>
      <c r="V44">
        <v>15</v>
      </c>
      <c r="W44" s="1">
        <v>43761</v>
      </c>
      <c r="X44" s="1">
        <v>43772</v>
      </c>
      <c r="Y44" s="2">
        <v>32571666.5</v>
      </c>
      <c r="AF44" s="2">
        <v>20595342.09</v>
      </c>
      <c r="AG44" s="14">
        <f>SUMIF('consultant-gross'!D:D,eslam.data!AQ44,'consultant-gross'!F:F)</f>
        <v>7051826.3099999987</v>
      </c>
      <c r="AH44" s="14">
        <f>SUMIF('consultant-gross'!D:D,eslam.data!AQ44,'consultant-gross'!G:G)</f>
        <v>32571666.5</v>
      </c>
      <c r="AI44" s="14">
        <f>SUMIF('consultant-net'!D:D,eslam.data!AQ44,'consultant-net'!F:F)</f>
        <v>1000000</v>
      </c>
      <c r="AJ44" s="2" t="str">
        <f>VLOOKUP(A44,'eslam-to-invoicing'!A:B,2,0)</f>
        <v>Aljazi Project</v>
      </c>
      <c r="AQ44" s="2" t="str">
        <f t="shared" si="6"/>
        <v>Al Jazi - Center Zone5</v>
      </c>
      <c r="AR44" s="2" t="str">
        <f t="shared" si="7"/>
        <v>Aljazi Project5</v>
      </c>
    </row>
    <row r="45" spans="1:44" x14ac:dyDescent="0.3">
      <c r="A45" s="6" t="s">
        <v>35</v>
      </c>
      <c r="B45" s="35">
        <f>VLOOKUP(A45,Sheet1!A:B,2,0)</f>
        <v>1</v>
      </c>
      <c r="C45" s="6">
        <v>6</v>
      </c>
      <c r="D45" s="25"/>
      <c r="E45" s="2">
        <v>6082957.0300000012</v>
      </c>
      <c r="F45" s="26">
        <f>_xlfn.MAXIFS('data-from-invoicing'!E:E,'data-from-invoicing'!D:D,eslam.data!AR45)</f>
        <v>0</v>
      </c>
      <c r="G45" s="2">
        <f t="shared" si="4"/>
        <v>-6082957.0300000012</v>
      </c>
      <c r="I45" s="23"/>
      <c r="J45" s="2">
        <f>SUMIF('collection only'!D:D,eslam.data!AQ45,'collection only'!E:E)</f>
        <v>-0.01</v>
      </c>
      <c r="K45" s="26">
        <f>SUMIF('data-from-invoicing'!D:D,eslam.data!AR45,'data-from-invoicing'!F:F)</f>
        <v>0</v>
      </c>
      <c r="L45" s="2">
        <f t="shared" si="5"/>
        <v>0.01</v>
      </c>
      <c r="Q45" s="23"/>
      <c r="R45" s="2">
        <v>-2446690.14</v>
      </c>
      <c r="S45" s="1">
        <v>43861</v>
      </c>
      <c r="T45" s="1">
        <v>43873</v>
      </c>
      <c r="U45" s="1">
        <v>43873</v>
      </c>
      <c r="V45">
        <v>15</v>
      </c>
      <c r="W45" s="1">
        <v>43888</v>
      </c>
      <c r="X45" s="1">
        <v>43914</v>
      </c>
      <c r="Y45" s="2">
        <v>38654623.530000001</v>
      </c>
      <c r="AF45" s="2">
        <v>22479352.289999999</v>
      </c>
      <c r="AG45" s="14">
        <f>SUMIF('consultant-gross'!D:D,eslam.data!AQ45,'consultant-gross'!F:F)</f>
        <v>6082957.0300000012</v>
      </c>
      <c r="AH45" s="14">
        <f>SUMIF('consultant-gross'!D:D,eslam.data!AQ45,'consultant-gross'!G:G)</f>
        <v>38654623.530000001</v>
      </c>
      <c r="AI45" s="14">
        <f>SUMIF('consultant-net'!D:D,eslam.data!AQ45,'consultant-net'!F:F)</f>
        <v>-2446690.14</v>
      </c>
      <c r="AJ45" s="2" t="str">
        <f>VLOOKUP(A45,'eslam-to-invoicing'!A:B,2,0)</f>
        <v>Aljazi Project</v>
      </c>
      <c r="AQ45" s="2" t="str">
        <f t="shared" si="6"/>
        <v>Al Jazi - Center Zone6</v>
      </c>
      <c r="AR45" s="2" t="str">
        <f t="shared" si="7"/>
        <v>Aljazi Project6</v>
      </c>
    </row>
    <row r="46" spans="1:44" x14ac:dyDescent="0.3">
      <c r="A46" s="6" t="s">
        <v>35</v>
      </c>
      <c r="B46" s="35">
        <f>VLOOKUP(A46,Sheet1!A:B,2,0)</f>
        <v>1</v>
      </c>
      <c r="C46" s="6">
        <v>7</v>
      </c>
      <c r="D46" s="25"/>
      <c r="E46" s="2">
        <v>966768.06485783309</v>
      </c>
      <c r="F46" s="26">
        <f>_xlfn.MAXIFS('data-from-invoicing'!E:E,'data-from-invoicing'!D:D,eslam.data!AR46)</f>
        <v>0</v>
      </c>
      <c r="G46" s="2">
        <f t="shared" si="4"/>
        <v>-966768.06485783309</v>
      </c>
      <c r="I46" s="23"/>
      <c r="J46" s="2">
        <f>SUMIF('collection only'!D:D,eslam.data!AQ46,'collection only'!E:E)</f>
        <v>151431.32</v>
      </c>
      <c r="K46" s="26">
        <f>SUMIF('data-from-invoicing'!D:D,eslam.data!AR46,'data-from-invoicing'!F:F)</f>
        <v>0</v>
      </c>
      <c r="L46" s="2">
        <f t="shared" si="5"/>
        <v>-151431.32</v>
      </c>
      <c r="Q46" s="23"/>
      <c r="R46" s="2">
        <v>151431.31865216259</v>
      </c>
      <c r="S46" s="1">
        <v>43921</v>
      </c>
      <c r="T46" s="1">
        <v>43911</v>
      </c>
      <c r="U46" s="1">
        <v>44563</v>
      </c>
      <c r="V46">
        <v>15</v>
      </c>
      <c r="W46" s="1">
        <v>44925</v>
      </c>
      <c r="X46" s="1">
        <v>44585</v>
      </c>
      <c r="Y46" s="2">
        <v>39621391.594857827</v>
      </c>
      <c r="AG46" s="14">
        <f>SUMIF('consultant-gross'!D:D,eslam.data!AQ46,'consultant-gross'!F:F)</f>
        <v>0</v>
      </c>
      <c r="AH46" s="14">
        <f>SUMIF('consultant-gross'!D:D,eslam.data!AQ46,'consultant-gross'!G:G)</f>
        <v>0</v>
      </c>
      <c r="AI46" s="14">
        <f>SUMIF('consultant-net'!D:D,eslam.data!AQ46,'consultant-net'!F:F)</f>
        <v>0</v>
      </c>
      <c r="AJ46" s="2" t="str">
        <f>VLOOKUP(A46,'eslam-to-invoicing'!A:B,2,0)</f>
        <v>Aljazi Project</v>
      </c>
      <c r="AQ46" s="2" t="str">
        <f t="shared" si="6"/>
        <v>Al Jazi - Center Zone7</v>
      </c>
      <c r="AR46" s="2" t="str">
        <f t="shared" si="7"/>
        <v>Aljazi Project7</v>
      </c>
    </row>
    <row r="47" spans="1:44" x14ac:dyDescent="0.3">
      <c r="A47" s="6" t="s">
        <v>76</v>
      </c>
      <c r="B47" s="35">
        <f>VLOOKUP(A47,Sheet1!A:B,2,0)</f>
        <v>1</v>
      </c>
      <c r="C47" s="6">
        <v>1</v>
      </c>
      <c r="D47" s="25"/>
      <c r="F47" s="26">
        <f>_xlfn.MAXIFS('data-from-invoicing'!E:E,'data-from-invoicing'!D:D,eslam.data!AR47)</f>
        <v>1403211.67</v>
      </c>
      <c r="G47" s="2">
        <f t="shared" si="4"/>
        <v>1403211.67</v>
      </c>
      <c r="I47" s="23"/>
      <c r="J47" s="2">
        <f>SUMIF('collection only'!D:D,eslam.data!AQ47,'collection only'!E:E)</f>
        <v>1459340</v>
      </c>
      <c r="K47" s="26">
        <f>SUMIF('data-from-invoicing'!D:D,eslam.data!AR47,'data-from-invoicing'!F:F)</f>
        <v>1459340</v>
      </c>
      <c r="L47" s="2">
        <f t="shared" si="5"/>
        <v>0</v>
      </c>
      <c r="Q47" s="23"/>
      <c r="S47" s="1">
        <v>44500</v>
      </c>
      <c r="T47" s="1">
        <v>44500</v>
      </c>
      <c r="U47" s="1">
        <v>44535</v>
      </c>
      <c r="V47">
        <v>30</v>
      </c>
      <c r="W47" s="1">
        <v>44565</v>
      </c>
      <c r="AF47" s="2">
        <v>0</v>
      </c>
      <c r="AG47" s="14">
        <f>SUMIF('consultant-gross'!D:D,eslam.data!AQ47,'consultant-gross'!F:F)</f>
        <v>0</v>
      </c>
      <c r="AH47" s="14">
        <f>SUMIF('consultant-gross'!D:D,eslam.data!AQ47,'consultant-gross'!G:G)</f>
        <v>0</v>
      </c>
      <c r="AI47" s="14">
        <f>SUMIF('consultant-net'!D:D,eslam.data!AQ47,'consultant-net'!F:F)</f>
        <v>0</v>
      </c>
      <c r="AJ47" s="2" t="str">
        <f>VLOOKUP(A47,'eslam-to-invoicing'!A:B,2,0)</f>
        <v>Alfa New Central Labs</v>
      </c>
      <c r="AQ47" s="2" t="str">
        <f t="shared" si="6"/>
        <v>Alfa Lab1</v>
      </c>
      <c r="AR47" s="2" t="str">
        <f t="shared" si="7"/>
        <v>Alfa New Central Labs1</v>
      </c>
    </row>
    <row r="48" spans="1:44" hidden="1" x14ac:dyDescent="0.3">
      <c r="A48" s="6" t="s">
        <v>39</v>
      </c>
      <c r="B48" s="6">
        <f>VLOOKUP(A48,Sheet1!A:B,2,0)</f>
        <v>1</v>
      </c>
      <c r="C48" s="6">
        <v>1</v>
      </c>
      <c r="D48" s="25"/>
      <c r="F48" s="26">
        <f>_xlfn.MAXIFS('data-from-invoicing'!E:E,'data-from-invoicing'!D:D,eslam.data!AR48)</f>
        <v>0</v>
      </c>
      <c r="G48" s="2">
        <f>F48-E48</f>
        <v>0</v>
      </c>
      <c r="H48" s="2"/>
      <c r="I48" s="23"/>
      <c r="J48" s="2">
        <f>SUMIF('collection only'!D:D,eslam.data!AQ48,'collection only'!E:E)</f>
        <v>659568.19999999995</v>
      </c>
      <c r="K48" s="26">
        <f>SUMIF('data-from-invoicing'!D:D,eslam.data!AR48,'data-from-invoicing'!F:F)</f>
        <v>0</v>
      </c>
      <c r="L48" s="2">
        <f t="shared" si="5"/>
        <v>-659568.19999999995</v>
      </c>
      <c r="M48" s="2"/>
      <c r="Q48" s="23"/>
      <c r="S48" s="1">
        <v>43646</v>
      </c>
      <c r="T48" s="1">
        <v>43648</v>
      </c>
      <c r="U48" s="1">
        <v>43699</v>
      </c>
      <c r="V48">
        <v>31</v>
      </c>
      <c r="W48" s="1">
        <v>43730</v>
      </c>
      <c r="AF48" s="2">
        <v>0</v>
      </c>
      <c r="AG48" s="14">
        <f>SUMIF('consultant-gross'!D:D,eslam.data!AQ48,'consultant-gross'!F:F)</f>
        <v>0</v>
      </c>
      <c r="AH48" s="14">
        <f>SUMIF('consultant-gross'!D:D,eslam.data!AQ48,'consultant-gross'!G:G)</f>
        <v>0</v>
      </c>
      <c r="AI48" s="14">
        <f>SUMIF('consultant-net'!D:D,eslam.data!AQ48,'consultant-net'!F:F)</f>
        <v>0</v>
      </c>
      <c r="AJ48" s="2">
        <f>VLOOKUP(A48,'eslam-to-invoicing'!A:B,2,0)</f>
        <v>0</v>
      </c>
      <c r="AQ48" s="2" t="str">
        <f t="shared" si="6"/>
        <v>Allegria-New Modifications1</v>
      </c>
      <c r="AR48" s="2" t="str">
        <f t="shared" si="7"/>
        <v>01</v>
      </c>
    </row>
    <row r="49" spans="1:44" x14ac:dyDescent="0.3">
      <c r="A49" s="6" t="s">
        <v>97</v>
      </c>
      <c r="B49" s="35">
        <f>VLOOKUP(A49,Sheet1!A:B,2,0)</f>
        <v>1</v>
      </c>
      <c r="C49" s="6">
        <v>2</v>
      </c>
      <c r="D49" s="25"/>
      <c r="E49" s="2">
        <v>1243970</v>
      </c>
      <c r="F49" s="26">
        <f>_xlfn.MAXIFS('data-from-invoicing'!E:E,'data-from-invoicing'!D:D,eslam.data!AR49)</f>
        <v>401082.65</v>
      </c>
      <c r="G49" s="2">
        <f t="shared" si="4"/>
        <v>-842887.35</v>
      </c>
      <c r="I49" s="23"/>
      <c r="J49" s="2">
        <f>SUMIF('collection only'!D:D,eslam.data!AQ49,'collection only'!E:E)</f>
        <v>837813.8</v>
      </c>
      <c r="K49" s="26">
        <f>SUMIF('data-from-invoicing'!D:D,eslam.data!AR49,'data-from-invoicing'!F:F)</f>
        <v>269728</v>
      </c>
      <c r="L49" s="2">
        <f t="shared" si="5"/>
        <v>-568085.80000000005</v>
      </c>
      <c r="Q49" s="23"/>
      <c r="R49" s="2">
        <v>836570</v>
      </c>
      <c r="S49" s="1">
        <v>44742</v>
      </c>
      <c r="T49" s="1">
        <v>44742</v>
      </c>
      <c r="U49" s="1">
        <v>44747</v>
      </c>
      <c r="V49">
        <v>42</v>
      </c>
      <c r="W49" s="1">
        <v>44789</v>
      </c>
      <c r="X49" s="1">
        <v>44748</v>
      </c>
      <c r="Y49" s="2">
        <v>1243970</v>
      </c>
      <c r="AD49" s="2">
        <v>65308.425000000003</v>
      </c>
      <c r="AE49" s="2">
        <v>65308.425000000003</v>
      </c>
      <c r="AF49" s="2">
        <v>0</v>
      </c>
      <c r="AG49" s="14">
        <f>SUMIF('consultant-gross'!D:D,eslam.data!AQ49,'consultant-gross'!F:F)</f>
        <v>1243970</v>
      </c>
      <c r="AH49" s="14">
        <f>SUMIF('consultant-gross'!D:D,eslam.data!AQ49,'consultant-gross'!G:G)</f>
        <v>1243970</v>
      </c>
      <c r="AI49" s="14">
        <f>SUMIF('consultant-net'!D:D,eslam.data!AQ49,'consultant-net'!F:F)</f>
        <v>836570</v>
      </c>
      <c r="AJ49" s="2" t="str">
        <f>VLOOKUP(A49,'eslam-to-invoicing'!A:B,2,0)</f>
        <v>Astoria Sharm elSheikh</v>
      </c>
      <c r="AQ49" s="2" t="str">
        <f t="shared" si="6"/>
        <v>Astoria - Sharm2</v>
      </c>
      <c r="AR49" s="2" t="str">
        <f t="shared" si="7"/>
        <v>Astoria Sharm elSheikh2</v>
      </c>
    </row>
    <row r="50" spans="1:44" x14ac:dyDescent="0.3">
      <c r="A50" s="6" t="s">
        <v>97</v>
      </c>
      <c r="B50" s="35">
        <f>VLOOKUP(A50,Sheet1!A:B,2,0)</f>
        <v>1</v>
      </c>
      <c r="C50" s="6">
        <v>3</v>
      </c>
      <c r="D50" s="25"/>
      <c r="E50" s="2">
        <v>401082.64999999991</v>
      </c>
      <c r="F50" s="26">
        <f>_xlfn.MAXIFS('data-from-invoicing'!E:E,'data-from-invoicing'!D:D,eslam.data!AR50)</f>
        <v>2440310</v>
      </c>
      <c r="G50" s="2">
        <f t="shared" si="4"/>
        <v>2039227.35</v>
      </c>
      <c r="I50" s="23"/>
      <c r="J50" s="2">
        <f>SUMIF('collection only'!D:D,eslam.data!AQ50,'collection only'!E:E)</f>
        <v>269728</v>
      </c>
      <c r="K50" s="26">
        <f>SUMIF('data-from-invoicing'!D:D,eslam.data!AR50,'data-from-invoicing'!F:F)</f>
        <v>1641108</v>
      </c>
      <c r="L50" s="2">
        <f t="shared" si="5"/>
        <v>1371380</v>
      </c>
      <c r="Q50" s="23"/>
      <c r="R50" s="2">
        <v>269728</v>
      </c>
      <c r="S50" s="1">
        <v>44773</v>
      </c>
      <c r="T50" s="1">
        <v>44773</v>
      </c>
      <c r="U50" s="1">
        <v>44776</v>
      </c>
      <c r="V50">
        <v>42</v>
      </c>
      <c r="W50" s="1">
        <v>44818</v>
      </c>
      <c r="X50" s="1">
        <v>44782</v>
      </c>
      <c r="Y50" s="2">
        <v>1645052.65</v>
      </c>
      <c r="AA50" s="2">
        <v>98567.65</v>
      </c>
      <c r="AD50" s="2">
        <v>21056.84</v>
      </c>
      <c r="AE50" s="2">
        <v>21056.84</v>
      </c>
      <c r="AF50" s="2">
        <v>0</v>
      </c>
      <c r="AG50" s="14">
        <f>SUMIF('consultant-gross'!D:D,eslam.data!AQ50,'consultant-gross'!F:F)</f>
        <v>401082.64999999991</v>
      </c>
      <c r="AH50" s="14">
        <f>SUMIF('consultant-gross'!D:D,eslam.data!AQ50,'consultant-gross'!G:G)</f>
        <v>1645052.65</v>
      </c>
      <c r="AI50" s="14">
        <f>SUMIF('consultant-net'!D:D,eslam.data!AQ50,'consultant-net'!F:F)</f>
        <v>269728</v>
      </c>
      <c r="AJ50" s="2" t="str">
        <f>VLOOKUP(A50,'eslam-to-invoicing'!A:B,2,0)</f>
        <v>Astoria Sharm elSheikh</v>
      </c>
      <c r="AQ50" s="2" t="str">
        <f t="shared" si="6"/>
        <v>Astoria - Sharm3</v>
      </c>
      <c r="AR50" s="2" t="str">
        <f t="shared" si="7"/>
        <v>Astoria Sharm elSheikh3</v>
      </c>
    </row>
    <row r="51" spans="1:44" x14ac:dyDescent="0.3">
      <c r="A51" s="6" t="s">
        <v>97</v>
      </c>
      <c r="B51" s="35">
        <f>VLOOKUP(A51,Sheet1!A:B,2,0)</f>
        <v>1</v>
      </c>
      <c r="C51" s="6">
        <v>4</v>
      </c>
      <c r="D51" s="25"/>
      <c r="E51" s="2">
        <v>2440310</v>
      </c>
      <c r="F51" s="26">
        <f>_xlfn.MAXIFS('data-from-invoicing'!E:E,'data-from-invoicing'!D:D,eslam.data!AR51)</f>
        <v>1055208</v>
      </c>
      <c r="G51" s="2">
        <f t="shared" si="4"/>
        <v>-1385102</v>
      </c>
      <c r="I51" s="23"/>
      <c r="J51" s="2">
        <f>SUMIF('collection only'!D:D,eslam.data!AQ51,'collection only'!E:E)</f>
        <v>1641108</v>
      </c>
      <c r="K51" s="26">
        <f>SUMIF('data-from-invoicing'!D:D,eslam.data!AR51,'data-from-invoicing'!F:F)</f>
        <v>709627</v>
      </c>
      <c r="L51" s="2">
        <f t="shared" si="5"/>
        <v>-931481</v>
      </c>
      <c r="Q51" s="23"/>
      <c r="R51" s="2">
        <v>1641108</v>
      </c>
      <c r="S51" s="1">
        <v>44804</v>
      </c>
      <c r="T51" s="1">
        <v>44804</v>
      </c>
      <c r="U51" s="1">
        <v>44804</v>
      </c>
      <c r="V51">
        <v>42</v>
      </c>
      <c r="W51" s="1">
        <v>44846</v>
      </c>
      <c r="X51" s="1">
        <v>44809</v>
      </c>
      <c r="Y51" s="2">
        <v>4085362.65</v>
      </c>
      <c r="AA51" s="2">
        <v>98567.65</v>
      </c>
      <c r="AD51" s="2">
        <v>128116.27499999999</v>
      </c>
      <c r="AE51" s="2">
        <v>128116.27499999999</v>
      </c>
      <c r="AF51" s="2">
        <v>0</v>
      </c>
      <c r="AG51" s="14">
        <f>SUMIF('consultant-gross'!D:D,eslam.data!AQ51,'consultant-gross'!F:F)</f>
        <v>2440310</v>
      </c>
      <c r="AH51" s="14">
        <f>SUMIF('consultant-gross'!D:D,eslam.data!AQ51,'consultant-gross'!G:G)</f>
        <v>4085362.65</v>
      </c>
      <c r="AI51" s="14">
        <f>SUMIF('consultant-net'!D:D,eslam.data!AQ51,'consultant-net'!F:F)</f>
        <v>1641108</v>
      </c>
      <c r="AJ51" s="2" t="str">
        <f>VLOOKUP(A51,'eslam-to-invoicing'!A:B,2,0)</f>
        <v>Astoria Sharm elSheikh</v>
      </c>
      <c r="AQ51" s="2" t="str">
        <f t="shared" si="6"/>
        <v>Astoria - Sharm4</v>
      </c>
      <c r="AR51" s="2" t="str">
        <f t="shared" si="7"/>
        <v>Astoria Sharm elSheikh4</v>
      </c>
    </row>
    <row r="52" spans="1:44" x14ac:dyDescent="0.3">
      <c r="A52" s="6" t="s">
        <v>97</v>
      </c>
      <c r="B52" s="35">
        <f>VLOOKUP(A52,Sheet1!A:B,2,0)</f>
        <v>1</v>
      </c>
      <c r="C52" s="6">
        <v>5</v>
      </c>
      <c r="D52" s="25"/>
      <c r="E52" s="2">
        <v>1055208</v>
      </c>
      <c r="F52" s="26">
        <f>_xlfn.MAXIFS('data-from-invoicing'!E:E,'data-from-invoicing'!D:D,eslam.data!AR52)</f>
        <v>314831.49</v>
      </c>
      <c r="G52" s="2">
        <f t="shared" si="4"/>
        <v>-740376.51</v>
      </c>
      <c r="I52" s="23"/>
      <c r="J52" s="2">
        <f>SUMIF('collection only'!D:D,eslam.data!AQ52,'collection only'!E:E)</f>
        <v>709627</v>
      </c>
      <c r="K52" s="26">
        <f>SUMIF('data-from-invoicing'!D:D,eslam.data!AR52,'data-from-invoicing'!F:F)</f>
        <v>278242.22450000001</v>
      </c>
      <c r="L52" s="2">
        <f t="shared" si="5"/>
        <v>-431384.77549999999</v>
      </c>
      <c r="Q52" s="23"/>
      <c r="R52" s="2">
        <v>709627</v>
      </c>
      <c r="S52" s="1">
        <v>44834</v>
      </c>
      <c r="T52" s="1">
        <v>44834</v>
      </c>
      <c r="U52" s="1">
        <v>44838</v>
      </c>
      <c r="V52">
        <v>42</v>
      </c>
      <c r="W52" s="1">
        <v>44880</v>
      </c>
      <c r="X52" s="1">
        <v>44840</v>
      </c>
      <c r="Y52" s="2">
        <v>5140570.6500000004</v>
      </c>
      <c r="AA52" s="2">
        <v>98567.65</v>
      </c>
      <c r="AC52" s="2">
        <v>33170</v>
      </c>
      <c r="AD52" s="2">
        <v>55398</v>
      </c>
      <c r="AE52" s="2">
        <v>55398</v>
      </c>
      <c r="AF52" s="2">
        <v>0</v>
      </c>
      <c r="AG52" s="14">
        <f>SUMIF('consultant-gross'!D:D,eslam.data!AQ52,'consultant-gross'!F:F)</f>
        <v>1055208.0000000005</v>
      </c>
      <c r="AH52" s="14">
        <f>SUMIF('consultant-gross'!D:D,eslam.data!AQ52,'consultant-gross'!G:G)</f>
        <v>5140570.6500000004</v>
      </c>
      <c r="AI52" s="14">
        <f>SUMIF('consultant-net'!D:D,eslam.data!AQ52,'consultant-net'!F:F)</f>
        <v>709627</v>
      </c>
      <c r="AJ52" s="2" t="str">
        <f>VLOOKUP(A52,'eslam-to-invoicing'!A:B,2,0)</f>
        <v>Astoria Sharm elSheikh</v>
      </c>
      <c r="AQ52" s="2" t="str">
        <f t="shared" si="6"/>
        <v>Astoria - Sharm5</v>
      </c>
      <c r="AR52" s="2" t="str">
        <f t="shared" si="7"/>
        <v>Astoria Sharm elSheikh5</v>
      </c>
    </row>
    <row r="53" spans="1:44" x14ac:dyDescent="0.3">
      <c r="A53" s="6" t="s">
        <v>97</v>
      </c>
      <c r="B53" s="35">
        <f>VLOOKUP(A53,Sheet1!A:B,2,0)</f>
        <v>1</v>
      </c>
      <c r="C53" s="6">
        <v>6</v>
      </c>
      <c r="D53" s="25"/>
      <c r="E53" s="2">
        <v>314831.48999999929</v>
      </c>
      <c r="F53" s="26">
        <f>_xlfn.MAXIFS('data-from-invoicing'!E:E,'data-from-invoicing'!D:D,eslam.data!AR53)</f>
        <v>172304.78</v>
      </c>
      <c r="G53" s="2">
        <f t="shared" si="4"/>
        <v>-142526.70999999929</v>
      </c>
      <c r="I53" s="23"/>
      <c r="J53" s="2">
        <f>SUMIF('collection only'!D:D,eslam.data!AQ53,'collection only'!E:E)</f>
        <v>244817</v>
      </c>
      <c r="K53" s="26">
        <f>SUMIF('data-from-invoicing'!D:D,eslam.data!AR53,'data-from-invoicing'!F:F)</f>
        <v>621397.33900000004</v>
      </c>
      <c r="L53" s="2">
        <f t="shared" si="5"/>
        <v>376580.33900000004</v>
      </c>
      <c r="Q53" s="23"/>
      <c r="R53" s="2">
        <v>244817</v>
      </c>
      <c r="S53" s="1">
        <v>44865</v>
      </c>
      <c r="T53" s="1">
        <v>44865</v>
      </c>
      <c r="U53" s="1">
        <v>44862</v>
      </c>
      <c r="V53">
        <v>42</v>
      </c>
      <c r="W53" s="1">
        <v>44904</v>
      </c>
      <c r="X53" s="1">
        <v>44864</v>
      </c>
      <c r="Y53" s="2">
        <v>5455402.1399999997</v>
      </c>
      <c r="AA53" s="2">
        <v>98567.65</v>
      </c>
      <c r="AD53" s="2">
        <v>221100</v>
      </c>
      <c r="AE53" s="2">
        <v>221100</v>
      </c>
      <c r="AF53" s="2">
        <v>0</v>
      </c>
      <c r="AG53" s="14">
        <f>SUMIF('consultant-gross'!D:D,eslam.data!AQ53,'consultant-gross'!F:F)</f>
        <v>314831.48999999929</v>
      </c>
      <c r="AH53" s="14">
        <f>SUMIF('consultant-gross'!D:D,eslam.data!AQ53,'consultant-gross'!G:G)</f>
        <v>5455402.1399999997</v>
      </c>
      <c r="AI53" s="14">
        <f>SUMIF('consultant-net'!D:D,eslam.data!AQ53,'consultant-net'!F:F)</f>
        <v>244817</v>
      </c>
      <c r="AJ53" s="2" t="str">
        <f>VLOOKUP(A53,'eslam-to-invoicing'!A:B,2,0)</f>
        <v>Astoria Sharm elSheikh</v>
      </c>
      <c r="AQ53" s="2" t="str">
        <f t="shared" si="6"/>
        <v>Astoria - Sharm6</v>
      </c>
      <c r="AR53" s="2" t="str">
        <f t="shared" si="7"/>
        <v>Astoria Sharm elSheikh6</v>
      </c>
    </row>
    <row r="54" spans="1:44" x14ac:dyDescent="0.3">
      <c r="A54" s="6" t="s">
        <v>97</v>
      </c>
      <c r="B54" s="35">
        <f>VLOOKUP(A54,Sheet1!A:B,2,0)</f>
        <v>1</v>
      </c>
      <c r="C54" s="6">
        <v>7</v>
      </c>
      <c r="D54" s="25"/>
      <c r="F54" s="26">
        <f>_xlfn.MAXIFS('data-from-invoicing'!E:E,'data-from-invoicing'!D:D,eslam.data!AR54)</f>
        <v>1116626</v>
      </c>
      <c r="G54" s="2">
        <f t="shared" si="4"/>
        <v>1116626</v>
      </c>
      <c r="I54" s="23"/>
      <c r="J54" s="2">
        <f>SUMIF('collection only'!D:D,eslam.data!AQ54,'collection only'!E:E)</f>
        <v>654151</v>
      </c>
      <c r="K54" s="26">
        <f>SUMIF('data-from-invoicing'!D:D,eslam.data!AR54,'data-from-invoicing'!F:F)</f>
        <v>1160163.51</v>
      </c>
      <c r="L54" s="2">
        <f t="shared" si="5"/>
        <v>506012.51</v>
      </c>
      <c r="Q54" s="23"/>
      <c r="S54" s="1">
        <v>44895</v>
      </c>
      <c r="T54" s="1">
        <v>44893</v>
      </c>
      <c r="U54" s="1">
        <v>44893</v>
      </c>
      <c r="V54">
        <v>42</v>
      </c>
      <c r="W54" s="1">
        <v>44935</v>
      </c>
      <c r="AF54" s="2">
        <v>0</v>
      </c>
      <c r="AG54" s="14">
        <f>SUMIF('consultant-gross'!D:D,eslam.data!AQ54,'consultant-gross'!F:F)</f>
        <v>0</v>
      </c>
      <c r="AH54" s="14">
        <f>SUMIF('consultant-gross'!D:D,eslam.data!AQ54,'consultant-gross'!G:G)</f>
        <v>0</v>
      </c>
      <c r="AI54" s="14">
        <f>SUMIF('consultant-net'!D:D,eslam.data!AQ54,'consultant-net'!F:F)</f>
        <v>0</v>
      </c>
      <c r="AJ54" s="2" t="str">
        <f>VLOOKUP(A54,'eslam-to-invoicing'!A:B,2,0)</f>
        <v>Astoria Sharm elSheikh</v>
      </c>
      <c r="AQ54" s="2" t="str">
        <f t="shared" si="6"/>
        <v>Astoria - Sharm7</v>
      </c>
      <c r="AR54" s="2" t="str">
        <f t="shared" si="7"/>
        <v>Astoria Sharm elSheikh7</v>
      </c>
    </row>
    <row r="55" spans="1:44" hidden="1" x14ac:dyDescent="0.3">
      <c r="A55" s="6" t="s">
        <v>97</v>
      </c>
      <c r="B55" s="6">
        <f>VLOOKUP(A55,Sheet1!A:B,2,0)</f>
        <v>1</v>
      </c>
      <c r="C55" s="6">
        <v>8</v>
      </c>
      <c r="D55" s="25"/>
      <c r="F55" s="26">
        <f>_xlfn.MAXIFS('data-from-invoicing'!E:E,'data-from-invoicing'!D:D,eslam.data!AR55)</f>
        <v>0</v>
      </c>
      <c r="G55" s="2">
        <f t="shared" si="4"/>
        <v>0</v>
      </c>
      <c r="H55" s="2"/>
      <c r="I55" s="23"/>
      <c r="J55" s="2">
        <f>SUMIF('collection only'!D:D,eslam.data!AQ55,'collection only'!E:E)</f>
        <v>1160836</v>
      </c>
      <c r="K55" s="26">
        <f>SUMIF('data-from-invoicing'!D:D,eslam.data!AR55,'data-from-invoicing'!F:F)</f>
        <v>0</v>
      </c>
      <c r="L55" s="2">
        <f t="shared" si="5"/>
        <v>-1160836</v>
      </c>
      <c r="M55" s="2"/>
      <c r="Q55" s="23"/>
      <c r="S55" s="1">
        <v>44957</v>
      </c>
      <c r="T55" s="1">
        <v>44958</v>
      </c>
      <c r="U55" s="1">
        <v>44958</v>
      </c>
      <c r="V55">
        <v>42</v>
      </c>
      <c r="W55" s="1">
        <v>45000</v>
      </c>
      <c r="AF55" s="2">
        <v>0</v>
      </c>
      <c r="AG55" s="14">
        <f>SUMIF('consultant-gross'!D:D,eslam.data!AQ55,'consultant-gross'!F:F)</f>
        <v>0</v>
      </c>
      <c r="AH55" s="14">
        <f>SUMIF('consultant-gross'!D:D,eslam.data!AQ55,'consultant-gross'!G:G)</f>
        <v>0</v>
      </c>
      <c r="AI55" s="14">
        <f>SUMIF('consultant-net'!D:D,eslam.data!AQ55,'consultant-net'!F:F)</f>
        <v>0</v>
      </c>
      <c r="AJ55" s="2" t="str">
        <f>VLOOKUP(A55,'eslam-to-invoicing'!A:B,2,0)</f>
        <v>Astoria Sharm elSheikh</v>
      </c>
      <c r="AQ55" s="2" t="str">
        <f t="shared" si="6"/>
        <v>Astoria - Sharm8</v>
      </c>
      <c r="AR55" s="2" t="str">
        <f t="shared" si="7"/>
        <v>Astoria Sharm elSheikh8</v>
      </c>
    </row>
    <row r="56" spans="1:44" x14ac:dyDescent="0.3">
      <c r="B56" s="35" t="e">
        <f>VLOOKUP(A56,Sheet1!A:B,2,0)</f>
        <v>#N/A</v>
      </c>
      <c r="D56" s="25"/>
      <c r="F56" s="26">
        <f>_xlfn.MAXIFS('data-from-invoicing'!E:E,'data-from-invoicing'!D:D,eslam.data!AR56)</f>
        <v>0</v>
      </c>
      <c r="I56" s="23"/>
      <c r="K56" s="26"/>
      <c r="Q56" s="23"/>
    </row>
    <row r="57" spans="1:44" hidden="1" x14ac:dyDescent="0.3">
      <c r="A57" s="6" t="s">
        <v>86</v>
      </c>
      <c r="B57" s="6">
        <f>VLOOKUP(A57,Sheet1!A:B,2,0)</f>
        <v>1</v>
      </c>
      <c r="C57" s="6">
        <v>1</v>
      </c>
      <c r="D57" s="25"/>
      <c r="E57" s="2">
        <v>6707988.5199999996</v>
      </c>
      <c r="F57" s="26">
        <f>_xlfn.MAXIFS('data-from-invoicing'!E:E,'data-from-invoicing'!D:D,eslam.data!AR57)</f>
        <v>6707988.5199999996</v>
      </c>
      <c r="G57" s="2">
        <f t="shared" ref="G57:G81" si="8">F57-E57</f>
        <v>0</v>
      </c>
      <c r="H57" s="2"/>
      <c r="I57" s="23"/>
      <c r="J57" s="2">
        <f>SUMIF('collection only'!D:D,eslam.data!AQ57,'collection only'!E:E)</f>
        <v>6511122</v>
      </c>
      <c r="K57" s="26">
        <f>SUMIF('data-from-invoicing'!D:D,eslam.data!AR57,'data-from-invoicing'!F:F)</f>
        <v>6441068.1189999999</v>
      </c>
      <c r="L57" s="2">
        <f t="shared" ref="L57:L81" si="9">K57-J57</f>
        <v>-70053.881000000052</v>
      </c>
      <c r="M57" s="2"/>
      <c r="N57" s="2">
        <v>46039744.5</v>
      </c>
      <c r="O57" s="2">
        <v>2000000</v>
      </c>
      <c r="Q57" s="23"/>
      <c r="R57" s="2">
        <v>4511122</v>
      </c>
      <c r="S57" s="1">
        <v>44592</v>
      </c>
      <c r="T57" s="1">
        <v>44605</v>
      </c>
      <c r="U57" s="1">
        <v>44607</v>
      </c>
      <c r="V57">
        <v>42</v>
      </c>
      <c r="W57" s="1">
        <v>44649</v>
      </c>
      <c r="X57" s="1">
        <v>44620</v>
      </c>
      <c r="Y57" s="2">
        <v>6707988.5199999996</v>
      </c>
      <c r="AF57" s="2">
        <v>0</v>
      </c>
      <c r="AG57" s="14">
        <f>SUMIF('consultant-gross'!D:D,eslam.data!AQ57,'consultant-gross'!F:F)</f>
        <v>6707988.5199999996</v>
      </c>
      <c r="AH57" s="14">
        <f>SUMIF('consultant-gross'!D:D,eslam.data!AQ57,'consultant-gross'!G:G)</f>
        <v>6707988.5199999996</v>
      </c>
      <c r="AI57" s="14">
        <f>SUMIF('consultant-net'!D:D,eslam.data!AQ57,'consultant-net'!F:F)</f>
        <v>4511122</v>
      </c>
      <c r="AJ57" s="2" t="str">
        <f>VLOOKUP(A57,'eslam-to-invoicing'!A:B,2,0)</f>
        <v>Waldorf Astoria Cairo</v>
      </c>
      <c r="AQ57" s="2" t="str">
        <f t="shared" ref="AQ57:AQ81" si="10">A57&amp;C57</f>
        <v>Astoria Hotel1</v>
      </c>
      <c r="AR57" s="2" t="str">
        <f t="shared" ref="AR57:AR81" si="11">AJ57&amp;C57</f>
        <v>Waldorf Astoria Cairo1</v>
      </c>
    </row>
    <row r="58" spans="1:44" hidden="1" x14ac:dyDescent="0.3">
      <c r="A58" s="6" t="s">
        <v>86</v>
      </c>
      <c r="B58" s="6">
        <f>VLOOKUP(A58,Sheet1!A:B,2,0)</f>
        <v>1</v>
      </c>
      <c r="C58" s="6">
        <v>2</v>
      </c>
      <c r="D58" s="25"/>
      <c r="E58" s="2">
        <v>3507480.42</v>
      </c>
      <c r="F58" s="26">
        <f>_xlfn.MAXIFS('data-from-invoicing'!E:E,'data-from-invoicing'!D:D,eslam.data!AR58)</f>
        <v>3507480.42</v>
      </c>
      <c r="G58" s="2">
        <f t="shared" si="8"/>
        <v>0</v>
      </c>
      <c r="H58" s="2"/>
      <c r="I58" s="23"/>
      <c r="J58" s="2">
        <f>SUMIF('collection only'!D:D,eslam.data!AQ58,'collection only'!E:E)</f>
        <v>2448868</v>
      </c>
      <c r="K58" s="26">
        <f>SUMIF('data-from-invoicing'!D:D,eslam.data!AR58,'data-from-invoicing'!F:F)</f>
        <v>2448867.8810000001</v>
      </c>
      <c r="L58" s="2">
        <f t="shared" si="9"/>
        <v>-0.11899999994784594</v>
      </c>
      <c r="M58" s="2"/>
      <c r="N58" s="2">
        <v>18415897.800000001</v>
      </c>
      <c r="Q58" s="23"/>
      <c r="R58" s="2">
        <v>2448868</v>
      </c>
      <c r="S58" s="1">
        <v>44620</v>
      </c>
      <c r="T58" s="1">
        <v>44620</v>
      </c>
      <c r="U58" s="1">
        <v>44629</v>
      </c>
      <c r="V58">
        <v>42</v>
      </c>
      <c r="W58" s="1">
        <v>44671</v>
      </c>
      <c r="X58" s="1">
        <v>44643</v>
      </c>
      <c r="Y58" s="2">
        <v>10215468.939999999</v>
      </c>
      <c r="Z58" s="2">
        <v>140761.4</v>
      </c>
      <c r="AD58" s="2">
        <v>191180.79</v>
      </c>
      <c r="AE58" s="2">
        <v>191180.79</v>
      </c>
      <c r="AF58" s="2">
        <v>0</v>
      </c>
      <c r="AG58" s="14">
        <f>SUMIF('consultant-gross'!D:D,eslam.data!AQ58,'consultant-gross'!F:F)</f>
        <v>0</v>
      </c>
      <c r="AH58" s="14">
        <f>SUMIF('consultant-gross'!D:D,eslam.data!AQ58,'consultant-gross'!G:G)</f>
        <v>0</v>
      </c>
      <c r="AI58" s="14">
        <f>SUMIF('consultant-net'!D:D,eslam.data!AQ58,'consultant-net'!F:F)</f>
        <v>0</v>
      </c>
      <c r="AJ58" s="2" t="str">
        <f>VLOOKUP(A58,'eslam-to-invoicing'!A:B,2,0)</f>
        <v>Waldorf Astoria Cairo</v>
      </c>
      <c r="AQ58" s="2" t="str">
        <f t="shared" si="10"/>
        <v>Astoria Hotel2</v>
      </c>
      <c r="AR58" s="2" t="str">
        <f t="shared" si="11"/>
        <v>Waldorf Astoria Cairo2</v>
      </c>
    </row>
    <row r="59" spans="1:44" hidden="1" x14ac:dyDescent="0.3">
      <c r="A59" s="6" t="s">
        <v>86</v>
      </c>
      <c r="B59" s="6">
        <f>VLOOKUP(A59,Sheet1!A:B,2,0)</f>
        <v>1</v>
      </c>
      <c r="C59" s="6">
        <v>3</v>
      </c>
      <c r="D59" s="25"/>
      <c r="E59" s="2">
        <v>6522225.370000001</v>
      </c>
      <c r="F59" s="26">
        <f>_xlfn.MAXIFS('data-from-invoicing'!E:E,'data-from-invoicing'!D:D,eslam.data!AR59)</f>
        <v>6522225.3700000001</v>
      </c>
      <c r="G59" s="2">
        <f t="shared" si="8"/>
        <v>0</v>
      </c>
      <c r="H59" s="2"/>
      <c r="I59" s="23"/>
      <c r="J59" s="2">
        <f>SUMIF('collection only'!D:D,eslam.data!AQ59,'collection only'!E:E)</f>
        <v>5421697</v>
      </c>
      <c r="K59" s="26">
        <f>SUMIF('data-from-invoicing'!D:D,eslam.data!AR59,'data-from-invoicing'!F:F)</f>
        <v>5421697.4285000004</v>
      </c>
      <c r="L59" s="2">
        <f t="shared" si="9"/>
        <v>0.42850000038743019</v>
      </c>
      <c r="M59" s="2"/>
      <c r="N59" s="2">
        <v>9207948.9000000004</v>
      </c>
      <c r="Q59" s="23"/>
      <c r="R59" s="2">
        <v>5421697</v>
      </c>
      <c r="S59" s="1">
        <v>44651</v>
      </c>
      <c r="T59" s="1">
        <v>44651</v>
      </c>
      <c r="U59" s="1">
        <v>44658</v>
      </c>
      <c r="V59">
        <v>42</v>
      </c>
      <c r="W59" s="1">
        <v>44700</v>
      </c>
      <c r="X59" s="1">
        <v>44672</v>
      </c>
      <c r="Y59" s="2">
        <v>16737694.310000001</v>
      </c>
      <c r="Z59" s="2">
        <v>3185804.68</v>
      </c>
      <c r="AD59" s="2">
        <v>501707.065</v>
      </c>
      <c r="AE59" s="2">
        <v>501707.065</v>
      </c>
      <c r="AF59" s="2">
        <v>0</v>
      </c>
      <c r="AG59" s="14">
        <f>SUMIF('consultant-gross'!D:D,eslam.data!AQ59,'consultant-gross'!F:F)</f>
        <v>6522225.370000001</v>
      </c>
      <c r="AH59" s="14">
        <f>SUMIF('consultant-gross'!D:D,eslam.data!AQ59,'consultant-gross'!G:G)</f>
        <v>16737694.310000001</v>
      </c>
      <c r="AI59" s="14">
        <f>SUMIF('consultant-net'!D:D,eslam.data!AQ59,'consultant-net'!F:F)</f>
        <v>5421697</v>
      </c>
      <c r="AJ59" s="2" t="str">
        <f>VLOOKUP(A59,'eslam-to-invoicing'!A:B,2,0)</f>
        <v>Waldorf Astoria Cairo</v>
      </c>
      <c r="AQ59" s="2" t="str">
        <f t="shared" si="10"/>
        <v>Astoria Hotel3</v>
      </c>
      <c r="AR59" s="2" t="str">
        <f t="shared" si="11"/>
        <v>Waldorf Astoria Cairo3</v>
      </c>
    </row>
    <row r="60" spans="1:44" x14ac:dyDescent="0.3">
      <c r="A60" s="29" t="s">
        <v>86</v>
      </c>
      <c r="B60" s="35">
        <f>VLOOKUP(A60,Sheet1!A:B,2,0)</f>
        <v>1</v>
      </c>
      <c r="C60" s="29">
        <v>4</v>
      </c>
      <c r="D60" s="30"/>
      <c r="E60" s="31">
        <v>5466647.2400000002</v>
      </c>
      <c r="F60" s="31">
        <f>_xlfn.MAXIFS('data-from-invoicing'!E:E,'data-from-invoicing'!D:D,eslam.data!AR60)</f>
        <v>5452379.9800000004</v>
      </c>
      <c r="G60" s="31">
        <f t="shared" si="8"/>
        <v>-14267.259999999776</v>
      </c>
      <c r="H60" s="36"/>
      <c r="I60" s="23"/>
      <c r="J60" s="2">
        <f>SUMIF('collection only'!D:D,eslam.data!AQ60,'collection only'!E:E)</f>
        <v>13842213.9</v>
      </c>
      <c r="K60" s="26">
        <f>SUMIF('data-from-invoicing'!D:D,eslam.data!AR60,'data-from-invoicing'!F:F)</f>
        <v>4634265</v>
      </c>
      <c r="L60" s="2">
        <f t="shared" si="9"/>
        <v>-9207948.9000000004</v>
      </c>
      <c r="Q60" s="23"/>
      <c r="R60" s="2">
        <v>4634265</v>
      </c>
      <c r="S60" s="1">
        <v>44681</v>
      </c>
      <c r="T60" s="1">
        <v>44691</v>
      </c>
      <c r="U60" s="1">
        <v>44698</v>
      </c>
      <c r="V60">
        <v>42</v>
      </c>
      <c r="W60" s="1">
        <v>44740</v>
      </c>
      <c r="X60" s="1">
        <v>44712</v>
      </c>
      <c r="Y60" s="2">
        <v>22204341.550000001</v>
      </c>
      <c r="Z60" s="2">
        <v>4790259</v>
      </c>
      <c r="AA60" s="2">
        <v>987281.94</v>
      </c>
      <c r="AD60" s="2">
        <v>1171022.6299999999</v>
      </c>
      <c r="AE60" s="2">
        <v>1171022.6299999999</v>
      </c>
      <c r="AF60" s="2">
        <v>0</v>
      </c>
      <c r="AG60" s="14">
        <f>SUMIF('consultant-gross'!D:D,eslam.data!AQ60,'consultant-gross'!F:F)</f>
        <v>5466647.2400000002</v>
      </c>
      <c r="AH60" s="14">
        <f>SUMIF('consultant-gross'!D:D,eslam.data!AQ60,'consultant-gross'!G:G)</f>
        <v>22204341.550000001</v>
      </c>
      <c r="AI60" s="14">
        <f>SUMIF('consultant-net'!D:D,eslam.data!AQ60,'consultant-net'!F:F)</f>
        <v>4634265</v>
      </c>
      <c r="AJ60" s="2" t="str">
        <f>VLOOKUP(A60,'eslam-to-invoicing'!A:B,2,0)</f>
        <v>Waldorf Astoria Cairo</v>
      </c>
      <c r="AQ60" s="2" t="str">
        <f t="shared" si="10"/>
        <v>Astoria Hotel4</v>
      </c>
      <c r="AR60" s="2" t="str">
        <f t="shared" si="11"/>
        <v>Waldorf Astoria Cairo4</v>
      </c>
    </row>
    <row r="61" spans="1:44" hidden="1" x14ac:dyDescent="0.3">
      <c r="A61" s="6" t="s">
        <v>86</v>
      </c>
      <c r="B61" s="6">
        <f>VLOOKUP(A61,Sheet1!A:B,2,0)</f>
        <v>1</v>
      </c>
      <c r="C61" s="6">
        <v>5</v>
      </c>
      <c r="D61" s="25"/>
      <c r="E61" s="2">
        <v>3030560.1014405489</v>
      </c>
      <c r="F61" s="26">
        <f>_xlfn.MAXIFS('data-from-invoicing'!E:E,'data-from-invoicing'!D:D,eslam.data!AR61)</f>
        <v>3030560.1</v>
      </c>
      <c r="G61" s="2">
        <f t="shared" si="8"/>
        <v>-1.4405488036572933E-3</v>
      </c>
      <c r="H61" s="2"/>
      <c r="I61" s="23"/>
      <c r="J61" s="2">
        <f>SUMIF('collection only'!D:D,eslam.data!AQ61,'collection only'!E:E)</f>
        <v>5818860</v>
      </c>
      <c r="K61" s="26">
        <f>SUMIF('data-from-invoicing'!D:D,eslam.data!AR61,'data-from-invoicing'!F:F)</f>
        <v>5818860.1749999998</v>
      </c>
      <c r="L61" s="2">
        <f t="shared" si="9"/>
        <v>0.17499999981373549</v>
      </c>
      <c r="M61" s="2"/>
      <c r="Q61" s="23"/>
      <c r="R61" s="2">
        <v>5818860</v>
      </c>
      <c r="S61" s="1">
        <v>44712</v>
      </c>
      <c r="T61" s="1">
        <v>44713</v>
      </c>
      <c r="U61" s="1">
        <v>44717</v>
      </c>
      <c r="V61">
        <v>42</v>
      </c>
      <c r="W61" s="1">
        <v>44759</v>
      </c>
      <c r="X61" s="1">
        <v>44740</v>
      </c>
      <c r="Y61" s="2">
        <v>25234901.65144055</v>
      </c>
      <c r="Z61" s="2">
        <v>9900984.5197730418</v>
      </c>
      <c r="AA61" s="2">
        <v>1091283.2220000001</v>
      </c>
      <c r="AD61" s="2">
        <v>538643.04561475001</v>
      </c>
      <c r="AE61" s="2">
        <v>538643.04561475001</v>
      </c>
      <c r="AF61" s="2">
        <v>0</v>
      </c>
      <c r="AG61" s="14">
        <f>SUMIF('consultant-gross'!D:D,eslam.data!AQ61,'consultant-gross'!F:F)</f>
        <v>3030560.1014405489</v>
      </c>
      <c r="AH61" s="14">
        <f>SUMIF('consultant-gross'!D:D,eslam.data!AQ61,'consultant-gross'!G:G)</f>
        <v>25234901.65144055</v>
      </c>
      <c r="AI61" s="14">
        <f>SUMIF('consultant-net'!D:D,eslam.data!AQ61,'consultant-net'!F:F)</f>
        <v>5818860</v>
      </c>
      <c r="AJ61" s="2" t="str">
        <f>VLOOKUP(A61,'eslam-to-invoicing'!A:B,2,0)</f>
        <v>Waldorf Astoria Cairo</v>
      </c>
      <c r="AQ61" s="2" t="str">
        <f t="shared" si="10"/>
        <v>Astoria Hotel5</v>
      </c>
      <c r="AR61" s="2" t="str">
        <f t="shared" si="11"/>
        <v>Waldorf Astoria Cairo5</v>
      </c>
    </row>
    <row r="62" spans="1:44" x14ac:dyDescent="0.3">
      <c r="A62" s="29" t="s">
        <v>86</v>
      </c>
      <c r="B62" s="35">
        <f>VLOOKUP(A62,Sheet1!A:B,2,0)</f>
        <v>1</v>
      </c>
      <c r="C62" s="29">
        <v>6</v>
      </c>
      <c r="D62" s="30"/>
      <c r="E62" s="31">
        <v>14829494.34855945</v>
      </c>
      <c r="F62" s="31">
        <f>_xlfn.MAXIFS('data-from-invoicing'!E:E,'data-from-invoicing'!D:D,eslam.data!AR62)</f>
        <v>14843761.800000003</v>
      </c>
      <c r="G62" s="31">
        <f t="shared" si="8"/>
        <v>14267.45144055225</v>
      </c>
      <c r="H62" s="36"/>
      <c r="I62" s="23"/>
      <c r="J62" s="2">
        <f>SUMIF('collection only'!D:D,eslam.data!AQ62,'collection only'!E:E)</f>
        <v>8446328.129999999</v>
      </c>
      <c r="K62" s="26">
        <f>SUMIF('data-from-invoicing'!D:D,eslam.data!AR62,'data-from-invoicing'!F:F)</f>
        <v>8446327.4499999993</v>
      </c>
      <c r="L62" s="2">
        <f t="shared" si="9"/>
        <v>-0.67999999970197678</v>
      </c>
      <c r="Q62" s="23"/>
      <c r="R62" s="2">
        <v>8446328.1300000008</v>
      </c>
      <c r="S62" s="1">
        <v>44742</v>
      </c>
      <c r="T62" s="1">
        <v>44740</v>
      </c>
      <c r="U62" s="1">
        <v>44741</v>
      </c>
      <c r="V62">
        <v>42</v>
      </c>
      <c r="W62" s="1">
        <v>44783</v>
      </c>
      <c r="X62" s="1">
        <v>44748</v>
      </c>
      <c r="Y62" s="2">
        <v>40064396</v>
      </c>
      <c r="Z62" s="2">
        <v>11427302</v>
      </c>
      <c r="AA62" s="2">
        <v>2183203.94</v>
      </c>
      <c r="AD62" s="2">
        <v>2103380.5</v>
      </c>
      <c r="AE62" s="2">
        <v>2103380.5</v>
      </c>
      <c r="AF62" s="2">
        <v>0</v>
      </c>
      <c r="AG62" s="14">
        <f>SUMIF('consultant-gross'!D:D,eslam.data!AQ62,'consultant-gross'!F:F)</f>
        <v>14829494.34855945</v>
      </c>
      <c r="AH62" s="14">
        <f>SUMIF('consultant-gross'!D:D,eslam.data!AQ62,'consultant-gross'!G:G)</f>
        <v>40064396</v>
      </c>
      <c r="AI62" s="14">
        <f>SUMIF('consultant-net'!D:D,eslam.data!AQ62,'consultant-net'!F:F)</f>
        <v>8446328.1300000008</v>
      </c>
      <c r="AJ62" s="2" t="str">
        <f>VLOOKUP(A62,'eslam-to-invoicing'!A:B,2,0)</f>
        <v>Waldorf Astoria Cairo</v>
      </c>
      <c r="AQ62" s="2" t="str">
        <f t="shared" si="10"/>
        <v>Astoria Hotel6</v>
      </c>
      <c r="AR62" s="2" t="str">
        <f t="shared" si="11"/>
        <v>Waldorf Astoria Cairo6</v>
      </c>
    </row>
    <row r="63" spans="1:44" x14ac:dyDescent="0.3">
      <c r="A63" s="6" t="s">
        <v>86</v>
      </c>
      <c r="B63" s="35">
        <f>VLOOKUP(A63,Sheet1!A:B,2,0)</f>
        <v>1</v>
      </c>
      <c r="C63" s="6">
        <v>7</v>
      </c>
      <c r="D63" s="25"/>
      <c r="E63" s="2">
        <v>11030217.630000001</v>
      </c>
      <c r="F63" s="26">
        <f>_xlfn.MAXIFS('data-from-invoicing'!E:E,'data-from-invoicing'!D:D,eslam.data!AR63)</f>
        <v>14720271.029999999</v>
      </c>
      <c r="G63" s="2">
        <f t="shared" si="8"/>
        <v>3690053.3999999985</v>
      </c>
      <c r="I63" s="23"/>
      <c r="J63" s="2">
        <f>SUMIF('collection only'!D:D,eslam.data!AQ63,'collection only'!E:E)</f>
        <v>8710615</v>
      </c>
      <c r="K63" s="26">
        <f>SUMIF('data-from-invoicing'!D:D,eslam.data!AR63,'data-from-invoicing'!F:F)</f>
        <v>8710614.8515000008</v>
      </c>
      <c r="L63" s="2">
        <f t="shared" si="9"/>
        <v>-0.1484999991953373</v>
      </c>
      <c r="Q63" s="23"/>
      <c r="R63" s="2">
        <v>8710615</v>
      </c>
      <c r="S63" s="1">
        <v>44773</v>
      </c>
      <c r="T63" s="1">
        <v>44776</v>
      </c>
      <c r="U63" s="1">
        <v>44777</v>
      </c>
      <c r="V63">
        <v>42</v>
      </c>
      <c r="W63" s="1">
        <v>44819</v>
      </c>
      <c r="X63" s="1">
        <v>44781</v>
      </c>
      <c r="Y63" s="2">
        <v>51094613.630000003</v>
      </c>
      <c r="Z63" s="2">
        <v>12186248.359999999</v>
      </c>
      <c r="AA63" s="2">
        <v>2194500</v>
      </c>
      <c r="AD63" s="2">
        <v>849101.84</v>
      </c>
      <c r="AE63" s="2">
        <v>849101.84</v>
      </c>
      <c r="AF63" s="2">
        <v>0</v>
      </c>
      <c r="AG63" s="14">
        <f>SUMIF('consultant-gross'!D:D,eslam.data!AQ63,'consultant-gross'!F:F)</f>
        <v>11030217.630000003</v>
      </c>
      <c r="AH63" s="14">
        <f>SUMIF('consultant-gross'!D:D,eslam.data!AQ63,'consultant-gross'!G:G)</f>
        <v>51094613.630000003</v>
      </c>
      <c r="AI63" s="14">
        <f>SUMIF('consultant-net'!D:D,eslam.data!AQ63,'consultant-net'!F:F)</f>
        <v>8710615</v>
      </c>
      <c r="AJ63" s="2" t="str">
        <f>VLOOKUP(A63,'eslam-to-invoicing'!A:B,2,0)</f>
        <v>Waldorf Astoria Cairo</v>
      </c>
      <c r="AQ63" s="2" t="str">
        <f t="shared" si="10"/>
        <v>Astoria Hotel7</v>
      </c>
      <c r="AR63" s="2" t="str">
        <f t="shared" si="11"/>
        <v>Waldorf Astoria Cairo7</v>
      </c>
    </row>
    <row r="64" spans="1:44" x14ac:dyDescent="0.3">
      <c r="A64" s="29" t="s">
        <v>86</v>
      </c>
      <c r="B64" s="35">
        <f>VLOOKUP(A64,Sheet1!A:B,2,0)</f>
        <v>1</v>
      </c>
      <c r="C64" s="29">
        <v>8</v>
      </c>
      <c r="D64" s="30"/>
      <c r="E64" s="31">
        <v>14516248.369999999</v>
      </c>
      <c r="F64" s="31">
        <f>_xlfn.MAXIFS('data-from-invoicing'!E:E,'data-from-invoicing'!D:D,eslam.data!AR64)</f>
        <v>9001222.9800000004</v>
      </c>
      <c r="G64" s="31">
        <f t="shared" si="8"/>
        <v>-5515025.3899999987</v>
      </c>
      <c r="H64" s="36"/>
      <c r="I64" s="23"/>
      <c r="J64" s="2">
        <f>SUMIF('collection only'!D:D,eslam.data!AQ64,'collection only'!E:E)</f>
        <v>2805916</v>
      </c>
      <c r="K64" s="26">
        <f>SUMIF('data-from-invoicing'!D:D,eslam.data!AR64,'data-from-invoicing'!F:F)</f>
        <v>2805915.699</v>
      </c>
      <c r="L64" s="2">
        <f t="shared" si="9"/>
        <v>-0.30099999997764826</v>
      </c>
      <c r="Q64" s="23"/>
      <c r="R64" s="2">
        <v>2805916</v>
      </c>
      <c r="S64" s="1">
        <v>44804</v>
      </c>
      <c r="T64" s="1">
        <v>44793</v>
      </c>
      <c r="U64" s="1">
        <v>44798</v>
      </c>
      <c r="V64">
        <v>42</v>
      </c>
      <c r="W64" s="1">
        <v>44840</v>
      </c>
      <c r="X64" s="1">
        <v>44812</v>
      </c>
      <c r="Y64" s="2">
        <v>65610862</v>
      </c>
      <c r="Z64" s="2">
        <v>13343046</v>
      </c>
      <c r="AA64" s="2">
        <v>6856879.1299999999</v>
      </c>
      <c r="AD64" s="2">
        <v>3444570.26</v>
      </c>
      <c r="AE64" s="2">
        <v>3444570.26</v>
      </c>
      <c r="AF64" s="2">
        <v>0</v>
      </c>
      <c r="AG64" s="14">
        <f>SUMIF('consultant-gross'!D:D,eslam.data!AQ64,'consultant-gross'!F:F)</f>
        <v>14516248.369999997</v>
      </c>
      <c r="AH64" s="14">
        <f>SUMIF('consultant-gross'!D:D,eslam.data!AQ64,'consultant-gross'!G:G)</f>
        <v>65610862</v>
      </c>
      <c r="AI64" s="14">
        <f>SUMIF('consultant-net'!D:D,eslam.data!AQ64,'consultant-net'!F:F)</f>
        <v>2805916</v>
      </c>
      <c r="AJ64" s="2" t="str">
        <f>VLOOKUP(A64,'eslam-to-invoicing'!A:B,2,0)</f>
        <v>Waldorf Astoria Cairo</v>
      </c>
      <c r="AQ64" s="2" t="str">
        <f t="shared" si="10"/>
        <v>Astoria Hotel8</v>
      </c>
      <c r="AR64" s="2" t="str">
        <f t="shared" si="11"/>
        <v>Waldorf Astoria Cairo8</v>
      </c>
    </row>
    <row r="65" spans="1:44" x14ac:dyDescent="0.3">
      <c r="A65" s="29" t="s">
        <v>86</v>
      </c>
      <c r="B65" s="35">
        <f>VLOOKUP(A65,Sheet1!A:B,2,0)</f>
        <v>1</v>
      </c>
      <c r="C65" s="29">
        <v>9</v>
      </c>
      <c r="D65" s="30"/>
      <c r="E65" s="31">
        <v>10555127.630000001</v>
      </c>
      <c r="F65" s="31">
        <f>_xlfn.MAXIFS('data-from-invoicing'!E:E,'data-from-invoicing'!D:D,eslam.data!AR65)</f>
        <v>16070153.020000001</v>
      </c>
      <c r="G65" s="31">
        <f t="shared" si="8"/>
        <v>5515025.3900000006</v>
      </c>
      <c r="H65" s="36"/>
      <c r="I65" s="23"/>
      <c r="J65" s="2">
        <f>SUMIF('collection only'!D:D,eslam.data!AQ65,'collection only'!E:E)</f>
        <v>6286403</v>
      </c>
      <c r="K65" s="26">
        <f>SUMIF('data-from-invoicing'!D:D,eslam.data!AR65,'data-from-invoicing'!F:F)</f>
        <v>6286403</v>
      </c>
      <c r="L65" s="2">
        <f t="shared" si="9"/>
        <v>0</v>
      </c>
      <c r="Q65" s="23"/>
      <c r="R65" s="2">
        <v>6286403</v>
      </c>
      <c r="S65" s="1">
        <v>44834</v>
      </c>
      <c r="T65" s="1">
        <v>44819</v>
      </c>
      <c r="U65" s="1">
        <v>44825</v>
      </c>
      <c r="V65">
        <v>42</v>
      </c>
      <c r="W65" s="1">
        <v>44867</v>
      </c>
      <c r="X65" s="1">
        <v>44830</v>
      </c>
      <c r="Y65" s="2">
        <v>76165989.629999995</v>
      </c>
      <c r="Z65" s="2">
        <v>6497174.9500000002</v>
      </c>
      <c r="AA65" s="2">
        <v>1117474.28</v>
      </c>
      <c r="AD65" s="2">
        <v>713450.5</v>
      </c>
      <c r="AE65" s="2">
        <v>713450.5</v>
      </c>
      <c r="AF65" s="2">
        <v>0</v>
      </c>
      <c r="AG65" s="14">
        <f>SUMIF('consultant-gross'!D:D,eslam.data!AQ65,'consultant-gross'!F:F)</f>
        <v>10555127.629999995</v>
      </c>
      <c r="AH65" s="14">
        <f>SUMIF('consultant-gross'!D:D,eslam.data!AQ65,'consultant-gross'!G:G)</f>
        <v>76165989.629999995</v>
      </c>
      <c r="AI65" s="14">
        <f>SUMIF('consultant-net'!D:D,eslam.data!AQ65,'consultant-net'!F:F)</f>
        <v>6286403</v>
      </c>
      <c r="AJ65" s="2" t="str">
        <f>VLOOKUP(A65,'eslam-to-invoicing'!A:B,2,0)</f>
        <v>Waldorf Astoria Cairo</v>
      </c>
      <c r="AQ65" s="2" t="str">
        <f t="shared" si="10"/>
        <v>Astoria Hotel9</v>
      </c>
      <c r="AR65" s="2" t="str">
        <f t="shared" si="11"/>
        <v>Waldorf Astoria Cairo9</v>
      </c>
    </row>
    <row r="66" spans="1:44" hidden="1" x14ac:dyDescent="0.3">
      <c r="A66" s="6" t="s">
        <v>86</v>
      </c>
      <c r="B66" s="6">
        <f>VLOOKUP(A66,Sheet1!A:B,2,0)</f>
        <v>1</v>
      </c>
      <c r="C66" s="6">
        <v>10</v>
      </c>
      <c r="D66" s="25"/>
      <c r="E66" s="2">
        <v>9739259.1600000113</v>
      </c>
      <c r="F66" s="26">
        <f>_xlfn.MAXIFS('data-from-invoicing'!E:E,'data-from-invoicing'!D:D,eslam.data!AR66)</f>
        <v>9739259.1600000001</v>
      </c>
      <c r="G66" s="2">
        <f t="shared" si="8"/>
        <v>0</v>
      </c>
      <c r="H66" s="2"/>
      <c r="I66" s="23"/>
      <c r="J66" s="2">
        <f>SUMIF('collection only'!D:D,eslam.data!AQ66,'collection only'!E:E)</f>
        <v>4982321</v>
      </c>
      <c r="K66" s="26">
        <f>SUMIF('data-from-invoicing'!D:D,eslam.data!AR66,'data-from-invoicing'!F:F)</f>
        <v>4982321</v>
      </c>
      <c r="L66" s="2">
        <f t="shared" si="9"/>
        <v>0</v>
      </c>
      <c r="M66" s="2"/>
      <c r="Q66" s="23"/>
      <c r="R66" s="2">
        <v>4982321</v>
      </c>
      <c r="S66" s="1">
        <v>44834</v>
      </c>
      <c r="T66" s="1">
        <v>44831</v>
      </c>
      <c r="U66" s="1">
        <v>44837</v>
      </c>
      <c r="V66">
        <v>42</v>
      </c>
      <c r="W66" s="1">
        <v>44879</v>
      </c>
      <c r="X66" s="1">
        <v>44840</v>
      </c>
      <c r="Y66" s="2">
        <v>85905248.790000007</v>
      </c>
      <c r="Z66" s="2">
        <v>7583343.2699999996</v>
      </c>
      <c r="AA66" s="2">
        <v>4748282.13</v>
      </c>
      <c r="AD66" s="2">
        <v>565619.52</v>
      </c>
      <c r="AE66" s="2">
        <v>565619.52</v>
      </c>
      <c r="AF66" s="2">
        <v>0</v>
      </c>
      <c r="AG66" s="14">
        <f>SUMIF('consultant-gross'!D:D,eslam.data!AQ66,'consultant-gross'!F:F)</f>
        <v>9739259.1600000113</v>
      </c>
      <c r="AH66" s="14">
        <f>SUMIF('consultant-gross'!D:D,eslam.data!AQ66,'consultant-gross'!G:G)</f>
        <v>85905248.790000007</v>
      </c>
      <c r="AI66" s="14">
        <f>SUMIF('consultant-net'!D:D,eslam.data!AQ66,'consultant-net'!F:F)</f>
        <v>4982321</v>
      </c>
      <c r="AJ66" s="2" t="str">
        <f>VLOOKUP(A66,'eslam-to-invoicing'!A:B,2,0)</f>
        <v>Waldorf Astoria Cairo</v>
      </c>
      <c r="AQ66" s="2" t="str">
        <f t="shared" si="10"/>
        <v>Astoria Hotel10</v>
      </c>
      <c r="AR66" s="2" t="str">
        <f t="shared" si="11"/>
        <v>Waldorf Astoria Cairo10</v>
      </c>
    </row>
    <row r="67" spans="1:44" hidden="1" x14ac:dyDescent="0.3">
      <c r="A67" s="6" t="s">
        <v>86</v>
      </c>
      <c r="B67" s="6">
        <f>VLOOKUP(A67,Sheet1!A:B,2,0)</f>
        <v>1</v>
      </c>
      <c r="C67" s="6">
        <v>11</v>
      </c>
      <c r="D67" s="25"/>
      <c r="E67" s="2">
        <v>22454296.859999999</v>
      </c>
      <c r="F67" s="26">
        <f>_xlfn.MAXIFS('data-from-invoicing'!E:E,'data-from-invoicing'!D:D,eslam.data!AR67)</f>
        <v>22454296.859999999</v>
      </c>
      <c r="G67" s="2">
        <f t="shared" si="8"/>
        <v>0</v>
      </c>
      <c r="H67" s="2"/>
      <c r="I67" s="23"/>
      <c r="J67" s="2">
        <f>SUMIF('collection only'!D:D,eslam.data!AQ67,'collection only'!E:E)</f>
        <v>10757000</v>
      </c>
      <c r="K67" s="26">
        <f>SUMIF('data-from-invoicing'!D:D,eslam.data!AR67,'data-from-invoicing'!F:F)</f>
        <v>10757000</v>
      </c>
      <c r="L67" s="2">
        <f t="shared" si="9"/>
        <v>0</v>
      </c>
      <c r="M67" s="2"/>
      <c r="Q67" s="23"/>
      <c r="R67" s="2">
        <v>10757000</v>
      </c>
      <c r="S67" s="1">
        <v>44865</v>
      </c>
      <c r="T67" s="1">
        <v>44851</v>
      </c>
      <c r="U67" s="1">
        <v>44857</v>
      </c>
      <c r="V67">
        <v>42</v>
      </c>
      <c r="W67" s="1">
        <v>44899</v>
      </c>
      <c r="X67" s="1">
        <v>44865</v>
      </c>
      <c r="Y67" s="2">
        <v>108359545.65000001</v>
      </c>
      <c r="Z67" s="2">
        <v>9996725.4800000004</v>
      </c>
      <c r="AA67" s="2">
        <v>8116978.46</v>
      </c>
      <c r="AD67" s="2">
        <v>6188712.4199999999</v>
      </c>
      <c r="AE67" s="2">
        <v>6188712.4199999999</v>
      </c>
      <c r="AF67" s="2">
        <v>0</v>
      </c>
      <c r="AG67" s="14">
        <f>SUMIF('consultant-gross'!D:D,eslam.data!AQ67,'consultant-gross'!F:F)</f>
        <v>22454296.859999999</v>
      </c>
      <c r="AH67" s="14">
        <f>SUMIF('consultant-gross'!D:D,eslam.data!AQ67,'consultant-gross'!G:G)</f>
        <v>108359545.65000001</v>
      </c>
      <c r="AI67" s="14">
        <f>SUMIF('consultant-net'!D:D,eslam.data!AQ67,'consultant-net'!F:F)</f>
        <v>10757000</v>
      </c>
      <c r="AJ67" s="2" t="str">
        <f>VLOOKUP(A67,'eslam-to-invoicing'!A:B,2,0)</f>
        <v>Waldorf Astoria Cairo</v>
      </c>
      <c r="AQ67" s="2" t="str">
        <f t="shared" si="10"/>
        <v>Astoria Hotel11</v>
      </c>
      <c r="AR67" s="2" t="str">
        <f t="shared" si="11"/>
        <v>Waldorf Astoria Cairo11</v>
      </c>
    </row>
    <row r="68" spans="1:44" hidden="1" x14ac:dyDescent="0.3">
      <c r="A68" s="6" t="s">
        <v>86</v>
      </c>
      <c r="B68" s="6">
        <f>VLOOKUP(A68,Sheet1!A:B,2,0)</f>
        <v>1</v>
      </c>
      <c r="C68" s="6">
        <v>12</v>
      </c>
      <c r="D68" s="25"/>
      <c r="E68" s="2">
        <v>7707398.9399999976</v>
      </c>
      <c r="F68" s="26">
        <f>_xlfn.MAXIFS('data-from-invoicing'!E:E,'data-from-invoicing'!D:D,eslam.data!AR68)</f>
        <v>7707398.9299999997</v>
      </c>
      <c r="G68" s="2">
        <f t="shared" si="8"/>
        <v>-9.9999979138374329E-3</v>
      </c>
      <c r="H68" s="2"/>
      <c r="I68" s="23"/>
      <c r="J68" s="2">
        <f>SUMIF('collection only'!D:D,eslam.data!AQ68,'collection only'!E:E)</f>
        <v>2603000</v>
      </c>
      <c r="K68" s="26">
        <f>SUMIF('data-from-invoicing'!D:D,eslam.data!AR68,'data-from-invoicing'!F:F)</f>
        <v>2602999.7165000001</v>
      </c>
      <c r="L68" s="2">
        <f t="shared" si="9"/>
        <v>-0.28349999990314245</v>
      </c>
      <c r="M68" s="2"/>
      <c r="Q68" s="23"/>
      <c r="R68" s="2">
        <v>2603000</v>
      </c>
      <c r="S68" s="1">
        <v>44865</v>
      </c>
      <c r="T68" s="1">
        <v>44865</v>
      </c>
      <c r="U68" s="1">
        <v>44868</v>
      </c>
      <c r="V68">
        <v>42</v>
      </c>
      <c r="W68" s="1">
        <v>44910</v>
      </c>
      <c r="X68" s="1">
        <v>44875</v>
      </c>
      <c r="Y68" s="2">
        <v>116066944.59</v>
      </c>
      <c r="Z68" s="2">
        <v>7811106.6299999999</v>
      </c>
      <c r="AA68" s="2">
        <v>9547937.3699999992</v>
      </c>
      <c r="AD68" s="2">
        <v>6484069.9199999999</v>
      </c>
      <c r="AE68" s="2">
        <v>6484069.9199999999</v>
      </c>
      <c r="AF68" s="2">
        <v>0</v>
      </c>
      <c r="AG68" s="14">
        <f>SUMIF('consultant-gross'!D:D,eslam.data!AQ68,'consultant-gross'!F:F)</f>
        <v>7707398.9399999976</v>
      </c>
      <c r="AH68" s="14">
        <f>SUMIF('consultant-gross'!D:D,eslam.data!AQ68,'consultant-gross'!G:G)</f>
        <v>116066944.59</v>
      </c>
      <c r="AI68" s="14">
        <f>SUMIF('consultant-net'!D:D,eslam.data!AQ68,'consultant-net'!F:F)</f>
        <v>2603000</v>
      </c>
      <c r="AJ68" s="2" t="str">
        <f>VLOOKUP(A68,'eslam-to-invoicing'!A:B,2,0)</f>
        <v>Waldorf Astoria Cairo</v>
      </c>
      <c r="AQ68" s="2" t="str">
        <f t="shared" si="10"/>
        <v>Astoria Hotel12</v>
      </c>
      <c r="AR68" s="2" t="str">
        <f t="shared" si="11"/>
        <v>Waldorf Astoria Cairo12</v>
      </c>
    </row>
    <row r="69" spans="1:44" hidden="1" x14ac:dyDescent="0.3">
      <c r="A69" s="6" t="s">
        <v>86</v>
      </c>
      <c r="B69" s="6">
        <f>VLOOKUP(A69,Sheet1!A:B,2,0)</f>
        <v>1</v>
      </c>
      <c r="C69" s="6">
        <v>13</v>
      </c>
      <c r="D69" s="25"/>
      <c r="E69" s="2">
        <v>11273556.70999999</v>
      </c>
      <c r="F69" s="26">
        <f>_xlfn.MAXIFS('data-from-invoicing'!E:E,'data-from-invoicing'!D:D,eslam.data!AR69)</f>
        <v>11273556.710000001</v>
      </c>
      <c r="G69" s="2">
        <f t="shared" si="8"/>
        <v>0</v>
      </c>
      <c r="H69" s="2"/>
      <c r="I69" s="23"/>
      <c r="J69" s="2">
        <f>SUMIF('collection only'!D:D,eslam.data!AQ69,'collection only'!E:E)</f>
        <v>5389256</v>
      </c>
      <c r="K69" s="26">
        <f>SUMIF('data-from-invoicing'!D:D,eslam.data!AR69,'data-from-invoicing'!F:F)</f>
        <v>5389256</v>
      </c>
      <c r="L69" s="2">
        <f t="shared" si="9"/>
        <v>0</v>
      </c>
      <c r="M69" s="2"/>
      <c r="Q69" s="23"/>
      <c r="R69" s="2">
        <v>5389256</v>
      </c>
      <c r="S69" s="1">
        <v>44895</v>
      </c>
      <c r="T69" s="1">
        <v>44884</v>
      </c>
      <c r="U69" s="1">
        <v>44887</v>
      </c>
      <c r="V69">
        <v>42</v>
      </c>
      <c r="W69" s="1">
        <v>44929</v>
      </c>
      <c r="X69" s="1">
        <v>44893</v>
      </c>
      <c r="Y69" s="2">
        <v>127340501.3</v>
      </c>
      <c r="Z69" s="2">
        <v>8209371.2999999998</v>
      </c>
      <c r="AA69" s="2">
        <v>13101564.960000001</v>
      </c>
      <c r="AD69" s="2">
        <v>7095844.8849999998</v>
      </c>
      <c r="AE69" s="2">
        <v>7095844.8849999998</v>
      </c>
      <c r="AF69" s="2">
        <v>0</v>
      </c>
      <c r="AG69" s="14">
        <f>SUMIF('consultant-gross'!D:D,eslam.data!AQ69,'consultant-gross'!F:F)</f>
        <v>11273556.709999993</v>
      </c>
      <c r="AH69" s="14">
        <f>SUMIF('consultant-gross'!D:D,eslam.data!AQ69,'consultant-gross'!G:G)</f>
        <v>127340501.3</v>
      </c>
      <c r="AI69" s="14">
        <f>SUMIF('consultant-net'!D:D,eslam.data!AQ69,'consultant-net'!F:F)</f>
        <v>5389256</v>
      </c>
      <c r="AJ69" s="2" t="str">
        <f>VLOOKUP(A69,'eslam-to-invoicing'!A:B,2,0)</f>
        <v>Waldorf Astoria Cairo</v>
      </c>
      <c r="AQ69" s="2" t="str">
        <f t="shared" si="10"/>
        <v>Astoria Hotel13</v>
      </c>
      <c r="AR69" s="2" t="str">
        <f t="shared" si="11"/>
        <v>Waldorf Astoria Cairo13</v>
      </c>
    </row>
    <row r="70" spans="1:44" hidden="1" x14ac:dyDescent="0.3">
      <c r="A70" s="6" t="s">
        <v>86</v>
      </c>
      <c r="B70" s="6">
        <f>VLOOKUP(A70,Sheet1!A:B,2,0)</f>
        <v>1</v>
      </c>
      <c r="C70" s="6">
        <v>14</v>
      </c>
      <c r="D70" s="25"/>
      <c r="E70" s="2">
        <v>13597376.250000009</v>
      </c>
      <c r="F70" s="26">
        <f>_xlfn.MAXIFS('data-from-invoicing'!E:E,'data-from-invoicing'!D:D,eslam.data!AR70)</f>
        <v>13597376.25</v>
      </c>
      <c r="G70" s="2">
        <f t="shared" si="8"/>
        <v>0</v>
      </c>
      <c r="H70" s="2"/>
      <c r="I70" s="23"/>
      <c r="J70" s="2">
        <f>SUMIF('collection only'!D:D,eslam.data!AQ70,'collection only'!E:E)</f>
        <v>6216098</v>
      </c>
      <c r="K70" s="26">
        <f>SUMIF('data-from-invoicing'!D:D,eslam.data!AR70,'data-from-invoicing'!F:F)</f>
        <v>6216098</v>
      </c>
      <c r="L70" s="2">
        <f t="shared" si="9"/>
        <v>0</v>
      </c>
      <c r="M70" s="2"/>
      <c r="Q70" s="23"/>
      <c r="R70" s="2">
        <v>6216098</v>
      </c>
      <c r="S70" s="1">
        <v>44895</v>
      </c>
      <c r="T70" s="1">
        <v>44900</v>
      </c>
      <c r="U70" s="1">
        <v>44903</v>
      </c>
      <c r="V70">
        <v>42</v>
      </c>
      <c r="W70" s="1">
        <v>44945</v>
      </c>
      <c r="X70" s="1">
        <v>44915</v>
      </c>
      <c r="Y70" s="2">
        <v>140937877.55000001</v>
      </c>
      <c r="Z70" s="2">
        <v>8044171.1299999999</v>
      </c>
      <c r="AA70" s="2">
        <v>13024305.91</v>
      </c>
      <c r="AD70" s="2">
        <v>7801447.1299999999</v>
      </c>
      <c r="AE70" s="2">
        <v>7801447.1299999999</v>
      </c>
      <c r="AF70" s="2">
        <v>0</v>
      </c>
      <c r="AG70" s="14">
        <f>SUMIF('consultant-gross'!D:D,eslam.data!AQ70,'consultant-gross'!F:F)</f>
        <v>13597376.250000015</v>
      </c>
      <c r="AH70" s="14">
        <f>SUMIF('consultant-gross'!D:D,eslam.data!AQ70,'consultant-gross'!G:G)</f>
        <v>140937877.55000001</v>
      </c>
      <c r="AI70" s="14">
        <f>SUMIF('consultant-net'!D:D,eslam.data!AQ70,'consultant-net'!F:F)</f>
        <v>6216098</v>
      </c>
      <c r="AJ70" s="2" t="str">
        <f>VLOOKUP(A70,'eslam-to-invoicing'!A:B,2,0)</f>
        <v>Waldorf Astoria Cairo</v>
      </c>
      <c r="AQ70" s="2" t="str">
        <f t="shared" si="10"/>
        <v>Astoria Hotel14</v>
      </c>
      <c r="AR70" s="2" t="str">
        <f t="shared" si="11"/>
        <v>Waldorf Astoria Cairo14</v>
      </c>
    </row>
    <row r="71" spans="1:44" hidden="1" x14ac:dyDescent="0.3">
      <c r="A71" s="6" t="s">
        <v>86</v>
      </c>
      <c r="B71" s="6">
        <f>VLOOKUP(A71,Sheet1!A:B,2,0)</f>
        <v>1</v>
      </c>
      <c r="C71" s="6">
        <v>15</v>
      </c>
      <c r="D71" s="25"/>
      <c r="E71" s="2">
        <v>9032753.1099999845</v>
      </c>
      <c r="F71" s="26">
        <f>_xlfn.MAXIFS('data-from-invoicing'!E:E,'data-from-invoicing'!D:D,eslam.data!AR71)</f>
        <v>9032753.0999999996</v>
      </c>
      <c r="G71" s="2">
        <f t="shared" si="8"/>
        <v>-9.9999848753213882E-3</v>
      </c>
      <c r="H71" s="2"/>
      <c r="I71" s="23"/>
      <c r="J71" s="2">
        <f>SUMIF('collection only'!D:D,eslam.data!AQ71,'collection only'!E:E)</f>
        <v>4185662</v>
      </c>
      <c r="K71" s="26">
        <f>SUMIF('data-from-invoicing'!D:D,eslam.data!AR71,'data-from-invoicing'!F:F)</f>
        <v>0</v>
      </c>
      <c r="L71" s="2">
        <f t="shared" si="9"/>
        <v>-4185662</v>
      </c>
      <c r="M71" s="2"/>
      <c r="Q71" s="23"/>
      <c r="R71" s="2">
        <v>4185662</v>
      </c>
      <c r="S71" s="1">
        <v>44926</v>
      </c>
      <c r="T71" s="1">
        <v>44926</v>
      </c>
      <c r="U71" s="1">
        <v>44921</v>
      </c>
      <c r="V71">
        <v>42</v>
      </c>
      <c r="W71" s="1">
        <v>44963</v>
      </c>
      <c r="X71" s="1">
        <v>44951</v>
      </c>
      <c r="Y71" s="2">
        <v>149970630.66</v>
      </c>
      <c r="Z71" s="2">
        <v>8062383.0300000003</v>
      </c>
      <c r="AA71" s="2">
        <v>14785109.699999999</v>
      </c>
      <c r="AD71" s="2">
        <v>8276577.2599999998</v>
      </c>
      <c r="AE71" s="2">
        <v>8276577.2599999998</v>
      </c>
      <c r="AF71" s="2">
        <v>0</v>
      </c>
      <c r="AG71" s="14">
        <f>SUMIF('consultant-gross'!D:D,eslam.data!AQ71,'consultant-gross'!F:F)</f>
        <v>9032753.1099999845</v>
      </c>
      <c r="AH71" s="14">
        <f>SUMIF('consultant-gross'!D:D,eslam.data!AQ71,'consultant-gross'!G:G)</f>
        <v>149970630.66</v>
      </c>
      <c r="AI71" s="14">
        <f>SUMIF('consultant-net'!D:D,eslam.data!AQ71,'consultant-net'!F:F)</f>
        <v>4185662</v>
      </c>
      <c r="AJ71" s="2" t="str">
        <f>VLOOKUP(A71,'eslam-to-invoicing'!A:B,2,0)</f>
        <v>Waldorf Astoria Cairo</v>
      </c>
      <c r="AQ71" s="2" t="str">
        <f t="shared" si="10"/>
        <v>Astoria Hotel15</v>
      </c>
      <c r="AR71" s="2" t="str">
        <f t="shared" si="11"/>
        <v>Waldorf Astoria Cairo15</v>
      </c>
    </row>
    <row r="72" spans="1:44" hidden="1" x14ac:dyDescent="0.3">
      <c r="A72" s="6" t="s">
        <v>86</v>
      </c>
      <c r="B72" s="6">
        <f>VLOOKUP(A72,Sheet1!A:B,2,0)</f>
        <v>1</v>
      </c>
      <c r="C72" s="6">
        <v>16</v>
      </c>
      <c r="D72" s="25"/>
      <c r="E72" s="2">
        <v>9372213.8300000131</v>
      </c>
      <c r="F72" s="26">
        <f>_xlfn.MAXIFS('data-from-invoicing'!E:E,'data-from-invoicing'!D:D,eslam.data!AR72)</f>
        <v>9372213.8399999999</v>
      </c>
      <c r="G72" s="2">
        <f t="shared" si="8"/>
        <v>9.9999867379665375E-3</v>
      </c>
      <c r="H72" s="2"/>
      <c r="I72" s="23"/>
      <c r="J72" s="2">
        <f>SUMIF('collection only'!D:D,eslam.data!AQ72,'collection only'!E:E)</f>
        <v>3225683</v>
      </c>
      <c r="K72" s="26">
        <f>SUMIF('data-from-invoicing'!D:D,eslam.data!AR72,'data-from-invoicing'!F:F)</f>
        <v>0</v>
      </c>
      <c r="L72" s="2">
        <f t="shared" si="9"/>
        <v>-3225683</v>
      </c>
      <c r="M72" s="2"/>
      <c r="Q72" s="23"/>
      <c r="R72" s="2">
        <v>3225683</v>
      </c>
      <c r="S72" s="1">
        <v>44957</v>
      </c>
      <c r="T72" s="1">
        <v>44965</v>
      </c>
      <c r="U72" s="1">
        <v>44966</v>
      </c>
      <c r="V72">
        <v>42</v>
      </c>
      <c r="W72" s="1">
        <v>45008</v>
      </c>
      <c r="X72" s="1">
        <v>44982</v>
      </c>
      <c r="Y72" s="2">
        <v>159342844.49000001</v>
      </c>
      <c r="Z72" s="2">
        <v>5542006.2300000004</v>
      </c>
      <c r="AA72" s="2">
        <v>15892420.279999999</v>
      </c>
      <c r="AD72" s="2">
        <v>8642599.6449999996</v>
      </c>
      <c r="AE72" s="2">
        <v>8642599.6449999996</v>
      </c>
      <c r="AF72" s="2">
        <v>0</v>
      </c>
      <c r="AG72" s="14">
        <f>SUMIF('consultant-gross'!D:D,eslam.data!AQ72,'consultant-gross'!F:F)</f>
        <v>9372213.8300000131</v>
      </c>
      <c r="AH72" s="14">
        <f>SUMIF('consultant-gross'!D:D,eslam.data!AQ72,'consultant-gross'!G:G)</f>
        <v>159342844.49000001</v>
      </c>
      <c r="AI72" s="14">
        <f>SUMIF('consultant-net'!D:D,eslam.data!AQ72,'consultant-net'!F:F)</f>
        <v>3225683</v>
      </c>
      <c r="AJ72" s="2" t="str">
        <f>VLOOKUP(A72,'eslam-to-invoicing'!A:B,2,0)</f>
        <v>Waldorf Astoria Cairo</v>
      </c>
      <c r="AQ72" s="2" t="str">
        <f t="shared" si="10"/>
        <v>Astoria Hotel16</v>
      </c>
      <c r="AR72" s="2" t="str">
        <f t="shared" si="11"/>
        <v>Waldorf Astoria Cairo16</v>
      </c>
    </row>
    <row r="73" spans="1:44" hidden="1" x14ac:dyDescent="0.3">
      <c r="A73" s="6" t="s">
        <v>86</v>
      </c>
      <c r="B73" s="6">
        <f>VLOOKUP(A73,Sheet1!A:B,2,0)</f>
        <v>1</v>
      </c>
      <c r="C73" s="6">
        <v>17</v>
      </c>
      <c r="D73" s="25"/>
      <c r="E73" s="2">
        <v>7818140.349999994</v>
      </c>
      <c r="F73" s="26">
        <f>_xlfn.MAXIFS('data-from-invoicing'!E:E,'data-from-invoicing'!D:D,eslam.data!AR73)</f>
        <v>7818140.3499999996</v>
      </c>
      <c r="G73" s="2">
        <f t="shared" si="8"/>
        <v>0</v>
      </c>
      <c r="H73" s="2"/>
      <c r="I73" s="23"/>
      <c r="J73" s="2">
        <f>SUMIF('collection only'!D:D,eslam.data!AQ73,'collection only'!E:E)</f>
        <v>2804159</v>
      </c>
      <c r="K73" s="26">
        <f>SUMIF('data-from-invoicing'!D:D,eslam.data!AR73,'data-from-invoicing'!F:F)</f>
        <v>0</v>
      </c>
      <c r="L73" s="2">
        <f t="shared" si="9"/>
        <v>-2804159</v>
      </c>
      <c r="M73" s="2"/>
      <c r="Q73" s="23"/>
      <c r="R73" s="2">
        <v>2804159</v>
      </c>
      <c r="S73" s="1">
        <v>44985</v>
      </c>
      <c r="T73" s="1">
        <v>44994</v>
      </c>
      <c r="U73" s="1">
        <v>44998</v>
      </c>
      <c r="V73">
        <v>42</v>
      </c>
      <c r="W73" s="1">
        <v>45040</v>
      </c>
      <c r="X73" s="1">
        <v>45018</v>
      </c>
      <c r="Y73" s="2">
        <v>167160984.84</v>
      </c>
      <c r="Z73" s="2">
        <v>3697164.11</v>
      </c>
      <c r="AA73" s="2">
        <v>15797479.810000001</v>
      </c>
      <c r="AD73" s="2">
        <v>8960809.9100000001</v>
      </c>
      <c r="AE73" s="2">
        <v>8960809.9100000001</v>
      </c>
      <c r="AF73" s="2">
        <v>0</v>
      </c>
      <c r="AG73" s="14">
        <f>SUMIF('consultant-gross'!D:D,eslam.data!AQ73,'consultant-gross'!F:F)</f>
        <v>7818140.349999994</v>
      </c>
      <c r="AH73" s="14">
        <f>SUMIF('consultant-gross'!D:D,eslam.data!AQ73,'consultant-gross'!G:G)</f>
        <v>167160984.84</v>
      </c>
      <c r="AI73" s="14">
        <f>SUMIF('consultant-net'!D:D,eslam.data!AQ73,'consultant-net'!F:F)</f>
        <v>2804159</v>
      </c>
      <c r="AJ73" s="2" t="str">
        <f>VLOOKUP(A73,'eslam-to-invoicing'!A:B,2,0)</f>
        <v>Waldorf Astoria Cairo</v>
      </c>
      <c r="AQ73" s="2" t="str">
        <f t="shared" si="10"/>
        <v>Astoria Hotel17</v>
      </c>
      <c r="AR73" s="2" t="str">
        <f t="shared" si="11"/>
        <v>Waldorf Astoria Cairo17</v>
      </c>
    </row>
    <row r="74" spans="1:44" x14ac:dyDescent="0.3">
      <c r="A74" s="6" t="s">
        <v>86</v>
      </c>
      <c r="B74" s="35">
        <f>VLOOKUP(A74,Sheet1!A:B,2,0)</f>
        <v>1</v>
      </c>
      <c r="C74" s="6">
        <v>18</v>
      </c>
      <c r="D74" s="25"/>
      <c r="E74" s="2">
        <v>10420915.54999998</v>
      </c>
      <c r="F74" s="26">
        <f>_xlfn.MAXIFS('data-from-invoicing'!E:E,'data-from-invoicing'!D:D,eslam.data!AR74)</f>
        <v>10421093.880000001</v>
      </c>
      <c r="G74" s="2">
        <f t="shared" si="8"/>
        <v>178.3300000205636</v>
      </c>
      <c r="I74" s="23"/>
      <c r="J74" s="2">
        <f>SUMIF('collection only'!D:D,eslam.data!AQ74,'collection only'!E:E)</f>
        <v>4819756</v>
      </c>
      <c r="K74" s="26">
        <f>SUMIF('data-from-invoicing'!D:D,eslam.data!AR74,'data-from-invoicing'!F:F)</f>
        <v>3217413.9139999999</v>
      </c>
      <c r="L74" s="2">
        <f t="shared" si="9"/>
        <v>-1602342.0860000001</v>
      </c>
      <c r="Q74" s="23"/>
      <c r="R74" s="2">
        <v>4819756</v>
      </c>
      <c r="S74" s="1">
        <v>45046</v>
      </c>
      <c r="T74" s="1">
        <v>45035</v>
      </c>
      <c r="U74" s="1">
        <v>45035</v>
      </c>
      <c r="V74">
        <v>42</v>
      </c>
      <c r="W74" s="1">
        <v>45077</v>
      </c>
      <c r="X74" s="1">
        <v>45056</v>
      </c>
      <c r="Y74" s="2">
        <v>177581900.38999999</v>
      </c>
      <c r="Z74" s="2">
        <v>3697164.11</v>
      </c>
      <c r="AA74" s="2">
        <v>22952907.309999999</v>
      </c>
      <c r="AD74" s="2">
        <v>9507907.9749999996</v>
      </c>
      <c r="AE74" s="2">
        <v>9507907.9749999996</v>
      </c>
      <c r="AF74" s="2">
        <v>0</v>
      </c>
      <c r="AG74" s="14">
        <f>SUMIF('consultant-gross'!D:D,eslam.data!AQ74,'consultant-gross'!F:F)</f>
        <v>0</v>
      </c>
      <c r="AH74" s="14">
        <f>SUMIF('consultant-gross'!D:D,eslam.data!AQ74,'consultant-gross'!G:G)</f>
        <v>0</v>
      </c>
      <c r="AI74" s="14">
        <f>SUMIF('consultant-net'!D:D,eslam.data!AQ74,'consultant-net'!F:F)</f>
        <v>0</v>
      </c>
      <c r="AJ74" s="2" t="str">
        <f>VLOOKUP(A74,'eslam-to-invoicing'!A:B,2,0)</f>
        <v>Waldorf Astoria Cairo</v>
      </c>
      <c r="AQ74" s="2" t="str">
        <f t="shared" si="10"/>
        <v>Astoria Hotel18</v>
      </c>
      <c r="AR74" s="2" t="str">
        <f t="shared" si="11"/>
        <v>Waldorf Astoria Cairo18</v>
      </c>
    </row>
    <row r="75" spans="1:44" hidden="1" x14ac:dyDescent="0.3">
      <c r="A75" s="6" t="s">
        <v>86</v>
      </c>
      <c r="B75" s="6">
        <f>VLOOKUP(A75,Sheet1!A:B,2,0)</f>
        <v>1</v>
      </c>
      <c r="C75" s="6">
        <v>19</v>
      </c>
      <c r="D75" s="25"/>
      <c r="E75" s="2">
        <v>12873774.135801321</v>
      </c>
      <c r="F75" s="26">
        <f>_xlfn.MAXIFS('data-from-invoicing'!E:E,'data-from-invoicing'!D:D,eslam.data!AR75)</f>
        <v>12873774.16</v>
      </c>
      <c r="G75" s="2">
        <f t="shared" si="8"/>
        <v>2.4198679253458977E-2</v>
      </c>
      <c r="H75" s="2"/>
      <c r="I75" s="23"/>
      <c r="J75" s="2">
        <f>SUMIF('collection only'!D:D,eslam.data!AQ75,'collection only'!E:E)</f>
        <v>1511334.24</v>
      </c>
      <c r="K75" s="26">
        <f>SUMIF('data-from-invoicing'!D:D,eslam.data!AR75,'data-from-invoicing'!F:F)</f>
        <v>1409611.34</v>
      </c>
      <c r="L75" s="2">
        <f t="shared" si="9"/>
        <v>-101722.89999999991</v>
      </c>
      <c r="M75" s="2"/>
      <c r="Q75" s="23"/>
      <c r="R75" s="2">
        <v>1511334.2103860229</v>
      </c>
      <c r="S75" s="1">
        <v>45077</v>
      </c>
      <c r="T75" s="1">
        <v>45084</v>
      </c>
      <c r="U75" s="1">
        <v>45085</v>
      </c>
      <c r="V75">
        <v>42</v>
      </c>
      <c r="W75" s="1">
        <v>45127</v>
      </c>
      <c r="X75" s="1">
        <v>45096</v>
      </c>
      <c r="Y75" s="2">
        <v>190455674.5258013</v>
      </c>
      <c r="AA75" s="2">
        <v>28856915.525801301</v>
      </c>
      <c r="AD75" s="2">
        <v>10019924.470000001</v>
      </c>
      <c r="AE75" s="2">
        <v>10019924.470000001</v>
      </c>
      <c r="AF75" s="2">
        <v>0</v>
      </c>
      <c r="AG75" s="14">
        <f>SUMIF('consultant-gross'!D:D,eslam.data!AQ75,'consultant-gross'!F:F)</f>
        <v>12873774.135801315</v>
      </c>
      <c r="AH75" s="14">
        <f>SUMIF('consultant-gross'!D:D,eslam.data!AQ75,'consultant-gross'!G:G)</f>
        <v>190455674.5258013</v>
      </c>
      <c r="AI75" s="14">
        <f>SUMIF('consultant-net'!D:D,eslam.data!AQ75,'consultant-net'!F:F)</f>
        <v>1511334.2103860229</v>
      </c>
      <c r="AJ75" s="2" t="str">
        <f>VLOOKUP(A75,'eslam-to-invoicing'!A:B,2,0)</f>
        <v>Waldorf Astoria Cairo</v>
      </c>
      <c r="AQ75" s="2" t="str">
        <f t="shared" si="10"/>
        <v>Astoria Hotel19</v>
      </c>
      <c r="AR75" s="2" t="str">
        <f t="shared" si="11"/>
        <v>Waldorf Astoria Cairo19</v>
      </c>
    </row>
    <row r="76" spans="1:44" hidden="1" x14ac:dyDescent="0.3">
      <c r="A76" s="6" t="s">
        <v>86</v>
      </c>
      <c r="B76" s="6">
        <f>VLOOKUP(A76,Sheet1!A:B,2,0)</f>
        <v>1</v>
      </c>
      <c r="C76" s="6">
        <v>20</v>
      </c>
      <c r="D76" s="25"/>
      <c r="E76" s="2">
        <v>3956219.0141986911</v>
      </c>
      <c r="F76" s="26">
        <f>_xlfn.MAXIFS('data-from-invoicing'!E:E,'data-from-invoicing'!D:D,eslam.data!AR76)</f>
        <v>3956218.97</v>
      </c>
      <c r="G76" s="2">
        <f t="shared" si="8"/>
        <v>-4.4198690913617611E-2</v>
      </c>
      <c r="H76" s="2"/>
      <c r="I76" s="23"/>
      <c r="J76" s="2">
        <f>SUMIF('collection only'!D:D,eslam.data!AQ76,'collection only'!E:E)</f>
        <v>1E-4</v>
      </c>
      <c r="K76" s="26">
        <f>SUMIF('data-from-invoicing'!D:D,eslam.data!AR76,'data-from-invoicing'!F:F)</f>
        <v>0</v>
      </c>
      <c r="L76" s="2">
        <f t="shared" si="9"/>
        <v>-1E-4</v>
      </c>
      <c r="M76" s="2"/>
      <c r="Q76" s="23"/>
      <c r="R76" s="2">
        <v>3400772</v>
      </c>
      <c r="S76" s="1">
        <v>45107</v>
      </c>
      <c r="T76" s="1">
        <v>45120</v>
      </c>
      <c r="U76" s="1">
        <v>45120</v>
      </c>
      <c r="V76">
        <v>42</v>
      </c>
      <c r="W76" s="1">
        <v>45162</v>
      </c>
      <c r="X76" s="1">
        <v>45140</v>
      </c>
      <c r="Y76" s="2">
        <v>194411893.53999999</v>
      </c>
      <c r="Z76" s="2">
        <v>84871.19</v>
      </c>
      <c r="AA76" s="2">
        <v>34031882.789999999</v>
      </c>
      <c r="AD76" s="2">
        <v>10210867.970000001</v>
      </c>
      <c r="AE76" s="2">
        <v>10210867.970000001</v>
      </c>
      <c r="AF76" s="2">
        <v>0</v>
      </c>
      <c r="AG76" s="14">
        <f>SUMIF('consultant-gross'!D:D,eslam.data!AQ76,'consultant-gross'!F:F)</f>
        <v>3956219.0141986907</v>
      </c>
      <c r="AH76" s="14">
        <f>SUMIF('consultant-gross'!D:D,eslam.data!AQ76,'consultant-gross'!G:G)</f>
        <v>194411893.53999999</v>
      </c>
      <c r="AI76" s="14">
        <f>SUMIF('consultant-net'!D:D,eslam.data!AQ76,'consultant-net'!F:F)</f>
        <v>3400772</v>
      </c>
      <c r="AJ76" s="2" t="str">
        <f>VLOOKUP(A76,'eslam-to-invoicing'!A:B,2,0)</f>
        <v>Waldorf Astoria Cairo</v>
      </c>
      <c r="AQ76" s="2" t="str">
        <f t="shared" si="10"/>
        <v>Astoria Hotel20</v>
      </c>
      <c r="AR76" s="2" t="str">
        <f t="shared" si="11"/>
        <v>Waldorf Astoria Cairo20</v>
      </c>
    </row>
    <row r="77" spans="1:44" hidden="1" x14ac:dyDescent="0.3">
      <c r="A77" s="6" t="s">
        <v>86</v>
      </c>
      <c r="B77" s="6">
        <f>VLOOKUP(A77,Sheet1!A:B,2,0)</f>
        <v>1</v>
      </c>
      <c r="C77" s="6">
        <v>21</v>
      </c>
      <c r="D77" s="25"/>
      <c r="E77" s="2">
        <v>1422437.2000000181</v>
      </c>
      <c r="F77" s="26">
        <f>_xlfn.MAXIFS('data-from-invoicing'!E:E,'data-from-invoicing'!D:D,eslam.data!AR77)</f>
        <v>1422437.2</v>
      </c>
      <c r="G77" s="2">
        <f t="shared" si="8"/>
        <v>-1.8160790205001831E-8</v>
      </c>
      <c r="H77" s="2"/>
      <c r="I77" s="23"/>
      <c r="J77" s="2">
        <f>SUMIF('collection only'!D:D,eslam.data!AQ77,'collection only'!E:E)</f>
        <v>1E-4</v>
      </c>
      <c r="K77" s="26">
        <f>SUMIF('data-from-invoicing'!D:D,eslam.data!AR77,'data-from-invoicing'!F:F)</f>
        <v>0</v>
      </c>
      <c r="L77" s="2">
        <f t="shared" si="9"/>
        <v>-1E-4</v>
      </c>
      <c r="M77" s="2"/>
      <c r="Q77" s="23"/>
      <c r="R77" s="2">
        <v>854979</v>
      </c>
      <c r="S77" s="1">
        <v>45138</v>
      </c>
      <c r="T77" s="1">
        <v>45153</v>
      </c>
      <c r="U77" s="1">
        <v>45153</v>
      </c>
      <c r="V77">
        <v>42</v>
      </c>
      <c r="W77" s="1">
        <v>45195</v>
      </c>
      <c r="X77" s="1">
        <v>45183</v>
      </c>
      <c r="Y77" s="2">
        <v>195834330.74000001</v>
      </c>
      <c r="Z77" s="2">
        <v>84871.19</v>
      </c>
      <c r="AA77" s="2">
        <v>37786420.399999999</v>
      </c>
      <c r="AD77" s="2">
        <v>10285545.925000001</v>
      </c>
      <c r="AE77" s="2">
        <v>10285545.925000001</v>
      </c>
      <c r="AF77" s="2">
        <v>0</v>
      </c>
      <c r="AG77" s="14">
        <f>SUMIF('consultant-gross'!D:D,eslam.data!AQ77,'consultant-gross'!F:F)</f>
        <v>1422437.2000000179</v>
      </c>
      <c r="AH77" s="14">
        <f>SUMIF('consultant-gross'!D:D,eslam.data!AQ77,'consultant-gross'!G:G)</f>
        <v>195834330.74000001</v>
      </c>
      <c r="AI77" s="14">
        <f>SUMIF('consultant-net'!D:D,eslam.data!AQ77,'consultant-net'!F:F)</f>
        <v>854979</v>
      </c>
      <c r="AJ77" s="2" t="str">
        <f>VLOOKUP(A77,'eslam-to-invoicing'!A:B,2,0)</f>
        <v>Waldorf Astoria Cairo</v>
      </c>
      <c r="AQ77" s="2" t="str">
        <f t="shared" si="10"/>
        <v>Astoria Hotel21</v>
      </c>
      <c r="AR77" s="2" t="str">
        <f t="shared" si="11"/>
        <v>Waldorf Astoria Cairo21</v>
      </c>
    </row>
    <row r="78" spans="1:44" hidden="1" x14ac:dyDescent="0.3">
      <c r="A78" s="6" t="s">
        <v>86</v>
      </c>
      <c r="B78" s="6">
        <f>VLOOKUP(A78,Sheet1!A:B,2,0)</f>
        <v>1</v>
      </c>
      <c r="C78" s="6">
        <v>22</v>
      </c>
      <c r="D78" s="25"/>
      <c r="E78" s="2">
        <v>10800888.70999998</v>
      </c>
      <c r="F78" s="26">
        <f>_xlfn.MAXIFS('data-from-invoicing'!E:E,'data-from-invoicing'!D:D,eslam.data!AR78)</f>
        <v>10800888.32</v>
      </c>
      <c r="G78" s="2">
        <f t="shared" si="8"/>
        <v>-0.38999998010694981</v>
      </c>
      <c r="H78" s="2"/>
      <c r="I78" s="23"/>
      <c r="J78" s="2">
        <f>SUMIF('collection only'!D:D,eslam.data!AQ78,'collection only'!E:E)</f>
        <v>1.0000000000000001E-5</v>
      </c>
      <c r="K78" s="26">
        <f>SUMIF('data-from-invoicing'!D:D,eslam.data!AR78,'data-from-invoicing'!F:F)</f>
        <v>1999998.2860000001</v>
      </c>
      <c r="L78" s="2">
        <f t="shared" si="9"/>
        <v>1999998.28599</v>
      </c>
      <c r="M78" s="2"/>
      <c r="Q78" s="23"/>
      <c r="R78" s="2">
        <v>9327545.5800000001</v>
      </c>
      <c r="S78" s="1">
        <v>45199</v>
      </c>
      <c r="T78" s="1">
        <v>45200</v>
      </c>
      <c r="U78" s="1">
        <v>45201</v>
      </c>
      <c r="V78">
        <v>42</v>
      </c>
      <c r="W78" s="1">
        <v>45243</v>
      </c>
      <c r="X78" s="1">
        <v>45213</v>
      </c>
      <c r="Y78" s="2">
        <v>206635219.44999999</v>
      </c>
      <c r="AA78" s="2">
        <v>43324930.659999996</v>
      </c>
      <c r="AD78" s="2">
        <v>10848349.02</v>
      </c>
      <c r="AE78" s="2">
        <v>10848349.02</v>
      </c>
      <c r="AF78" s="2">
        <v>1170750</v>
      </c>
      <c r="AG78" s="14">
        <f>SUMIF('consultant-gross'!D:D,eslam.data!AQ78,'consultant-gross'!F:F)</f>
        <v>13661357.25999999</v>
      </c>
      <c r="AH78" s="14">
        <f>SUMIF('consultant-gross'!D:D,eslam.data!AQ78,'consultant-gross'!G:G)</f>
        <v>209495688</v>
      </c>
      <c r="AI78" s="14">
        <f>SUMIF('consultant-net'!D:D,eslam.data!AQ78,'consultant-net'!F:F)</f>
        <v>44838437.049999997</v>
      </c>
      <c r="AJ78" s="2" t="str">
        <f>VLOOKUP(A78,'eslam-to-invoicing'!A:B,2,0)</f>
        <v>Waldorf Astoria Cairo</v>
      </c>
      <c r="AQ78" s="2" t="str">
        <f t="shared" si="10"/>
        <v>Astoria Hotel22</v>
      </c>
      <c r="AR78" s="2" t="str">
        <f t="shared" si="11"/>
        <v>Waldorf Astoria Cairo22</v>
      </c>
    </row>
    <row r="79" spans="1:44" hidden="1" x14ac:dyDescent="0.3">
      <c r="A79" s="6" t="s">
        <v>86</v>
      </c>
      <c r="B79" s="6">
        <f>VLOOKUP(A79,Sheet1!A:B,2,0)</f>
        <v>1</v>
      </c>
      <c r="C79" s="6">
        <v>23</v>
      </c>
      <c r="D79" s="25"/>
      <c r="E79" s="2">
        <v>13277404.55000001</v>
      </c>
      <c r="F79" s="26">
        <f>_xlfn.MAXIFS('data-from-invoicing'!E:E,'data-from-invoicing'!D:D,eslam.data!AR79)</f>
        <v>13277404.76</v>
      </c>
      <c r="G79" s="2">
        <f t="shared" si="8"/>
        <v>0.20999998971819878</v>
      </c>
      <c r="H79" s="2"/>
      <c r="I79" s="23"/>
      <c r="J79" s="2">
        <f>SUMIF('collection only'!D:D,eslam.data!AQ79,'collection only'!E:E)</f>
        <v>17286732.59</v>
      </c>
      <c r="K79" s="26">
        <f>SUMIF('data-from-invoicing'!D:D,eslam.data!AR79,'data-from-invoicing'!F:F)</f>
        <v>20506021.050000001</v>
      </c>
      <c r="L79" s="2">
        <f t="shared" si="9"/>
        <v>3219288.4600000009</v>
      </c>
      <c r="M79" s="2"/>
      <c r="Q79" s="23"/>
      <c r="R79" s="2">
        <v>17286732.59</v>
      </c>
      <c r="S79" s="1">
        <v>45230</v>
      </c>
      <c r="T79" s="1">
        <v>45242</v>
      </c>
      <c r="U79" s="1">
        <v>45242</v>
      </c>
      <c r="V79">
        <v>42</v>
      </c>
      <c r="W79" s="1">
        <v>45284</v>
      </c>
      <c r="X79" s="1">
        <v>45253</v>
      </c>
      <c r="Y79" s="2">
        <v>219912624</v>
      </c>
      <c r="AA79" s="2">
        <v>44280344.799999997</v>
      </c>
      <c r="AC79" s="2">
        <v>10667080</v>
      </c>
      <c r="AD79" s="2">
        <v>10985391.039999999</v>
      </c>
      <c r="AE79" s="2">
        <v>10985391.039999999</v>
      </c>
      <c r="AF79" s="2">
        <v>8403824.7699999996</v>
      </c>
      <c r="AG79" s="14">
        <f>SUMIF('consultant-gross'!D:D,eslam.data!AQ79,'consultant-gross'!F:F)</f>
        <v>13277404.550000012</v>
      </c>
      <c r="AH79" s="14">
        <f>SUMIF('consultant-gross'!D:D,eslam.data!AQ79,'consultant-gross'!G:G)</f>
        <v>219912624</v>
      </c>
      <c r="AI79" s="14">
        <f>SUMIF('consultant-net'!D:D,eslam.data!AQ79,'consultant-net'!F:F)</f>
        <v>17286732.59</v>
      </c>
      <c r="AJ79" s="2" t="str">
        <f>VLOOKUP(A79,'eslam-to-invoicing'!A:B,2,0)</f>
        <v>Waldorf Astoria Cairo</v>
      </c>
      <c r="AQ79" s="2" t="str">
        <f t="shared" si="10"/>
        <v>Astoria Hotel23</v>
      </c>
      <c r="AR79" s="2" t="str">
        <f t="shared" si="11"/>
        <v>Waldorf Astoria Cairo23</v>
      </c>
    </row>
    <row r="80" spans="1:44" x14ac:dyDescent="0.3">
      <c r="A80" s="6" t="s">
        <v>86</v>
      </c>
      <c r="B80" s="35">
        <f>VLOOKUP(A80,Sheet1!A:B,2,0)</f>
        <v>1</v>
      </c>
      <c r="C80" s="6">
        <v>24</v>
      </c>
      <c r="D80" s="25"/>
      <c r="F80" s="26">
        <f>_xlfn.MAXIFS('data-from-invoicing'!E:E,'data-from-invoicing'!D:D,eslam.data!AR80)</f>
        <v>10000000</v>
      </c>
      <c r="G80" s="2">
        <f t="shared" si="8"/>
        <v>10000000</v>
      </c>
      <c r="I80" s="23"/>
      <c r="J80" s="2">
        <f>SUMIF('collection only'!D:D,eslam.data!AQ80,'collection only'!E:E)</f>
        <v>10400000</v>
      </c>
      <c r="K80" s="26">
        <f>SUMIF('data-from-invoicing'!D:D,eslam.data!AR80,'data-from-invoicing'!F:F)</f>
        <v>22455841.539999999</v>
      </c>
      <c r="L80" s="2">
        <f t="shared" si="9"/>
        <v>12055841.539999999</v>
      </c>
      <c r="Q80" s="23"/>
      <c r="S80" s="1">
        <v>45260</v>
      </c>
      <c r="T80" s="1">
        <v>45258</v>
      </c>
      <c r="U80" s="1">
        <v>45258</v>
      </c>
      <c r="V80">
        <v>42</v>
      </c>
      <c r="W80" s="1">
        <v>45300</v>
      </c>
      <c r="AF80" s="2">
        <v>0</v>
      </c>
      <c r="AG80" s="14">
        <f>SUMIF('consultant-gross'!D:D,eslam.data!AQ80,'consultant-gross'!F:F)</f>
        <v>0</v>
      </c>
      <c r="AH80" s="14">
        <f>SUMIF('consultant-gross'!D:D,eslam.data!AQ80,'consultant-gross'!G:G)</f>
        <v>0</v>
      </c>
      <c r="AI80" s="14">
        <f>SUMIF('consultant-net'!D:D,eslam.data!AQ80,'consultant-net'!F:F)</f>
        <v>0</v>
      </c>
      <c r="AJ80" s="2" t="str">
        <f>VLOOKUP(A80,'eslam-to-invoicing'!A:B,2,0)</f>
        <v>Waldorf Astoria Cairo</v>
      </c>
      <c r="AQ80" s="2" t="str">
        <f t="shared" si="10"/>
        <v>Astoria Hotel24</v>
      </c>
      <c r="AR80" s="2" t="str">
        <f t="shared" si="11"/>
        <v>Waldorf Astoria Cairo24</v>
      </c>
    </row>
    <row r="81" spans="1:44" hidden="1" x14ac:dyDescent="0.3">
      <c r="A81" s="6" t="s">
        <v>86</v>
      </c>
      <c r="B81" s="6">
        <f>VLOOKUP(A81,Sheet1!A:B,2,0)</f>
        <v>1</v>
      </c>
      <c r="C81" s="6">
        <v>25</v>
      </c>
      <c r="D81" s="25"/>
      <c r="F81" s="26">
        <f>_xlfn.MAXIFS('data-from-invoicing'!E:E,'data-from-invoicing'!D:D,eslam.data!AR81)</f>
        <v>0</v>
      </c>
      <c r="G81" s="2">
        <f t="shared" si="8"/>
        <v>0</v>
      </c>
      <c r="H81" s="2"/>
      <c r="I81" s="23"/>
      <c r="J81" s="2">
        <f>SUMIF('collection only'!D:D,eslam.data!AQ81,'collection only'!E:E)</f>
        <v>3117985</v>
      </c>
      <c r="K81" s="26">
        <f>SUMIF('data-from-invoicing'!D:D,eslam.data!AR81,'data-from-invoicing'!F:F)</f>
        <v>0</v>
      </c>
      <c r="L81" s="2">
        <f t="shared" si="9"/>
        <v>-3117985</v>
      </c>
      <c r="M81" s="2"/>
      <c r="Q81" s="23"/>
      <c r="S81" s="1">
        <v>45260</v>
      </c>
      <c r="T81" s="1">
        <v>45260</v>
      </c>
      <c r="U81" s="1">
        <v>45329</v>
      </c>
      <c r="V81">
        <v>42</v>
      </c>
      <c r="W81" s="1">
        <v>45371</v>
      </c>
      <c r="AF81" s="2">
        <v>0</v>
      </c>
      <c r="AG81" s="14">
        <f>SUMIF('consultant-gross'!D:D,eslam.data!AQ81,'consultant-gross'!F:F)</f>
        <v>0</v>
      </c>
      <c r="AH81" s="14">
        <f>SUMIF('consultant-gross'!D:D,eslam.data!AQ81,'consultant-gross'!G:G)</f>
        <v>0</v>
      </c>
      <c r="AI81" s="14">
        <f>SUMIF('consultant-net'!D:D,eslam.data!AQ81,'consultant-net'!F:F)</f>
        <v>0</v>
      </c>
      <c r="AJ81" s="2" t="str">
        <f>VLOOKUP(A81,'eslam-to-invoicing'!A:B,2,0)</f>
        <v>Waldorf Astoria Cairo</v>
      </c>
      <c r="AQ81" s="2" t="str">
        <f t="shared" si="10"/>
        <v>Astoria Hotel25</v>
      </c>
      <c r="AR81" s="2" t="str">
        <f t="shared" si="11"/>
        <v>Waldorf Astoria Cairo25</v>
      </c>
    </row>
    <row r="82" spans="1:44" x14ac:dyDescent="0.3">
      <c r="B82" s="35" t="e">
        <f>VLOOKUP(A82,Sheet1!A:B,2,0)</f>
        <v>#N/A</v>
      </c>
      <c r="D82" s="25"/>
      <c r="F82" s="26">
        <f>_xlfn.MAXIFS('data-from-invoicing'!E:E,'data-from-invoicing'!D:D,eslam.data!AR82)</f>
        <v>0</v>
      </c>
      <c r="I82" s="23"/>
      <c r="K82" s="26"/>
      <c r="Q82" s="23"/>
    </row>
    <row r="83" spans="1:44" x14ac:dyDescent="0.3">
      <c r="A83" s="6" t="s">
        <v>131</v>
      </c>
      <c r="B83" s="35">
        <f>VLOOKUP(A83,Sheet1!A:B,2,0)</f>
        <v>1</v>
      </c>
      <c r="C83" s="6">
        <v>1</v>
      </c>
      <c r="D83" s="25"/>
      <c r="E83" s="2">
        <v>3575400</v>
      </c>
      <c r="F83" s="26">
        <f>_xlfn.MAXIFS('data-from-invoicing'!E:E,'data-from-invoicing'!D:D,eslam.data!AR83)</f>
        <v>0</v>
      </c>
      <c r="G83" s="2">
        <f>F83-E83</f>
        <v>-3575400</v>
      </c>
      <c r="I83" s="23"/>
      <c r="J83" s="2">
        <f>SUMIF('collection only'!D:D,eslam.data!AQ83,'collection only'!E:E)</f>
        <v>2467026</v>
      </c>
      <c r="K83" s="26">
        <f>SUMIF('data-from-invoicing'!D:D,eslam.data!AR83,'data-from-invoicing'!F:F)</f>
        <v>0</v>
      </c>
      <c r="L83" s="2">
        <f>K83-J83</f>
        <v>-2467026</v>
      </c>
      <c r="Q83" s="23"/>
      <c r="R83" s="2">
        <v>2645796</v>
      </c>
      <c r="S83" s="1">
        <v>45230</v>
      </c>
      <c r="T83" s="1">
        <v>45229</v>
      </c>
      <c r="U83" s="1">
        <v>45236</v>
      </c>
      <c r="V83">
        <v>42</v>
      </c>
      <c r="W83" s="1">
        <v>45278</v>
      </c>
      <c r="X83" s="1">
        <v>45236</v>
      </c>
      <c r="Y83" s="2">
        <v>3575400</v>
      </c>
      <c r="AF83" s="2">
        <v>0</v>
      </c>
      <c r="AG83" s="14">
        <f>SUMIF('consultant-gross'!D:D,eslam.data!AQ83,'consultant-gross'!F:F)</f>
        <v>3575400</v>
      </c>
      <c r="AH83" s="14">
        <f>SUMIF('consultant-gross'!D:D,eslam.data!AQ83,'consultant-gross'!G:G)</f>
        <v>3575400</v>
      </c>
      <c r="AI83" s="14">
        <f>SUMIF('consultant-net'!D:D,eslam.data!AQ83,'consultant-net'!F:F)</f>
        <v>2645796</v>
      </c>
      <c r="AJ83" s="2">
        <f>VLOOKUP(A83,'eslam-to-invoicing'!A:B,2,0)</f>
        <v>0</v>
      </c>
      <c r="AQ83" s="2" t="str">
        <f>A83&amp;C83</f>
        <v>Baraka Land Fence1</v>
      </c>
      <c r="AR83" s="2" t="str">
        <f>AJ83&amp;C83</f>
        <v>01</v>
      </c>
    </row>
    <row r="84" spans="1:44" hidden="1" x14ac:dyDescent="0.3">
      <c r="A84" s="6" t="s">
        <v>131</v>
      </c>
      <c r="B84" s="6">
        <f>VLOOKUP(A84,Sheet1!A:B,2,0)</f>
        <v>1</v>
      </c>
      <c r="C84" s="6">
        <v>2</v>
      </c>
      <c r="D84" s="25"/>
      <c r="F84" s="26">
        <f>_xlfn.MAXIFS('data-from-invoicing'!E:E,'data-from-invoicing'!D:D,eslam.data!AR84)</f>
        <v>0</v>
      </c>
      <c r="G84" s="2">
        <f>F84-E84</f>
        <v>0</v>
      </c>
      <c r="H84" s="2"/>
      <c r="I84" s="23"/>
      <c r="J84" s="2">
        <f>SUMIF('collection only'!D:D,eslam.data!AQ84,'collection only'!E:E)</f>
        <v>8497787.4600000009</v>
      </c>
      <c r="K84" s="26">
        <f>SUMIF('data-from-invoicing'!D:D,eslam.data!AR84,'data-from-invoicing'!F:F)</f>
        <v>0</v>
      </c>
      <c r="L84" s="2">
        <f>K84-J84</f>
        <v>-8497787.4600000009</v>
      </c>
      <c r="M84" s="2"/>
      <c r="Q84" s="23"/>
      <c r="S84" s="1">
        <v>45260</v>
      </c>
      <c r="T84" s="1">
        <v>45260</v>
      </c>
      <c r="U84" s="1">
        <v>45264</v>
      </c>
      <c r="V84">
        <v>42</v>
      </c>
      <c r="W84" s="1">
        <v>45306</v>
      </c>
      <c r="AF84" s="2">
        <v>0</v>
      </c>
      <c r="AG84" s="14">
        <f>SUMIF('consultant-gross'!D:D,eslam.data!AQ84,'consultant-gross'!F:F)</f>
        <v>0</v>
      </c>
      <c r="AH84" s="14">
        <f>SUMIF('consultant-gross'!D:D,eslam.data!AQ84,'consultant-gross'!G:G)</f>
        <v>0</v>
      </c>
      <c r="AI84" s="14">
        <f>SUMIF('consultant-net'!D:D,eslam.data!AQ84,'consultant-net'!F:F)</f>
        <v>0</v>
      </c>
      <c r="AJ84" s="2">
        <f>VLOOKUP(A84,'eslam-to-invoicing'!A:B,2,0)</f>
        <v>0</v>
      </c>
      <c r="AQ84" s="2" t="str">
        <f>A84&amp;C84</f>
        <v>Baraka Land Fence2</v>
      </c>
      <c r="AR84" s="2" t="str">
        <f>AJ84&amp;C84</f>
        <v>02</v>
      </c>
    </row>
    <row r="85" spans="1:44" x14ac:dyDescent="0.3">
      <c r="A85" s="6" t="s">
        <v>131</v>
      </c>
      <c r="B85" s="35">
        <f>VLOOKUP(A85,Sheet1!A:B,2,0)</f>
        <v>1</v>
      </c>
      <c r="C85" s="6">
        <v>3</v>
      </c>
      <c r="D85" s="25"/>
      <c r="E85" s="2">
        <v>23602796</v>
      </c>
      <c r="F85" s="26">
        <f>_xlfn.MAXIFS('data-from-invoicing'!E:E,'data-from-invoicing'!D:D,eslam.data!AR85)</f>
        <v>0</v>
      </c>
      <c r="G85" s="2">
        <f>F85-E85</f>
        <v>-23602796</v>
      </c>
      <c r="I85" s="23"/>
      <c r="J85" s="2">
        <f>SUMIF('collection only'!D:D,eslam.data!AQ85,'collection only'!E:E)</f>
        <v>15418299.779999999</v>
      </c>
      <c r="K85" s="26">
        <f>SUMIF('data-from-invoicing'!D:D,eslam.data!AR85,'data-from-invoicing'!F:F)</f>
        <v>0</v>
      </c>
      <c r="L85" s="2">
        <f>K85-J85</f>
        <v>-15418299.779999999</v>
      </c>
      <c r="Q85" s="23"/>
      <c r="R85" s="2">
        <v>16535567.880000001</v>
      </c>
      <c r="S85" s="1">
        <v>45351</v>
      </c>
      <c r="T85" s="1">
        <v>45362</v>
      </c>
      <c r="U85" s="1">
        <v>45362</v>
      </c>
      <c r="V85">
        <v>42</v>
      </c>
      <c r="W85" s="1">
        <v>45404</v>
      </c>
      <c r="X85" s="1">
        <v>45371</v>
      </c>
      <c r="Y85" s="2">
        <v>38236396</v>
      </c>
      <c r="AF85" s="2">
        <v>0</v>
      </c>
      <c r="AG85" s="14">
        <f>SUMIF('consultant-gross'!D:D,eslam.data!AQ85,'consultant-gross'!F:F)</f>
        <v>0</v>
      </c>
      <c r="AH85" s="14">
        <f>SUMIF('consultant-gross'!D:D,eslam.data!AQ85,'consultant-gross'!G:G)</f>
        <v>0</v>
      </c>
      <c r="AI85" s="14">
        <f>SUMIF('consultant-net'!D:D,eslam.data!AQ85,'consultant-net'!F:F)</f>
        <v>0</v>
      </c>
      <c r="AJ85" s="2">
        <f>VLOOKUP(A85,'eslam-to-invoicing'!A:B,2,0)</f>
        <v>0</v>
      </c>
      <c r="AQ85" s="2" t="str">
        <f>A85&amp;C85</f>
        <v>Baraka Land Fence3</v>
      </c>
      <c r="AR85" s="2" t="str">
        <f>AJ85&amp;C85</f>
        <v>03</v>
      </c>
    </row>
    <row r="86" spans="1:44" x14ac:dyDescent="0.3">
      <c r="A86" s="6" t="s">
        <v>131</v>
      </c>
      <c r="B86" s="35">
        <f>VLOOKUP(A86,Sheet1!A:B,2,0)</f>
        <v>1</v>
      </c>
      <c r="C86" s="6">
        <v>4</v>
      </c>
      <c r="D86" s="25"/>
      <c r="E86" s="2">
        <v>11760884</v>
      </c>
      <c r="F86" s="26">
        <f>_xlfn.MAXIFS('data-from-invoicing'!E:E,'data-from-invoicing'!D:D,eslam.data!AR86)</f>
        <v>0</v>
      </c>
      <c r="G86" s="2">
        <f>F86-E86</f>
        <v>-11760884</v>
      </c>
      <c r="I86" s="23"/>
      <c r="J86" s="2">
        <f>SUMIF('collection only'!D:D,eslam.data!AQ86,'collection only'!E:E)</f>
        <v>6072172.6100000003</v>
      </c>
      <c r="K86" s="26">
        <f>SUMIF('data-from-invoicing'!D:D,eslam.data!AR86,'data-from-invoicing'!F:F)</f>
        <v>0</v>
      </c>
      <c r="L86" s="2">
        <f>K86-J86</f>
        <v>-6072172.6100000003</v>
      </c>
      <c r="Q86" s="23"/>
      <c r="R86" s="2">
        <v>8703054.1600000001</v>
      </c>
      <c r="S86" s="1">
        <v>45443</v>
      </c>
      <c r="T86" s="1">
        <v>45431</v>
      </c>
      <c r="U86" s="1">
        <v>45431</v>
      </c>
      <c r="V86">
        <v>42</v>
      </c>
      <c r="W86" s="1">
        <v>45473</v>
      </c>
      <c r="X86" s="1">
        <v>45433</v>
      </c>
      <c r="Y86" s="2">
        <v>49997280</v>
      </c>
      <c r="AF86" s="2">
        <v>0</v>
      </c>
      <c r="AG86" s="14">
        <f>SUMIF('consultant-gross'!D:D,eslam.data!AQ86,'consultant-gross'!F:F)</f>
        <v>11760884</v>
      </c>
      <c r="AH86" s="14">
        <f>SUMIF('consultant-gross'!D:D,eslam.data!AQ86,'consultant-gross'!G:G)</f>
        <v>49997280</v>
      </c>
      <c r="AI86" s="14">
        <f>SUMIF('consultant-net'!D:D,eslam.data!AQ86,'consultant-net'!F:F)</f>
        <v>8703054.1600000001</v>
      </c>
      <c r="AJ86" s="2">
        <f>VLOOKUP(A86,'eslam-to-invoicing'!A:B,2,0)</f>
        <v>0</v>
      </c>
      <c r="AQ86" s="2" t="str">
        <f>A86&amp;C86</f>
        <v>Baraka Land Fence4</v>
      </c>
      <c r="AR86" s="2" t="str">
        <f>AJ86&amp;C86</f>
        <v>04</v>
      </c>
    </row>
    <row r="87" spans="1:44" x14ac:dyDescent="0.3">
      <c r="A87" s="6" t="s">
        <v>131</v>
      </c>
      <c r="B87" s="35">
        <f>VLOOKUP(A87,Sheet1!A:B,2,0)</f>
        <v>1</v>
      </c>
      <c r="C87" s="6">
        <v>5</v>
      </c>
      <c r="D87" s="25"/>
      <c r="E87" s="2">
        <v>7617134</v>
      </c>
      <c r="F87" s="26">
        <f>_xlfn.MAXIFS('data-from-invoicing'!E:E,'data-from-invoicing'!D:D,eslam.data!AR87)</f>
        <v>0</v>
      </c>
      <c r="G87" s="2">
        <f>F87-E87</f>
        <v>-7617134</v>
      </c>
      <c r="I87" s="23"/>
      <c r="J87" s="2">
        <f>SUMIF('collection only'!D:D,eslam.data!AQ87,'collection only'!E:E)</f>
        <v>0</v>
      </c>
      <c r="K87" s="26">
        <f>SUMIF('data-from-invoicing'!D:D,eslam.data!AR87,'data-from-invoicing'!F:F)</f>
        <v>0</v>
      </c>
      <c r="L87" s="2">
        <f>K87-J87</f>
        <v>0</v>
      </c>
      <c r="Q87" s="23"/>
      <c r="R87" s="2">
        <v>5636679.1600000001</v>
      </c>
      <c r="S87" s="1">
        <v>45535</v>
      </c>
      <c r="T87" s="1">
        <v>45524</v>
      </c>
      <c r="U87" s="1">
        <v>45524</v>
      </c>
      <c r="V87">
        <v>42</v>
      </c>
      <c r="W87" s="1">
        <v>45566</v>
      </c>
      <c r="X87" s="1">
        <v>45524</v>
      </c>
      <c r="Y87" s="2">
        <v>57614414</v>
      </c>
      <c r="AF87" s="2">
        <v>0</v>
      </c>
      <c r="AG87" s="14">
        <f>SUMIF('consultant-gross'!D:D,eslam.data!AQ87,'consultant-gross'!F:F)</f>
        <v>7617134</v>
      </c>
      <c r="AH87" s="14">
        <f>SUMIF('consultant-gross'!D:D,eslam.data!AQ87,'consultant-gross'!G:G)</f>
        <v>57614414</v>
      </c>
      <c r="AI87" s="14">
        <f>SUMIF('consultant-net'!D:D,eslam.data!AQ87,'consultant-net'!F:F)</f>
        <v>5636679.1600000001</v>
      </c>
      <c r="AJ87" s="2">
        <f>VLOOKUP(A87,'eslam-to-invoicing'!A:B,2,0)</f>
        <v>0</v>
      </c>
      <c r="AQ87" s="2" t="str">
        <f>A87&amp;C87</f>
        <v>Baraka Land Fence5</v>
      </c>
      <c r="AR87" s="2" t="str">
        <f>AJ87&amp;C87</f>
        <v>05</v>
      </c>
    </row>
    <row r="88" spans="1:44" x14ac:dyDescent="0.3">
      <c r="B88" s="35" t="e">
        <f>VLOOKUP(A88,Sheet1!A:B,2,0)</f>
        <v>#N/A</v>
      </c>
      <c r="D88" s="25"/>
      <c r="F88" s="26">
        <f>_xlfn.MAXIFS('data-from-invoicing'!E:E,'data-from-invoicing'!D:D,eslam.data!AR88)</f>
        <v>0</v>
      </c>
      <c r="I88" s="23"/>
      <c r="K88" s="26"/>
      <c r="Q88" s="23"/>
    </row>
    <row r="89" spans="1:44" x14ac:dyDescent="0.3">
      <c r="A89" s="6" t="s">
        <v>21</v>
      </c>
      <c r="B89" s="35">
        <f>VLOOKUP(A89,Sheet1!A:B,2,0)</f>
        <v>1</v>
      </c>
      <c r="C89" s="6">
        <v>2</v>
      </c>
      <c r="D89" s="25"/>
      <c r="E89" s="2">
        <v>22287932.1928</v>
      </c>
      <c r="F89" s="26">
        <f>_xlfn.MAXIFS('data-from-invoicing'!E:E,'data-from-invoicing'!D:D,eslam.data!AR89)</f>
        <v>0</v>
      </c>
      <c r="G89" s="2">
        <f t="shared" ref="G89:G101" si="12">F89-E89</f>
        <v>-22287932.1928</v>
      </c>
      <c r="I89" s="23"/>
      <c r="J89" s="2">
        <f>SUMIF('collection only'!D:D,eslam.data!AQ89,'collection only'!E:E)</f>
        <v>21842173.609999999</v>
      </c>
      <c r="K89" s="26">
        <f>SUMIF('data-from-invoicing'!D:D,eslam.data!AR89,'data-from-invoicing'!F:F)</f>
        <v>0</v>
      </c>
      <c r="L89" s="2">
        <f t="shared" ref="L89:L101" si="13">K89-J89</f>
        <v>-21842173.609999999</v>
      </c>
      <c r="Q89" s="23"/>
      <c r="R89" s="2">
        <v>21953613.159363359</v>
      </c>
      <c r="S89" s="1">
        <v>43281</v>
      </c>
      <c r="T89" s="1">
        <v>43292</v>
      </c>
      <c r="U89" s="1">
        <v>43292</v>
      </c>
      <c r="V89">
        <v>60</v>
      </c>
      <c r="W89" s="1">
        <v>43352</v>
      </c>
      <c r="X89" s="1">
        <v>43307</v>
      </c>
      <c r="Y89" s="2">
        <v>22287932.1928</v>
      </c>
      <c r="Z89" s="2">
        <v>0</v>
      </c>
      <c r="AF89" s="2">
        <v>0</v>
      </c>
      <c r="AG89" s="14">
        <f>SUMIF('consultant-gross'!D:D,eslam.data!AQ89,'consultant-gross'!F:F)</f>
        <v>0</v>
      </c>
      <c r="AH89" s="14">
        <f>SUMIF('consultant-gross'!D:D,eslam.data!AQ89,'consultant-gross'!G:G)</f>
        <v>0</v>
      </c>
      <c r="AI89" s="14">
        <f>SUMIF('consultant-net'!D:D,eslam.data!AQ89,'consultant-net'!F:F)</f>
        <v>0</v>
      </c>
      <c r="AJ89" s="2">
        <f>VLOOKUP(A89,'eslam-to-invoicing'!A:B,2,0)</f>
        <v>0</v>
      </c>
      <c r="AQ89" s="2" t="str">
        <f t="shared" ref="AQ89:AQ101" si="14">A89&amp;C89</f>
        <v>Benban - Aswan2</v>
      </c>
      <c r="AR89" s="2" t="str">
        <f t="shared" ref="AR89:AR101" si="15">AJ89&amp;C89</f>
        <v>02</v>
      </c>
    </row>
    <row r="90" spans="1:44" x14ac:dyDescent="0.3">
      <c r="A90" s="6" t="s">
        <v>21</v>
      </c>
      <c r="B90" s="35">
        <f>VLOOKUP(A90,Sheet1!A:B,2,0)</f>
        <v>1</v>
      </c>
      <c r="C90" s="6">
        <v>3</v>
      </c>
      <c r="D90" s="25"/>
      <c r="E90" s="2">
        <v>10786951.895621641</v>
      </c>
      <c r="F90" s="26">
        <f>_xlfn.MAXIFS('data-from-invoicing'!E:E,'data-from-invoicing'!D:D,eslam.data!AR90)</f>
        <v>0</v>
      </c>
      <c r="G90" s="2">
        <f t="shared" si="12"/>
        <v>-10786951.895621641</v>
      </c>
      <c r="I90" s="23"/>
      <c r="J90" s="2">
        <f>SUMIF('collection only'!D:D,eslam.data!AQ90,'collection only'!E:E)</f>
        <v>10577813.02</v>
      </c>
      <c r="K90" s="26">
        <f>SUMIF('data-from-invoicing'!D:D,eslam.data!AR90,'data-from-invoicing'!F:F)</f>
        <v>0</v>
      </c>
      <c r="L90" s="2">
        <f t="shared" si="13"/>
        <v>-10577813.02</v>
      </c>
      <c r="Q90" s="23"/>
      <c r="R90" s="2">
        <v>10577813.157709209</v>
      </c>
      <c r="S90" s="1">
        <v>43312</v>
      </c>
      <c r="T90" s="1">
        <v>43312</v>
      </c>
      <c r="U90" s="1">
        <v>43317</v>
      </c>
      <c r="V90">
        <v>60</v>
      </c>
      <c r="W90" s="1">
        <v>43377</v>
      </c>
      <c r="X90" s="1">
        <v>43354</v>
      </c>
      <c r="Y90" s="2">
        <v>33074884.088421639</v>
      </c>
      <c r="Z90" s="2">
        <v>0</v>
      </c>
      <c r="AF90" s="2">
        <v>0</v>
      </c>
      <c r="AG90" s="14">
        <f>SUMIF('consultant-gross'!D:D,eslam.data!AQ90,'consultant-gross'!F:F)</f>
        <v>0</v>
      </c>
      <c r="AH90" s="14">
        <f>SUMIF('consultant-gross'!D:D,eslam.data!AQ90,'consultant-gross'!G:G)</f>
        <v>0</v>
      </c>
      <c r="AI90" s="14">
        <f>SUMIF('consultant-net'!D:D,eslam.data!AQ90,'consultant-net'!F:F)</f>
        <v>0</v>
      </c>
      <c r="AJ90" s="2">
        <f>VLOOKUP(A90,'eslam-to-invoicing'!A:B,2,0)</f>
        <v>0</v>
      </c>
      <c r="AQ90" s="2" t="str">
        <f t="shared" si="14"/>
        <v>Benban - Aswan3</v>
      </c>
      <c r="AR90" s="2" t="str">
        <f t="shared" si="15"/>
        <v>03</v>
      </c>
    </row>
    <row r="91" spans="1:44" x14ac:dyDescent="0.3">
      <c r="A91" s="6" t="s">
        <v>21</v>
      </c>
      <c r="B91" s="35">
        <f>VLOOKUP(A91,Sheet1!A:B,2,0)</f>
        <v>1</v>
      </c>
      <c r="C91" s="6">
        <v>4</v>
      </c>
      <c r="D91" s="25"/>
      <c r="E91" s="2">
        <v>15307380.738</v>
      </c>
      <c r="F91" s="26">
        <f>_xlfn.MAXIFS('data-from-invoicing'!E:E,'data-from-invoicing'!D:D,eslam.data!AR91)</f>
        <v>0</v>
      </c>
      <c r="G91" s="2">
        <f t="shared" si="12"/>
        <v>-15307380.738</v>
      </c>
      <c r="I91" s="23"/>
      <c r="J91" s="2">
        <f>SUMIF('collection only'!D:D,eslam.data!AQ91,'collection only'!E:E)</f>
        <v>15006351.74</v>
      </c>
      <c r="K91" s="26">
        <f>SUMIF('data-from-invoicing'!D:D,eslam.data!AR91,'data-from-invoicing'!F:F)</f>
        <v>0</v>
      </c>
      <c r="L91" s="2">
        <f t="shared" si="13"/>
        <v>-15006351.74</v>
      </c>
      <c r="Q91" s="23"/>
      <c r="R91" s="2">
        <v>15006351.7412</v>
      </c>
      <c r="S91" s="1">
        <v>43343</v>
      </c>
      <c r="T91" s="1">
        <v>43343</v>
      </c>
      <c r="U91" s="1">
        <v>43348</v>
      </c>
      <c r="V91">
        <v>60</v>
      </c>
      <c r="W91" s="1">
        <v>43408</v>
      </c>
      <c r="X91" s="1">
        <v>43363</v>
      </c>
      <c r="Y91" s="2">
        <v>48382264.826421648</v>
      </c>
      <c r="Z91" s="2">
        <v>0</v>
      </c>
      <c r="AF91" s="2">
        <v>0</v>
      </c>
      <c r="AG91" s="14">
        <f>SUMIF('consultant-gross'!D:D,eslam.data!AQ91,'consultant-gross'!F:F)</f>
        <v>0</v>
      </c>
      <c r="AH91" s="14">
        <f>SUMIF('consultant-gross'!D:D,eslam.data!AQ91,'consultant-gross'!G:G)</f>
        <v>0</v>
      </c>
      <c r="AI91" s="14">
        <f>SUMIF('consultant-net'!D:D,eslam.data!AQ91,'consultant-net'!F:F)</f>
        <v>0</v>
      </c>
      <c r="AJ91" s="2">
        <f>VLOOKUP(A91,'eslam-to-invoicing'!A:B,2,0)</f>
        <v>0</v>
      </c>
      <c r="AQ91" s="2" t="str">
        <f t="shared" si="14"/>
        <v>Benban - Aswan4</v>
      </c>
      <c r="AR91" s="2" t="str">
        <f t="shared" si="15"/>
        <v>04</v>
      </c>
    </row>
    <row r="92" spans="1:44" x14ac:dyDescent="0.3">
      <c r="A92" s="6" t="s">
        <v>21</v>
      </c>
      <c r="B92" s="35">
        <f>VLOOKUP(A92,Sheet1!A:B,2,0)</f>
        <v>1</v>
      </c>
      <c r="C92" s="6">
        <v>5</v>
      </c>
      <c r="D92" s="25"/>
      <c r="E92" s="2">
        <v>36144803.344400004</v>
      </c>
      <c r="F92" s="26">
        <f>_xlfn.MAXIFS('data-from-invoicing'!E:E,'data-from-invoicing'!D:D,eslam.data!AR92)</f>
        <v>0</v>
      </c>
      <c r="G92" s="2">
        <f t="shared" si="12"/>
        <v>-36144803.344400004</v>
      </c>
      <c r="I92" s="23"/>
      <c r="J92" s="2">
        <f>SUMIF('collection only'!D:D,eslam.data!AQ92,'collection only'!E:E)</f>
        <v>37440497.149999999</v>
      </c>
      <c r="K92" s="26">
        <f>SUMIF('data-from-invoicing'!D:D,eslam.data!AR92,'data-from-invoicing'!F:F)</f>
        <v>0</v>
      </c>
      <c r="L92" s="2">
        <f t="shared" si="13"/>
        <v>-37440497.149999999</v>
      </c>
      <c r="Q92" s="23"/>
      <c r="R92" s="2">
        <v>37440886.744400002</v>
      </c>
      <c r="S92" s="1">
        <v>43373</v>
      </c>
      <c r="T92" s="1">
        <v>43373</v>
      </c>
      <c r="U92" s="1">
        <v>43381</v>
      </c>
      <c r="V92">
        <v>60</v>
      </c>
      <c r="W92" s="1">
        <v>43441</v>
      </c>
      <c r="X92" s="1">
        <v>43403</v>
      </c>
      <c r="Y92" s="2">
        <v>84527068.170821652</v>
      </c>
      <c r="AF92" s="2">
        <v>0</v>
      </c>
      <c r="AG92" s="14">
        <f>SUMIF('consultant-gross'!D:D,eslam.data!AQ92,'consultant-gross'!F:F)</f>
        <v>0</v>
      </c>
      <c r="AH92" s="14">
        <f>SUMIF('consultant-gross'!D:D,eslam.data!AQ92,'consultant-gross'!G:G)</f>
        <v>0</v>
      </c>
      <c r="AI92" s="14">
        <f>SUMIF('consultant-net'!D:D,eslam.data!AQ92,'consultant-net'!F:F)</f>
        <v>0</v>
      </c>
      <c r="AJ92" s="2">
        <f>VLOOKUP(A92,'eslam-to-invoicing'!A:B,2,0)</f>
        <v>0</v>
      </c>
      <c r="AQ92" s="2" t="str">
        <f t="shared" si="14"/>
        <v>Benban - Aswan5</v>
      </c>
      <c r="AR92" s="2" t="str">
        <f t="shared" si="15"/>
        <v>05</v>
      </c>
    </row>
    <row r="93" spans="1:44" x14ac:dyDescent="0.3">
      <c r="A93" s="6" t="s">
        <v>21</v>
      </c>
      <c r="B93" s="35">
        <f>VLOOKUP(A93,Sheet1!A:B,2,0)</f>
        <v>1</v>
      </c>
      <c r="C93" s="6">
        <v>6</v>
      </c>
      <c r="D93" s="25"/>
      <c r="E93" s="2">
        <v>23770609.396400001</v>
      </c>
      <c r="F93" s="26">
        <f>_xlfn.MAXIFS('data-from-invoicing'!E:E,'data-from-invoicing'!D:D,eslam.data!AR93)</f>
        <v>0</v>
      </c>
      <c r="G93" s="2">
        <f t="shared" si="12"/>
        <v>-23770609.396400001</v>
      </c>
      <c r="I93" s="23"/>
      <c r="J93" s="2">
        <f>SUMIF('collection only'!D:D,eslam.data!AQ93,'collection only'!E:E)</f>
        <v>23886898.777526591</v>
      </c>
      <c r="K93" s="26">
        <f>SUMIF('data-from-invoicing'!D:D,eslam.data!AR93,'data-from-invoicing'!F:F)</f>
        <v>0</v>
      </c>
      <c r="L93" s="2">
        <f t="shared" si="13"/>
        <v>-23886898.777526591</v>
      </c>
      <c r="Q93" s="23"/>
      <c r="R93" s="2">
        <v>23958997.044799998</v>
      </c>
      <c r="S93" s="1">
        <v>43404</v>
      </c>
      <c r="T93" s="1">
        <v>43404</v>
      </c>
      <c r="U93" s="1">
        <v>43415</v>
      </c>
      <c r="V93">
        <v>60</v>
      </c>
      <c r="W93" s="1">
        <v>43475</v>
      </c>
      <c r="X93" s="1">
        <v>43432</v>
      </c>
      <c r="Y93" s="2">
        <v>108297677.5672216</v>
      </c>
      <c r="AF93" s="2">
        <v>0</v>
      </c>
      <c r="AG93" s="14">
        <f>SUMIF('consultant-gross'!D:D,eslam.data!AQ93,'consultant-gross'!F:F)</f>
        <v>0</v>
      </c>
      <c r="AH93" s="14">
        <f>SUMIF('consultant-gross'!D:D,eslam.data!AQ93,'consultant-gross'!G:G)</f>
        <v>0</v>
      </c>
      <c r="AI93" s="14">
        <f>SUMIF('consultant-net'!D:D,eslam.data!AQ93,'consultant-net'!F:F)</f>
        <v>0</v>
      </c>
      <c r="AJ93" s="2">
        <f>VLOOKUP(A93,'eslam-to-invoicing'!A:B,2,0)</f>
        <v>0</v>
      </c>
      <c r="AQ93" s="2" t="str">
        <f t="shared" si="14"/>
        <v>Benban - Aswan6</v>
      </c>
      <c r="AR93" s="2" t="str">
        <f t="shared" si="15"/>
        <v>06</v>
      </c>
    </row>
    <row r="94" spans="1:44" x14ac:dyDescent="0.3">
      <c r="A94" s="6" t="s">
        <v>21</v>
      </c>
      <c r="B94" s="35">
        <f>VLOOKUP(A94,Sheet1!A:B,2,0)</f>
        <v>1</v>
      </c>
      <c r="C94" s="6">
        <v>7</v>
      </c>
      <c r="D94" s="25"/>
      <c r="E94" s="2">
        <v>25005235.292800002</v>
      </c>
      <c r="F94" s="26">
        <f>_xlfn.MAXIFS('data-from-invoicing'!E:E,'data-from-invoicing'!D:D,eslam.data!AR94)</f>
        <v>0</v>
      </c>
      <c r="G94" s="2">
        <f t="shared" si="12"/>
        <v>-25005235.292800002</v>
      </c>
      <c r="I94" s="23"/>
      <c r="J94" s="2">
        <f>SUMIF('collection only'!D:D,eslam.data!AQ94,'collection only'!E:E)</f>
        <v>25237199.469354197</v>
      </c>
      <c r="K94" s="26">
        <f>SUMIF('data-from-invoicing'!D:D,eslam.data!AR94,'data-from-invoicing'!F:F)</f>
        <v>0</v>
      </c>
      <c r="L94" s="2">
        <f t="shared" si="13"/>
        <v>-25237199.469354197</v>
      </c>
      <c r="Q94" s="23"/>
      <c r="R94" s="2">
        <v>25352621.384399999</v>
      </c>
      <c r="S94" s="1">
        <v>43434</v>
      </c>
      <c r="T94" s="1">
        <v>43439</v>
      </c>
      <c r="U94" s="1">
        <v>43439</v>
      </c>
      <c r="V94">
        <v>60</v>
      </c>
      <c r="W94" s="1">
        <v>43499</v>
      </c>
      <c r="X94" s="1">
        <v>43442</v>
      </c>
      <c r="Y94" s="2">
        <v>133302912.8600217</v>
      </c>
      <c r="AF94" s="2">
        <v>0</v>
      </c>
      <c r="AG94" s="14">
        <f>SUMIF('consultant-gross'!D:D,eslam.data!AQ94,'consultant-gross'!F:F)</f>
        <v>0</v>
      </c>
      <c r="AH94" s="14">
        <f>SUMIF('consultant-gross'!D:D,eslam.data!AQ94,'consultant-gross'!G:G)</f>
        <v>0</v>
      </c>
      <c r="AI94" s="14">
        <f>SUMIF('consultant-net'!D:D,eslam.data!AQ94,'consultant-net'!F:F)</f>
        <v>0</v>
      </c>
      <c r="AJ94" s="2">
        <f>VLOOKUP(A94,'eslam-to-invoicing'!A:B,2,0)</f>
        <v>0</v>
      </c>
      <c r="AQ94" s="2" t="str">
        <f t="shared" si="14"/>
        <v>Benban - Aswan7</v>
      </c>
      <c r="AR94" s="2" t="str">
        <f t="shared" si="15"/>
        <v>07</v>
      </c>
    </row>
    <row r="95" spans="1:44" x14ac:dyDescent="0.3">
      <c r="A95" s="6" t="s">
        <v>21</v>
      </c>
      <c r="B95" s="35">
        <f>VLOOKUP(A95,Sheet1!A:B,2,0)</f>
        <v>1</v>
      </c>
      <c r="C95" s="6">
        <v>8</v>
      </c>
      <c r="D95" s="25"/>
      <c r="E95" s="2">
        <v>27760540.768199999</v>
      </c>
      <c r="F95" s="26">
        <f>_xlfn.MAXIFS('data-from-invoicing'!E:E,'data-from-invoicing'!D:D,eslam.data!AR95)</f>
        <v>0</v>
      </c>
      <c r="G95" s="2">
        <f t="shared" si="12"/>
        <v>-27760540.768199999</v>
      </c>
      <c r="I95" s="23"/>
      <c r="J95" s="2">
        <f>SUMIF('collection only'!D:D,eslam.data!AQ95,'collection only'!E:E)</f>
        <v>28236383.5818539</v>
      </c>
      <c r="K95" s="26">
        <f>SUMIF('data-from-invoicing'!D:D,eslam.data!AR95,'data-from-invoicing'!F:F)</f>
        <v>0</v>
      </c>
      <c r="L95" s="2">
        <f t="shared" si="13"/>
        <v>-28236383.5818539</v>
      </c>
      <c r="Q95" s="23"/>
      <c r="R95" s="2">
        <v>28073115.526500002</v>
      </c>
      <c r="S95" s="1">
        <v>43465</v>
      </c>
      <c r="T95" s="1">
        <v>43468</v>
      </c>
      <c r="U95" s="1">
        <v>43468</v>
      </c>
      <c r="V95">
        <v>60</v>
      </c>
      <c r="W95" s="1">
        <v>43528</v>
      </c>
      <c r="X95" s="1">
        <v>43471</v>
      </c>
      <c r="Y95" s="2">
        <v>161063453.62822169</v>
      </c>
      <c r="AF95" s="2">
        <v>0</v>
      </c>
      <c r="AG95" s="14">
        <f>SUMIF('consultant-gross'!D:D,eslam.data!AQ95,'consultant-gross'!F:F)</f>
        <v>0</v>
      </c>
      <c r="AH95" s="14">
        <f>SUMIF('consultant-gross'!D:D,eslam.data!AQ95,'consultant-gross'!G:G)</f>
        <v>0</v>
      </c>
      <c r="AI95" s="14">
        <f>SUMIF('consultant-net'!D:D,eslam.data!AQ95,'consultant-net'!F:F)</f>
        <v>0</v>
      </c>
      <c r="AJ95" s="2">
        <f>VLOOKUP(A95,'eslam-to-invoicing'!A:B,2,0)</f>
        <v>0</v>
      </c>
      <c r="AQ95" s="2" t="str">
        <f t="shared" si="14"/>
        <v>Benban - Aswan8</v>
      </c>
      <c r="AR95" s="2" t="str">
        <f t="shared" si="15"/>
        <v>08</v>
      </c>
    </row>
    <row r="96" spans="1:44" x14ac:dyDescent="0.3">
      <c r="A96" s="6" t="s">
        <v>21</v>
      </c>
      <c r="B96" s="35">
        <f>VLOOKUP(A96,Sheet1!A:B,2,0)</f>
        <v>1</v>
      </c>
      <c r="C96" s="6">
        <v>9</v>
      </c>
      <c r="D96" s="25"/>
      <c r="E96" s="2">
        <v>31169325.993299998</v>
      </c>
      <c r="F96" s="26">
        <f>_xlfn.MAXIFS('data-from-invoicing'!E:E,'data-from-invoicing'!D:D,eslam.data!AR96)</f>
        <v>0</v>
      </c>
      <c r="G96" s="2">
        <f t="shared" si="12"/>
        <v>-31169325.993299998</v>
      </c>
      <c r="I96" s="23"/>
      <c r="J96" s="2">
        <f>SUMIF('collection only'!D:D,eslam.data!AQ96,'collection only'!E:E)</f>
        <v>33103432.297799997</v>
      </c>
      <c r="K96" s="26">
        <f>SUMIF('data-from-invoicing'!D:D,eslam.data!AR96,'data-from-invoicing'!F:F)</f>
        <v>0</v>
      </c>
      <c r="L96" s="2">
        <f t="shared" si="13"/>
        <v>-33103432.297799997</v>
      </c>
      <c r="Q96" s="23"/>
      <c r="R96" s="2">
        <v>33103432.297800001</v>
      </c>
      <c r="S96" s="1">
        <v>43496</v>
      </c>
      <c r="T96" s="1">
        <v>43496</v>
      </c>
      <c r="U96" s="1">
        <v>43496</v>
      </c>
      <c r="V96">
        <v>60</v>
      </c>
      <c r="W96" s="1">
        <v>43556</v>
      </c>
      <c r="X96" s="1">
        <v>43499</v>
      </c>
      <c r="Y96" s="2">
        <v>192232779.62152171</v>
      </c>
      <c r="AF96" s="2">
        <v>0</v>
      </c>
      <c r="AG96" s="14">
        <f>SUMIF('consultant-gross'!D:D,eslam.data!AQ96,'consultant-gross'!F:F)</f>
        <v>0</v>
      </c>
      <c r="AH96" s="14">
        <f>SUMIF('consultant-gross'!D:D,eslam.data!AQ96,'consultant-gross'!G:G)</f>
        <v>0</v>
      </c>
      <c r="AI96" s="14">
        <f>SUMIF('consultant-net'!D:D,eslam.data!AQ96,'consultant-net'!F:F)</f>
        <v>0</v>
      </c>
      <c r="AJ96" s="2">
        <f>VLOOKUP(A96,'eslam-to-invoicing'!A:B,2,0)</f>
        <v>0</v>
      </c>
      <c r="AQ96" s="2" t="str">
        <f t="shared" si="14"/>
        <v>Benban - Aswan9</v>
      </c>
      <c r="AR96" s="2" t="str">
        <f t="shared" si="15"/>
        <v>09</v>
      </c>
    </row>
    <row r="97" spans="1:44" x14ac:dyDescent="0.3">
      <c r="A97" s="6" t="s">
        <v>21</v>
      </c>
      <c r="B97" s="35">
        <f>VLOOKUP(A97,Sheet1!A:B,2,0)</f>
        <v>1</v>
      </c>
      <c r="C97" s="6">
        <v>10</v>
      </c>
      <c r="D97" s="25"/>
      <c r="E97" s="2">
        <v>12107665.0539</v>
      </c>
      <c r="F97" s="26">
        <f>_xlfn.MAXIFS('data-from-invoicing'!E:E,'data-from-invoicing'!D:D,eslam.data!AR97)</f>
        <v>0</v>
      </c>
      <c r="G97" s="2">
        <f t="shared" si="12"/>
        <v>-12107665.0539</v>
      </c>
      <c r="I97" s="23"/>
      <c r="J97" s="2">
        <f>SUMIF('collection only'!D:D,eslam.data!AQ97,'collection only'!E:E)</f>
        <v>12102732.036000002</v>
      </c>
      <c r="K97" s="26">
        <f>SUMIF('data-from-invoicing'!D:D,eslam.data!AR97,'data-from-invoicing'!F:F)</f>
        <v>0</v>
      </c>
      <c r="L97" s="2">
        <f t="shared" si="13"/>
        <v>-12102732.036000002</v>
      </c>
      <c r="Q97" s="23"/>
      <c r="R97" s="2">
        <v>12014082.922499999</v>
      </c>
      <c r="S97" s="1">
        <v>43524</v>
      </c>
      <c r="T97" s="1">
        <v>43524</v>
      </c>
      <c r="U97" s="1">
        <v>43530</v>
      </c>
      <c r="V97">
        <v>60</v>
      </c>
      <c r="W97" s="1">
        <v>43590</v>
      </c>
      <c r="X97" s="1">
        <v>43534</v>
      </c>
      <c r="Y97" s="2">
        <v>204340444.67542171</v>
      </c>
      <c r="AF97" s="2">
        <v>0</v>
      </c>
      <c r="AG97" s="14">
        <f>SUMIF('consultant-gross'!D:D,eslam.data!AQ97,'consultant-gross'!F:F)</f>
        <v>0</v>
      </c>
      <c r="AH97" s="14">
        <f>SUMIF('consultant-gross'!D:D,eslam.data!AQ97,'consultant-gross'!G:G)</f>
        <v>0</v>
      </c>
      <c r="AI97" s="14">
        <f>SUMIF('consultant-net'!D:D,eslam.data!AQ97,'consultant-net'!F:F)</f>
        <v>0</v>
      </c>
      <c r="AJ97" s="2">
        <f>VLOOKUP(A97,'eslam-to-invoicing'!A:B,2,0)</f>
        <v>0</v>
      </c>
      <c r="AQ97" s="2" t="str">
        <f t="shared" si="14"/>
        <v>Benban - Aswan10</v>
      </c>
      <c r="AR97" s="2" t="str">
        <f t="shared" si="15"/>
        <v>010</v>
      </c>
    </row>
    <row r="98" spans="1:44" x14ac:dyDescent="0.3">
      <c r="A98" s="6" t="s">
        <v>21</v>
      </c>
      <c r="B98" s="35">
        <f>VLOOKUP(A98,Sheet1!A:B,2,0)</f>
        <v>1</v>
      </c>
      <c r="C98" s="6">
        <v>11</v>
      </c>
      <c r="D98" s="25"/>
      <c r="E98" s="2">
        <v>2235914.3429999999</v>
      </c>
      <c r="F98" s="26">
        <f>_xlfn.MAXIFS('data-from-invoicing'!E:E,'data-from-invoicing'!D:D,eslam.data!AR98)</f>
        <v>0</v>
      </c>
      <c r="G98" s="2">
        <f t="shared" si="12"/>
        <v>-2235914.3429999999</v>
      </c>
      <c r="I98" s="23"/>
      <c r="J98" s="2">
        <f>SUMIF('collection only'!D:D,eslam.data!AQ98,'collection only'!E:E)</f>
        <v>2222964.1737000002</v>
      </c>
      <c r="K98" s="26">
        <f>SUMIF('data-from-invoicing'!D:D,eslam.data!AR98,'data-from-invoicing'!F:F)</f>
        <v>0</v>
      </c>
      <c r="L98" s="2">
        <f t="shared" si="13"/>
        <v>-2222964.1737000002</v>
      </c>
      <c r="Q98" s="23"/>
      <c r="R98" s="2">
        <v>2314903.9752000002</v>
      </c>
      <c r="S98" s="1">
        <v>43555</v>
      </c>
      <c r="T98" s="1">
        <v>43555</v>
      </c>
      <c r="U98" s="1">
        <v>43556</v>
      </c>
      <c r="V98">
        <v>60</v>
      </c>
      <c r="W98" s="1">
        <v>43616</v>
      </c>
      <c r="X98" s="1">
        <v>43562</v>
      </c>
      <c r="Y98" s="2">
        <v>206576359.01842159</v>
      </c>
      <c r="AF98" s="2">
        <v>0</v>
      </c>
      <c r="AG98" s="14">
        <f>SUMIF('consultant-gross'!D:D,eslam.data!AQ98,'consultant-gross'!F:F)</f>
        <v>0</v>
      </c>
      <c r="AH98" s="14">
        <f>SUMIF('consultant-gross'!D:D,eslam.data!AQ98,'consultant-gross'!G:G)</f>
        <v>0</v>
      </c>
      <c r="AI98" s="14">
        <f>SUMIF('consultant-net'!D:D,eslam.data!AQ98,'consultant-net'!F:F)</f>
        <v>0</v>
      </c>
      <c r="AJ98" s="2">
        <f>VLOOKUP(A98,'eslam-to-invoicing'!A:B,2,0)</f>
        <v>0</v>
      </c>
      <c r="AQ98" s="2" t="str">
        <f t="shared" si="14"/>
        <v>Benban - Aswan11</v>
      </c>
      <c r="AR98" s="2" t="str">
        <f t="shared" si="15"/>
        <v>011</v>
      </c>
    </row>
    <row r="99" spans="1:44" x14ac:dyDescent="0.3">
      <c r="A99" s="6" t="s">
        <v>21</v>
      </c>
      <c r="B99" s="35">
        <f>VLOOKUP(A99,Sheet1!A:B,2,0)</f>
        <v>1</v>
      </c>
      <c r="C99" s="6">
        <v>12</v>
      </c>
      <c r="D99" s="25"/>
      <c r="E99" s="2">
        <v>15216014.834799999</v>
      </c>
      <c r="F99" s="26">
        <f>_xlfn.MAXIFS('data-from-invoicing'!E:E,'data-from-invoicing'!D:D,eslam.data!AR99)</f>
        <v>0</v>
      </c>
      <c r="G99" s="2">
        <f t="shared" si="12"/>
        <v>-15216014.834799999</v>
      </c>
      <c r="I99" s="23"/>
      <c r="J99" s="2">
        <f>SUMIF('collection only'!D:D,eslam.data!AQ99,'collection only'!E:E)</f>
        <v>16625097.353</v>
      </c>
      <c r="K99" s="26">
        <f>SUMIF('data-from-invoicing'!D:D,eslam.data!AR99,'data-from-invoicing'!F:F)</f>
        <v>0</v>
      </c>
      <c r="L99" s="2">
        <f t="shared" si="13"/>
        <v>-16625097.353</v>
      </c>
      <c r="Q99" s="23"/>
      <c r="R99" s="2">
        <v>16690051.145500001</v>
      </c>
      <c r="S99" s="1">
        <v>43585</v>
      </c>
      <c r="T99" s="1">
        <v>43586</v>
      </c>
      <c r="U99" s="1">
        <v>43586</v>
      </c>
      <c r="V99">
        <v>60</v>
      </c>
      <c r="W99" s="1">
        <v>43646</v>
      </c>
      <c r="X99" s="1">
        <v>43594</v>
      </c>
      <c r="Y99" s="2">
        <v>221792373.85322171</v>
      </c>
      <c r="AF99" s="2">
        <v>0</v>
      </c>
      <c r="AG99" s="14">
        <f>SUMIF('consultant-gross'!D:D,eslam.data!AQ99,'consultant-gross'!F:F)</f>
        <v>0</v>
      </c>
      <c r="AH99" s="14">
        <f>SUMIF('consultant-gross'!D:D,eslam.data!AQ99,'consultant-gross'!G:G)</f>
        <v>0</v>
      </c>
      <c r="AI99" s="14">
        <f>SUMIF('consultant-net'!D:D,eslam.data!AQ99,'consultant-net'!F:F)</f>
        <v>0</v>
      </c>
      <c r="AJ99" s="2">
        <f>VLOOKUP(A99,'eslam-to-invoicing'!A:B,2,0)</f>
        <v>0</v>
      </c>
      <c r="AQ99" s="2" t="str">
        <f t="shared" si="14"/>
        <v>Benban - Aswan12</v>
      </c>
      <c r="AR99" s="2" t="str">
        <f t="shared" si="15"/>
        <v>012</v>
      </c>
    </row>
    <row r="100" spans="1:44" x14ac:dyDescent="0.3">
      <c r="A100" s="6" t="s">
        <v>21</v>
      </c>
      <c r="B100" s="35">
        <f>VLOOKUP(A100,Sheet1!A:B,2,0)</f>
        <v>1</v>
      </c>
      <c r="C100" s="6">
        <v>13</v>
      </c>
      <c r="D100" s="25"/>
      <c r="E100" s="2">
        <v>1724157.1613</v>
      </c>
      <c r="F100" s="26">
        <f>_xlfn.MAXIFS('data-from-invoicing'!E:E,'data-from-invoicing'!D:D,eslam.data!AR100)</f>
        <v>0</v>
      </c>
      <c r="G100" s="2">
        <f t="shared" si="12"/>
        <v>-1724157.1613</v>
      </c>
      <c r="I100" s="23"/>
      <c r="J100" s="2">
        <f>SUMIF('collection only'!D:D,eslam.data!AQ100,'collection only'!E:E)</f>
        <v>36700.14</v>
      </c>
      <c r="K100" s="26">
        <f>SUMIF('data-from-invoicing'!D:D,eslam.data!AR100,'data-from-invoicing'!F:F)</f>
        <v>0</v>
      </c>
      <c r="L100" s="2">
        <f t="shared" si="13"/>
        <v>-36700.14</v>
      </c>
      <c r="Q100" s="23"/>
      <c r="R100" s="2">
        <v>36947.201200000003</v>
      </c>
      <c r="S100" s="1">
        <v>43616</v>
      </c>
      <c r="T100" s="1">
        <v>43616</v>
      </c>
      <c r="U100" s="1">
        <v>43615</v>
      </c>
      <c r="V100">
        <v>60</v>
      </c>
      <c r="W100" s="1">
        <v>43675</v>
      </c>
      <c r="X100" s="1">
        <v>43657</v>
      </c>
      <c r="Y100" s="2">
        <v>223516531.01452169</v>
      </c>
      <c r="AF100" s="2">
        <v>0</v>
      </c>
      <c r="AG100" s="14">
        <f>SUMIF('consultant-gross'!D:D,eslam.data!AQ100,'consultant-gross'!F:F)</f>
        <v>0</v>
      </c>
      <c r="AH100" s="14">
        <f>SUMIF('consultant-gross'!D:D,eslam.data!AQ100,'consultant-gross'!G:G)</f>
        <v>0</v>
      </c>
      <c r="AI100" s="14">
        <f>SUMIF('consultant-net'!D:D,eslam.data!AQ100,'consultant-net'!F:F)</f>
        <v>0</v>
      </c>
      <c r="AJ100" s="2">
        <f>VLOOKUP(A100,'eslam-to-invoicing'!A:B,2,0)</f>
        <v>0</v>
      </c>
      <c r="AQ100" s="2" t="str">
        <f t="shared" si="14"/>
        <v>Benban - Aswan13</v>
      </c>
      <c r="AR100" s="2" t="str">
        <f t="shared" si="15"/>
        <v>013</v>
      </c>
    </row>
    <row r="101" spans="1:44" x14ac:dyDescent="0.3">
      <c r="A101" s="6" t="s">
        <v>21</v>
      </c>
      <c r="B101" s="35">
        <f>VLOOKUP(A101,Sheet1!A:B,2,0)</f>
        <v>1</v>
      </c>
      <c r="C101" s="6">
        <v>14</v>
      </c>
      <c r="D101" s="25"/>
      <c r="E101" s="2">
        <v>30114</v>
      </c>
      <c r="F101" s="26">
        <f>_xlfn.MAXIFS('data-from-invoicing'!E:E,'data-from-invoicing'!D:D,eslam.data!AR101)</f>
        <v>0</v>
      </c>
      <c r="G101" s="2">
        <f t="shared" si="12"/>
        <v>-30114</v>
      </c>
      <c r="I101" s="23"/>
      <c r="J101" s="2">
        <f>SUMIF('collection only'!D:D,eslam.data!AQ101,'collection only'!E:E)</f>
        <v>1174778.08</v>
      </c>
      <c r="K101" s="26">
        <f>SUMIF('data-from-invoicing'!D:D,eslam.data!AR101,'data-from-invoicing'!F:F)</f>
        <v>0</v>
      </c>
      <c r="L101" s="2">
        <f t="shared" si="13"/>
        <v>-1174778.08</v>
      </c>
      <c r="Q101" s="23"/>
      <c r="R101" s="2">
        <v>1206378.8855999999</v>
      </c>
      <c r="S101" s="1">
        <v>43646</v>
      </c>
      <c r="T101" s="1">
        <v>43648</v>
      </c>
      <c r="U101" s="1">
        <v>43648</v>
      </c>
      <c r="V101">
        <v>60</v>
      </c>
      <c r="W101" s="1">
        <v>43708</v>
      </c>
      <c r="X101" s="1">
        <v>43657</v>
      </c>
      <c r="Y101" s="2">
        <v>223546645.01452169</v>
      </c>
      <c r="AF101" s="2">
        <v>0</v>
      </c>
      <c r="AG101" s="14">
        <f>SUMIF('consultant-gross'!D:D,eslam.data!AQ101,'consultant-gross'!F:F)</f>
        <v>0</v>
      </c>
      <c r="AH101" s="14">
        <f>SUMIF('consultant-gross'!D:D,eslam.data!AQ101,'consultant-gross'!G:G)</f>
        <v>0</v>
      </c>
      <c r="AI101" s="14">
        <f>SUMIF('consultant-net'!D:D,eslam.data!AQ101,'consultant-net'!F:F)</f>
        <v>0</v>
      </c>
      <c r="AJ101" s="2">
        <f>VLOOKUP(A101,'eslam-to-invoicing'!A:B,2,0)</f>
        <v>0</v>
      </c>
      <c r="AQ101" s="2" t="str">
        <f t="shared" si="14"/>
        <v>Benban - Aswan14</v>
      </c>
      <c r="AR101" s="2" t="str">
        <f t="shared" si="15"/>
        <v>014</v>
      </c>
    </row>
    <row r="102" spans="1:44" x14ac:dyDescent="0.3">
      <c r="B102" s="35" t="e">
        <f>VLOOKUP(A102,Sheet1!A:B,2,0)</f>
        <v>#N/A</v>
      </c>
      <c r="D102" s="25"/>
      <c r="F102" s="26">
        <f>_xlfn.MAXIFS('data-from-invoicing'!E:E,'data-from-invoicing'!D:D,eslam.data!AR102)</f>
        <v>0</v>
      </c>
      <c r="I102" s="23"/>
      <c r="K102" s="26"/>
      <c r="Q102" s="23"/>
    </row>
    <row r="103" spans="1:44" x14ac:dyDescent="0.3">
      <c r="A103" s="6" t="s">
        <v>6</v>
      </c>
      <c r="B103" s="35">
        <f>VLOOKUP(A103,Sheet1!A:B,2,0)</f>
        <v>1</v>
      </c>
      <c r="C103" s="6">
        <v>14</v>
      </c>
      <c r="D103" s="25"/>
      <c r="E103" s="2">
        <v>6421251.8700000001</v>
      </c>
      <c r="F103" s="26">
        <f>_xlfn.MAXIFS('data-from-invoicing'!E:E,'data-from-invoicing'!D:D,eslam.data!AR103)</f>
        <v>0</v>
      </c>
      <c r="G103" s="2">
        <f t="shared" ref="G103:G109" si="16">F103-E103</f>
        <v>-6421251.8700000001</v>
      </c>
      <c r="I103" s="23"/>
      <c r="J103" s="2">
        <f>SUMIF('collection only'!D:D,eslam.data!AQ103,'collection only'!E:E)</f>
        <v>7309725</v>
      </c>
      <c r="K103" s="26">
        <f>SUMIF('data-from-invoicing'!D:D,eslam.data!AR103,'data-from-invoicing'!F:F)</f>
        <v>0</v>
      </c>
      <c r="L103" s="2">
        <f t="shared" ref="L103:L109" si="17">K103-J103</f>
        <v>-7309725</v>
      </c>
      <c r="Q103" s="23"/>
      <c r="R103" s="2">
        <v>7309725</v>
      </c>
      <c r="S103" s="1">
        <v>43008</v>
      </c>
      <c r="T103" s="1">
        <v>43003</v>
      </c>
      <c r="U103" s="1">
        <v>43011</v>
      </c>
      <c r="V103">
        <v>45</v>
      </c>
      <c r="W103" s="1">
        <v>43056</v>
      </c>
      <c r="X103" s="1">
        <v>43027</v>
      </c>
      <c r="Y103" s="2">
        <v>219688342.71000001</v>
      </c>
      <c r="AF103" s="2">
        <v>0</v>
      </c>
      <c r="AG103" s="14">
        <f>SUMIF('consultant-gross'!D:D,eslam.data!AQ103,'consultant-gross'!F:F)</f>
        <v>0</v>
      </c>
      <c r="AH103" s="14">
        <f>SUMIF('consultant-gross'!D:D,eslam.data!AQ103,'consultant-gross'!G:G)</f>
        <v>0</v>
      </c>
      <c r="AI103" s="14">
        <f>SUMIF('consultant-net'!D:D,eslam.data!AQ103,'consultant-net'!F:F)</f>
        <v>0</v>
      </c>
      <c r="AJ103" s="2" t="str">
        <f>VLOOKUP(A103,'eslam-to-invoicing'!A:B,2,0)</f>
        <v>Cement Factory-Beni Suef</v>
      </c>
      <c r="AQ103" s="2" t="str">
        <f t="shared" ref="AQ103:AQ109" si="18">A103&amp;C103</f>
        <v>Cement Plant14</v>
      </c>
      <c r="AR103" s="2" t="str">
        <f t="shared" ref="AR103:AR109" si="19">AJ103&amp;C103</f>
        <v>Cement Factory-Beni Suef14</v>
      </c>
    </row>
    <row r="104" spans="1:44" x14ac:dyDescent="0.3">
      <c r="A104" s="6" t="s">
        <v>6</v>
      </c>
      <c r="B104" s="35">
        <f>VLOOKUP(A104,Sheet1!A:B,2,0)</f>
        <v>1</v>
      </c>
      <c r="C104" s="6">
        <v>15</v>
      </c>
      <c r="D104" s="25"/>
      <c r="E104" s="2">
        <v>8583366.1930472907</v>
      </c>
      <c r="F104" s="26">
        <f>_xlfn.MAXIFS('data-from-invoicing'!E:E,'data-from-invoicing'!D:D,eslam.data!AR104)</f>
        <v>0</v>
      </c>
      <c r="G104" s="2">
        <f t="shared" si="16"/>
        <v>-8583366.1930472907</v>
      </c>
      <c r="I104" s="23"/>
      <c r="J104" s="2">
        <f>SUMIF('collection only'!D:D,eslam.data!AQ104,'collection only'!E:E)</f>
        <v>6696657.1238881946</v>
      </c>
      <c r="K104" s="26">
        <f>SUMIF('data-from-invoicing'!D:D,eslam.data!AR104,'data-from-invoicing'!F:F)</f>
        <v>0</v>
      </c>
      <c r="L104" s="2">
        <f t="shared" si="17"/>
        <v>-6696657.1238881946</v>
      </c>
      <c r="Q104" s="23"/>
      <c r="R104" s="2">
        <v>6696657.1238881946</v>
      </c>
      <c r="S104" s="1">
        <v>43039</v>
      </c>
      <c r="T104" s="1">
        <v>43033</v>
      </c>
      <c r="U104" s="1">
        <v>43041</v>
      </c>
      <c r="V104">
        <v>45</v>
      </c>
      <c r="W104" s="1">
        <v>43086</v>
      </c>
      <c r="X104" s="1">
        <v>43054</v>
      </c>
      <c r="Y104" s="2">
        <v>228271708.90789729</v>
      </c>
      <c r="AF104" s="2">
        <v>139900</v>
      </c>
      <c r="AG104" s="14">
        <f>SUMIF('consultant-gross'!D:D,eslam.data!AQ104,'consultant-gross'!F:F)</f>
        <v>8583366.1930472907</v>
      </c>
      <c r="AH104" s="14">
        <f>SUMIF('consultant-gross'!D:D,eslam.data!AQ104,'consultant-gross'!G:G)</f>
        <v>228271708.90789732</v>
      </c>
      <c r="AI104" s="14">
        <f>SUMIF('consultant-net'!D:D,eslam.data!AQ104,'consultant-net'!F:F)</f>
        <v>6696657.1238881946</v>
      </c>
      <c r="AJ104" s="2" t="str">
        <f>VLOOKUP(A104,'eslam-to-invoicing'!A:B,2,0)</f>
        <v>Cement Factory-Beni Suef</v>
      </c>
      <c r="AQ104" s="2" t="str">
        <f t="shared" si="18"/>
        <v>Cement Plant15</v>
      </c>
      <c r="AR104" s="2" t="str">
        <f t="shared" si="19"/>
        <v>Cement Factory-Beni Suef15</v>
      </c>
    </row>
    <row r="105" spans="1:44" x14ac:dyDescent="0.3">
      <c r="A105" s="6" t="s">
        <v>6</v>
      </c>
      <c r="B105" s="35">
        <f>VLOOKUP(A105,Sheet1!A:B,2,0)</f>
        <v>1</v>
      </c>
      <c r="C105" s="6">
        <v>16</v>
      </c>
      <c r="D105" s="25"/>
      <c r="E105" s="2">
        <v>6621784.9509085976</v>
      </c>
      <c r="F105" s="26">
        <f>_xlfn.MAXIFS('data-from-invoicing'!E:E,'data-from-invoicing'!D:D,eslam.data!AR105)</f>
        <v>0</v>
      </c>
      <c r="G105" s="2">
        <f t="shared" si="16"/>
        <v>-6621784.9509085976</v>
      </c>
      <c r="I105" s="23"/>
      <c r="J105" s="2">
        <f>SUMIF('collection only'!D:D,eslam.data!AQ105,'collection only'!E:E)</f>
        <v>6990595.3607028425</v>
      </c>
      <c r="K105" s="26">
        <f>SUMIF('data-from-invoicing'!D:D,eslam.data!AR105,'data-from-invoicing'!F:F)</f>
        <v>0</v>
      </c>
      <c r="L105" s="2">
        <f t="shared" si="17"/>
        <v>-6990595.3607028425</v>
      </c>
      <c r="Q105" s="23"/>
      <c r="R105" s="2">
        <v>6990595.3607028415</v>
      </c>
      <c r="S105" s="1">
        <v>43069</v>
      </c>
      <c r="T105" s="1">
        <v>43064</v>
      </c>
      <c r="U105" s="1">
        <v>43074</v>
      </c>
      <c r="V105">
        <v>45</v>
      </c>
      <c r="W105" s="1">
        <v>43119</v>
      </c>
      <c r="X105" s="1">
        <v>43083</v>
      </c>
      <c r="Y105" s="2">
        <v>234893493.85880589</v>
      </c>
      <c r="AF105" s="2">
        <v>149900</v>
      </c>
      <c r="AG105" s="14">
        <f>SUMIF('consultant-gross'!D:D,eslam.data!AQ105,'consultant-gross'!F:F)</f>
        <v>0</v>
      </c>
      <c r="AH105" s="14">
        <f>SUMIF('consultant-gross'!D:D,eslam.data!AQ105,'consultant-gross'!G:G)</f>
        <v>0</v>
      </c>
      <c r="AI105" s="14">
        <f>SUMIF('consultant-net'!D:D,eslam.data!AQ105,'consultant-net'!F:F)</f>
        <v>0</v>
      </c>
      <c r="AJ105" s="2" t="str">
        <f>VLOOKUP(A105,'eslam-to-invoicing'!A:B,2,0)</f>
        <v>Cement Factory-Beni Suef</v>
      </c>
      <c r="AQ105" s="2" t="str">
        <f t="shared" si="18"/>
        <v>Cement Plant16</v>
      </c>
      <c r="AR105" s="2" t="str">
        <f t="shared" si="19"/>
        <v>Cement Factory-Beni Suef16</v>
      </c>
    </row>
    <row r="106" spans="1:44" x14ac:dyDescent="0.3">
      <c r="A106" s="6" t="s">
        <v>6</v>
      </c>
      <c r="B106" s="35">
        <f>VLOOKUP(A106,Sheet1!A:B,2,0)</f>
        <v>1</v>
      </c>
      <c r="C106" s="6">
        <v>17</v>
      </c>
      <c r="D106" s="25"/>
      <c r="E106" s="2">
        <v>6642565.2352173124</v>
      </c>
      <c r="F106" s="26">
        <f>_xlfn.MAXIFS('data-from-invoicing'!E:E,'data-from-invoicing'!D:D,eslam.data!AR106)</f>
        <v>0</v>
      </c>
      <c r="G106" s="2">
        <f t="shared" si="16"/>
        <v>-6642565.2352173124</v>
      </c>
      <c r="I106" s="23"/>
      <c r="J106" s="2">
        <f>SUMIF('collection only'!D:D,eslam.data!AQ106,'collection only'!E:E)</f>
        <v>7424114.8338806629</v>
      </c>
      <c r="K106" s="26">
        <f>SUMIF('data-from-invoicing'!D:D,eslam.data!AR106,'data-from-invoicing'!F:F)</f>
        <v>0</v>
      </c>
      <c r="L106" s="2">
        <f t="shared" si="17"/>
        <v>-7424114.8338806629</v>
      </c>
      <c r="Q106" s="23"/>
      <c r="R106" s="2">
        <v>7424114.8338806629</v>
      </c>
      <c r="S106" s="1">
        <v>43100</v>
      </c>
      <c r="T106" s="1">
        <v>43094</v>
      </c>
      <c r="U106" s="1">
        <v>43104</v>
      </c>
      <c r="V106">
        <v>45</v>
      </c>
      <c r="W106" s="1">
        <v>43149</v>
      </c>
      <c r="X106" s="1">
        <v>43115</v>
      </c>
      <c r="Y106" s="2">
        <v>241536059.0940232</v>
      </c>
      <c r="AF106" s="2">
        <v>159900</v>
      </c>
      <c r="AG106" s="14">
        <f>SUMIF('consultant-gross'!D:D,eslam.data!AQ106,'consultant-gross'!F:F)</f>
        <v>0</v>
      </c>
      <c r="AH106" s="14">
        <f>SUMIF('consultant-gross'!D:D,eslam.data!AQ106,'consultant-gross'!G:G)</f>
        <v>0</v>
      </c>
      <c r="AI106" s="14">
        <f>SUMIF('consultant-net'!D:D,eslam.data!AQ106,'consultant-net'!F:F)</f>
        <v>0</v>
      </c>
      <c r="AJ106" s="2" t="str">
        <f>VLOOKUP(A106,'eslam-to-invoicing'!A:B,2,0)</f>
        <v>Cement Factory-Beni Suef</v>
      </c>
      <c r="AQ106" s="2" t="str">
        <f t="shared" si="18"/>
        <v>Cement Plant17</v>
      </c>
      <c r="AR106" s="2" t="str">
        <f t="shared" si="19"/>
        <v>Cement Factory-Beni Suef17</v>
      </c>
    </row>
    <row r="107" spans="1:44" x14ac:dyDescent="0.3">
      <c r="A107" s="6" t="s">
        <v>6</v>
      </c>
      <c r="B107" s="35">
        <f>VLOOKUP(A107,Sheet1!A:B,2,0)</f>
        <v>1</v>
      </c>
      <c r="C107" s="6">
        <v>18</v>
      </c>
      <c r="D107" s="25"/>
      <c r="E107" s="2">
        <v>5438078.872378408</v>
      </c>
      <c r="F107" s="26">
        <f>_xlfn.MAXIFS('data-from-invoicing'!E:E,'data-from-invoicing'!D:D,eslam.data!AR107)</f>
        <v>0</v>
      </c>
      <c r="G107" s="2">
        <f t="shared" si="16"/>
        <v>-5438078.872378408</v>
      </c>
      <c r="I107" s="23"/>
      <c r="J107" s="2">
        <f>SUMIF('collection only'!D:D,eslam.data!AQ107,'collection only'!E:E)</f>
        <v>6925479.9129486382</v>
      </c>
      <c r="K107" s="26">
        <f>SUMIF('data-from-invoicing'!D:D,eslam.data!AR107,'data-from-invoicing'!F:F)</f>
        <v>0</v>
      </c>
      <c r="L107" s="2">
        <f t="shared" si="17"/>
        <v>-6925479.9129486382</v>
      </c>
      <c r="Q107" s="23"/>
      <c r="R107" s="2">
        <v>6925479.9129486382</v>
      </c>
      <c r="S107" s="1">
        <v>43131</v>
      </c>
      <c r="T107" s="1">
        <v>43125</v>
      </c>
      <c r="U107" s="1">
        <v>43123</v>
      </c>
      <c r="V107">
        <v>45</v>
      </c>
      <c r="W107" s="1">
        <v>43168</v>
      </c>
      <c r="X107" s="1">
        <v>43129</v>
      </c>
      <c r="Y107" s="2">
        <v>246974137.9664017</v>
      </c>
      <c r="Z107" s="2">
        <v>0</v>
      </c>
      <c r="AF107" s="2">
        <v>185884</v>
      </c>
      <c r="AG107" s="14">
        <f>SUMIF('consultant-gross'!D:D,eslam.data!AQ107,'consultant-gross'!F:F)</f>
        <v>0</v>
      </c>
      <c r="AH107" s="14">
        <f>SUMIF('consultant-gross'!D:D,eslam.data!AQ107,'consultant-gross'!G:G)</f>
        <v>0</v>
      </c>
      <c r="AI107" s="14">
        <f>SUMIF('consultant-net'!D:D,eslam.data!AQ107,'consultant-net'!F:F)</f>
        <v>0</v>
      </c>
      <c r="AJ107" s="2" t="str">
        <f>VLOOKUP(A107,'eslam-to-invoicing'!A:B,2,0)</f>
        <v>Cement Factory-Beni Suef</v>
      </c>
      <c r="AQ107" s="2" t="str">
        <f t="shared" si="18"/>
        <v>Cement Plant18</v>
      </c>
      <c r="AR107" s="2" t="str">
        <f t="shared" si="19"/>
        <v>Cement Factory-Beni Suef18</v>
      </c>
    </row>
    <row r="108" spans="1:44" x14ac:dyDescent="0.3">
      <c r="A108" s="6" t="s">
        <v>6</v>
      </c>
      <c r="B108" s="35">
        <f>VLOOKUP(A108,Sheet1!A:B,2,0)</f>
        <v>1</v>
      </c>
      <c r="C108" s="6">
        <v>19</v>
      </c>
      <c r="D108" s="25"/>
      <c r="E108" s="2">
        <v>12265173.64336028</v>
      </c>
      <c r="F108" s="26">
        <f>_xlfn.MAXIFS('data-from-invoicing'!E:E,'data-from-invoicing'!D:D,eslam.data!AR108)</f>
        <v>0</v>
      </c>
      <c r="G108" s="2">
        <f t="shared" si="16"/>
        <v>-12265173.64336028</v>
      </c>
      <c r="I108" s="23"/>
      <c r="J108" s="2">
        <f>SUMIF('collection only'!D:D,eslam.data!AQ108,'collection only'!E:E)</f>
        <v>12791497.795659401</v>
      </c>
      <c r="K108" s="26">
        <f>SUMIF('data-from-invoicing'!D:D,eslam.data!AR108,'data-from-invoicing'!F:F)</f>
        <v>0</v>
      </c>
      <c r="L108" s="2">
        <f t="shared" si="17"/>
        <v>-12791497.795659401</v>
      </c>
      <c r="Q108" s="23"/>
      <c r="R108" s="2">
        <v>12791498.79565936</v>
      </c>
      <c r="S108" s="1">
        <v>43159</v>
      </c>
      <c r="T108" s="1">
        <v>43156</v>
      </c>
      <c r="U108" s="1">
        <v>43159</v>
      </c>
      <c r="V108">
        <v>45</v>
      </c>
      <c r="W108" s="1">
        <v>43204</v>
      </c>
      <c r="X108" s="1">
        <v>43176</v>
      </c>
      <c r="Y108" s="2">
        <v>269687311.60976201</v>
      </c>
      <c r="Z108" s="2">
        <v>0</v>
      </c>
      <c r="AF108" s="2">
        <v>195884</v>
      </c>
      <c r="AG108" s="14">
        <f>SUMIF('consultant-gross'!D:D,eslam.data!AQ108,'consultant-gross'!F:F)</f>
        <v>0</v>
      </c>
      <c r="AH108" s="14">
        <f>SUMIF('consultant-gross'!D:D,eslam.data!AQ108,'consultant-gross'!G:G)</f>
        <v>0</v>
      </c>
      <c r="AI108" s="14">
        <f>SUMIF('consultant-net'!D:D,eslam.data!AQ108,'consultant-net'!F:F)</f>
        <v>0</v>
      </c>
      <c r="AJ108" s="2" t="str">
        <f>VLOOKUP(A108,'eslam-to-invoicing'!A:B,2,0)</f>
        <v>Cement Factory-Beni Suef</v>
      </c>
      <c r="AQ108" s="2" t="str">
        <f t="shared" si="18"/>
        <v>Cement Plant19</v>
      </c>
      <c r="AR108" s="2" t="str">
        <f t="shared" si="19"/>
        <v>Cement Factory-Beni Suef19</v>
      </c>
    </row>
    <row r="109" spans="1:44" x14ac:dyDescent="0.3">
      <c r="A109" s="6" t="s">
        <v>6</v>
      </c>
      <c r="B109" s="35">
        <f>VLOOKUP(A109,Sheet1!A:B,2,0)</f>
        <v>1</v>
      </c>
      <c r="C109" s="6">
        <v>20</v>
      </c>
      <c r="D109" s="25"/>
      <c r="E109" s="2">
        <v>4976388.8902380466</v>
      </c>
      <c r="F109" s="26">
        <f>_xlfn.MAXIFS('data-from-invoicing'!E:E,'data-from-invoicing'!D:D,eslam.data!AR109)</f>
        <v>0</v>
      </c>
      <c r="G109" s="2">
        <f t="shared" si="16"/>
        <v>-4976388.8902380466</v>
      </c>
      <c r="I109" s="23"/>
      <c r="J109" s="2">
        <f>SUMIF('collection only'!D:D,eslam.data!AQ109,'collection only'!E:E)</f>
        <v>10152661.359999999</v>
      </c>
      <c r="K109" s="26">
        <f>SUMIF('data-from-invoicing'!D:D,eslam.data!AR109,'data-from-invoicing'!F:F)</f>
        <v>0</v>
      </c>
      <c r="L109" s="2">
        <f t="shared" si="17"/>
        <v>-10152661.359999999</v>
      </c>
      <c r="Q109" s="23"/>
      <c r="R109" s="2">
        <v>10152661.359999999</v>
      </c>
      <c r="S109" s="1">
        <v>43281</v>
      </c>
      <c r="T109" s="1">
        <v>43276</v>
      </c>
      <c r="U109" s="1">
        <v>43438</v>
      </c>
      <c r="W109" s="1">
        <v>43495</v>
      </c>
      <c r="X109" s="1">
        <v>43485</v>
      </c>
      <c r="Y109" s="2">
        <v>274663700.5</v>
      </c>
      <c r="AG109" s="14">
        <f>SUMIF('consultant-gross'!D:D,eslam.data!AQ109,'consultant-gross'!F:F)</f>
        <v>0</v>
      </c>
      <c r="AH109" s="14">
        <f>SUMIF('consultant-gross'!D:D,eslam.data!AQ109,'consultant-gross'!G:G)</f>
        <v>0</v>
      </c>
      <c r="AI109" s="14">
        <f>SUMIF('consultant-net'!D:D,eslam.data!AQ109,'consultant-net'!F:F)</f>
        <v>0</v>
      </c>
      <c r="AJ109" s="2" t="str">
        <f>VLOOKUP(A109,'eslam-to-invoicing'!A:B,2,0)</f>
        <v>Cement Factory-Beni Suef</v>
      </c>
      <c r="AQ109" s="2" t="str">
        <f t="shared" si="18"/>
        <v>Cement Plant20</v>
      </c>
      <c r="AR109" s="2" t="str">
        <f t="shared" si="19"/>
        <v>Cement Factory-Beni Suef20</v>
      </c>
    </row>
    <row r="110" spans="1:44" x14ac:dyDescent="0.3">
      <c r="B110" s="35" t="e">
        <f>VLOOKUP(A110,Sheet1!A:B,2,0)</f>
        <v>#N/A</v>
      </c>
      <c r="D110" s="25"/>
      <c r="F110" s="26">
        <f>_xlfn.MAXIFS('data-from-invoicing'!E:E,'data-from-invoicing'!D:D,eslam.data!AR110)</f>
        <v>0</v>
      </c>
      <c r="I110" s="23"/>
      <c r="K110" s="26"/>
      <c r="Q110" s="23"/>
    </row>
    <row r="111" spans="1:44" hidden="1" x14ac:dyDescent="0.3">
      <c r="A111" s="6" t="s">
        <v>50</v>
      </c>
      <c r="B111" s="6">
        <f>VLOOKUP(A111,Sheet1!A:B,2,0)</f>
        <v>1</v>
      </c>
      <c r="C111" s="6">
        <v>1</v>
      </c>
      <c r="D111" s="25"/>
      <c r="E111" s="2">
        <v>6586123.1799999997</v>
      </c>
      <c r="F111" s="26">
        <f>_xlfn.MAXIFS('data-from-invoicing'!E:E,'data-from-invoicing'!D:D,eslam.data!AR111)</f>
        <v>6586123.1799999997</v>
      </c>
      <c r="G111" s="2">
        <f t="shared" ref="G111:G139" si="20">F111-E111</f>
        <v>0</v>
      </c>
      <c r="H111" s="2"/>
      <c r="I111" s="23"/>
      <c r="J111" s="2">
        <f>SUMIF('collection only'!D:D,eslam.data!AQ111,'collection only'!E:E)</f>
        <v>6200445.3700000001</v>
      </c>
      <c r="K111" s="26">
        <f>SUMIF('data-from-invoicing'!D:D,eslam.data!AR111,'data-from-invoicing'!F:F)</f>
        <v>6200445.3590000002</v>
      </c>
      <c r="L111" s="2">
        <f t="shared" ref="L111:L139" si="21">K111-J111</f>
        <v>-1.0999999940395355E-2</v>
      </c>
      <c r="M111" s="2"/>
      <c r="N111" s="2">
        <v>62134944.549999997</v>
      </c>
      <c r="Q111" s="23"/>
      <c r="R111" s="2">
        <v>6200445.3700000001</v>
      </c>
      <c r="S111" s="1">
        <v>43799</v>
      </c>
      <c r="T111" s="1">
        <v>43794</v>
      </c>
      <c r="U111" s="1">
        <v>43809</v>
      </c>
      <c r="V111">
        <v>60</v>
      </c>
      <c r="W111" s="1">
        <v>43869</v>
      </c>
      <c r="X111" s="1">
        <v>43842</v>
      </c>
      <c r="Y111" s="2">
        <v>6586123.1799999997</v>
      </c>
      <c r="Z111" s="2">
        <v>553645.74</v>
      </c>
      <c r="AF111" s="2">
        <v>0</v>
      </c>
      <c r="AG111" s="14">
        <f>SUMIF('consultant-gross'!D:D,eslam.data!AQ111,'consultant-gross'!F:F)</f>
        <v>6586123.1799999997</v>
      </c>
      <c r="AH111" s="14">
        <f>SUMIF('consultant-gross'!D:D,eslam.data!AQ111,'consultant-gross'!G:G)</f>
        <v>6586123.1799999997</v>
      </c>
      <c r="AI111" s="14">
        <f>SUMIF('consultant-net'!D:D,eslam.data!AQ111,'consultant-net'!F:F)</f>
        <v>6200445.3700000001</v>
      </c>
      <c r="AJ111" s="2" t="str">
        <f>VLOOKUP(A111,'eslam-to-invoicing'!A:B,2,0)</f>
        <v>CFC Podium 2</v>
      </c>
      <c r="AL111" s="2">
        <f t="shared" ref="AL111:AL138" si="22">E111-Z111</f>
        <v>6032477.4399999995</v>
      </c>
      <c r="AM111" s="2">
        <f t="shared" ref="AM111:AM138" si="23">F111-AL111</f>
        <v>553645.74000000022</v>
      </c>
      <c r="AQ111" s="2" t="str">
        <f t="shared" ref="AQ111:AQ139" si="24">A111&amp;C111</f>
        <v>CFC1</v>
      </c>
      <c r="AR111" s="2" t="str">
        <f t="shared" ref="AR111:AR139" si="25">AJ111&amp;C111</f>
        <v>CFC Podium 21</v>
      </c>
    </row>
    <row r="112" spans="1:44" x14ac:dyDescent="0.3">
      <c r="A112" s="6" t="s">
        <v>50</v>
      </c>
      <c r="B112" s="35">
        <f>VLOOKUP(A112,Sheet1!A:B,2,0)</f>
        <v>1</v>
      </c>
      <c r="C112" s="6">
        <v>2</v>
      </c>
      <c r="D112" s="25"/>
      <c r="E112" s="2">
        <v>16003200.380000001</v>
      </c>
      <c r="F112" s="26">
        <f>_xlfn.MAXIFS('data-from-invoicing'!E:E,'data-from-invoicing'!D:D,eslam.data!AR112)</f>
        <v>15707266.4</v>
      </c>
      <c r="G112" s="2">
        <f t="shared" si="20"/>
        <v>-295933.98000000045</v>
      </c>
      <c r="I112" s="23"/>
      <c r="J112" s="2">
        <f>SUMIF('collection only'!D:D,eslam.data!AQ112,'collection only'!E:E)</f>
        <v>17105598.329999998</v>
      </c>
      <c r="K112" s="26">
        <f>SUMIF('data-from-invoicing'!D:D,eslam.data!AR112,'data-from-invoicing'!F:F)</f>
        <v>17105451.149999999</v>
      </c>
      <c r="L112" s="2">
        <f t="shared" si="21"/>
        <v>-147.17999999970198</v>
      </c>
      <c r="N112" s="2">
        <v>31067472</v>
      </c>
      <c r="Q112" s="23"/>
      <c r="R112" s="2">
        <v>17323666.18</v>
      </c>
      <c r="S112" s="1">
        <v>43830</v>
      </c>
      <c r="T112" s="1">
        <v>43824</v>
      </c>
      <c r="U112" s="1">
        <v>43839</v>
      </c>
      <c r="V112">
        <v>60</v>
      </c>
      <c r="W112" s="1">
        <v>43899</v>
      </c>
      <c r="X112" s="1">
        <v>43872</v>
      </c>
      <c r="Y112" s="2">
        <v>22589323.559999999</v>
      </c>
      <c r="Z112" s="2">
        <v>4441799.42</v>
      </c>
      <c r="AF112" s="2">
        <v>143549.57999999999</v>
      </c>
      <c r="AG112" s="14">
        <f>SUMIF('consultant-gross'!D:D,eslam.data!AQ112,'consultant-gross'!F:F)</f>
        <v>16003200.379999999</v>
      </c>
      <c r="AH112" s="14">
        <f>SUMIF('consultant-gross'!D:D,eslam.data!AQ112,'consultant-gross'!G:G)</f>
        <v>22589323.559999999</v>
      </c>
      <c r="AI112" s="14">
        <f>SUMIF('consultant-net'!D:D,eslam.data!AQ112,'consultant-net'!F:F)</f>
        <v>17323666.18</v>
      </c>
      <c r="AJ112" s="2" t="str">
        <f>VLOOKUP(A112,'eslam-to-invoicing'!A:B,2,0)</f>
        <v>CFC Podium 2</v>
      </c>
      <c r="AL112" s="2">
        <f t="shared" si="22"/>
        <v>11561400.960000001</v>
      </c>
      <c r="AM112" s="2">
        <f t="shared" si="23"/>
        <v>4145865.4399999995</v>
      </c>
      <c r="AQ112" s="2" t="str">
        <f t="shared" si="24"/>
        <v>CFC2</v>
      </c>
      <c r="AR112" s="2" t="str">
        <f t="shared" si="25"/>
        <v>CFC Podium 22</v>
      </c>
    </row>
    <row r="113" spans="1:44" x14ac:dyDescent="0.3">
      <c r="A113" s="6" t="s">
        <v>50</v>
      </c>
      <c r="B113" s="35">
        <f>VLOOKUP(A113,Sheet1!A:B,2,0)</f>
        <v>1</v>
      </c>
      <c r="C113" s="6">
        <v>3</v>
      </c>
      <c r="D113" s="25"/>
      <c r="E113" s="2">
        <v>16743766.83</v>
      </c>
      <c r="F113" s="26">
        <f>_xlfn.MAXIFS('data-from-invoicing'!E:E,'data-from-invoicing'!D:D,eslam.data!AR113)</f>
        <v>17039700.420000002</v>
      </c>
      <c r="G113" s="2">
        <f t="shared" si="20"/>
        <v>295933.59000000171</v>
      </c>
      <c r="I113" s="23"/>
      <c r="J113" s="2">
        <f>SUMIF('collection only'!D:D,eslam.data!AQ113,'collection only'!E:E)</f>
        <v>12263695.26</v>
      </c>
      <c r="K113" s="26">
        <f>SUMIF('data-from-invoicing'!D:D,eslam.data!AR113,'data-from-invoicing'!F:F)</f>
        <v>12263842.721000001</v>
      </c>
      <c r="L113" s="2">
        <f t="shared" si="21"/>
        <v>147.46100000105798</v>
      </c>
      <c r="Q113" s="23"/>
      <c r="R113" s="2">
        <v>12263695.26</v>
      </c>
      <c r="S113" s="1">
        <v>43861</v>
      </c>
      <c r="T113" s="1">
        <v>43855</v>
      </c>
      <c r="U113" s="1">
        <v>43866</v>
      </c>
      <c r="V113">
        <v>60</v>
      </c>
      <c r="W113" s="1">
        <v>43926</v>
      </c>
      <c r="X113" s="1">
        <v>43901</v>
      </c>
      <c r="Y113" s="2">
        <v>39333090.390000001</v>
      </c>
      <c r="Z113" s="2">
        <v>3876592.5</v>
      </c>
      <c r="AF113" s="2">
        <v>60000</v>
      </c>
      <c r="AG113" s="14">
        <f>SUMIF('consultant-gross'!D:D,eslam.data!AQ113,'consultant-gross'!F:F)</f>
        <v>16743766.830000002</v>
      </c>
      <c r="AH113" s="14">
        <f>SUMIF('consultant-gross'!D:D,eslam.data!AQ113,'consultant-gross'!G:G)</f>
        <v>39333090.390000001</v>
      </c>
      <c r="AI113" s="14">
        <f>SUMIF('consultant-net'!D:D,eslam.data!AQ113,'consultant-net'!F:F)</f>
        <v>12263695.26</v>
      </c>
      <c r="AJ113" s="2" t="str">
        <f>VLOOKUP(A113,'eslam-to-invoicing'!A:B,2,0)</f>
        <v>CFC Podium 2</v>
      </c>
      <c r="AL113" s="2">
        <f t="shared" si="22"/>
        <v>12867174.33</v>
      </c>
      <c r="AM113" s="2">
        <f t="shared" si="23"/>
        <v>4172526.0900000017</v>
      </c>
      <c r="AQ113" s="2" t="str">
        <f t="shared" si="24"/>
        <v>CFC3</v>
      </c>
      <c r="AR113" s="2" t="str">
        <f t="shared" si="25"/>
        <v>CFC Podium 23</v>
      </c>
    </row>
    <row r="114" spans="1:44" hidden="1" x14ac:dyDescent="0.3">
      <c r="A114" s="6" t="s">
        <v>50</v>
      </c>
      <c r="B114" s="6">
        <f>VLOOKUP(A114,Sheet1!A:B,2,0)</f>
        <v>1</v>
      </c>
      <c r="C114" s="6">
        <v>4</v>
      </c>
      <c r="D114" s="25"/>
      <c r="E114" s="2">
        <v>35226223.200000003</v>
      </c>
      <c r="F114" s="26">
        <f>_xlfn.MAXIFS('data-from-invoicing'!E:E,'data-from-invoicing'!D:D,eslam.data!AR114)</f>
        <v>35226223.590000004</v>
      </c>
      <c r="G114" s="2">
        <f t="shared" si="20"/>
        <v>0.39000000059604645</v>
      </c>
      <c r="H114" s="2"/>
      <c r="I114" s="23"/>
      <c r="J114" s="2">
        <f>SUMIF('collection only'!D:D,eslam.data!AQ114,'collection only'!E:E)</f>
        <v>32660833.579999998</v>
      </c>
      <c r="K114" s="26">
        <f>SUMIF('data-from-invoicing'!D:D,eslam.data!AR114,'data-from-invoicing'!F:F)</f>
        <v>32660832.57</v>
      </c>
      <c r="L114" s="2">
        <f t="shared" si="21"/>
        <v>-1.0099999979138374</v>
      </c>
      <c r="M114" s="2"/>
      <c r="Q114" s="23"/>
      <c r="R114" s="2">
        <v>32660833.579999998</v>
      </c>
      <c r="S114" s="1">
        <v>43890</v>
      </c>
      <c r="T114" s="1">
        <v>43886</v>
      </c>
      <c r="U114" s="1">
        <v>43901</v>
      </c>
      <c r="V114">
        <v>60</v>
      </c>
      <c r="W114" s="1">
        <v>43961</v>
      </c>
      <c r="X114" s="1">
        <v>43923</v>
      </c>
      <c r="Y114" s="2">
        <v>74559313.590000004</v>
      </c>
      <c r="Z114" s="2">
        <v>8287526.25</v>
      </c>
      <c r="AF114" s="2">
        <v>60000</v>
      </c>
      <c r="AG114" s="14">
        <f>SUMIF('consultant-gross'!D:D,eslam.data!AQ114,'consultant-gross'!F:F)</f>
        <v>35226223.200000003</v>
      </c>
      <c r="AH114" s="14">
        <f>SUMIF('consultant-gross'!D:D,eslam.data!AQ114,'consultant-gross'!G:G)</f>
        <v>74559313.590000004</v>
      </c>
      <c r="AI114" s="14">
        <f>SUMIF('consultant-net'!D:D,eslam.data!AQ114,'consultant-net'!F:F)</f>
        <v>32660833.579999998</v>
      </c>
      <c r="AJ114" s="2" t="str">
        <f>VLOOKUP(A114,'eslam-to-invoicing'!A:B,2,0)</f>
        <v>CFC Podium 2</v>
      </c>
      <c r="AL114" s="2">
        <f t="shared" si="22"/>
        <v>26938696.950000003</v>
      </c>
      <c r="AM114" s="2">
        <f t="shared" si="23"/>
        <v>8287526.6400000006</v>
      </c>
      <c r="AQ114" s="2" t="str">
        <f t="shared" si="24"/>
        <v>CFC4</v>
      </c>
      <c r="AR114" s="2" t="str">
        <f t="shared" si="25"/>
        <v>CFC Podium 24</v>
      </c>
    </row>
    <row r="115" spans="1:44" hidden="1" x14ac:dyDescent="0.3">
      <c r="A115" s="6" t="s">
        <v>50</v>
      </c>
      <c r="B115" s="6">
        <f>VLOOKUP(A115,Sheet1!A:B,2,0)</f>
        <v>1</v>
      </c>
      <c r="C115" s="6">
        <v>5</v>
      </c>
      <c r="D115" s="25"/>
      <c r="E115" s="2">
        <v>30502560.309999999</v>
      </c>
      <c r="F115" s="26">
        <f>_xlfn.MAXIFS('data-from-invoicing'!E:E,'data-from-invoicing'!D:D,eslam.data!AR115)</f>
        <v>30502560</v>
      </c>
      <c r="G115" s="2">
        <f t="shared" si="20"/>
        <v>-0.30999999865889549</v>
      </c>
      <c r="H115" s="2"/>
      <c r="I115" s="23"/>
      <c r="J115" s="2">
        <f>SUMIF('collection only'!D:D,eslam.data!AQ115,'collection only'!E:E)</f>
        <v>24749111.949999999</v>
      </c>
      <c r="K115" s="26">
        <f>SUMIF('data-from-invoicing'!D:D,eslam.data!AR115,'data-from-invoicing'!F:F)</f>
        <v>24749111.52</v>
      </c>
      <c r="L115" s="2">
        <f t="shared" si="21"/>
        <v>-0.42999999970197678</v>
      </c>
      <c r="M115" s="2"/>
      <c r="Q115" s="23"/>
      <c r="R115" s="2">
        <v>24749111.949999999</v>
      </c>
      <c r="S115" s="1">
        <v>43921</v>
      </c>
      <c r="T115" s="1">
        <v>43907</v>
      </c>
      <c r="U115" s="1">
        <v>43911</v>
      </c>
      <c r="V115">
        <v>60</v>
      </c>
      <c r="W115" s="1">
        <v>43971</v>
      </c>
      <c r="X115" s="1">
        <v>43943</v>
      </c>
      <c r="Y115" s="2">
        <v>105061873.90000001</v>
      </c>
      <c r="Z115" s="2">
        <v>7691894.4699999997</v>
      </c>
      <c r="AF115" s="2">
        <v>0</v>
      </c>
      <c r="AG115" s="14">
        <f>SUMIF('consultant-gross'!D:D,eslam.data!AQ115,'consultant-gross'!F:F)</f>
        <v>30502560.310000002</v>
      </c>
      <c r="AH115" s="14">
        <f>SUMIF('consultant-gross'!D:D,eslam.data!AQ115,'consultant-gross'!G:G)</f>
        <v>105061873.90000001</v>
      </c>
      <c r="AI115" s="14">
        <f>SUMIF('consultant-net'!D:D,eslam.data!AQ115,'consultant-net'!F:F)</f>
        <v>24749111.949999999</v>
      </c>
      <c r="AJ115" s="2" t="str">
        <f>VLOOKUP(A115,'eslam-to-invoicing'!A:B,2,0)</f>
        <v>CFC Podium 2</v>
      </c>
      <c r="AL115" s="2">
        <f t="shared" si="22"/>
        <v>22810665.84</v>
      </c>
      <c r="AM115" s="2">
        <f t="shared" si="23"/>
        <v>7691894.1600000001</v>
      </c>
      <c r="AQ115" s="2" t="str">
        <f t="shared" si="24"/>
        <v>CFC5</v>
      </c>
      <c r="AR115" s="2" t="str">
        <f t="shared" si="25"/>
        <v>CFC Podium 25</v>
      </c>
    </row>
    <row r="116" spans="1:44" hidden="1" x14ac:dyDescent="0.3">
      <c r="A116" s="6" t="s">
        <v>50</v>
      </c>
      <c r="B116" s="6">
        <f>VLOOKUP(A116,Sheet1!A:B,2,0)</f>
        <v>1</v>
      </c>
      <c r="C116" s="6">
        <v>6</v>
      </c>
      <c r="D116" s="25"/>
      <c r="E116" s="2">
        <v>42011127.985077173</v>
      </c>
      <c r="F116" s="26">
        <f>_xlfn.MAXIFS('data-from-invoicing'!E:E,'data-from-invoicing'!D:D,eslam.data!AR116)</f>
        <v>42011128.299999997</v>
      </c>
      <c r="G116" s="2">
        <f t="shared" si="20"/>
        <v>0.31492282450199127</v>
      </c>
      <c r="H116" s="2"/>
      <c r="I116" s="23"/>
      <c r="J116" s="2">
        <f>SUMIF('collection only'!D:D,eslam.data!AQ116,'collection only'!E:E)</f>
        <v>31500278.620000001</v>
      </c>
      <c r="K116" s="26">
        <f>SUMIF('data-from-invoicing'!D:D,eslam.data!AR116,'data-from-invoicing'!F:F)</f>
        <v>31500278.460000001</v>
      </c>
      <c r="L116" s="2">
        <f t="shared" si="21"/>
        <v>-0.16000000014901161</v>
      </c>
      <c r="M116" s="2"/>
      <c r="Q116" s="23"/>
      <c r="R116" s="2">
        <v>31500278.620000001</v>
      </c>
      <c r="S116" s="1">
        <v>43921</v>
      </c>
      <c r="T116" s="1">
        <v>43915</v>
      </c>
      <c r="U116" s="1">
        <v>43928</v>
      </c>
      <c r="V116">
        <v>60</v>
      </c>
      <c r="W116" s="1">
        <v>43988</v>
      </c>
      <c r="X116" s="1">
        <v>43955</v>
      </c>
      <c r="Y116" s="2">
        <v>147073001.88507721</v>
      </c>
      <c r="Z116" s="2">
        <v>3638239.205515848</v>
      </c>
      <c r="AF116" s="2">
        <v>60000</v>
      </c>
      <c r="AG116" s="14">
        <f>SUMIF('consultant-gross'!D:D,eslam.data!AQ116,'consultant-gross'!F:F)</f>
        <v>42011127.985077173</v>
      </c>
      <c r="AH116" s="14">
        <f>SUMIF('consultant-gross'!D:D,eslam.data!AQ116,'consultant-gross'!G:G)</f>
        <v>147073001.88507718</v>
      </c>
      <c r="AI116" s="14">
        <f>SUMIF('consultant-net'!D:D,eslam.data!AQ116,'consultant-net'!F:F)</f>
        <v>31500278.620000001</v>
      </c>
      <c r="AJ116" s="2" t="str">
        <f>VLOOKUP(A116,'eslam-to-invoicing'!A:B,2,0)</f>
        <v>CFC Podium 2</v>
      </c>
      <c r="AL116" s="2">
        <f t="shared" si="22"/>
        <v>38372888.779561326</v>
      </c>
      <c r="AM116" s="2">
        <f t="shared" si="23"/>
        <v>3638239.5204386711</v>
      </c>
      <c r="AQ116" s="2" t="str">
        <f t="shared" si="24"/>
        <v>CFC6</v>
      </c>
      <c r="AR116" s="2" t="str">
        <f t="shared" si="25"/>
        <v>CFC Podium 26</v>
      </c>
    </row>
    <row r="117" spans="1:44" hidden="1" x14ac:dyDescent="0.3">
      <c r="A117" s="6" t="s">
        <v>50</v>
      </c>
      <c r="B117" s="6">
        <f>VLOOKUP(A117,Sheet1!A:B,2,0)</f>
        <v>1</v>
      </c>
      <c r="C117" s="6">
        <v>7</v>
      </c>
      <c r="D117" s="25"/>
      <c r="E117" s="2">
        <v>17879880.06492281</v>
      </c>
      <c r="F117" s="26">
        <f>_xlfn.MAXIFS('data-from-invoicing'!E:E,'data-from-invoicing'!D:D,eslam.data!AR117)</f>
        <v>17879880.109999999</v>
      </c>
      <c r="G117" s="2">
        <f t="shared" si="20"/>
        <v>4.5077189803123474E-2</v>
      </c>
      <c r="H117" s="2"/>
      <c r="I117" s="23"/>
      <c r="J117" s="2">
        <f>SUMIF('collection only'!D:D,eslam.data!AQ117,'collection only'!E:E)</f>
        <v>19510038</v>
      </c>
      <c r="K117" s="26">
        <f>SUMIF('data-from-invoicing'!D:D,eslam.data!AR117,'data-from-invoicing'!F:F)</f>
        <v>19510039.82</v>
      </c>
      <c r="L117" s="2">
        <f t="shared" si="21"/>
        <v>1.8200000002980232</v>
      </c>
      <c r="M117" s="2"/>
      <c r="Q117" s="23"/>
      <c r="R117" s="2">
        <v>19510038</v>
      </c>
      <c r="S117" s="1">
        <v>43951</v>
      </c>
      <c r="T117" s="1">
        <v>43946</v>
      </c>
      <c r="U117" s="1">
        <v>43958</v>
      </c>
      <c r="V117">
        <v>60</v>
      </c>
      <c r="W117" s="1">
        <v>44018</v>
      </c>
      <c r="X117" s="1">
        <v>43986</v>
      </c>
      <c r="Y117" s="2">
        <v>164952881.94999999</v>
      </c>
      <c r="Z117" s="2">
        <v>9650322.0000000019</v>
      </c>
      <c r="AF117" s="2">
        <v>0</v>
      </c>
      <c r="AG117" s="14">
        <f>SUMIF('consultant-gross'!D:D,eslam.data!AQ117,'consultant-gross'!F:F)</f>
        <v>17879880.06492281</v>
      </c>
      <c r="AH117" s="14">
        <f>SUMIF('consultant-gross'!D:D,eslam.data!AQ117,'consultant-gross'!G:G)</f>
        <v>164952881.94999999</v>
      </c>
      <c r="AI117" s="14">
        <f>SUMIF('consultant-net'!D:D,eslam.data!AQ117,'consultant-net'!F:F)</f>
        <v>19510038</v>
      </c>
      <c r="AJ117" s="2" t="str">
        <f>VLOOKUP(A117,'eslam-to-invoicing'!A:B,2,0)</f>
        <v>CFC Podium 2</v>
      </c>
      <c r="AL117" s="2">
        <f t="shared" si="22"/>
        <v>8229558.0649228077</v>
      </c>
      <c r="AM117" s="2">
        <f t="shared" si="23"/>
        <v>9650322.0450771917</v>
      </c>
      <c r="AQ117" s="2" t="str">
        <f t="shared" si="24"/>
        <v>CFC7</v>
      </c>
      <c r="AR117" s="2" t="str">
        <f t="shared" si="25"/>
        <v>CFC Podium 27</v>
      </c>
    </row>
    <row r="118" spans="1:44" hidden="1" x14ac:dyDescent="0.3">
      <c r="A118" s="6" t="s">
        <v>50</v>
      </c>
      <c r="B118" s="6">
        <f>VLOOKUP(A118,Sheet1!A:B,2,0)</f>
        <v>1</v>
      </c>
      <c r="C118" s="6">
        <v>8</v>
      </c>
      <c r="D118" s="25"/>
      <c r="E118" s="2">
        <v>31008098.605416421</v>
      </c>
      <c r="F118" s="26">
        <f>_xlfn.MAXIFS('data-from-invoicing'!E:E,'data-from-invoicing'!D:D,eslam.data!AR118)</f>
        <v>31008097.600000001</v>
      </c>
      <c r="G118" s="2">
        <f t="shared" si="20"/>
        <v>-1.0054164193570614</v>
      </c>
      <c r="H118" s="2"/>
      <c r="I118" s="23"/>
      <c r="J118" s="2">
        <f>SUMIF('collection only'!D:D,eslam.data!AQ118,'collection only'!E:E)</f>
        <v>21459124.497042954</v>
      </c>
      <c r="K118" s="26">
        <f>SUMIF('data-from-invoicing'!D:D,eslam.data!AR118,'data-from-invoicing'!F:F)</f>
        <v>21459123.66</v>
      </c>
      <c r="L118" s="2">
        <f t="shared" si="21"/>
        <v>-0.83704295381903648</v>
      </c>
      <c r="M118" s="2"/>
      <c r="Q118" s="23"/>
      <c r="R118" s="2">
        <v>21459124.49704295</v>
      </c>
      <c r="S118" s="1">
        <v>43982</v>
      </c>
      <c r="T118" s="1">
        <v>43976</v>
      </c>
      <c r="U118" s="1">
        <v>43990</v>
      </c>
      <c r="V118">
        <v>60</v>
      </c>
      <c r="W118" s="1">
        <v>44050</v>
      </c>
      <c r="X118" s="1">
        <v>44019</v>
      </c>
      <c r="Y118" s="2">
        <v>195960980.55541641</v>
      </c>
      <c r="Z118" s="2">
        <v>4559164.5</v>
      </c>
      <c r="AF118" s="2">
        <v>0</v>
      </c>
      <c r="AG118" s="14">
        <f>SUMIF('consultant-gross'!D:D,eslam.data!AQ118,'consultant-gross'!F:F)</f>
        <v>31008098.605416417</v>
      </c>
      <c r="AH118" s="14">
        <f>SUMIF('consultant-gross'!D:D,eslam.data!AQ118,'consultant-gross'!G:G)</f>
        <v>195960980.55541641</v>
      </c>
      <c r="AI118" s="14">
        <f>SUMIF('consultant-net'!D:D,eslam.data!AQ118,'consultant-net'!F:F)</f>
        <v>21459124.497042954</v>
      </c>
      <c r="AJ118" s="2" t="str">
        <f>VLOOKUP(A118,'eslam-to-invoicing'!A:B,2,0)</f>
        <v>CFC Podium 2</v>
      </c>
      <c r="AL118" s="2">
        <f t="shared" si="22"/>
        <v>26448934.105416421</v>
      </c>
      <c r="AM118" s="2">
        <f t="shared" si="23"/>
        <v>4559163.4945835806</v>
      </c>
      <c r="AQ118" s="2" t="str">
        <f t="shared" si="24"/>
        <v>CFC8</v>
      </c>
      <c r="AR118" s="2" t="str">
        <f t="shared" si="25"/>
        <v>CFC Podium 28</v>
      </c>
    </row>
    <row r="119" spans="1:44" hidden="1" x14ac:dyDescent="0.3">
      <c r="A119" s="6" t="s">
        <v>50</v>
      </c>
      <c r="B119" s="6">
        <f>VLOOKUP(A119,Sheet1!A:B,2,0)</f>
        <v>1</v>
      </c>
      <c r="C119" s="6">
        <v>9</v>
      </c>
      <c r="D119" s="25"/>
      <c r="E119" s="2">
        <v>29660399.8248122</v>
      </c>
      <c r="F119" s="26">
        <f>_xlfn.MAXIFS('data-from-invoicing'!E:E,'data-from-invoicing'!D:D,eslam.data!AR119)</f>
        <v>29660400.780000001</v>
      </c>
      <c r="G119" s="2">
        <f t="shared" si="20"/>
        <v>0.95518780127167702</v>
      </c>
      <c r="H119" s="2"/>
      <c r="I119" s="23"/>
      <c r="J119" s="2">
        <f>SUMIF('collection only'!D:D,eslam.data!AQ119,'collection only'!E:E)</f>
        <v>24499895.82</v>
      </c>
      <c r="K119" s="26">
        <f>SUMIF('data-from-invoicing'!D:D,eslam.data!AR119,'data-from-invoicing'!F:F)</f>
        <v>24499896.088500001</v>
      </c>
      <c r="L119" s="2">
        <f t="shared" si="21"/>
        <v>0.26850000023841858</v>
      </c>
      <c r="M119" s="2"/>
      <c r="Q119" s="23"/>
      <c r="R119" s="2">
        <v>24499895.52</v>
      </c>
      <c r="S119" s="1">
        <v>44012</v>
      </c>
      <c r="T119" s="1">
        <v>44007</v>
      </c>
      <c r="U119" s="1">
        <v>44013</v>
      </c>
      <c r="V119">
        <v>60</v>
      </c>
      <c r="W119" s="1">
        <v>44073</v>
      </c>
      <c r="X119" s="1">
        <v>44039</v>
      </c>
      <c r="Y119" s="2">
        <v>225621380.38022861</v>
      </c>
      <c r="Z119" s="2">
        <v>4522595.5867601195</v>
      </c>
      <c r="AF119" s="2">
        <v>0</v>
      </c>
      <c r="AG119" s="14">
        <f>SUMIF('consultant-gross'!D:D,eslam.data!AQ119,'consultant-gross'!F:F)</f>
        <v>29660399.824812204</v>
      </c>
      <c r="AH119" s="14">
        <f>SUMIF('consultant-gross'!D:D,eslam.data!AQ119,'consultant-gross'!G:G)</f>
        <v>225621380.38022861</v>
      </c>
      <c r="AI119" s="14">
        <f>SUMIF('consultant-net'!D:D,eslam.data!AQ119,'consultant-net'!F:F)</f>
        <v>24499895.52</v>
      </c>
      <c r="AJ119" s="2" t="str">
        <f>VLOOKUP(A119,'eslam-to-invoicing'!A:B,2,0)</f>
        <v>CFC Podium 2</v>
      </c>
      <c r="AL119" s="2">
        <f t="shared" si="22"/>
        <v>25137804.238052081</v>
      </c>
      <c r="AM119" s="2">
        <f t="shared" si="23"/>
        <v>4522596.5419479199</v>
      </c>
      <c r="AQ119" s="2" t="str">
        <f t="shared" si="24"/>
        <v>CFC9</v>
      </c>
      <c r="AR119" s="2" t="str">
        <f t="shared" si="25"/>
        <v>CFC Podium 29</v>
      </c>
    </row>
    <row r="120" spans="1:44" x14ac:dyDescent="0.3">
      <c r="A120" s="6" t="s">
        <v>50</v>
      </c>
      <c r="B120" s="35">
        <f>VLOOKUP(A120,Sheet1!A:B,2,0)</f>
        <v>1</v>
      </c>
      <c r="C120" s="6">
        <v>10</v>
      </c>
      <c r="D120" s="25"/>
      <c r="E120" s="2">
        <v>46257284.426217407</v>
      </c>
      <c r="F120" s="26">
        <f>_xlfn.MAXIFS('data-from-invoicing'!E:E,'data-from-invoicing'!D:D,eslam.data!AR120)</f>
        <v>52098964.43</v>
      </c>
      <c r="G120" s="2">
        <f t="shared" si="20"/>
        <v>5841680.0037825927</v>
      </c>
      <c r="I120" s="23"/>
      <c r="J120" s="2">
        <f>SUMIF('collection only'!D:D,eslam.data!AQ120,'collection only'!E:E)</f>
        <v>39448595.840000004</v>
      </c>
      <c r="K120" s="26">
        <f>SUMIF('data-from-invoicing'!D:D,eslam.data!AR120,'data-from-invoicing'!F:F)</f>
        <v>39448595.571500003</v>
      </c>
      <c r="L120" s="2">
        <f t="shared" si="21"/>
        <v>-0.26850000023841858</v>
      </c>
      <c r="Q120" s="23"/>
      <c r="R120" s="2">
        <v>39448595.571073703</v>
      </c>
      <c r="S120" s="1">
        <v>44043</v>
      </c>
      <c r="T120" s="1">
        <v>44037</v>
      </c>
      <c r="U120" s="1">
        <v>44040</v>
      </c>
      <c r="V120">
        <v>60</v>
      </c>
      <c r="W120" s="1">
        <v>44100</v>
      </c>
      <c r="X120" s="1">
        <v>44069</v>
      </c>
      <c r="Y120" s="2">
        <v>271878664.80644602</v>
      </c>
      <c r="AF120" s="2">
        <v>353049.48</v>
      </c>
      <c r="AG120" s="14">
        <f>SUMIF('consultant-gross'!D:D,eslam.data!AQ120,'consultant-gross'!F:F)</f>
        <v>46257284.426217407</v>
      </c>
      <c r="AH120" s="14">
        <f>SUMIF('consultant-gross'!D:D,eslam.data!AQ120,'consultant-gross'!G:G)</f>
        <v>271878664.80644602</v>
      </c>
      <c r="AI120" s="14">
        <f>SUMIF('consultant-net'!D:D,eslam.data!AQ120,'consultant-net'!F:F)</f>
        <v>39448595.571073696</v>
      </c>
      <c r="AJ120" s="2" t="str">
        <f>VLOOKUP(A120,'eslam-to-invoicing'!A:B,2,0)</f>
        <v>CFC Podium 2</v>
      </c>
      <c r="AL120" s="2">
        <f t="shared" si="22"/>
        <v>46257284.426217407</v>
      </c>
      <c r="AM120" s="2">
        <f t="shared" si="23"/>
        <v>5841680.0037825927</v>
      </c>
      <c r="AQ120" s="2" t="str">
        <f t="shared" si="24"/>
        <v>CFC10</v>
      </c>
      <c r="AR120" s="2" t="str">
        <f t="shared" si="25"/>
        <v>CFC Podium 210</v>
      </c>
    </row>
    <row r="121" spans="1:44" x14ac:dyDescent="0.3">
      <c r="A121" s="6" t="s">
        <v>50</v>
      </c>
      <c r="B121" s="35">
        <f>VLOOKUP(A121,Sheet1!A:B,2,0)</f>
        <v>1</v>
      </c>
      <c r="C121" s="6">
        <v>11</v>
      </c>
      <c r="D121" s="25"/>
      <c r="E121" s="2">
        <v>22706553.523553971</v>
      </c>
      <c r="F121" s="26">
        <f>_xlfn.MAXIFS('data-from-invoicing'!E:E,'data-from-invoicing'!D:D,eslam.data!AR121)</f>
        <v>16864873.52</v>
      </c>
      <c r="G121" s="2">
        <f t="shared" si="20"/>
        <v>-5841680.0035539716</v>
      </c>
      <c r="I121" s="23"/>
      <c r="J121" s="2">
        <f>SUMIF('collection only'!D:D,eslam.data!AQ121,'collection only'!E:E)</f>
        <v>18030565.73</v>
      </c>
      <c r="K121" s="26">
        <f>SUMIF('data-from-invoicing'!D:D,eslam.data!AR121,'data-from-invoicing'!F:F)</f>
        <v>18030566.050000001</v>
      </c>
      <c r="L121" s="2">
        <f t="shared" si="21"/>
        <v>0.32000000029802322</v>
      </c>
      <c r="Q121" s="23"/>
      <c r="R121" s="2">
        <v>18030565.73</v>
      </c>
      <c r="S121" s="1">
        <v>44074</v>
      </c>
      <c r="T121" s="1">
        <v>44068</v>
      </c>
      <c r="U121" s="1">
        <v>44074</v>
      </c>
      <c r="V121">
        <v>60</v>
      </c>
      <c r="W121" s="1">
        <v>44134</v>
      </c>
      <c r="X121" s="1">
        <v>44103</v>
      </c>
      <c r="Y121" s="2">
        <v>294585218.32999998</v>
      </c>
      <c r="Z121" s="2">
        <v>5378850.75</v>
      </c>
      <c r="AF121" s="2">
        <v>0</v>
      </c>
      <c r="AG121" s="14">
        <f>SUMIF('consultant-gross'!D:D,eslam.data!AQ121,'consultant-gross'!F:F)</f>
        <v>22706553.523553967</v>
      </c>
      <c r="AH121" s="14">
        <f>SUMIF('consultant-gross'!D:D,eslam.data!AQ121,'consultant-gross'!G:G)</f>
        <v>294585218.32999998</v>
      </c>
      <c r="AI121" s="14">
        <f>SUMIF('consultant-net'!D:D,eslam.data!AQ121,'consultant-net'!F:F)</f>
        <v>18030565.73</v>
      </c>
      <c r="AJ121" s="2" t="str">
        <f>VLOOKUP(A121,'eslam-to-invoicing'!A:B,2,0)</f>
        <v>CFC Podium 2</v>
      </c>
      <c r="AL121" s="2">
        <f t="shared" si="22"/>
        <v>17327702.773553971</v>
      </c>
      <c r="AM121" s="2">
        <f t="shared" si="23"/>
        <v>-462829.25355397165</v>
      </c>
      <c r="AQ121" s="2" t="str">
        <f t="shared" si="24"/>
        <v>CFC11</v>
      </c>
      <c r="AR121" s="2" t="str">
        <f t="shared" si="25"/>
        <v>CFC Podium 211</v>
      </c>
    </row>
    <row r="122" spans="1:44" x14ac:dyDescent="0.3">
      <c r="A122" s="6" t="s">
        <v>50</v>
      </c>
      <c r="B122" s="35">
        <f>VLOOKUP(A122,Sheet1!A:B,2,0)</f>
        <v>1</v>
      </c>
      <c r="C122" s="6">
        <v>12</v>
      </c>
      <c r="D122" s="25"/>
      <c r="E122" s="2">
        <v>35304714.241744578</v>
      </c>
      <c r="F122" s="26">
        <f>_xlfn.MAXIFS('data-from-invoicing'!E:E,'data-from-invoicing'!D:D,eslam.data!AR122)</f>
        <v>34817130.719999999</v>
      </c>
      <c r="G122" s="2">
        <f t="shared" si="20"/>
        <v>-487583.52174457908</v>
      </c>
      <c r="I122" s="23"/>
      <c r="J122" s="2">
        <f>SUMIF('collection only'!D:D,eslam.data!AQ122,'collection only'!E:E)</f>
        <v>29691194.975678496</v>
      </c>
      <c r="K122" s="26">
        <f>SUMIF('data-from-invoicing'!D:D,eslam.data!AR122,'data-from-invoicing'!F:F)</f>
        <v>29691195.015999999</v>
      </c>
      <c r="L122" s="2">
        <f t="shared" si="21"/>
        <v>4.0321502834558487E-2</v>
      </c>
      <c r="Q122" s="23"/>
      <c r="R122" s="2">
        <v>29691194.9756785</v>
      </c>
      <c r="S122" s="1">
        <v>44104</v>
      </c>
      <c r="T122" s="1">
        <v>44099</v>
      </c>
      <c r="U122" s="1">
        <v>44111</v>
      </c>
      <c r="V122">
        <v>60</v>
      </c>
      <c r="W122" s="1">
        <v>44171</v>
      </c>
      <c r="X122" s="1">
        <v>44139</v>
      </c>
      <c r="Y122" s="2">
        <v>329889932.57174462</v>
      </c>
      <c r="Z122" s="2">
        <v>5192537.25</v>
      </c>
      <c r="AF122" s="2">
        <v>0</v>
      </c>
      <c r="AG122" s="14">
        <f>SUMIF('consultant-gross'!D:D,eslam.data!AQ122,'consultant-gross'!F:F)</f>
        <v>35304714.241744578</v>
      </c>
      <c r="AH122" s="14">
        <f>SUMIF('consultant-gross'!D:D,eslam.data!AQ122,'consultant-gross'!G:G)</f>
        <v>329889932.57174456</v>
      </c>
      <c r="AI122" s="14">
        <f>SUMIF('consultant-net'!D:D,eslam.data!AQ122,'consultant-net'!F:F)</f>
        <v>29691194.975678496</v>
      </c>
      <c r="AJ122" s="2" t="str">
        <f>VLOOKUP(A122,'eslam-to-invoicing'!A:B,2,0)</f>
        <v>CFC Podium 2</v>
      </c>
      <c r="AL122" s="2">
        <f t="shared" si="22"/>
        <v>30112176.991744578</v>
      </c>
      <c r="AM122" s="2">
        <f t="shared" si="23"/>
        <v>4704953.7282554209</v>
      </c>
      <c r="AQ122" s="2" t="str">
        <f t="shared" si="24"/>
        <v>CFC12</v>
      </c>
      <c r="AR122" s="2" t="str">
        <f t="shared" si="25"/>
        <v>CFC Podium 212</v>
      </c>
    </row>
    <row r="123" spans="1:44" x14ac:dyDescent="0.3">
      <c r="A123" s="6" t="s">
        <v>50</v>
      </c>
      <c r="B123" s="35">
        <f>VLOOKUP(A123,Sheet1!A:B,2,0)</f>
        <v>1</v>
      </c>
      <c r="C123" s="6">
        <v>13</v>
      </c>
      <c r="D123" s="25"/>
      <c r="E123" s="2">
        <v>13502068.44518888</v>
      </c>
      <c r="F123" s="26">
        <f>_xlfn.MAXIFS('data-from-invoicing'!E:E,'data-from-invoicing'!D:D,eslam.data!AR123)</f>
        <v>13989651.960000001</v>
      </c>
      <c r="G123" s="2">
        <f t="shared" si="20"/>
        <v>487583.51481112093</v>
      </c>
      <c r="I123" s="23"/>
      <c r="J123" s="2">
        <f>SUMIF('collection only'!D:D,eslam.data!AQ123,'collection only'!E:E)</f>
        <v>23213756.670000002</v>
      </c>
      <c r="K123" s="26">
        <f>SUMIF('data-from-invoicing'!D:D,eslam.data!AR123,'data-from-invoicing'!F:F)</f>
        <v>23213755.800000001</v>
      </c>
      <c r="L123" s="2">
        <f t="shared" si="21"/>
        <v>-0.87000000104308128</v>
      </c>
      <c r="Q123" s="23"/>
      <c r="R123" s="2">
        <v>23213755.790858511</v>
      </c>
      <c r="S123" s="1">
        <v>44135</v>
      </c>
      <c r="T123" s="1">
        <v>44129</v>
      </c>
      <c r="U123" s="1">
        <v>44140</v>
      </c>
      <c r="V123">
        <v>60</v>
      </c>
      <c r="W123" s="1">
        <v>44200</v>
      </c>
      <c r="X123" s="1">
        <v>44174</v>
      </c>
      <c r="Y123" s="2">
        <v>343392001.01693338</v>
      </c>
      <c r="Z123" s="2">
        <v>19923580.727419998</v>
      </c>
      <c r="AF123" s="2">
        <v>0</v>
      </c>
      <c r="AG123" s="14">
        <f>SUMIF('consultant-gross'!D:D,eslam.data!AQ123,'consultant-gross'!F:F)</f>
        <v>13502068.44518888</v>
      </c>
      <c r="AH123" s="14">
        <f>SUMIF('consultant-gross'!D:D,eslam.data!AQ123,'consultant-gross'!G:G)</f>
        <v>343392001.01693344</v>
      </c>
      <c r="AI123" s="14">
        <f>SUMIF('consultant-net'!D:D,eslam.data!AQ123,'consultant-net'!F:F)</f>
        <v>23213755.790858507</v>
      </c>
      <c r="AJ123" s="2" t="str">
        <f>VLOOKUP(A123,'eslam-to-invoicing'!A:B,2,0)</f>
        <v>CFC Podium 2</v>
      </c>
      <c r="AL123" s="2">
        <f t="shared" si="22"/>
        <v>-6421512.2822311185</v>
      </c>
      <c r="AM123" s="2">
        <f t="shared" si="23"/>
        <v>20411164.242231119</v>
      </c>
      <c r="AQ123" s="2" t="str">
        <f t="shared" si="24"/>
        <v>CFC13</v>
      </c>
      <c r="AR123" s="2" t="str">
        <f t="shared" si="25"/>
        <v>CFC Podium 213</v>
      </c>
    </row>
    <row r="124" spans="1:44" hidden="1" x14ac:dyDescent="0.3">
      <c r="A124" s="6" t="s">
        <v>50</v>
      </c>
      <c r="B124" s="6">
        <f>VLOOKUP(A124,Sheet1!A:B,2,0)</f>
        <v>1</v>
      </c>
      <c r="C124" s="6">
        <v>14</v>
      </c>
      <c r="D124" s="25"/>
      <c r="E124" s="2">
        <v>29172801.67297053</v>
      </c>
      <c r="F124" s="26">
        <f>_xlfn.MAXIFS('data-from-invoicing'!E:E,'data-from-invoicing'!D:D,eslam.data!AR124)</f>
        <v>29172801.679999996</v>
      </c>
      <c r="G124" s="2">
        <f t="shared" si="20"/>
        <v>7.0294663310050964E-3</v>
      </c>
      <c r="H124" s="2"/>
      <c r="I124" s="23"/>
      <c r="J124" s="2">
        <f>SUMIF('collection only'!D:D,eslam.data!AQ124,'collection only'!E:E)</f>
        <v>19708943.719999999</v>
      </c>
      <c r="K124" s="26">
        <f>SUMIF('data-from-invoicing'!D:D,eslam.data!AR124,'data-from-invoicing'!F:F)</f>
        <v>19708944.274</v>
      </c>
      <c r="L124" s="2">
        <f t="shared" si="21"/>
        <v>0.55400000140070915</v>
      </c>
      <c r="M124" s="2"/>
      <c r="Q124" s="23"/>
      <c r="R124" s="2">
        <v>19708944.27106005</v>
      </c>
      <c r="S124" s="1">
        <v>44165</v>
      </c>
      <c r="T124" s="1">
        <v>44160</v>
      </c>
      <c r="U124" s="1">
        <v>44170</v>
      </c>
      <c r="V124">
        <v>60</v>
      </c>
      <c r="W124" s="1">
        <v>44230</v>
      </c>
      <c r="X124" s="1">
        <v>44207</v>
      </c>
      <c r="Y124" s="2">
        <v>372564802.68990397</v>
      </c>
      <c r="Z124" s="2">
        <v>14613590.852500441</v>
      </c>
      <c r="AF124" s="2">
        <v>0</v>
      </c>
      <c r="AG124" s="14">
        <f>SUMIF('consultant-gross'!D:D,eslam.data!AQ124,'consultant-gross'!F:F)</f>
        <v>29172801.672970533</v>
      </c>
      <c r="AH124" s="14">
        <f>SUMIF('consultant-gross'!D:D,eslam.data!AQ124,'consultant-gross'!G:G)</f>
        <v>372564802.68990397</v>
      </c>
      <c r="AI124" s="14">
        <f>SUMIF('consultant-net'!D:D,eslam.data!AQ124,'consultant-net'!F:F)</f>
        <v>19708944.27106005</v>
      </c>
      <c r="AJ124" s="2" t="str">
        <f>VLOOKUP(A124,'eslam-to-invoicing'!A:B,2,0)</f>
        <v>CFC Podium 2</v>
      </c>
      <c r="AL124" s="2">
        <f t="shared" si="22"/>
        <v>14559210.820470089</v>
      </c>
      <c r="AM124" s="2">
        <f t="shared" si="23"/>
        <v>14613590.859529907</v>
      </c>
      <c r="AQ124" s="2" t="str">
        <f t="shared" si="24"/>
        <v>CFC14</v>
      </c>
      <c r="AR124" s="2" t="str">
        <f t="shared" si="25"/>
        <v>CFC Podium 214</v>
      </c>
    </row>
    <row r="125" spans="1:44" x14ac:dyDescent="0.3">
      <c r="A125" s="6" t="s">
        <v>50</v>
      </c>
      <c r="B125" s="35">
        <f>VLOOKUP(A125,Sheet1!A:B,2,0)</f>
        <v>1</v>
      </c>
      <c r="C125" s="6">
        <v>15</v>
      </c>
      <c r="D125" s="25"/>
      <c r="E125" s="2">
        <v>46288367.919714808</v>
      </c>
      <c r="F125" s="26">
        <f>_xlfn.MAXIFS('data-from-invoicing'!E:E,'data-from-invoicing'!D:D,eslam.data!AR125)</f>
        <v>42273319.299999997</v>
      </c>
      <c r="G125" s="2">
        <f t="shared" si="20"/>
        <v>-4015048.6197148114</v>
      </c>
      <c r="I125" s="23"/>
      <c r="J125" s="2">
        <f>SUMIF('collection only'!D:D,eslam.data!AQ125,'collection only'!E:E)</f>
        <v>40379659.898477204</v>
      </c>
      <c r="K125" s="26">
        <f>SUMIF('data-from-invoicing'!D:D,eslam.data!AR125,'data-from-invoicing'!F:F)</f>
        <v>40379659.079999998</v>
      </c>
      <c r="L125" s="2">
        <f t="shared" si="21"/>
        <v>-0.81847720593214035</v>
      </c>
      <c r="Q125" s="23"/>
      <c r="R125" s="2">
        <v>40379659.898477197</v>
      </c>
      <c r="S125" s="1">
        <v>44196</v>
      </c>
      <c r="T125" s="1">
        <v>44190</v>
      </c>
      <c r="U125" s="1">
        <v>44202</v>
      </c>
      <c r="V125">
        <v>60</v>
      </c>
      <c r="W125" s="1">
        <v>44262</v>
      </c>
      <c r="X125" s="1">
        <v>44249</v>
      </c>
      <c r="Y125" s="2">
        <v>418853170.60961878</v>
      </c>
      <c r="Z125" s="2">
        <v>17260909.724454131</v>
      </c>
      <c r="AF125" s="2">
        <v>1045046</v>
      </c>
      <c r="AG125" s="14">
        <f>SUMIF('consultant-gross'!D:D,eslam.data!AQ125,'consultant-gross'!F:F)</f>
        <v>46288367.919714808</v>
      </c>
      <c r="AH125" s="14">
        <f>SUMIF('consultant-gross'!D:D,eslam.data!AQ125,'consultant-gross'!G:G)</f>
        <v>418853170.60961878</v>
      </c>
      <c r="AI125" s="14">
        <f>SUMIF('consultant-net'!D:D,eslam.data!AQ125,'consultant-net'!F:F)</f>
        <v>40379659.898477204</v>
      </c>
      <c r="AJ125" s="2" t="str">
        <f>VLOOKUP(A125,'eslam-to-invoicing'!A:B,2,0)</f>
        <v>CFC Podium 2</v>
      </c>
      <c r="AL125" s="2">
        <f t="shared" si="22"/>
        <v>29027458.195260677</v>
      </c>
      <c r="AM125" s="2">
        <f t="shared" si="23"/>
        <v>13245861.10473932</v>
      </c>
      <c r="AQ125" s="2" t="str">
        <f t="shared" si="24"/>
        <v>CFC15</v>
      </c>
      <c r="AR125" s="2" t="str">
        <f t="shared" si="25"/>
        <v>CFC Podium 215</v>
      </c>
    </row>
    <row r="126" spans="1:44" x14ac:dyDescent="0.3">
      <c r="A126" s="6" t="s">
        <v>50</v>
      </c>
      <c r="B126" s="35">
        <f>VLOOKUP(A126,Sheet1!A:B,2,0)</f>
        <v>1</v>
      </c>
      <c r="C126" s="6">
        <v>16</v>
      </c>
      <c r="D126" s="25"/>
      <c r="E126" s="2">
        <v>25170121.10483003</v>
      </c>
      <c r="F126" s="26">
        <f>_xlfn.MAXIFS('data-from-invoicing'!E:E,'data-from-invoicing'!D:D,eslam.data!AR126)</f>
        <v>29185169.719999999</v>
      </c>
      <c r="G126" s="2">
        <f t="shared" si="20"/>
        <v>4015048.6151699685</v>
      </c>
      <c r="I126" s="23"/>
      <c r="J126" s="2">
        <f>SUMIF('collection only'!D:D,eslam.data!AQ126,'collection only'!E:E)</f>
        <v>22871121.16</v>
      </c>
      <c r="K126" s="26">
        <f>SUMIF('data-from-invoicing'!D:D,eslam.data!AR126,'data-from-invoicing'!F:F)</f>
        <v>22871121.155999999</v>
      </c>
      <c r="L126" s="2">
        <f t="shared" si="21"/>
        <v>-4.0000006556510925E-3</v>
      </c>
      <c r="Q126" s="23"/>
      <c r="R126" s="2">
        <v>22871121.149999999</v>
      </c>
      <c r="S126" s="1">
        <v>44227</v>
      </c>
      <c r="T126" s="1">
        <v>44221</v>
      </c>
      <c r="U126" s="1">
        <v>44230</v>
      </c>
      <c r="V126">
        <v>60</v>
      </c>
      <c r="W126" s="1">
        <v>44290</v>
      </c>
      <c r="X126" s="1">
        <v>44276</v>
      </c>
      <c r="Y126" s="2">
        <v>444023291.71444881</v>
      </c>
      <c r="Z126" s="2">
        <v>19535751.205859251</v>
      </c>
      <c r="AF126" s="2">
        <v>0</v>
      </c>
      <c r="AG126" s="14">
        <f>SUMIF('consultant-gross'!D:D,eslam.data!AQ126,'consultant-gross'!F:F)</f>
        <v>25170121.104830027</v>
      </c>
      <c r="AH126" s="14">
        <f>SUMIF('consultant-gross'!D:D,eslam.data!AQ126,'consultant-gross'!G:G)</f>
        <v>444023291.71444881</v>
      </c>
      <c r="AI126" s="14">
        <f>SUMIF('consultant-net'!D:D,eslam.data!AQ126,'consultant-net'!F:F)</f>
        <v>22871121.149999999</v>
      </c>
      <c r="AJ126" s="2" t="str">
        <f>VLOOKUP(A126,'eslam-to-invoicing'!A:B,2,0)</f>
        <v>CFC Podium 2</v>
      </c>
      <c r="AL126" s="2">
        <f t="shared" si="22"/>
        <v>5634369.898970779</v>
      </c>
      <c r="AM126" s="2">
        <f t="shared" si="23"/>
        <v>23550799.82102922</v>
      </c>
      <c r="AQ126" s="2" t="str">
        <f t="shared" si="24"/>
        <v>CFC16</v>
      </c>
      <c r="AR126" s="2" t="str">
        <f t="shared" si="25"/>
        <v>CFC Podium 216</v>
      </c>
    </row>
    <row r="127" spans="1:44" hidden="1" x14ac:dyDescent="0.3">
      <c r="A127" s="6" t="s">
        <v>50</v>
      </c>
      <c r="B127" s="6">
        <f>VLOOKUP(A127,Sheet1!A:B,2,0)</f>
        <v>1</v>
      </c>
      <c r="C127" s="6">
        <v>17</v>
      </c>
      <c r="D127" s="25"/>
      <c r="E127" s="2">
        <v>23196101.94555122</v>
      </c>
      <c r="F127" s="26">
        <f>_xlfn.MAXIFS('data-from-invoicing'!E:E,'data-from-invoicing'!D:D,eslam.data!AR127)</f>
        <v>23196101.949999999</v>
      </c>
      <c r="G127" s="2">
        <f t="shared" si="20"/>
        <v>4.4487789273262024E-3</v>
      </c>
      <c r="H127" s="2"/>
      <c r="I127" s="23"/>
      <c r="J127" s="2">
        <f>SUMIF('collection only'!D:D,eslam.data!AQ127,'collection only'!E:E)</f>
        <v>15047803.35</v>
      </c>
      <c r="K127" s="26">
        <f>SUMIF('data-from-invoicing'!D:D,eslam.data!AR127,'data-from-invoicing'!F:F)</f>
        <v>15047803.35</v>
      </c>
      <c r="L127" s="2">
        <f t="shared" si="21"/>
        <v>0</v>
      </c>
      <c r="M127" s="2"/>
      <c r="Q127" s="23"/>
      <c r="R127" s="2">
        <v>15047803.359999999</v>
      </c>
      <c r="S127" s="1">
        <v>44227</v>
      </c>
      <c r="T127" s="1">
        <v>44237</v>
      </c>
      <c r="U127" s="1">
        <v>44242</v>
      </c>
      <c r="V127">
        <v>60</v>
      </c>
      <c r="W127" s="1">
        <v>44302</v>
      </c>
      <c r="X127" s="1">
        <v>44280</v>
      </c>
      <c r="Y127" s="2">
        <v>467219393.66000003</v>
      </c>
      <c r="Z127" s="2">
        <v>14368442.92</v>
      </c>
      <c r="AF127" s="2">
        <v>0</v>
      </c>
      <c r="AG127" s="14">
        <f>SUMIF('consultant-gross'!D:D,eslam.data!AQ127,'consultant-gross'!F:F)</f>
        <v>23196101.945551217</v>
      </c>
      <c r="AH127" s="14">
        <f>SUMIF('consultant-gross'!D:D,eslam.data!AQ127,'consultant-gross'!G:G)</f>
        <v>467219393.66000003</v>
      </c>
      <c r="AI127" s="14">
        <f>SUMIF('consultant-net'!D:D,eslam.data!AQ127,'consultant-net'!F:F)</f>
        <v>15047803.359999999</v>
      </c>
      <c r="AJ127" s="2" t="str">
        <f>VLOOKUP(A127,'eslam-to-invoicing'!A:B,2,0)</f>
        <v>CFC Podium 2</v>
      </c>
      <c r="AL127" s="2">
        <f t="shared" si="22"/>
        <v>8827659.0255512204</v>
      </c>
      <c r="AM127" s="2">
        <f t="shared" si="23"/>
        <v>14368442.924448779</v>
      </c>
      <c r="AQ127" s="2" t="str">
        <f t="shared" si="24"/>
        <v>CFC17</v>
      </c>
      <c r="AR127" s="2" t="str">
        <f t="shared" si="25"/>
        <v>CFC Podium 217</v>
      </c>
    </row>
    <row r="128" spans="1:44" hidden="1" x14ac:dyDescent="0.3">
      <c r="A128" s="6" t="s">
        <v>50</v>
      </c>
      <c r="B128" s="6">
        <f>VLOOKUP(A128,Sheet1!A:B,2,0)</f>
        <v>1</v>
      </c>
      <c r="C128" s="6">
        <v>18</v>
      </c>
      <c r="D128" s="25"/>
      <c r="E128" s="2">
        <v>16880809.48999995</v>
      </c>
      <c r="F128" s="26">
        <f>_xlfn.MAXIFS('data-from-invoicing'!E:E,'data-from-invoicing'!D:D,eslam.data!AR128)</f>
        <v>16880809.489999998</v>
      </c>
      <c r="G128" s="2">
        <f t="shared" si="20"/>
        <v>4.8428773880004883E-8</v>
      </c>
      <c r="H128" s="2"/>
      <c r="I128" s="23"/>
      <c r="J128" s="2">
        <f>SUMIF('collection only'!D:D,eslam.data!AQ128,'collection only'!E:E)</f>
        <v>12196441.119999999</v>
      </c>
      <c r="K128" s="26">
        <f>SUMIF('data-from-invoicing'!D:D,eslam.data!AR128,'data-from-invoicing'!F:F)</f>
        <v>12196441.119999999</v>
      </c>
      <c r="L128" s="2">
        <f t="shared" si="21"/>
        <v>0</v>
      </c>
      <c r="M128" s="2"/>
      <c r="Q128" s="23"/>
      <c r="R128" s="2">
        <v>12196441.109999999</v>
      </c>
      <c r="S128" s="1">
        <v>44255</v>
      </c>
      <c r="T128" s="1">
        <v>44252</v>
      </c>
      <c r="U128" s="1">
        <v>44257</v>
      </c>
      <c r="V128">
        <v>60</v>
      </c>
      <c r="W128" s="1">
        <v>44317</v>
      </c>
      <c r="X128" s="1">
        <v>44292</v>
      </c>
      <c r="Y128" s="2">
        <v>484100203.14999998</v>
      </c>
      <c r="Z128" s="2">
        <v>14078602.67</v>
      </c>
      <c r="AF128" s="2">
        <v>0</v>
      </c>
      <c r="AG128" s="14">
        <f>SUMIF('consultant-gross'!D:D,eslam.data!AQ128,'consultant-gross'!F:F)</f>
        <v>16880809.48999995</v>
      </c>
      <c r="AH128" s="14">
        <f>SUMIF('consultant-gross'!D:D,eslam.data!AQ128,'consultant-gross'!G:G)</f>
        <v>484100203.14999998</v>
      </c>
      <c r="AI128" s="14">
        <f>SUMIF('consultant-net'!D:D,eslam.data!AQ128,'consultant-net'!F:F)</f>
        <v>12196441.109999999</v>
      </c>
      <c r="AJ128" s="2" t="str">
        <f>VLOOKUP(A128,'eslam-to-invoicing'!A:B,2,0)</f>
        <v>CFC Podium 2</v>
      </c>
      <c r="AL128" s="2">
        <f t="shared" si="22"/>
        <v>2802206.81999995</v>
      </c>
      <c r="AM128" s="2">
        <f t="shared" si="23"/>
        <v>14078602.670000048</v>
      </c>
      <c r="AQ128" s="2" t="str">
        <f t="shared" si="24"/>
        <v>CFC18</v>
      </c>
      <c r="AR128" s="2" t="str">
        <f t="shared" si="25"/>
        <v>CFC Podium 218</v>
      </c>
    </row>
    <row r="129" spans="1:44" hidden="1" x14ac:dyDescent="0.3">
      <c r="A129" s="6" t="s">
        <v>50</v>
      </c>
      <c r="B129" s="6">
        <f>VLOOKUP(A129,Sheet1!A:B,2,0)</f>
        <v>1</v>
      </c>
      <c r="C129" s="6">
        <v>19</v>
      </c>
      <c r="D129" s="25"/>
      <c r="E129" s="2">
        <v>20398722.16000003</v>
      </c>
      <c r="F129" s="26">
        <f>_xlfn.MAXIFS('data-from-invoicing'!E:E,'data-from-invoicing'!D:D,eslam.data!AR129)</f>
        <v>20398722.149999999</v>
      </c>
      <c r="G129" s="2">
        <f t="shared" si="20"/>
        <v>-1.0000031441450119E-2</v>
      </c>
      <c r="H129" s="2"/>
      <c r="I129" s="23"/>
      <c r="J129" s="2">
        <f>SUMIF('collection only'!D:D,eslam.data!AQ129,'collection only'!E:E)</f>
        <v>14008565.699999999</v>
      </c>
      <c r="K129" s="26">
        <f>SUMIF('data-from-invoicing'!D:D,eslam.data!AR129,'data-from-invoicing'!F:F)</f>
        <v>14008565.699999999</v>
      </c>
      <c r="L129" s="2">
        <f t="shared" si="21"/>
        <v>0</v>
      </c>
      <c r="M129" s="2"/>
      <c r="Q129" s="23"/>
      <c r="R129" s="2">
        <v>14008565.710000001</v>
      </c>
      <c r="S129" s="1">
        <v>44286</v>
      </c>
      <c r="T129" s="1">
        <v>44265</v>
      </c>
      <c r="U129" s="1">
        <v>44272</v>
      </c>
      <c r="V129">
        <v>60</v>
      </c>
      <c r="W129" s="1">
        <v>44332</v>
      </c>
      <c r="X129" s="1">
        <v>44306</v>
      </c>
      <c r="Y129" s="2">
        <v>504498925.31</v>
      </c>
      <c r="Z129" s="2">
        <v>10502130.779999999</v>
      </c>
      <c r="AF129" s="2">
        <v>0</v>
      </c>
      <c r="AG129" s="14">
        <f>SUMIF('consultant-gross'!D:D,eslam.data!AQ129,'consultant-gross'!F:F)</f>
        <v>20398722.160000026</v>
      </c>
      <c r="AH129" s="14">
        <f>SUMIF('consultant-gross'!D:D,eslam.data!AQ129,'consultant-gross'!G:G)</f>
        <v>504498925.31</v>
      </c>
      <c r="AI129" s="14">
        <f>SUMIF('consultant-net'!D:D,eslam.data!AQ129,'consultant-net'!F:F)</f>
        <v>14008565.710000001</v>
      </c>
      <c r="AJ129" s="2" t="str">
        <f>VLOOKUP(A129,'eslam-to-invoicing'!A:B,2,0)</f>
        <v>CFC Podium 2</v>
      </c>
      <c r="AL129" s="2">
        <f t="shared" si="22"/>
        <v>9896591.3800000306</v>
      </c>
      <c r="AM129" s="2">
        <f t="shared" si="23"/>
        <v>10502130.769999968</v>
      </c>
      <c r="AQ129" s="2" t="str">
        <f t="shared" si="24"/>
        <v>CFC19</v>
      </c>
      <c r="AR129" s="2" t="str">
        <f t="shared" si="25"/>
        <v>CFC Podium 219</v>
      </c>
    </row>
    <row r="130" spans="1:44" x14ac:dyDescent="0.3">
      <c r="A130" s="6" t="s">
        <v>50</v>
      </c>
      <c r="B130" s="35">
        <f>VLOOKUP(A130,Sheet1!A:B,2,0)</f>
        <v>1</v>
      </c>
      <c r="C130" s="6">
        <v>20</v>
      </c>
      <c r="D130" s="25"/>
      <c r="E130" s="2">
        <v>23102145.85000002</v>
      </c>
      <c r="F130" s="26">
        <f>_xlfn.MAXIFS('data-from-invoicing'!E:E,'data-from-invoicing'!D:D,eslam.data!AR130)</f>
        <v>23105145.859999999</v>
      </c>
      <c r="G130" s="2">
        <f t="shared" si="20"/>
        <v>3000.0099999792874</v>
      </c>
      <c r="I130" s="23"/>
      <c r="J130" s="2">
        <f>SUMIF('collection only'!D:D,eslam.data!AQ130,'collection only'!E:E)</f>
        <v>23721354.77</v>
      </c>
      <c r="K130" s="26">
        <f>SUMIF('data-from-invoicing'!D:D,eslam.data!AR130,'data-from-invoicing'!F:F)</f>
        <v>23721354.77</v>
      </c>
      <c r="L130" s="2">
        <f t="shared" si="21"/>
        <v>0</v>
      </c>
      <c r="Q130" s="23"/>
      <c r="R130" s="2">
        <v>23721354.77</v>
      </c>
      <c r="S130" s="1">
        <v>44286</v>
      </c>
      <c r="T130" s="1">
        <v>44280</v>
      </c>
      <c r="U130" s="1">
        <v>44284</v>
      </c>
      <c r="V130">
        <v>60</v>
      </c>
      <c r="W130" s="1">
        <v>44344</v>
      </c>
      <c r="X130" s="1">
        <v>44340</v>
      </c>
      <c r="Y130" s="2">
        <v>527601071.16000003</v>
      </c>
      <c r="Z130" s="2">
        <v>16161812.220000001</v>
      </c>
      <c r="AF130" s="2">
        <v>992616.34</v>
      </c>
      <c r="AG130" s="14">
        <f>SUMIF('consultant-gross'!D:D,eslam.data!AQ130,'consultant-gross'!F:F)</f>
        <v>23102145.850000024</v>
      </c>
      <c r="AH130" s="14">
        <f>SUMIF('consultant-gross'!D:D,eslam.data!AQ130,'consultant-gross'!G:G)</f>
        <v>527601071.16000003</v>
      </c>
      <c r="AI130" s="14">
        <f>SUMIF('consultant-net'!D:D,eslam.data!AQ130,'consultant-net'!F:F)</f>
        <v>23721354.77</v>
      </c>
      <c r="AJ130" s="2" t="str">
        <f>VLOOKUP(A130,'eslam-to-invoicing'!A:B,2,0)</f>
        <v>CFC Podium 2</v>
      </c>
      <c r="AL130" s="2">
        <f t="shared" si="22"/>
        <v>6940333.6300000194</v>
      </c>
      <c r="AM130" s="2">
        <f t="shared" si="23"/>
        <v>16164812.22999998</v>
      </c>
      <c r="AQ130" s="2" t="str">
        <f t="shared" si="24"/>
        <v>CFC20</v>
      </c>
      <c r="AR130" s="2" t="str">
        <f t="shared" si="25"/>
        <v>CFC Podium 220</v>
      </c>
    </row>
    <row r="131" spans="1:44" x14ac:dyDescent="0.3">
      <c r="A131" s="6" t="s">
        <v>50</v>
      </c>
      <c r="B131" s="35">
        <f>VLOOKUP(A131,Sheet1!A:B,2,0)</f>
        <v>1</v>
      </c>
      <c r="C131" s="6">
        <v>21</v>
      </c>
      <c r="D131" s="25"/>
      <c r="E131" s="2">
        <v>23568050.800000008</v>
      </c>
      <c r="F131" s="26">
        <f>_xlfn.MAXIFS('data-from-invoicing'!E:E,'data-from-invoicing'!D:D,eslam.data!AR131)</f>
        <v>23565050.789999999</v>
      </c>
      <c r="G131" s="2">
        <f t="shared" si="20"/>
        <v>-3000.0100000090897</v>
      </c>
      <c r="I131" s="23"/>
      <c r="J131" s="2">
        <f>SUMIF('collection only'!D:D,eslam.data!AQ131,'collection only'!E:E)</f>
        <v>17156725.120000001</v>
      </c>
      <c r="K131" s="26">
        <f>SUMIF('data-from-invoicing'!D:D,eslam.data!AR131,'data-from-invoicing'!F:F)</f>
        <v>19156725.109500002</v>
      </c>
      <c r="L131" s="2">
        <f t="shared" si="21"/>
        <v>1999999.9895000011</v>
      </c>
      <c r="Q131" s="23"/>
      <c r="R131" s="2">
        <v>17156225.129999999</v>
      </c>
      <c r="S131" s="1">
        <v>44316</v>
      </c>
      <c r="T131" s="1">
        <v>44296</v>
      </c>
      <c r="U131" s="1">
        <v>44301</v>
      </c>
      <c r="V131">
        <v>60</v>
      </c>
      <c r="W131" s="1">
        <v>44361</v>
      </c>
      <c r="X131" s="1">
        <v>44364</v>
      </c>
      <c r="Y131" s="2">
        <v>551169121.96000004</v>
      </c>
      <c r="Z131" s="2">
        <v>15788492.26940229</v>
      </c>
      <c r="AF131" s="2">
        <v>3023908.26</v>
      </c>
      <c r="AG131" s="14">
        <f>SUMIF('consultant-gross'!D:D,eslam.data!AQ131,'consultant-gross'!F:F)</f>
        <v>23568050.800000012</v>
      </c>
      <c r="AH131" s="14">
        <f>SUMIF('consultant-gross'!D:D,eslam.data!AQ131,'consultant-gross'!G:G)</f>
        <v>551169121.96000004</v>
      </c>
      <c r="AI131" s="14">
        <f>SUMIF('consultant-net'!D:D,eslam.data!AQ131,'consultant-net'!F:F)</f>
        <v>17156225.129999999</v>
      </c>
      <c r="AJ131" s="2" t="str">
        <f>VLOOKUP(A131,'eslam-to-invoicing'!A:B,2,0)</f>
        <v>CFC Podium 2</v>
      </c>
      <c r="AL131" s="2">
        <f t="shared" si="22"/>
        <v>7779558.5305977184</v>
      </c>
      <c r="AM131" s="2">
        <f t="shared" si="23"/>
        <v>15785492.259402281</v>
      </c>
      <c r="AQ131" s="2" t="str">
        <f t="shared" si="24"/>
        <v>CFC21</v>
      </c>
      <c r="AR131" s="2" t="str">
        <f t="shared" si="25"/>
        <v>CFC Podium 221</v>
      </c>
    </row>
    <row r="132" spans="1:44" hidden="1" x14ac:dyDescent="0.3">
      <c r="A132" s="6" t="s">
        <v>50</v>
      </c>
      <c r="B132" s="6">
        <f>VLOOKUP(A132,Sheet1!A:B,2,0)</f>
        <v>1</v>
      </c>
      <c r="C132" s="6">
        <v>22</v>
      </c>
      <c r="D132" s="25"/>
      <c r="E132" s="2">
        <v>19833699.31999993</v>
      </c>
      <c r="F132" s="26">
        <f>_xlfn.MAXIFS('data-from-invoicing'!E:E,'data-from-invoicing'!D:D,eslam.data!AR132)</f>
        <v>19833699.329999998</v>
      </c>
      <c r="G132" s="2">
        <f t="shared" si="20"/>
        <v>1.0000068694353104E-2</v>
      </c>
      <c r="H132" s="2"/>
      <c r="I132" s="23"/>
      <c r="J132" s="2">
        <f>SUMIF('collection only'!D:D,eslam.data!AQ132,'collection only'!E:E)</f>
        <v>13410069.82</v>
      </c>
      <c r="K132" s="26">
        <f>SUMIF('data-from-invoicing'!D:D,eslam.data!AR132,'data-from-invoicing'!F:F)</f>
        <v>13410069.82</v>
      </c>
      <c r="L132" s="2">
        <f t="shared" si="21"/>
        <v>0</v>
      </c>
      <c r="M132" s="2"/>
      <c r="Q132" s="23"/>
      <c r="R132" s="2">
        <v>13410069.82</v>
      </c>
      <c r="S132" s="1">
        <v>44316</v>
      </c>
      <c r="T132" s="1">
        <v>44311</v>
      </c>
      <c r="U132" s="1">
        <v>44322</v>
      </c>
      <c r="V132">
        <v>60</v>
      </c>
      <c r="W132" s="1">
        <v>44382</v>
      </c>
      <c r="X132" s="1">
        <v>44376</v>
      </c>
      <c r="Y132" s="2">
        <v>571002821.27999997</v>
      </c>
      <c r="Z132" s="2">
        <v>12047992.859999999</v>
      </c>
      <c r="AF132" s="2">
        <v>0</v>
      </c>
      <c r="AG132" s="14">
        <f>SUMIF('consultant-gross'!D:D,eslam.data!AQ132,'consultant-gross'!F:F)</f>
        <v>19833699.319999933</v>
      </c>
      <c r="AH132" s="14">
        <f>SUMIF('consultant-gross'!D:D,eslam.data!AQ132,'consultant-gross'!G:G)</f>
        <v>571002821.27999997</v>
      </c>
      <c r="AI132" s="14">
        <f>SUMIF('consultant-net'!D:D,eslam.data!AQ132,'consultant-net'!F:F)</f>
        <v>13410069.82</v>
      </c>
      <c r="AJ132" s="2" t="str">
        <f>VLOOKUP(A132,'eslam-to-invoicing'!A:B,2,0)</f>
        <v>CFC Podium 2</v>
      </c>
      <c r="AL132" s="2">
        <f t="shared" si="22"/>
        <v>7785706.4599999301</v>
      </c>
      <c r="AM132" s="2">
        <f t="shared" si="23"/>
        <v>12047992.870000068</v>
      </c>
      <c r="AQ132" s="2" t="str">
        <f t="shared" si="24"/>
        <v>CFC22</v>
      </c>
      <c r="AR132" s="2" t="str">
        <f t="shared" si="25"/>
        <v>CFC Podium 222</v>
      </c>
    </row>
    <row r="133" spans="1:44" hidden="1" x14ac:dyDescent="0.3">
      <c r="A133" s="6" t="s">
        <v>50</v>
      </c>
      <c r="B133" s="6">
        <f>VLOOKUP(A133,Sheet1!A:B,2,0)</f>
        <v>1</v>
      </c>
      <c r="C133" s="6">
        <v>23</v>
      </c>
      <c r="D133" s="25"/>
      <c r="E133" s="2">
        <v>19569971.41000009</v>
      </c>
      <c r="F133" s="26">
        <f>_xlfn.MAXIFS('data-from-invoicing'!E:E,'data-from-invoicing'!D:D,eslam.data!AR133)</f>
        <v>19569971.41</v>
      </c>
      <c r="G133" s="2">
        <f t="shared" si="20"/>
        <v>-8.9406967163085938E-8</v>
      </c>
      <c r="H133" s="2"/>
      <c r="I133" s="23"/>
      <c r="J133" s="2">
        <f>SUMIF('collection only'!D:D,eslam.data!AQ133,'collection only'!E:E)</f>
        <v>15440459.23</v>
      </c>
      <c r="K133" s="26">
        <f>SUMIF('data-from-invoicing'!D:D,eslam.data!AR133,'data-from-invoicing'!F:F)</f>
        <v>15440458.920499999</v>
      </c>
      <c r="L133" s="2">
        <f t="shared" si="21"/>
        <v>-0.30950000137090683</v>
      </c>
      <c r="M133" s="2"/>
      <c r="Q133" s="23"/>
      <c r="R133" s="2">
        <v>15440458.92</v>
      </c>
      <c r="S133" s="1">
        <v>44377</v>
      </c>
      <c r="T133" s="1">
        <v>44372</v>
      </c>
      <c r="U133" s="1">
        <v>44377</v>
      </c>
      <c r="V133">
        <v>60</v>
      </c>
      <c r="W133" s="1">
        <v>44437</v>
      </c>
      <c r="X133" s="1">
        <v>44426</v>
      </c>
      <c r="Y133" s="2">
        <v>590572792.69000006</v>
      </c>
      <c r="Z133" s="2">
        <v>9696296.6300000008</v>
      </c>
      <c r="AF133" s="2">
        <v>0</v>
      </c>
      <c r="AG133" s="14">
        <f>SUMIF('consultant-gross'!D:D,eslam.data!AQ133,'consultant-gross'!F:F)</f>
        <v>19569971.410000086</v>
      </c>
      <c r="AH133" s="14">
        <f>SUMIF('consultant-gross'!D:D,eslam.data!AQ133,'consultant-gross'!G:G)</f>
        <v>590572792.69000006</v>
      </c>
      <c r="AI133" s="14">
        <f>SUMIF('consultant-net'!D:D,eslam.data!AQ133,'consultant-net'!F:F)</f>
        <v>15440458.92</v>
      </c>
      <c r="AJ133" s="2" t="str">
        <f>VLOOKUP(A133,'eslam-to-invoicing'!A:B,2,0)</f>
        <v>CFC Podium 2</v>
      </c>
      <c r="AL133" s="2">
        <f t="shared" si="22"/>
        <v>9873674.7800000887</v>
      </c>
      <c r="AM133" s="2">
        <f t="shared" si="23"/>
        <v>9696296.6299999114</v>
      </c>
      <c r="AQ133" s="2" t="str">
        <f t="shared" si="24"/>
        <v>CFC23</v>
      </c>
      <c r="AR133" s="2" t="str">
        <f t="shared" si="25"/>
        <v>CFC Podium 223</v>
      </c>
    </row>
    <row r="134" spans="1:44" hidden="1" x14ac:dyDescent="0.3">
      <c r="A134" s="6" t="s">
        <v>50</v>
      </c>
      <c r="B134" s="6">
        <f>VLOOKUP(A134,Sheet1!A:B,2,0)</f>
        <v>1</v>
      </c>
      <c r="C134" s="6">
        <v>24</v>
      </c>
      <c r="D134" s="25"/>
      <c r="E134" s="2">
        <v>14455028.519999981</v>
      </c>
      <c r="F134" s="26">
        <f>_xlfn.MAXIFS('data-from-invoicing'!E:E,'data-from-invoicing'!D:D,eslam.data!AR134)</f>
        <v>14455028.51</v>
      </c>
      <c r="G134" s="2">
        <f t="shared" si="20"/>
        <v>-9.9999811500310898E-3</v>
      </c>
      <c r="H134" s="2"/>
      <c r="I134" s="23"/>
      <c r="J134" s="2">
        <f>SUMIF('collection only'!D:D,eslam.data!AQ134,'collection only'!E:E)</f>
        <v>7464480.3499999996</v>
      </c>
      <c r="K134" s="26">
        <f>SUMIF('data-from-invoicing'!D:D,eslam.data!AR134,'data-from-invoicing'!F:F)</f>
        <v>9889480.3654999994</v>
      </c>
      <c r="L134" s="2">
        <f t="shared" si="21"/>
        <v>2425000.0154999997</v>
      </c>
      <c r="M134" s="2"/>
      <c r="Q134" s="23"/>
      <c r="R134" s="2">
        <v>7464840.3499999996</v>
      </c>
      <c r="S134" s="1">
        <v>44377</v>
      </c>
      <c r="T134" s="1">
        <v>44387</v>
      </c>
      <c r="U134" s="1">
        <v>44392</v>
      </c>
      <c r="V134">
        <v>60</v>
      </c>
      <c r="W134" s="1">
        <v>44452</v>
      </c>
      <c r="X134" s="1">
        <v>44462</v>
      </c>
      <c r="Y134" s="2">
        <v>605027821.21000004</v>
      </c>
      <c r="Z134" s="2">
        <v>5161877.9800000004</v>
      </c>
      <c r="AF134" s="2">
        <v>5612498.7199999997</v>
      </c>
      <c r="AG134" s="14">
        <f>SUMIF('consultant-gross'!D:D,eslam.data!AQ134,'consultant-gross'!F:F)</f>
        <v>14455028.519999981</v>
      </c>
      <c r="AH134" s="14">
        <f>SUMIF('consultant-gross'!D:D,eslam.data!AQ134,'consultant-gross'!G:G)</f>
        <v>605027821.21000004</v>
      </c>
      <c r="AI134" s="14">
        <f>SUMIF('consultant-net'!D:D,eslam.data!AQ134,'consultant-net'!F:F)</f>
        <v>7464840.3499999996</v>
      </c>
      <c r="AJ134" s="2" t="str">
        <f>VLOOKUP(A134,'eslam-to-invoicing'!A:B,2,0)</f>
        <v>CFC Podium 2</v>
      </c>
      <c r="AL134" s="2">
        <f t="shared" si="22"/>
        <v>9293150.5399999805</v>
      </c>
      <c r="AM134" s="2">
        <f t="shared" si="23"/>
        <v>5161877.9700000193</v>
      </c>
      <c r="AQ134" s="2" t="str">
        <f t="shared" si="24"/>
        <v>CFC24</v>
      </c>
      <c r="AR134" s="2" t="str">
        <f t="shared" si="25"/>
        <v>CFC Podium 224</v>
      </c>
    </row>
    <row r="135" spans="1:44" hidden="1" x14ac:dyDescent="0.3">
      <c r="A135" s="6" t="s">
        <v>50</v>
      </c>
      <c r="B135" s="6">
        <f>VLOOKUP(A135,Sheet1!A:B,2,0)</f>
        <v>1</v>
      </c>
      <c r="C135" s="6">
        <v>25</v>
      </c>
      <c r="D135" s="25"/>
      <c r="E135" s="2">
        <v>13190112.669999961</v>
      </c>
      <c r="F135" s="26">
        <f>_xlfn.MAXIFS('data-from-invoicing'!E:E,'data-from-invoicing'!D:D,eslam.data!AR135)</f>
        <v>13190112.67</v>
      </c>
      <c r="G135" s="2">
        <f t="shared" si="20"/>
        <v>3.9115548133850098E-8</v>
      </c>
      <c r="H135" s="2"/>
      <c r="I135" s="23"/>
      <c r="J135" s="2">
        <f>SUMIF('collection only'!D:D,eslam.data!AQ135,'collection only'!E:E)</f>
        <v>9682524.4600000009</v>
      </c>
      <c r="K135" s="26">
        <f>SUMIF('data-from-invoicing'!D:D,eslam.data!AR135,'data-from-invoicing'!F:F)</f>
        <v>9682524.4635000005</v>
      </c>
      <c r="L135" s="2">
        <f t="shared" si="21"/>
        <v>3.4999996423721313E-3</v>
      </c>
      <c r="M135" s="2"/>
      <c r="Q135" s="23"/>
      <c r="R135" s="2">
        <v>9682524.4700000007</v>
      </c>
      <c r="S135" s="1">
        <v>44408</v>
      </c>
      <c r="T135" s="1">
        <v>44418</v>
      </c>
      <c r="U135" s="1">
        <v>44424</v>
      </c>
      <c r="V135">
        <v>60</v>
      </c>
      <c r="W135" s="1">
        <v>44484</v>
      </c>
      <c r="X135" s="1">
        <v>44494</v>
      </c>
      <c r="Y135" s="2">
        <v>618217933.88</v>
      </c>
      <c r="Z135" s="2">
        <v>1715079.08</v>
      </c>
      <c r="AF135" s="2">
        <v>0</v>
      </c>
      <c r="AG135" s="14">
        <f>SUMIF('consultant-gross'!D:D,eslam.data!AQ135,'consultant-gross'!F:F)</f>
        <v>13190112.669999957</v>
      </c>
      <c r="AH135" s="14">
        <f>SUMIF('consultant-gross'!D:D,eslam.data!AQ135,'consultant-gross'!G:G)</f>
        <v>618217933.88</v>
      </c>
      <c r="AI135" s="14">
        <f>SUMIF('consultant-net'!D:D,eslam.data!AQ135,'consultant-net'!F:F)</f>
        <v>9682524.4700000007</v>
      </c>
      <c r="AJ135" s="2" t="str">
        <f>VLOOKUP(A135,'eslam-to-invoicing'!A:B,2,0)</f>
        <v>CFC Podium 2</v>
      </c>
      <c r="AL135" s="2">
        <f t="shared" si="22"/>
        <v>11475033.589999961</v>
      </c>
      <c r="AM135" s="2">
        <f t="shared" si="23"/>
        <v>1715079.0800000392</v>
      </c>
      <c r="AQ135" s="2" t="str">
        <f t="shared" si="24"/>
        <v>CFC25</v>
      </c>
      <c r="AR135" s="2" t="str">
        <f t="shared" si="25"/>
        <v>CFC Podium 225</v>
      </c>
    </row>
    <row r="136" spans="1:44" hidden="1" x14ac:dyDescent="0.3">
      <c r="A136" s="6" t="s">
        <v>50</v>
      </c>
      <c r="B136" s="6">
        <f>VLOOKUP(A136,Sheet1!A:B,2,0)</f>
        <v>1</v>
      </c>
      <c r="C136" s="6">
        <v>26</v>
      </c>
      <c r="D136" s="25"/>
      <c r="E136" s="2">
        <v>6460765.9426511526</v>
      </c>
      <c r="F136" s="26">
        <f>_xlfn.MAXIFS('data-from-invoicing'!E:E,'data-from-invoicing'!D:D,eslam.data!AR136)</f>
        <v>6460765.9500000002</v>
      </c>
      <c r="G136" s="2">
        <f t="shared" si="20"/>
        <v>7.3488475754857063E-3</v>
      </c>
      <c r="H136" s="2"/>
      <c r="I136" s="23"/>
      <c r="J136" s="2">
        <f>SUMIF('collection only'!D:D,eslam.data!AQ136,'collection only'!E:E)</f>
        <v>2397254.3032504916</v>
      </c>
      <c r="K136" s="26">
        <f>SUMIF('data-from-invoicing'!D:D,eslam.data!AR136,'data-from-invoicing'!F:F)</f>
        <v>4897254.2975000003</v>
      </c>
      <c r="L136" s="2">
        <f t="shared" si="21"/>
        <v>2499999.9942495087</v>
      </c>
      <c r="M136" s="2"/>
      <c r="Q136" s="23"/>
      <c r="R136" s="2">
        <v>2397254.3032504921</v>
      </c>
      <c r="S136" s="1">
        <v>44439</v>
      </c>
      <c r="T136" s="1">
        <v>44433</v>
      </c>
      <c r="U136" s="1">
        <v>44441</v>
      </c>
      <c r="V136">
        <v>60</v>
      </c>
      <c r="W136" s="1">
        <v>44501</v>
      </c>
      <c r="X136" s="1">
        <v>44518</v>
      </c>
      <c r="Y136" s="2">
        <v>624678699.82265115</v>
      </c>
      <c r="Z136" s="2">
        <v>200294.37215398351</v>
      </c>
      <c r="AF136" s="2">
        <v>0</v>
      </c>
      <c r="AG136" s="14">
        <f>SUMIF('consultant-gross'!D:D,eslam.data!AQ136,'consultant-gross'!F:F)</f>
        <v>6460765.9426511526</v>
      </c>
      <c r="AH136" s="14">
        <f>SUMIF('consultant-gross'!D:D,eslam.data!AQ136,'consultant-gross'!G:G)</f>
        <v>624678699.82265115</v>
      </c>
      <c r="AI136" s="14">
        <f>SUMIF('consultant-net'!D:D,eslam.data!AQ136,'consultant-net'!F:F)</f>
        <v>2397254.3032504916</v>
      </c>
      <c r="AJ136" s="2" t="str">
        <f>VLOOKUP(A136,'eslam-to-invoicing'!A:B,2,0)</f>
        <v>CFC Podium 2</v>
      </c>
      <c r="AL136" s="2">
        <f t="shared" si="22"/>
        <v>6260471.5704971692</v>
      </c>
      <c r="AM136" s="2">
        <f t="shared" si="23"/>
        <v>200294.37950283103</v>
      </c>
      <c r="AQ136" s="2" t="str">
        <f t="shared" si="24"/>
        <v>CFC26</v>
      </c>
      <c r="AR136" s="2" t="str">
        <f t="shared" si="25"/>
        <v>CFC Podium 226</v>
      </c>
    </row>
    <row r="137" spans="1:44" hidden="1" x14ac:dyDescent="0.3">
      <c r="A137" s="6" t="s">
        <v>50</v>
      </c>
      <c r="B137" s="6">
        <f>VLOOKUP(A137,Sheet1!A:B,2,0)</f>
        <v>1</v>
      </c>
      <c r="C137" s="6">
        <v>27</v>
      </c>
      <c r="D137" s="25"/>
      <c r="E137" s="2">
        <v>7714993.7673488855</v>
      </c>
      <c r="F137" s="26">
        <f>_xlfn.MAXIFS('data-from-invoicing'!E:E,'data-from-invoicing'!D:D,eslam.data!AR137)</f>
        <v>7714993.7599999998</v>
      </c>
      <c r="G137" s="2">
        <f t="shared" si="20"/>
        <v>-7.3488857597112656E-3</v>
      </c>
      <c r="H137" s="2"/>
      <c r="I137" s="23"/>
      <c r="J137" s="2">
        <f>SUMIF('collection only'!D:D,eslam.data!AQ137,'collection only'!E:E)</f>
        <v>10793868.640000001</v>
      </c>
      <c r="K137" s="26">
        <f>SUMIF('data-from-invoicing'!D:D,eslam.data!AR137,'data-from-invoicing'!F:F)</f>
        <v>7405131.7079999996</v>
      </c>
      <c r="L137" s="2">
        <f t="shared" si="21"/>
        <v>-3388736.932000001</v>
      </c>
      <c r="M137" s="2"/>
      <c r="Q137" s="23"/>
      <c r="R137" s="2">
        <v>10793868.550000001</v>
      </c>
      <c r="S137" s="1">
        <v>44469</v>
      </c>
      <c r="T137" s="1">
        <v>44449</v>
      </c>
      <c r="U137" s="1">
        <v>44458</v>
      </c>
      <c r="V137">
        <v>60</v>
      </c>
      <c r="W137" s="1">
        <v>44518</v>
      </c>
      <c r="X137" s="1">
        <v>44522</v>
      </c>
      <c r="Y137" s="2">
        <v>632393693.59000003</v>
      </c>
      <c r="AF137" s="2">
        <v>4776768.68</v>
      </c>
      <c r="AG137" s="14">
        <f>SUMIF('consultant-gross'!D:D,eslam.data!AQ137,'consultant-gross'!F:F)</f>
        <v>7714993.7673488855</v>
      </c>
      <c r="AH137" s="14">
        <f>SUMIF('consultant-gross'!D:D,eslam.data!AQ137,'consultant-gross'!G:G)</f>
        <v>632393693.59000003</v>
      </c>
      <c r="AI137" s="14">
        <f>SUMIF('consultant-net'!D:D,eslam.data!AQ137,'consultant-net'!F:F)</f>
        <v>10793868.550000001</v>
      </c>
      <c r="AJ137" s="2" t="str">
        <f>VLOOKUP(A137,'eslam-to-invoicing'!A:B,2,0)</f>
        <v>CFC Podium 2</v>
      </c>
      <c r="AL137" s="2">
        <f t="shared" si="22"/>
        <v>7714993.7673488855</v>
      </c>
      <c r="AM137" s="2">
        <f t="shared" si="23"/>
        <v>-7.3488857597112656E-3</v>
      </c>
      <c r="AQ137" s="2" t="str">
        <f t="shared" si="24"/>
        <v>CFC27</v>
      </c>
      <c r="AR137" s="2" t="str">
        <f t="shared" si="25"/>
        <v>CFC Podium 227</v>
      </c>
    </row>
    <row r="138" spans="1:44" hidden="1" x14ac:dyDescent="0.3">
      <c r="A138" s="6" t="s">
        <v>50</v>
      </c>
      <c r="B138" s="6">
        <f>VLOOKUP(A138,Sheet1!A:B,2,0)</f>
        <v>1</v>
      </c>
      <c r="C138" s="6">
        <v>28</v>
      </c>
      <c r="D138" s="25"/>
      <c r="E138" s="2">
        <v>5026145.4699999094</v>
      </c>
      <c r="F138" s="26">
        <f>_xlfn.MAXIFS('data-from-invoicing'!E:E,'data-from-invoicing'!D:D,eslam.data!AR138)</f>
        <v>5026145.4800000004</v>
      </c>
      <c r="G138" s="2">
        <f t="shared" si="20"/>
        <v>1.0000091046094894E-2</v>
      </c>
      <c r="H138" s="2"/>
      <c r="I138" s="23"/>
      <c r="J138" s="2">
        <f>SUMIF('collection only'!D:D,eslam.data!AQ138,'collection only'!E:E)</f>
        <v>10367935.310000001</v>
      </c>
      <c r="K138" s="26">
        <f>SUMIF('data-from-invoicing'!D:D,eslam.data!AR138,'data-from-invoicing'!F:F)</f>
        <v>34503065.494000003</v>
      </c>
      <c r="L138" s="2">
        <f t="shared" si="21"/>
        <v>24135130.184</v>
      </c>
      <c r="M138" s="2"/>
      <c r="Q138" s="23"/>
      <c r="R138" s="2">
        <v>10367935.42</v>
      </c>
      <c r="S138" s="1">
        <v>44469</v>
      </c>
      <c r="T138" s="1">
        <v>44453</v>
      </c>
      <c r="U138" s="1">
        <v>44627</v>
      </c>
      <c r="V138">
        <v>60</v>
      </c>
      <c r="W138" s="1">
        <v>44687</v>
      </c>
      <c r="X138" s="1">
        <v>44690</v>
      </c>
      <c r="Y138" s="2">
        <v>637419839.05999994</v>
      </c>
      <c r="AD138" s="2">
        <v>16732270.779999999</v>
      </c>
      <c r="AE138" s="2">
        <v>16732270.779999999</v>
      </c>
      <c r="AF138" s="2">
        <v>0</v>
      </c>
      <c r="AG138" s="14">
        <f>SUMIF('consultant-gross'!D:D,eslam.data!AQ138,'consultant-gross'!F:F)</f>
        <v>5026145.4699999094</v>
      </c>
      <c r="AH138" s="14">
        <f>SUMIF('consultant-gross'!D:D,eslam.data!AQ138,'consultant-gross'!G:G)</f>
        <v>637419839.05999994</v>
      </c>
      <c r="AI138" s="14">
        <f>SUMIF('consultant-net'!D:D,eslam.data!AQ138,'consultant-net'!F:F)</f>
        <v>10367935.42</v>
      </c>
      <c r="AJ138" s="2" t="str">
        <f>VLOOKUP(A138,'eslam-to-invoicing'!A:B,2,0)</f>
        <v>CFC Podium 2</v>
      </c>
      <c r="AL138" s="2">
        <f t="shared" si="22"/>
        <v>5026145.4699999094</v>
      </c>
      <c r="AM138" s="2">
        <f t="shared" si="23"/>
        <v>1.0000091046094894E-2</v>
      </c>
      <c r="AQ138" s="2" t="str">
        <f t="shared" si="24"/>
        <v>CFC28</v>
      </c>
      <c r="AR138" s="2" t="str">
        <f t="shared" si="25"/>
        <v>CFC Podium 228</v>
      </c>
    </row>
    <row r="139" spans="1:44" hidden="1" x14ac:dyDescent="0.3">
      <c r="A139" s="6" t="s">
        <v>50</v>
      </c>
      <c r="B139" s="6">
        <f>VLOOKUP(A139,Sheet1!A:B,2,0)</f>
        <v>1</v>
      </c>
      <c r="C139" s="6">
        <v>29</v>
      </c>
      <c r="D139" s="25"/>
      <c r="F139" s="26">
        <f>_xlfn.MAXIFS('data-from-invoicing'!E:E,'data-from-invoicing'!D:D,eslam.data!AR139)</f>
        <v>0</v>
      </c>
      <c r="G139" s="2">
        <f t="shared" si="20"/>
        <v>0</v>
      </c>
      <c r="H139" s="2"/>
      <c r="I139" s="23"/>
      <c r="J139" s="2">
        <f>SUMIF('collection only'!D:D,eslam.data!AQ139,'collection only'!E:E)</f>
        <v>15034318.270318339</v>
      </c>
      <c r="K139" s="26">
        <f>SUMIF('data-from-invoicing'!D:D,eslam.data!AR139,'data-from-invoicing'!F:F)</f>
        <v>0</v>
      </c>
      <c r="L139" s="2">
        <f t="shared" si="21"/>
        <v>-15034318.270318339</v>
      </c>
      <c r="M139" s="2"/>
      <c r="Q139" s="23"/>
      <c r="S139" s="1">
        <v>44469</v>
      </c>
      <c r="T139" s="1">
        <v>44453</v>
      </c>
      <c r="U139" s="1">
        <v>44837</v>
      </c>
      <c r="V139">
        <v>60</v>
      </c>
      <c r="W139" s="1">
        <v>44897</v>
      </c>
      <c r="AF139" s="2">
        <v>0</v>
      </c>
      <c r="AG139" s="14">
        <f>SUMIF('consultant-gross'!D:D,eslam.data!AQ139,'consultant-gross'!F:F)</f>
        <v>0</v>
      </c>
      <c r="AH139" s="14">
        <f>SUMIF('consultant-gross'!D:D,eslam.data!AQ139,'consultant-gross'!G:G)</f>
        <v>0</v>
      </c>
      <c r="AI139" s="14">
        <f>SUMIF('consultant-net'!D:D,eslam.data!AQ139,'consultant-net'!F:F)</f>
        <v>0</v>
      </c>
      <c r="AJ139" s="2" t="str">
        <f>VLOOKUP(A139,'eslam-to-invoicing'!A:B,2,0)</f>
        <v>CFC Podium 2</v>
      </c>
      <c r="AQ139" s="2" t="str">
        <f t="shared" si="24"/>
        <v>CFC29</v>
      </c>
      <c r="AR139" s="2" t="str">
        <f t="shared" si="25"/>
        <v>CFC Podium 229</v>
      </c>
    </row>
    <row r="140" spans="1:44" x14ac:dyDescent="0.3">
      <c r="B140" s="35" t="e">
        <f>VLOOKUP(A140,Sheet1!A:B,2,0)</f>
        <v>#N/A</v>
      </c>
      <c r="D140" s="25"/>
      <c r="F140" s="26">
        <f>_xlfn.MAXIFS('data-from-invoicing'!E:E,'data-from-invoicing'!D:D,eslam.data!AR140)</f>
        <v>0</v>
      </c>
      <c r="I140" s="23"/>
      <c r="K140" s="26"/>
      <c r="Q140" s="23"/>
    </row>
    <row r="141" spans="1:44" hidden="1" x14ac:dyDescent="0.3">
      <c r="A141" s="6" t="s">
        <v>128</v>
      </c>
      <c r="B141" s="6">
        <f>VLOOKUP(A141,Sheet1!A:B,2,0)</f>
        <v>1</v>
      </c>
      <c r="C141" s="6">
        <v>1</v>
      </c>
      <c r="D141" s="25"/>
      <c r="F141" s="26">
        <f>_xlfn.MAXIFS('data-from-invoicing'!E:E,'data-from-invoicing'!D:D,eslam.data!AR141)</f>
        <v>0</v>
      </c>
      <c r="G141" s="2">
        <f>F141-E141</f>
        <v>0</v>
      </c>
      <c r="H141" s="2"/>
      <c r="I141" s="23"/>
      <c r="J141" s="2">
        <f>SUMIF('collection only'!D:D,eslam.data!AQ141,'collection only'!E:E)</f>
        <v>2555388</v>
      </c>
      <c r="K141" s="26">
        <f>SUMIF('data-from-invoicing'!D:D,eslam.data!AR141,'data-from-invoicing'!F:F)</f>
        <v>0</v>
      </c>
      <c r="L141" s="2">
        <f>K141-J141</f>
        <v>-2555388</v>
      </c>
      <c r="M141" s="2"/>
      <c r="Q141" s="23"/>
      <c r="S141" s="1">
        <v>44742</v>
      </c>
      <c r="T141" s="1">
        <v>44735</v>
      </c>
      <c r="U141" s="1">
        <v>44735</v>
      </c>
      <c r="V141">
        <v>45</v>
      </c>
      <c r="W141" s="1">
        <v>44780</v>
      </c>
      <c r="AF141" s="2">
        <v>0</v>
      </c>
      <c r="AG141" s="14">
        <f>SUMIF('consultant-gross'!D:D,eslam.data!AQ141,'consultant-gross'!F:F)</f>
        <v>0</v>
      </c>
      <c r="AH141" s="14">
        <f>SUMIF('consultant-gross'!D:D,eslam.data!AQ141,'consultant-gross'!G:G)</f>
        <v>0</v>
      </c>
      <c r="AI141" s="14">
        <f>SUMIF('consultant-net'!D:D,eslam.data!AQ141,'consultant-net'!F:F)</f>
        <v>0</v>
      </c>
      <c r="AJ141" s="2" t="str">
        <f>VLOOKUP(A141,'eslam-to-invoicing'!A:B,2,0)</f>
        <v>Le Galawa Hotel Resort</v>
      </c>
      <c r="AQ141" s="2" t="str">
        <f>A141&amp;C141</f>
        <v>Comoros - Off Shore1</v>
      </c>
      <c r="AR141" s="2" t="str">
        <f>AJ141&amp;C141</f>
        <v>Le Galawa Hotel Resort1</v>
      </c>
    </row>
    <row r="142" spans="1:44" x14ac:dyDescent="0.3">
      <c r="A142" s="6" t="s">
        <v>128</v>
      </c>
      <c r="B142" s="35">
        <f>VLOOKUP(A142,Sheet1!A:B,2,0)</f>
        <v>1</v>
      </c>
      <c r="C142" s="6">
        <v>2</v>
      </c>
      <c r="D142" s="25"/>
      <c r="E142" s="2">
        <v>1137692.8899999999</v>
      </c>
      <c r="F142" s="26">
        <f>_xlfn.MAXIFS('data-from-invoicing'!E:E,'data-from-invoicing'!D:D,eslam.data!AR142)</f>
        <v>0</v>
      </c>
      <c r="G142" s="2">
        <f>F142-E142</f>
        <v>-1137692.8899999999</v>
      </c>
      <c r="I142" s="23"/>
      <c r="J142" s="2">
        <f>SUMIF('collection only'!D:D,eslam.data!AQ142,'collection only'!E:E)</f>
        <v>910154</v>
      </c>
      <c r="K142" s="26">
        <f>SUMIF('data-from-invoicing'!D:D,eslam.data!AR142,'data-from-invoicing'!F:F)</f>
        <v>0</v>
      </c>
      <c r="L142" s="2">
        <f>K142-J142</f>
        <v>-910154</v>
      </c>
      <c r="Q142" s="23"/>
      <c r="R142" s="2">
        <v>910154.31</v>
      </c>
      <c r="S142" s="1">
        <v>44957</v>
      </c>
      <c r="T142" s="1">
        <v>44954</v>
      </c>
      <c r="U142" s="1">
        <v>45006</v>
      </c>
      <c r="V142">
        <v>45</v>
      </c>
      <c r="W142" s="1">
        <v>45051</v>
      </c>
      <c r="X142" s="1">
        <v>45006</v>
      </c>
      <c r="Y142" s="2">
        <v>4331928.01</v>
      </c>
      <c r="AF142" s="2">
        <v>0</v>
      </c>
      <c r="AG142" s="14">
        <f>SUMIF('consultant-gross'!D:D,eslam.data!AQ142,'consultant-gross'!F:F)</f>
        <v>0</v>
      </c>
      <c r="AH142" s="14">
        <f>SUMIF('consultant-gross'!D:D,eslam.data!AQ142,'consultant-gross'!G:G)</f>
        <v>0</v>
      </c>
      <c r="AI142" s="14">
        <f>SUMIF('consultant-net'!D:D,eslam.data!AQ142,'consultant-net'!F:F)</f>
        <v>0</v>
      </c>
      <c r="AJ142" s="2" t="str">
        <f>VLOOKUP(A142,'eslam-to-invoicing'!A:B,2,0)</f>
        <v>Le Galawa Hotel Resort</v>
      </c>
      <c r="AQ142" s="2" t="str">
        <f>A142&amp;C142</f>
        <v>Comoros - Off Shore2</v>
      </c>
      <c r="AR142" s="2" t="str">
        <f>AJ142&amp;C142</f>
        <v>Le Galawa Hotel Resort2</v>
      </c>
    </row>
    <row r="143" spans="1:44" hidden="1" x14ac:dyDescent="0.3">
      <c r="A143" s="6" t="s">
        <v>128</v>
      </c>
      <c r="B143" s="6">
        <f>VLOOKUP(A143,Sheet1!A:B,2,0)</f>
        <v>1</v>
      </c>
      <c r="C143" s="6">
        <v>3</v>
      </c>
      <c r="D143" s="25"/>
      <c r="F143" s="26">
        <f>_xlfn.MAXIFS('data-from-invoicing'!E:E,'data-from-invoicing'!D:D,eslam.data!AR143)</f>
        <v>0</v>
      </c>
      <c r="G143" s="2">
        <f>F143-E143</f>
        <v>0</v>
      </c>
      <c r="H143" s="2"/>
      <c r="I143" s="23"/>
      <c r="J143" s="2">
        <f>SUMIF('collection only'!D:D,eslam.data!AQ143,'collection only'!E:E)</f>
        <v>0</v>
      </c>
      <c r="K143" s="26">
        <f>SUMIF('data-from-invoicing'!D:D,eslam.data!AR143,'data-from-invoicing'!F:F)</f>
        <v>0</v>
      </c>
      <c r="L143" s="2">
        <f>K143-J143</f>
        <v>0</v>
      </c>
      <c r="M143" s="2"/>
      <c r="Q143" s="23"/>
      <c r="S143" s="1">
        <v>45199</v>
      </c>
      <c r="T143" s="1">
        <v>45199</v>
      </c>
      <c r="U143" s="1">
        <v>45202</v>
      </c>
      <c r="V143">
        <v>45</v>
      </c>
      <c r="W143" s="1">
        <v>45247</v>
      </c>
      <c r="AF143" s="2">
        <v>0</v>
      </c>
      <c r="AG143" s="14">
        <f>SUMIF('consultant-gross'!D:D,eslam.data!AQ143,'consultant-gross'!F:F)</f>
        <v>0</v>
      </c>
      <c r="AH143" s="14">
        <f>SUMIF('consultant-gross'!D:D,eslam.data!AQ143,'consultant-gross'!G:G)</f>
        <v>0</v>
      </c>
      <c r="AI143" s="14">
        <f>SUMIF('consultant-net'!D:D,eslam.data!AQ143,'consultant-net'!F:F)</f>
        <v>0</v>
      </c>
      <c r="AJ143" s="2" t="str">
        <f>VLOOKUP(A143,'eslam-to-invoicing'!A:B,2,0)</f>
        <v>Le Galawa Hotel Resort</v>
      </c>
      <c r="AQ143" s="2" t="str">
        <f>A143&amp;C143</f>
        <v>Comoros - Off Shore3</v>
      </c>
      <c r="AR143" s="2" t="str">
        <f>AJ143&amp;C143</f>
        <v>Le Galawa Hotel Resort3</v>
      </c>
    </row>
    <row r="144" spans="1:44" x14ac:dyDescent="0.3">
      <c r="A144" s="6" t="s">
        <v>129</v>
      </c>
      <c r="B144" s="35">
        <f>VLOOKUP(A144,Sheet1!A:B,2,0)</f>
        <v>1</v>
      </c>
      <c r="C144" s="6">
        <v>1</v>
      </c>
      <c r="D144" s="25"/>
      <c r="E144" s="2">
        <v>1038550.94</v>
      </c>
      <c r="F144" s="26">
        <f>_xlfn.MAXIFS('data-from-invoicing'!E:E,'data-from-invoicing'!D:D,eslam.data!AR144)</f>
        <v>0</v>
      </c>
      <c r="G144" s="2">
        <f>F144-E144</f>
        <v>-1038550.94</v>
      </c>
      <c r="I144" s="23"/>
      <c r="J144" s="2">
        <f>SUMIF('collection only'!D:D,eslam.data!AQ144,'collection only'!E:E)</f>
        <v>1094549.01</v>
      </c>
      <c r="K144" s="26">
        <f>SUMIF('data-from-invoicing'!D:D,eslam.data!AR144,'data-from-invoicing'!F:F)</f>
        <v>0</v>
      </c>
      <c r="L144" s="2">
        <f>K144-J144</f>
        <v>-1094549.01</v>
      </c>
      <c r="O144" s="2">
        <v>263708.26</v>
      </c>
      <c r="Q144" s="23"/>
      <c r="R144" s="2">
        <v>830840.75</v>
      </c>
      <c r="S144" s="1">
        <v>44957</v>
      </c>
      <c r="T144" s="1">
        <v>44954</v>
      </c>
      <c r="U144" s="1">
        <v>45008</v>
      </c>
      <c r="V144">
        <v>45</v>
      </c>
      <c r="W144" s="1">
        <v>45053</v>
      </c>
      <c r="X144" s="1">
        <v>45008</v>
      </c>
      <c r="Y144" s="2">
        <v>1038550.94</v>
      </c>
      <c r="AF144" s="2">
        <v>0</v>
      </c>
      <c r="AG144" s="14">
        <f>SUMIF('consultant-gross'!D:D,eslam.data!AQ144,'consultant-gross'!F:F)</f>
        <v>0</v>
      </c>
      <c r="AH144" s="14">
        <f>SUMIF('consultant-gross'!D:D,eslam.data!AQ144,'consultant-gross'!G:G)</f>
        <v>0</v>
      </c>
      <c r="AI144" s="14">
        <f>SUMIF('consultant-net'!D:D,eslam.data!AQ144,'consultant-net'!F:F)</f>
        <v>0</v>
      </c>
      <c r="AJ144" s="2" t="str">
        <f>VLOOKUP(A144,'eslam-to-invoicing'!A:B,2,0)</f>
        <v>Le Galawa Hotel Resort</v>
      </c>
      <c r="AQ144" s="2" t="str">
        <f>A144&amp;C144</f>
        <v>Comoros - On Shore1</v>
      </c>
      <c r="AR144" s="2" t="str">
        <f>AJ144&amp;C144</f>
        <v>Le Galawa Hotel Resort1</v>
      </c>
    </row>
    <row r="145" spans="1:44" x14ac:dyDescent="0.3">
      <c r="A145" s="6" t="s">
        <v>129</v>
      </c>
      <c r="B145" s="35">
        <f>VLOOKUP(A145,Sheet1!A:B,2,0)</f>
        <v>1</v>
      </c>
      <c r="C145" s="6">
        <v>2</v>
      </c>
      <c r="D145" s="25"/>
      <c r="E145" s="2">
        <v>506813.73</v>
      </c>
      <c r="F145" s="26">
        <f>_xlfn.MAXIFS('data-from-invoicing'!E:E,'data-from-invoicing'!D:D,eslam.data!AR145)</f>
        <v>0</v>
      </c>
      <c r="G145" s="2">
        <f>F145-E145</f>
        <v>-506813.73</v>
      </c>
      <c r="I145" s="23"/>
      <c r="J145" s="2">
        <f>SUMIF('collection only'!D:D,eslam.data!AQ145,'collection only'!E:E)</f>
        <v>405450.99</v>
      </c>
      <c r="K145" s="26">
        <f>SUMIF('data-from-invoicing'!D:D,eslam.data!AR145,'data-from-invoicing'!F:F)</f>
        <v>0</v>
      </c>
      <c r="L145" s="2">
        <f>K145-J145</f>
        <v>-405450.99</v>
      </c>
      <c r="Q145" s="23"/>
      <c r="R145" s="2">
        <v>405450.99</v>
      </c>
      <c r="S145" s="1">
        <v>45199</v>
      </c>
      <c r="T145" s="1">
        <v>45199</v>
      </c>
      <c r="U145" s="1">
        <v>45202</v>
      </c>
      <c r="V145">
        <v>45</v>
      </c>
      <c r="W145" s="1">
        <v>45247</v>
      </c>
      <c r="X145" s="1">
        <v>45211</v>
      </c>
      <c r="Y145" s="2">
        <v>1545364.67</v>
      </c>
      <c r="AF145" s="2">
        <v>0</v>
      </c>
      <c r="AG145" s="14">
        <f>SUMIF('consultant-gross'!D:D,eslam.data!AQ145,'consultant-gross'!F:F)</f>
        <v>0</v>
      </c>
      <c r="AH145" s="14">
        <f>SUMIF('consultant-gross'!D:D,eslam.data!AQ145,'consultant-gross'!G:G)</f>
        <v>0</v>
      </c>
      <c r="AI145" s="14">
        <f>SUMIF('consultant-net'!D:D,eslam.data!AQ145,'consultant-net'!F:F)</f>
        <v>0</v>
      </c>
      <c r="AJ145" s="2" t="str">
        <f>VLOOKUP(A145,'eslam-to-invoicing'!A:B,2,0)</f>
        <v>Le Galawa Hotel Resort</v>
      </c>
      <c r="AQ145" s="2" t="str">
        <f>A145&amp;C145</f>
        <v>Comoros - On Shore2</v>
      </c>
      <c r="AR145" s="2" t="str">
        <f>AJ145&amp;C145</f>
        <v>Le Galawa Hotel Resort2</v>
      </c>
    </row>
    <row r="146" spans="1:44" x14ac:dyDescent="0.3">
      <c r="B146" s="35" t="e">
        <f>VLOOKUP(A146,Sheet1!A:B,2,0)</f>
        <v>#N/A</v>
      </c>
      <c r="D146" s="25"/>
      <c r="F146" s="26">
        <f>_xlfn.MAXIFS('data-from-invoicing'!E:E,'data-from-invoicing'!D:D,eslam.data!AR146)</f>
        <v>0</v>
      </c>
      <c r="I146" s="23"/>
      <c r="K146" s="26"/>
      <c r="Q146" s="23"/>
    </row>
    <row r="147" spans="1:44" x14ac:dyDescent="0.3">
      <c r="A147" s="6" t="s">
        <v>116</v>
      </c>
      <c r="B147" s="35">
        <f>VLOOKUP(A147,Sheet1!A:B,2,0)</f>
        <v>1</v>
      </c>
      <c r="C147" s="6">
        <v>1</v>
      </c>
      <c r="D147" s="25"/>
      <c r="E147" s="2">
        <v>6070824.5199999996</v>
      </c>
      <c r="F147" s="26">
        <f>_xlfn.MAXIFS('data-from-invoicing'!E:E,'data-from-invoicing'!D:D,eslam.data!AR147)</f>
        <v>10988694.51</v>
      </c>
      <c r="G147" s="2">
        <f t="shared" ref="G147:G166" si="26">F147-E147</f>
        <v>4917869.99</v>
      </c>
      <c r="I147" s="23"/>
      <c r="J147" s="2">
        <f>SUMIF('collection only'!D:D,eslam.data!AQ147,'collection only'!E:E)</f>
        <v>10729515</v>
      </c>
      <c r="K147" s="26">
        <f>SUMIF('data-from-invoicing'!D:D,eslam.data!AR147,'data-from-invoicing'!F:F)</f>
        <v>10729515</v>
      </c>
      <c r="L147" s="2">
        <f t="shared" ref="L147:L166" si="27">K147-J147</f>
        <v>0</v>
      </c>
      <c r="N147" s="2">
        <v>25000000</v>
      </c>
      <c r="O147" s="2">
        <v>57750000</v>
      </c>
      <c r="Q147" s="23"/>
      <c r="R147" s="2">
        <v>10729515.710000001</v>
      </c>
      <c r="S147" s="1">
        <v>45016</v>
      </c>
      <c r="T147" s="1">
        <v>45026</v>
      </c>
      <c r="U147" s="1">
        <v>45029</v>
      </c>
      <c r="V147">
        <v>54</v>
      </c>
      <c r="W147" s="1">
        <v>45083</v>
      </c>
      <c r="X147" s="1">
        <v>45063</v>
      </c>
      <c r="Y147" s="2">
        <v>6070824.5199999996</v>
      </c>
      <c r="Z147" s="2">
        <v>4917870</v>
      </c>
      <c r="AC147" s="2">
        <v>1412647.23</v>
      </c>
      <c r="AD147" s="2">
        <v>116454.43</v>
      </c>
      <c r="AE147" s="2">
        <v>116454.43</v>
      </c>
      <c r="AF147" s="2">
        <v>0</v>
      </c>
      <c r="AG147" s="14">
        <f>SUMIF('consultant-gross'!D:D,eslam.data!AQ147,'consultant-gross'!F:F)</f>
        <v>0</v>
      </c>
      <c r="AH147" s="14">
        <f>SUMIF('consultant-gross'!D:D,eslam.data!AQ147,'consultant-gross'!G:G)</f>
        <v>0</v>
      </c>
      <c r="AI147" s="14">
        <f>SUMIF('consultant-net'!D:D,eslam.data!AQ147,'consultant-net'!F:F)</f>
        <v>0</v>
      </c>
      <c r="AJ147" s="2" t="str">
        <f>VLOOKUP(A147,'eslam-to-invoicing'!A:B,2,0)</f>
        <v>Creeks URBN-K</v>
      </c>
      <c r="AL147" s="2">
        <f t="shared" ref="AL147:AL164" si="28">E147-Z147</f>
        <v>1152954.5199999996</v>
      </c>
      <c r="AM147" s="2">
        <f t="shared" ref="AM147:AM164" si="29">F147-AL147</f>
        <v>9835739.9900000002</v>
      </c>
      <c r="AQ147" s="2" t="str">
        <f t="shared" ref="AQ147:AQ166" si="30">A147&amp;C147</f>
        <v>Creeks - URBN K1</v>
      </c>
      <c r="AR147" s="2" t="str">
        <f t="shared" ref="AR147:AR166" si="31">AJ147&amp;C147</f>
        <v>Creeks URBN-K1</v>
      </c>
    </row>
    <row r="148" spans="1:44" x14ac:dyDescent="0.3">
      <c r="A148" s="6" t="s">
        <v>116</v>
      </c>
      <c r="B148" s="35">
        <f>VLOOKUP(A148,Sheet1!A:B,2,0)</f>
        <v>1</v>
      </c>
      <c r="C148" s="6">
        <v>2</v>
      </c>
      <c r="D148" s="25"/>
      <c r="E148" s="2">
        <v>24895588.199999999</v>
      </c>
      <c r="F148" s="26">
        <f>_xlfn.MAXIFS('data-from-invoicing'!E:E,'data-from-invoicing'!D:D,eslam.data!AR148)</f>
        <v>19977718.199999999</v>
      </c>
      <c r="G148" s="2">
        <f t="shared" si="26"/>
        <v>-4917870</v>
      </c>
      <c r="I148" s="23"/>
      <c r="J148" s="2">
        <f>SUMIF('collection only'!D:D,eslam.data!AQ148,'collection only'!E:E)</f>
        <v>3863139</v>
      </c>
      <c r="K148" s="26">
        <f>SUMIF('data-from-invoicing'!D:D,eslam.data!AR148,'data-from-invoicing'!F:F)</f>
        <v>3863139</v>
      </c>
      <c r="L148" s="2">
        <f t="shared" si="27"/>
        <v>0</v>
      </c>
      <c r="Q148" s="23"/>
      <c r="R148" s="2">
        <v>3863139.56</v>
      </c>
      <c r="S148" s="1">
        <v>45046</v>
      </c>
      <c r="T148" s="1">
        <v>45056</v>
      </c>
      <c r="U148" s="1">
        <v>45063</v>
      </c>
      <c r="V148">
        <v>54</v>
      </c>
      <c r="W148" s="1">
        <v>45117</v>
      </c>
      <c r="X148" s="1">
        <v>45078</v>
      </c>
      <c r="Y148" s="2">
        <v>30966412.719999999</v>
      </c>
      <c r="AC148" s="2">
        <v>9774769.5</v>
      </c>
      <c r="AD148" s="2">
        <v>529152.32499999995</v>
      </c>
      <c r="AE148" s="2">
        <v>529152.32499999995</v>
      </c>
      <c r="AF148" s="2">
        <v>0</v>
      </c>
      <c r="AG148" s="14">
        <f>SUMIF('consultant-gross'!D:D,eslam.data!AQ148,'consultant-gross'!F:F)</f>
        <v>0</v>
      </c>
      <c r="AH148" s="14">
        <f>SUMIF('consultant-gross'!D:D,eslam.data!AQ148,'consultant-gross'!G:G)</f>
        <v>0</v>
      </c>
      <c r="AI148" s="14">
        <f>SUMIF('consultant-net'!D:D,eslam.data!AQ148,'consultant-net'!F:F)</f>
        <v>0</v>
      </c>
      <c r="AJ148" s="2" t="str">
        <f>VLOOKUP(A148,'eslam-to-invoicing'!A:B,2,0)</f>
        <v>Creeks URBN-K</v>
      </c>
      <c r="AL148" s="2">
        <f t="shared" si="28"/>
        <v>24895588.199999999</v>
      </c>
      <c r="AM148" s="2">
        <f t="shared" si="29"/>
        <v>-4917870</v>
      </c>
      <c r="AQ148" s="2" t="str">
        <f t="shared" si="30"/>
        <v>Creeks - URBN K2</v>
      </c>
      <c r="AR148" s="2" t="str">
        <f t="shared" si="31"/>
        <v>Creeks URBN-K2</v>
      </c>
    </row>
    <row r="149" spans="1:44" hidden="1" x14ac:dyDescent="0.3">
      <c r="A149" s="6" t="s">
        <v>116</v>
      </c>
      <c r="B149" s="6">
        <f>VLOOKUP(A149,Sheet1!A:B,2,0)</f>
        <v>1</v>
      </c>
      <c r="C149" s="6">
        <v>3</v>
      </c>
      <c r="D149" s="25"/>
      <c r="E149" s="2">
        <v>40661954.880000003</v>
      </c>
      <c r="F149" s="26">
        <f>_xlfn.MAXIFS('data-from-invoicing'!E:E,'data-from-invoicing'!D:D,eslam.data!AR149)</f>
        <v>40661954.890000001</v>
      </c>
      <c r="G149" s="2">
        <f t="shared" si="26"/>
        <v>9.9999979138374329E-3</v>
      </c>
      <c r="H149" s="2"/>
      <c r="I149" s="23"/>
      <c r="J149" s="2">
        <f>SUMIF('collection only'!D:D,eslam.data!AQ149,'collection only'!E:E)</f>
        <v>21808950</v>
      </c>
      <c r="K149" s="26">
        <f>SUMIF('data-from-invoicing'!D:D,eslam.data!AR149,'data-from-invoicing'!F:F)</f>
        <v>0</v>
      </c>
      <c r="L149" s="2">
        <f t="shared" si="27"/>
        <v>-21808950</v>
      </c>
      <c r="M149" s="2"/>
      <c r="Q149" s="23"/>
      <c r="R149" s="2">
        <v>21808950.420000002</v>
      </c>
      <c r="S149" s="1">
        <v>45077</v>
      </c>
      <c r="T149" s="1">
        <v>45087</v>
      </c>
      <c r="U149" s="1">
        <v>45090</v>
      </c>
      <c r="V149">
        <v>54</v>
      </c>
      <c r="W149" s="1">
        <v>45144</v>
      </c>
      <c r="X149" s="1">
        <v>45095</v>
      </c>
      <c r="Y149" s="2">
        <v>71628367.599999994</v>
      </c>
      <c r="AC149" s="2">
        <v>10182390.98</v>
      </c>
      <c r="AD149" s="2">
        <v>1536149.4350000001</v>
      </c>
      <c r="AE149" s="2">
        <v>1536149.4350000001</v>
      </c>
      <c r="AF149" s="2">
        <v>0</v>
      </c>
      <c r="AG149" s="14">
        <f>SUMIF('consultant-gross'!D:D,eslam.data!AQ149,'consultant-gross'!F:F)</f>
        <v>40661954.879999995</v>
      </c>
      <c r="AH149" s="14">
        <f>SUMIF('consultant-gross'!D:D,eslam.data!AQ149,'consultant-gross'!G:G)</f>
        <v>71628367.599999994</v>
      </c>
      <c r="AI149" s="14">
        <f>SUMIF('consultant-net'!D:D,eslam.data!AQ149,'consultant-net'!F:F)</f>
        <v>21808950.420000002</v>
      </c>
      <c r="AJ149" s="2" t="str">
        <f>VLOOKUP(A149,'eslam-to-invoicing'!A:B,2,0)</f>
        <v>Creeks URBN-K</v>
      </c>
      <c r="AL149" s="2">
        <f t="shared" si="28"/>
        <v>40661954.880000003</v>
      </c>
      <c r="AM149" s="2">
        <f t="shared" si="29"/>
        <v>9.9999979138374329E-3</v>
      </c>
      <c r="AQ149" s="2" t="str">
        <f t="shared" si="30"/>
        <v>Creeks - URBN K3</v>
      </c>
      <c r="AR149" s="2" t="str">
        <f t="shared" si="31"/>
        <v>Creeks URBN-K3</v>
      </c>
    </row>
    <row r="150" spans="1:44" hidden="1" x14ac:dyDescent="0.3">
      <c r="A150" s="6" t="s">
        <v>116</v>
      </c>
      <c r="B150" s="6">
        <f>VLOOKUP(A150,Sheet1!A:B,2,0)</f>
        <v>1</v>
      </c>
      <c r="C150" s="6">
        <v>4</v>
      </c>
      <c r="D150" s="25"/>
      <c r="E150" s="2">
        <v>25969563.120000001</v>
      </c>
      <c r="F150" s="26">
        <f>_xlfn.MAXIFS('data-from-invoicing'!E:E,'data-from-invoicing'!D:D,eslam.data!AR150)</f>
        <v>25969563.120000001</v>
      </c>
      <c r="G150" s="2">
        <f t="shared" si="26"/>
        <v>0</v>
      </c>
      <c r="H150" s="2"/>
      <c r="I150" s="23"/>
      <c r="J150" s="2">
        <f>SUMIF('collection only'!D:D,eslam.data!AQ150,'collection only'!E:E)</f>
        <v>8830426</v>
      </c>
      <c r="K150" s="26">
        <f>SUMIF('data-from-invoicing'!D:D,eslam.data!AR150,'data-from-invoicing'!F:F)</f>
        <v>8830426</v>
      </c>
      <c r="L150" s="2">
        <f t="shared" si="27"/>
        <v>0</v>
      </c>
      <c r="M150" s="2"/>
      <c r="Q150" s="23"/>
      <c r="R150" s="2">
        <v>8830426.3300000001</v>
      </c>
      <c r="S150" s="1">
        <v>45107</v>
      </c>
      <c r="T150" s="1">
        <v>45117</v>
      </c>
      <c r="U150" s="1">
        <v>45118</v>
      </c>
      <c r="V150">
        <v>54</v>
      </c>
      <c r="W150" s="1">
        <v>45172</v>
      </c>
      <c r="X150" s="1">
        <v>45126</v>
      </c>
      <c r="Y150" s="2">
        <v>97597930.719999999</v>
      </c>
      <c r="AC150" s="2">
        <v>11215823.74</v>
      </c>
      <c r="AD150" s="2">
        <v>2159552.5</v>
      </c>
      <c r="AE150" s="2">
        <v>2159552.5</v>
      </c>
      <c r="AF150" s="2">
        <v>0</v>
      </c>
      <c r="AG150" s="14">
        <f>SUMIF('consultant-gross'!D:D,eslam.data!AQ150,'consultant-gross'!F:F)</f>
        <v>0</v>
      </c>
      <c r="AH150" s="14">
        <f>SUMIF('consultant-gross'!D:D,eslam.data!AQ150,'consultant-gross'!G:G)</f>
        <v>0</v>
      </c>
      <c r="AI150" s="14">
        <f>SUMIF('consultant-net'!D:D,eslam.data!AQ150,'consultant-net'!F:F)</f>
        <v>8830426.3300000001</v>
      </c>
      <c r="AJ150" s="2" t="str">
        <f>VLOOKUP(A150,'eslam-to-invoicing'!A:B,2,0)</f>
        <v>Creeks URBN-K</v>
      </c>
      <c r="AL150" s="2">
        <f t="shared" si="28"/>
        <v>25969563.120000001</v>
      </c>
      <c r="AM150" s="2">
        <f t="shared" si="29"/>
        <v>0</v>
      </c>
      <c r="AQ150" s="2" t="str">
        <f t="shared" si="30"/>
        <v>Creeks - URBN K4</v>
      </c>
      <c r="AR150" s="2" t="str">
        <f t="shared" si="31"/>
        <v>Creeks URBN-K4</v>
      </c>
    </row>
    <row r="151" spans="1:44" x14ac:dyDescent="0.3">
      <c r="A151" s="6" t="s">
        <v>116</v>
      </c>
      <c r="B151" s="35">
        <f>VLOOKUP(A151,Sheet1!A:B,2,0)</f>
        <v>1</v>
      </c>
      <c r="C151" s="6">
        <v>5</v>
      </c>
      <c r="D151" s="25"/>
      <c r="E151" s="2">
        <v>21068069.09999999</v>
      </c>
      <c r="F151" s="26">
        <f>_xlfn.MAXIFS('data-from-invoicing'!E:E,'data-from-invoicing'!D:D,eslam.data!AR151)</f>
        <v>29818122.52</v>
      </c>
      <c r="G151" s="2">
        <f t="shared" si="26"/>
        <v>8750053.4200000092</v>
      </c>
      <c r="I151" s="23"/>
      <c r="J151" s="2">
        <f>SUMIF('collection only'!D:D,eslam.data!AQ151,'collection only'!E:E)</f>
        <v>13533059</v>
      </c>
      <c r="K151" s="26">
        <f>SUMIF('data-from-invoicing'!D:D,eslam.data!AR151,'data-from-invoicing'!F:F)</f>
        <v>13533059</v>
      </c>
      <c r="L151" s="2">
        <f t="shared" si="27"/>
        <v>0</v>
      </c>
      <c r="Q151" s="23"/>
      <c r="R151" s="2">
        <v>13533059.960000001</v>
      </c>
      <c r="S151" s="1">
        <v>45138</v>
      </c>
      <c r="T151" s="1">
        <v>45148</v>
      </c>
      <c r="U151" s="1">
        <v>45152</v>
      </c>
      <c r="V151">
        <v>54</v>
      </c>
      <c r="W151" s="1">
        <v>45206</v>
      </c>
      <c r="X151" s="1">
        <v>45161</v>
      </c>
      <c r="Y151" s="2">
        <v>118665999.81999999</v>
      </c>
      <c r="Z151" s="2">
        <v>8750053.4199999999</v>
      </c>
      <c r="AC151" s="2">
        <v>12015310.550000001</v>
      </c>
      <c r="AD151" s="2">
        <v>2666267.23</v>
      </c>
      <c r="AE151" s="2">
        <v>2666267.23</v>
      </c>
      <c r="AF151" s="2">
        <v>0</v>
      </c>
      <c r="AG151" s="14">
        <f>SUMIF('consultant-gross'!D:D,eslam.data!AQ151,'consultant-gross'!F:F)</f>
        <v>21068069.099999994</v>
      </c>
      <c r="AH151" s="14">
        <f>SUMIF('consultant-gross'!D:D,eslam.data!AQ151,'consultant-gross'!G:G)</f>
        <v>118665999.81999999</v>
      </c>
      <c r="AI151" s="14">
        <f>SUMIF('consultant-net'!D:D,eslam.data!AQ151,'consultant-net'!F:F)</f>
        <v>13533059.960000001</v>
      </c>
      <c r="AJ151" s="2" t="str">
        <f>VLOOKUP(A151,'eslam-to-invoicing'!A:B,2,0)</f>
        <v>Creeks URBN-K</v>
      </c>
      <c r="AL151" s="2">
        <f t="shared" si="28"/>
        <v>12318015.67999999</v>
      </c>
      <c r="AM151" s="2">
        <f t="shared" si="29"/>
        <v>17500106.840000011</v>
      </c>
      <c r="AQ151" s="2" t="str">
        <f t="shared" si="30"/>
        <v>Creeks - URBN K5</v>
      </c>
      <c r="AR151" s="2" t="str">
        <f t="shared" si="31"/>
        <v>Creeks URBN-K5</v>
      </c>
    </row>
    <row r="152" spans="1:44" x14ac:dyDescent="0.3">
      <c r="A152" s="6" t="s">
        <v>116</v>
      </c>
      <c r="B152" s="35">
        <f>VLOOKUP(A152,Sheet1!A:B,2,0)</f>
        <v>1</v>
      </c>
      <c r="C152" s="6">
        <v>6</v>
      </c>
      <c r="D152" s="25"/>
      <c r="E152" s="2">
        <v>18829649.550000008</v>
      </c>
      <c r="F152" s="26">
        <f>_xlfn.MAXIFS('data-from-invoicing'!E:E,'data-from-invoicing'!D:D,eslam.data!AR152)</f>
        <v>21266246.93</v>
      </c>
      <c r="G152" s="2">
        <f t="shared" si="26"/>
        <v>2436597.3799999915</v>
      </c>
      <c r="I152" s="23"/>
      <c r="J152" s="2">
        <f>SUMIF('collection only'!D:D,eslam.data!AQ152,'collection only'!E:E)</f>
        <v>19608847</v>
      </c>
      <c r="K152" s="26">
        <f>SUMIF('data-from-invoicing'!D:D,eslam.data!AR152,'data-from-invoicing'!F:F)</f>
        <v>19608846.9472</v>
      </c>
      <c r="L152" s="2">
        <f t="shared" si="27"/>
        <v>-5.2799999713897705E-2</v>
      </c>
      <c r="Q152" s="23"/>
      <c r="R152" s="2">
        <v>19608846.960000001</v>
      </c>
      <c r="S152" s="1">
        <v>45169</v>
      </c>
      <c r="T152" s="1">
        <v>45182</v>
      </c>
      <c r="U152" s="1">
        <v>45183</v>
      </c>
      <c r="V152">
        <v>54</v>
      </c>
      <c r="W152" s="1">
        <v>45237</v>
      </c>
      <c r="X152" s="1">
        <v>45196</v>
      </c>
      <c r="Y152" s="2">
        <v>137495649.37</v>
      </c>
      <c r="Z152" s="2">
        <v>11186650.810000001</v>
      </c>
      <c r="AC152" s="2">
        <v>14124627.699999999</v>
      </c>
      <c r="AD152" s="2">
        <v>3084275.5</v>
      </c>
      <c r="AE152" s="2">
        <v>3084275.5</v>
      </c>
      <c r="AF152" s="2">
        <v>0</v>
      </c>
      <c r="AG152" s="14">
        <f>SUMIF('consultant-gross'!D:D,eslam.data!AQ152,'consultant-gross'!F:F)</f>
        <v>18829649.550000012</v>
      </c>
      <c r="AH152" s="14">
        <f>SUMIF('consultant-gross'!D:D,eslam.data!AQ152,'consultant-gross'!G:G)</f>
        <v>137495649.37</v>
      </c>
      <c r="AI152" s="14">
        <f>SUMIF('consultant-net'!D:D,eslam.data!AQ152,'consultant-net'!F:F)</f>
        <v>19608846.960000001</v>
      </c>
      <c r="AJ152" s="2" t="str">
        <f>VLOOKUP(A152,'eslam-to-invoicing'!A:B,2,0)</f>
        <v>Creeks URBN-K</v>
      </c>
      <c r="AL152" s="2">
        <f t="shared" si="28"/>
        <v>7642998.7400000077</v>
      </c>
      <c r="AM152" s="2">
        <f t="shared" si="29"/>
        <v>13623248.189999992</v>
      </c>
      <c r="AQ152" s="2" t="str">
        <f t="shared" si="30"/>
        <v>Creeks - URBN K6</v>
      </c>
      <c r="AR152" s="2" t="str">
        <f t="shared" si="31"/>
        <v>Creeks URBN-K6</v>
      </c>
    </row>
    <row r="153" spans="1:44" x14ac:dyDescent="0.3">
      <c r="A153" s="6" t="s">
        <v>116</v>
      </c>
      <c r="B153" s="35">
        <f>VLOOKUP(A153,Sheet1!A:B,2,0)</f>
        <v>1</v>
      </c>
      <c r="C153" s="6">
        <v>7</v>
      </c>
      <c r="D153" s="25"/>
      <c r="E153" s="2">
        <v>18845217.25</v>
      </c>
      <c r="F153" s="26">
        <f>_xlfn.MAXIFS('data-from-invoicing'!E:E,'data-from-invoicing'!D:D,eslam.data!AR153)</f>
        <v>18657407.329999998</v>
      </c>
      <c r="G153" s="2">
        <f t="shared" si="26"/>
        <v>-187809.92000000179</v>
      </c>
      <c r="I153" s="23"/>
      <c r="J153" s="2">
        <f>SUMIF('collection only'!D:D,eslam.data!AQ153,'collection only'!E:E)</f>
        <v>16761479</v>
      </c>
      <c r="K153" s="26">
        <f>SUMIF('data-from-invoicing'!D:D,eslam.data!AR153,'data-from-invoicing'!F:F)</f>
        <v>16761479</v>
      </c>
      <c r="L153" s="2">
        <f t="shared" si="27"/>
        <v>0</v>
      </c>
      <c r="Q153" s="23"/>
      <c r="R153" s="2">
        <v>16761479.32</v>
      </c>
      <c r="S153" s="1">
        <v>45199</v>
      </c>
      <c r="T153" s="1">
        <v>45212</v>
      </c>
      <c r="U153" s="1">
        <v>45214</v>
      </c>
      <c r="V153">
        <v>54</v>
      </c>
      <c r="W153" s="1">
        <v>45268</v>
      </c>
      <c r="X153" s="1">
        <v>45232</v>
      </c>
      <c r="Y153" s="2">
        <v>156340866.62</v>
      </c>
      <c r="Z153" s="2">
        <v>10998840.9</v>
      </c>
      <c r="AC153" s="2">
        <v>15355016.01</v>
      </c>
      <c r="AD153" s="2">
        <v>3524646.26</v>
      </c>
      <c r="AE153" s="2">
        <v>3524646.26</v>
      </c>
      <c r="AF153" s="2">
        <v>0</v>
      </c>
      <c r="AG153" s="14">
        <f>SUMIF('consultant-gross'!D:D,eslam.data!AQ153,'consultant-gross'!F:F)</f>
        <v>0</v>
      </c>
      <c r="AH153" s="14">
        <f>SUMIF('consultant-gross'!D:D,eslam.data!AQ153,'consultant-gross'!G:G)</f>
        <v>0</v>
      </c>
      <c r="AI153" s="14">
        <f>SUMIF('consultant-net'!D:D,eslam.data!AQ153,'consultant-net'!F:F)</f>
        <v>0</v>
      </c>
      <c r="AJ153" s="2" t="str">
        <f>VLOOKUP(A153,'eslam-to-invoicing'!A:B,2,0)</f>
        <v>Creeks URBN-K</v>
      </c>
      <c r="AL153" s="2">
        <f t="shared" si="28"/>
        <v>7846376.3499999996</v>
      </c>
      <c r="AM153" s="2">
        <f t="shared" si="29"/>
        <v>10811030.979999999</v>
      </c>
      <c r="AQ153" s="2" t="str">
        <f t="shared" si="30"/>
        <v>Creeks - URBN K7</v>
      </c>
      <c r="AR153" s="2" t="str">
        <f t="shared" si="31"/>
        <v>Creeks URBN-K7</v>
      </c>
    </row>
    <row r="154" spans="1:44" x14ac:dyDescent="0.3">
      <c r="A154" s="6" t="s">
        <v>116</v>
      </c>
      <c r="B154" s="35">
        <f>VLOOKUP(A154,Sheet1!A:B,2,0)</f>
        <v>1</v>
      </c>
      <c r="C154" s="6">
        <v>8</v>
      </c>
      <c r="D154" s="25"/>
      <c r="E154" s="2">
        <v>21024971.710000008</v>
      </c>
      <c r="F154" s="26">
        <f>_xlfn.MAXIFS('data-from-invoicing'!E:E,'data-from-invoicing'!D:D,eslam.data!AR154)</f>
        <v>18875663.98</v>
      </c>
      <c r="G154" s="2">
        <f t="shared" si="26"/>
        <v>-2149307.7300000079</v>
      </c>
      <c r="I154" s="23"/>
      <c r="J154" s="2">
        <f>SUMIF('collection only'!D:D,eslam.data!AQ154,'collection only'!E:E)</f>
        <v>16707965</v>
      </c>
      <c r="K154" s="26">
        <f>SUMIF('data-from-invoicing'!D:D,eslam.data!AR154,'data-from-invoicing'!F:F)</f>
        <v>16707944.999199999</v>
      </c>
      <c r="L154" s="2">
        <f t="shared" si="27"/>
        <v>-20.000800000503659</v>
      </c>
      <c r="Q154" s="23"/>
      <c r="R154" s="2">
        <v>16707965</v>
      </c>
      <c r="S154" s="1">
        <v>45230</v>
      </c>
      <c r="T154" s="1">
        <v>45212</v>
      </c>
      <c r="U154" s="1">
        <v>45245</v>
      </c>
      <c r="V154">
        <v>54</v>
      </c>
      <c r="W154" s="1">
        <v>45299</v>
      </c>
      <c r="X154" s="1">
        <v>45262</v>
      </c>
      <c r="Y154" s="2">
        <v>177365838.33000001</v>
      </c>
      <c r="Z154" s="2">
        <v>8849533.1600000001</v>
      </c>
      <c r="AA154" s="2">
        <v>524238</v>
      </c>
      <c r="AC154" s="2">
        <v>16370912</v>
      </c>
      <c r="AD154" s="2">
        <v>8023534</v>
      </c>
      <c r="AF154" s="2">
        <v>0</v>
      </c>
      <c r="AG154" s="14">
        <f>SUMIF('consultant-gross'!D:D,eslam.data!AQ154,'consultant-gross'!F:F)</f>
        <v>0</v>
      </c>
      <c r="AH154" s="14">
        <f>SUMIF('consultant-gross'!D:D,eslam.data!AQ154,'consultant-gross'!G:G)</f>
        <v>0</v>
      </c>
      <c r="AI154" s="14">
        <f>SUMIF('consultant-net'!D:D,eslam.data!AQ154,'consultant-net'!F:F)</f>
        <v>0</v>
      </c>
      <c r="AJ154" s="2" t="str">
        <f>VLOOKUP(A154,'eslam-to-invoicing'!A:B,2,0)</f>
        <v>Creeks URBN-K</v>
      </c>
      <c r="AL154" s="2">
        <f t="shared" si="28"/>
        <v>12175438.550000008</v>
      </c>
      <c r="AM154" s="2">
        <f t="shared" si="29"/>
        <v>6700225.4299999923</v>
      </c>
      <c r="AQ154" s="2" t="str">
        <f t="shared" si="30"/>
        <v>Creeks - URBN K8</v>
      </c>
      <c r="AR154" s="2" t="str">
        <f t="shared" si="31"/>
        <v>Creeks URBN-K8</v>
      </c>
    </row>
    <row r="155" spans="1:44" x14ac:dyDescent="0.3">
      <c r="A155" s="6" t="s">
        <v>116</v>
      </c>
      <c r="B155" s="35">
        <f>VLOOKUP(A155,Sheet1!A:B,2,0)</f>
        <v>1</v>
      </c>
      <c r="C155" s="6">
        <v>9</v>
      </c>
      <c r="D155" s="25"/>
      <c r="E155" s="2">
        <v>18661864.219999969</v>
      </c>
      <c r="F155" s="26">
        <f>_xlfn.MAXIFS('data-from-invoicing'!E:E,'data-from-invoicing'!D:D,eslam.data!AR155)</f>
        <v>18620717.800000001</v>
      </c>
      <c r="G155" s="2">
        <f t="shared" si="26"/>
        <v>-41146.419999968261</v>
      </c>
      <c r="I155" s="23"/>
      <c r="J155" s="2">
        <f>SUMIF('collection only'!D:D,eslam.data!AQ155,'collection only'!E:E)</f>
        <v>16997068</v>
      </c>
      <c r="K155" s="26">
        <f>SUMIF('data-from-invoicing'!D:D,eslam.data!AR155,'data-from-invoicing'!F:F)</f>
        <v>16997068</v>
      </c>
      <c r="L155" s="2">
        <f t="shared" si="27"/>
        <v>0</v>
      </c>
      <c r="Q155" s="23"/>
      <c r="R155" s="2">
        <v>16997068.329999998</v>
      </c>
      <c r="S155" s="1">
        <v>45260</v>
      </c>
      <c r="T155" s="1">
        <v>45273</v>
      </c>
      <c r="U155" s="1">
        <v>45277</v>
      </c>
      <c r="V155">
        <v>54</v>
      </c>
      <c r="W155" s="1">
        <v>45331</v>
      </c>
      <c r="X155" s="1">
        <v>45288</v>
      </c>
      <c r="Y155" s="2">
        <v>196027702.55000001</v>
      </c>
      <c r="Z155" s="2">
        <v>8808386.7400000002</v>
      </c>
      <c r="AA155" s="2">
        <v>549978</v>
      </c>
      <c r="AC155" s="2">
        <v>19145680.989999998</v>
      </c>
      <c r="AD155" s="2">
        <v>8813027.0999999996</v>
      </c>
      <c r="AF155" s="2">
        <v>0</v>
      </c>
      <c r="AG155" s="14">
        <f>SUMIF('consultant-gross'!D:D,eslam.data!AQ155,'consultant-gross'!F:F)</f>
        <v>0</v>
      </c>
      <c r="AH155" s="14">
        <f>SUMIF('consultant-gross'!D:D,eslam.data!AQ155,'consultant-gross'!G:G)</f>
        <v>0</v>
      </c>
      <c r="AI155" s="14">
        <f>SUMIF('consultant-net'!D:D,eslam.data!AQ155,'consultant-net'!F:F)</f>
        <v>0</v>
      </c>
      <c r="AJ155" s="2" t="str">
        <f>VLOOKUP(A155,'eslam-to-invoicing'!A:B,2,0)</f>
        <v>Creeks URBN-K</v>
      </c>
      <c r="AL155" s="2">
        <f t="shared" si="28"/>
        <v>9853477.4799999688</v>
      </c>
      <c r="AM155" s="2">
        <f t="shared" si="29"/>
        <v>8767240.320000032</v>
      </c>
      <c r="AQ155" s="2" t="str">
        <f t="shared" si="30"/>
        <v>Creeks - URBN K9</v>
      </c>
      <c r="AR155" s="2" t="str">
        <f t="shared" si="31"/>
        <v>Creeks URBN-K9</v>
      </c>
    </row>
    <row r="156" spans="1:44" x14ac:dyDescent="0.3">
      <c r="A156" s="6" t="s">
        <v>116</v>
      </c>
      <c r="B156" s="35">
        <f>VLOOKUP(A156,Sheet1!A:B,2,0)</f>
        <v>1</v>
      </c>
      <c r="C156" s="6">
        <v>10</v>
      </c>
      <c r="D156" s="25"/>
      <c r="E156" s="2">
        <v>32359750.940000031</v>
      </c>
      <c r="F156" s="26">
        <f>_xlfn.MAXIFS('data-from-invoicing'!E:E,'data-from-invoicing'!D:D,eslam.data!AR156)</f>
        <v>20145681.949999999</v>
      </c>
      <c r="G156" s="2">
        <f t="shared" si="26"/>
        <v>-12214068.990000032</v>
      </c>
      <c r="I156" s="23"/>
      <c r="J156" s="2">
        <f>SUMIF('collection only'!D:D,eslam.data!AQ156,'collection only'!E:E)</f>
        <v>19246723</v>
      </c>
      <c r="K156" s="26">
        <f>SUMIF('data-from-invoicing'!D:D,eslam.data!AR156,'data-from-invoicing'!F:F)</f>
        <v>19246723</v>
      </c>
      <c r="L156" s="2">
        <f t="shared" si="27"/>
        <v>0</v>
      </c>
      <c r="Q156" s="23"/>
      <c r="R156" s="2">
        <v>19246723.670000002</v>
      </c>
      <c r="S156" s="1">
        <v>45291</v>
      </c>
      <c r="T156" s="1">
        <v>45304</v>
      </c>
      <c r="U156" s="1">
        <v>45306</v>
      </c>
      <c r="V156">
        <v>54</v>
      </c>
      <c r="W156" s="1">
        <v>45360</v>
      </c>
      <c r="X156" s="1">
        <v>45366</v>
      </c>
      <c r="Y156" s="2">
        <v>228387453.49000001</v>
      </c>
      <c r="Z156" s="2">
        <v>16680489.26</v>
      </c>
      <c r="AA156" s="2">
        <v>713540</v>
      </c>
      <c r="AC156" s="2">
        <v>34117344</v>
      </c>
      <c r="AD156" s="2">
        <v>9677828.4000000004</v>
      </c>
      <c r="AF156" s="2">
        <v>0</v>
      </c>
      <c r="AG156" s="14">
        <f>SUMIF('consultant-gross'!D:D,eslam.data!AQ156,'consultant-gross'!F:F)</f>
        <v>21707049.440000027</v>
      </c>
      <c r="AH156" s="14">
        <f>SUMIF('consultant-gross'!D:D,eslam.data!AQ156,'consultant-gross'!G:G)</f>
        <v>217734751.99000001</v>
      </c>
      <c r="AI156" s="14">
        <f>SUMIF('consultant-net'!D:D,eslam.data!AQ156,'consultant-net'!F:F)</f>
        <v>18357105.309999999</v>
      </c>
      <c r="AJ156" s="2" t="str">
        <f>VLOOKUP(A156,'eslam-to-invoicing'!A:B,2,0)</f>
        <v>Creeks URBN-K</v>
      </c>
      <c r="AK156" s="15" t="s">
        <v>281</v>
      </c>
      <c r="AL156" s="2">
        <f t="shared" si="28"/>
        <v>15679261.680000031</v>
      </c>
      <c r="AM156" s="2">
        <f t="shared" si="29"/>
        <v>4466420.2699999679</v>
      </c>
      <c r="AQ156" s="2" t="str">
        <f t="shared" si="30"/>
        <v>Creeks - URBN K10</v>
      </c>
      <c r="AR156" s="2" t="str">
        <f t="shared" si="31"/>
        <v>Creeks URBN-K10</v>
      </c>
    </row>
    <row r="157" spans="1:44" x14ac:dyDescent="0.3">
      <c r="A157" s="6" t="s">
        <v>116</v>
      </c>
      <c r="B157" s="35">
        <f>VLOOKUP(A157,Sheet1!A:B,2,0)</f>
        <v>1</v>
      </c>
      <c r="C157" s="6">
        <v>11</v>
      </c>
      <c r="D157" s="25"/>
      <c r="E157" s="2">
        <v>19399852.91</v>
      </c>
      <c r="F157" s="26">
        <f>_xlfn.MAXIFS('data-from-invoicing'!E:E,'data-from-invoicing'!D:D,eslam.data!AR157)</f>
        <v>13885723.369999999</v>
      </c>
      <c r="G157" s="2">
        <f t="shared" si="26"/>
        <v>-5514129.540000001</v>
      </c>
      <c r="I157" s="23"/>
      <c r="J157" s="2">
        <f>SUMIF('collection only'!D:D,eslam.data!AQ157,'collection only'!E:E)</f>
        <v>11569432</v>
      </c>
      <c r="K157" s="26">
        <f>SUMIF('data-from-invoicing'!D:D,eslam.data!AR157,'data-from-invoicing'!F:F)</f>
        <v>11569432</v>
      </c>
      <c r="L157" s="2">
        <f t="shared" si="27"/>
        <v>0</v>
      </c>
      <c r="Q157" s="23"/>
      <c r="R157" s="2">
        <v>11569432.699999999</v>
      </c>
      <c r="S157" s="1">
        <v>45322</v>
      </c>
      <c r="T157" s="1">
        <v>45335</v>
      </c>
      <c r="U157" s="1">
        <v>45337</v>
      </c>
      <c r="V157">
        <v>54</v>
      </c>
      <c r="W157" s="1">
        <v>45391</v>
      </c>
      <c r="X157" s="1">
        <v>45361</v>
      </c>
      <c r="Y157" s="2">
        <v>247787306.40000001</v>
      </c>
      <c r="Z157" s="2">
        <v>11166359.720000001</v>
      </c>
      <c r="AA157" s="2">
        <v>713540</v>
      </c>
      <c r="AC157" s="2">
        <v>34372400</v>
      </c>
      <c r="AD157" s="2">
        <v>10635068.27</v>
      </c>
      <c r="AF157" s="2">
        <v>0</v>
      </c>
      <c r="AG157" s="14">
        <f>SUMIF('consultant-gross'!D:D,eslam.data!AQ157,'consultant-gross'!F:F)</f>
        <v>19399852.909999996</v>
      </c>
      <c r="AH157" s="14">
        <f>SUMIF('consultant-gross'!D:D,eslam.data!AQ157,'consultant-gross'!G:G)</f>
        <v>247787306.40000001</v>
      </c>
      <c r="AI157" s="14">
        <f>SUMIF('consultant-net'!D:D,eslam.data!AQ157,'consultant-net'!F:F)</f>
        <v>11569432.699999999</v>
      </c>
      <c r="AJ157" s="2" t="str">
        <f>VLOOKUP(A157,'eslam-to-invoicing'!A:B,2,0)</f>
        <v>Creeks URBN-K</v>
      </c>
      <c r="AL157" s="2">
        <f t="shared" si="28"/>
        <v>8233493.1899999995</v>
      </c>
      <c r="AM157" s="2">
        <f t="shared" si="29"/>
        <v>5652230.1799999997</v>
      </c>
      <c r="AQ157" s="2" t="str">
        <f t="shared" si="30"/>
        <v>Creeks - URBN K11</v>
      </c>
      <c r="AR157" s="2" t="str">
        <f t="shared" si="31"/>
        <v>Creeks URBN-K11</v>
      </c>
    </row>
    <row r="158" spans="1:44" x14ac:dyDescent="0.3">
      <c r="A158" s="6" t="s">
        <v>116</v>
      </c>
      <c r="B158" s="35">
        <f>VLOOKUP(A158,Sheet1!A:B,2,0)</f>
        <v>1</v>
      </c>
      <c r="C158" s="6">
        <v>12</v>
      </c>
      <c r="D158" s="25"/>
      <c r="E158" s="2">
        <v>13939506.690000029</v>
      </c>
      <c r="F158" s="26">
        <f>_xlfn.MAXIFS('data-from-invoicing'!E:E,'data-from-invoicing'!D:D,eslam.data!AR158)</f>
        <v>10141133.17</v>
      </c>
      <c r="G158" s="2">
        <f t="shared" si="26"/>
        <v>-3798373.5200000294</v>
      </c>
      <c r="I158" s="23"/>
      <c r="J158" s="2">
        <f>SUMIF('collection only'!D:D,eslam.data!AQ158,'collection only'!E:E)</f>
        <v>8618325</v>
      </c>
      <c r="K158" s="26">
        <f>SUMIF('data-from-invoicing'!D:D,eslam.data!AR158,'data-from-invoicing'!F:F)</f>
        <v>8618325</v>
      </c>
      <c r="L158" s="2">
        <f t="shared" si="27"/>
        <v>0</v>
      </c>
      <c r="Q158" s="23"/>
      <c r="R158" s="2">
        <v>8618325.7400000002</v>
      </c>
      <c r="S158" s="1">
        <v>45351</v>
      </c>
      <c r="T158" s="1">
        <v>45364</v>
      </c>
      <c r="U158" s="1">
        <v>45367</v>
      </c>
      <c r="V158">
        <v>54</v>
      </c>
      <c r="W158" s="1">
        <v>45421</v>
      </c>
      <c r="X158" s="1">
        <v>45385</v>
      </c>
      <c r="Y158" s="2">
        <v>261726813.09</v>
      </c>
      <c r="Z158" s="2">
        <v>7367986.2000000002</v>
      </c>
      <c r="AA158" s="2">
        <v>777032.73</v>
      </c>
      <c r="AC158" s="2">
        <v>35392063.880000003</v>
      </c>
      <c r="AD158" s="2">
        <v>11277885.859999999</v>
      </c>
      <c r="AF158" s="2">
        <v>0</v>
      </c>
      <c r="AG158" s="14">
        <f>SUMIF('consultant-gross'!D:D,eslam.data!AQ158,'consultant-gross'!F:F)</f>
        <v>13939506.690000027</v>
      </c>
      <c r="AH158" s="14">
        <f>SUMIF('consultant-gross'!D:D,eslam.data!AQ158,'consultant-gross'!G:G)</f>
        <v>261726813.09000003</v>
      </c>
      <c r="AI158" s="14">
        <f>SUMIF('consultant-net'!D:D,eslam.data!AQ158,'consultant-net'!F:F)</f>
        <v>8618325.7400000002</v>
      </c>
      <c r="AJ158" s="2" t="str">
        <f>VLOOKUP(A158,'eslam-to-invoicing'!A:B,2,0)</f>
        <v>Creeks URBN-K</v>
      </c>
      <c r="AL158" s="2">
        <f t="shared" si="28"/>
        <v>6571520.4900000291</v>
      </c>
      <c r="AM158" s="2">
        <f t="shared" si="29"/>
        <v>3569612.6799999708</v>
      </c>
      <c r="AQ158" s="2" t="str">
        <f t="shared" si="30"/>
        <v>Creeks - URBN K12</v>
      </c>
      <c r="AR158" s="2" t="str">
        <f t="shared" si="31"/>
        <v>Creeks URBN-K12</v>
      </c>
    </row>
    <row r="159" spans="1:44" x14ac:dyDescent="0.3">
      <c r="A159" s="6" t="s">
        <v>116</v>
      </c>
      <c r="B159" s="35">
        <f>VLOOKUP(A159,Sheet1!A:B,2,0)</f>
        <v>1</v>
      </c>
      <c r="C159" s="6">
        <v>13</v>
      </c>
      <c r="D159" s="25"/>
      <c r="E159" s="2">
        <v>17837569.289999962</v>
      </c>
      <c r="F159" s="26">
        <f>_xlfn.MAXIFS('data-from-invoicing'!E:E,'data-from-invoicing'!D:D,eslam.data!AR159)</f>
        <v>23806990.16</v>
      </c>
      <c r="G159" s="2">
        <f t="shared" si="26"/>
        <v>5969420.8700000383</v>
      </c>
      <c r="I159" s="23"/>
      <c r="J159" s="2">
        <f>SUMIF('collection only'!D:D,eslam.data!AQ159,'collection only'!E:E)</f>
        <v>23221916</v>
      </c>
      <c r="K159" s="26">
        <f>SUMIF('data-from-invoicing'!D:D,eslam.data!AR159,'data-from-invoicing'!F:F)</f>
        <v>23221916</v>
      </c>
      <c r="L159" s="2">
        <f t="shared" si="27"/>
        <v>0</v>
      </c>
      <c r="Q159" s="23"/>
      <c r="R159" s="2">
        <v>23221916.289999999</v>
      </c>
      <c r="S159" s="1">
        <v>45382</v>
      </c>
      <c r="T159" s="1">
        <v>45364</v>
      </c>
      <c r="U159" s="1">
        <v>45399</v>
      </c>
      <c r="V159">
        <v>54</v>
      </c>
      <c r="W159" s="1">
        <v>45453</v>
      </c>
      <c r="X159" s="1">
        <v>45406</v>
      </c>
      <c r="Y159" s="2">
        <v>279564382.38</v>
      </c>
      <c r="Z159" s="2">
        <v>13337407.07</v>
      </c>
      <c r="AA159" s="2">
        <v>777032</v>
      </c>
      <c r="AC159" s="2">
        <v>42980609.880000003</v>
      </c>
      <c r="AD159" s="2">
        <v>11790337</v>
      </c>
      <c r="AF159" s="2">
        <v>0</v>
      </c>
      <c r="AG159" s="14">
        <f>SUMIF('consultant-gross'!D:D,eslam.data!AQ159,'consultant-gross'!F:F)</f>
        <v>0</v>
      </c>
      <c r="AH159" s="14">
        <f>SUMIF('consultant-gross'!D:D,eslam.data!AQ159,'consultant-gross'!G:G)</f>
        <v>0</v>
      </c>
      <c r="AI159" s="14">
        <f>SUMIF('consultant-net'!D:D,eslam.data!AQ159,'consultant-net'!F:F)</f>
        <v>0</v>
      </c>
      <c r="AJ159" s="2" t="str">
        <f>VLOOKUP(A159,'eslam-to-invoicing'!A:B,2,0)</f>
        <v>Creeks URBN-K</v>
      </c>
      <c r="AL159" s="2">
        <f t="shared" si="28"/>
        <v>4500162.2199999616</v>
      </c>
      <c r="AM159" s="2">
        <f t="shared" si="29"/>
        <v>19306827.940000039</v>
      </c>
      <c r="AQ159" s="2" t="str">
        <f t="shared" si="30"/>
        <v>Creeks - URBN K13</v>
      </c>
      <c r="AR159" s="2" t="str">
        <f t="shared" si="31"/>
        <v>Creeks URBN-K13</v>
      </c>
    </row>
    <row r="160" spans="1:44" x14ac:dyDescent="0.3">
      <c r="A160" s="6" t="s">
        <v>116</v>
      </c>
      <c r="B160" s="35">
        <f>VLOOKUP(A160,Sheet1!A:B,2,0)</f>
        <v>1</v>
      </c>
      <c r="C160" s="6">
        <v>14</v>
      </c>
      <c r="D160" s="25"/>
      <c r="E160" s="2">
        <v>11923940.569999989</v>
      </c>
      <c r="F160" s="26">
        <f>_xlfn.MAXIFS('data-from-invoicing'!E:E,'data-from-invoicing'!D:D,eslam.data!AR160)</f>
        <v>7646354.5</v>
      </c>
      <c r="G160" s="2">
        <f t="shared" si="26"/>
        <v>-4277586.0699999891</v>
      </c>
      <c r="I160" s="23"/>
      <c r="J160" s="2">
        <f>SUMIF('collection only'!D:D,eslam.data!AQ160,'collection only'!E:E)</f>
        <v>6223873.1900000004</v>
      </c>
      <c r="K160" s="26">
        <f>SUMIF('data-from-invoicing'!D:D,eslam.data!AR160,'data-from-invoicing'!F:F)</f>
        <v>6223872.1550000003</v>
      </c>
      <c r="L160" s="2">
        <f t="shared" si="27"/>
        <v>-1.0350000001490116</v>
      </c>
      <c r="Q160" s="23"/>
      <c r="R160" s="2">
        <v>6223873.1900000004</v>
      </c>
      <c r="S160" s="1">
        <v>45412</v>
      </c>
      <c r="T160" s="1">
        <v>45425</v>
      </c>
      <c r="U160" s="1">
        <v>45428</v>
      </c>
      <c r="V160">
        <v>54</v>
      </c>
      <c r="W160" s="1">
        <v>45482</v>
      </c>
      <c r="X160" s="1">
        <v>45434</v>
      </c>
      <c r="Y160" s="2">
        <v>291488322.94999999</v>
      </c>
      <c r="Z160" s="2">
        <v>9059823</v>
      </c>
      <c r="AA160" s="2">
        <v>777032.73</v>
      </c>
      <c r="AC160" s="2">
        <v>43382302</v>
      </c>
      <c r="AD160" s="2">
        <v>12366449.189999999</v>
      </c>
      <c r="AF160" s="2">
        <v>0</v>
      </c>
      <c r="AG160" s="14">
        <f>SUMIF('consultant-gross'!D:D,eslam.data!AQ160,'consultant-gross'!F:F)</f>
        <v>0</v>
      </c>
      <c r="AH160" s="14">
        <f>SUMIF('consultant-gross'!D:D,eslam.data!AQ160,'consultant-gross'!G:G)</f>
        <v>0</v>
      </c>
      <c r="AI160" s="14">
        <f>SUMIF('consultant-net'!D:D,eslam.data!AQ160,'consultant-net'!F:F)</f>
        <v>0</v>
      </c>
      <c r="AJ160" s="2" t="str">
        <f>VLOOKUP(A160,'eslam-to-invoicing'!A:B,2,0)</f>
        <v>Creeks URBN-K</v>
      </c>
      <c r="AK160" s="15" t="s">
        <v>282</v>
      </c>
      <c r="AL160" s="2">
        <f t="shared" si="28"/>
        <v>2864117.5699999891</v>
      </c>
      <c r="AM160" s="2">
        <f t="shared" si="29"/>
        <v>4782236.9300000109</v>
      </c>
      <c r="AQ160" s="2" t="str">
        <f t="shared" si="30"/>
        <v>Creeks - URBN K14</v>
      </c>
      <c r="AR160" s="2" t="str">
        <f t="shared" si="31"/>
        <v>Creeks URBN-K14</v>
      </c>
    </row>
    <row r="161" spans="1:44" x14ac:dyDescent="0.3">
      <c r="A161" s="6" t="s">
        <v>116</v>
      </c>
      <c r="B161" s="35">
        <f>VLOOKUP(A161,Sheet1!A:B,2,0)</f>
        <v>1</v>
      </c>
      <c r="C161" s="6">
        <v>15</v>
      </c>
      <c r="D161" s="25"/>
      <c r="E161" s="2">
        <v>15151516.49000001</v>
      </c>
      <c r="F161" s="26">
        <f>_xlfn.MAXIFS('data-from-invoicing'!E:E,'data-from-invoicing'!D:D,eslam.data!AR161)</f>
        <v>10771231.15</v>
      </c>
      <c r="G161" s="2">
        <f t="shared" si="26"/>
        <v>-4380285.3400000092</v>
      </c>
      <c r="I161" s="23"/>
      <c r="J161" s="2">
        <f>SUMIF('collection only'!D:D,eslam.data!AQ161,'collection only'!E:E)</f>
        <v>10206848</v>
      </c>
      <c r="K161" s="26">
        <f>SUMIF('data-from-invoicing'!D:D,eslam.data!AR161,'data-from-invoicing'!F:F)</f>
        <v>10206848</v>
      </c>
      <c r="L161" s="2">
        <f t="shared" si="27"/>
        <v>0</v>
      </c>
      <c r="Q161" s="23"/>
      <c r="R161" s="2">
        <v>10206848.68</v>
      </c>
      <c r="S161" s="1">
        <v>45443</v>
      </c>
      <c r="T161" s="1">
        <v>45456</v>
      </c>
      <c r="U161" s="1">
        <v>45454</v>
      </c>
      <c r="V161">
        <v>54</v>
      </c>
      <c r="W161" s="1">
        <v>45508</v>
      </c>
      <c r="X161" s="1">
        <v>45455</v>
      </c>
      <c r="Y161" s="2">
        <v>306639839.44</v>
      </c>
      <c r="Z161" s="2">
        <v>4679535.5599999996</v>
      </c>
      <c r="AA161" s="2">
        <v>777032</v>
      </c>
      <c r="AC161" s="2">
        <v>43540689</v>
      </c>
      <c r="AD161" s="2">
        <v>13094578</v>
      </c>
      <c r="AF161" s="2">
        <v>0</v>
      </c>
      <c r="AG161" s="14">
        <f>SUMIF('consultant-gross'!D:D,eslam.data!AQ161,'consultant-gross'!F:F)</f>
        <v>15151516.49000001</v>
      </c>
      <c r="AH161" s="14">
        <f>SUMIF('consultant-gross'!D:D,eslam.data!AQ161,'consultant-gross'!G:G)</f>
        <v>306639839.44</v>
      </c>
      <c r="AI161" s="14">
        <f>SUMIF('consultant-net'!D:D,eslam.data!AQ161,'consultant-net'!F:F)</f>
        <v>10206848.68</v>
      </c>
      <c r="AJ161" s="2" t="str">
        <f>VLOOKUP(A161,'eslam-to-invoicing'!A:B,2,0)</f>
        <v>Creeks URBN-K</v>
      </c>
      <c r="AL161" s="2">
        <f t="shared" si="28"/>
        <v>10471980.930000011</v>
      </c>
      <c r="AM161" s="2">
        <f t="shared" si="29"/>
        <v>299250.21999998949</v>
      </c>
      <c r="AQ161" s="2" t="str">
        <f t="shared" si="30"/>
        <v>Creeks - URBN K15</v>
      </c>
      <c r="AR161" s="2" t="str">
        <f t="shared" si="31"/>
        <v>Creeks URBN-K15</v>
      </c>
    </row>
    <row r="162" spans="1:44" x14ac:dyDescent="0.3">
      <c r="A162" s="6" t="s">
        <v>116</v>
      </c>
      <c r="B162" s="35">
        <f>VLOOKUP(A162,Sheet1!A:B,2,0)</f>
        <v>1</v>
      </c>
      <c r="C162" s="6">
        <v>16</v>
      </c>
      <c r="D162" s="25"/>
      <c r="E162" s="2">
        <v>8934038.5200000405</v>
      </c>
      <c r="F162" s="26">
        <f>_xlfn.MAXIFS('data-from-invoicing'!E:E,'data-from-invoicing'!D:D,eslam.data!AR162)</f>
        <v>6516046.6100000003</v>
      </c>
      <c r="G162" s="2">
        <f t="shared" si="26"/>
        <v>-2417991.9100000402</v>
      </c>
      <c r="I162" s="23"/>
      <c r="J162" s="2">
        <f>SUMIF('collection only'!D:D,eslam.data!AQ162,'collection only'!E:E)</f>
        <v>6345314</v>
      </c>
      <c r="K162" s="26">
        <f>SUMIF('data-from-invoicing'!D:D,eslam.data!AR162,'data-from-invoicing'!F:F)</f>
        <v>6345313.6705</v>
      </c>
      <c r="L162" s="2">
        <f t="shared" si="27"/>
        <v>-0.32949999999254942</v>
      </c>
      <c r="Q162" s="23"/>
      <c r="R162" s="2">
        <v>6345313.6699999999</v>
      </c>
      <c r="S162" s="1">
        <v>45473</v>
      </c>
      <c r="T162" s="1">
        <v>45486</v>
      </c>
      <c r="U162" s="1">
        <v>45488</v>
      </c>
      <c r="V162">
        <v>54</v>
      </c>
      <c r="W162" s="1">
        <v>45542</v>
      </c>
      <c r="X162" s="1">
        <v>45502</v>
      </c>
      <c r="Y162" s="2">
        <v>315573877.95999998</v>
      </c>
      <c r="Z162" s="2">
        <v>2261543.7599999998</v>
      </c>
      <c r="AA162" s="2">
        <v>777032.73</v>
      </c>
      <c r="AC162" s="2">
        <v>44277783.170513503</v>
      </c>
      <c r="AD162" s="2">
        <v>13525953</v>
      </c>
      <c r="AF162" s="2">
        <v>0</v>
      </c>
      <c r="AG162" s="14">
        <f>SUMIF('consultant-gross'!D:D,eslam.data!AQ162,'consultant-gross'!F:F)</f>
        <v>8934038.5200000405</v>
      </c>
      <c r="AH162" s="14">
        <f>SUMIF('consultant-gross'!D:D,eslam.data!AQ162,'consultant-gross'!G:G)</f>
        <v>315573877.96000004</v>
      </c>
      <c r="AI162" s="14">
        <f>SUMIF('consultant-net'!D:D,eslam.data!AQ162,'consultant-net'!F:F)</f>
        <v>6345313.6699999999</v>
      </c>
      <c r="AJ162" s="2" t="str">
        <f>VLOOKUP(A162,'eslam-to-invoicing'!A:B,2,0)</f>
        <v>Creeks URBN-K</v>
      </c>
      <c r="AL162" s="2">
        <f t="shared" si="28"/>
        <v>6672494.7600000408</v>
      </c>
      <c r="AM162" s="2">
        <f t="shared" si="29"/>
        <v>-156448.15000004042</v>
      </c>
      <c r="AQ162" s="2" t="str">
        <f t="shared" si="30"/>
        <v>Creeks - URBN K16</v>
      </c>
      <c r="AR162" s="2" t="str">
        <f t="shared" si="31"/>
        <v>Creeks URBN-K16</v>
      </c>
    </row>
    <row r="163" spans="1:44" x14ac:dyDescent="0.3">
      <c r="A163" s="6" t="s">
        <v>116</v>
      </c>
      <c r="B163" s="35">
        <f>VLOOKUP(A163,Sheet1!A:B,2,0)</f>
        <v>1</v>
      </c>
      <c r="C163" s="6">
        <v>17</v>
      </c>
      <c r="D163" s="25"/>
      <c r="E163" s="2">
        <v>8615746.6599999666</v>
      </c>
      <c r="F163" s="26">
        <f>_xlfn.MAXIFS('data-from-invoicing'!E:E,'data-from-invoicing'!D:D,eslam.data!AR163)</f>
        <v>8554341.9000000004</v>
      </c>
      <c r="G163" s="2">
        <f t="shared" si="26"/>
        <v>-61404.759999966249</v>
      </c>
      <c r="I163" s="23"/>
      <c r="J163" s="2">
        <f>SUMIF('collection only'!D:D,eslam.data!AQ163,'collection only'!E:E)</f>
        <v>8554807</v>
      </c>
      <c r="K163" s="26">
        <f>SUMIF('data-from-invoicing'!D:D,eslam.data!AR163,'data-from-invoicing'!F:F)</f>
        <v>8554807.4450000003</v>
      </c>
      <c r="L163" s="2">
        <f t="shared" si="27"/>
        <v>0.44500000029802322</v>
      </c>
      <c r="Q163" s="23"/>
      <c r="R163" s="2">
        <v>8554807.4499999993</v>
      </c>
      <c r="S163" s="1">
        <v>45504</v>
      </c>
      <c r="T163" s="1">
        <v>45517</v>
      </c>
      <c r="U163" s="1">
        <v>45519</v>
      </c>
      <c r="V163">
        <v>54</v>
      </c>
      <c r="W163" s="1">
        <v>45573</v>
      </c>
      <c r="X163" s="1">
        <v>45540</v>
      </c>
      <c r="Y163" s="2">
        <v>324189624.62</v>
      </c>
      <c r="Z163" s="2">
        <v>2200139</v>
      </c>
      <c r="AA163" s="2">
        <v>777032</v>
      </c>
      <c r="AC163" s="2">
        <v>46059367</v>
      </c>
      <c r="AD163" s="2">
        <v>13867661</v>
      </c>
      <c r="AF163" s="2">
        <v>0</v>
      </c>
      <c r="AG163" s="14">
        <f>SUMIF('consultant-gross'!D:D,eslam.data!AQ163,'consultant-gross'!F:F)</f>
        <v>8615746.6599999666</v>
      </c>
      <c r="AH163" s="14">
        <f>SUMIF('consultant-gross'!D:D,eslam.data!AQ163,'consultant-gross'!G:G)</f>
        <v>324189624.62</v>
      </c>
      <c r="AI163" s="14">
        <f>SUMIF('consultant-net'!D:D,eslam.data!AQ163,'consultant-net'!F:F)</f>
        <v>8554807.4499999993</v>
      </c>
      <c r="AJ163" s="2" t="str">
        <f>VLOOKUP(A163,'eslam-to-invoicing'!A:B,2,0)</f>
        <v>Creeks URBN-K</v>
      </c>
      <c r="AK163" s="15" t="s">
        <v>283</v>
      </c>
      <c r="AL163" s="2">
        <f t="shared" si="28"/>
        <v>6415607.6599999666</v>
      </c>
      <c r="AM163" s="2">
        <f t="shared" si="29"/>
        <v>2138734.2400000338</v>
      </c>
      <c r="AQ163" s="2" t="str">
        <f t="shared" si="30"/>
        <v>Creeks - URBN K17</v>
      </c>
      <c r="AR163" s="2" t="str">
        <f t="shared" si="31"/>
        <v>Creeks URBN-K17</v>
      </c>
    </row>
    <row r="164" spans="1:44" x14ac:dyDescent="0.3">
      <c r="A164" s="6" t="s">
        <v>116</v>
      </c>
      <c r="B164" s="35">
        <f>VLOOKUP(A164,Sheet1!A:B,2,0)</f>
        <v>1</v>
      </c>
      <c r="C164" s="6">
        <v>18</v>
      </c>
      <c r="D164" s="25"/>
      <c r="E164" s="2">
        <v>9557078</v>
      </c>
      <c r="F164" s="26">
        <f>_xlfn.MAXIFS('data-from-invoicing'!E:E,'data-from-invoicing'!D:D,eslam.data!AR164)</f>
        <v>9384875.0999999996</v>
      </c>
      <c r="G164" s="2">
        <f t="shared" si="26"/>
        <v>-172202.90000000037</v>
      </c>
      <c r="I164" s="23"/>
      <c r="J164" s="2">
        <f>SUMIF('collection only'!D:D,eslam.data!AQ164,'collection only'!E:E)</f>
        <v>9363450</v>
      </c>
      <c r="K164" s="26">
        <f>SUMIF('data-from-invoicing'!D:D,eslam.data!AR164,'data-from-invoicing'!F:F)</f>
        <v>9363449.5549999997</v>
      </c>
      <c r="L164" s="2">
        <f t="shared" si="27"/>
        <v>-0.44500000029802322</v>
      </c>
      <c r="Q164" s="23"/>
      <c r="R164" s="2">
        <v>9363449.6199999992</v>
      </c>
      <c r="S164" s="1">
        <v>45535</v>
      </c>
      <c r="T164" s="1">
        <v>45548</v>
      </c>
      <c r="U164" s="1">
        <v>45550</v>
      </c>
      <c r="V164">
        <v>54</v>
      </c>
      <c r="W164" s="1">
        <v>45604</v>
      </c>
      <c r="X164" s="1">
        <v>45560</v>
      </c>
      <c r="Y164" s="2">
        <v>333746702.62</v>
      </c>
      <c r="Z164" s="2">
        <v>2027936.1</v>
      </c>
      <c r="AA164" s="2">
        <v>777032</v>
      </c>
      <c r="AC164" s="2">
        <v>47680035</v>
      </c>
      <c r="AD164" s="2">
        <v>7132240.5</v>
      </c>
      <c r="AE164" s="2">
        <v>7132240.5</v>
      </c>
      <c r="AF164" s="2">
        <v>0</v>
      </c>
      <c r="AG164" s="14">
        <f>SUMIF('consultant-gross'!D:D,eslam.data!AQ164,'consultant-gross'!F:F)</f>
        <v>9557078</v>
      </c>
      <c r="AH164" s="14">
        <f>SUMIF('consultant-gross'!D:D,eslam.data!AQ164,'consultant-gross'!G:G)</f>
        <v>333746702.62</v>
      </c>
      <c r="AI164" s="14">
        <f>SUMIF('consultant-net'!D:D,eslam.data!AQ164,'consultant-net'!F:F)</f>
        <v>9363449.6199999992</v>
      </c>
      <c r="AJ164" s="2" t="str">
        <f>VLOOKUP(A164,'eslam-to-invoicing'!A:B,2,0)</f>
        <v>Creeks URBN-K</v>
      </c>
      <c r="AL164" s="2">
        <f t="shared" si="28"/>
        <v>7529141.9000000004</v>
      </c>
      <c r="AM164" s="2">
        <f t="shared" si="29"/>
        <v>1855733.1999999993</v>
      </c>
      <c r="AQ164" s="2" t="str">
        <f t="shared" si="30"/>
        <v>Creeks - URBN K18</v>
      </c>
      <c r="AR164" s="2" t="str">
        <f t="shared" si="31"/>
        <v>Creeks URBN-K18</v>
      </c>
    </row>
    <row r="165" spans="1:44" x14ac:dyDescent="0.3">
      <c r="A165" s="6" t="s">
        <v>116</v>
      </c>
      <c r="B165" s="35">
        <f>VLOOKUP(A165,Sheet1!A:B,2,0)</f>
        <v>1</v>
      </c>
      <c r="C165" s="6">
        <v>19</v>
      </c>
      <c r="D165" s="25"/>
      <c r="E165" s="2">
        <v>6248543.6599999666</v>
      </c>
      <c r="F165" s="26">
        <f>_xlfn.MAXIFS('data-from-invoicing'!E:E,'data-from-invoicing'!D:D,eslam.data!AR165)</f>
        <v>0</v>
      </c>
      <c r="G165" s="2">
        <f t="shared" si="26"/>
        <v>-6248543.6599999666</v>
      </c>
      <c r="I165" s="23"/>
      <c r="J165" s="2">
        <f>SUMIF('collection only'!D:D,eslam.data!AQ165,'collection only'!E:E)</f>
        <v>0</v>
      </c>
      <c r="K165" s="26">
        <f>SUMIF('data-from-invoicing'!D:D,eslam.data!AR165,'data-from-invoicing'!F:F)</f>
        <v>0</v>
      </c>
      <c r="L165" s="2">
        <f t="shared" si="27"/>
        <v>0</v>
      </c>
      <c r="Q165" s="23"/>
      <c r="R165" s="2">
        <v>6696306.5</v>
      </c>
      <c r="S165" s="1">
        <v>45596</v>
      </c>
      <c r="T165" s="1">
        <v>45578</v>
      </c>
      <c r="U165" s="1">
        <v>45580</v>
      </c>
      <c r="V165">
        <v>54</v>
      </c>
      <c r="W165" s="1">
        <v>45634</v>
      </c>
      <c r="X165" s="1">
        <v>45598</v>
      </c>
      <c r="Y165" s="2">
        <v>339995246.27999997</v>
      </c>
      <c r="Z165" s="2">
        <v>2452144.4300000002</v>
      </c>
      <c r="AA165" s="2">
        <v>777032</v>
      </c>
      <c r="AC165" s="2">
        <v>49061466</v>
      </c>
      <c r="AD165" s="2">
        <v>7253918.5</v>
      </c>
      <c r="AE165" s="2">
        <v>7253918.5</v>
      </c>
      <c r="AF165" s="2">
        <v>0</v>
      </c>
      <c r="AG165" s="14">
        <f>SUMIF('consultant-gross'!D:D,eslam.data!AQ165,'consultant-gross'!F:F)</f>
        <v>6248543.6599999666</v>
      </c>
      <c r="AH165" s="14">
        <f>SUMIF('consultant-gross'!D:D,eslam.data!AQ165,'consultant-gross'!G:G)</f>
        <v>339995246.27999997</v>
      </c>
      <c r="AI165" s="14">
        <f>SUMIF('consultant-net'!D:D,eslam.data!AQ165,'consultant-net'!F:F)</f>
        <v>6696306.5</v>
      </c>
      <c r="AJ165" s="2" t="str">
        <f>VLOOKUP(A165,'eslam-to-invoicing'!A:B,2,0)</f>
        <v>Creeks URBN-K</v>
      </c>
      <c r="AQ165" s="2" t="str">
        <f t="shared" si="30"/>
        <v>Creeks - URBN K19</v>
      </c>
      <c r="AR165" s="2" t="str">
        <f t="shared" si="31"/>
        <v>Creeks URBN-K19</v>
      </c>
    </row>
    <row r="166" spans="1:44" hidden="1" x14ac:dyDescent="0.3">
      <c r="A166" s="6" t="s">
        <v>116</v>
      </c>
      <c r="B166" s="6">
        <f>VLOOKUP(A166,Sheet1!A:B,2,0)</f>
        <v>1</v>
      </c>
      <c r="C166" s="6">
        <v>20</v>
      </c>
      <c r="D166" s="25"/>
      <c r="F166" s="26">
        <f>_xlfn.MAXIFS('data-from-invoicing'!E:E,'data-from-invoicing'!D:D,eslam.data!AR166)</f>
        <v>0</v>
      </c>
      <c r="G166" s="2">
        <f t="shared" si="26"/>
        <v>0</v>
      </c>
      <c r="H166" s="2"/>
      <c r="I166" s="23"/>
      <c r="J166" s="2">
        <f>SUMIF('collection only'!D:D,eslam.data!AQ166,'collection only'!E:E)</f>
        <v>0</v>
      </c>
      <c r="K166" s="26">
        <f>SUMIF('data-from-invoicing'!D:D,eslam.data!AR166,'data-from-invoicing'!F:F)</f>
        <v>0</v>
      </c>
      <c r="L166" s="2">
        <f t="shared" si="27"/>
        <v>0</v>
      </c>
      <c r="M166" s="2"/>
      <c r="Q166" s="23"/>
      <c r="S166" s="1">
        <v>45626</v>
      </c>
      <c r="T166" s="1">
        <v>45609</v>
      </c>
      <c r="U166" s="1">
        <v>45610</v>
      </c>
      <c r="V166">
        <v>54</v>
      </c>
      <c r="W166" s="1">
        <v>45664</v>
      </c>
      <c r="AF166" s="2">
        <v>0</v>
      </c>
      <c r="AG166" s="14">
        <f>SUMIF('consultant-gross'!D:D,eslam.data!AQ166,'consultant-gross'!F:F)</f>
        <v>0</v>
      </c>
      <c r="AH166" s="14">
        <f>SUMIF('consultant-gross'!D:D,eslam.data!AQ166,'consultant-gross'!G:G)</f>
        <v>0</v>
      </c>
      <c r="AI166" s="14">
        <f>SUMIF('consultant-net'!D:D,eslam.data!AQ166,'consultant-net'!F:F)</f>
        <v>0</v>
      </c>
      <c r="AJ166" s="2" t="str">
        <f>VLOOKUP(A166,'eslam-to-invoicing'!A:B,2,0)</f>
        <v>Creeks URBN-K</v>
      </c>
      <c r="AQ166" s="2" t="str">
        <f t="shared" si="30"/>
        <v>Creeks - URBN K20</v>
      </c>
      <c r="AR166" s="2" t="str">
        <f t="shared" si="31"/>
        <v>Creeks URBN-K20</v>
      </c>
    </row>
    <row r="167" spans="1:44" x14ac:dyDescent="0.3">
      <c r="B167" s="35" t="e">
        <f>VLOOKUP(A167,Sheet1!A:B,2,0)</f>
        <v>#N/A</v>
      </c>
      <c r="D167" s="25"/>
      <c r="F167" s="26">
        <f>_xlfn.MAXIFS('data-from-invoicing'!E:E,'data-from-invoicing'!D:D,eslam.data!AR167)</f>
        <v>0</v>
      </c>
      <c r="I167" s="23"/>
      <c r="K167" s="26"/>
      <c r="Q167" s="23"/>
    </row>
    <row r="168" spans="1:44" x14ac:dyDescent="0.3">
      <c r="A168" s="6" t="s">
        <v>150</v>
      </c>
      <c r="B168" s="35">
        <f>VLOOKUP(A168,Sheet1!A:B,2,0)</f>
        <v>1</v>
      </c>
      <c r="C168" s="6">
        <v>2</v>
      </c>
      <c r="D168" s="25"/>
      <c r="F168" s="26">
        <f>_xlfn.MAXIFS('data-from-invoicing'!E:E,'data-from-invoicing'!D:D,eslam.data!AR168)</f>
        <v>1592229.98</v>
      </c>
      <c r="G168" s="2">
        <f>F168-E168</f>
        <v>1592229.98</v>
      </c>
      <c r="I168" s="23"/>
      <c r="J168" s="2">
        <f>SUMIF('collection only'!D:D,eslam.data!AQ168,'collection only'!E:E)</f>
        <v>1520770.91</v>
      </c>
      <c r="K168" s="26">
        <f>SUMIF('data-from-invoicing'!D:D,eslam.data!AR168,'data-from-invoicing'!F:F)</f>
        <v>1496696.18</v>
      </c>
      <c r="L168" s="2">
        <f>K168-J168</f>
        <v>-24074.729999999981</v>
      </c>
      <c r="Q168" s="23"/>
      <c r="S168" s="1">
        <v>45596</v>
      </c>
      <c r="T168" s="1">
        <v>45582</v>
      </c>
      <c r="U168" s="1">
        <v>45582</v>
      </c>
      <c r="V168">
        <v>42</v>
      </c>
      <c r="W168" s="1">
        <v>45624</v>
      </c>
      <c r="AF168" s="2">
        <v>0</v>
      </c>
      <c r="AG168" s="14">
        <f>SUMIF('consultant-gross'!D:D,eslam.data!AQ168,'consultant-gross'!F:F)</f>
        <v>0</v>
      </c>
      <c r="AH168" s="14">
        <f>SUMIF('consultant-gross'!D:D,eslam.data!AQ168,'consultant-gross'!G:G)</f>
        <v>0</v>
      </c>
      <c r="AI168" s="14">
        <f>SUMIF('consultant-net'!D:D,eslam.data!AQ168,'consultant-net'!F:F)</f>
        <v>0</v>
      </c>
      <c r="AJ168" s="2" t="str">
        <f>VLOOKUP(A168,'eslam-to-invoicing'!A:B,2,0)</f>
        <v>Damietta Container Termin</v>
      </c>
      <c r="AQ168" s="2" t="str">
        <f>A168&amp;C168</f>
        <v>Damietta Port - Civil2</v>
      </c>
      <c r="AR168" s="2" t="str">
        <f>AJ168&amp;C168</f>
        <v>Damietta Container Termin2</v>
      </c>
    </row>
    <row r="169" spans="1:44" hidden="1" x14ac:dyDescent="0.3">
      <c r="A169" s="6" t="s">
        <v>150</v>
      </c>
      <c r="B169" s="6">
        <f>VLOOKUP(A169,Sheet1!A:B,2,0)</f>
        <v>1</v>
      </c>
      <c r="C169" s="6">
        <v>3</v>
      </c>
      <c r="D169" s="25"/>
      <c r="F169" s="26">
        <f>_xlfn.MAXIFS('data-from-invoicing'!E:E,'data-from-invoicing'!D:D,eslam.data!AR169)</f>
        <v>0</v>
      </c>
      <c r="G169" s="2">
        <f>F169-E169</f>
        <v>0</v>
      </c>
      <c r="H169" s="2"/>
      <c r="I169" s="23"/>
      <c r="J169" s="2">
        <f>SUMIF('collection only'!D:D,eslam.data!AQ169,'collection only'!E:E)</f>
        <v>1496696.18</v>
      </c>
      <c r="K169" s="26">
        <f>SUMIF('data-from-invoicing'!D:D,eslam.data!AR169,'data-from-invoicing'!F:F)</f>
        <v>0</v>
      </c>
      <c r="L169" s="2">
        <f>K169-J169</f>
        <v>-1496696.18</v>
      </c>
      <c r="M169" s="2"/>
      <c r="Q169" s="23"/>
      <c r="S169" s="1">
        <v>45596</v>
      </c>
      <c r="T169" s="1">
        <v>45595</v>
      </c>
      <c r="U169" s="1">
        <v>45595</v>
      </c>
      <c r="V169">
        <v>42</v>
      </c>
      <c r="W169" s="1">
        <v>45637</v>
      </c>
      <c r="AF169" s="2">
        <v>0</v>
      </c>
      <c r="AG169" s="14">
        <f>SUMIF('consultant-gross'!D:D,eslam.data!AQ169,'consultant-gross'!F:F)</f>
        <v>0</v>
      </c>
      <c r="AH169" s="14">
        <f>SUMIF('consultant-gross'!D:D,eslam.data!AQ169,'consultant-gross'!G:G)</f>
        <v>0</v>
      </c>
      <c r="AI169" s="14">
        <f>SUMIF('consultant-net'!D:D,eslam.data!AQ169,'consultant-net'!F:F)</f>
        <v>0</v>
      </c>
      <c r="AJ169" s="2" t="str">
        <f>VLOOKUP(A169,'eslam-to-invoicing'!A:B,2,0)</f>
        <v>Damietta Container Termin</v>
      </c>
      <c r="AQ169" s="2" t="str">
        <f>A169&amp;C169</f>
        <v>Damietta Port - Civil3</v>
      </c>
      <c r="AR169" s="2" t="str">
        <f>AJ169&amp;C169</f>
        <v>Damietta Container Termin3</v>
      </c>
    </row>
    <row r="170" spans="1:44" x14ac:dyDescent="0.3">
      <c r="A170" s="6" t="s">
        <v>150</v>
      </c>
      <c r="B170" s="35">
        <f>VLOOKUP(A170,Sheet1!A:B,2,0)</f>
        <v>1</v>
      </c>
      <c r="C170" s="6">
        <v>1</v>
      </c>
      <c r="D170" s="25"/>
      <c r="F170" s="26">
        <f>_xlfn.MAXIFS('data-from-invoicing'!E:E,'data-from-invoicing'!D:D,eslam.data!AR170)</f>
        <v>1617841.39</v>
      </c>
      <c r="G170" s="2">
        <f>F170-E170</f>
        <v>1617841.39</v>
      </c>
      <c r="I170" s="23"/>
      <c r="J170" s="2">
        <f>SUMIF('collection only'!D:D,eslam.data!AQ170,'collection only'!E:E)</f>
        <v>4058690.9</v>
      </c>
      <c r="K170" s="26">
        <f>SUMIF('data-from-invoicing'!D:D,eslam.data!AR170,'data-from-invoicing'!F:F)</f>
        <v>1520770.9061</v>
      </c>
      <c r="L170" s="2">
        <f>K170-J170</f>
        <v>-2537919.9939000001</v>
      </c>
      <c r="N170" s="2">
        <v>4058690.9</v>
      </c>
      <c r="Q170" s="23"/>
      <c r="S170" s="1">
        <v>45565</v>
      </c>
      <c r="T170" s="1">
        <v>45559</v>
      </c>
      <c r="U170" s="1">
        <v>45610</v>
      </c>
      <c r="V170">
        <v>42</v>
      </c>
      <c r="W170" s="1">
        <v>45652</v>
      </c>
      <c r="AF170" s="2">
        <v>0</v>
      </c>
      <c r="AG170" s="14">
        <f>SUMIF('consultant-gross'!D:D,eslam.data!AQ170,'consultant-gross'!F:F)</f>
        <v>0</v>
      </c>
      <c r="AH170" s="14">
        <f>SUMIF('consultant-gross'!D:D,eslam.data!AQ170,'consultant-gross'!G:G)</f>
        <v>0</v>
      </c>
      <c r="AI170" s="14">
        <f>SUMIF('consultant-net'!D:D,eslam.data!AQ170,'consultant-net'!F:F)</f>
        <v>0</v>
      </c>
      <c r="AJ170" s="2" t="str">
        <f>VLOOKUP(A170,'eslam-to-invoicing'!A:B,2,0)</f>
        <v>Damietta Container Termin</v>
      </c>
      <c r="AQ170" s="2" t="str">
        <f>A170&amp;C170</f>
        <v>Damietta Port - Civil1</v>
      </c>
      <c r="AR170" s="2" t="str">
        <f>AJ170&amp;C170</f>
        <v>Damietta Container Termin1</v>
      </c>
    </row>
    <row r="171" spans="1:44" hidden="1" x14ac:dyDescent="0.3">
      <c r="A171" s="6" t="s">
        <v>248</v>
      </c>
      <c r="B171" s="6" t="e">
        <f>VLOOKUP(A171,Sheet1!A:B,2,0)</f>
        <v>#N/A</v>
      </c>
      <c r="C171" s="6">
        <v>1</v>
      </c>
      <c r="D171" s="25"/>
      <c r="F171" s="26">
        <f>_xlfn.MAXIFS('data-from-invoicing'!E:E,'data-from-invoicing'!D:D,eslam.data!AR171)</f>
        <v>0</v>
      </c>
      <c r="G171" s="2">
        <f>F171-E171</f>
        <v>0</v>
      </c>
      <c r="H171" s="2"/>
      <c r="I171" s="23"/>
      <c r="J171" s="2">
        <f>SUMIF('collection only'!D:D,eslam.data!AQ171,'collection only'!E:E)</f>
        <v>6541975.2199999997</v>
      </c>
      <c r="K171" s="26">
        <f>SUMIF('data-from-invoicing'!D:D,eslam.data!AR171,'data-from-invoicing'!F:F)</f>
        <v>0</v>
      </c>
      <c r="L171" s="2">
        <f>K171-J171</f>
        <v>-6541975.2199999997</v>
      </c>
      <c r="M171" s="2"/>
      <c r="N171" s="2">
        <v>6541975.2199999997</v>
      </c>
      <c r="Q171" s="23"/>
      <c r="S171" s="1">
        <v>45565</v>
      </c>
      <c r="T171" s="1">
        <v>45559</v>
      </c>
      <c r="U171" s="1">
        <v>45610</v>
      </c>
      <c r="V171">
        <v>42</v>
      </c>
      <c r="W171" s="1">
        <v>45652</v>
      </c>
      <c r="AF171" s="2">
        <v>0</v>
      </c>
      <c r="AG171" s="14">
        <f>SUMIF('consultant-gross'!D:D,eslam.data!AQ171,'consultant-gross'!F:F)</f>
        <v>0</v>
      </c>
      <c r="AH171" s="14">
        <f>SUMIF('consultant-gross'!D:D,eslam.data!AQ171,'consultant-gross'!G:G)</f>
        <v>0</v>
      </c>
      <c r="AI171" s="14">
        <f>SUMIF('consultant-net'!D:D,eslam.data!AQ171,'consultant-net'!F:F)</f>
        <v>0</v>
      </c>
      <c r="AJ171" s="2" t="e">
        <f>VLOOKUP(A171,'eslam-to-invoicing'!A:B,2,0)</f>
        <v>#N/A</v>
      </c>
      <c r="AQ171" s="2" t="str">
        <f>A171&amp;C171</f>
        <v>Damietta Port - Infra1</v>
      </c>
      <c r="AR171" s="2" t="e">
        <f>AJ171&amp;C171</f>
        <v>#N/A</v>
      </c>
    </row>
    <row r="172" spans="1:44" x14ac:dyDescent="0.3">
      <c r="B172" s="35" t="e">
        <f>VLOOKUP(A172,Sheet1!A:B,2,0)</f>
        <v>#N/A</v>
      </c>
      <c r="D172" s="25"/>
      <c r="F172" s="26">
        <f>_xlfn.MAXIFS('data-from-invoicing'!E:E,'data-from-invoicing'!D:D,eslam.data!AR172)</f>
        <v>0</v>
      </c>
      <c r="I172" s="23"/>
      <c r="K172" s="26"/>
      <c r="Q172" s="23"/>
    </row>
    <row r="173" spans="1:44" hidden="1" x14ac:dyDescent="0.3">
      <c r="A173" s="6" t="s">
        <v>30</v>
      </c>
      <c r="B173" s="6">
        <f>VLOOKUP(A173,Sheet1!A:B,2,0)</f>
        <v>1</v>
      </c>
      <c r="C173" s="6">
        <v>1</v>
      </c>
      <c r="D173" s="25"/>
      <c r="E173" s="2">
        <v>21619523.77</v>
      </c>
      <c r="F173" s="26">
        <f>_xlfn.MAXIFS('data-from-invoicing'!E:E,'data-from-invoicing'!D:D,eslam.data!AR173)</f>
        <v>21619523.77</v>
      </c>
      <c r="G173" s="2">
        <f t="shared" ref="G173:G209" si="32">F173-E173</f>
        <v>0</v>
      </c>
      <c r="H173" s="2"/>
      <c r="I173" s="23"/>
      <c r="J173" s="2">
        <f>SUMIF('collection only'!D:D,eslam.data!AQ173,'collection only'!E:E)</f>
        <v>257561970.68000001</v>
      </c>
      <c r="K173" s="26">
        <f>SUMIF('data-from-invoicing'!D:D,eslam.data!AR173,'data-from-invoicing'!F:F)</f>
        <v>15998139</v>
      </c>
      <c r="L173" s="2">
        <f t="shared" ref="L173:L209" si="33">K173-J173</f>
        <v>-241563831.68000001</v>
      </c>
      <c r="M173" s="2"/>
      <c r="Q173" s="23"/>
      <c r="R173" s="2">
        <v>16214642.83</v>
      </c>
      <c r="S173" s="1">
        <v>43496</v>
      </c>
      <c r="T173" s="1">
        <v>43500</v>
      </c>
      <c r="U173" s="1">
        <v>43500</v>
      </c>
      <c r="V173">
        <v>56</v>
      </c>
      <c r="W173" s="1">
        <v>43556</v>
      </c>
      <c r="X173" s="1">
        <v>43507</v>
      </c>
      <c r="Y173" s="2">
        <v>21619523.77</v>
      </c>
      <c r="Z173" s="2">
        <v>0</v>
      </c>
      <c r="AF173" s="2">
        <v>0</v>
      </c>
      <c r="AG173" s="14">
        <f>SUMIF('consultant-gross'!D:D,eslam.data!AQ173,'consultant-gross'!F:F)</f>
        <v>0</v>
      </c>
      <c r="AH173" s="14">
        <f>SUMIF('consultant-gross'!D:D,eslam.data!AQ173,'consultant-gross'!G:G)</f>
        <v>0</v>
      </c>
      <c r="AI173" s="14">
        <f>SUMIF('consultant-net'!D:D,eslam.data!AQ173,'consultant-net'!F:F)</f>
        <v>0</v>
      </c>
      <c r="AJ173" s="2" t="str">
        <f>VLOOKUP(A173,'eslam-to-invoicing'!A:B,2,0)</f>
        <v>DPW Onshore Port &amp; Terminal</v>
      </c>
      <c r="AQ173" s="2" t="str">
        <f t="shared" ref="AQ173:AQ209" si="34">A173&amp;C173</f>
        <v>DP World Sokhna1</v>
      </c>
      <c r="AR173" s="2" t="str">
        <f t="shared" ref="AR173:AR209" si="35">AJ173&amp;C173</f>
        <v>DPW Onshore Port &amp; Terminal1</v>
      </c>
    </row>
    <row r="174" spans="1:44" hidden="1" x14ac:dyDescent="0.3">
      <c r="A174" s="6" t="s">
        <v>30</v>
      </c>
      <c r="B174" s="6">
        <f>VLOOKUP(A174,Sheet1!A:B,2,0)</f>
        <v>1</v>
      </c>
      <c r="C174" s="6">
        <v>2</v>
      </c>
      <c r="D174" s="25"/>
      <c r="E174" s="2">
        <v>24408793.91</v>
      </c>
      <c r="F174" s="26">
        <f>_xlfn.MAXIFS('data-from-invoicing'!E:E,'data-from-invoicing'!D:D,eslam.data!AR174)</f>
        <v>24408793.920000002</v>
      </c>
      <c r="G174" s="2">
        <f t="shared" si="32"/>
        <v>1.0000001639127731E-2</v>
      </c>
      <c r="H174" s="2"/>
      <c r="I174" s="23"/>
      <c r="J174" s="2">
        <f>SUMIF('collection only'!D:D,eslam.data!AQ174,'collection only'!E:E)</f>
        <v>18062199.23</v>
      </c>
      <c r="K174" s="26">
        <f>SUMIF('data-from-invoicing'!D:D,eslam.data!AR174,'data-from-invoicing'!F:F)</f>
        <v>18062199.23</v>
      </c>
      <c r="L174" s="2">
        <f t="shared" si="33"/>
        <v>0</v>
      </c>
      <c r="M174" s="2"/>
      <c r="Q174" s="23"/>
      <c r="R174" s="2">
        <v>18306595.43</v>
      </c>
      <c r="S174" s="1">
        <v>43524</v>
      </c>
      <c r="T174" s="1">
        <v>43524</v>
      </c>
      <c r="U174" s="1">
        <v>43528</v>
      </c>
      <c r="V174">
        <v>56</v>
      </c>
      <c r="W174" s="1">
        <v>43584</v>
      </c>
      <c r="X174" s="1">
        <v>43529</v>
      </c>
      <c r="Y174" s="2">
        <v>46028317.68</v>
      </c>
      <c r="AF174" s="2">
        <v>0</v>
      </c>
      <c r="AG174" s="14">
        <f>SUMIF('consultant-gross'!D:D,eslam.data!AQ174,'consultant-gross'!F:F)</f>
        <v>0</v>
      </c>
      <c r="AH174" s="14">
        <f>SUMIF('consultant-gross'!D:D,eslam.data!AQ174,'consultant-gross'!G:G)</f>
        <v>0</v>
      </c>
      <c r="AI174" s="14">
        <f>SUMIF('consultant-net'!D:D,eslam.data!AQ174,'consultant-net'!F:F)</f>
        <v>0</v>
      </c>
      <c r="AJ174" s="2" t="str">
        <f>VLOOKUP(A174,'eslam-to-invoicing'!A:B,2,0)</f>
        <v>DPW Onshore Port &amp; Terminal</v>
      </c>
      <c r="AQ174" s="2" t="str">
        <f t="shared" si="34"/>
        <v>DP World Sokhna2</v>
      </c>
      <c r="AR174" s="2" t="str">
        <f t="shared" si="35"/>
        <v>DPW Onshore Port &amp; Terminal2</v>
      </c>
    </row>
    <row r="175" spans="1:44" x14ac:dyDescent="0.3">
      <c r="A175" s="6" t="s">
        <v>30</v>
      </c>
      <c r="B175" s="35">
        <f>VLOOKUP(A175,Sheet1!A:B,2,0)</f>
        <v>1</v>
      </c>
      <c r="C175" s="6">
        <v>3</v>
      </c>
      <c r="D175" s="25"/>
      <c r="E175" s="2">
        <v>20754393.510000002</v>
      </c>
      <c r="F175" s="26">
        <f>_xlfn.MAXIFS('data-from-invoicing'!E:E,'data-from-invoicing'!D:D,eslam.data!AR175)</f>
        <v>0</v>
      </c>
      <c r="G175" s="2">
        <f t="shared" si="32"/>
        <v>-20754393.510000002</v>
      </c>
      <c r="I175" s="23"/>
      <c r="J175" s="2">
        <f>SUMIF('collection only'!D:D,eslam.data!AQ175,'collection only'!E:E)</f>
        <v>15357944.029999999</v>
      </c>
      <c r="K175" s="26">
        <f>SUMIF('data-from-invoicing'!D:D,eslam.data!AR175,'data-from-invoicing'!F:F)</f>
        <v>0</v>
      </c>
      <c r="L175" s="2">
        <f t="shared" si="33"/>
        <v>-15357944.029999999</v>
      </c>
      <c r="Q175" s="23"/>
      <c r="R175" s="2">
        <v>15565795.140000001</v>
      </c>
      <c r="S175" s="1">
        <v>43555</v>
      </c>
      <c r="T175" s="1">
        <v>43555</v>
      </c>
      <c r="U175" s="1">
        <v>43557</v>
      </c>
      <c r="V175">
        <v>56</v>
      </c>
      <c r="W175" s="1">
        <v>43613</v>
      </c>
      <c r="X175" s="1">
        <v>43566</v>
      </c>
      <c r="Y175" s="2">
        <v>66782711.189999998</v>
      </c>
      <c r="AF175" s="2">
        <v>0</v>
      </c>
      <c r="AG175" s="14">
        <f>SUMIF('consultant-gross'!D:D,eslam.data!AQ175,'consultant-gross'!F:F)</f>
        <v>0</v>
      </c>
      <c r="AH175" s="14">
        <f>SUMIF('consultant-gross'!D:D,eslam.data!AQ175,'consultant-gross'!G:G)</f>
        <v>0</v>
      </c>
      <c r="AI175" s="14">
        <f>SUMIF('consultant-net'!D:D,eslam.data!AQ175,'consultant-net'!F:F)</f>
        <v>0</v>
      </c>
      <c r="AJ175" s="2" t="str">
        <f>VLOOKUP(A175,'eslam-to-invoicing'!A:B,2,0)</f>
        <v>DPW Onshore Port &amp; Terminal</v>
      </c>
      <c r="AQ175" s="2" t="str">
        <f t="shared" si="34"/>
        <v>DP World Sokhna3</v>
      </c>
      <c r="AR175" s="2" t="str">
        <f t="shared" si="35"/>
        <v>DPW Onshore Port &amp; Terminal3</v>
      </c>
    </row>
    <row r="176" spans="1:44" x14ac:dyDescent="0.3">
      <c r="A176" s="6" t="s">
        <v>30</v>
      </c>
      <c r="B176" s="35">
        <f>VLOOKUP(A176,Sheet1!A:B,2,0)</f>
        <v>1</v>
      </c>
      <c r="C176" s="6">
        <v>4</v>
      </c>
      <c r="D176" s="25"/>
      <c r="E176" s="2">
        <v>37757872.090000004</v>
      </c>
      <c r="F176" s="26">
        <f>_xlfn.MAXIFS('data-from-invoicing'!E:E,'data-from-invoicing'!D:D,eslam.data!AR176)</f>
        <v>20754393.510000002</v>
      </c>
      <c r="G176" s="2">
        <f t="shared" si="32"/>
        <v>-17003478.580000002</v>
      </c>
      <c r="I176" s="23"/>
      <c r="J176" s="2">
        <f>SUMIF('collection only'!D:D,eslam.data!AQ176,'collection only'!E:E)</f>
        <v>27940477.280000001</v>
      </c>
      <c r="K176" s="26">
        <f>SUMIF('data-from-invoicing'!D:D,eslam.data!AR176,'data-from-invoicing'!F:F)</f>
        <v>15357944.029999999</v>
      </c>
      <c r="L176" s="2">
        <f t="shared" si="33"/>
        <v>-12582533.250000002</v>
      </c>
      <c r="Q176" s="23"/>
      <c r="R176" s="2">
        <v>28318404.079999998</v>
      </c>
      <c r="S176" s="1">
        <v>43585</v>
      </c>
      <c r="T176" s="1">
        <v>43585</v>
      </c>
      <c r="U176" s="1">
        <v>43590</v>
      </c>
      <c r="V176">
        <v>56</v>
      </c>
      <c r="W176" s="1">
        <v>43646</v>
      </c>
      <c r="X176" s="1">
        <v>43601</v>
      </c>
      <c r="Y176" s="2">
        <v>104540583.28</v>
      </c>
      <c r="AF176" s="2">
        <v>0</v>
      </c>
      <c r="AG176" s="14">
        <f>SUMIF('consultant-gross'!D:D,eslam.data!AQ176,'consultant-gross'!F:F)</f>
        <v>0</v>
      </c>
      <c r="AH176" s="14">
        <f>SUMIF('consultant-gross'!D:D,eslam.data!AQ176,'consultant-gross'!G:G)</f>
        <v>0</v>
      </c>
      <c r="AI176" s="14">
        <f>SUMIF('consultant-net'!D:D,eslam.data!AQ176,'consultant-net'!F:F)</f>
        <v>0</v>
      </c>
      <c r="AJ176" s="2" t="str">
        <f>VLOOKUP(A176,'eslam-to-invoicing'!A:B,2,0)</f>
        <v>DPW Onshore Port &amp; Terminal</v>
      </c>
      <c r="AQ176" s="2" t="str">
        <f t="shared" si="34"/>
        <v>DP World Sokhna4</v>
      </c>
      <c r="AR176" s="2" t="str">
        <f t="shared" si="35"/>
        <v>DPW Onshore Port &amp; Terminal4</v>
      </c>
    </row>
    <row r="177" spans="1:44" x14ac:dyDescent="0.3">
      <c r="A177" s="6" t="s">
        <v>30</v>
      </c>
      <c r="B177" s="35">
        <f>VLOOKUP(A177,Sheet1!A:B,2,0)</f>
        <v>1</v>
      </c>
      <c r="C177" s="6">
        <v>5</v>
      </c>
      <c r="D177" s="25"/>
      <c r="E177" s="2">
        <v>17786446.66</v>
      </c>
      <c r="F177" s="26">
        <f>_xlfn.MAXIFS('data-from-invoicing'!E:E,'data-from-invoicing'!D:D,eslam.data!AR177)</f>
        <v>37757872.100000001</v>
      </c>
      <c r="G177" s="2">
        <f t="shared" si="32"/>
        <v>19971425.440000001</v>
      </c>
      <c r="I177" s="23"/>
      <c r="J177" s="2">
        <f>SUMIF('collection only'!D:D,eslam.data!AQ177,'collection only'!E:E)</f>
        <v>13161622.85</v>
      </c>
      <c r="K177" s="26">
        <f>SUMIF('data-from-invoicing'!D:D,eslam.data!AR177,'data-from-invoicing'!F:F)</f>
        <v>27940477.280000001</v>
      </c>
      <c r="L177" s="2">
        <f t="shared" si="33"/>
        <v>14778854.430000002</v>
      </c>
      <c r="Q177" s="23"/>
      <c r="R177" s="2">
        <v>13339835</v>
      </c>
      <c r="S177" s="1">
        <v>43616</v>
      </c>
      <c r="T177" s="1">
        <v>43616</v>
      </c>
      <c r="U177" s="1">
        <v>43618</v>
      </c>
      <c r="V177">
        <v>56</v>
      </c>
      <c r="W177" s="1">
        <v>43674</v>
      </c>
      <c r="X177" s="1">
        <v>43632</v>
      </c>
      <c r="Y177" s="2">
        <v>122327029.94</v>
      </c>
      <c r="AF177" s="2">
        <v>0</v>
      </c>
      <c r="AG177" s="14">
        <f>SUMIF('consultant-gross'!D:D,eslam.data!AQ177,'consultant-gross'!F:F)</f>
        <v>0</v>
      </c>
      <c r="AH177" s="14">
        <f>SUMIF('consultant-gross'!D:D,eslam.data!AQ177,'consultant-gross'!G:G)</f>
        <v>0</v>
      </c>
      <c r="AI177" s="14">
        <f>SUMIF('consultant-net'!D:D,eslam.data!AQ177,'consultant-net'!F:F)</f>
        <v>0</v>
      </c>
      <c r="AJ177" s="2" t="str">
        <f>VLOOKUP(A177,'eslam-to-invoicing'!A:B,2,0)</f>
        <v>DPW Onshore Port &amp; Terminal</v>
      </c>
      <c r="AQ177" s="2" t="str">
        <f t="shared" si="34"/>
        <v>DP World Sokhna5</v>
      </c>
      <c r="AR177" s="2" t="str">
        <f t="shared" si="35"/>
        <v>DPW Onshore Port &amp; Terminal5</v>
      </c>
    </row>
    <row r="178" spans="1:44" x14ac:dyDescent="0.3">
      <c r="A178" s="6" t="s">
        <v>30</v>
      </c>
      <c r="B178" s="35">
        <f>VLOOKUP(A178,Sheet1!A:B,2,0)</f>
        <v>1</v>
      </c>
      <c r="C178" s="6">
        <v>6</v>
      </c>
      <c r="D178" s="25"/>
      <c r="E178" s="2">
        <v>33097932.280000001</v>
      </c>
      <c r="F178" s="26">
        <f>_xlfn.MAXIFS('data-from-invoicing'!E:E,'data-from-invoicing'!D:D,eslam.data!AR178)</f>
        <v>66782711.189999998</v>
      </c>
      <c r="G178" s="2">
        <f t="shared" si="32"/>
        <v>33684778.909999996</v>
      </c>
      <c r="I178" s="23"/>
      <c r="J178" s="2">
        <f>SUMIF('collection only'!D:D,eslam.data!AQ178,'collection only'!E:E)</f>
        <v>24492163.719999999</v>
      </c>
      <c r="K178" s="26">
        <f>SUMIF('data-from-invoicing'!D:D,eslam.data!AR178,'data-from-invoicing'!F:F)</f>
        <v>13161622.85</v>
      </c>
      <c r="L178" s="2">
        <f t="shared" si="33"/>
        <v>-11330540.869999999</v>
      </c>
      <c r="Q178" s="23"/>
      <c r="R178" s="2">
        <v>24823449.219999999</v>
      </c>
      <c r="S178" s="1">
        <v>43646</v>
      </c>
      <c r="T178" s="1">
        <v>43659</v>
      </c>
      <c r="U178" s="1">
        <v>43659</v>
      </c>
      <c r="V178">
        <v>56</v>
      </c>
      <c r="W178" s="1">
        <v>43715</v>
      </c>
      <c r="X178" s="1">
        <v>43683</v>
      </c>
      <c r="Y178" s="2">
        <v>155424962.22</v>
      </c>
      <c r="AF178" s="2">
        <v>0</v>
      </c>
      <c r="AG178" s="14">
        <f>SUMIF('consultant-gross'!D:D,eslam.data!AQ178,'consultant-gross'!F:F)</f>
        <v>0</v>
      </c>
      <c r="AH178" s="14">
        <f>SUMIF('consultant-gross'!D:D,eslam.data!AQ178,'consultant-gross'!G:G)</f>
        <v>0</v>
      </c>
      <c r="AI178" s="14">
        <f>SUMIF('consultant-net'!D:D,eslam.data!AQ178,'consultant-net'!F:F)</f>
        <v>0</v>
      </c>
      <c r="AJ178" s="2" t="str">
        <f>VLOOKUP(A178,'eslam-to-invoicing'!A:B,2,0)</f>
        <v>DPW Onshore Port &amp; Terminal</v>
      </c>
      <c r="AQ178" s="2" t="str">
        <f t="shared" si="34"/>
        <v>DP World Sokhna6</v>
      </c>
      <c r="AR178" s="2" t="str">
        <f t="shared" si="35"/>
        <v>DPW Onshore Port &amp; Terminal6</v>
      </c>
    </row>
    <row r="179" spans="1:44" x14ac:dyDescent="0.3">
      <c r="A179" s="6" t="s">
        <v>30</v>
      </c>
      <c r="B179" s="35">
        <f>VLOOKUP(A179,Sheet1!A:B,2,0)</f>
        <v>1</v>
      </c>
      <c r="C179" s="6">
        <v>7</v>
      </c>
      <c r="D179" s="25"/>
      <c r="E179" s="2">
        <v>40506959.469999999</v>
      </c>
      <c r="F179" s="26">
        <f>_xlfn.MAXIFS('data-from-invoicing'!E:E,'data-from-invoicing'!D:D,eslam.data!AR179)</f>
        <v>33097932.280000001</v>
      </c>
      <c r="G179" s="2">
        <f t="shared" si="32"/>
        <v>-7409027.1899999976</v>
      </c>
      <c r="I179" s="23"/>
      <c r="J179" s="2">
        <f>SUMIF('collection only'!D:D,eslam.data!AQ179,'collection only'!E:E)</f>
        <v>29974844.16</v>
      </c>
      <c r="K179" s="26">
        <f>SUMIF('data-from-invoicing'!D:D,eslam.data!AR179,'data-from-invoicing'!F:F)</f>
        <v>24492163.719999999</v>
      </c>
      <c r="L179" s="2">
        <f t="shared" si="33"/>
        <v>-5482680.4400000013</v>
      </c>
      <c r="Q179" s="23"/>
      <c r="R179" s="2">
        <v>30380219.600000001</v>
      </c>
      <c r="S179" s="1">
        <v>43677</v>
      </c>
      <c r="T179" s="1">
        <v>43677</v>
      </c>
      <c r="U179" s="1">
        <v>43683</v>
      </c>
      <c r="V179">
        <v>56</v>
      </c>
      <c r="W179" s="1">
        <v>43739</v>
      </c>
      <c r="X179" s="1">
        <v>43699</v>
      </c>
      <c r="Y179" s="2">
        <v>195931921.69</v>
      </c>
      <c r="AF179" s="2">
        <v>0</v>
      </c>
      <c r="AG179" s="14">
        <f>SUMIF('consultant-gross'!D:D,eslam.data!AQ179,'consultant-gross'!F:F)</f>
        <v>0</v>
      </c>
      <c r="AH179" s="14">
        <f>SUMIF('consultant-gross'!D:D,eslam.data!AQ179,'consultant-gross'!G:G)</f>
        <v>0</v>
      </c>
      <c r="AI179" s="14">
        <f>SUMIF('consultant-net'!D:D,eslam.data!AQ179,'consultant-net'!F:F)</f>
        <v>0</v>
      </c>
      <c r="AJ179" s="2" t="str">
        <f>VLOOKUP(A179,'eslam-to-invoicing'!A:B,2,0)</f>
        <v>DPW Onshore Port &amp; Terminal</v>
      </c>
      <c r="AQ179" s="2" t="str">
        <f t="shared" si="34"/>
        <v>DP World Sokhna7</v>
      </c>
      <c r="AR179" s="2" t="str">
        <f t="shared" si="35"/>
        <v>DPW Onshore Port &amp; Terminal7</v>
      </c>
    </row>
    <row r="180" spans="1:44" x14ac:dyDescent="0.3">
      <c r="A180" s="6" t="s">
        <v>30</v>
      </c>
      <c r="B180" s="35">
        <f>VLOOKUP(A180,Sheet1!A:B,2,0)</f>
        <v>1</v>
      </c>
      <c r="C180" s="6">
        <v>8</v>
      </c>
      <c r="D180" s="25"/>
      <c r="E180" s="2">
        <v>39363674.800000012</v>
      </c>
      <c r="F180" s="26">
        <f>_xlfn.MAXIFS('data-from-invoicing'!E:E,'data-from-invoicing'!D:D,eslam.data!AR180)</f>
        <v>40506959.460000001</v>
      </c>
      <c r="G180" s="2">
        <f t="shared" si="32"/>
        <v>1143284.659999989</v>
      </c>
      <c r="I180" s="23"/>
      <c r="J180" s="2">
        <f>SUMIF('collection only'!D:D,eslam.data!AQ180,'collection only'!E:E)</f>
        <v>29128813.98</v>
      </c>
      <c r="K180" s="26">
        <f>SUMIF('data-from-invoicing'!D:D,eslam.data!AR180,'data-from-invoicing'!F:F)</f>
        <v>59103658.140000001</v>
      </c>
      <c r="L180" s="2">
        <f t="shared" si="33"/>
        <v>29974844.16</v>
      </c>
      <c r="Q180" s="23"/>
      <c r="R180" s="2">
        <v>29522756.109999999</v>
      </c>
      <c r="S180" s="1">
        <v>43708</v>
      </c>
      <c r="T180" s="1">
        <v>43713</v>
      </c>
      <c r="U180" s="1">
        <v>43713</v>
      </c>
      <c r="V180">
        <v>56</v>
      </c>
      <c r="W180" s="1">
        <v>43769</v>
      </c>
      <c r="X180" s="1">
        <v>43725</v>
      </c>
      <c r="Y180" s="2">
        <v>235295596.49000001</v>
      </c>
      <c r="AF180" s="2">
        <v>0</v>
      </c>
      <c r="AG180" s="14">
        <f>SUMIF('consultant-gross'!D:D,eslam.data!AQ180,'consultant-gross'!F:F)</f>
        <v>0</v>
      </c>
      <c r="AH180" s="14">
        <f>SUMIF('consultant-gross'!D:D,eslam.data!AQ180,'consultant-gross'!G:G)</f>
        <v>0</v>
      </c>
      <c r="AI180" s="14">
        <f>SUMIF('consultant-net'!D:D,eslam.data!AQ180,'consultant-net'!F:F)</f>
        <v>0</v>
      </c>
      <c r="AJ180" s="2" t="str">
        <f>VLOOKUP(A180,'eslam-to-invoicing'!A:B,2,0)</f>
        <v>DPW Onshore Port &amp; Terminal</v>
      </c>
      <c r="AQ180" s="2" t="str">
        <f t="shared" si="34"/>
        <v>DP World Sokhna8</v>
      </c>
      <c r="AR180" s="2" t="str">
        <f t="shared" si="35"/>
        <v>DPW Onshore Port &amp; Terminal8</v>
      </c>
    </row>
    <row r="181" spans="1:44" hidden="1" x14ac:dyDescent="0.3">
      <c r="A181" s="6" t="s">
        <v>30</v>
      </c>
      <c r="B181" s="6">
        <f>VLOOKUP(A181,Sheet1!A:B,2,0)</f>
        <v>1</v>
      </c>
      <c r="C181" s="6">
        <v>9</v>
      </c>
      <c r="D181" s="25"/>
      <c r="E181" s="2">
        <v>54097551.550000012</v>
      </c>
      <c r="F181" s="26">
        <f>_xlfn.MAXIFS('data-from-invoicing'!E:E,'data-from-invoicing'!D:D,eslam.data!AR181)</f>
        <v>54097551.549999997</v>
      </c>
      <c r="G181" s="2">
        <f t="shared" si="32"/>
        <v>0</v>
      </c>
      <c r="H181" s="2"/>
      <c r="I181" s="23"/>
      <c r="J181" s="2">
        <f>SUMIF('collection only'!D:D,eslam.data!AQ181,'collection only'!E:E)</f>
        <v>40031882.729999997</v>
      </c>
      <c r="K181" s="26">
        <f>SUMIF('data-from-invoicing'!D:D,eslam.data!AR181,'data-from-invoicing'!F:F)</f>
        <v>40031882.729999997</v>
      </c>
      <c r="L181" s="2">
        <f t="shared" si="33"/>
        <v>0</v>
      </c>
      <c r="M181" s="2"/>
      <c r="Q181" s="23"/>
      <c r="R181" s="2">
        <v>40573163.659999996</v>
      </c>
      <c r="S181" s="1">
        <v>43738</v>
      </c>
      <c r="T181" s="1">
        <v>43744</v>
      </c>
      <c r="U181" s="1">
        <v>43746</v>
      </c>
      <c r="V181">
        <v>56</v>
      </c>
      <c r="W181" s="1">
        <v>43802</v>
      </c>
      <c r="X181" s="1">
        <v>43761</v>
      </c>
      <c r="Y181" s="2">
        <v>289393148.04000002</v>
      </c>
      <c r="AF181" s="2">
        <v>0</v>
      </c>
      <c r="AG181" s="14">
        <f>SUMIF('consultant-gross'!D:D,eslam.data!AQ181,'consultant-gross'!F:F)</f>
        <v>0</v>
      </c>
      <c r="AH181" s="14">
        <f>SUMIF('consultant-gross'!D:D,eslam.data!AQ181,'consultant-gross'!G:G)</f>
        <v>0</v>
      </c>
      <c r="AI181" s="14">
        <f>SUMIF('consultant-net'!D:D,eslam.data!AQ181,'consultant-net'!F:F)</f>
        <v>0</v>
      </c>
      <c r="AJ181" s="2" t="str">
        <f>VLOOKUP(A181,'eslam-to-invoicing'!A:B,2,0)</f>
        <v>DPW Onshore Port &amp; Terminal</v>
      </c>
      <c r="AQ181" s="2" t="str">
        <f t="shared" si="34"/>
        <v>DP World Sokhna9</v>
      </c>
      <c r="AR181" s="2" t="str">
        <f t="shared" si="35"/>
        <v>DPW Onshore Port &amp; Terminal9</v>
      </c>
    </row>
    <row r="182" spans="1:44" hidden="1" x14ac:dyDescent="0.3">
      <c r="A182" s="6" t="s">
        <v>30</v>
      </c>
      <c r="B182" s="6">
        <f>VLOOKUP(A182,Sheet1!A:B,2,0)</f>
        <v>1</v>
      </c>
      <c r="C182" s="6">
        <v>10</v>
      </c>
      <c r="D182" s="25"/>
      <c r="E182" s="2">
        <v>90533235.469999969</v>
      </c>
      <c r="F182" s="26">
        <f>_xlfn.MAXIFS('data-from-invoicing'!E:E,'data-from-invoicing'!D:D,eslam.data!AR182)</f>
        <v>90533235.469999999</v>
      </c>
      <c r="G182" s="2">
        <f t="shared" si="32"/>
        <v>0</v>
      </c>
      <c r="H182" s="2"/>
      <c r="I182" s="23"/>
      <c r="J182" s="2">
        <f>SUMIF('collection only'!D:D,eslam.data!AQ182,'collection only'!E:E)</f>
        <v>66994289.299999997</v>
      </c>
      <c r="K182" s="26">
        <f>SUMIF('data-from-invoicing'!D:D,eslam.data!AR182,'data-from-invoicing'!F:F)</f>
        <v>66994289.299999997</v>
      </c>
      <c r="L182" s="2">
        <f t="shared" si="33"/>
        <v>0</v>
      </c>
      <c r="M182" s="2"/>
      <c r="Q182" s="23"/>
      <c r="R182" s="2">
        <v>67899926.599999994</v>
      </c>
      <c r="S182" s="1">
        <v>43769</v>
      </c>
      <c r="T182" s="1">
        <v>43786</v>
      </c>
      <c r="U182" s="1">
        <v>43780</v>
      </c>
      <c r="V182">
        <v>56</v>
      </c>
      <c r="W182" s="1">
        <v>43836</v>
      </c>
      <c r="X182" s="1">
        <v>43793</v>
      </c>
      <c r="Y182" s="2">
        <v>379926383.50999999</v>
      </c>
      <c r="AF182" s="2">
        <v>0</v>
      </c>
      <c r="AG182" s="14">
        <f>SUMIF('consultant-gross'!D:D,eslam.data!AQ182,'consultant-gross'!F:F)</f>
        <v>0</v>
      </c>
      <c r="AH182" s="14">
        <f>SUMIF('consultant-gross'!D:D,eslam.data!AQ182,'consultant-gross'!G:G)</f>
        <v>0</v>
      </c>
      <c r="AI182" s="14">
        <f>SUMIF('consultant-net'!D:D,eslam.data!AQ182,'consultant-net'!F:F)</f>
        <v>0</v>
      </c>
      <c r="AJ182" s="2" t="str">
        <f>VLOOKUP(A182,'eslam-to-invoicing'!A:B,2,0)</f>
        <v>DPW Onshore Port &amp; Terminal</v>
      </c>
      <c r="AQ182" s="2" t="str">
        <f t="shared" si="34"/>
        <v>DP World Sokhna10</v>
      </c>
      <c r="AR182" s="2" t="str">
        <f t="shared" si="35"/>
        <v>DPW Onshore Port &amp; Terminal10</v>
      </c>
    </row>
    <row r="183" spans="1:44" hidden="1" x14ac:dyDescent="0.3">
      <c r="A183" s="6" t="s">
        <v>30</v>
      </c>
      <c r="B183" s="6">
        <f>VLOOKUP(A183,Sheet1!A:B,2,0)</f>
        <v>1</v>
      </c>
      <c r="C183" s="6">
        <v>11</v>
      </c>
      <c r="D183" s="25"/>
      <c r="E183" s="2">
        <v>102020049.91</v>
      </c>
      <c r="F183" s="26">
        <f>_xlfn.MAXIFS('data-from-invoicing'!E:E,'data-from-invoicing'!D:D,eslam.data!AR183)</f>
        <v>102020049.91</v>
      </c>
      <c r="G183" s="2">
        <f t="shared" si="32"/>
        <v>0</v>
      </c>
      <c r="H183" s="2"/>
      <c r="I183" s="23"/>
      <c r="J183" s="2">
        <f>SUMIF('collection only'!D:D,eslam.data!AQ183,'collection only'!E:E)</f>
        <v>76494532.329999998</v>
      </c>
      <c r="K183" s="26">
        <f>SUMIF('data-from-invoicing'!D:D,eslam.data!AR183,'data-from-invoicing'!F:F)</f>
        <v>75494532.329999998</v>
      </c>
      <c r="L183" s="2">
        <f t="shared" si="33"/>
        <v>-1000000</v>
      </c>
      <c r="M183" s="2"/>
      <c r="Q183" s="23"/>
      <c r="R183" s="2">
        <v>76515037.439999998</v>
      </c>
      <c r="S183" s="1">
        <v>43799</v>
      </c>
      <c r="T183" s="1">
        <v>43811</v>
      </c>
      <c r="U183" s="1">
        <v>43811</v>
      </c>
      <c r="V183">
        <v>56</v>
      </c>
      <c r="W183" s="1">
        <v>43867</v>
      </c>
      <c r="X183" s="1">
        <v>43821</v>
      </c>
      <c r="Y183" s="2">
        <v>481946433.42000002</v>
      </c>
      <c r="AF183" s="2">
        <v>0</v>
      </c>
      <c r="AG183" s="14">
        <f>SUMIF('consultant-gross'!D:D,eslam.data!AQ183,'consultant-gross'!F:F)</f>
        <v>0</v>
      </c>
      <c r="AH183" s="14">
        <f>SUMIF('consultant-gross'!D:D,eslam.data!AQ183,'consultant-gross'!G:G)</f>
        <v>0</v>
      </c>
      <c r="AI183" s="14">
        <f>SUMIF('consultant-net'!D:D,eslam.data!AQ183,'consultant-net'!F:F)</f>
        <v>0</v>
      </c>
      <c r="AJ183" s="2" t="str">
        <f>VLOOKUP(A183,'eslam-to-invoicing'!A:B,2,0)</f>
        <v>DPW Onshore Port &amp; Terminal</v>
      </c>
      <c r="AQ183" s="2" t="str">
        <f t="shared" si="34"/>
        <v>DP World Sokhna11</v>
      </c>
      <c r="AR183" s="2" t="str">
        <f t="shared" si="35"/>
        <v>DPW Onshore Port &amp; Terminal11</v>
      </c>
    </row>
    <row r="184" spans="1:44" hidden="1" x14ac:dyDescent="0.3">
      <c r="A184" s="6" t="s">
        <v>30</v>
      </c>
      <c r="B184" s="6">
        <f>VLOOKUP(A184,Sheet1!A:B,2,0)</f>
        <v>1</v>
      </c>
      <c r="C184" s="6">
        <v>12</v>
      </c>
      <c r="D184" s="25"/>
      <c r="E184" s="2">
        <v>148210852.69999999</v>
      </c>
      <c r="F184" s="26">
        <f>_xlfn.MAXIFS('data-from-invoicing'!E:E,'data-from-invoicing'!D:D,eslam.data!AR184)</f>
        <v>148210852.69</v>
      </c>
      <c r="G184" s="2">
        <f t="shared" si="32"/>
        <v>-9.9999904632568359E-3</v>
      </c>
      <c r="H184" s="2"/>
      <c r="I184" s="23"/>
      <c r="J184" s="2">
        <f>SUMIF('collection only'!D:D,eslam.data!AQ184,'collection only'!E:E)</f>
        <v>109675422.28</v>
      </c>
      <c r="K184" s="26">
        <f>SUMIF('data-from-invoicing'!D:D,eslam.data!AR184,'data-from-invoicing'!F:F)</f>
        <v>109675422.28</v>
      </c>
      <c r="L184" s="2">
        <f t="shared" si="33"/>
        <v>0</v>
      </c>
      <c r="M184" s="2"/>
      <c r="Q184" s="23"/>
      <c r="R184" s="2">
        <v>111158139.52</v>
      </c>
      <c r="S184" s="1">
        <v>43830</v>
      </c>
      <c r="T184" s="1">
        <v>43845</v>
      </c>
      <c r="U184" s="1">
        <v>43845</v>
      </c>
      <c r="V184">
        <v>56</v>
      </c>
      <c r="W184" s="1">
        <v>43901</v>
      </c>
      <c r="X184" s="1">
        <v>43877</v>
      </c>
      <c r="Y184" s="2">
        <v>630157286.12</v>
      </c>
      <c r="AF184" s="2">
        <v>0</v>
      </c>
      <c r="AG184" s="14">
        <f>SUMIF('consultant-gross'!D:D,eslam.data!AQ184,'consultant-gross'!F:F)</f>
        <v>0</v>
      </c>
      <c r="AH184" s="14">
        <f>SUMIF('consultant-gross'!D:D,eslam.data!AQ184,'consultant-gross'!G:G)</f>
        <v>0</v>
      </c>
      <c r="AI184" s="14">
        <f>SUMIF('consultant-net'!D:D,eslam.data!AQ184,'consultant-net'!F:F)</f>
        <v>0</v>
      </c>
      <c r="AJ184" s="2" t="str">
        <f>VLOOKUP(A184,'eslam-to-invoicing'!A:B,2,0)</f>
        <v>DPW Onshore Port &amp; Terminal</v>
      </c>
      <c r="AQ184" s="2" t="str">
        <f t="shared" si="34"/>
        <v>DP World Sokhna12</v>
      </c>
      <c r="AR184" s="2" t="str">
        <f t="shared" si="35"/>
        <v>DPW Onshore Port &amp; Terminal12</v>
      </c>
    </row>
    <row r="185" spans="1:44" hidden="1" x14ac:dyDescent="0.3">
      <c r="A185" s="6" t="s">
        <v>30</v>
      </c>
      <c r="B185" s="6">
        <f>VLOOKUP(A185,Sheet1!A:B,2,0)</f>
        <v>1</v>
      </c>
      <c r="C185" s="6">
        <v>13</v>
      </c>
      <c r="D185" s="25"/>
      <c r="E185" s="2">
        <v>124566872.95999999</v>
      </c>
      <c r="F185" s="26">
        <f>_xlfn.MAXIFS('data-from-invoicing'!E:E,'data-from-invoicing'!D:D,eslam.data!AR185)</f>
        <v>124566873.87</v>
      </c>
      <c r="G185" s="2">
        <f t="shared" si="32"/>
        <v>0.91000001132488251</v>
      </c>
      <c r="H185" s="2"/>
      <c r="I185" s="23"/>
      <c r="J185" s="2">
        <f>SUMIF('collection only'!D:D,eslam.data!AQ185,'collection only'!E:E)</f>
        <v>92179486</v>
      </c>
      <c r="K185" s="26">
        <f>SUMIF('data-from-invoicing'!D:D,eslam.data!AR185,'data-from-invoicing'!F:F)</f>
        <v>92179486</v>
      </c>
      <c r="L185" s="2">
        <f t="shared" si="33"/>
        <v>0</v>
      </c>
      <c r="M185" s="2"/>
      <c r="Q185" s="23"/>
      <c r="R185" s="2">
        <v>93425154.719999999</v>
      </c>
      <c r="S185" s="1">
        <v>43861</v>
      </c>
      <c r="T185" s="1">
        <v>43876</v>
      </c>
      <c r="U185" s="1">
        <v>43879</v>
      </c>
      <c r="V185">
        <v>56</v>
      </c>
      <c r="W185" s="1">
        <v>43935</v>
      </c>
      <c r="X185" s="1">
        <v>43906</v>
      </c>
      <c r="Y185" s="2">
        <v>754724159.08000004</v>
      </c>
      <c r="AF185" s="2">
        <v>0</v>
      </c>
      <c r="AG185" s="14">
        <f>SUMIF('consultant-gross'!D:D,eslam.data!AQ185,'consultant-gross'!F:F)</f>
        <v>0</v>
      </c>
      <c r="AH185" s="14">
        <f>SUMIF('consultant-gross'!D:D,eslam.data!AQ185,'consultant-gross'!G:G)</f>
        <v>0</v>
      </c>
      <c r="AI185" s="14">
        <f>SUMIF('consultant-net'!D:D,eslam.data!AQ185,'consultant-net'!F:F)</f>
        <v>0</v>
      </c>
      <c r="AJ185" s="2" t="str">
        <f>VLOOKUP(A185,'eslam-to-invoicing'!A:B,2,0)</f>
        <v>DPW Onshore Port &amp; Terminal</v>
      </c>
      <c r="AQ185" s="2" t="str">
        <f t="shared" si="34"/>
        <v>DP World Sokhna13</v>
      </c>
      <c r="AR185" s="2" t="str">
        <f t="shared" si="35"/>
        <v>DPW Onshore Port &amp; Terminal13</v>
      </c>
    </row>
    <row r="186" spans="1:44" hidden="1" x14ac:dyDescent="0.3">
      <c r="A186" s="6" t="s">
        <v>30</v>
      </c>
      <c r="B186" s="6">
        <f>VLOOKUP(A186,Sheet1!A:B,2,0)</f>
        <v>1</v>
      </c>
      <c r="C186" s="6">
        <v>14</v>
      </c>
      <c r="D186" s="25"/>
      <c r="E186" s="2">
        <v>141052143.07569751</v>
      </c>
      <c r="F186" s="26">
        <f>_xlfn.MAXIFS('data-from-invoicing'!E:E,'data-from-invoicing'!D:D,eslam.data!AR186)</f>
        <v>141052143.06999999</v>
      </c>
      <c r="G186" s="2">
        <f t="shared" si="32"/>
        <v>-5.6975185871124268E-3</v>
      </c>
      <c r="H186" s="2"/>
      <c r="I186" s="23"/>
      <c r="J186" s="2">
        <f>SUMIF('collection only'!D:D,eslam.data!AQ186,'collection only'!E:E)</f>
        <v>104378585.88</v>
      </c>
      <c r="K186" s="26">
        <f>SUMIF('data-from-invoicing'!D:D,eslam.data!AR186,'data-from-invoicing'!F:F)</f>
        <v>104378585.87</v>
      </c>
      <c r="L186" s="2">
        <f t="shared" si="33"/>
        <v>-9.9999904632568359E-3</v>
      </c>
      <c r="M186" s="2"/>
      <c r="Q186" s="23"/>
      <c r="R186" s="2">
        <v>105789107.3060744</v>
      </c>
      <c r="S186" s="1">
        <v>43890</v>
      </c>
      <c r="T186" s="1">
        <v>43907</v>
      </c>
      <c r="U186" s="1">
        <v>43907</v>
      </c>
      <c r="V186">
        <v>56</v>
      </c>
      <c r="W186" s="1">
        <v>43963</v>
      </c>
      <c r="X186" s="1">
        <v>43935</v>
      </c>
      <c r="Y186" s="2">
        <v>895776302.15569758</v>
      </c>
      <c r="AF186" s="2">
        <v>0</v>
      </c>
      <c r="AG186" s="14">
        <f>SUMIF('consultant-gross'!D:D,eslam.data!AQ186,'consultant-gross'!F:F)</f>
        <v>0</v>
      </c>
      <c r="AH186" s="14">
        <f>SUMIF('consultant-gross'!D:D,eslam.data!AQ186,'consultant-gross'!G:G)</f>
        <v>0</v>
      </c>
      <c r="AI186" s="14">
        <f>SUMIF('consultant-net'!D:D,eslam.data!AQ186,'consultant-net'!F:F)</f>
        <v>0</v>
      </c>
      <c r="AJ186" s="2" t="str">
        <f>VLOOKUP(A186,'eslam-to-invoicing'!A:B,2,0)</f>
        <v>DPW Onshore Port &amp; Terminal</v>
      </c>
      <c r="AQ186" s="2" t="str">
        <f t="shared" si="34"/>
        <v>DP World Sokhna14</v>
      </c>
      <c r="AR186" s="2" t="str">
        <f t="shared" si="35"/>
        <v>DPW Onshore Port &amp; Terminal14</v>
      </c>
    </row>
    <row r="187" spans="1:44" hidden="1" x14ac:dyDescent="0.3">
      <c r="A187" s="6" t="s">
        <v>30</v>
      </c>
      <c r="B187" s="6">
        <f>VLOOKUP(A187,Sheet1!A:B,2,0)</f>
        <v>1</v>
      </c>
      <c r="C187" s="6">
        <v>15</v>
      </c>
      <c r="D187" s="25"/>
      <c r="E187" s="2">
        <v>110730132.4543024</v>
      </c>
      <c r="F187" s="26">
        <f>_xlfn.MAXIFS('data-from-invoicing'!E:E,'data-from-invoicing'!D:D,eslam.data!AR187)</f>
        <v>110730132.45</v>
      </c>
      <c r="G187" s="2">
        <f t="shared" si="32"/>
        <v>-4.3023973703384399E-3</v>
      </c>
      <c r="H187" s="2"/>
      <c r="I187" s="23"/>
      <c r="J187" s="2">
        <f>SUMIF('collection only'!D:D,eslam.data!AQ187,'collection only'!E:E)</f>
        <v>81940298.010000005</v>
      </c>
      <c r="K187" s="26">
        <f>SUMIF('data-from-invoicing'!D:D,eslam.data!AR187,'data-from-invoicing'!F:F)</f>
        <v>81940298.010000005</v>
      </c>
      <c r="L187" s="2">
        <f t="shared" si="33"/>
        <v>0</v>
      </c>
      <c r="M187" s="2"/>
      <c r="Q187" s="23"/>
      <c r="R187" s="2">
        <v>83047599.340000004</v>
      </c>
      <c r="S187" s="1">
        <v>43921</v>
      </c>
      <c r="T187" s="1">
        <v>43936</v>
      </c>
      <c r="U187" s="1">
        <v>43940</v>
      </c>
      <c r="V187">
        <v>56</v>
      </c>
      <c r="W187" s="1">
        <v>43996</v>
      </c>
      <c r="X187" s="1">
        <v>43968</v>
      </c>
      <c r="Y187" s="2">
        <v>1006506434.61</v>
      </c>
      <c r="AF187" s="2">
        <v>0</v>
      </c>
      <c r="AG187" s="14">
        <f>SUMIF('consultant-gross'!D:D,eslam.data!AQ187,'consultant-gross'!F:F)</f>
        <v>0</v>
      </c>
      <c r="AH187" s="14">
        <f>SUMIF('consultant-gross'!D:D,eslam.data!AQ187,'consultant-gross'!G:G)</f>
        <v>0</v>
      </c>
      <c r="AI187" s="14">
        <f>SUMIF('consultant-net'!D:D,eslam.data!AQ187,'consultant-net'!F:F)</f>
        <v>0</v>
      </c>
      <c r="AJ187" s="2" t="str">
        <f>VLOOKUP(A187,'eslam-to-invoicing'!A:B,2,0)</f>
        <v>DPW Onshore Port &amp; Terminal</v>
      </c>
      <c r="AQ187" s="2" t="str">
        <f t="shared" si="34"/>
        <v>DP World Sokhna15</v>
      </c>
      <c r="AR187" s="2" t="str">
        <f t="shared" si="35"/>
        <v>DPW Onshore Port &amp; Terminal15</v>
      </c>
    </row>
    <row r="188" spans="1:44" hidden="1" x14ac:dyDescent="0.3">
      <c r="A188" s="6" t="s">
        <v>30</v>
      </c>
      <c r="B188" s="6">
        <f>VLOOKUP(A188,Sheet1!A:B,2,0)</f>
        <v>1</v>
      </c>
      <c r="C188" s="6">
        <v>16</v>
      </c>
      <c r="D188" s="25"/>
      <c r="E188" s="2">
        <v>86484919.879999995</v>
      </c>
      <c r="F188" s="26">
        <f>_xlfn.MAXIFS('data-from-invoicing'!E:E,'data-from-invoicing'!D:D,eslam.data!AR188)</f>
        <v>86484919.879999995</v>
      </c>
      <c r="G188" s="2">
        <f t="shared" si="32"/>
        <v>0</v>
      </c>
      <c r="H188" s="2"/>
      <c r="I188" s="23"/>
      <c r="J188" s="2">
        <f>SUMIF('collection only'!D:D,eslam.data!AQ188,'collection only'!E:E)</f>
        <v>63998840.710000001</v>
      </c>
      <c r="K188" s="26">
        <f>SUMIF('data-from-invoicing'!D:D,eslam.data!AR188,'data-from-invoicing'!F:F)</f>
        <v>63998840.710000001</v>
      </c>
      <c r="L188" s="2">
        <f t="shared" si="33"/>
        <v>0</v>
      </c>
      <c r="M188" s="2"/>
      <c r="Q188" s="23"/>
      <c r="R188" s="2">
        <v>64863689.909999996</v>
      </c>
      <c r="S188" s="1">
        <v>43951</v>
      </c>
      <c r="T188" s="1">
        <v>43970</v>
      </c>
      <c r="U188" s="1">
        <v>43970</v>
      </c>
      <c r="V188">
        <v>56</v>
      </c>
      <c r="W188" s="1">
        <v>44026</v>
      </c>
      <c r="X188" s="1">
        <v>44003</v>
      </c>
      <c r="Y188" s="2">
        <v>1092991354.49</v>
      </c>
      <c r="AF188" s="2">
        <v>0</v>
      </c>
      <c r="AG188" s="14">
        <f>SUMIF('consultant-gross'!D:D,eslam.data!AQ188,'consultant-gross'!F:F)</f>
        <v>0</v>
      </c>
      <c r="AH188" s="14">
        <f>SUMIF('consultant-gross'!D:D,eslam.data!AQ188,'consultant-gross'!G:G)</f>
        <v>0</v>
      </c>
      <c r="AI188" s="14">
        <f>SUMIF('consultant-net'!D:D,eslam.data!AQ188,'consultant-net'!F:F)</f>
        <v>0</v>
      </c>
      <c r="AJ188" s="2" t="str">
        <f>VLOOKUP(A188,'eslam-to-invoicing'!A:B,2,0)</f>
        <v>DPW Onshore Port &amp; Terminal</v>
      </c>
      <c r="AQ188" s="2" t="str">
        <f t="shared" si="34"/>
        <v>DP World Sokhna16</v>
      </c>
      <c r="AR188" s="2" t="str">
        <f t="shared" si="35"/>
        <v>DPW Onshore Port &amp; Terminal16</v>
      </c>
    </row>
    <row r="189" spans="1:44" hidden="1" x14ac:dyDescent="0.3">
      <c r="A189" s="6" t="s">
        <v>30</v>
      </c>
      <c r="B189" s="6">
        <f>VLOOKUP(A189,Sheet1!A:B,2,0)</f>
        <v>1</v>
      </c>
      <c r="C189" s="6">
        <v>17</v>
      </c>
      <c r="D189" s="25"/>
      <c r="E189" s="2">
        <v>56454657.900000103</v>
      </c>
      <c r="F189" s="26">
        <f>_xlfn.MAXIFS('data-from-invoicing'!E:E,'data-from-invoicing'!D:D,eslam.data!AR189)</f>
        <v>56454657.899999999</v>
      </c>
      <c r="G189" s="2">
        <f t="shared" si="32"/>
        <v>-1.0430812835693359E-7</v>
      </c>
      <c r="H189" s="2"/>
      <c r="I189" s="23"/>
      <c r="J189" s="2">
        <f>SUMIF('collection only'!D:D,eslam.data!AQ189,'collection only'!E:E)</f>
        <v>41776446.850000001</v>
      </c>
      <c r="K189" s="26">
        <f>SUMIF('data-from-invoicing'!D:D,eslam.data!AR189,'data-from-invoicing'!F:F)</f>
        <v>41776446.840000004</v>
      </c>
      <c r="L189" s="2">
        <f t="shared" si="33"/>
        <v>-9.9999979138374329E-3</v>
      </c>
      <c r="M189" s="2"/>
      <c r="Q189" s="23"/>
      <c r="R189" s="2">
        <v>42340993.43</v>
      </c>
      <c r="S189" s="1">
        <v>43982</v>
      </c>
      <c r="T189" s="1">
        <v>44000</v>
      </c>
      <c r="U189" s="1">
        <v>44000</v>
      </c>
      <c r="V189">
        <v>56</v>
      </c>
      <c r="W189" s="1">
        <v>44056</v>
      </c>
      <c r="X189" s="1">
        <v>44034</v>
      </c>
      <c r="Y189" s="2">
        <v>1149446012.3900001</v>
      </c>
      <c r="AF189" s="2">
        <v>0</v>
      </c>
      <c r="AG189" s="14">
        <f>SUMIF('consultant-gross'!D:D,eslam.data!AQ189,'consultant-gross'!F:F)</f>
        <v>0</v>
      </c>
      <c r="AH189" s="14">
        <f>SUMIF('consultant-gross'!D:D,eslam.data!AQ189,'consultant-gross'!G:G)</f>
        <v>0</v>
      </c>
      <c r="AI189" s="14">
        <f>SUMIF('consultant-net'!D:D,eslam.data!AQ189,'consultant-net'!F:F)</f>
        <v>0</v>
      </c>
      <c r="AJ189" s="2" t="str">
        <f>VLOOKUP(A189,'eslam-to-invoicing'!A:B,2,0)</f>
        <v>DPW Onshore Port &amp; Terminal</v>
      </c>
      <c r="AQ189" s="2" t="str">
        <f t="shared" si="34"/>
        <v>DP World Sokhna17</v>
      </c>
      <c r="AR189" s="2" t="str">
        <f t="shared" si="35"/>
        <v>DPW Onshore Port &amp; Terminal17</v>
      </c>
    </row>
    <row r="190" spans="1:44" hidden="1" x14ac:dyDescent="0.3">
      <c r="A190" s="6" t="s">
        <v>30</v>
      </c>
      <c r="B190" s="6">
        <f>VLOOKUP(A190,Sheet1!A:B,2,0)</f>
        <v>1</v>
      </c>
      <c r="C190" s="6">
        <v>18</v>
      </c>
      <c r="D190" s="25"/>
      <c r="E190" s="2">
        <v>59878397.729999781</v>
      </c>
      <c r="F190" s="26">
        <f>_xlfn.MAXIFS('data-from-invoicing'!E:E,'data-from-invoicing'!D:D,eslam.data!AR190)</f>
        <v>59878397.729999997</v>
      </c>
      <c r="G190" s="2">
        <f t="shared" si="32"/>
        <v>2.1606683731079102E-7</v>
      </c>
      <c r="H190" s="2"/>
      <c r="I190" s="23"/>
      <c r="J190" s="2">
        <f>SUMIF('collection only'!D:D,eslam.data!AQ190,'collection only'!E:E)</f>
        <v>44310014.32</v>
      </c>
      <c r="K190" s="26">
        <f>SUMIF('data-from-invoicing'!D:D,eslam.data!AR190,'data-from-invoicing'!F:F)</f>
        <v>44310014.32</v>
      </c>
      <c r="L190" s="2">
        <f t="shared" si="33"/>
        <v>0</v>
      </c>
      <c r="M190" s="2"/>
      <c r="Q190" s="23"/>
      <c r="R190" s="2">
        <v>44908798.299999997</v>
      </c>
      <c r="S190" s="1">
        <v>44012</v>
      </c>
      <c r="T190" s="1">
        <v>44035</v>
      </c>
      <c r="U190" s="1">
        <v>44035</v>
      </c>
      <c r="V190">
        <v>56</v>
      </c>
      <c r="W190" s="1">
        <v>44091</v>
      </c>
      <c r="X190" s="1">
        <v>44062</v>
      </c>
      <c r="Y190" s="2">
        <v>1209324410.1199999</v>
      </c>
      <c r="AF190" s="2">
        <v>0</v>
      </c>
      <c r="AG190" s="14">
        <f>SUMIF('consultant-gross'!D:D,eslam.data!AQ190,'consultant-gross'!F:F)</f>
        <v>0</v>
      </c>
      <c r="AH190" s="14">
        <f>SUMIF('consultant-gross'!D:D,eslam.data!AQ190,'consultant-gross'!G:G)</f>
        <v>0</v>
      </c>
      <c r="AI190" s="14">
        <f>SUMIF('consultant-net'!D:D,eslam.data!AQ190,'consultant-net'!F:F)</f>
        <v>0</v>
      </c>
      <c r="AJ190" s="2" t="str">
        <f>VLOOKUP(A190,'eslam-to-invoicing'!A:B,2,0)</f>
        <v>DPW Onshore Port &amp; Terminal</v>
      </c>
      <c r="AQ190" s="2" t="str">
        <f t="shared" si="34"/>
        <v>DP World Sokhna18</v>
      </c>
      <c r="AR190" s="2" t="str">
        <f t="shared" si="35"/>
        <v>DPW Onshore Port &amp; Terminal18</v>
      </c>
    </row>
    <row r="191" spans="1:44" hidden="1" x14ac:dyDescent="0.3">
      <c r="A191" s="6" t="s">
        <v>30</v>
      </c>
      <c r="B191" s="6">
        <f>VLOOKUP(A191,Sheet1!A:B,2,0)</f>
        <v>1</v>
      </c>
      <c r="C191" s="6">
        <v>19</v>
      </c>
      <c r="D191" s="25"/>
      <c r="E191" s="2">
        <v>34366362.950000048</v>
      </c>
      <c r="F191" s="26">
        <f>_xlfn.MAXIFS('data-from-invoicing'!E:E,'data-from-invoicing'!D:D,eslam.data!AR191)</f>
        <v>34366362.950000003</v>
      </c>
      <c r="G191" s="2">
        <f t="shared" si="32"/>
        <v>0</v>
      </c>
      <c r="H191" s="2"/>
      <c r="I191" s="23"/>
      <c r="J191" s="2">
        <f>SUMIF('collection only'!D:D,eslam.data!AQ191,'collection only'!E:E)</f>
        <v>25431108.579999998</v>
      </c>
      <c r="K191" s="26">
        <f>SUMIF('data-from-invoicing'!D:D,eslam.data!AR191,'data-from-invoicing'!F:F)</f>
        <v>25431108.579999998</v>
      </c>
      <c r="L191" s="2">
        <f t="shared" si="33"/>
        <v>0</v>
      </c>
      <c r="M191" s="2"/>
      <c r="Q191" s="23"/>
      <c r="R191" s="2">
        <v>25774772.210000001</v>
      </c>
      <c r="S191" s="1">
        <v>44043</v>
      </c>
      <c r="T191" s="1">
        <v>44062</v>
      </c>
      <c r="U191" s="1">
        <v>44062</v>
      </c>
      <c r="V191">
        <v>56</v>
      </c>
      <c r="W191" s="1">
        <v>44118</v>
      </c>
      <c r="X191" s="1">
        <v>44090</v>
      </c>
      <c r="Y191" s="2">
        <v>1243690773.0699999</v>
      </c>
      <c r="AF191" s="2">
        <v>0</v>
      </c>
      <c r="AG191" s="14">
        <f>SUMIF('consultant-gross'!D:D,eslam.data!AQ191,'consultant-gross'!F:F)</f>
        <v>0</v>
      </c>
      <c r="AH191" s="14">
        <f>SUMIF('consultant-gross'!D:D,eslam.data!AQ191,'consultant-gross'!G:G)</f>
        <v>0</v>
      </c>
      <c r="AI191" s="14">
        <f>SUMIF('consultant-net'!D:D,eslam.data!AQ191,'consultant-net'!F:F)</f>
        <v>0</v>
      </c>
      <c r="AJ191" s="2" t="str">
        <f>VLOOKUP(A191,'eslam-to-invoicing'!A:B,2,0)</f>
        <v>DPW Onshore Port &amp; Terminal</v>
      </c>
      <c r="AQ191" s="2" t="str">
        <f t="shared" si="34"/>
        <v>DP World Sokhna19</v>
      </c>
      <c r="AR191" s="2" t="str">
        <f t="shared" si="35"/>
        <v>DPW Onshore Port &amp; Terminal19</v>
      </c>
    </row>
    <row r="192" spans="1:44" hidden="1" x14ac:dyDescent="0.3">
      <c r="A192" s="6" t="s">
        <v>30</v>
      </c>
      <c r="B192" s="6">
        <f>VLOOKUP(A192,Sheet1!A:B,2,0)</f>
        <v>1</v>
      </c>
      <c r="C192" s="6">
        <v>20</v>
      </c>
      <c r="D192" s="25"/>
      <c r="E192" s="2">
        <v>42996289.460000038</v>
      </c>
      <c r="F192" s="26">
        <f>_xlfn.MAXIFS('data-from-invoicing'!E:E,'data-from-invoicing'!D:D,eslam.data!AR192)</f>
        <v>42996289.460000001</v>
      </c>
      <c r="G192" s="2">
        <f t="shared" si="32"/>
        <v>0</v>
      </c>
      <c r="H192" s="2"/>
      <c r="I192" s="23"/>
      <c r="J192" s="2">
        <f>SUMIF('collection only'!D:D,eslam.data!AQ192,'collection only'!E:E)</f>
        <v>31817254.199999999</v>
      </c>
      <c r="K192" s="26">
        <f>SUMIF('data-from-invoicing'!D:D,eslam.data!AR192,'data-from-invoicing'!F:F)</f>
        <v>31817254.199999999</v>
      </c>
      <c r="L192" s="2">
        <f t="shared" si="33"/>
        <v>0</v>
      </c>
      <c r="M192" s="2"/>
      <c r="Q192" s="23"/>
      <c r="R192" s="2">
        <v>32247217.100000001</v>
      </c>
      <c r="S192" s="1">
        <v>44074</v>
      </c>
      <c r="T192" s="1">
        <v>44091</v>
      </c>
      <c r="U192" s="1">
        <v>44091</v>
      </c>
      <c r="V192">
        <v>56</v>
      </c>
      <c r="W192" s="1">
        <v>44147</v>
      </c>
      <c r="X192" s="1">
        <v>44117</v>
      </c>
      <c r="Y192" s="2">
        <v>1286687062.53</v>
      </c>
      <c r="AF192" s="2">
        <v>0</v>
      </c>
      <c r="AG192" s="14">
        <f>SUMIF('consultant-gross'!D:D,eslam.data!AQ192,'consultant-gross'!F:F)</f>
        <v>0</v>
      </c>
      <c r="AH192" s="14">
        <f>SUMIF('consultant-gross'!D:D,eslam.data!AQ192,'consultant-gross'!G:G)</f>
        <v>0</v>
      </c>
      <c r="AI192" s="14">
        <f>SUMIF('consultant-net'!D:D,eslam.data!AQ192,'consultant-net'!F:F)</f>
        <v>0</v>
      </c>
      <c r="AJ192" s="2" t="str">
        <f>VLOOKUP(A192,'eslam-to-invoicing'!A:B,2,0)</f>
        <v>DPW Onshore Port &amp; Terminal</v>
      </c>
      <c r="AQ192" s="2" t="str">
        <f t="shared" si="34"/>
        <v>DP World Sokhna20</v>
      </c>
      <c r="AR192" s="2" t="str">
        <f t="shared" si="35"/>
        <v>DPW Onshore Port &amp; Terminal20</v>
      </c>
    </row>
    <row r="193" spans="1:44" hidden="1" x14ac:dyDescent="0.3">
      <c r="A193" s="6" t="s">
        <v>30</v>
      </c>
      <c r="B193" s="6">
        <f>VLOOKUP(A193,Sheet1!A:B,2,0)</f>
        <v>1</v>
      </c>
      <c r="C193" s="6">
        <v>21</v>
      </c>
      <c r="D193" s="25"/>
      <c r="E193" s="2">
        <v>34792442.430000067</v>
      </c>
      <c r="F193" s="26">
        <f>_xlfn.MAXIFS('data-from-invoicing'!E:E,'data-from-invoicing'!D:D,eslam.data!AR193)</f>
        <v>34792442.420000002</v>
      </c>
      <c r="G193" s="2">
        <f t="shared" si="32"/>
        <v>-1.0000064969062805E-2</v>
      </c>
      <c r="H193" s="2"/>
      <c r="I193" s="23"/>
      <c r="J193" s="2">
        <f>SUMIF('collection only'!D:D,eslam.data!AQ193,'collection only'!E:E)</f>
        <v>25746407.390000001</v>
      </c>
      <c r="K193" s="26">
        <f>SUMIF('data-from-invoicing'!D:D,eslam.data!AR193,'data-from-invoicing'!F:F)</f>
        <v>25746407.400000002</v>
      </c>
      <c r="L193" s="2">
        <f t="shared" si="33"/>
        <v>1.0000001639127731E-2</v>
      </c>
      <c r="M193" s="2"/>
      <c r="Q193" s="23"/>
      <c r="R193" s="2">
        <v>26094331.82</v>
      </c>
      <c r="S193" s="1">
        <v>44104</v>
      </c>
      <c r="T193" s="1">
        <v>44119</v>
      </c>
      <c r="U193" s="1">
        <v>44119</v>
      </c>
      <c r="V193">
        <v>56</v>
      </c>
      <c r="W193" s="1">
        <v>44175</v>
      </c>
      <c r="X193" s="1">
        <v>44132</v>
      </c>
      <c r="Y193" s="2">
        <v>1321479504.96</v>
      </c>
      <c r="AF193" s="2">
        <v>0</v>
      </c>
      <c r="AG193" s="14">
        <f>SUMIF('consultant-gross'!D:D,eslam.data!AQ193,'consultant-gross'!F:F)</f>
        <v>0</v>
      </c>
      <c r="AH193" s="14">
        <f>SUMIF('consultant-gross'!D:D,eslam.data!AQ193,'consultant-gross'!G:G)</f>
        <v>0</v>
      </c>
      <c r="AI193" s="14">
        <f>SUMIF('consultant-net'!D:D,eslam.data!AQ193,'consultant-net'!F:F)</f>
        <v>0</v>
      </c>
      <c r="AJ193" s="2" t="str">
        <f>VLOOKUP(A193,'eslam-to-invoicing'!A:B,2,0)</f>
        <v>DPW Onshore Port &amp; Terminal</v>
      </c>
      <c r="AQ193" s="2" t="str">
        <f t="shared" si="34"/>
        <v>DP World Sokhna21</v>
      </c>
      <c r="AR193" s="2" t="str">
        <f t="shared" si="35"/>
        <v>DPW Onshore Port &amp; Terminal21</v>
      </c>
    </row>
    <row r="194" spans="1:44" hidden="1" x14ac:dyDescent="0.3">
      <c r="A194" s="6" t="s">
        <v>30</v>
      </c>
      <c r="B194" s="6">
        <f>VLOOKUP(A194,Sheet1!A:B,2,0)</f>
        <v>1</v>
      </c>
      <c r="C194" s="6">
        <v>22</v>
      </c>
      <c r="D194" s="25"/>
      <c r="E194" s="2">
        <v>23946448.24000001</v>
      </c>
      <c r="F194" s="26">
        <f>_xlfn.MAXIFS('data-from-invoicing'!E:E,'data-from-invoicing'!D:D,eslam.data!AR194)</f>
        <v>23946448.25</v>
      </c>
      <c r="G194" s="2">
        <f t="shared" si="32"/>
        <v>9.9999904632568359E-3</v>
      </c>
      <c r="H194" s="2"/>
      <c r="I194" s="23"/>
      <c r="J194" s="2">
        <f>SUMIF('collection only'!D:D,eslam.data!AQ194,'collection only'!E:E)</f>
        <v>17720371</v>
      </c>
      <c r="K194" s="26">
        <f>SUMIF('data-from-invoicing'!D:D,eslam.data!AR194,'data-from-invoicing'!F:F)</f>
        <v>17720371.699999999</v>
      </c>
      <c r="L194" s="2">
        <f t="shared" si="33"/>
        <v>0.69999999925494194</v>
      </c>
      <c r="M194" s="2"/>
      <c r="Q194" s="23"/>
      <c r="R194" s="2">
        <v>17959836.190000001</v>
      </c>
      <c r="S194" s="1">
        <v>44135</v>
      </c>
      <c r="T194" s="1">
        <v>44148</v>
      </c>
      <c r="U194" s="1">
        <v>44148</v>
      </c>
      <c r="V194">
        <v>56</v>
      </c>
      <c r="W194" s="1">
        <v>44204</v>
      </c>
      <c r="X194" s="1">
        <v>44185</v>
      </c>
      <c r="Y194" s="2">
        <v>1345425953.2</v>
      </c>
      <c r="AF194" s="2">
        <v>0</v>
      </c>
      <c r="AG194" s="14">
        <f>SUMIF('consultant-gross'!D:D,eslam.data!AQ194,'consultant-gross'!F:F)</f>
        <v>0</v>
      </c>
      <c r="AH194" s="14">
        <f>SUMIF('consultant-gross'!D:D,eslam.data!AQ194,'consultant-gross'!G:G)</f>
        <v>0</v>
      </c>
      <c r="AI194" s="14">
        <f>SUMIF('consultant-net'!D:D,eslam.data!AQ194,'consultant-net'!F:F)</f>
        <v>0</v>
      </c>
      <c r="AJ194" s="2" t="str">
        <f>VLOOKUP(A194,'eslam-to-invoicing'!A:B,2,0)</f>
        <v>DPW Onshore Port &amp; Terminal</v>
      </c>
      <c r="AQ194" s="2" t="str">
        <f t="shared" si="34"/>
        <v>DP World Sokhna22</v>
      </c>
      <c r="AR194" s="2" t="str">
        <f t="shared" si="35"/>
        <v>DPW Onshore Port &amp; Terminal22</v>
      </c>
    </row>
    <row r="195" spans="1:44" hidden="1" x14ac:dyDescent="0.3">
      <c r="A195" s="6" t="s">
        <v>30</v>
      </c>
      <c r="B195" s="6">
        <f>VLOOKUP(A195,Sheet1!A:B,2,0)</f>
        <v>1</v>
      </c>
      <c r="C195" s="6">
        <v>23</v>
      </c>
      <c r="D195" s="25"/>
      <c r="E195" s="2">
        <v>35871966.379999883</v>
      </c>
      <c r="F195" s="26">
        <f>_xlfn.MAXIFS('data-from-invoicing'!E:E,'data-from-invoicing'!D:D,eslam.data!AR195)</f>
        <v>35871966.380000003</v>
      </c>
      <c r="G195" s="2">
        <f t="shared" si="32"/>
        <v>1.1920928955078125E-7</v>
      </c>
      <c r="H195" s="2"/>
      <c r="I195" s="23"/>
      <c r="J195" s="2">
        <f>SUMIF('collection only'!D:D,eslam.data!AQ195,'collection only'!E:E)</f>
        <v>26545255.119999997</v>
      </c>
      <c r="K195" s="26">
        <f>SUMIF('data-from-invoicing'!D:D,eslam.data!AR195,'data-from-invoicing'!F:F)</f>
        <v>26545255.119999997</v>
      </c>
      <c r="L195" s="2">
        <f t="shared" si="33"/>
        <v>0</v>
      </c>
      <c r="M195" s="2"/>
      <c r="Q195" s="23"/>
      <c r="R195" s="2">
        <v>26903974.780000001</v>
      </c>
      <c r="S195" s="1">
        <v>44165</v>
      </c>
      <c r="T195" s="1">
        <v>44175</v>
      </c>
      <c r="U195" s="1">
        <v>44180</v>
      </c>
      <c r="V195">
        <v>56</v>
      </c>
      <c r="W195" s="1">
        <v>44236</v>
      </c>
      <c r="X195" s="1">
        <v>44215</v>
      </c>
      <c r="Y195" s="2">
        <v>1381297919.5799999</v>
      </c>
      <c r="AF195" s="2">
        <v>0</v>
      </c>
      <c r="AG195" s="14">
        <f>SUMIF('consultant-gross'!D:D,eslam.data!AQ195,'consultant-gross'!F:F)</f>
        <v>0</v>
      </c>
      <c r="AH195" s="14">
        <f>SUMIF('consultant-gross'!D:D,eslam.data!AQ195,'consultant-gross'!G:G)</f>
        <v>0</v>
      </c>
      <c r="AI195" s="14">
        <f>SUMIF('consultant-net'!D:D,eslam.data!AQ195,'consultant-net'!F:F)</f>
        <v>0</v>
      </c>
      <c r="AJ195" s="2" t="str">
        <f>VLOOKUP(A195,'eslam-to-invoicing'!A:B,2,0)</f>
        <v>DPW Onshore Port &amp; Terminal</v>
      </c>
      <c r="AQ195" s="2" t="str">
        <f t="shared" si="34"/>
        <v>DP World Sokhna23</v>
      </c>
      <c r="AR195" s="2" t="str">
        <f t="shared" si="35"/>
        <v>DPW Onshore Port &amp; Terminal23</v>
      </c>
    </row>
    <row r="196" spans="1:44" hidden="1" x14ac:dyDescent="0.3">
      <c r="A196" s="6" t="s">
        <v>30</v>
      </c>
      <c r="B196" s="6">
        <f>VLOOKUP(A196,Sheet1!A:B,2,0)</f>
        <v>1</v>
      </c>
      <c r="C196" s="6">
        <v>24</v>
      </c>
      <c r="D196" s="25"/>
      <c r="E196" s="2">
        <v>28199021.24000001</v>
      </c>
      <c r="F196" s="26">
        <f>_xlfn.MAXIFS('data-from-invoicing'!E:E,'data-from-invoicing'!D:D,eslam.data!AR196)</f>
        <v>28199021.239999998</v>
      </c>
      <c r="G196" s="2">
        <f t="shared" si="32"/>
        <v>0</v>
      </c>
      <c r="H196" s="2"/>
      <c r="I196" s="23"/>
      <c r="J196" s="2">
        <f>SUMIF('collection only'!D:D,eslam.data!AQ196,'collection only'!E:E)</f>
        <v>20867275.719999999</v>
      </c>
      <c r="K196" s="26">
        <f>SUMIF('data-from-invoicing'!D:D,eslam.data!AR196,'data-from-invoicing'!F:F)</f>
        <v>20867275.719999999</v>
      </c>
      <c r="L196" s="2">
        <f t="shared" si="33"/>
        <v>0</v>
      </c>
      <c r="M196" s="2"/>
      <c r="Q196" s="23"/>
      <c r="R196" s="2">
        <v>21149265.93</v>
      </c>
      <c r="S196" s="1">
        <v>44196</v>
      </c>
      <c r="T196" s="1">
        <v>44206</v>
      </c>
      <c r="U196" s="1">
        <v>44206</v>
      </c>
      <c r="V196">
        <v>56</v>
      </c>
      <c r="W196" s="1">
        <v>44262</v>
      </c>
      <c r="X196" s="1">
        <v>44242</v>
      </c>
      <c r="Y196" s="2">
        <v>1409496940.8199999</v>
      </c>
      <c r="AF196" s="2">
        <v>0</v>
      </c>
      <c r="AG196" s="14">
        <f>SUMIF('consultant-gross'!D:D,eslam.data!AQ196,'consultant-gross'!F:F)</f>
        <v>0</v>
      </c>
      <c r="AH196" s="14">
        <f>SUMIF('consultant-gross'!D:D,eslam.data!AQ196,'consultant-gross'!G:G)</f>
        <v>0</v>
      </c>
      <c r="AI196" s="14">
        <f>SUMIF('consultant-net'!D:D,eslam.data!AQ196,'consultant-net'!F:F)</f>
        <v>0</v>
      </c>
      <c r="AJ196" s="2" t="str">
        <f>VLOOKUP(A196,'eslam-to-invoicing'!A:B,2,0)</f>
        <v>DPW Onshore Port &amp; Terminal</v>
      </c>
      <c r="AQ196" s="2" t="str">
        <f t="shared" si="34"/>
        <v>DP World Sokhna24</v>
      </c>
      <c r="AR196" s="2" t="str">
        <f t="shared" si="35"/>
        <v>DPW Onshore Port &amp; Terminal24</v>
      </c>
    </row>
    <row r="197" spans="1:44" hidden="1" x14ac:dyDescent="0.3">
      <c r="A197" s="6" t="s">
        <v>30</v>
      </c>
      <c r="B197" s="6">
        <f>VLOOKUP(A197,Sheet1!A:B,2,0)</f>
        <v>1</v>
      </c>
      <c r="C197" s="6">
        <v>25</v>
      </c>
      <c r="D197" s="25"/>
      <c r="E197" s="2">
        <v>13937299.50999999</v>
      </c>
      <c r="F197" s="26">
        <f>_xlfn.MAXIFS('data-from-invoicing'!E:E,'data-from-invoicing'!D:D,eslam.data!AR197)</f>
        <v>13937299.51</v>
      </c>
      <c r="G197" s="2">
        <f t="shared" si="32"/>
        <v>0</v>
      </c>
      <c r="H197" s="2"/>
      <c r="I197" s="23"/>
      <c r="J197" s="2">
        <f>SUMIF('collection only'!D:D,eslam.data!AQ197,'collection only'!E:E)</f>
        <v>10313601.640000001</v>
      </c>
      <c r="K197" s="26">
        <f>SUMIF('data-from-invoicing'!D:D,eslam.data!AR197,'data-from-invoicing'!F:F)</f>
        <v>10313601.630000001</v>
      </c>
      <c r="L197" s="2">
        <f t="shared" si="33"/>
        <v>-9.9999997764825821E-3</v>
      </c>
      <c r="M197" s="2"/>
      <c r="Q197" s="23"/>
      <c r="R197" s="2">
        <v>10452974.640000001</v>
      </c>
      <c r="S197" s="1">
        <v>44227</v>
      </c>
      <c r="T197" s="1">
        <v>44243</v>
      </c>
      <c r="U197" s="1">
        <v>44244</v>
      </c>
      <c r="V197">
        <v>56</v>
      </c>
      <c r="W197" s="1">
        <v>44300</v>
      </c>
      <c r="X197" s="1">
        <v>44276</v>
      </c>
      <c r="Y197" s="2">
        <v>1423434240.3299999</v>
      </c>
      <c r="AF197" s="2">
        <v>0</v>
      </c>
      <c r="AG197" s="14">
        <f>SUMIF('consultant-gross'!D:D,eslam.data!AQ197,'consultant-gross'!F:F)</f>
        <v>0</v>
      </c>
      <c r="AH197" s="14">
        <f>SUMIF('consultant-gross'!D:D,eslam.data!AQ197,'consultant-gross'!G:G)</f>
        <v>0</v>
      </c>
      <c r="AI197" s="14">
        <f>SUMIF('consultant-net'!D:D,eslam.data!AQ197,'consultant-net'!F:F)</f>
        <v>0</v>
      </c>
      <c r="AJ197" s="2" t="str">
        <f>VLOOKUP(A197,'eslam-to-invoicing'!A:B,2,0)</f>
        <v>DPW Onshore Port &amp; Terminal</v>
      </c>
      <c r="AQ197" s="2" t="str">
        <f t="shared" si="34"/>
        <v>DP World Sokhna25</v>
      </c>
      <c r="AR197" s="2" t="str">
        <f t="shared" si="35"/>
        <v>DPW Onshore Port &amp; Terminal25</v>
      </c>
    </row>
    <row r="198" spans="1:44" hidden="1" x14ac:dyDescent="0.3">
      <c r="A198" s="6" t="s">
        <v>30</v>
      </c>
      <c r="B198" s="6">
        <f>VLOOKUP(A198,Sheet1!A:B,2,0)</f>
        <v>1</v>
      </c>
      <c r="C198" s="6">
        <v>26</v>
      </c>
      <c r="D198" s="25"/>
      <c r="E198" s="2">
        <v>30564756.18000007</v>
      </c>
      <c r="F198" s="26">
        <f>_xlfn.MAXIFS('data-from-invoicing'!E:E,'data-from-invoicing'!D:D,eslam.data!AR198)</f>
        <v>30564756.18</v>
      </c>
      <c r="G198" s="2">
        <f t="shared" si="32"/>
        <v>-7.0780515670776367E-8</v>
      </c>
      <c r="H198" s="2"/>
      <c r="I198" s="23"/>
      <c r="J198" s="2">
        <f>SUMIF('collection only'!D:D,eslam.data!AQ198,'collection only'!E:E)</f>
        <v>22617919.57</v>
      </c>
      <c r="K198" s="26">
        <f>SUMIF('data-from-invoicing'!D:D,eslam.data!AR198,'data-from-invoicing'!F:F)</f>
        <v>22617919.57</v>
      </c>
      <c r="L198" s="2">
        <f t="shared" si="33"/>
        <v>0</v>
      </c>
      <c r="M198" s="2"/>
      <c r="Q198" s="23"/>
      <c r="R198" s="2">
        <v>22923567.129999999</v>
      </c>
      <c r="S198" s="1">
        <v>44255</v>
      </c>
      <c r="T198" s="1">
        <v>44272</v>
      </c>
      <c r="U198" s="1">
        <v>44280</v>
      </c>
      <c r="V198">
        <v>56</v>
      </c>
      <c r="W198" s="1">
        <v>44336</v>
      </c>
      <c r="X198" s="1">
        <v>44300</v>
      </c>
      <c r="Y198" s="2">
        <v>1453998996.51</v>
      </c>
      <c r="AF198" s="2">
        <v>0</v>
      </c>
      <c r="AG198" s="14">
        <f>SUMIF('consultant-gross'!D:D,eslam.data!AQ198,'consultant-gross'!F:F)</f>
        <v>0</v>
      </c>
      <c r="AH198" s="14">
        <f>SUMIF('consultant-gross'!D:D,eslam.data!AQ198,'consultant-gross'!G:G)</f>
        <v>0</v>
      </c>
      <c r="AI198" s="14">
        <f>SUMIF('consultant-net'!D:D,eslam.data!AQ198,'consultant-net'!F:F)</f>
        <v>0</v>
      </c>
      <c r="AJ198" s="2" t="str">
        <f>VLOOKUP(A198,'eslam-to-invoicing'!A:B,2,0)</f>
        <v>DPW Onshore Port &amp; Terminal</v>
      </c>
      <c r="AQ198" s="2" t="str">
        <f t="shared" si="34"/>
        <v>DP World Sokhna26</v>
      </c>
      <c r="AR198" s="2" t="str">
        <f t="shared" si="35"/>
        <v>DPW Onshore Port &amp; Terminal26</v>
      </c>
    </row>
    <row r="199" spans="1:44" hidden="1" x14ac:dyDescent="0.3">
      <c r="A199" s="6" t="s">
        <v>30</v>
      </c>
      <c r="B199" s="6">
        <f>VLOOKUP(A199,Sheet1!A:B,2,0)</f>
        <v>1</v>
      </c>
      <c r="C199" s="6">
        <v>27</v>
      </c>
      <c r="D199" s="25"/>
      <c r="E199" s="2">
        <v>21307969.75999999</v>
      </c>
      <c r="F199" s="26">
        <f>_xlfn.MAXIFS('data-from-invoicing'!E:E,'data-from-invoicing'!D:D,eslam.data!AR199)</f>
        <v>21307969.760000002</v>
      </c>
      <c r="G199" s="2">
        <f t="shared" si="32"/>
        <v>0</v>
      </c>
      <c r="H199" s="2"/>
      <c r="I199" s="23"/>
      <c r="J199" s="2">
        <f>SUMIF('collection only'!D:D,eslam.data!AQ199,'collection only'!E:E)</f>
        <v>15718793.619999999</v>
      </c>
      <c r="K199" s="26">
        <f>SUMIF('data-from-invoicing'!D:D,eslam.data!AR199,'data-from-invoicing'!F:F)</f>
        <v>15718793.619999999</v>
      </c>
      <c r="L199" s="2">
        <f t="shared" si="33"/>
        <v>0</v>
      </c>
      <c r="M199" s="2"/>
      <c r="Q199" s="23"/>
      <c r="R199" s="2">
        <v>15980977.32</v>
      </c>
      <c r="S199" s="1">
        <v>44286</v>
      </c>
      <c r="T199" s="1">
        <v>44301</v>
      </c>
      <c r="U199" s="1">
        <v>44301</v>
      </c>
      <c r="V199">
        <v>56</v>
      </c>
      <c r="W199" s="1">
        <v>44357</v>
      </c>
      <c r="X199" s="1">
        <v>44335</v>
      </c>
      <c r="Y199" s="2">
        <v>1475306966.27</v>
      </c>
      <c r="AF199" s="2">
        <v>0</v>
      </c>
      <c r="AG199" s="14">
        <f>SUMIF('consultant-gross'!D:D,eslam.data!AQ199,'consultant-gross'!F:F)</f>
        <v>0</v>
      </c>
      <c r="AH199" s="14">
        <f>SUMIF('consultant-gross'!D:D,eslam.data!AQ199,'consultant-gross'!G:G)</f>
        <v>0</v>
      </c>
      <c r="AI199" s="14">
        <f>SUMIF('consultant-net'!D:D,eslam.data!AQ199,'consultant-net'!F:F)</f>
        <v>0</v>
      </c>
      <c r="AJ199" s="2" t="str">
        <f>VLOOKUP(A199,'eslam-to-invoicing'!A:B,2,0)</f>
        <v>DPW Onshore Port &amp; Terminal</v>
      </c>
      <c r="AQ199" s="2" t="str">
        <f t="shared" si="34"/>
        <v>DP World Sokhna27</v>
      </c>
      <c r="AR199" s="2" t="str">
        <f t="shared" si="35"/>
        <v>DPW Onshore Port &amp; Terminal27</v>
      </c>
    </row>
    <row r="200" spans="1:44" hidden="1" x14ac:dyDescent="0.3">
      <c r="A200" s="6" t="s">
        <v>30</v>
      </c>
      <c r="B200" s="6">
        <f>VLOOKUP(A200,Sheet1!A:B,2,0)</f>
        <v>1</v>
      </c>
      <c r="C200" s="6">
        <v>28</v>
      </c>
      <c r="D200" s="25"/>
      <c r="E200" s="2">
        <v>27099548.450000051</v>
      </c>
      <c r="F200" s="26">
        <f>_xlfn.MAXIFS('data-from-invoicing'!E:E,'data-from-invoicing'!D:D,eslam.data!AR200)</f>
        <v>27099548.460000001</v>
      </c>
      <c r="G200" s="2">
        <f t="shared" si="32"/>
        <v>9.9999494850635529E-3</v>
      </c>
      <c r="H200" s="2"/>
      <c r="I200" s="23"/>
      <c r="J200" s="2">
        <f>SUMIF('collection only'!D:D,eslam.data!AQ200,'collection only'!E:E)</f>
        <v>19977105.850000001</v>
      </c>
      <c r="K200" s="26">
        <f>SUMIF('data-from-invoicing'!D:D,eslam.data!AR200,'data-from-invoicing'!F:F)</f>
        <v>19977105.850000001</v>
      </c>
      <c r="L200" s="2">
        <f t="shared" si="33"/>
        <v>0</v>
      </c>
      <c r="M200" s="2"/>
      <c r="Q200" s="23"/>
      <c r="R200" s="2">
        <v>20324661.34</v>
      </c>
      <c r="S200" s="1">
        <v>44347</v>
      </c>
      <c r="T200" s="1">
        <v>44339</v>
      </c>
      <c r="U200" s="1">
        <v>44339</v>
      </c>
      <c r="V200">
        <v>56</v>
      </c>
      <c r="W200" s="1">
        <v>44395</v>
      </c>
      <c r="X200" s="1">
        <v>44371</v>
      </c>
      <c r="Y200" s="2">
        <v>1502406514.72</v>
      </c>
      <c r="AF200" s="2">
        <v>0</v>
      </c>
      <c r="AG200" s="14">
        <f>SUMIF('consultant-gross'!D:D,eslam.data!AQ200,'consultant-gross'!F:F)</f>
        <v>0</v>
      </c>
      <c r="AH200" s="14">
        <f>SUMIF('consultant-gross'!D:D,eslam.data!AQ200,'consultant-gross'!G:G)</f>
        <v>0</v>
      </c>
      <c r="AI200" s="14">
        <f>SUMIF('consultant-net'!D:D,eslam.data!AQ200,'consultant-net'!F:F)</f>
        <v>0</v>
      </c>
      <c r="AJ200" s="2" t="str">
        <f>VLOOKUP(A200,'eslam-to-invoicing'!A:B,2,0)</f>
        <v>DPW Onshore Port &amp; Terminal</v>
      </c>
      <c r="AQ200" s="2" t="str">
        <f t="shared" si="34"/>
        <v>DP World Sokhna28</v>
      </c>
      <c r="AR200" s="2" t="str">
        <f t="shared" si="35"/>
        <v>DPW Onshore Port &amp; Terminal28</v>
      </c>
    </row>
    <row r="201" spans="1:44" hidden="1" x14ac:dyDescent="0.3">
      <c r="A201" s="6" t="s">
        <v>30</v>
      </c>
      <c r="B201" s="6">
        <f>VLOOKUP(A201,Sheet1!A:B,2,0)</f>
        <v>1</v>
      </c>
      <c r="C201" s="6">
        <v>29</v>
      </c>
      <c r="D201" s="25"/>
      <c r="E201" s="2">
        <v>27690935.599999901</v>
      </c>
      <c r="F201" s="26">
        <f>_xlfn.MAXIFS('data-from-invoicing'!E:E,'data-from-invoicing'!D:D,eslam.data!AR201)</f>
        <v>27690935.600000001</v>
      </c>
      <c r="G201" s="2">
        <f t="shared" si="32"/>
        <v>1.0058283805847168E-7</v>
      </c>
      <c r="H201" s="2"/>
      <c r="I201" s="23"/>
      <c r="J201" s="2">
        <f>SUMIF('collection only'!D:D,eslam.data!AQ201,'collection only'!E:E)</f>
        <v>20394668.34</v>
      </c>
      <c r="K201" s="26">
        <f>SUMIF('data-from-invoicing'!D:D,eslam.data!AR201,'data-from-invoicing'!F:F)</f>
        <v>20394668.34</v>
      </c>
      <c r="L201" s="2">
        <f t="shared" si="33"/>
        <v>0</v>
      </c>
      <c r="M201" s="2"/>
      <c r="Q201" s="23"/>
      <c r="R201" s="2">
        <v>20768201.699999999</v>
      </c>
      <c r="S201" s="1">
        <v>44377</v>
      </c>
      <c r="T201" s="1">
        <v>44371</v>
      </c>
      <c r="U201" s="1">
        <v>44371</v>
      </c>
      <c r="V201">
        <v>56</v>
      </c>
      <c r="W201" s="1">
        <v>44427</v>
      </c>
      <c r="X201" s="1">
        <v>44407</v>
      </c>
      <c r="Y201" s="2">
        <v>1530097450.3199999</v>
      </c>
      <c r="AF201" s="2">
        <v>0</v>
      </c>
      <c r="AG201" s="14">
        <f>SUMIF('consultant-gross'!D:D,eslam.data!AQ201,'consultant-gross'!F:F)</f>
        <v>0</v>
      </c>
      <c r="AH201" s="14">
        <f>SUMIF('consultant-gross'!D:D,eslam.data!AQ201,'consultant-gross'!G:G)</f>
        <v>0</v>
      </c>
      <c r="AI201" s="14">
        <f>SUMIF('consultant-net'!D:D,eslam.data!AQ201,'consultant-net'!F:F)</f>
        <v>0</v>
      </c>
      <c r="AJ201" s="2" t="str">
        <f>VLOOKUP(A201,'eslam-to-invoicing'!A:B,2,0)</f>
        <v>DPW Onshore Port &amp; Terminal</v>
      </c>
      <c r="AQ201" s="2" t="str">
        <f t="shared" si="34"/>
        <v>DP World Sokhna29</v>
      </c>
      <c r="AR201" s="2" t="str">
        <f t="shared" si="35"/>
        <v>DPW Onshore Port &amp; Terminal29</v>
      </c>
    </row>
    <row r="202" spans="1:44" hidden="1" x14ac:dyDescent="0.3">
      <c r="A202" s="6" t="s">
        <v>30</v>
      </c>
      <c r="B202" s="6">
        <f>VLOOKUP(A202,Sheet1!A:B,2,0)</f>
        <v>1</v>
      </c>
      <c r="C202" s="6">
        <v>30</v>
      </c>
      <c r="D202" s="25"/>
      <c r="E202" s="2">
        <v>14579181.600000139</v>
      </c>
      <c r="F202" s="26">
        <f>_xlfn.MAXIFS('data-from-invoicing'!E:E,'data-from-invoicing'!D:D,eslam.data!AR202)</f>
        <v>14579181.6</v>
      </c>
      <c r="G202" s="2">
        <f t="shared" si="32"/>
        <v>-1.3969838619232178E-7</v>
      </c>
      <c r="H202" s="2"/>
      <c r="I202" s="23"/>
      <c r="J202" s="2">
        <f>SUMIF('collection only'!D:D,eslam.data!AQ202,'collection only'!E:E)</f>
        <v>10739490.380000001</v>
      </c>
      <c r="K202" s="26">
        <f>SUMIF('data-from-invoicing'!D:D,eslam.data!AR202,'data-from-invoicing'!F:F)</f>
        <v>10739490.380000001</v>
      </c>
      <c r="L202" s="2">
        <f t="shared" si="33"/>
        <v>0</v>
      </c>
      <c r="M202" s="2"/>
      <c r="Q202" s="23"/>
      <c r="R202" s="2">
        <v>10934386.199999999</v>
      </c>
      <c r="S202" s="1">
        <v>44408</v>
      </c>
      <c r="T202" s="1">
        <v>44406</v>
      </c>
      <c r="U202" s="1">
        <v>44406</v>
      </c>
      <c r="V202">
        <v>56</v>
      </c>
      <c r="W202" s="1">
        <v>44462</v>
      </c>
      <c r="X202" s="1">
        <v>44446</v>
      </c>
      <c r="Y202" s="2">
        <v>1544676631.9200001</v>
      </c>
      <c r="AF202" s="2">
        <v>0</v>
      </c>
      <c r="AG202" s="14">
        <f>SUMIF('consultant-gross'!D:D,eslam.data!AQ202,'consultant-gross'!F:F)</f>
        <v>0</v>
      </c>
      <c r="AH202" s="14">
        <f>SUMIF('consultant-gross'!D:D,eslam.data!AQ202,'consultant-gross'!G:G)</f>
        <v>0</v>
      </c>
      <c r="AI202" s="14">
        <f>SUMIF('consultant-net'!D:D,eslam.data!AQ202,'consultant-net'!F:F)</f>
        <v>0</v>
      </c>
      <c r="AJ202" s="2" t="str">
        <f>VLOOKUP(A202,'eslam-to-invoicing'!A:B,2,0)</f>
        <v>DPW Onshore Port &amp; Terminal</v>
      </c>
      <c r="AQ202" s="2" t="str">
        <f t="shared" si="34"/>
        <v>DP World Sokhna30</v>
      </c>
      <c r="AR202" s="2" t="str">
        <f t="shared" si="35"/>
        <v>DPW Onshore Port &amp; Terminal30</v>
      </c>
    </row>
    <row r="203" spans="1:44" hidden="1" x14ac:dyDescent="0.3">
      <c r="A203" s="6" t="s">
        <v>30</v>
      </c>
      <c r="B203" s="6">
        <f>VLOOKUP(A203,Sheet1!A:B,2,0)</f>
        <v>1</v>
      </c>
      <c r="C203" s="6">
        <v>31</v>
      </c>
      <c r="D203" s="25"/>
      <c r="E203" s="2">
        <v>13597917.63999987</v>
      </c>
      <c r="F203" s="26">
        <f>_xlfn.MAXIFS('data-from-invoicing'!E:E,'data-from-invoicing'!D:D,eslam.data!AR203)</f>
        <v>13597917.630000001</v>
      </c>
      <c r="G203" s="2">
        <f t="shared" si="32"/>
        <v>-9.9998693913221359E-3</v>
      </c>
      <c r="H203" s="2"/>
      <c r="I203" s="23"/>
      <c r="J203" s="2">
        <f>SUMIF('collection only'!D:D,eslam.data!AQ203,'collection only'!E:E)</f>
        <v>10014939.050000001</v>
      </c>
      <c r="K203" s="26">
        <f>SUMIF('data-from-invoicing'!D:D,eslam.data!AR203,'data-from-invoicing'!F:F)</f>
        <v>10014939.050000001</v>
      </c>
      <c r="L203" s="2">
        <f t="shared" si="33"/>
        <v>0</v>
      </c>
      <c r="M203" s="2"/>
      <c r="Q203" s="23"/>
      <c r="R203" s="2">
        <v>10198438.220000001</v>
      </c>
      <c r="S203" s="1">
        <v>44439</v>
      </c>
      <c r="T203" s="1">
        <v>44441</v>
      </c>
      <c r="U203" s="1">
        <v>44441</v>
      </c>
      <c r="V203">
        <v>56</v>
      </c>
      <c r="W203" s="1">
        <v>44497</v>
      </c>
      <c r="X203" s="1">
        <v>44480</v>
      </c>
      <c r="Y203" s="2">
        <v>1558274549.5599999</v>
      </c>
      <c r="AF203" s="2">
        <v>0</v>
      </c>
      <c r="AG203" s="14">
        <f>SUMIF('consultant-gross'!D:D,eslam.data!AQ203,'consultant-gross'!F:F)</f>
        <v>0</v>
      </c>
      <c r="AH203" s="14">
        <f>SUMIF('consultant-gross'!D:D,eslam.data!AQ203,'consultant-gross'!G:G)</f>
        <v>0</v>
      </c>
      <c r="AI203" s="14">
        <f>SUMIF('consultant-net'!D:D,eslam.data!AQ203,'consultant-net'!F:F)</f>
        <v>0</v>
      </c>
      <c r="AJ203" s="2" t="str">
        <f>VLOOKUP(A203,'eslam-to-invoicing'!A:B,2,0)</f>
        <v>DPW Onshore Port &amp; Terminal</v>
      </c>
      <c r="AQ203" s="2" t="str">
        <f t="shared" si="34"/>
        <v>DP World Sokhna31</v>
      </c>
      <c r="AR203" s="2" t="str">
        <f t="shared" si="35"/>
        <v>DPW Onshore Port &amp; Terminal31</v>
      </c>
    </row>
    <row r="204" spans="1:44" hidden="1" x14ac:dyDescent="0.3">
      <c r="A204" s="6" t="s">
        <v>30</v>
      </c>
      <c r="B204" s="6">
        <f>VLOOKUP(A204,Sheet1!A:B,2,0)</f>
        <v>1</v>
      </c>
      <c r="C204" s="6">
        <v>32</v>
      </c>
      <c r="D204" s="25"/>
      <c r="E204" s="2">
        <v>16694467.33000016</v>
      </c>
      <c r="F204" s="26">
        <f>_xlfn.MAXIFS('data-from-invoicing'!E:E,'data-from-invoicing'!D:D,eslam.data!AR204)</f>
        <v>16694467.33</v>
      </c>
      <c r="G204" s="2">
        <f t="shared" si="32"/>
        <v>-1.601874828338623E-7</v>
      </c>
      <c r="H204" s="2"/>
      <c r="I204" s="23"/>
      <c r="J204" s="2">
        <f>SUMIF('collection only'!D:D,eslam.data!AQ204,'collection only'!E:E)</f>
        <v>12304801.83</v>
      </c>
      <c r="K204" s="26">
        <f>SUMIF('data-from-invoicing'!D:D,eslam.data!AR204,'data-from-invoicing'!F:F)</f>
        <v>12304801.83</v>
      </c>
      <c r="L204" s="2">
        <f t="shared" si="33"/>
        <v>0</v>
      </c>
      <c r="M204" s="2"/>
      <c r="Q204" s="23"/>
      <c r="R204" s="2">
        <v>12520850.5</v>
      </c>
      <c r="S204" s="1">
        <v>44469</v>
      </c>
      <c r="T204" s="1">
        <v>44474</v>
      </c>
      <c r="U204" s="1">
        <v>44482</v>
      </c>
      <c r="V204">
        <v>56</v>
      </c>
      <c r="W204" s="1">
        <v>44538</v>
      </c>
      <c r="X204" s="1">
        <v>44549</v>
      </c>
      <c r="Y204" s="2">
        <v>1574969016.8900001</v>
      </c>
      <c r="AF204" s="2">
        <v>0</v>
      </c>
      <c r="AG204" s="14">
        <f>SUMIF('consultant-gross'!D:D,eslam.data!AQ204,'consultant-gross'!F:F)</f>
        <v>0</v>
      </c>
      <c r="AH204" s="14">
        <f>SUMIF('consultant-gross'!D:D,eslam.data!AQ204,'consultant-gross'!G:G)</f>
        <v>0</v>
      </c>
      <c r="AI204" s="14">
        <f>SUMIF('consultant-net'!D:D,eslam.data!AQ204,'consultant-net'!F:F)</f>
        <v>0</v>
      </c>
      <c r="AJ204" s="2" t="str">
        <f>VLOOKUP(A204,'eslam-to-invoicing'!A:B,2,0)</f>
        <v>DPW Onshore Port &amp; Terminal</v>
      </c>
      <c r="AQ204" s="2" t="str">
        <f t="shared" si="34"/>
        <v>DP World Sokhna32</v>
      </c>
      <c r="AR204" s="2" t="str">
        <f t="shared" si="35"/>
        <v>DPW Onshore Port &amp; Terminal32</v>
      </c>
    </row>
    <row r="205" spans="1:44" hidden="1" x14ac:dyDescent="0.3">
      <c r="A205" s="6" t="s">
        <v>30</v>
      </c>
      <c r="B205" s="6">
        <f>VLOOKUP(A205,Sheet1!A:B,2,0)</f>
        <v>1</v>
      </c>
      <c r="C205" s="6">
        <v>33</v>
      </c>
      <c r="D205" s="25"/>
      <c r="E205" s="2">
        <v>20335452.7099998</v>
      </c>
      <c r="F205" s="26">
        <f>_xlfn.MAXIFS('data-from-invoicing'!E:E,'data-from-invoicing'!D:D,eslam.data!AR205)</f>
        <v>20335452.719999999</v>
      </c>
      <c r="G205" s="2">
        <f t="shared" si="32"/>
        <v>1.000019907951355E-2</v>
      </c>
      <c r="H205" s="2"/>
      <c r="I205" s="23"/>
      <c r="J205" s="2">
        <f>SUMIF('collection only'!D:D,eslam.data!AQ205,'collection only'!E:E)</f>
        <v>15048235.01</v>
      </c>
      <c r="K205" s="26">
        <f>SUMIF('data-from-invoicing'!D:D,eslam.data!AR205,'data-from-invoicing'!F:F)</f>
        <v>15048235.01</v>
      </c>
      <c r="L205" s="2">
        <f t="shared" si="33"/>
        <v>0</v>
      </c>
      <c r="M205" s="2"/>
      <c r="Q205" s="23"/>
      <c r="R205" s="2">
        <v>15251589.539999999</v>
      </c>
      <c r="S205" s="1">
        <v>44561</v>
      </c>
      <c r="T205" s="1">
        <v>44552</v>
      </c>
      <c r="U205" s="1">
        <v>44552</v>
      </c>
      <c r="V205">
        <v>56</v>
      </c>
      <c r="W205" s="1">
        <v>44608</v>
      </c>
      <c r="X205" s="1">
        <v>44572</v>
      </c>
      <c r="Y205" s="2">
        <v>1595304469.5999999</v>
      </c>
      <c r="AF205" s="2">
        <v>0</v>
      </c>
      <c r="AG205" s="14">
        <f>SUMIF('consultant-gross'!D:D,eslam.data!AQ205,'consultant-gross'!F:F)</f>
        <v>0</v>
      </c>
      <c r="AH205" s="14">
        <f>SUMIF('consultant-gross'!D:D,eslam.data!AQ205,'consultant-gross'!G:G)</f>
        <v>0</v>
      </c>
      <c r="AI205" s="14">
        <f>SUMIF('consultant-net'!D:D,eslam.data!AQ205,'consultant-net'!F:F)</f>
        <v>0</v>
      </c>
      <c r="AJ205" s="2" t="str">
        <f>VLOOKUP(A205,'eslam-to-invoicing'!A:B,2,0)</f>
        <v>DPW Onshore Port &amp; Terminal</v>
      </c>
      <c r="AQ205" s="2" t="str">
        <f t="shared" si="34"/>
        <v>DP World Sokhna33</v>
      </c>
      <c r="AR205" s="2" t="str">
        <f t="shared" si="35"/>
        <v>DPW Onshore Port &amp; Terminal33</v>
      </c>
    </row>
    <row r="206" spans="1:44" hidden="1" x14ac:dyDescent="0.3">
      <c r="A206" s="6" t="s">
        <v>30</v>
      </c>
      <c r="B206" s="6">
        <f>VLOOKUP(A206,Sheet1!A:B,2,0)</f>
        <v>1</v>
      </c>
      <c r="C206" s="6">
        <v>34</v>
      </c>
      <c r="D206" s="25"/>
      <c r="E206" s="2">
        <v>12548237.840000151</v>
      </c>
      <c r="F206" s="26">
        <f>_xlfn.MAXIFS('data-from-invoicing'!E:E,'data-from-invoicing'!D:D,eslam.data!AR206)</f>
        <v>12548237.840000002</v>
      </c>
      <c r="G206" s="2">
        <f t="shared" si="32"/>
        <v>-1.4901161193847656E-7</v>
      </c>
      <c r="H206" s="2"/>
      <c r="I206" s="23"/>
      <c r="J206" s="2">
        <f>SUMIF('collection only'!D:D,eslam.data!AQ206,'collection only'!E:E)</f>
        <v>8899770.4399999995</v>
      </c>
      <c r="K206" s="26">
        <f>SUMIF('data-from-invoicing'!D:D,eslam.data!AR206,'data-from-invoicing'!F:F)</f>
        <v>8899770.3499999996</v>
      </c>
      <c r="L206" s="2">
        <f t="shared" si="33"/>
        <v>-8.9999999850988388E-2</v>
      </c>
      <c r="M206" s="2"/>
      <c r="Q206" s="23"/>
      <c r="R206" s="2">
        <v>9025252.8100000005</v>
      </c>
      <c r="S206" s="1">
        <v>44651</v>
      </c>
      <c r="T206" s="1">
        <v>44657</v>
      </c>
      <c r="U206" s="1">
        <v>44657</v>
      </c>
      <c r="V206">
        <v>56</v>
      </c>
      <c r="W206" s="1">
        <v>44713</v>
      </c>
      <c r="X206" s="1">
        <v>44663</v>
      </c>
      <c r="Y206" s="2">
        <v>1607852707.4400001</v>
      </c>
      <c r="AD206" s="2">
        <v>80392635.370000005</v>
      </c>
      <c r="AE206" s="2">
        <v>80392635.370000005</v>
      </c>
      <c r="AF206" s="2">
        <v>0</v>
      </c>
      <c r="AG206" s="14">
        <f>SUMIF('consultant-gross'!D:D,eslam.data!AQ206,'consultant-gross'!F:F)</f>
        <v>0</v>
      </c>
      <c r="AH206" s="14">
        <f>SUMIF('consultant-gross'!D:D,eslam.data!AQ206,'consultant-gross'!G:G)</f>
        <v>0</v>
      </c>
      <c r="AI206" s="14">
        <f>SUMIF('consultant-net'!D:D,eslam.data!AQ206,'consultant-net'!F:F)</f>
        <v>0</v>
      </c>
      <c r="AJ206" s="2" t="str">
        <f>VLOOKUP(A206,'eslam-to-invoicing'!A:B,2,0)</f>
        <v>DPW Onshore Port &amp; Terminal</v>
      </c>
      <c r="AQ206" s="2" t="str">
        <f t="shared" si="34"/>
        <v>DP World Sokhna34</v>
      </c>
      <c r="AR206" s="2" t="str">
        <f t="shared" si="35"/>
        <v>DPW Onshore Port &amp; Terminal34</v>
      </c>
    </row>
    <row r="207" spans="1:44" hidden="1" x14ac:dyDescent="0.3">
      <c r="A207" s="6" t="s">
        <v>30</v>
      </c>
      <c r="B207" s="6">
        <f>VLOOKUP(A207,Sheet1!A:B,2,0)</f>
        <v>1</v>
      </c>
      <c r="C207" s="6">
        <v>35</v>
      </c>
      <c r="D207" s="25"/>
      <c r="E207" s="2">
        <v>3275655.0199999809</v>
      </c>
      <c r="F207" s="26">
        <f>_xlfn.MAXIFS('data-from-invoicing'!E:E,'data-from-invoicing'!D:D,eslam.data!AR207)</f>
        <v>3275655.01</v>
      </c>
      <c r="G207" s="2">
        <f t="shared" si="32"/>
        <v>-9.9999811500310898E-3</v>
      </c>
      <c r="H207" s="2"/>
      <c r="I207" s="23"/>
      <c r="J207" s="2">
        <f>SUMIF('collection only'!D:D,eslam.data!AQ207,'collection only'!E:E)</f>
        <v>2915333</v>
      </c>
      <c r="K207" s="26">
        <f>SUMIF('data-from-invoicing'!D:D,eslam.data!AR207,'data-from-invoicing'!F:F)</f>
        <v>83471391.430000007</v>
      </c>
      <c r="L207" s="2">
        <f t="shared" si="33"/>
        <v>80556058.430000007</v>
      </c>
      <c r="M207" s="2"/>
      <c r="Q207" s="23"/>
      <c r="R207" s="2">
        <v>2948089.53</v>
      </c>
      <c r="S207" s="1">
        <v>44681</v>
      </c>
      <c r="T207" s="1">
        <v>44696</v>
      </c>
      <c r="U207" s="1">
        <v>44696</v>
      </c>
      <c r="V207">
        <v>56</v>
      </c>
      <c r="W207" s="1">
        <v>44752</v>
      </c>
      <c r="X207" s="1">
        <v>44720</v>
      </c>
      <c r="Y207" s="2">
        <v>1611128362.46</v>
      </c>
      <c r="AA207" s="2">
        <v>37040890.719999999</v>
      </c>
      <c r="AD207" s="2">
        <v>80556418.125</v>
      </c>
      <c r="AE207" s="2">
        <v>80556418.125</v>
      </c>
      <c r="AF207" s="2">
        <v>0</v>
      </c>
      <c r="AG207" s="14">
        <f>SUMIF('consultant-gross'!D:D,eslam.data!AQ207,'consultant-gross'!F:F)</f>
        <v>0</v>
      </c>
      <c r="AH207" s="14">
        <f>SUMIF('consultant-gross'!D:D,eslam.data!AQ207,'consultant-gross'!G:G)</f>
        <v>0</v>
      </c>
      <c r="AI207" s="14">
        <f>SUMIF('consultant-net'!D:D,eslam.data!AQ207,'consultant-net'!F:F)</f>
        <v>0</v>
      </c>
      <c r="AJ207" s="2" t="str">
        <f>VLOOKUP(A207,'eslam-to-invoicing'!A:B,2,0)</f>
        <v>DPW Onshore Port &amp; Terminal</v>
      </c>
      <c r="AQ207" s="2" t="str">
        <f t="shared" si="34"/>
        <v>DP World Sokhna35</v>
      </c>
      <c r="AR207" s="2" t="str">
        <f t="shared" si="35"/>
        <v>DPW Onshore Port &amp; Terminal35</v>
      </c>
    </row>
    <row r="208" spans="1:44" hidden="1" x14ac:dyDescent="0.3">
      <c r="A208" s="6" t="s">
        <v>30</v>
      </c>
      <c r="B208" s="6">
        <f>VLOOKUP(A208,Sheet1!A:B,2,0)</f>
        <v>1</v>
      </c>
      <c r="C208" s="6">
        <v>36</v>
      </c>
      <c r="D208" s="25"/>
      <c r="F208" s="26">
        <f>_xlfn.MAXIFS('data-from-invoicing'!E:E,'data-from-invoicing'!D:D,eslam.data!AR208)</f>
        <v>0</v>
      </c>
      <c r="G208" s="2">
        <f t="shared" si="32"/>
        <v>0</v>
      </c>
      <c r="H208" s="2"/>
      <c r="I208" s="23"/>
      <c r="J208" s="2">
        <f>SUMIF('collection only'!D:D,eslam.data!AQ208,'collection only'!E:E)</f>
        <v>80556058.469999999</v>
      </c>
      <c r="K208" s="26">
        <f>SUMIF('data-from-invoicing'!D:D,eslam.data!AR208,'data-from-invoicing'!F:F)</f>
        <v>0</v>
      </c>
      <c r="L208" s="2">
        <f t="shared" si="33"/>
        <v>-80556058.469999999</v>
      </c>
      <c r="M208" s="2"/>
      <c r="Q208" s="23"/>
      <c r="S208" s="1">
        <v>44712</v>
      </c>
      <c r="T208" s="1">
        <v>44720</v>
      </c>
      <c r="U208" s="1">
        <v>44720</v>
      </c>
      <c r="V208">
        <v>56</v>
      </c>
      <c r="W208" s="1">
        <v>44776</v>
      </c>
      <c r="AF208" s="2">
        <v>0</v>
      </c>
      <c r="AG208" s="14">
        <f>SUMIF('consultant-gross'!D:D,eslam.data!AQ208,'consultant-gross'!F:F)</f>
        <v>0</v>
      </c>
      <c r="AH208" s="14">
        <f>SUMIF('consultant-gross'!D:D,eslam.data!AQ208,'consultant-gross'!G:G)</f>
        <v>0</v>
      </c>
      <c r="AI208" s="14">
        <f>SUMIF('consultant-net'!D:D,eslam.data!AQ208,'consultant-net'!F:F)</f>
        <v>0</v>
      </c>
      <c r="AJ208" s="2" t="str">
        <f>VLOOKUP(A208,'eslam-to-invoicing'!A:B,2,0)</f>
        <v>DPW Onshore Port &amp; Terminal</v>
      </c>
      <c r="AQ208" s="2" t="str">
        <f t="shared" si="34"/>
        <v>DP World Sokhna36</v>
      </c>
      <c r="AR208" s="2" t="str">
        <f t="shared" si="35"/>
        <v>DPW Onshore Port &amp; Terminal36</v>
      </c>
    </row>
    <row r="209" spans="1:44" hidden="1" x14ac:dyDescent="0.3">
      <c r="A209" s="6" t="s">
        <v>30</v>
      </c>
      <c r="B209" s="6">
        <f>VLOOKUP(A209,Sheet1!A:B,2,0)</f>
        <v>1</v>
      </c>
      <c r="C209" s="6">
        <v>37</v>
      </c>
      <c r="D209" s="25"/>
      <c r="F209" s="26">
        <f>_xlfn.MAXIFS('data-from-invoicing'!E:E,'data-from-invoicing'!D:D,eslam.data!AR209)</f>
        <v>0</v>
      </c>
      <c r="G209" s="2">
        <f t="shared" si="32"/>
        <v>0</v>
      </c>
      <c r="H209" s="2"/>
      <c r="I209" s="23"/>
      <c r="J209" s="2">
        <f>SUMIF('collection only'!D:D,eslam.data!AQ209,'collection only'!E:E)</f>
        <v>0</v>
      </c>
      <c r="K209" s="26">
        <f>SUMIF('data-from-invoicing'!D:D,eslam.data!AR209,'data-from-invoicing'!F:F)</f>
        <v>0</v>
      </c>
      <c r="L209" s="2">
        <f t="shared" si="33"/>
        <v>0</v>
      </c>
      <c r="M209" s="2"/>
      <c r="Q209" s="23"/>
      <c r="S209" s="1">
        <v>44985</v>
      </c>
      <c r="T209" s="1">
        <v>44976</v>
      </c>
      <c r="U209" s="1">
        <v>44976</v>
      </c>
      <c r="V209">
        <v>56</v>
      </c>
      <c r="W209" s="1">
        <v>45032</v>
      </c>
      <c r="AF209" s="2">
        <v>0</v>
      </c>
      <c r="AG209" s="14">
        <f>SUMIF('consultant-gross'!D:D,eslam.data!AQ209,'consultant-gross'!F:F)</f>
        <v>0</v>
      </c>
      <c r="AH209" s="14">
        <f>SUMIF('consultant-gross'!D:D,eslam.data!AQ209,'consultant-gross'!G:G)</f>
        <v>0</v>
      </c>
      <c r="AI209" s="14">
        <f>SUMIF('consultant-net'!D:D,eslam.data!AQ209,'consultant-net'!F:F)</f>
        <v>0</v>
      </c>
      <c r="AJ209" s="2" t="str">
        <f>VLOOKUP(A209,'eslam-to-invoicing'!A:B,2,0)</f>
        <v>DPW Onshore Port &amp; Terminal</v>
      </c>
      <c r="AQ209" s="2" t="str">
        <f t="shared" si="34"/>
        <v>DP World Sokhna37</v>
      </c>
      <c r="AR209" s="2" t="str">
        <f t="shared" si="35"/>
        <v>DPW Onshore Port &amp; Terminal37</v>
      </c>
    </row>
    <row r="210" spans="1:44" x14ac:dyDescent="0.3">
      <c r="B210" s="35" t="e">
        <f>VLOOKUP(A210,Sheet1!A:B,2,0)</f>
        <v>#N/A</v>
      </c>
      <c r="D210" s="25"/>
      <c r="F210" s="26">
        <f>_xlfn.MAXIFS('data-from-invoicing'!E:E,'data-from-invoicing'!D:D,eslam.data!AR210)</f>
        <v>0</v>
      </c>
      <c r="I210" s="23"/>
      <c r="K210" s="26"/>
      <c r="Q210" s="23"/>
    </row>
    <row r="211" spans="1:44" x14ac:dyDescent="0.3">
      <c r="A211" s="6" t="s">
        <v>110</v>
      </c>
      <c r="B211" s="35">
        <f>VLOOKUP(A211,Sheet1!A:B,2,0)</f>
        <v>1</v>
      </c>
      <c r="C211" s="6">
        <v>1</v>
      </c>
      <c r="D211" s="25"/>
      <c r="E211" s="2">
        <v>23907099.300000001</v>
      </c>
      <c r="F211" s="26">
        <f>_xlfn.MAXIFS('data-from-invoicing'!E:E,'data-from-invoicing'!D:D,eslam.data!AR211)</f>
        <v>24448993.550000001</v>
      </c>
      <c r="G211" s="2">
        <f t="shared" ref="G211:G224" si="36">F211-E211</f>
        <v>541894.25</v>
      </c>
      <c r="I211" s="23"/>
      <c r="J211" s="2">
        <f>SUMIF('collection only'!D:D,eslam.data!AQ211,'collection only'!E:E)</f>
        <v>21783711.579999998</v>
      </c>
      <c r="K211" s="26">
        <f>SUMIF('data-from-invoicing'!D:D,eslam.data!AR211,'data-from-invoicing'!F:F)</f>
        <v>21759604.25</v>
      </c>
      <c r="L211" s="2">
        <f t="shared" ref="L211:L224" si="37">K211-J211</f>
        <v>-24107.329999998212</v>
      </c>
      <c r="Q211" s="23"/>
      <c r="R211" s="2">
        <v>21516389.399999999</v>
      </c>
      <c r="S211" s="1">
        <v>44957</v>
      </c>
      <c r="T211" s="1">
        <v>44951</v>
      </c>
      <c r="U211" s="1">
        <v>44957</v>
      </c>
      <c r="V211">
        <v>56</v>
      </c>
      <c r="W211" s="1">
        <v>45013</v>
      </c>
      <c r="X211" s="1">
        <v>44973</v>
      </c>
      <c r="Y211" s="2">
        <v>23907099.300000001</v>
      </c>
      <c r="AD211" s="2">
        <v>1195354.95</v>
      </c>
      <c r="AE211" s="2">
        <v>1195354.95</v>
      </c>
      <c r="AF211" s="2">
        <v>0</v>
      </c>
      <c r="AG211" s="14">
        <f>SUMIF('consultant-gross'!D:D,eslam.data!AQ211,'consultant-gross'!F:F)</f>
        <v>23907099.300000001</v>
      </c>
      <c r="AH211" s="14">
        <f>SUMIF('consultant-gross'!D:D,eslam.data!AQ211,'consultant-gross'!G:G)</f>
        <v>23907099.300000001</v>
      </c>
      <c r="AI211" s="14">
        <f>SUMIF('consultant-net'!D:D,eslam.data!AQ211,'consultant-net'!F:F)</f>
        <v>21516389.399999999</v>
      </c>
      <c r="AJ211" s="2" t="str">
        <f>VLOOKUP(A211,'eslam-to-invoicing'!A:B,2,0)</f>
        <v>DP World Basin 2 Ph2</v>
      </c>
      <c r="AQ211" s="2" t="str">
        <f t="shared" ref="AQ211:AQ224" si="38">A211&amp;C211</f>
        <v>DPW - Ph.021</v>
      </c>
      <c r="AR211" s="2" t="str">
        <f t="shared" ref="AR211:AR224" si="39">AJ211&amp;C211</f>
        <v>DP World Basin 2 Ph21</v>
      </c>
    </row>
    <row r="212" spans="1:44" x14ac:dyDescent="0.3">
      <c r="A212" s="6" t="s">
        <v>110</v>
      </c>
      <c r="B212" s="35">
        <f>VLOOKUP(A212,Sheet1!A:B,2,0)</f>
        <v>1</v>
      </c>
      <c r="C212" s="6">
        <v>2</v>
      </c>
      <c r="D212" s="25"/>
      <c r="E212" s="2">
        <v>30365704.800000001</v>
      </c>
      <c r="F212" s="26">
        <f>_xlfn.MAXIFS('data-from-invoicing'!E:E,'data-from-invoicing'!D:D,eslam.data!AR212)</f>
        <v>31327285.449999999</v>
      </c>
      <c r="G212" s="2">
        <f t="shared" si="36"/>
        <v>961580.64999999851</v>
      </c>
      <c r="I212" s="23"/>
      <c r="J212" s="2">
        <f>SUMIF('collection only'!D:D,eslam.data!AQ212,'collection only'!E:E)</f>
        <v>84506660.859999999</v>
      </c>
      <c r="K212" s="26">
        <f>SUMIF('data-from-invoicing'!D:D,eslam.data!AR212,'data-from-invoicing'!F:F)</f>
        <v>19472869.779999997</v>
      </c>
      <c r="L212" s="2">
        <f t="shared" si="37"/>
        <v>-65033791.079999998</v>
      </c>
      <c r="Q212" s="23"/>
      <c r="R212" s="2">
        <v>19188213.600000001</v>
      </c>
      <c r="S212" s="1">
        <v>44985</v>
      </c>
      <c r="T212" s="1">
        <v>44982</v>
      </c>
      <c r="U212" s="1">
        <v>44987</v>
      </c>
      <c r="V212">
        <v>56</v>
      </c>
      <c r="W212" s="1">
        <v>45043</v>
      </c>
      <c r="X212" s="1">
        <v>45007</v>
      </c>
      <c r="Y212" s="2">
        <v>54272804.100000001</v>
      </c>
      <c r="AD212" s="2">
        <v>2713640.25</v>
      </c>
      <c r="AE212" s="2">
        <v>2713640.25</v>
      </c>
      <c r="AF212" s="2">
        <v>0</v>
      </c>
      <c r="AG212" s="14">
        <f>SUMIF('consultant-gross'!D:D,eslam.data!AQ212,'consultant-gross'!F:F)</f>
        <v>30365704.800000001</v>
      </c>
      <c r="AH212" s="14">
        <f>SUMIF('consultant-gross'!D:D,eslam.data!AQ212,'consultant-gross'!G:G)</f>
        <v>54272804.100000001</v>
      </c>
      <c r="AI212" s="14">
        <f>SUMIF('consultant-net'!D:D,eslam.data!AQ212,'consultant-net'!F:F)</f>
        <v>19188213.600000001</v>
      </c>
      <c r="AJ212" s="2" t="str">
        <f>VLOOKUP(A212,'eslam-to-invoicing'!A:B,2,0)</f>
        <v>DP World Basin 2 Ph2</v>
      </c>
      <c r="AQ212" s="2" t="str">
        <f t="shared" si="38"/>
        <v>DPW - Ph.022</v>
      </c>
      <c r="AR212" s="2" t="str">
        <f t="shared" si="39"/>
        <v>DP World Basin 2 Ph22</v>
      </c>
    </row>
    <row r="213" spans="1:44" x14ac:dyDescent="0.3">
      <c r="A213" s="6" t="s">
        <v>110</v>
      </c>
      <c r="B213" s="35">
        <f>VLOOKUP(A213,Sheet1!A:B,2,0)</f>
        <v>1</v>
      </c>
      <c r="C213" s="6">
        <v>3</v>
      </c>
      <c r="D213" s="25"/>
      <c r="E213" s="2">
        <v>1809093.469999999</v>
      </c>
      <c r="F213" s="26">
        <f>_xlfn.MAXIFS('data-from-invoicing'!E:E,'data-from-invoicing'!D:D,eslam.data!AR213)</f>
        <v>38504541.130000003</v>
      </c>
      <c r="G213" s="2">
        <f t="shared" si="36"/>
        <v>36695447.660000004</v>
      </c>
      <c r="I213" s="23"/>
      <c r="J213" s="2">
        <f>SUMIF('collection only'!D:D,eslam.data!AQ213,'collection only'!E:E)</f>
        <v>28493360.539999999</v>
      </c>
      <c r="K213" s="26">
        <f>SUMIF('data-from-invoicing'!D:D,eslam.data!AR213,'data-from-invoicing'!F:F)</f>
        <v>28493360.438700002</v>
      </c>
      <c r="L213" s="2">
        <f t="shared" si="37"/>
        <v>-0.10129999741911888</v>
      </c>
      <c r="Q213" s="23"/>
      <c r="R213" s="2">
        <v>19827820.719999999</v>
      </c>
      <c r="S213" s="1">
        <v>45016</v>
      </c>
      <c r="T213" s="1">
        <v>45010</v>
      </c>
      <c r="U213" s="1">
        <v>45019</v>
      </c>
      <c r="V213">
        <v>56</v>
      </c>
      <c r="W213" s="1">
        <v>45075</v>
      </c>
      <c r="X213" s="1">
        <v>45012</v>
      </c>
      <c r="Y213" s="2">
        <v>56081897.57</v>
      </c>
      <c r="AD213" s="2">
        <v>2804094.9249999998</v>
      </c>
      <c r="AE213" s="2">
        <v>2804094.9249999998</v>
      </c>
      <c r="AF213" s="2">
        <v>0</v>
      </c>
      <c r="AG213" s="14">
        <f>SUMIF('consultant-gross'!D:D,eslam.data!AQ213,'consultant-gross'!F:F)</f>
        <v>1809093.4699999988</v>
      </c>
      <c r="AH213" s="14">
        <f>SUMIF('consultant-gross'!D:D,eslam.data!AQ213,'consultant-gross'!G:G)</f>
        <v>56081897.57</v>
      </c>
      <c r="AI213" s="14">
        <f>SUMIF('consultant-net'!D:D,eslam.data!AQ213,'consultant-net'!F:F)</f>
        <v>19827820.719999999</v>
      </c>
      <c r="AJ213" s="2" t="str">
        <f>VLOOKUP(A213,'eslam-to-invoicing'!A:B,2,0)</f>
        <v>DP World Basin 2 Ph2</v>
      </c>
      <c r="AQ213" s="2" t="str">
        <f t="shared" si="38"/>
        <v>DPW - Ph.023</v>
      </c>
      <c r="AR213" s="2" t="str">
        <f t="shared" si="39"/>
        <v>DP World Basin 2 Ph23</v>
      </c>
    </row>
    <row r="214" spans="1:44" x14ac:dyDescent="0.3">
      <c r="A214" s="6" t="s">
        <v>110</v>
      </c>
      <c r="B214" s="35">
        <f>VLOOKUP(A214,Sheet1!A:B,2,0)</f>
        <v>1</v>
      </c>
      <c r="C214" s="6">
        <v>4</v>
      </c>
      <c r="D214" s="25"/>
      <c r="E214" s="2">
        <v>38567084.809999987</v>
      </c>
      <c r="F214" s="26">
        <f>_xlfn.MAXIFS('data-from-invoicing'!E:E,'data-from-invoicing'!D:D,eslam.data!AR214)</f>
        <v>37025201.200000003</v>
      </c>
      <c r="G214" s="2">
        <f t="shared" si="36"/>
        <v>-1541883.6099999845</v>
      </c>
      <c r="I214" s="23"/>
      <c r="J214" s="2">
        <f>SUMIF('collection only'!D:D,eslam.data!AQ214,'collection only'!E:E)</f>
        <v>27398639.539999999</v>
      </c>
      <c r="K214" s="26">
        <f>SUMIF('data-from-invoicing'!D:D,eslam.data!AR214,'data-from-invoicing'!F:F)</f>
        <v>27398648.888</v>
      </c>
      <c r="L214" s="2">
        <f t="shared" si="37"/>
        <v>9.3480000011622906</v>
      </c>
      <c r="Q214" s="23"/>
      <c r="R214" s="2">
        <v>28925313.530000001</v>
      </c>
      <c r="S214" s="1">
        <v>45046</v>
      </c>
      <c r="T214" s="1">
        <v>45041</v>
      </c>
      <c r="U214" s="1">
        <v>45054</v>
      </c>
      <c r="V214">
        <v>56</v>
      </c>
      <c r="W214" s="1">
        <v>45110</v>
      </c>
      <c r="X214" s="1">
        <v>45085</v>
      </c>
      <c r="Y214" s="2">
        <v>94648982.379999995</v>
      </c>
      <c r="AD214" s="2">
        <v>9464898.2999999989</v>
      </c>
      <c r="AE214" s="2">
        <v>9464898.2999999989</v>
      </c>
      <c r="AF214" s="2">
        <v>0</v>
      </c>
      <c r="AG214" s="14">
        <f>SUMIF('consultant-gross'!D:D,eslam.data!AQ214,'consultant-gross'!F:F)</f>
        <v>38567084.809999995</v>
      </c>
      <c r="AH214" s="14">
        <f>SUMIF('consultant-gross'!D:D,eslam.data!AQ214,'consultant-gross'!G:G)</f>
        <v>94648982.379999995</v>
      </c>
      <c r="AI214" s="14">
        <f>SUMIF('consultant-net'!D:D,eslam.data!AQ214,'consultant-net'!F:F)</f>
        <v>28925313.530000001</v>
      </c>
      <c r="AJ214" s="2" t="str">
        <f>VLOOKUP(A214,'eslam-to-invoicing'!A:B,2,0)</f>
        <v>DP World Basin 2 Ph2</v>
      </c>
      <c r="AQ214" s="2" t="str">
        <f t="shared" si="38"/>
        <v>DPW - Ph.024</v>
      </c>
      <c r="AR214" s="2" t="str">
        <f t="shared" si="39"/>
        <v>DP World Basin 2 Ph24</v>
      </c>
    </row>
    <row r="215" spans="1:44" x14ac:dyDescent="0.3">
      <c r="A215" s="6" t="s">
        <v>110</v>
      </c>
      <c r="B215" s="35">
        <f>VLOOKUP(A215,Sheet1!A:B,2,0)</f>
        <v>1</v>
      </c>
      <c r="C215" s="6">
        <v>5</v>
      </c>
      <c r="D215" s="25"/>
      <c r="E215" s="2">
        <v>77833745.070000023</v>
      </c>
      <c r="F215" s="26">
        <f>_xlfn.MAXIFS('data-from-invoicing'!E:E,'data-from-invoicing'!D:D,eslam.data!AR215)</f>
        <v>40682207.5</v>
      </c>
      <c r="G215" s="2">
        <f t="shared" si="36"/>
        <v>-37151537.570000023</v>
      </c>
      <c r="I215" s="23"/>
      <c r="J215" s="2">
        <f>SUMIF('collection only'!D:D,eslam.data!AQ215,'collection only'!E:E)</f>
        <v>30104833.539999999</v>
      </c>
      <c r="K215" s="26">
        <f>SUMIF('data-from-invoicing'!D:D,eslam.data!AR215,'data-from-invoicing'!F:F)</f>
        <v>30104833.539999999</v>
      </c>
      <c r="L215" s="2">
        <f t="shared" si="37"/>
        <v>0</v>
      </c>
      <c r="Q215" s="23"/>
      <c r="R215" s="2">
        <v>30561302.57</v>
      </c>
      <c r="S215" s="1">
        <v>45077</v>
      </c>
      <c r="T215" s="1">
        <v>45071</v>
      </c>
      <c r="U215" s="1">
        <v>45080</v>
      </c>
      <c r="V215">
        <v>56</v>
      </c>
      <c r="W215" s="1">
        <v>45136</v>
      </c>
      <c r="X215" s="1">
        <v>45102</v>
      </c>
      <c r="Y215" s="2">
        <v>172482727.44999999</v>
      </c>
      <c r="AD215" s="2">
        <v>8624122.5</v>
      </c>
      <c r="AE215" s="2">
        <v>8624122.5</v>
      </c>
      <c r="AF215" s="2">
        <v>0</v>
      </c>
      <c r="AG215" s="14">
        <f>SUMIF('consultant-gross'!D:D,eslam.data!AQ215,'consultant-gross'!F:F)</f>
        <v>77833745.070000023</v>
      </c>
      <c r="AH215" s="14">
        <f>SUMIF('consultant-gross'!D:D,eslam.data!AQ215,'consultant-gross'!G:G)</f>
        <v>172482727.45000002</v>
      </c>
      <c r="AI215" s="14">
        <f>SUMIF('consultant-net'!D:D,eslam.data!AQ215,'consultant-net'!F:F)</f>
        <v>30561302.57</v>
      </c>
      <c r="AJ215" s="2" t="str">
        <f>VLOOKUP(A215,'eslam-to-invoicing'!A:B,2,0)</f>
        <v>DP World Basin 2 Ph2</v>
      </c>
      <c r="AQ215" s="2" t="str">
        <f t="shared" si="38"/>
        <v>DPW - Ph.025</v>
      </c>
      <c r="AR215" s="2" t="str">
        <f t="shared" si="39"/>
        <v>DP World Basin 2 Ph25</v>
      </c>
    </row>
    <row r="216" spans="1:44" x14ac:dyDescent="0.3">
      <c r="A216" s="6" t="s">
        <v>110</v>
      </c>
      <c r="B216" s="35">
        <f>VLOOKUP(A216,Sheet1!A:B,2,0)</f>
        <v>1</v>
      </c>
      <c r="C216" s="6">
        <v>6</v>
      </c>
      <c r="D216" s="25"/>
      <c r="E216" s="2">
        <v>32227821.33999997</v>
      </c>
      <c r="F216" s="26">
        <f>_xlfn.MAXIFS('data-from-invoicing'!E:E,'data-from-invoicing'!D:D,eslam.data!AR216)</f>
        <v>32175841.300000001</v>
      </c>
      <c r="G216" s="2">
        <f t="shared" si="36"/>
        <v>-51980.039999969304</v>
      </c>
      <c r="I216" s="23"/>
      <c r="J216" s="2">
        <f>SUMIF('collection only'!D:D,eslam.data!AQ216,'collection only'!E:E)</f>
        <v>23809772.84</v>
      </c>
      <c r="K216" s="26">
        <f>SUMIF('data-from-invoicing'!D:D,eslam.data!AR216,'data-from-invoicing'!F:F)</f>
        <v>23809772.84</v>
      </c>
      <c r="L216" s="2">
        <f t="shared" si="37"/>
        <v>0</v>
      </c>
      <c r="Q216" s="23"/>
      <c r="R216" s="2">
        <v>24170866.16</v>
      </c>
      <c r="S216" s="1">
        <v>45107</v>
      </c>
      <c r="T216" s="1">
        <v>45102</v>
      </c>
      <c r="U216" s="1">
        <v>45103</v>
      </c>
      <c r="V216">
        <v>56</v>
      </c>
      <c r="W216" s="1">
        <v>45159</v>
      </c>
      <c r="X216" s="1">
        <v>45138</v>
      </c>
      <c r="Y216" s="2">
        <v>204710548.78999999</v>
      </c>
      <c r="AD216" s="2">
        <v>10235527.455</v>
      </c>
      <c r="AE216" s="2">
        <v>10235527.455</v>
      </c>
      <c r="AF216" s="2">
        <v>0</v>
      </c>
      <c r="AG216" s="14">
        <f>SUMIF('consultant-gross'!D:D,eslam.data!AQ216,'consultant-gross'!F:F)</f>
        <v>32227821.339999974</v>
      </c>
      <c r="AH216" s="14">
        <f>SUMIF('consultant-gross'!D:D,eslam.data!AQ216,'consultant-gross'!G:G)</f>
        <v>204710548.78999999</v>
      </c>
      <c r="AI216" s="14">
        <f>SUMIF('consultant-net'!D:D,eslam.data!AQ216,'consultant-net'!F:F)</f>
        <v>24170866.16</v>
      </c>
      <c r="AJ216" s="2" t="str">
        <f>VLOOKUP(A216,'eslam-to-invoicing'!A:B,2,0)</f>
        <v>DP World Basin 2 Ph2</v>
      </c>
      <c r="AQ216" s="2" t="str">
        <f t="shared" si="38"/>
        <v>DPW - Ph.026</v>
      </c>
      <c r="AR216" s="2" t="str">
        <f t="shared" si="39"/>
        <v>DP World Basin 2 Ph26</v>
      </c>
    </row>
    <row r="217" spans="1:44" x14ac:dyDescent="0.3">
      <c r="A217" s="6" t="s">
        <v>110</v>
      </c>
      <c r="B217" s="35">
        <f>VLOOKUP(A217,Sheet1!A:B,2,0)</f>
        <v>1</v>
      </c>
      <c r="C217" s="6">
        <v>7</v>
      </c>
      <c r="D217" s="25"/>
      <c r="E217" s="2">
        <v>21546507.219999999</v>
      </c>
      <c r="F217" s="26">
        <f>_xlfn.MAXIFS('data-from-invoicing'!E:E,'data-from-invoicing'!D:D,eslam.data!AR217)</f>
        <v>21511754.48</v>
      </c>
      <c r="G217" s="2">
        <f t="shared" si="36"/>
        <v>-34752.739999998361</v>
      </c>
      <c r="I217" s="23"/>
      <c r="J217" s="2">
        <f>SUMIF('collection only'!D:D,eslam.data!AQ217,'collection only'!E:E)</f>
        <v>15918348.27</v>
      </c>
      <c r="K217" s="26">
        <f>SUMIF('data-from-invoicing'!D:D,eslam.data!AR217,'data-from-invoicing'!F:F)</f>
        <v>15918423.282</v>
      </c>
      <c r="L217" s="2">
        <f t="shared" si="37"/>
        <v>75.012000000104308</v>
      </c>
      <c r="Q217" s="23"/>
      <c r="R217" s="2">
        <v>16159880.26</v>
      </c>
      <c r="S217" s="1">
        <v>45138</v>
      </c>
      <c r="T217" s="1">
        <v>45132</v>
      </c>
      <c r="U217" s="1">
        <v>45139</v>
      </c>
      <c r="V217">
        <v>56</v>
      </c>
      <c r="W217" s="1">
        <v>45195</v>
      </c>
      <c r="X217" s="1">
        <v>45166</v>
      </c>
      <c r="Y217" s="2">
        <v>226257056.00999999</v>
      </c>
      <c r="AD217" s="2">
        <v>11312852.785</v>
      </c>
      <c r="AE217" s="2">
        <v>11312852.785</v>
      </c>
      <c r="AF217" s="2">
        <v>0</v>
      </c>
      <c r="AG217" s="14">
        <f>SUMIF('consultant-gross'!D:D,eslam.data!AQ217,'consultant-gross'!F:F)</f>
        <v>21546507.219999999</v>
      </c>
      <c r="AH217" s="14">
        <f>SUMIF('consultant-gross'!D:D,eslam.data!AQ217,'consultant-gross'!G:G)</f>
        <v>226257056.00999999</v>
      </c>
      <c r="AI217" s="14">
        <f>SUMIF('consultant-net'!D:D,eslam.data!AQ217,'consultant-net'!F:F)</f>
        <v>16159880.26</v>
      </c>
      <c r="AJ217" s="2" t="str">
        <f>VLOOKUP(A217,'eslam-to-invoicing'!A:B,2,0)</f>
        <v>DP World Basin 2 Ph2</v>
      </c>
      <c r="AQ217" s="2" t="str">
        <f t="shared" si="38"/>
        <v>DPW - Ph.027</v>
      </c>
      <c r="AR217" s="2" t="str">
        <f t="shared" si="39"/>
        <v>DP World Basin 2 Ph27</v>
      </c>
    </row>
    <row r="218" spans="1:44" x14ac:dyDescent="0.3">
      <c r="A218" s="6" t="s">
        <v>110</v>
      </c>
      <c r="B218" s="35">
        <f>VLOOKUP(A218,Sheet1!A:B,2,0)</f>
        <v>1</v>
      </c>
      <c r="C218" s="6">
        <v>8</v>
      </c>
      <c r="D218" s="25"/>
      <c r="E218" s="2">
        <v>27781672.690000031</v>
      </c>
      <c r="F218" s="26">
        <f>_xlfn.MAXIFS('data-from-invoicing'!E:E,'data-from-invoicing'!D:D,eslam.data!AR218)</f>
        <v>0</v>
      </c>
      <c r="G218" s="2">
        <f t="shared" si="36"/>
        <v>-27781672.690000031</v>
      </c>
      <c r="I218" s="23"/>
      <c r="J218" s="2">
        <f>SUMIF('collection only'!D:D,eslam.data!AQ218,'collection only'!E:E)</f>
        <v>20524928.940000001</v>
      </c>
      <c r="K218" s="26">
        <f>SUMIF('data-from-invoicing'!D:D,eslam.data!AR218,'data-from-invoicing'!F:F)</f>
        <v>0</v>
      </c>
      <c r="L218" s="2">
        <f t="shared" si="37"/>
        <v>-20524928.940000001</v>
      </c>
      <c r="Q218" s="23"/>
      <c r="R218" s="2">
        <v>20836254.440000001</v>
      </c>
      <c r="S218" s="1">
        <v>45169</v>
      </c>
      <c r="T218" s="1">
        <v>45163</v>
      </c>
      <c r="U218" s="1">
        <v>45173</v>
      </c>
      <c r="V218">
        <v>56</v>
      </c>
      <c r="W218" s="1">
        <v>45229</v>
      </c>
      <c r="X218" s="1">
        <v>45173</v>
      </c>
      <c r="Y218" s="2">
        <v>254038728.69999999</v>
      </c>
      <c r="AD218" s="2">
        <v>12701936.435000001</v>
      </c>
      <c r="AE218" s="2">
        <v>12701936.435000001</v>
      </c>
      <c r="AF218" s="2">
        <v>0</v>
      </c>
      <c r="AG218" s="14">
        <f>SUMIF('consultant-gross'!D:D,eslam.data!AQ218,'consultant-gross'!F:F)</f>
        <v>27781672.690000027</v>
      </c>
      <c r="AH218" s="14">
        <f>SUMIF('consultant-gross'!D:D,eslam.data!AQ218,'consultant-gross'!G:G)</f>
        <v>254038728.70000002</v>
      </c>
      <c r="AI218" s="14">
        <f>SUMIF('consultant-net'!D:D,eslam.data!AQ218,'consultant-net'!F:F)</f>
        <v>20836254.440000001</v>
      </c>
      <c r="AJ218" s="2" t="str">
        <f>VLOOKUP(A218,'eslam-to-invoicing'!A:B,2,0)</f>
        <v>DP World Basin 2 Ph2</v>
      </c>
      <c r="AQ218" s="2" t="str">
        <f t="shared" si="38"/>
        <v>DPW - Ph.028</v>
      </c>
      <c r="AR218" s="2" t="str">
        <f t="shared" si="39"/>
        <v>DP World Basin 2 Ph28</v>
      </c>
    </row>
    <row r="219" spans="1:44" x14ac:dyDescent="0.3">
      <c r="A219" s="6" t="s">
        <v>110</v>
      </c>
      <c r="B219" s="35">
        <f>VLOOKUP(A219,Sheet1!A:B,2,0)</f>
        <v>1</v>
      </c>
      <c r="C219" s="6">
        <v>9</v>
      </c>
      <c r="D219" s="25"/>
      <c r="E219" s="2">
        <v>66926760.560000032</v>
      </c>
      <c r="F219" s="26">
        <f>_xlfn.MAXIFS('data-from-invoicing'!E:E,'data-from-invoicing'!D:D,eslam.data!AR219)</f>
        <v>27736619.899999999</v>
      </c>
      <c r="G219" s="2">
        <f t="shared" si="36"/>
        <v>-39190140.660000034</v>
      </c>
      <c r="I219" s="23"/>
      <c r="J219" s="2">
        <f>SUMIF('collection only'!D:D,eslam.data!AQ219,'collection only'!E:E)</f>
        <v>49445572.719999999</v>
      </c>
      <c r="K219" s="26">
        <f>SUMIF('data-from-invoicing'!D:D,eslam.data!AR219,'data-from-invoicing'!F:F)</f>
        <v>20524928.940000001</v>
      </c>
      <c r="L219" s="2">
        <f t="shared" si="37"/>
        <v>-28920643.779999997</v>
      </c>
      <c r="Q219" s="23"/>
      <c r="R219" s="2">
        <v>50195070.420000002</v>
      </c>
      <c r="S219" s="1">
        <v>45199</v>
      </c>
      <c r="T219" s="1">
        <v>45199</v>
      </c>
      <c r="U219" s="1">
        <v>45202</v>
      </c>
      <c r="V219">
        <v>56</v>
      </c>
      <c r="W219" s="1">
        <v>45258</v>
      </c>
      <c r="X219" s="1">
        <v>45230</v>
      </c>
      <c r="Y219" s="2">
        <v>320965489.26000011</v>
      </c>
      <c r="AD219" s="2">
        <v>16048266</v>
      </c>
      <c r="AE219" s="2">
        <v>16048266</v>
      </c>
      <c r="AF219" s="2">
        <v>0</v>
      </c>
      <c r="AG219" s="14">
        <f>SUMIF('consultant-gross'!D:D,eslam.data!AQ219,'consultant-gross'!F:F)</f>
        <v>66926760.560000032</v>
      </c>
      <c r="AH219" s="14">
        <f>SUMIF('consultant-gross'!D:D,eslam.data!AQ219,'consultant-gross'!G:G)</f>
        <v>320965489.26000005</v>
      </c>
      <c r="AI219" s="14">
        <f>SUMIF('consultant-net'!D:D,eslam.data!AQ219,'consultant-net'!F:F)</f>
        <v>50195070.420000002</v>
      </c>
      <c r="AJ219" s="2" t="str">
        <f>VLOOKUP(A219,'eslam-to-invoicing'!A:B,2,0)</f>
        <v>DP World Basin 2 Ph2</v>
      </c>
      <c r="AQ219" s="2" t="str">
        <f t="shared" si="38"/>
        <v>DPW - Ph.029</v>
      </c>
      <c r="AR219" s="2" t="str">
        <f t="shared" si="39"/>
        <v>DP World Basin 2 Ph29</v>
      </c>
    </row>
    <row r="220" spans="1:44" x14ac:dyDescent="0.3">
      <c r="A220" s="6" t="s">
        <v>110</v>
      </c>
      <c r="B220" s="35">
        <f>VLOOKUP(A220,Sheet1!A:B,2,0)</f>
        <v>1</v>
      </c>
      <c r="C220" s="6">
        <v>10</v>
      </c>
      <c r="D220" s="25"/>
      <c r="E220" s="2">
        <v>59028304.349999957</v>
      </c>
      <c r="F220" s="26">
        <f>_xlfn.MAXIFS('data-from-invoicing'!E:E,'data-from-invoicing'!D:D,eslam.data!AR220)</f>
        <v>66818227.5</v>
      </c>
      <c r="G220" s="2">
        <f t="shared" si="36"/>
        <v>7789923.1500000432</v>
      </c>
      <c r="I220" s="23"/>
      <c r="J220" s="2">
        <f>SUMIF('collection only'!D:D,eslam.data!AQ220,'collection only'!E:E)</f>
        <v>34610141.799999997</v>
      </c>
      <c r="K220" s="26">
        <f>SUMIF('data-from-invoicing'!D:D,eslam.data!AR220,'data-from-invoicing'!F:F)</f>
        <v>49445488.359999999</v>
      </c>
      <c r="L220" s="2">
        <f t="shared" si="37"/>
        <v>14835346.560000002</v>
      </c>
      <c r="Q220" s="23"/>
      <c r="R220" s="2">
        <v>44271228.340000004</v>
      </c>
      <c r="S220" s="1">
        <v>45230</v>
      </c>
      <c r="T220" s="1">
        <v>45224</v>
      </c>
      <c r="U220" s="1">
        <v>45231</v>
      </c>
      <c r="V220">
        <v>56</v>
      </c>
      <c r="W220" s="1">
        <v>45287</v>
      </c>
      <c r="X220" s="1">
        <v>45259</v>
      </c>
      <c r="Y220" s="2">
        <v>379993793.61000001</v>
      </c>
      <c r="AD220" s="2">
        <v>18999683</v>
      </c>
      <c r="AE220" s="2">
        <v>18999683</v>
      </c>
      <c r="AF220" s="2">
        <v>0</v>
      </c>
      <c r="AG220" s="14">
        <f>SUMIF('consultant-gross'!D:D,eslam.data!AQ220,'consultant-gross'!F:F)</f>
        <v>59028304.349999964</v>
      </c>
      <c r="AH220" s="14">
        <f>SUMIF('consultant-gross'!D:D,eslam.data!AQ220,'consultant-gross'!G:G)</f>
        <v>379993793.61000001</v>
      </c>
      <c r="AI220" s="14">
        <f>SUMIF('consultant-net'!D:D,eslam.data!AQ220,'consultant-net'!F:F)</f>
        <v>44271228.339999996</v>
      </c>
      <c r="AJ220" s="2" t="str">
        <f>VLOOKUP(A220,'eslam-to-invoicing'!A:B,2,0)</f>
        <v>DP World Basin 2 Ph2</v>
      </c>
      <c r="AQ220" s="2" t="str">
        <f t="shared" si="38"/>
        <v>DPW - Ph.0210</v>
      </c>
      <c r="AR220" s="2" t="str">
        <f t="shared" si="39"/>
        <v>DP World Basin 2 Ph210</v>
      </c>
    </row>
    <row r="221" spans="1:44" x14ac:dyDescent="0.3">
      <c r="A221" s="6" t="s">
        <v>110</v>
      </c>
      <c r="B221" s="35">
        <f>VLOOKUP(A221,Sheet1!A:B,2,0)</f>
        <v>1</v>
      </c>
      <c r="C221" s="6">
        <v>11</v>
      </c>
      <c r="D221" s="25"/>
      <c r="E221" s="2">
        <v>54711779.099999957</v>
      </c>
      <c r="F221" s="26">
        <f>_xlfn.MAXIFS('data-from-invoicing'!E:E,'data-from-invoicing'!D:D,eslam.data!AR221)</f>
        <v>58932579.700000003</v>
      </c>
      <c r="G221" s="2">
        <f t="shared" si="36"/>
        <v>4220800.6000000462</v>
      </c>
      <c r="I221" s="23"/>
      <c r="J221" s="2">
        <f>SUMIF('collection only'!D:D,eslam.data!AQ221,'collection only'!E:E)</f>
        <v>40236573.850000001</v>
      </c>
      <c r="K221" s="26">
        <f>SUMIF('data-from-invoicing'!D:D,eslam.data!AR221,'data-from-invoicing'!F:F)</f>
        <v>43610108.979999997</v>
      </c>
      <c r="L221" s="2">
        <f t="shared" si="37"/>
        <v>3373535.1299999952</v>
      </c>
      <c r="Q221" s="23"/>
      <c r="R221" s="2">
        <v>40849045.029999986</v>
      </c>
      <c r="S221" s="1">
        <v>45260</v>
      </c>
      <c r="T221" s="1">
        <v>45255</v>
      </c>
      <c r="U221" s="1">
        <v>45260</v>
      </c>
      <c r="V221">
        <v>56</v>
      </c>
      <c r="W221" s="1">
        <v>45316</v>
      </c>
      <c r="X221" s="1">
        <v>45291</v>
      </c>
      <c r="Y221" s="2">
        <v>434705572.70999998</v>
      </c>
      <c r="AD221" s="2">
        <v>21735278.620000001</v>
      </c>
      <c r="AE221" s="2">
        <v>21735278.620000001</v>
      </c>
      <c r="AF221" s="2">
        <v>0</v>
      </c>
      <c r="AG221" s="14">
        <f>SUMIF('consultant-gross'!D:D,eslam.data!AQ221,'consultant-gross'!F:F)</f>
        <v>54711779.099999964</v>
      </c>
      <c r="AH221" s="14">
        <f>SUMIF('consultant-gross'!D:D,eslam.data!AQ221,'consultant-gross'!G:G)</f>
        <v>434705572.70999998</v>
      </c>
      <c r="AI221" s="14">
        <f>SUMIF('consultant-net'!D:D,eslam.data!AQ221,'consultant-net'!F:F)</f>
        <v>40849045.029999994</v>
      </c>
      <c r="AJ221" s="2" t="str">
        <f>VLOOKUP(A221,'eslam-to-invoicing'!A:B,2,0)</f>
        <v>DP World Basin 2 Ph2</v>
      </c>
      <c r="AQ221" s="2" t="str">
        <f t="shared" si="38"/>
        <v>DPW - Ph.0211</v>
      </c>
      <c r="AR221" s="2" t="str">
        <f t="shared" si="39"/>
        <v>DP World Basin 2 Ph211</v>
      </c>
    </row>
    <row r="222" spans="1:44" x14ac:dyDescent="0.3">
      <c r="A222" s="6" t="s">
        <v>110</v>
      </c>
      <c r="B222" s="35">
        <f>VLOOKUP(A222,Sheet1!A:B,2,0)</f>
        <v>1</v>
      </c>
      <c r="C222" s="6">
        <v>12</v>
      </c>
      <c r="D222" s="25"/>
      <c r="E222" s="2">
        <v>17644384.080000039</v>
      </c>
      <c r="F222" s="26">
        <f>_xlfn.MAXIFS('data-from-invoicing'!E:E,'data-from-invoicing'!D:D,eslam.data!AR222)</f>
        <v>54623534</v>
      </c>
      <c r="G222" s="2">
        <f t="shared" si="36"/>
        <v>36979149.919999957</v>
      </c>
      <c r="I222" s="23"/>
      <c r="J222" s="2">
        <f>SUMIF('collection only'!D:D,eslam.data!AQ222,'collection only'!E:E)</f>
        <v>15678173.877894999</v>
      </c>
      <c r="K222" s="26">
        <f>SUMIF('data-from-invoicing'!D:D,eslam.data!AR222,'data-from-invoicing'!F:F)</f>
        <v>40236573.850000001</v>
      </c>
      <c r="L222" s="2">
        <f t="shared" si="37"/>
        <v>24558399.972105004</v>
      </c>
      <c r="Q222" s="23"/>
      <c r="R222" s="2">
        <v>15879945.92</v>
      </c>
      <c r="S222" s="1">
        <v>45291</v>
      </c>
      <c r="T222" s="1">
        <v>45285</v>
      </c>
      <c r="U222" s="1">
        <v>45292</v>
      </c>
      <c r="V222">
        <v>56</v>
      </c>
      <c r="W222" s="1">
        <v>45348</v>
      </c>
      <c r="X222" s="1">
        <v>45326</v>
      </c>
      <c r="Y222" s="2">
        <v>452349956.79000002</v>
      </c>
      <c r="AA222" s="2">
        <v>25824647.960000001</v>
      </c>
      <c r="AD222" s="2">
        <v>22617497.855</v>
      </c>
      <c r="AE222" s="2">
        <v>22617497.855</v>
      </c>
      <c r="AF222" s="2">
        <v>0</v>
      </c>
      <c r="AG222" s="14">
        <f>SUMIF('consultant-gross'!D:D,eslam.data!AQ222,'consultant-gross'!F:F)</f>
        <v>17644384.080000043</v>
      </c>
      <c r="AH222" s="14">
        <f>SUMIF('consultant-gross'!D:D,eslam.data!AQ222,'consultant-gross'!G:G)</f>
        <v>452349956.79000002</v>
      </c>
      <c r="AI222" s="14">
        <f>SUMIF('consultant-net'!D:D,eslam.data!AQ222,'consultant-net'!F:F)</f>
        <v>15879945.92</v>
      </c>
      <c r="AJ222" s="2" t="str">
        <f>VLOOKUP(A222,'eslam-to-invoicing'!A:B,2,0)</f>
        <v>DP World Basin 2 Ph2</v>
      </c>
      <c r="AQ222" s="2" t="str">
        <f t="shared" si="38"/>
        <v>DPW - Ph.0212</v>
      </c>
      <c r="AR222" s="2" t="str">
        <f t="shared" si="39"/>
        <v>DP World Basin 2 Ph212</v>
      </c>
    </row>
    <row r="223" spans="1:44" x14ac:dyDescent="0.3">
      <c r="A223" s="6" t="s">
        <v>110</v>
      </c>
      <c r="B223" s="35">
        <f>VLOOKUP(A223,Sheet1!A:B,2,0)</f>
        <v>1</v>
      </c>
      <c r="C223" s="6">
        <v>13</v>
      </c>
      <c r="D223" s="25"/>
      <c r="E223" s="2">
        <v>13655091.110000011</v>
      </c>
      <c r="F223" s="26">
        <f>_xlfn.MAXIFS('data-from-invoicing'!E:E,'data-from-invoicing'!D:D,eslam.data!AR223)</f>
        <v>17615925.699999999</v>
      </c>
      <c r="G223" s="2">
        <f t="shared" si="36"/>
        <v>3960834.5899999887</v>
      </c>
      <c r="I223" s="23"/>
      <c r="J223" s="2">
        <f>SUMIF('collection only'!D:D,eslam.data!AQ223,'collection only'!E:E)</f>
        <v>18805485.48</v>
      </c>
      <c r="K223" s="26">
        <f>SUMIF('data-from-invoicing'!D:D,eslam.data!AR223,'data-from-invoicing'!F:F)</f>
        <v>15678173.869999999</v>
      </c>
      <c r="L223" s="2">
        <f t="shared" si="37"/>
        <v>-3127311.6100000013</v>
      </c>
      <c r="Q223" s="23"/>
      <c r="R223" s="2">
        <v>18632592.109999999</v>
      </c>
      <c r="S223" s="1">
        <v>45351</v>
      </c>
      <c r="T223" s="1">
        <v>45360</v>
      </c>
      <c r="U223" s="1">
        <v>45360</v>
      </c>
      <c r="V223">
        <v>56</v>
      </c>
      <c r="W223" s="1">
        <v>45416</v>
      </c>
      <c r="X223" s="1">
        <v>45383</v>
      </c>
      <c r="Y223" s="2">
        <v>466005047.89999998</v>
      </c>
      <c r="AA223" s="2">
        <v>44215690.5</v>
      </c>
      <c r="AD223" s="2">
        <v>33822947.024999999</v>
      </c>
      <c r="AE223" s="2">
        <v>33822947.024999999</v>
      </c>
      <c r="AF223" s="2">
        <v>0</v>
      </c>
      <c r="AG223" s="14">
        <f>SUMIF('consultant-gross'!D:D,eslam.data!AQ223,'consultant-gross'!F:F)</f>
        <v>13655091.110000014</v>
      </c>
      <c r="AH223" s="14">
        <f>SUMIF('consultant-gross'!D:D,eslam.data!AQ223,'consultant-gross'!G:G)</f>
        <v>466005047.90000004</v>
      </c>
      <c r="AI223" s="14">
        <f>SUMIF('consultant-net'!D:D,eslam.data!AQ223,'consultant-net'!F:F)</f>
        <v>18632592.109999999</v>
      </c>
      <c r="AJ223" s="2" t="str">
        <f>VLOOKUP(A223,'eslam-to-invoicing'!A:B,2,0)</f>
        <v>DP World Basin 2 Ph2</v>
      </c>
      <c r="AQ223" s="2" t="str">
        <f t="shared" si="38"/>
        <v>DPW - Ph.0213</v>
      </c>
      <c r="AR223" s="2" t="str">
        <f t="shared" si="39"/>
        <v>DP World Basin 2 Ph213</v>
      </c>
    </row>
    <row r="224" spans="1:44" x14ac:dyDescent="0.3">
      <c r="A224" s="6" t="s">
        <v>110</v>
      </c>
      <c r="B224" s="35">
        <f>VLOOKUP(A224,Sheet1!A:B,2,0)</f>
        <v>1</v>
      </c>
      <c r="C224" s="6">
        <v>14</v>
      </c>
      <c r="D224" s="25"/>
      <c r="E224" s="2">
        <v>-1E-4</v>
      </c>
      <c r="F224" s="26">
        <f>_xlfn.MAXIFS('data-from-invoicing'!E:E,'data-from-invoicing'!D:D,eslam.data!AR224)</f>
        <v>21130152.280000001</v>
      </c>
      <c r="G224" s="2">
        <f t="shared" si="36"/>
        <v>21130152.280100003</v>
      </c>
      <c r="I224" s="23"/>
      <c r="J224" s="2">
        <f>SUMIF('collection only'!D:D,eslam.data!AQ224,'collection only'!E:E)</f>
        <v>35568315.899999999</v>
      </c>
      <c r="K224" s="26">
        <f>SUMIF('data-from-invoicing'!D:D,eslam.data!AR224,'data-from-invoicing'!F:F)</f>
        <v>18805485.48</v>
      </c>
      <c r="L224" s="2">
        <f t="shared" si="37"/>
        <v>-16762830.419999998</v>
      </c>
      <c r="Q224" s="23"/>
      <c r="R224" s="2">
        <v>35418927.399999999</v>
      </c>
      <c r="S224" s="1">
        <v>45351</v>
      </c>
      <c r="T224" s="1">
        <v>45361</v>
      </c>
      <c r="U224" s="1">
        <v>45364</v>
      </c>
      <c r="V224">
        <v>56</v>
      </c>
      <c r="W224" s="1">
        <v>45420</v>
      </c>
      <c r="X224" s="1">
        <v>45426</v>
      </c>
      <c r="Y224" s="2">
        <v>466005047.89999998</v>
      </c>
      <c r="AA224" s="2">
        <v>30459697.899999999</v>
      </c>
      <c r="AD224" s="2">
        <v>23300252.395</v>
      </c>
      <c r="AE224" s="2">
        <v>23300252.395</v>
      </c>
      <c r="AF224" s="2">
        <v>0</v>
      </c>
      <c r="AG224" s="14">
        <f>SUMIF('consultant-gross'!D:D,eslam.data!AQ224,'consultant-gross'!F:F)</f>
        <v>-1E-4</v>
      </c>
      <c r="AH224" s="14">
        <f>SUMIF('consultant-gross'!D:D,eslam.data!AQ224,'consultant-gross'!G:G)</f>
        <v>466005047.90000004</v>
      </c>
      <c r="AI224" s="14">
        <f>SUMIF('consultant-net'!D:D,eslam.data!AQ224,'consultant-net'!F:F)</f>
        <v>35418927.399999999</v>
      </c>
      <c r="AJ224" s="2" t="str">
        <f>VLOOKUP(A224,'eslam-to-invoicing'!A:B,2,0)</f>
        <v>DP World Basin 2 Ph2</v>
      </c>
      <c r="AQ224" s="2" t="str">
        <f t="shared" si="38"/>
        <v>DPW - Ph.0214</v>
      </c>
      <c r="AR224" s="2" t="str">
        <f t="shared" si="39"/>
        <v>DP World Basin 2 Ph214</v>
      </c>
    </row>
    <row r="225" spans="1:44" x14ac:dyDescent="0.3">
      <c r="B225" s="35" t="e">
        <f>VLOOKUP(A225,Sheet1!A:B,2,0)</f>
        <v>#N/A</v>
      </c>
      <c r="D225" s="25"/>
      <c r="F225" s="26">
        <f>_xlfn.MAXIFS('data-from-invoicing'!E:E,'data-from-invoicing'!D:D,eslam.data!AR225)</f>
        <v>0</v>
      </c>
      <c r="I225" s="23"/>
      <c r="K225" s="26"/>
      <c r="Q225" s="23"/>
    </row>
    <row r="226" spans="1:44" x14ac:dyDescent="0.3">
      <c r="A226" s="32" t="s">
        <v>71</v>
      </c>
      <c r="B226" s="35">
        <f>VLOOKUP(A226,Sheet1!A:B,2,0)</f>
        <v>1</v>
      </c>
      <c r="C226" s="6">
        <v>1</v>
      </c>
      <c r="D226" s="25"/>
      <c r="E226" s="2">
        <v>5145072.8899999997</v>
      </c>
      <c r="F226" s="26">
        <f>_xlfn.MAXIFS('data-from-invoicing'!E:E,'data-from-invoicing'!D:D,eslam.data!AR226)</f>
        <v>61566718.68</v>
      </c>
      <c r="G226" s="2">
        <f t="shared" ref="G226:G257" si="40">F226-E226</f>
        <v>56421645.789999999</v>
      </c>
      <c r="I226" s="23"/>
      <c r="J226" s="2">
        <f>SUMIF('collection only'!D:D,eslam.data!AQ226,'collection only'!E:E)</f>
        <v>16605643.540000001</v>
      </c>
      <c r="K226" s="26">
        <f>SUMIF('data-from-invoicing'!D:D,eslam.data!AR226,'data-from-invoicing'!F:F)</f>
        <v>83153826.783799991</v>
      </c>
      <c r="L226" s="2">
        <f t="shared" ref="L226:L257" si="41">K226-J226</f>
        <v>66548183.243799992</v>
      </c>
      <c r="N226" s="2">
        <v>10000000</v>
      </c>
      <c r="Q226" s="23"/>
      <c r="R226" s="2">
        <v>4887819.25</v>
      </c>
      <c r="S226" s="1">
        <v>44347</v>
      </c>
      <c r="T226" s="1">
        <v>44347</v>
      </c>
      <c r="U226" s="1">
        <v>44354</v>
      </c>
      <c r="V226">
        <v>42</v>
      </c>
      <c r="W226" s="1">
        <v>44396</v>
      </c>
      <c r="X226" s="1">
        <v>44362</v>
      </c>
      <c r="Y226" s="2">
        <v>5145072.8899999997</v>
      </c>
      <c r="AF226" s="2">
        <v>0</v>
      </c>
      <c r="AG226" s="14">
        <f>SUMIF('consultant-gross'!D:D,eslam.data!AQ226,'consultant-gross'!F:F)</f>
        <v>5145072.8899999997</v>
      </c>
      <c r="AH226" s="14">
        <f>SUMIF('consultant-gross'!D:D,eslam.data!AQ226,'consultant-gross'!G:G)</f>
        <v>5145072.8899999997</v>
      </c>
      <c r="AI226" s="14">
        <f>SUMIF('consultant-net'!D:D,eslam.data!AQ226,'consultant-net'!F:F)</f>
        <v>4887819.25</v>
      </c>
      <c r="AJ226" s="2" t="str">
        <f>VLOOKUP(A226,'eslam-to-invoicing'!A:B,2,0)</f>
        <v>EGAT Pelletizing Plant</v>
      </c>
      <c r="AQ226" s="2" t="str">
        <f t="shared" ref="AQ226:AQ257" si="42">A226&amp;C226</f>
        <v>EGAT Pelletizing Plant1</v>
      </c>
      <c r="AR226" s="2" t="str">
        <f t="shared" ref="AR226:AR257" si="43">AJ226&amp;C226</f>
        <v>EGAT Pelletizing Plant1</v>
      </c>
    </row>
    <row r="227" spans="1:44" x14ac:dyDescent="0.3">
      <c r="A227" s="32" t="s">
        <v>71</v>
      </c>
      <c r="B227" s="35">
        <f>VLOOKUP(A227,Sheet1!A:B,2,0)</f>
        <v>1</v>
      </c>
      <c r="C227" s="6">
        <v>2</v>
      </c>
      <c r="D227" s="25"/>
      <c r="E227" s="2">
        <v>10496612.58</v>
      </c>
      <c r="F227" s="26">
        <f>_xlfn.MAXIFS('data-from-invoicing'!E:E,'data-from-invoicing'!D:D,eslam.data!AR227)</f>
        <v>53673231.5</v>
      </c>
      <c r="G227" s="2">
        <f t="shared" si="40"/>
        <v>43176618.920000002</v>
      </c>
      <c r="I227" s="23"/>
      <c r="J227" s="2">
        <f>SUMIF('collection only'!D:D,eslam.data!AQ227,'collection only'!E:E)</f>
        <v>27019256.259999998</v>
      </c>
      <c r="K227" s="26">
        <f>SUMIF('data-from-invoicing'!D:D,eslam.data!AR227,'data-from-invoicing'!F:F)</f>
        <v>39460085.897199996</v>
      </c>
      <c r="L227" s="2">
        <f t="shared" si="41"/>
        <v>12440829.637199998</v>
      </c>
      <c r="N227" s="2">
        <v>2000000</v>
      </c>
      <c r="Q227" s="23"/>
      <c r="R227" s="2">
        <v>10124222.67</v>
      </c>
      <c r="S227" s="1">
        <v>44377</v>
      </c>
      <c r="T227" s="1">
        <v>44377</v>
      </c>
      <c r="U227" s="1">
        <v>44377</v>
      </c>
      <c r="V227">
        <v>42</v>
      </c>
      <c r="W227" s="1">
        <v>44419</v>
      </c>
      <c r="X227" s="1">
        <v>44389</v>
      </c>
      <c r="Y227" s="2">
        <v>15641685.470000001</v>
      </c>
      <c r="AF227" s="2">
        <v>0</v>
      </c>
      <c r="AG227" s="14">
        <f>SUMIF('consultant-gross'!D:D,eslam.data!AQ227,'consultant-gross'!F:F)</f>
        <v>10496612.580000002</v>
      </c>
      <c r="AH227" s="14">
        <f>SUMIF('consultant-gross'!D:D,eslam.data!AQ227,'consultant-gross'!G:G)</f>
        <v>15641685.470000001</v>
      </c>
      <c r="AI227" s="14">
        <f>SUMIF('consultant-net'!D:D,eslam.data!AQ227,'consultant-net'!F:F)</f>
        <v>10124222.67</v>
      </c>
      <c r="AJ227" s="2" t="str">
        <f>VLOOKUP(A227,'eslam-to-invoicing'!A:B,2,0)</f>
        <v>EGAT Pelletizing Plant</v>
      </c>
      <c r="AQ227" s="2" t="str">
        <f t="shared" si="42"/>
        <v>EGAT Pelletizing Plant2</v>
      </c>
      <c r="AR227" s="2" t="str">
        <f t="shared" si="43"/>
        <v>EGAT Pelletizing Plant2</v>
      </c>
    </row>
    <row r="228" spans="1:44" x14ac:dyDescent="0.3">
      <c r="A228" s="32" t="s">
        <v>71</v>
      </c>
      <c r="B228" s="35">
        <f>VLOOKUP(A228,Sheet1!A:B,2,0)</f>
        <v>1</v>
      </c>
      <c r="C228" s="6">
        <v>3</v>
      </c>
      <c r="D228" s="25"/>
      <c r="E228" s="2">
        <v>4383722.2899999972</v>
      </c>
      <c r="F228" s="26">
        <f>_xlfn.MAXIFS('data-from-invoicing'!E:E,'data-from-invoicing'!D:D,eslam.data!AR228)</f>
        <v>11779040</v>
      </c>
      <c r="G228" s="2">
        <f t="shared" si="40"/>
        <v>7395317.7100000028</v>
      </c>
      <c r="I228" s="23"/>
      <c r="J228" s="2">
        <f>SUMIF('collection only'!D:D,eslam.data!AQ228,'collection only'!E:E)</f>
        <v>59114716.799999997</v>
      </c>
      <c r="K228" s="26">
        <f>SUMIF('data-from-invoicing'!D:D,eslam.data!AR228,'data-from-invoicing'!F:F)</f>
        <v>7687509.5247</v>
      </c>
      <c r="L228" s="2">
        <f t="shared" si="41"/>
        <v>-51427207.275299996</v>
      </c>
      <c r="N228" s="2">
        <v>5000000</v>
      </c>
      <c r="Q228" s="23"/>
      <c r="R228" s="2">
        <v>4165165.88</v>
      </c>
      <c r="S228" s="1">
        <v>44408</v>
      </c>
      <c r="T228" s="1">
        <v>44408</v>
      </c>
      <c r="U228" s="1">
        <v>44413</v>
      </c>
      <c r="V228">
        <v>42</v>
      </c>
      <c r="W228" s="1">
        <v>44455</v>
      </c>
      <c r="X228" s="1">
        <v>44427</v>
      </c>
      <c r="Y228" s="2">
        <v>20025407.760000002</v>
      </c>
      <c r="AF228" s="2">
        <v>0</v>
      </c>
      <c r="AG228" s="14">
        <f>SUMIF('consultant-gross'!D:D,eslam.data!AQ228,'consultant-gross'!F:F)</f>
        <v>4383722.2899999972</v>
      </c>
      <c r="AH228" s="14">
        <f>SUMIF('consultant-gross'!D:D,eslam.data!AQ228,'consultant-gross'!G:G)</f>
        <v>20025407.759999998</v>
      </c>
      <c r="AI228" s="14">
        <f>SUMIF('consultant-net'!D:D,eslam.data!AQ228,'consultant-net'!F:F)</f>
        <v>4165165.88</v>
      </c>
      <c r="AJ228" s="2" t="str">
        <f>VLOOKUP(A228,'eslam-to-invoicing'!A:B,2,0)</f>
        <v>EGAT Pelletizing Plant</v>
      </c>
      <c r="AQ228" s="2" t="str">
        <f t="shared" si="42"/>
        <v>EGAT Pelletizing Plant3</v>
      </c>
      <c r="AR228" s="2" t="str">
        <f t="shared" si="43"/>
        <v>EGAT Pelletizing Plant3</v>
      </c>
    </row>
    <row r="229" spans="1:44" x14ac:dyDescent="0.3">
      <c r="A229" s="32" t="s">
        <v>71</v>
      </c>
      <c r="B229" s="35">
        <f>VLOOKUP(A229,Sheet1!A:B,2,0)</f>
        <v>1</v>
      </c>
      <c r="C229" s="6">
        <v>4</v>
      </c>
      <c r="D229" s="25"/>
      <c r="E229" s="2">
        <v>6320391.6000000006</v>
      </c>
      <c r="F229" s="26">
        <f>_xlfn.MAXIFS('data-from-invoicing'!E:E,'data-from-invoicing'!D:D,eslam.data!AR229)</f>
        <v>7555014.4400000004</v>
      </c>
      <c r="G229" s="2">
        <f t="shared" si="40"/>
        <v>1234622.8399999999</v>
      </c>
      <c r="I229" s="23"/>
      <c r="J229" s="2">
        <f>SUMIF('collection only'!D:D,eslam.data!AQ229,'collection only'!E:E)</f>
        <v>50190590.75</v>
      </c>
      <c r="K229" s="26">
        <f>SUMIF('data-from-invoicing'!D:D,eslam.data!AR229,'data-from-invoicing'!F:F)</f>
        <v>10595646.663800001</v>
      </c>
      <c r="L229" s="2">
        <f t="shared" si="41"/>
        <v>-39594944.086199999</v>
      </c>
      <c r="N229" s="2">
        <v>20500000</v>
      </c>
      <c r="Q229" s="23"/>
      <c r="R229" s="2">
        <v>6104444.1699999999</v>
      </c>
      <c r="S229" s="1">
        <v>44439</v>
      </c>
      <c r="T229" s="1">
        <v>44439</v>
      </c>
      <c r="U229" s="1">
        <v>44440</v>
      </c>
      <c r="V229">
        <v>42</v>
      </c>
      <c r="W229" s="1">
        <v>44482</v>
      </c>
      <c r="X229" s="1">
        <v>44466</v>
      </c>
      <c r="Y229" s="2">
        <v>26345799.359999999</v>
      </c>
      <c r="AF229" s="2">
        <v>0</v>
      </c>
      <c r="AG229" s="14">
        <f>SUMIF('consultant-gross'!D:D,eslam.data!AQ229,'consultant-gross'!F:F)</f>
        <v>6320391.6000000015</v>
      </c>
      <c r="AH229" s="14">
        <f>SUMIF('consultant-gross'!D:D,eslam.data!AQ229,'consultant-gross'!G:G)</f>
        <v>26345799.359999999</v>
      </c>
      <c r="AI229" s="14">
        <f>SUMIF('consultant-net'!D:D,eslam.data!AQ229,'consultant-net'!F:F)</f>
        <v>6104444.1699999999</v>
      </c>
      <c r="AJ229" s="2" t="str">
        <f>VLOOKUP(A229,'eslam-to-invoicing'!A:B,2,0)</f>
        <v>EGAT Pelletizing Plant</v>
      </c>
      <c r="AQ229" s="2" t="str">
        <f t="shared" si="42"/>
        <v>EGAT Pelletizing Plant4</v>
      </c>
      <c r="AR229" s="2" t="str">
        <f t="shared" si="43"/>
        <v>EGAT Pelletizing Plant4</v>
      </c>
    </row>
    <row r="230" spans="1:44" x14ac:dyDescent="0.3">
      <c r="A230" s="32" t="s">
        <v>71</v>
      </c>
      <c r="B230" s="35">
        <f>VLOOKUP(A230,Sheet1!A:B,2,0)</f>
        <v>1</v>
      </c>
      <c r="C230" s="6">
        <v>5</v>
      </c>
      <c r="D230" s="25"/>
      <c r="E230" s="2">
        <v>14624189</v>
      </c>
      <c r="F230" s="26">
        <f>_xlfn.MAXIFS('data-from-invoicing'!E:E,'data-from-invoicing'!D:D,eslam.data!AR230)</f>
        <v>14565397.439999999</v>
      </c>
      <c r="G230" s="2">
        <f t="shared" si="40"/>
        <v>-58791.560000000522</v>
      </c>
      <c r="I230" s="23"/>
      <c r="J230" s="2">
        <f>SUMIF('collection only'!D:D,eslam.data!AQ230,'collection only'!E:E)</f>
        <v>142794796.93000001</v>
      </c>
      <c r="K230" s="26">
        <f>SUMIF('data-from-invoicing'!D:D,eslam.data!AR230,'data-from-invoicing'!F:F)</f>
        <v>14877796.758499999</v>
      </c>
      <c r="L230" s="2">
        <f t="shared" si="41"/>
        <v>-127917000.17150001</v>
      </c>
      <c r="N230" s="2">
        <v>28804143.300000001</v>
      </c>
      <c r="Q230" s="23"/>
      <c r="R230" s="2">
        <v>14109093.060000001</v>
      </c>
      <c r="S230" s="1">
        <v>44469</v>
      </c>
      <c r="T230" s="1">
        <v>44469</v>
      </c>
      <c r="U230" s="1">
        <v>44475</v>
      </c>
      <c r="V230">
        <v>42</v>
      </c>
      <c r="W230" s="1">
        <v>44517</v>
      </c>
      <c r="X230" s="1">
        <v>44489</v>
      </c>
      <c r="Y230" s="2">
        <v>40969988.359999999</v>
      </c>
      <c r="AF230" s="2">
        <v>0</v>
      </c>
      <c r="AG230" s="14">
        <f>SUMIF('consultant-gross'!D:D,eslam.data!AQ230,'consultant-gross'!F:F)</f>
        <v>14624189</v>
      </c>
      <c r="AH230" s="14">
        <f>SUMIF('consultant-gross'!D:D,eslam.data!AQ230,'consultant-gross'!G:G)</f>
        <v>40969988.359999999</v>
      </c>
      <c r="AI230" s="14">
        <f>SUMIF('consultant-net'!D:D,eslam.data!AQ230,'consultant-net'!F:F)</f>
        <v>14109093.060000001</v>
      </c>
      <c r="AJ230" s="2" t="str">
        <f>VLOOKUP(A230,'eslam-to-invoicing'!A:B,2,0)</f>
        <v>EGAT Pelletizing Plant</v>
      </c>
      <c r="AQ230" s="2" t="str">
        <f t="shared" si="42"/>
        <v>EGAT Pelletizing Plant5</v>
      </c>
      <c r="AR230" s="2" t="str">
        <f t="shared" si="43"/>
        <v>EGAT Pelletizing Plant5</v>
      </c>
    </row>
    <row r="231" spans="1:44" hidden="1" x14ac:dyDescent="0.3">
      <c r="A231" s="6" t="s">
        <v>71</v>
      </c>
      <c r="B231" s="6">
        <f>VLOOKUP(A231,Sheet1!A:B,2,0)</f>
        <v>1</v>
      </c>
      <c r="C231" s="6">
        <v>6</v>
      </c>
      <c r="D231" s="25"/>
      <c r="E231" s="2">
        <v>11102739.539999999</v>
      </c>
      <c r="F231" s="26">
        <f>_xlfn.MAXIFS('data-from-invoicing'!E:E,'data-from-invoicing'!D:D,eslam.data!AR231)</f>
        <v>11102739.539999999</v>
      </c>
      <c r="G231" s="2">
        <f t="shared" si="40"/>
        <v>0</v>
      </c>
      <c r="H231" s="2"/>
      <c r="I231" s="23"/>
      <c r="J231" s="2">
        <f>SUMIF('collection only'!D:D,eslam.data!AQ231,'collection only'!E:E)</f>
        <v>160253665.38999999</v>
      </c>
      <c r="K231" s="26">
        <f>SUMIF('data-from-invoicing'!D:D,eslam.data!AR231,'data-from-invoicing'!F:F)</f>
        <v>11723923.506999999</v>
      </c>
      <c r="L231" s="2">
        <f t="shared" si="41"/>
        <v>-148529741.88299999</v>
      </c>
      <c r="M231" s="2"/>
      <c r="N231" s="2">
        <v>100000000</v>
      </c>
      <c r="Q231" s="23"/>
      <c r="R231" s="2">
        <v>10385277.48</v>
      </c>
      <c r="S231" s="1">
        <v>44500</v>
      </c>
      <c r="T231" s="1">
        <v>44506</v>
      </c>
      <c r="U231" s="1">
        <v>44506</v>
      </c>
      <c r="V231">
        <v>42</v>
      </c>
      <c r="W231" s="1">
        <v>44548</v>
      </c>
      <c r="X231" s="1">
        <v>44514</v>
      </c>
      <c r="Y231" s="2">
        <v>52072727.899999999</v>
      </c>
      <c r="AF231" s="2">
        <v>0</v>
      </c>
      <c r="AG231" s="14">
        <f>SUMIF('consultant-gross'!D:D,eslam.data!AQ231,'consultant-gross'!F:F)</f>
        <v>11102739.539999999</v>
      </c>
      <c r="AH231" s="14">
        <f>SUMIF('consultant-gross'!D:D,eslam.data!AQ231,'consultant-gross'!G:G)</f>
        <v>52072727.899999999</v>
      </c>
      <c r="AI231" s="14">
        <f>SUMIF('consultant-net'!D:D,eslam.data!AQ231,'consultant-net'!F:F)</f>
        <v>10385277.48</v>
      </c>
      <c r="AJ231" s="2" t="str">
        <f>VLOOKUP(A231,'eslam-to-invoicing'!A:B,2,0)</f>
        <v>EGAT Pelletizing Plant</v>
      </c>
      <c r="AQ231" s="2" t="str">
        <f t="shared" si="42"/>
        <v>EGAT Pelletizing Plant6</v>
      </c>
      <c r="AR231" s="2" t="str">
        <f t="shared" si="43"/>
        <v>EGAT Pelletizing Plant6</v>
      </c>
    </row>
    <row r="232" spans="1:44" x14ac:dyDescent="0.3">
      <c r="A232" s="32" t="s">
        <v>71</v>
      </c>
      <c r="B232" s="35">
        <f>VLOOKUP(A232,Sheet1!A:B,2,0)</f>
        <v>1</v>
      </c>
      <c r="C232" s="6">
        <v>7</v>
      </c>
      <c r="D232" s="25"/>
      <c r="E232" s="2">
        <v>14005522.66</v>
      </c>
      <c r="F232" s="26">
        <f>_xlfn.MAXIFS('data-from-invoicing'!E:E,'data-from-invoicing'!D:D,eslam.data!AR232)</f>
        <v>12829691.380000001</v>
      </c>
      <c r="G232" s="2">
        <f t="shared" si="40"/>
        <v>-1175831.2799999993</v>
      </c>
      <c r="I232" s="23"/>
      <c r="J232" s="2">
        <f>SUMIF('collection only'!D:D,eslam.data!AQ232,'collection only'!E:E)</f>
        <v>163147791.30000001</v>
      </c>
      <c r="K232" s="26">
        <f>SUMIF('data-from-invoicing'!D:D,eslam.data!AR232,'data-from-invoicing'!F:F)</f>
        <v>13543523.308</v>
      </c>
      <c r="L232" s="2">
        <f t="shared" si="41"/>
        <v>-149604267.99200001</v>
      </c>
      <c r="N232" s="2">
        <v>100000000</v>
      </c>
      <c r="Q232" s="23"/>
      <c r="R232" s="2">
        <v>13304274.449999999</v>
      </c>
      <c r="S232" s="1">
        <v>44530</v>
      </c>
      <c r="T232" s="1">
        <v>44535</v>
      </c>
      <c r="U232" s="1">
        <v>44536</v>
      </c>
      <c r="V232">
        <v>42</v>
      </c>
      <c r="W232" s="1">
        <v>44578</v>
      </c>
      <c r="X232" s="1">
        <v>44550</v>
      </c>
      <c r="Y232" s="2">
        <v>66078250.560000002</v>
      </c>
      <c r="AF232" s="2">
        <v>0</v>
      </c>
      <c r="AG232" s="14">
        <f>SUMIF('consultant-gross'!D:D,eslam.data!AQ232,'consultant-gross'!F:F)</f>
        <v>14005522.660000004</v>
      </c>
      <c r="AH232" s="14">
        <f>SUMIF('consultant-gross'!D:D,eslam.data!AQ232,'consultant-gross'!G:G)</f>
        <v>66078250.560000002</v>
      </c>
      <c r="AI232" s="14">
        <f>SUMIF('consultant-net'!D:D,eslam.data!AQ232,'consultant-net'!F:F)</f>
        <v>13304274.449999999</v>
      </c>
      <c r="AJ232" s="2" t="str">
        <f>VLOOKUP(A232,'eslam-to-invoicing'!A:B,2,0)</f>
        <v>EGAT Pelletizing Plant</v>
      </c>
      <c r="AQ232" s="2" t="str">
        <f t="shared" si="42"/>
        <v>EGAT Pelletizing Plant7</v>
      </c>
      <c r="AR232" s="2" t="str">
        <f t="shared" si="43"/>
        <v>EGAT Pelletizing Plant7</v>
      </c>
    </row>
    <row r="233" spans="1:44" hidden="1" x14ac:dyDescent="0.3">
      <c r="A233" s="6" t="s">
        <v>71</v>
      </c>
      <c r="B233" s="6">
        <f>VLOOKUP(A233,Sheet1!A:B,2,0)</f>
        <v>1</v>
      </c>
      <c r="C233" s="6">
        <v>8</v>
      </c>
      <c r="D233" s="25"/>
      <c r="E233" s="2">
        <v>12121253.25</v>
      </c>
      <c r="F233" s="26">
        <f>_xlfn.MAXIFS('data-from-invoicing'!E:E,'data-from-invoicing'!D:D,eslam.data!AR233)</f>
        <v>12121253.24</v>
      </c>
      <c r="G233" s="2">
        <f t="shared" si="40"/>
        <v>-9.9999997764825821E-3</v>
      </c>
      <c r="H233" s="2"/>
      <c r="I233" s="23"/>
      <c r="J233" s="2">
        <f>SUMIF('collection only'!D:D,eslam.data!AQ233,'collection only'!E:E)</f>
        <v>241455129.94999999</v>
      </c>
      <c r="K233" s="26">
        <f>SUMIF('data-from-invoicing'!D:D,eslam.data!AR233,'data-from-invoicing'!F:F)</f>
        <v>11759283.891999999</v>
      </c>
      <c r="L233" s="2">
        <f t="shared" si="41"/>
        <v>-229695846.058</v>
      </c>
      <c r="M233" s="2"/>
      <c r="N233" s="2">
        <v>200000000</v>
      </c>
      <c r="Q233" s="23"/>
      <c r="R233" s="2">
        <v>11576342.49</v>
      </c>
      <c r="S233" s="1">
        <v>44561</v>
      </c>
      <c r="T233" s="1">
        <v>44566</v>
      </c>
      <c r="U233" s="1">
        <v>44567</v>
      </c>
      <c r="V233">
        <v>42</v>
      </c>
      <c r="W233" s="1">
        <v>44609</v>
      </c>
      <c r="X233" s="1">
        <v>44579</v>
      </c>
      <c r="Y233" s="2">
        <v>78199503.810000002</v>
      </c>
      <c r="AF233" s="2">
        <v>0</v>
      </c>
      <c r="AG233" s="14">
        <f>SUMIF('consultant-gross'!D:D,eslam.data!AQ233,'consultant-gross'!F:F)</f>
        <v>12121253.25</v>
      </c>
      <c r="AH233" s="14">
        <f>SUMIF('consultant-gross'!D:D,eslam.data!AQ233,'consultant-gross'!G:G)</f>
        <v>78199503.810000002</v>
      </c>
      <c r="AI233" s="14">
        <f>SUMIF('consultant-net'!D:D,eslam.data!AQ233,'consultant-net'!F:F)</f>
        <v>11576342.49</v>
      </c>
      <c r="AJ233" s="2" t="str">
        <f>VLOOKUP(A233,'eslam-to-invoicing'!A:B,2,0)</f>
        <v>EGAT Pelletizing Plant</v>
      </c>
      <c r="AQ233" s="2" t="str">
        <f t="shared" si="42"/>
        <v>EGAT Pelletizing Plant8</v>
      </c>
      <c r="AR233" s="2" t="str">
        <f t="shared" si="43"/>
        <v>EGAT Pelletizing Plant8</v>
      </c>
    </row>
    <row r="234" spans="1:44" hidden="1" x14ac:dyDescent="0.3">
      <c r="A234" s="6" t="s">
        <v>71</v>
      </c>
      <c r="B234" s="6">
        <f>VLOOKUP(A234,Sheet1!A:B,2,0)</f>
        <v>1</v>
      </c>
      <c r="C234" s="6">
        <v>9</v>
      </c>
      <c r="D234" s="25"/>
      <c r="E234" s="2">
        <v>15797419.95999999</v>
      </c>
      <c r="F234" s="26">
        <f>_xlfn.MAXIFS('data-from-invoicing'!E:E,'data-from-invoicing'!D:D,eslam.data!AR234)</f>
        <v>15797419.960000001</v>
      </c>
      <c r="G234" s="2">
        <f t="shared" si="40"/>
        <v>0</v>
      </c>
      <c r="H234" s="2"/>
      <c r="I234" s="23"/>
      <c r="J234" s="2">
        <f>SUMIF('collection only'!D:D,eslam.data!AQ234,'collection only'!E:E)</f>
        <v>71197856.25</v>
      </c>
      <c r="K234" s="26">
        <f>SUMIF('data-from-invoicing'!D:D,eslam.data!AR234,'data-from-invoicing'!F:F)</f>
        <v>15809146.998</v>
      </c>
      <c r="L234" s="2">
        <f t="shared" si="41"/>
        <v>-55388709.252000004</v>
      </c>
      <c r="M234" s="2"/>
      <c r="N234" s="2">
        <v>26309409.25</v>
      </c>
      <c r="Q234" s="23"/>
      <c r="R234" s="2">
        <v>15046421.199999999</v>
      </c>
      <c r="S234" s="1">
        <v>44592</v>
      </c>
      <c r="T234" s="1">
        <v>44597</v>
      </c>
      <c r="U234" s="1">
        <v>44600</v>
      </c>
      <c r="V234">
        <v>42</v>
      </c>
      <c r="W234" s="1">
        <v>44642</v>
      </c>
      <c r="X234" s="1">
        <v>44616</v>
      </c>
      <c r="Y234" s="2">
        <v>93996923.769999996</v>
      </c>
      <c r="AF234" s="2">
        <v>0</v>
      </c>
      <c r="AG234" s="14">
        <f>SUMIF('consultant-gross'!D:D,eslam.data!AQ234,'consultant-gross'!F:F)</f>
        <v>15797419.959999993</v>
      </c>
      <c r="AH234" s="14">
        <f>SUMIF('consultant-gross'!D:D,eslam.data!AQ234,'consultant-gross'!G:G)</f>
        <v>93996923.769999996</v>
      </c>
      <c r="AI234" s="14">
        <f>SUMIF('consultant-net'!D:D,eslam.data!AQ234,'consultant-net'!F:F)</f>
        <v>15046421.199999999</v>
      </c>
      <c r="AJ234" s="2" t="str">
        <f>VLOOKUP(A234,'eslam-to-invoicing'!A:B,2,0)</f>
        <v>EGAT Pelletizing Plant</v>
      </c>
      <c r="AQ234" s="2" t="str">
        <f t="shared" si="42"/>
        <v>EGAT Pelletizing Plant9</v>
      </c>
      <c r="AR234" s="2" t="str">
        <f t="shared" si="43"/>
        <v>EGAT Pelletizing Plant9</v>
      </c>
    </row>
    <row r="235" spans="1:44" x14ac:dyDescent="0.3">
      <c r="A235" s="32" t="s">
        <v>71</v>
      </c>
      <c r="B235" s="35">
        <f>VLOOKUP(A235,Sheet1!A:B,2,0)</f>
        <v>1</v>
      </c>
      <c r="C235" s="6">
        <v>10</v>
      </c>
      <c r="D235" s="25"/>
      <c r="E235" s="2">
        <v>13671163.109999999</v>
      </c>
      <c r="F235" s="26">
        <f>_xlfn.MAXIFS('data-from-invoicing'!E:E,'data-from-invoicing'!D:D,eslam.data!AR235)</f>
        <v>17027897.289999999</v>
      </c>
      <c r="G235" s="2">
        <f t="shared" si="40"/>
        <v>3356734.1799999997</v>
      </c>
      <c r="I235" s="23"/>
      <c r="J235" s="2">
        <f>SUMIF('collection only'!D:D,eslam.data!AQ235,'collection only'!E:E)</f>
        <v>41034098.600000001</v>
      </c>
      <c r="K235" s="26">
        <f>SUMIF('data-from-invoicing'!D:D,eslam.data!AR235,'data-from-invoicing'!F:F)</f>
        <v>19539421.100000001</v>
      </c>
      <c r="L235" s="2">
        <f t="shared" si="41"/>
        <v>-21494677.5</v>
      </c>
      <c r="Q235" s="23"/>
      <c r="R235" s="2">
        <v>13017478.470000001</v>
      </c>
      <c r="S235" s="1">
        <v>44620</v>
      </c>
      <c r="T235" s="1">
        <v>44630</v>
      </c>
      <c r="U235" s="1">
        <v>44634</v>
      </c>
      <c r="V235">
        <v>42</v>
      </c>
      <c r="W235" s="1">
        <v>44676</v>
      </c>
      <c r="X235" s="1">
        <v>44663</v>
      </c>
      <c r="Y235" s="2">
        <v>107668086.88</v>
      </c>
      <c r="AF235" s="2">
        <v>0</v>
      </c>
      <c r="AG235" s="14">
        <f>SUMIF('consultant-gross'!D:D,eslam.data!AQ235,'consultant-gross'!F:F)</f>
        <v>13671163.109999999</v>
      </c>
      <c r="AH235" s="14">
        <f>SUMIF('consultant-gross'!D:D,eslam.data!AQ235,'consultant-gross'!G:G)</f>
        <v>107668086.88</v>
      </c>
      <c r="AI235" s="14">
        <f>SUMIF('consultant-net'!D:D,eslam.data!AQ235,'consultant-net'!F:F)</f>
        <v>13017478.470000001</v>
      </c>
      <c r="AJ235" s="2" t="str">
        <f>VLOOKUP(A235,'eslam-to-invoicing'!A:B,2,0)</f>
        <v>EGAT Pelletizing Plant</v>
      </c>
      <c r="AQ235" s="2" t="str">
        <f t="shared" si="42"/>
        <v>EGAT Pelletizing Plant10</v>
      </c>
      <c r="AR235" s="2" t="str">
        <f t="shared" si="43"/>
        <v>EGAT Pelletizing Plant10</v>
      </c>
    </row>
    <row r="236" spans="1:44" hidden="1" x14ac:dyDescent="0.3">
      <c r="A236" s="6" t="s">
        <v>71</v>
      </c>
      <c r="B236" s="6">
        <f>VLOOKUP(A236,Sheet1!A:B,2,0)</f>
        <v>1</v>
      </c>
      <c r="C236" s="6">
        <v>11</v>
      </c>
      <c r="D236" s="25"/>
      <c r="E236" s="2">
        <v>14893958.07000001</v>
      </c>
      <c r="F236" s="26">
        <f>_xlfn.MAXIFS('data-from-invoicing'!E:E,'data-from-invoicing'!D:D,eslam.data!AR236)</f>
        <v>14893958.08</v>
      </c>
      <c r="G236" s="2">
        <f t="shared" si="40"/>
        <v>9.9999904632568359E-3</v>
      </c>
      <c r="H236" s="2"/>
      <c r="I236" s="23"/>
      <c r="J236" s="2">
        <f>SUMIF('collection only'!D:D,eslam.data!AQ236,'collection only'!E:E)</f>
        <v>34151886.789999999</v>
      </c>
      <c r="K236" s="26">
        <f>SUMIF('data-from-invoicing'!D:D,eslam.data!AR236,'data-from-invoicing'!F:F)</f>
        <v>17868099.304499999</v>
      </c>
      <c r="L236" s="2">
        <f t="shared" si="41"/>
        <v>-16283787.4855</v>
      </c>
      <c r="M236" s="2"/>
      <c r="Q236" s="23"/>
      <c r="R236" s="2">
        <v>14300826.369999999</v>
      </c>
      <c r="S236" s="1">
        <v>44651</v>
      </c>
      <c r="T236" s="1">
        <v>44661</v>
      </c>
      <c r="U236" s="1">
        <v>44663</v>
      </c>
      <c r="V236">
        <v>42</v>
      </c>
      <c r="W236" s="1">
        <v>44705</v>
      </c>
      <c r="X236" s="1">
        <v>44672</v>
      </c>
      <c r="Y236" s="2">
        <v>122562044.95</v>
      </c>
      <c r="AF236" s="2">
        <v>0</v>
      </c>
      <c r="AG236" s="14">
        <f>SUMIF('consultant-gross'!D:D,eslam.data!AQ236,'consultant-gross'!F:F)</f>
        <v>14893958.070000008</v>
      </c>
      <c r="AH236" s="14">
        <f>SUMIF('consultant-gross'!D:D,eslam.data!AQ236,'consultant-gross'!G:G)</f>
        <v>122562044.95</v>
      </c>
      <c r="AI236" s="14">
        <f>SUMIF('consultant-net'!D:D,eslam.data!AQ236,'consultant-net'!F:F)</f>
        <v>14300826.369999999</v>
      </c>
      <c r="AJ236" s="2" t="str">
        <f>VLOOKUP(A236,'eslam-to-invoicing'!A:B,2,0)</f>
        <v>EGAT Pelletizing Plant</v>
      </c>
      <c r="AQ236" s="2" t="str">
        <f t="shared" si="42"/>
        <v>EGAT Pelletizing Plant11</v>
      </c>
      <c r="AR236" s="2" t="str">
        <f t="shared" si="43"/>
        <v>EGAT Pelletizing Plant11</v>
      </c>
    </row>
    <row r="237" spans="1:44" hidden="1" x14ac:dyDescent="0.3">
      <c r="A237" s="6" t="s">
        <v>71</v>
      </c>
      <c r="B237" s="6">
        <f>VLOOKUP(A237,Sheet1!A:B,2,0)</f>
        <v>1</v>
      </c>
      <c r="C237" s="6">
        <v>12</v>
      </c>
      <c r="D237" s="25"/>
      <c r="E237" s="2">
        <v>8116943.049999997</v>
      </c>
      <c r="F237" s="26">
        <f>_xlfn.MAXIFS('data-from-invoicing'!E:E,'data-from-invoicing'!D:D,eslam.data!AR237)</f>
        <v>8116942.79</v>
      </c>
      <c r="G237" s="2">
        <f t="shared" si="40"/>
        <v>-0.25999999698251486</v>
      </c>
      <c r="H237" s="2"/>
      <c r="I237" s="23"/>
      <c r="J237" s="2">
        <f>SUMIF('collection only'!D:D,eslam.data!AQ237,'collection only'!E:E)</f>
        <v>23500000</v>
      </c>
      <c r="K237" s="26">
        <f>SUMIF('data-from-invoicing'!D:D,eslam.data!AR237,'data-from-invoicing'!F:F)</f>
        <v>8787503.2355000004</v>
      </c>
      <c r="L237" s="2">
        <f t="shared" si="41"/>
        <v>-14712496.7645</v>
      </c>
      <c r="M237" s="2"/>
      <c r="Q237" s="23"/>
      <c r="R237" s="2">
        <v>7722438.9000000004</v>
      </c>
      <c r="S237" s="1">
        <v>44681</v>
      </c>
      <c r="T237" s="1">
        <v>44679</v>
      </c>
      <c r="U237" s="1">
        <v>44679</v>
      </c>
      <c r="V237">
        <v>42</v>
      </c>
      <c r="W237" s="1">
        <v>44721</v>
      </c>
      <c r="X237" s="1">
        <v>44704</v>
      </c>
      <c r="Y237" s="2">
        <v>130678988</v>
      </c>
      <c r="AA237" s="2">
        <v>5987660</v>
      </c>
      <c r="AF237" s="2">
        <v>0</v>
      </c>
      <c r="AG237" s="14">
        <f>SUMIF('consultant-gross'!D:D,eslam.data!AQ237,'consultant-gross'!F:F)</f>
        <v>8116943.049999997</v>
      </c>
      <c r="AH237" s="14">
        <f>SUMIF('consultant-gross'!D:D,eslam.data!AQ237,'consultant-gross'!G:G)</f>
        <v>130678988</v>
      </c>
      <c r="AI237" s="14">
        <f>SUMIF('consultant-net'!D:D,eslam.data!AQ237,'consultant-net'!F:F)</f>
        <v>7722438.9000000004</v>
      </c>
      <c r="AJ237" s="2" t="str">
        <f>VLOOKUP(A237,'eslam-to-invoicing'!A:B,2,0)</f>
        <v>EGAT Pelletizing Plant</v>
      </c>
      <c r="AQ237" s="2" t="str">
        <f t="shared" si="42"/>
        <v>EGAT Pelletizing Plant12</v>
      </c>
      <c r="AR237" s="2" t="str">
        <f t="shared" si="43"/>
        <v>EGAT Pelletizing Plant12</v>
      </c>
    </row>
    <row r="238" spans="1:44" x14ac:dyDescent="0.3">
      <c r="A238" s="32" t="s">
        <v>71</v>
      </c>
      <c r="B238" s="35">
        <f>VLOOKUP(A238,Sheet1!A:B,2,0)</f>
        <v>1</v>
      </c>
      <c r="C238" s="6">
        <v>13</v>
      </c>
      <c r="D238" s="25"/>
      <c r="E238" s="2">
        <v>13958441.78999999</v>
      </c>
      <c r="F238" s="26">
        <f>_xlfn.MAXIFS('data-from-invoicing'!E:E,'data-from-invoicing'!D:D,eslam.data!AR238)</f>
        <v>22223108.960000001</v>
      </c>
      <c r="G238" s="2">
        <f t="shared" si="40"/>
        <v>8264667.1700000111</v>
      </c>
      <c r="I238" s="23"/>
      <c r="J238" s="2">
        <f>SUMIF('collection only'!D:D,eslam.data!AQ238,'collection only'!E:E)</f>
        <v>53397068.579999998</v>
      </c>
      <c r="K238" s="26">
        <f>SUMIF('data-from-invoicing'!D:D,eslam.data!AR238,'data-from-invoicing'!F:F)</f>
        <v>21971546.517499994</v>
      </c>
      <c r="L238" s="2">
        <f t="shared" si="41"/>
        <v>-31425522.062500004</v>
      </c>
      <c r="Q238" s="23"/>
      <c r="R238" s="2">
        <v>13285393.01</v>
      </c>
      <c r="S238" s="1">
        <v>44712</v>
      </c>
      <c r="T238" s="1">
        <v>44717</v>
      </c>
      <c r="U238" s="1">
        <v>44724</v>
      </c>
      <c r="V238">
        <v>42</v>
      </c>
      <c r="W238" s="1">
        <v>44766</v>
      </c>
      <c r="X238" s="1">
        <v>44747</v>
      </c>
      <c r="Y238" s="2">
        <v>144637429.78999999</v>
      </c>
      <c r="AA238" s="2">
        <v>6236391</v>
      </c>
      <c r="AF238" s="2">
        <v>0</v>
      </c>
      <c r="AG238" s="14">
        <f>SUMIF('consultant-gross'!D:D,eslam.data!AQ238,'consultant-gross'!F:F)</f>
        <v>13958441.789999992</v>
      </c>
      <c r="AH238" s="14">
        <f>SUMIF('consultant-gross'!D:D,eslam.data!AQ238,'consultant-gross'!G:G)</f>
        <v>144637429.78999999</v>
      </c>
      <c r="AI238" s="14">
        <f>SUMIF('consultant-net'!D:D,eslam.data!AQ238,'consultant-net'!F:F)</f>
        <v>13285393.01</v>
      </c>
      <c r="AJ238" s="2" t="str">
        <f>VLOOKUP(A238,'eslam-to-invoicing'!A:B,2,0)</f>
        <v>EGAT Pelletizing Plant</v>
      </c>
      <c r="AQ238" s="2" t="str">
        <f t="shared" si="42"/>
        <v>EGAT Pelletizing Plant13</v>
      </c>
      <c r="AR238" s="2" t="str">
        <f t="shared" si="43"/>
        <v>EGAT Pelletizing Plant13</v>
      </c>
    </row>
    <row r="239" spans="1:44" hidden="1" x14ac:dyDescent="0.3">
      <c r="A239" s="6" t="s">
        <v>71</v>
      </c>
      <c r="B239" s="6">
        <f>VLOOKUP(A239,Sheet1!A:B,2,0)</f>
        <v>1</v>
      </c>
      <c r="C239" s="6">
        <v>14</v>
      </c>
      <c r="D239" s="25"/>
      <c r="E239" s="2">
        <v>8283062.8400000036</v>
      </c>
      <c r="F239" s="26">
        <f>_xlfn.MAXIFS('data-from-invoicing'!E:E,'data-from-invoicing'!D:D,eslam.data!AR239)</f>
        <v>8283062.8600000003</v>
      </c>
      <c r="G239" s="2">
        <f t="shared" si="40"/>
        <v>1.999999675899744E-2</v>
      </c>
      <c r="H239" s="2"/>
      <c r="I239" s="23"/>
      <c r="J239" s="2">
        <f>SUMIF('collection only'!D:D,eslam.data!AQ239,'collection only'!E:E)</f>
        <v>17794639.629999999</v>
      </c>
      <c r="K239" s="26">
        <f>SUMIF('data-from-invoicing'!D:D,eslam.data!AR239,'data-from-invoicing'!F:F)</f>
        <v>10704026.927999999</v>
      </c>
      <c r="L239" s="2">
        <f t="shared" si="41"/>
        <v>-7090612.7019999996</v>
      </c>
      <c r="M239" s="2"/>
      <c r="Q239" s="23"/>
      <c r="R239" s="2">
        <v>7877469.9900000002</v>
      </c>
      <c r="S239" s="1">
        <v>44742</v>
      </c>
      <c r="T239" s="1">
        <v>44747</v>
      </c>
      <c r="U239" s="1">
        <v>44748</v>
      </c>
      <c r="V239">
        <v>42</v>
      </c>
      <c r="W239" s="1">
        <v>44790</v>
      </c>
      <c r="X239" s="1">
        <v>44796</v>
      </c>
      <c r="Y239" s="2">
        <v>152920492.63</v>
      </c>
      <c r="AA239" s="2">
        <v>6321993.8200000003</v>
      </c>
      <c r="AF239" s="2">
        <v>0</v>
      </c>
      <c r="AG239" s="14">
        <f>SUMIF('consultant-gross'!D:D,eslam.data!AQ239,'consultant-gross'!F:F)</f>
        <v>8283062.8400000036</v>
      </c>
      <c r="AH239" s="14">
        <f>SUMIF('consultant-gross'!D:D,eslam.data!AQ239,'consultant-gross'!G:G)</f>
        <v>152920492.63</v>
      </c>
      <c r="AI239" s="14">
        <f>SUMIF('consultant-net'!D:D,eslam.data!AQ239,'consultant-net'!F:F)</f>
        <v>7877469.9900000002</v>
      </c>
      <c r="AJ239" s="2" t="str">
        <f>VLOOKUP(A239,'eslam-to-invoicing'!A:B,2,0)</f>
        <v>EGAT Pelletizing Plant</v>
      </c>
      <c r="AQ239" s="2" t="str">
        <f t="shared" si="42"/>
        <v>EGAT Pelletizing Plant14</v>
      </c>
      <c r="AR239" s="2" t="str">
        <f t="shared" si="43"/>
        <v>EGAT Pelletizing Plant14</v>
      </c>
    </row>
    <row r="240" spans="1:44" hidden="1" x14ac:dyDescent="0.3">
      <c r="A240" s="6" t="s">
        <v>71</v>
      </c>
      <c r="B240" s="6">
        <f>VLOOKUP(A240,Sheet1!A:B,2,0)</f>
        <v>1</v>
      </c>
      <c r="C240" s="6">
        <v>15</v>
      </c>
      <c r="D240" s="25"/>
      <c r="E240" s="2">
        <v>20298475.01000002</v>
      </c>
      <c r="F240" s="26">
        <f>_xlfn.MAXIFS('data-from-invoicing'!E:E,'data-from-invoicing'!D:D,eslam.data!AR240)</f>
        <v>20298475.239999998</v>
      </c>
      <c r="G240" s="2">
        <f t="shared" si="40"/>
        <v>0.22999997809529305</v>
      </c>
      <c r="H240" s="2"/>
      <c r="I240" s="23"/>
      <c r="J240" s="2">
        <f>SUMIF('collection only'!D:D,eslam.data!AQ240,'collection only'!E:E)</f>
        <v>29186530.100000001</v>
      </c>
      <c r="K240" s="26">
        <f>SUMIF('data-from-invoicing'!D:D,eslam.data!AR240,'data-from-invoicing'!F:F)</f>
        <v>19186530.252</v>
      </c>
      <c r="L240" s="2">
        <f t="shared" si="41"/>
        <v>-9999999.8480000012</v>
      </c>
      <c r="M240" s="2"/>
      <c r="Q240" s="23"/>
      <c r="R240" s="2">
        <v>19389514.84</v>
      </c>
      <c r="S240" s="1">
        <v>44773</v>
      </c>
      <c r="T240" s="1">
        <v>44783</v>
      </c>
      <c r="U240" s="1">
        <v>44788</v>
      </c>
      <c r="V240">
        <v>42</v>
      </c>
      <c r="W240" s="1">
        <v>44830</v>
      </c>
      <c r="X240" s="1">
        <v>44797</v>
      </c>
      <c r="Y240" s="2">
        <v>173218967.63999999</v>
      </c>
      <c r="AA240" s="2">
        <v>7381629.6100000003</v>
      </c>
      <c r="AF240" s="2">
        <v>0</v>
      </c>
      <c r="AG240" s="14">
        <f>SUMIF('consultant-gross'!D:D,eslam.data!AQ240,'consultant-gross'!F:F)</f>
        <v>20298475.01000002</v>
      </c>
      <c r="AH240" s="14">
        <f>SUMIF('consultant-gross'!D:D,eslam.data!AQ240,'consultant-gross'!G:G)</f>
        <v>173218967.64000002</v>
      </c>
      <c r="AI240" s="14">
        <f>SUMIF('consultant-net'!D:D,eslam.data!AQ240,'consultant-net'!F:F)</f>
        <v>19389514.84</v>
      </c>
      <c r="AJ240" s="2" t="str">
        <f>VLOOKUP(A240,'eslam-to-invoicing'!A:B,2,0)</f>
        <v>EGAT Pelletizing Plant</v>
      </c>
      <c r="AQ240" s="2" t="str">
        <f t="shared" si="42"/>
        <v>EGAT Pelletizing Plant15</v>
      </c>
      <c r="AR240" s="2" t="str">
        <f t="shared" si="43"/>
        <v>EGAT Pelletizing Plant15</v>
      </c>
    </row>
    <row r="241" spans="1:44" hidden="1" x14ac:dyDescent="0.3">
      <c r="A241" s="6" t="s">
        <v>71</v>
      </c>
      <c r="B241" s="6">
        <f>VLOOKUP(A241,Sheet1!A:B,2,0)</f>
        <v>1</v>
      </c>
      <c r="C241" s="6">
        <v>16</v>
      </c>
      <c r="D241" s="25"/>
      <c r="E241" s="2">
        <v>14282809.34999999</v>
      </c>
      <c r="F241" s="26">
        <f>_xlfn.MAXIFS('data-from-invoicing'!E:E,'data-from-invoicing'!D:D,eslam.data!AR241)</f>
        <v>14282809.35</v>
      </c>
      <c r="G241" s="2">
        <f t="shared" si="40"/>
        <v>0</v>
      </c>
      <c r="H241" s="2"/>
      <c r="I241" s="23"/>
      <c r="J241" s="2">
        <f>SUMIF('collection only'!D:D,eslam.data!AQ241,'collection only'!E:E)</f>
        <v>23336148.649999999</v>
      </c>
      <c r="K241" s="26">
        <f>SUMIF('data-from-invoicing'!D:D,eslam.data!AR241,'data-from-invoicing'!F:F)</f>
        <v>14096166.627500001</v>
      </c>
      <c r="L241" s="2">
        <f t="shared" si="41"/>
        <v>-9239982.0224999972</v>
      </c>
      <c r="M241" s="2"/>
      <c r="Q241" s="23"/>
      <c r="R241" s="2">
        <v>14238994.720000001</v>
      </c>
      <c r="S241" s="1">
        <v>44804</v>
      </c>
      <c r="T241" s="1">
        <v>44814</v>
      </c>
      <c r="U241" s="1">
        <v>44824</v>
      </c>
      <c r="V241">
        <v>42</v>
      </c>
      <c r="W241" s="1">
        <v>44866</v>
      </c>
      <c r="X241" s="1">
        <v>44844</v>
      </c>
      <c r="Y241" s="2">
        <v>187501776.99000001</v>
      </c>
      <c r="AA241" s="2">
        <v>14084887.93</v>
      </c>
      <c r="AF241" s="2">
        <v>0</v>
      </c>
      <c r="AG241" s="14">
        <f>SUMIF('consultant-gross'!D:D,eslam.data!AQ241,'consultant-gross'!F:F)</f>
        <v>14282809.349999994</v>
      </c>
      <c r="AH241" s="14">
        <f>SUMIF('consultant-gross'!D:D,eslam.data!AQ241,'consultant-gross'!G:G)</f>
        <v>187501776.99000001</v>
      </c>
      <c r="AI241" s="14">
        <f>SUMIF('consultant-net'!D:D,eslam.data!AQ241,'consultant-net'!F:F)</f>
        <v>14238994.720000001</v>
      </c>
      <c r="AJ241" s="2" t="str">
        <f>VLOOKUP(A241,'eslam-to-invoicing'!A:B,2,0)</f>
        <v>EGAT Pelletizing Plant</v>
      </c>
      <c r="AQ241" s="2" t="str">
        <f t="shared" si="42"/>
        <v>EGAT Pelletizing Plant16</v>
      </c>
      <c r="AR241" s="2" t="str">
        <f t="shared" si="43"/>
        <v>EGAT Pelletizing Plant16</v>
      </c>
    </row>
    <row r="242" spans="1:44" x14ac:dyDescent="0.3">
      <c r="A242" s="32" t="s">
        <v>71</v>
      </c>
      <c r="B242" s="35">
        <f>VLOOKUP(A242,Sheet1!A:B,2,0)</f>
        <v>1</v>
      </c>
      <c r="C242" s="6">
        <v>17</v>
      </c>
      <c r="D242" s="25"/>
      <c r="E242" s="2">
        <v>16943574.979999989</v>
      </c>
      <c r="F242" s="26">
        <f>_xlfn.MAXIFS('data-from-invoicing'!E:E,'data-from-invoicing'!D:D,eslam.data!AR242)</f>
        <v>20596124.760000002</v>
      </c>
      <c r="G242" s="2">
        <f t="shared" si="40"/>
        <v>3652549.7800000124</v>
      </c>
      <c r="I242" s="23"/>
      <c r="J242" s="2">
        <f>SUMIF('collection only'!D:D,eslam.data!AQ242,'collection only'!E:E)</f>
        <v>39257376.649999999</v>
      </c>
      <c r="K242" s="26">
        <f>SUMIF('data-from-invoicing'!D:D,eslam.data!AR242,'data-from-invoicing'!F:F)</f>
        <v>15969082.719000001</v>
      </c>
      <c r="L242" s="2">
        <f t="shared" si="41"/>
        <v>-23288293.930999998</v>
      </c>
      <c r="Q242" s="23"/>
      <c r="R242" s="2">
        <v>16138518.460000001</v>
      </c>
      <c r="S242" s="1">
        <v>44865</v>
      </c>
      <c r="T242" s="1">
        <v>44859</v>
      </c>
      <c r="U242" s="1">
        <v>44861</v>
      </c>
      <c r="V242">
        <v>42</v>
      </c>
      <c r="W242" s="1">
        <v>44903</v>
      </c>
      <c r="X242" s="1">
        <v>44888</v>
      </c>
      <c r="Y242" s="2">
        <v>204445351.97</v>
      </c>
      <c r="AA242" s="2">
        <v>14506110.34</v>
      </c>
      <c r="AF242" s="2">
        <v>0</v>
      </c>
      <c r="AG242" s="14">
        <f>SUMIF('consultant-gross'!D:D,eslam.data!AQ242,'consultant-gross'!F:F)</f>
        <v>16943574.979999989</v>
      </c>
      <c r="AH242" s="14">
        <f>SUMIF('consultant-gross'!D:D,eslam.data!AQ242,'consultant-gross'!G:G)</f>
        <v>204445351.97</v>
      </c>
      <c r="AI242" s="14">
        <f>SUMIF('consultant-net'!D:D,eslam.data!AQ242,'consultant-net'!F:F)</f>
        <v>16138518.460000001</v>
      </c>
      <c r="AJ242" s="2" t="str">
        <f>VLOOKUP(A242,'eslam-to-invoicing'!A:B,2,0)</f>
        <v>EGAT Pelletizing Plant</v>
      </c>
      <c r="AQ242" s="2" t="str">
        <f t="shared" si="42"/>
        <v>EGAT Pelletizing Plant17</v>
      </c>
      <c r="AR242" s="2" t="str">
        <f t="shared" si="43"/>
        <v>EGAT Pelletizing Plant17</v>
      </c>
    </row>
    <row r="243" spans="1:44" x14ac:dyDescent="0.3">
      <c r="A243" s="32" t="s">
        <v>71</v>
      </c>
      <c r="B243" s="35">
        <f>VLOOKUP(A243,Sheet1!A:B,2,0)</f>
        <v>1</v>
      </c>
      <c r="C243" s="6">
        <v>18</v>
      </c>
      <c r="D243" s="25"/>
      <c r="E243" s="2">
        <v>13727755.25</v>
      </c>
      <c r="F243" s="26">
        <f>_xlfn.MAXIFS('data-from-invoicing'!E:E,'data-from-invoicing'!D:D,eslam.data!AR243)</f>
        <v>930523.4</v>
      </c>
      <c r="G243" s="2">
        <f t="shared" si="40"/>
        <v>-12797231.85</v>
      </c>
      <c r="I243" s="23"/>
      <c r="J243" s="2">
        <f>SUMIF('collection only'!D:D,eslam.data!AQ243,'collection only'!E:E)</f>
        <v>35000000</v>
      </c>
      <c r="K243" s="26">
        <f>SUMIF('data-from-invoicing'!D:D,eslam.data!AR243,'data-from-invoicing'!F:F)</f>
        <v>0</v>
      </c>
      <c r="L243" s="2">
        <f t="shared" si="41"/>
        <v>-35000000</v>
      </c>
      <c r="Q243" s="23"/>
      <c r="R243" s="2">
        <v>12845007.220000001</v>
      </c>
      <c r="S243" s="1">
        <v>44895</v>
      </c>
      <c r="T243" s="1">
        <v>44885</v>
      </c>
      <c r="U243" s="1">
        <v>44889</v>
      </c>
      <c r="V243">
        <v>42</v>
      </c>
      <c r="W243" s="1">
        <v>44931</v>
      </c>
      <c r="X243" s="1">
        <v>44914</v>
      </c>
      <c r="Y243" s="2">
        <v>218173107.22</v>
      </c>
      <c r="AA243" s="2">
        <v>14925857.699999999</v>
      </c>
      <c r="AF243" s="2">
        <v>0</v>
      </c>
      <c r="AG243" s="14">
        <f>SUMIF('consultant-gross'!D:D,eslam.data!AQ243,'consultant-gross'!F:F)</f>
        <v>13727755.25</v>
      </c>
      <c r="AH243" s="14">
        <f>SUMIF('consultant-gross'!D:D,eslam.data!AQ243,'consultant-gross'!G:G)</f>
        <v>218173107.22</v>
      </c>
      <c r="AI243" s="14">
        <f>SUMIF('consultant-net'!D:D,eslam.data!AQ243,'consultant-net'!F:F)</f>
        <v>12845007.220000001</v>
      </c>
      <c r="AJ243" s="2" t="str">
        <f>VLOOKUP(A243,'eslam-to-invoicing'!A:B,2,0)</f>
        <v>EGAT Pelletizing Plant</v>
      </c>
      <c r="AQ243" s="2" t="str">
        <f t="shared" si="42"/>
        <v>EGAT Pelletizing Plant18</v>
      </c>
      <c r="AR243" s="2" t="str">
        <f t="shared" si="43"/>
        <v>EGAT Pelletizing Plant18</v>
      </c>
    </row>
    <row r="244" spans="1:44" hidden="1" x14ac:dyDescent="0.3">
      <c r="A244" s="6" t="s">
        <v>71</v>
      </c>
      <c r="B244" s="6">
        <f>VLOOKUP(A244,Sheet1!A:B,2,0)</f>
        <v>1</v>
      </c>
      <c r="C244" s="6">
        <v>19</v>
      </c>
      <c r="D244" s="25"/>
      <c r="E244" s="2">
        <v>20329650.190000001</v>
      </c>
      <c r="F244" s="26">
        <f>_xlfn.MAXIFS('data-from-invoicing'!E:E,'data-from-invoicing'!D:D,eslam.data!AR244)</f>
        <v>20329650.190000001</v>
      </c>
      <c r="G244" s="2">
        <f t="shared" si="40"/>
        <v>0</v>
      </c>
      <c r="H244" s="2"/>
      <c r="I244" s="23"/>
      <c r="J244" s="2">
        <f>SUMIF('collection only'!D:D,eslam.data!AQ244,'collection only'!E:E)</f>
        <v>42197351.200000003</v>
      </c>
      <c r="K244" s="26">
        <f>SUMIF('data-from-invoicing'!D:D,eslam.data!AR244,'data-from-invoicing'!F:F)</f>
        <v>19169766.1895</v>
      </c>
      <c r="L244" s="2">
        <f t="shared" si="41"/>
        <v>-23027585.010500003</v>
      </c>
      <c r="M244" s="2"/>
      <c r="Q244" s="23"/>
      <c r="R244" s="2">
        <v>19373062.690000001</v>
      </c>
      <c r="S244" s="1">
        <v>44926</v>
      </c>
      <c r="T244" s="1">
        <v>44922</v>
      </c>
      <c r="U244" s="1">
        <v>44922</v>
      </c>
      <c r="V244">
        <v>42</v>
      </c>
      <c r="W244" s="1">
        <v>44964</v>
      </c>
      <c r="X244" s="1">
        <v>44971</v>
      </c>
      <c r="Y244" s="2">
        <v>238502757.41</v>
      </c>
      <c r="AA244" s="2">
        <v>15524807.77</v>
      </c>
      <c r="AF244" s="2">
        <v>0</v>
      </c>
      <c r="AG244" s="14">
        <f>SUMIF('consultant-gross'!D:D,eslam.data!AQ244,'consultant-gross'!F:F)</f>
        <v>20329650.189999998</v>
      </c>
      <c r="AH244" s="14">
        <f>SUMIF('consultant-gross'!D:D,eslam.data!AQ244,'consultant-gross'!G:G)</f>
        <v>238502757.41</v>
      </c>
      <c r="AI244" s="14">
        <f>SUMIF('consultant-net'!D:D,eslam.data!AQ244,'consultant-net'!F:F)</f>
        <v>19373062.690000001</v>
      </c>
      <c r="AJ244" s="2" t="str">
        <f>VLOOKUP(A244,'eslam-to-invoicing'!A:B,2,0)</f>
        <v>EGAT Pelletizing Plant</v>
      </c>
      <c r="AQ244" s="2" t="str">
        <f t="shared" si="42"/>
        <v>EGAT Pelletizing Plant19</v>
      </c>
      <c r="AR244" s="2" t="str">
        <f t="shared" si="43"/>
        <v>EGAT Pelletizing Plant19</v>
      </c>
    </row>
    <row r="245" spans="1:44" hidden="1" x14ac:dyDescent="0.3">
      <c r="A245" s="6" t="s">
        <v>71</v>
      </c>
      <c r="B245" s="6">
        <f>VLOOKUP(A245,Sheet1!A:B,2,0)</f>
        <v>1</v>
      </c>
      <c r="C245" s="6">
        <v>20</v>
      </c>
      <c r="D245" s="25"/>
      <c r="F245" s="26">
        <f>_xlfn.MAXIFS('data-from-invoicing'!E:E,'data-from-invoicing'!D:D,eslam.data!AR245)</f>
        <v>0</v>
      </c>
      <c r="G245" s="2">
        <f t="shared" si="40"/>
        <v>0</v>
      </c>
      <c r="H245" s="2"/>
      <c r="I245" s="23"/>
      <c r="J245" s="2">
        <f>SUMIF('collection only'!D:D,eslam.data!AQ245,'collection only'!E:E)</f>
        <v>40000000.000009999</v>
      </c>
      <c r="K245" s="26">
        <f>SUMIF('data-from-invoicing'!D:D,eslam.data!AR245,'data-from-invoicing'!F:F)</f>
        <v>0</v>
      </c>
      <c r="L245" s="2">
        <f t="shared" si="41"/>
        <v>-40000000.000009999</v>
      </c>
      <c r="M245" s="2"/>
      <c r="Q245" s="23"/>
      <c r="S245" s="1">
        <v>45016</v>
      </c>
      <c r="T245" s="1">
        <v>45015</v>
      </c>
      <c r="U245" s="1">
        <v>45015</v>
      </c>
      <c r="V245">
        <v>42</v>
      </c>
      <c r="W245" s="1">
        <v>45057</v>
      </c>
      <c r="AF245" s="2">
        <v>0</v>
      </c>
      <c r="AG245" s="14">
        <f>SUMIF('consultant-gross'!D:D,eslam.data!AQ245,'consultant-gross'!F:F)</f>
        <v>0</v>
      </c>
      <c r="AH245" s="14">
        <f>SUMIF('consultant-gross'!D:D,eslam.data!AQ245,'consultant-gross'!G:G)</f>
        <v>0</v>
      </c>
      <c r="AI245" s="14">
        <f>SUMIF('consultant-net'!D:D,eslam.data!AQ245,'consultant-net'!F:F)</f>
        <v>0</v>
      </c>
      <c r="AJ245" s="2" t="str">
        <f>VLOOKUP(A245,'eslam-to-invoicing'!A:B,2,0)</f>
        <v>EGAT Pelletizing Plant</v>
      </c>
      <c r="AQ245" s="2" t="str">
        <f t="shared" si="42"/>
        <v>EGAT Pelletizing Plant20</v>
      </c>
      <c r="AR245" s="2" t="str">
        <f t="shared" si="43"/>
        <v>EGAT Pelletizing Plant20</v>
      </c>
    </row>
    <row r="246" spans="1:44" x14ac:dyDescent="0.3">
      <c r="A246" s="32" t="s">
        <v>71</v>
      </c>
      <c r="B246" s="35">
        <f>VLOOKUP(A246,Sheet1!A:B,2,0)</f>
        <v>1</v>
      </c>
      <c r="C246" s="6">
        <v>21</v>
      </c>
      <c r="D246" s="25"/>
      <c r="F246" s="26">
        <f>_xlfn.MAXIFS('data-from-invoicing'!E:E,'data-from-invoicing'!D:D,eslam.data!AR246)</f>
        <v>37437141.5</v>
      </c>
      <c r="G246" s="2">
        <f t="shared" si="40"/>
        <v>37437141.5</v>
      </c>
      <c r="I246" s="23"/>
      <c r="J246" s="2">
        <f>SUMIF('collection only'!D:D,eslam.data!AQ246,'collection only'!E:E)</f>
        <v>20000000.000009999</v>
      </c>
      <c r="K246" s="26">
        <f>SUMIF('data-from-invoicing'!D:D,eslam.data!AR246,'data-from-invoicing'!F:F)</f>
        <v>38934627.164999999</v>
      </c>
      <c r="L246" s="2">
        <f t="shared" si="41"/>
        <v>18934627.16499</v>
      </c>
      <c r="Q246" s="23"/>
      <c r="S246" s="1">
        <v>45077</v>
      </c>
      <c r="T246" s="1">
        <v>45077</v>
      </c>
      <c r="U246" s="1">
        <v>45098</v>
      </c>
      <c r="V246">
        <v>42</v>
      </c>
      <c r="W246" s="1">
        <v>45140</v>
      </c>
      <c r="AF246" s="2">
        <v>0</v>
      </c>
      <c r="AG246" s="14">
        <f>SUMIF('consultant-gross'!D:D,eslam.data!AQ246,'consultant-gross'!F:F)</f>
        <v>0</v>
      </c>
      <c r="AH246" s="14">
        <f>SUMIF('consultant-gross'!D:D,eslam.data!AQ246,'consultant-gross'!G:G)</f>
        <v>0</v>
      </c>
      <c r="AI246" s="14">
        <f>SUMIF('consultant-net'!D:D,eslam.data!AQ246,'consultant-net'!F:F)</f>
        <v>0</v>
      </c>
      <c r="AJ246" s="2" t="str">
        <f>VLOOKUP(A246,'eslam-to-invoicing'!A:B,2,0)</f>
        <v>EGAT Pelletizing Plant</v>
      </c>
      <c r="AQ246" s="2" t="str">
        <f t="shared" si="42"/>
        <v>EGAT Pelletizing Plant21</v>
      </c>
      <c r="AR246" s="2" t="str">
        <f t="shared" si="43"/>
        <v>EGAT Pelletizing Plant21</v>
      </c>
    </row>
    <row r="247" spans="1:44" hidden="1" x14ac:dyDescent="0.3">
      <c r="A247" s="6" t="s">
        <v>71</v>
      </c>
      <c r="B247" s="6">
        <f>VLOOKUP(A247,Sheet1!A:B,2,0)</f>
        <v>1</v>
      </c>
      <c r="C247" s="6">
        <v>22</v>
      </c>
      <c r="D247" s="25"/>
      <c r="F247" s="26">
        <f>_xlfn.MAXIFS('data-from-invoicing'!E:E,'data-from-invoicing'!D:D,eslam.data!AR247)</f>
        <v>0</v>
      </c>
      <c r="G247" s="2">
        <f t="shared" si="40"/>
        <v>0</v>
      </c>
      <c r="H247" s="2"/>
      <c r="I247" s="23"/>
      <c r="J247" s="2">
        <f>SUMIF('collection only'!D:D,eslam.data!AQ247,'collection only'!E:E)</f>
        <v>50000000.000009999</v>
      </c>
      <c r="K247" s="26">
        <f>SUMIF('data-from-invoicing'!D:D,eslam.data!AR247,'data-from-invoicing'!F:F)</f>
        <v>0</v>
      </c>
      <c r="L247" s="2">
        <f t="shared" si="41"/>
        <v>-50000000.000009999</v>
      </c>
      <c r="M247" s="2"/>
      <c r="Q247" s="23"/>
      <c r="S247" s="1">
        <v>45107</v>
      </c>
      <c r="T247" s="1">
        <v>45107</v>
      </c>
      <c r="U247" s="1">
        <v>45107</v>
      </c>
      <c r="V247">
        <v>42</v>
      </c>
      <c r="W247" s="1">
        <v>45149</v>
      </c>
      <c r="AF247" s="2">
        <v>0</v>
      </c>
      <c r="AG247" s="14">
        <f>SUMIF('consultant-gross'!D:D,eslam.data!AQ247,'consultant-gross'!F:F)</f>
        <v>0</v>
      </c>
      <c r="AH247" s="14">
        <f>SUMIF('consultant-gross'!D:D,eslam.data!AQ247,'consultant-gross'!G:G)</f>
        <v>0</v>
      </c>
      <c r="AI247" s="14">
        <f>SUMIF('consultant-net'!D:D,eslam.data!AQ247,'consultant-net'!F:F)</f>
        <v>0</v>
      </c>
      <c r="AJ247" s="2" t="str">
        <f>VLOOKUP(A247,'eslam-to-invoicing'!A:B,2,0)</f>
        <v>EGAT Pelletizing Plant</v>
      </c>
      <c r="AQ247" s="2" t="str">
        <f t="shared" si="42"/>
        <v>EGAT Pelletizing Plant22</v>
      </c>
      <c r="AR247" s="2" t="str">
        <f t="shared" si="43"/>
        <v>EGAT Pelletizing Plant22</v>
      </c>
    </row>
    <row r="248" spans="1:44" x14ac:dyDescent="0.3">
      <c r="A248" s="32" t="s">
        <v>71</v>
      </c>
      <c r="B248" s="35">
        <f>VLOOKUP(A248,Sheet1!A:B,2,0)</f>
        <v>1</v>
      </c>
      <c r="C248" s="6">
        <v>23</v>
      </c>
      <c r="D248" s="25"/>
      <c r="E248" s="2">
        <v>165505167.47</v>
      </c>
      <c r="F248" s="26">
        <f>_xlfn.MAXIFS('data-from-invoicing'!E:E,'data-from-invoicing'!D:D,eslam.data!AR248)</f>
        <v>0</v>
      </c>
      <c r="G248" s="2">
        <f t="shared" si="40"/>
        <v>-165505167.47</v>
      </c>
      <c r="I248" s="23"/>
      <c r="J248" s="2">
        <f>SUMIF('collection only'!D:D,eslam.data!AQ248,'collection only'!E:E)</f>
        <v>15000000</v>
      </c>
      <c r="K248" s="26">
        <f>SUMIF('data-from-invoicing'!D:D,eslam.data!AR248,'data-from-invoicing'!F:F)</f>
        <v>0</v>
      </c>
      <c r="L248" s="2">
        <f t="shared" si="41"/>
        <v>-15000000</v>
      </c>
      <c r="Q248" s="23"/>
      <c r="R248" s="2">
        <v>284426280.44999999</v>
      </c>
      <c r="S248" s="1">
        <v>45322</v>
      </c>
      <c r="T248" s="1">
        <v>45322</v>
      </c>
      <c r="U248" s="1">
        <v>45414</v>
      </c>
      <c r="V248">
        <v>42</v>
      </c>
      <c r="W248" s="1">
        <v>45456</v>
      </c>
      <c r="X248" s="1">
        <v>45414</v>
      </c>
      <c r="Y248" s="2">
        <v>533590339.98000002</v>
      </c>
      <c r="AA248" s="2">
        <v>85167648</v>
      </c>
      <c r="AC248" s="2">
        <v>7000000</v>
      </c>
      <c r="AF248" s="2">
        <v>0</v>
      </c>
      <c r="AG248" s="14">
        <f>SUMIF('consultant-gross'!D:D,eslam.data!AQ248,'consultant-gross'!F:F)</f>
        <v>0</v>
      </c>
      <c r="AH248" s="14">
        <f>SUMIF('consultant-gross'!D:D,eslam.data!AQ248,'consultant-gross'!G:G)</f>
        <v>0</v>
      </c>
      <c r="AI248" s="14">
        <f>SUMIF('consultant-net'!D:D,eslam.data!AQ248,'consultant-net'!F:F)</f>
        <v>0</v>
      </c>
      <c r="AJ248" s="2" t="str">
        <f>VLOOKUP(A248,'eslam-to-invoicing'!A:B,2,0)</f>
        <v>EGAT Pelletizing Plant</v>
      </c>
      <c r="AQ248" s="2" t="str">
        <f t="shared" si="42"/>
        <v>EGAT Pelletizing Plant23</v>
      </c>
      <c r="AR248" s="2" t="str">
        <f t="shared" si="43"/>
        <v>EGAT Pelletizing Plant23</v>
      </c>
    </row>
    <row r="249" spans="1:44" x14ac:dyDescent="0.3">
      <c r="A249" s="32" t="s">
        <v>71</v>
      </c>
      <c r="B249" s="35">
        <f>VLOOKUP(A249,Sheet1!A:B,2,0)</f>
        <v>1</v>
      </c>
      <c r="C249" s="6">
        <v>24</v>
      </c>
      <c r="D249" s="25"/>
      <c r="E249" s="2">
        <v>65988515.569999933</v>
      </c>
      <c r="F249" s="26">
        <f>_xlfn.MAXIFS('data-from-invoicing'!E:E,'data-from-invoicing'!D:D,eslam.data!AR249)</f>
        <v>0</v>
      </c>
      <c r="G249" s="2">
        <f t="shared" si="40"/>
        <v>-65988515.569999933</v>
      </c>
      <c r="I249" s="23"/>
      <c r="J249" s="2">
        <f>SUMIF('collection only'!D:D,eslam.data!AQ249,'collection only'!E:E)</f>
        <v>10000000</v>
      </c>
      <c r="K249" s="26">
        <f>SUMIF('data-from-invoicing'!D:D,eslam.data!AR249,'data-from-invoicing'!F:F)</f>
        <v>0</v>
      </c>
      <c r="L249" s="2">
        <f t="shared" si="41"/>
        <v>-10000000</v>
      </c>
      <c r="Q249" s="23"/>
      <c r="R249" s="2">
        <v>38934626.460000001</v>
      </c>
      <c r="S249" s="1">
        <v>45412</v>
      </c>
      <c r="T249" s="1">
        <v>45397</v>
      </c>
      <c r="U249" s="1">
        <v>45413</v>
      </c>
      <c r="V249">
        <v>42</v>
      </c>
      <c r="W249" s="1">
        <v>45455</v>
      </c>
      <c r="X249" s="1">
        <v>45414</v>
      </c>
      <c r="Y249" s="2">
        <v>599578855.54999995</v>
      </c>
      <c r="AA249" s="2">
        <v>96518287.150000006</v>
      </c>
      <c r="AC249" s="2">
        <v>7000000</v>
      </c>
      <c r="AF249" s="2">
        <v>0</v>
      </c>
      <c r="AG249" s="14">
        <f>SUMIF('consultant-gross'!D:D,eslam.data!AQ249,'consultant-gross'!F:F)</f>
        <v>0</v>
      </c>
      <c r="AH249" s="14">
        <f>SUMIF('consultant-gross'!D:D,eslam.data!AQ249,'consultant-gross'!G:G)</f>
        <v>0</v>
      </c>
      <c r="AI249" s="14">
        <f>SUMIF('consultant-net'!D:D,eslam.data!AQ249,'consultant-net'!F:F)</f>
        <v>0</v>
      </c>
      <c r="AJ249" s="2" t="str">
        <f>VLOOKUP(A249,'eslam-to-invoicing'!A:B,2,0)</f>
        <v>EGAT Pelletizing Plant</v>
      </c>
      <c r="AQ249" s="2" t="str">
        <f t="shared" si="42"/>
        <v>EGAT Pelletizing Plant24</v>
      </c>
      <c r="AR249" s="2" t="str">
        <f t="shared" si="43"/>
        <v>EGAT Pelletizing Plant24</v>
      </c>
    </row>
    <row r="250" spans="1:44" hidden="1" x14ac:dyDescent="0.3">
      <c r="A250" s="6" t="s">
        <v>71</v>
      </c>
      <c r="B250" s="6">
        <f>VLOOKUP(A250,Sheet1!A:B,2,0)</f>
        <v>1</v>
      </c>
      <c r="C250" s="6">
        <v>25</v>
      </c>
      <c r="D250" s="25"/>
      <c r="F250" s="26">
        <f>_xlfn.MAXIFS('data-from-invoicing'!E:E,'data-from-invoicing'!D:D,eslam.data!AR250)</f>
        <v>0</v>
      </c>
      <c r="G250" s="2">
        <f t="shared" si="40"/>
        <v>0</v>
      </c>
      <c r="H250" s="2"/>
      <c r="I250" s="23"/>
      <c r="J250" s="2">
        <f>SUMIF('collection only'!D:D,eslam.data!AQ250,'collection only'!E:E)</f>
        <v>10000000</v>
      </c>
      <c r="K250" s="26">
        <f>SUMIF('data-from-invoicing'!D:D,eslam.data!AR250,'data-from-invoicing'!F:F)</f>
        <v>0</v>
      </c>
      <c r="L250" s="2">
        <f t="shared" si="41"/>
        <v>-10000000</v>
      </c>
      <c r="M250" s="2"/>
      <c r="Q250" s="23"/>
      <c r="S250" s="1">
        <v>45473</v>
      </c>
      <c r="T250" s="1">
        <v>45473</v>
      </c>
      <c r="U250" s="1">
        <v>45489</v>
      </c>
      <c r="V250">
        <v>42</v>
      </c>
      <c r="W250" s="1">
        <v>45531</v>
      </c>
      <c r="AF250" s="2">
        <v>0</v>
      </c>
      <c r="AG250" s="14">
        <f>SUMIF('consultant-gross'!D:D,eslam.data!AQ250,'consultant-gross'!F:F)</f>
        <v>0</v>
      </c>
      <c r="AH250" s="14">
        <f>SUMIF('consultant-gross'!D:D,eslam.data!AQ250,'consultant-gross'!G:G)</f>
        <v>0</v>
      </c>
      <c r="AI250" s="14">
        <f>SUMIF('consultant-net'!D:D,eslam.data!AQ250,'consultant-net'!F:F)</f>
        <v>0</v>
      </c>
      <c r="AJ250" s="2" t="str">
        <f>VLOOKUP(A250,'eslam-to-invoicing'!A:B,2,0)</f>
        <v>EGAT Pelletizing Plant</v>
      </c>
      <c r="AQ250" s="2" t="str">
        <f t="shared" si="42"/>
        <v>EGAT Pelletizing Plant25</v>
      </c>
      <c r="AR250" s="2" t="str">
        <f t="shared" si="43"/>
        <v>EGAT Pelletizing Plant25</v>
      </c>
    </row>
    <row r="251" spans="1:44" hidden="1" x14ac:dyDescent="0.3">
      <c r="A251" s="6" t="s">
        <v>140</v>
      </c>
      <c r="B251" s="6">
        <f>VLOOKUP(A251,Sheet1!A:B,2,0)</f>
        <v>1</v>
      </c>
      <c r="C251" s="6">
        <v>1</v>
      </c>
      <c r="D251" s="25"/>
      <c r="E251" s="2">
        <v>61566718.68</v>
      </c>
      <c r="F251" s="26">
        <f>_xlfn.MAXIFS('data-from-invoicing'!E:E,'data-from-invoicing'!D:D,eslam.data!AR251)</f>
        <v>61566718.68</v>
      </c>
      <c r="G251" s="2">
        <f t="shared" si="40"/>
        <v>0</v>
      </c>
      <c r="H251" s="2"/>
      <c r="I251" s="23"/>
      <c r="J251" s="2">
        <f>SUMIF('collection only'!D:D,eslam.data!AQ251,'collection only'!E:E)</f>
        <v>0</v>
      </c>
      <c r="K251" s="26">
        <f>SUMIF('data-from-invoicing'!D:D,eslam.data!AR251,'data-from-invoicing'!F:F)</f>
        <v>83153826.783799991</v>
      </c>
      <c r="L251" s="2">
        <f t="shared" si="41"/>
        <v>83153826.783799991</v>
      </c>
      <c r="M251" s="2"/>
      <c r="Q251" s="23"/>
      <c r="R251" s="2">
        <v>27089356.219999999</v>
      </c>
      <c r="S251" s="1">
        <v>45322</v>
      </c>
      <c r="T251" s="1">
        <v>45322</v>
      </c>
      <c r="U251" s="1">
        <v>45414</v>
      </c>
      <c r="V251">
        <v>42</v>
      </c>
      <c r="W251" s="1">
        <v>45456</v>
      </c>
      <c r="X251" s="1">
        <v>45414</v>
      </c>
      <c r="Y251" s="2">
        <v>61566718.68</v>
      </c>
      <c r="AF251" s="2">
        <v>0</v>
      </c>
      <c r="AG251" s="14">
        <f>SUMIF('consultant-gross'!D:D,eslam.data!AQ251,'consultant-gross'!F:F)</f>
        <v>0</v>
      </c>
      <c r="AH251" s="14">
        <f>SUMIF('consultant-gross'!D:D,eslam.data!AQ251,'consultant-gross'!G:G)</f>
        <v>0</v>
      </c>
      <c r="AI251" s="14">
        <f>SUMIF('consultant-net'!D:D,eslam.data!AQ251,'consultant-net'!F:F)</f>
        <v>0</v>
      </c>
      <c r="AJ251" s="2" t="str">
        <f>VLOOKUP(A251,'eslam-to-invoicing'!A:B,2,0)</f>
        <v>EGAT Pelletizing Plant</v>
      </c>
      <c r="AQ251" s="2" t="str">
        <f t="shared" si="42"/>
        <v>EGAT Pelletizing Plant - Admin Building1</v>
      </c>
      <c r="AR251" s="2" t="str">
        <f t="shared" si="43"/>
        <v>EGAT Pelletizing Plant1</v>
      </c>
    </row>
    <row r="252" spans="1:44" hidden="1" x14ac:dyDescent="0.3">
      <c r="A252" s="6" t="s">
        <v>140</v>
      </c>
      <c r="B252" s="6">
        <f>VLOOKUP(A252,Sheet1!A:B,2,0)</f>
        <v>1</v>
      </c>
      <c r="C252" s="6">
        <v>2</v>
      </c>
      <c r="D252" s="25"/>
      <c r="E252" s="2">
        <v>53673231.500000007</v>
      </c>
      <c r="F252" s="26">
        <f>_xlfn.MAXIFS('data-from-invoicing'!E:E,'data-from-invoicing'!D:D,eslam.data!AR252)</f>
        <v>53673231.5</v>
      </c>
      <c r="G252" s="2">
        <f t="shared" si="40"/>
        <v>0</v>
      </c>
      <c r="H252" s="2"/>
      <c r="I252" s="23"/>
      <c r="J252" s="2">
        <f>SUMIF('collection only'!D:D,eslam.data!AQ252,'collection only'!E:E)</f>
        <v>0</v>
      </c>
      <c r="K252" s="26">
        <f>SUMIF('data-from-invoicing'!D:D,eslam.data!AR252,'data-from-invoicing'!F:F)</f>
        <v>39460085.897199996</v>
      </c>
      <c r="L252" s="2">
        <f t="shared" si="41"/>
        <v>39460085.897199996</v>
      </c>
      <c r="M252" s="2"/>
      <c r="Q252" s="23"/>
      <c r="R252" s="2">
        <v>23616221.859999999</v>
      </c>
      <c r="S252" s="1">
        <v>45412</v>
      </c>
      <c r="T252" s="1">
        <v>45397</v>
      </c>
      <c r="U252" s="1">
        <v>45413</v>
      </c>
      <c r="V252">
        <v>42</v>
      </c>
      <c r="W252" s="1">
        <v>45455</v>
      </c>
      <c r="X252" s="1">
        <v>45414</v>
      </c>
      <c r="Y252" s="2">
        <v>115239950.18000001</v>
      </c>
      <c r="AF252" s="2">
        <v>0</v>
      </c>
      <c r="AG252" s="14">
        <f>SUMIF('consultant-gross'!D:D,eslam.data!AQ252,'consultant-gross'!F:F)</f>
        <v>0</v>
      </c>
      <c r="AH252" s="14">
        <f>SUMIF('consultant-gross'!D:D,eslam.data!AQ252,'consultant-gross'!G:G)</f>
        <v>0</v>
      </c>
      <c r="AI252" s="14">
        <f>SUMIF('consultant-net'!D:D,eslam.data!AQ252,'consultant-net'!F:F)</f>
        <v>0</v>
      </c>
      <c r="AJ252" s="2" t="str">
        <f>VLOOKUP(A252,'eslam-to-invoicing'!A:B,2,0)</f>
        <v>EGAT Pelletizing Plant</v>
      </c>
      <c r="AQ252" s="2" t="str">
        <f t="shared" si="42"/>
        <v>EGAT Pelletizing Plant - Admin Building2</v>
      </c>
      <c r="AR252" s="2" t="str">
        <f t="shared" si="43"/>
        <v>EGAT Pelletizing Plant2</v>
      </c>
    </row>
    <row r="253" spans="1:44" x14ac:dyDescent="0.3">
      <c r="A253" s="32" t="s">
        <v>140</v>
      </c>
      <c r="B253" s="35">
        <f>VLOOKUP(A253,Sheet1!A:B,2,0)</f>
        <v>1</v>
      </c>
      <c r="C253" s="6">
        <v>3</v>
      </c>
      <c r="D253" s="25"/>
      <c r="F253" s="26">
        <f>_xlfn.MAXIFS('data-from-invoicing'!E:E,'data-from-invoicing'!D:D,eslam.data!AR253)</f>
        <v>11779040</v>
      </c>
      <c r="G253" s="2">
        <f t="shared" si="40"/>
        <v>11779040</v>
      </c>
      <c r="I253" s="23"/>
      <c r="J253" s="2">
        <f>SUMIF('collection only'!D:D,eslam.data!AQ253,'collection only'!E:E)</f>
        <v>0</v>
      </c>
      <c r="K253" s="26">
        <f>SUMIF('data-from-invoicing'!D:D,eslam.data!AR253,'data-from-invoicing'!F:F)</f>
        <v>7687509.5247</v>
      </c>
      <c r="L253" s="2">
        <f t="shared" si="41"/>
        <v>7687509.5247</v>
      </c>
      <c r="Q253" s="23"/>
      <c r="S253" s="1">
        <v>45473</v>
      </c>
      <c r="T253" s="1">
        <v>45473</v>
      </c>
      <c r="U253" s="1">
        <v>45489</v>
      </c>
      <c r="V253">
        <v>42</v>
      </c>
      <c r="W253" s="1">
        <v>45531</v>
      </c>
      <c r="AF253" s="2">
        <v>0</v>
      </c>
      <c r="AG253" s="14">
        <f>SUMIF('consultant-gross'!D:D,eslam.data!AQ253,'consultant-gross'!F:F)</f>
        <v>0</v>
      </c>
      <c r="AH253" s="14">
        <f>SUMIF('consultant-gross'!D:D,eslam.data!AQ253,'consultant-gross'!G:G)</f>
        <v>0</v>
      </c>
      <c r="AI253" s="14">
        <f>SUMIF('consultant-net'!D:D,eslam.data!AQ253,'consultant-net'!F:F)</f>
        <v>0</v>
      </c>
      <c r="AJ253" s="2" t="str">
        <f>VLOOKUP(A253,'eslam-to-invoicing'!A:B,2,0)</f>
        <v>EGAT Pelletizing Plant</v>
      </c>
      <c r="AQ253" s="2" t="str">
        <f t="shared" si="42"/>
        <v>EGAT Pelletizing Plant - Admin Building3</v>
      </c>
      <c r="AR253" s="2" t="str">
        <f t="shared" si="43"/>
        <v>EGAT Pelletizing Plant3</v>
      </c>
    </row>
    <row r="254" spans="1:44" x14ac:dyDescent="0.3">
      <c r="A254" s="32" t="s">
        <v>123</v>
      </c>
      <c r="B254" s="35">
        <f>VLOOKUP(A254,Sheet1!A:B,2,0)</f>
        <v>1</v>
      </c>
      <c r="C254" s="6">
        <v>1</v>
      </c>
      <c r="D254" s="25"/>
      <c r="E254" s="2">
        <v>1390180.36</v>
      </c>
      <c r="F254" s="26">
        <f>_xlfn.MAXIFS('data-from-invoicing'!E:E,'data-from-invoicing'!D:D,eslam.data!AR254)</f>
        <v>61566718.68</v>
      </c>
      <c r="G254" s="2">
        <f t="shared" si="40"/>
        <v>60176538.32</v>
      </c>
      <c r="I254" s="23"/>
      <c r="J254" s="2">
        <f>SUMIF('collection only'!D:D,eslam.data!AQ254,'collection only'!E:E)</f>
        <v>1570903.44</v>
      </c>
      <c r="K254" s="26">
        <f>SUMIF('data-from-invoicing'!D:D,eslam.data!AR254,'data-from-invoicing'!F:F)</f>
        <v>83153826.783799991</v>
      </c>
      <c r="L254" s="2">
        <f t="shared" si="41"/>
        <v>81582923.343799993</v>
      </c>
      <c r="Q254" s="23"/>
      <c r="R254" s="2">
        <v>1584805.61</v>
      </c>
      <c r="S254" s="1">
        <v>45138</v>
      </c>
      <c r="T254" s="1">
        <v>45133</v>
      </c>
      <c r="U254" s="1">
        <v>45133</v>
      </c>
      <c r="V254">
        <v>42</v>
      </c>
      <c r="W254" s="1">
        <v>45175</v>
      </c>
      <c r="X254" s="1">
        <v>45133</v>
      </c>
      <c r="Y254" s="2">
        <v>1390180.36</v>
      </c>
      <c r="AF254" s="2">
        <v>0</v>
      </c>
      <c r="AG254" s="14">
        <f>SUMIF('consultant-gross'!D:D,eslam.data!AQ254,'consultant-gross'!F:F)</f>
        <v>0</v>
      </c>
      <c r="AH254" s="14">
        <f>SUMIF('consultant-gross'!D:D,eslam.data!AQ254,'consultant-gross'!G:G)</f>
        <v>0</v>
      </c>
      <c r="AI254" s="14">
        <f>SUMIF('consultant-net'!D:D,eslam.data!AQ254,'consultant-net'!F:F)</f>
        <v>0</v>
      </c>
      <c r="AJ254" s="2" t="str">
        <f>VLOOKUP(A254,'eslam-to-invoicing'!A:B,2,0)</f>
        <v>EGAT Pelletizing Plant</v>
      </c>
      <c r="AQ254" s="2" t="str">
        <f t="shared" si="42"/>
        <v>EGAT Pelletizing Plant - Supply1</v>
      </c>
      <c r="AR254" s="2" t="str">
        <f t="shared" si="43"/>
        <v>EGAT Pelletizing Plant1</v>
      </c>
    </row>
    <row r="255" spans="1:44" x14ac:dyDescent="0.3">
      <c r="A255" s="32" t="s">
        <v>126</v>
      </c>
      <c r="B255" s="35">
        <f>VLOOKUP(A255,Sheet1!A:B,2,0)</f>
        <v>1</v>
      </c>
      <c r="C255" s="6">
        <v>1</v>
      </c>
      <c r="D255" s="25"/>
      <c r="F255" s="26">
        <f>_xlfn.MAXIFS('data-from-invoicing'!E:E,'data-from-invoicing'!D:D,eslam.data!AR255)</f>
        <v>61566718.68</v>
      </c>
      <c r="G255" s="2">
        <f t="shared" si="40"/>
        <v>61566718.68</v>
      </c>
      <c r="I255" s="23"/>
      <c r="J255" s="2">
        <f>SUMIF('collection only'!D:D,eslam.data!AQ255,'collection only'!E:E)</f>
        <v>1.0000000000000001E-5</v>
      </c>
      <c r="K255" s="26">
        <f>SUMIF('data-from-invoicing'!D:D,eslam.data!AR255,'data-from-invoicing'!F:F)</f>
        <v>83153826.783799991</v>
      </c>
      <c r="L255" s="2">
        <f t="shared" si="41"/>
        <v>83153826.783789992</v>
      </c>
      <c r="Q255" s="23"/>
      <c r="S255" s="1">
        <v>45107</v>
      </c>
      <c r="T255" s="1">
        <v>45107</v>
      </c>
      <c r="U255" s="1">
        <v>45107</v>
      </c>
      <c r="V255">
        <v>42</v>
      </c>
      <c r="W255" s="1">
        <v>45149</v>
      </c>
      <c r="AF255" s="2">
        <v>0</v>
      </c>
      <c r="AG255" s="14">
        <f>SUMIF('consultant-gross'!D:D,eslam.data!AQ255,'consultant-gross'!F:F)</f>
        <v>0</v>
      </c>
      <c r="AH255" s="14">
        <f>SUMIF('consultant-gross'!D:D,eslam.data!AQ255,'consultant-gross'!G:G)</f>
        <v>0</v>
      </c>
      <c r="AI255" s="14">
        <f>SUMIF('consultant-net'!D:D,eslam.data!AQ255,'consultant-net'!F:F)</f>
        <v>0</v>
      </c>
      <c r="AJ255" s="2" t="str">
        <f>VLOOKUP(A255,'eslam-to-invoicing'!A:B,2,0)</f>
        <v>EGAT Pelletizing Plant</v>
      </c>
      <c r="AQ255" s="2" t="str">
        <f t="shared" si="42"/>
        <v>EGAT Pelletizing Plant-Concrete Infra1</v>
      </c>
      <c r="AR255" s="2" t="str">
        <f t="shared" si="43"/>
        <v>EGAT Pelletizing Plant1</v>
      </c>
    </row>
    <row r="256" spans="1:44" x14ac:dyDescent="0.3">
      <c r="A256" s="32" t="s">
        <v>125</v>
      </c>
      <c r="B256" s="35">
        <f>VLOOKUP(A256,Sheet1!A:B,2,0)</f>
        <v>1</v>
      </c>
      <c r="C256" s="6">
        <v>1</v>
      </c>
      <c r="D256" s="25"/>
      <c r="F256" s="26">
        <f>_xlfn.MAXIFS('data-from-invoicing'!E:E,'data-from-invoicing'!D:D,eslam.data!AR256)</f>
        <v>61566718.68</v>
      </c>
      <c r="G256" s="2">
        <f t="shared" si="40"/>
        <v>61566718.68</v>
      </c>
      <c r="I256" s="23"/>
      <c r="J256" s="2">
        <f>SUMIF('collection only'!D:D,eslam.data!AQ256,'collection only'!E:E)</f>
        <v>1.0000000000000001E-5</v>
      </c>
      <c r="K256" s="26">
        <f>SUMIF('data-from-invoicing'!D:D,eslam.data!AR256,'data-from-invoicing'!F:F)</f>
        <v>83153826.783799991</v>
      </c>
      <c r="L256" s="2">
        <f t="shared" si="41"/>
        <v>83153826.783789992</v>
      </c>
      <c r="Q256" s="23"/>
      <c r="S256" s="1">
        <v>45107</v>
      </c>
      <c r="T256" s="1">
        <v>45107</v>
      </c>
      <c r="U256" s="1">
        <v>45107</v>
      </c>
      <c r="V256">
        <v>42</v>
      </c>
      <c r="W256" s="1">
        <v>45149</v>
      </c>
      <c r="AF256" s="2">
        <v>0</v>
      </c>
      <c r="AG256" s="14">
        <f>SUMIF('consultant-gross'!D:D,eslam.data!AQ256,'consultant-gross'!F:F)</f>
        <v>0</v>
      </c>
      <c r="AH256" s="14">
        <f>SUMIF('consultant-gross'!D:D,eslam.data!AQ256,'consultant-gross'!G:G)</f>
        <v>0</v>
      </c>
      <c r="AI256" s="14">
        <f>SUMIF('consultant-net'!D:D,eslam.data!AQ256,'consultant-net'!F:F)</f>
        <v>0</v>
      </c>
      <c r="AJ256" s="2" t="str">
        <f>VLOOKUP(A256,'eslam-to-invoicing'!A:B,2,0)</f>
        <v>EGAT Pelletizing Plant</v>
      </c>
      <c r="AQ256" s="2" t="str">
        <f t="shared" si="42"/>
        <v>EGAT Pelletizing Plant-Mechanical Installation1</v>
      </c>
      <c r="AR256" s="2" t="str">
        <f t="shared" si="43"/>
        <v>EGAT Pelletizing Plant1</v>
      </c>
    </row>
    <row r="257" spans="1:44" hidden="1" x14ac:dyDescent="0.3">
      <c r="A257" s="6" t="s">
        <v>125</v>
      </c>
      <c r="B257" s="6">
        <f>VLOOKUP(A257,Sheet1!A:B,2,0)</f>
        <v>1</v>
      </c>
      <c r="C257" s="6" t="s">
        <v>8711</v>
      </c>
      <c r="D257" s="25"/>
      <c r="F257" s="26">
        <f>_xlfn.MAXIFS('data-from-invoicing'!E:E,'data-from-invoicing'!D:D,eslam.data!AR257)</f>
        <v>0</v>
      </c>
      <c r="G257" s="2">
        <f t="shared" si="40"/>
        <v>0</v>
      </c>
      <c r="H257" s="2"/>
      <c r="I257" s="23"/>
      <c r="J257" s="2">
        <f>SUMIF('collection only'!D:D,eslam.data!AQ257,'collection only'!E:E)</f>
        <v>0</v>
      </c>
      <c r="K257" s="26">
        <f>SUMIF('data-from-invoicing'!D:D,eslam.data!AR257,'data-from-invoicing'!F:F)</f>
        <v>0</v>
      </c>
      <c r="L257" s="2">
        <f t="shared" si="41"/>
        <v>0</v>
      </c>
      <c r="M257" s="2"/>
      <c r="Q257" s="23"/>
      <c r="S257" s="1">
        <v>45322</v>
      </c>
      <c r="V257">
        <v>42</v>
      </c>
      <c r="W257" s="1">
        <v>42</v>
      </c>
      <c r="AG257" s="14">
        <f>SUMIF('consultant-gross'!D:D,eslam.data!AQ257,'consultant-gross'!F:F)</f>
        <v>0</v>
      </c>
      <c r="AH257" s="14">
        <f>SUMIF('consultant-gross'!D:D,eslam.data!AQ257,'consultant-gross'!G:G)</f>
        <v>0</v>
      </c>
      <c r="AI257" s="14">
        <f>SUMIF('consultant-net'!D:D,eslam.data!AQ257,'consultant-net'!F:F)</f>
        <v>0</v>
      </c>
      <c r="AJ257" s="2" t="str">
        <f>VLOOKUP(A257,'eslam-to-invoicing'!A:B,2,0)</f>
        <v>EGAT Pelletizing Plant</v>
      </c>
      <c r="AQ257" s="2" t="str">
        <f t="shared" si="42"/>
        <v>EGAT Pelletizing Plant-Mechanical Installationwrong</v>
      </c>
      <c r="AR257" s="2" t="str">
        <f t="shared" si="43"/>
        <v>EGAT Pelletizing Plantwrong</v>
      </c>
    </row>
    <row r="258" spans="1:44" hidden="1" x14ac:dyDescent="0.3">
      <c r="A258" s="6" t="s">
        <v>125</v>
      </c>
      <c r="B258" s="6">
        <f>VLOOKUP(A258,Sheet1!A:B,2,0)</f>
        <v>1</v>
      </c>
      <c r="C258" s="6" t="s">
        <v>8711</v>
      </c>
      <c r="D258" s="25"/>
      <c r="F258" s="26">
        <f>_xlfn.MAXIFS('data-from-invoicing'!E:E,'data-from-invoicing'!D:D,eslam.data!AR258)</f>
        <v>0</v>
      </c>
      <c r="G258" s="2">
        <f t="shared" ref="G258:G289" si="44">F258-E258</f>
        <v>0</v>
      </c>
      <c r="H258" s="2"/>
      <c r="I258" s="23"/>
      <c r="J258" s="2">
        <f>SUMIF('collection only'!D:D,eslam.data!AQ258,'collection only'!E:E)</f>
        <v>0</v>
      </c>
      <c r="K258" s="26">
        <f>SUMIF('data-from-invoicing'!D:D,eslam.data!AR258,'data-from-invoicing'!F:F)</f>
        <v>0</v>
      </c>
      <c r="L258" s="2">
        <f t="shared" ref="L258:L289" si="45">K258-J258</f>
        <v>0</v>
      </c>
      <c r="M258" s="2"/>
      <c r="Q258" s="23"/>
      <c r="S258" s="1">
        <v>45351</v>
      </c>
      <c r="V258">
        <v>42</v>
      </c>
      <c r="W258" s="1">
        <v>42</v>
      </c>
      <c r="AG258" s="14">
        <f>SUMIF('consultant-gross'!D:D,eslam.data!AQ258,'consultant-gross'!F:F)</f>
        <v>0</v>
      </c>
      <c r="AH258" s="14">
        <f>SUMIF('consultant-gross'!D:D,eslam.data!AQ258,'consultant-gross'!G:G)</f>
        <v>0</v>
      </c>
      <c r="AI258" s="14">
        <f>SUMIF('consultant-net'!D:D,eslam.data!AQ258,'consultant-net'!F:F)</f>
        <v>0</v>
      </c>
      <c r="AJ258" s="2" t="str">
        <f>VLOOKUP(A258,'eslam-to-invoicing'!A:B,2,0)</f>
        <v>EGAT Pelletizing Plant</v>
      </c>
      <c r="AQ258" s="2" t="str">
        <f t="shared" ref="AQ258:AQ289" si="46">A258&amp;C258</f>
        <v>EGAT Pelletizing Plant-Mechanical Installationwrong</v>
      </c>
      <c r="AR258" s="2" t="str">
        <f t="shared" ref="AR258:AR289" si="47">AJ258&amp;C258</f>
        <v>EGAT Pelletizing Plantwrong</v>
      </c>
    </row>
    <row r="259" spans="1:44" hidden="1" x14ac:dyDescent="0.3">
      <c r="A259" s="6" t="s">
        <v>125</v>
      </c>
      <c r="B259" s="6">
        <f>VLOOKUP(A259,Sheet1!A:B,2,0)</f>
        <v>1</v>
      </c>
      <c r="C259" s="6" t="s">
        <v>8711</v>
      </c>
      <c r="D259" s="25"/>
      <c r="F259" s="26">
        <f>_xlfn.MAXIFS('data-from-invoicing'!E:E,'data-from-invoicing'!D:D,eslam.data!AR259)</f>
        <v>0</v>
      </c>
      <c r="G259" s="2">
        <f t="shared" si="44"/>
        <v>0</v>
      </c>
      <c r="H259" s="2"/>
      <c r="I259" s="23"/>
      <c r="J259" s="2">
        <f>SUMIF('collection only'!D:D,eslam.data!AQ259,'collection only'!E:E)</f>
        <v>0</v>
      </c>
      <c r="K259" s="26">
        <f>SUMIF('data-from-invoicing'!D:D,eslam.data!AR259,'data-from-invoicing'!F:F)</f>
        <v>0</v>
      </c>
      <c r="L259" s="2">
        <f t="shared" si="45"/>
        <v>0</v>
      </c>
      <c r="M259" s="2"/>
      <c r="Q259" s="23"/>
      <c r="S259" s="1">
        <v>45382</v>
      </c>
      <c r="V259">
        <v>42</v>
      </c>
      <c r="W259" s="1">
        <v>42</v>
      </c>
      <c r="AG259" s="14">
        <f>SUMIF('consultant-gross'!D:D,eslam.data!AQ259,'consultant-gross'!F:F)</f>
        <v>0</v>
      </c>
      <c r="AH259" s="14">
        <f>SUMIF('consultant-gross'!D:D,eslam.data!AQ259,'consultant-gross'!G:G)</f>
        <v>0</v>
      </c>
      <c r="AI259" s="14">
        <f>SUMIF('consultant-net'!D:D,eslam.data!AQ259,'consultant-net'!F:F)</f>
        <v>0</v>
      </c>
      <c r="AJ259" s="2" t="str">
        <f>VLOOKUP(A259,'eslam-to-invoicing'!A:B,2,0)</f>
        <v>EGAT Pelletizing Plant</v>
      </c>
      <c r="AQ259" s="2" t="str">
        <f t="shared" si="46"/>
        <v>EGAT Pelletizing Plant-Mechanical Installationwrong</v>
      </c>
      <c r="AR259" s="2" t="str">
        <f t="shared" si="47"/>
        <v>EGAT Pelletizing Plantwrong</v>
      </c>
    </row>
    <row r="260" spans="1:44" hidden="1" x14ac:dyDescent="0.3">
      <c r="A260" s="6" t="s">
        <v>125</v>
      </c>
      <c r="B260" s="6">
        <f>VLOOKUP(A260,Sheet1!A:B,2,0)</f>
        <v>1</v>
      </c>
      <c r="C260" s="6" t="s">
        <v>8711</v>
      </c>
      <c r="D260" s="25"/>
      <c r="F260" s="26">
        <f>_xlfn.MAXIFS('data-from-invoicing'!E:E,'data-from-invoicing'!D:D,eslam.data!AR260)</f>
        <v>0</v>
      </c>
      <c r="G260" s="2">
        <f t="shared" si="44"/>
        <v>0</v>
      </c>
      <c r="H260" s="2"/>
      <c r="I260" s="23"/>
      <c r="J260" s="2">
        <f>SUMIF('collection only'!D:D,eslam.data!AQ260,'collection only'!E:E)</f>
        <v>0</v>
      </c>
      <c r="K260" s="26">
        <f>SUMIF('data-from-invoicing'!D:D,eslam.data!AR260,'data-from-invoicing'!F:F)</f>
        <v>0</v>
      </c>
      <c r="L260" s="2">
        <f t="shared" si="45"/>
        <v>0</v>
      </c>
      <c r="M260" s="2"/>
      <c r="Q260" s="23"/>
      <c r="S260" s="1">
        <v>45412</v>
      </c>
      <c r="V260">
        <v>42</v>
      </c>
      <c r="W260" s="1">
        <v>42</v>
      </c>
      <c r="AG260" s="14">
        <f>SUMIF('consultant-gross'!D:D,eslam.data!AQ260,'consultant-gross'!F:F)</f>
        <v>0</v>
      </c>
      <c r="AH260" s="14">
        <f>SUMIF('consultant-gross'!D:D,eslam.data!AQ260,'consultant-gross'!G:G)</f>
        <v>0</v>
      </c>
      <c r="AI260" s="14">
        <f>SUMIF('consultant-net'!D:D,eslam.data!AQ260,'consultant-net'!F:F)</f>
        <v>0</v>
      </c>
      <c r="AJ260" s="2" t="str">
        <f>VLOOKUP(A260,'eslam-to-invoicing'!A:B,2,0)</f>
        <v>EGAT Pelletizing Plant</v>
      </c>
      <c r="AQ260" s="2" t="str">
        <f t="shared" si="46"/>
        <v>EGAT Pelletizing Plant-Mechanical Installationwrong</v>
      </c>
      <c r="AR260" s="2" t="str">
        <f t="shared" si="47"/>
        <v>EGAT Pelletizing Plantwrong</v>
      </c>
    </row>
    <row r="261" spans="1:44" x14ac:dyDescent="0.3">
      <c r="A261" s="32" t="s">
        <v>74</v>
      </c>
      <c r="B261" s="35">
        <f>VLOOKUP(A261,Sheet1!A:B,2,0)</f>
        <v>1</v>
      </c>
      <c r="C261" s="6">
        <v>1</v>
      </c>
      <c r="D261" s="25"/>
      <c r="E261" s="2">
        <v>2011978.5</v>
      </c>
      <c r="F261" s="26">
        <f>_xlfn.MAXIFS('data-from-invoicing'!E:E,'data-from-invoicing'!D:D,eslam.data!AR261)</f>
        <v>61566718.68</v>
      </c>
      <c r="G261" s="2">
        <f t="shared" si="44"/>
        <v>59554740.18</v>
      </c>
      <c r="I261" s="23"/>
      <c r="J261" s="2">
        <f>SUMIF('collection only'!D:D,eslam.data!AQ261,'collection only'!E:E)</f>
        <v>1.0000000000000001E-5</v>
      </c>
      <c r="K261" s="26">
        <f>SUMIF('data-from-invoicing'!D:D,eslam.data!AR261,'data-from-invoicing'!F:F)</f>
        <v>83153826.783799991</v>
      </c>
      <c r="L261" s="2">
        <f t="shared" si="45"/>
        <v>83153826.783789992</v>
      </c>
      <c r="Q261" s="23"/>
      <c r="R261" s="2">
        <v>2112577.42</v>
      </c>
      <c r="S261" s="1">
        <v>44316</v>
      </c>
      <c r="T261" s="1">
        <v>44316</v>
      </c>
      <c r="U261" s="1">
        <v>44327</v>
      </c>
      <c r="V261">
        <v>42</v>
      </c>
      <c r="W261" s="1">
        <v>44369</v>
      </c>
      <c r="X261" s="1">
        <v>44433</v>
      </c>
      <c r="Y261" s="2">
        <v>2011978.5</v>
      </c>
      <c r="AF261" s="2">
        <v>0</v>
      </c>
      <c r="AG261" s="14">
        <f>SUMIF('consultant-gross'!D:D,eslam.data!AQ261,'consultant-gross'!F:F)</f>
        <v>2011978.5</v>
      </c>
      <c r="AH261" s="14">
        <f>SUMIF('consultant-gross'!D:D,eslam.data!AQ261,'consultant-gross'!G:G)</f>
        <v>2011978.5</v>
      </c>
      <c r="AI261" s="14">
        <f>SUMIF('consultant-net'!D:D,eslam.data!AQ261,'consultant-net'!F:F)</f>
        <v>2112577.42</v>
      </c>
      <c r="AJ261" s="2" t="str">
        <f>VLOOKUP(A261,'eslam-to-invoicing'!A:B,2,0)</f>
        <v>EGAT Pelletizing Plant</v>
      </c>
      <c r="AQ261" s="2" t="str">
        <f t="shared" si="46"/>
        <v>EGAT Pelletizing Plant-MEP1</v>
      </c>
      <c r="AR261" s="2" t="str">
        <f t="shared" si="47"/>
        <v>EGAT Pelletizing Plant1</v>
      </c>
    </row>
    <row r="262" spans="1:44" x14ac:dyDescent="0.3">
      <c r="A262" s="32" t="s">
        <v>74</v>
      </c>
      <c r="B262" s="35">
        <f>VLOOKUP(A262,Sheet1!A:B,2,0)</f>
        <v>1</v>
      </c>
      <c r="C262" s="6">
        <v>2</v>
      </c>
      <c r="D262" s="25"/>
      <c r="E262" s="2">
        <v>112937.5</v>
      </c>
      <c r="F262" s="26">
        <f>_xlfn.MAXIFS('data-from-invoicing'!E:E,'data-from-invoicing'!D:D,eslam.data!AR262)</f>
        <v>53673231.5</v>
      </c>
      <c r="G262" s="2">
        <f t="shared" si="44"/>
        <v>53560294</v>
      </c>
      <c r="I262" s="23"/>
      <c r="J262" s="2">
        <f>SUMIF('collection only'!D:D,eslam.data!AQ262,'collection only'!E:E)</f>
        <v>1.0000000000000001E-5</v>
      </c>
      <c r="K262" s="26">
        <f>SUMIF('data-from-invoicing'!D:D,eslam.data!AR262,'data-from-invoicing'!F:F)</f>
        <v>39460085.897199996</v>
      </c>
      <c r="L262" s="2">
        <f t="shared" si="45"/>
        <v>39460085.897189997</v>
      </c>
      <c r="Q262" s="23"/>
      <c r="R262" s="2">
        <v>118584.38</v>
      </c>
      <c r="S262" s="1">
        <v>44620</v>
      </c>
      <c r="T262" s="1">
        <v>44614</v>
      </c>
      <c r="U262" s="1">
        <v>44616</v>
      </c>
      <c r="V262">
        <v>42</v>
      </c>
      <c r="W262" s="1">
        <v>44658</v>
      </c>
      <c r="X262" s="1">
        <v>44614</v>
      </c>
      <c r="Y262" s="2">
        <v>2124916</v>
      </c>
      <c r="AF262" s="2">
        <v>0</v>
      </c>
      <c r="AG262" s="14">
        <f>SUMIF('consultant-gross'!D:D,eslam.data!AQ262,'consultant-gross'!F:F)</f>
        <v>112937.5</v>
      </c>
      <c r="AH262" s="14">
        <f>SUMIF('consultant-gross'!D:D,eslam.data!AQ262,'consultant-gross'!G:G)</f>
        <v>2124916</v>
      </c>
      <c r="AI262" s="14">
        <f>SUMIF('consultant-net'!D:D,eslam.data!AQ262,'consultant-net'!F:F)</f>
        <v>118584.38</v>
      </c>
      <c r="AJ262" s="2" t="str">
        <f>VLOOKUP(A262,'eslam-to-invoicing'!A:B,2,0)</f>
        <v>EGAT Pelletizing Plant</v>
      </c>
      <c r="AQ262" s="2" t="str">
        <f t="shared" si="46"/>
        <v>EGAT Pelletizing Plant-MEP2</v>
      </c>
      <c r="AR262" s="2" t="str">
        <f t="shared" si="47"/>
        <v>EGAT Pelletizing Plant2</v>
      </c>
    </row>
    <row r="263" spans="1:44" x14ac:dyDescent="0.3">
      <c r="A263" s="32" t="s">
        <v>74</v>
      </c>
      <c r="B263" s="35">
        <f>VLOOKUP(A263,Sheet1!A:B,2,0)</f>
        <v>1</v>
      </c>
      <c r="C263" s="6">
        <v>3</v>
      </c>
      <c r="D263" s="25"/>
      <c r="E263" s="2">
        <v>1723067.19</v>
      </c>
      <c r="F263" s="26">
        <f>_xlfn.MAXIFS('data-from-invoicing'!E:E,'data-from-invoicing'!D:D,eslam.data!AR263)</f>
        <v>11779040</v>
      </c>
      <c r="G263" s="2">
        <f t="shared" si="44"/>
        <v>10055972.810000001</v>
      </c>
      <c r="I263" s="23"/>
      <c r="J263" s="2">
        <f>SUMIF('collection only'!D:D,eslam.data!AQ263,'collection only'!E:E)</f>
        <v>1.0000000000000001E-5</v>
      </c>
      <c r="K263" s="26">
        <f>SUMIF('data-from-invoicing'!D:D,eslam.data!AR263,'data-from-invoicing'!F:F)</f>
        <v>7687509.5247</v>
      </c>
      <c r="L263" s="2">
        <f t="shared" si="45"/>
        <v>7687509.5246900003</v>
      </c>
      <c r="Q263" s="23"/>
      <c r="R263" s="2">
        <v>1329462.73</v>
      </c>
      <c r="S263" s="1">
        <v>44712</v>
      </c>
      <c r="T263" s="1">
        <v>44717</v>
      </c>
      <c r="U263" s="1">
        <v>44718</v>
      </c>
      <c r="V263">
        <v>42</v>
      </c>
      <c r="W263" s="1">
        <v>44760</v>
      </c>
      <c r="X263" s="1">
        <v>44969</v>
      </c>
      <c r="Y263" s="2">
        <v>3847983.19</v>
      </c>
      <c r="AF263" s="2">
        <v>0</v>
      </c>
      <c r="AG263" s="14">
        <f>SUMIF('consultant-gross'!D:D,eslam.data!AQ263,'consultant-gross'!F:F)</f>
        <v>1723067.19</v>
      </c>
      <c r="AH263" s="14">
        <f>SUMIF('consultant-gross'!D:D,eslam.data!AQ263,'consultant-gross'!G:G)</f>
        <v>3847983.19</v>
      </c>
      <c r="AI263" s="14">
        <f>SUMIF('consultant-net'!D:D,eslam.data!AQ263,'consultant-net'!F:F)</f>
        <v>1329462.73</v>
      </c>
      <c r="AJ263" s="2" t="str">
        <f>VLOOKUP(A263,'eslam-to-invoicing'!A:B,2,0)</f>
        <v>EGAT Pelletizing Plant</v>
      </c>
      <c r="AQ263" s="2" t="str">
        <f t="shared" si="46"/>
        <v>EGAT Pelletizing Plant-MEP3</v>
      </c>
      <c r="AR263" s="2" t="str">
        <f t="shared" si="47"/>
        <v>EGAT Pelletizing Plant3</v>
      </c>
    </row>
    <row r="264" spans="1:44" x14ac:dyDescent="0.3">
      <c r="A264" s="32" t="s">
        <v>127</v>
      </c>
      <c r="B264" s="35">
        <f>VLOOKUP(A264,Sheet1!A:B,2,0)</f>
        <v>1</v>
      </c>
      <c r="C264" s="6">
        <v>1</v>
      </c>
      <c r="D264" s="25"/>
      <c r="F264" s="26">
        <f>_xlfn.MAXIFS('data-from-invoicing'!E:E,'data-from-invoicing'!D:D,eslam.data!AR264)</f>
        <v>61566718.68</v>
      </c>
      <c r="G264" s="2">
        <f t="shared" si="44"/>
        <v>61566718.68</v>
      </c>
      <c r="I264" s="23"/>
      <c r="J264" s="2">
        <f>SUMIF('collection only'!D:D,eslam.data!AQ264,'collection only'!E:E)</f>
        <v>1.0000000000000001E-5</v>
      </c>
      <c r="K264" s="26">
        <f>SUMIF('data-from-invoicing'!D:D,eslam.data!AR264,'data-from-invoicing'!F:F)</f>
        <v>83153826.783799991</v>
      </c>
      <c r="L264" s="2">
        <f t="shared" si="45"/>
        <v>83153826.783789992</v>
      </c>
      <c r="Q264" s="23"/>
      <c r="S264" s="1">
        <v>45107</v>
      </c>
      <c r="T264" s="1">
        <v>45107</v>
      </c>
      <c r="U264" s="1">
        <v>45107</v>
      </c>
      <c r="V264">
        <v>42</v>
      </c>
      <c r="W264" s="1">
        <v>45149</v>
      </c>
      <c r="AF264" s="2">
        <v>0</v>
      </c>
      <c r="AG264" s="14">
        <f>SUMIF('consultant-gross'!D:D,eslam.data!AQ264,'consultant-gross'!F:F)</f>
        <v>0</v>
      </c>
      <c r="AH264" s="14">
        <f>SUMIF('consultant-gross'!D:D,eslam.data!AQ264,'consultant-gross'!G:G)</f>
        <v>0</v>
      </c>
      <c r="AI264" s="14">
        <f>SUMIF('consultant-net'!D:D,eslam.data!AQ264,'consultant-net'!F:F)</f>
        <v>0</v>
      </c>
      <c r="AJ264" s="2" t="str">
        <f>VLOOKUP(A264,'eslam-to-invoicing'!A:B,2,0)</f>
        <v>EGAT Pelletizing Plant</v>
      </c>
      <c r="AQ264" s="2" t="str">
        <f t="shared" si="46"/>
        <v>EGAT Pelletizing Plant-MEP Coordination1</v>
      </c>
      <c r="AR264" s="2" t="str">
        <f t="shared" si="47"/>
        <v>EGAT Pelletizing Plant1</v>
      </c>
    </row>
    <row r="265" spans="1:44" x14ac:dyDescent="0.3">
      <c r="A265" s="32" t="s">
        <v>72</v>
      </c>
      <c r="B265" s="35">
        <f>VLOOKUP(A265,Sheet1!A:B,2,0)</f>
        <v>1</v>
      </c>
      <c r="C265" s="6">
        <v>1</v>
      </c>
      <c r="D265" s="25"/>
      <c r="E265" s="2">
        <v>3274479.04</v>
      </c>
      <c r="F265" s="26">
        <f>_xlfn.MAXIFS('data-from-invoicing'!E:E,'data-from-invoicing'!D:D,eslam.data!AR265)</f>
        <v>61566718.68</v>
      </c>
      <c r="G265" s="2">
        <f t="shared" si="44"/>
        <v>58292239.640000001</v>
      </c>
      <c r="I265" s="23"/>
      <c r="J265" s="2">
        <f>SUMIF('collection only'!D:D,eslam.data!AQ265,'collection only'!E:E)</f>
        <v>3241734.16</v>
      </c>
      <c r="K265" s="26">
        <f>SUMIF('data-from-invoicing'!D:D,eslam.data!AR265,'data-from-invoicing'!F:F)</f>
        <v>83153826.783799991</v>
      </c>
      <c r="L265" s="2">
        <f t="shared" si="45"/>
        <v>79912092.623799995</v>
      </c>
      <c r="Q265" s="23"/>
      <c r="R265" s="2">
        <v>3438202.99</v>
      </c>
      <c r="S265" s="1">
        <v>44347</v>
      </c>
      <c r="T265" s="1">
        <v>44347</v>
      </c>
      <c r="U265" s="1">
        <v>44354</v>
      </c>
      <c r="V265">
        <v>42</v>
      </c>
      <c r="W265" s="1">
        <v>44396</v>
      </c>
      <c r="X265" s="1">
        <v>44369</v>
      </c>
      <c r="Y265" s="2">
        <v>3274479.04</v>
      </c>
      <c r="AF265" s="2">
        <v>0</v>
      </c>
      <c r="AG265" s="14">
        <f>SUMIF('consultant-gross'!D:D,eslam.data!AQ265,'consultant-gross'!F:F)</f>
        <v>3274479.04</v>
      </c>
      <c r="AH265" s="14">
        <f>SUMIF('consultant-gross'!D:D,eslam.data!AQ265,'consultant-gross'!G:G)</f>
        <v>3274479.04</v>
      </c>
      <c r="AI265" s="14">
        <f>SUMIF('consultant-net'!D:D,eslam.data!AQ265,'consultant-net'!F:F)</f>
        <v>3438202.99</v>
      </c>
      <c r="AJ265" s="2" t="str">
        <f>VLOOKUP(A265,'eslam-to-invoicing'!A:B,2,0)</f>
        <v>EGAT Pelletizing Plant</v>
      </c>
      <c r="AQ265" s="2" t="str">
        <f t="shared" si="46"/>
        <v>EGAT Pelletizing Plant-Water Tank1</v>
      </c>
      <c r="AR265" s="2" t="str">
        <f t="shared" si="47"/>
        <v>EGAT Pelletizing Plant1</v>
      </c>
    </row>
    <row r="266" spans="1:44" x14ac:dyDescent="0.3">
      <c r="A266" s="32" t="s">
        <v>72</v>
      </c>
      <c r="B266" s="35">
        <f>VLOOKUP(A266,Sheet1!A:B,2,0)</f>
        <v>1</v>
      </c>
      <c r="C266" s="6">
        <v>2</v>
      </c>
      <c r="D266" s="25"/>
      <c r="E266" s="2">
        <v>2028589.79</v>
      </c>
      <c r="F266" s="26">
        <f>_xlfn.MAXIFS('data-from-invoicing'!E:E,'data-from-invoicing'!D:D,eslam.data!AR266)</f>
        <v>53673231.5</v>
      </c>
      <c r="G266" s="2">
        <f t="shared" si="44"/>
        <v>51644641.710000001</v>
      </c>
      <c r="I266" s="23"/>
      <c r="J266" s="2">
        <f>SUMIF('collection only'!D:D,eslam.data!AQ266,'collection only'!E:E)</f>
        <v>2008304.1</v>
      </c>
      <c r="K266" s="26">
        <f>SUMIF('data-from-invoicing'!D:D,eslam.data!AR266,'data-from-invoicing'!F:F)</f>
        <v>39460085.897199996</v>
      </c>
      <c r="L266" s="2">
        <f t="shared" si="45"/>
        <v>37451781.797199994</v>
      </c>
      <c r="Q266" s="23"/>
      <c r="R266" s="2">
        <v>2130019.2799999998</v>
      </c>
      <c r="S266" s="1">
        <v>44377</v>
      </c>
      <c r="T266" s="1">
        <v>44377</v>
      </c>
      <c r="U266" s="1">
        <v>44377</v>
      </c>
      <c r="V266">
        <v>42</v>
      </c>
      <c r="W266" s="1">
        <v>44419</v>
      </c>
      <c r="X266" s="1">
        <v>44389</v>
      </c>
      <c r="Y266" s="2">
        <v>5303068.83</v>
      </c>
      <c r="AF266" s="2">
        <v>0</v>
      </c>
      <c r="AG266" s="14">
        <f>SUMIF('consultant-gross'!D:D,eslam.data!AQ266,'consultant-gross'!F:F)</f>
        <v>2028589.79</v>
      </c>
      <c r="AH266" s="14">
        <f>SUMIF('consultant-gross'!D:D,eslam.data!AQ266,'consultant-gross'!G:G)</f>
        <v>5303068.83</v>
      </c>
      <c r="AI266" s="14">
        <f>SUMIF('consultant-net'!D:D,eslam.data!AQ266,'consultant-net'!F:F)</f>
        <v>2130019.2799999998</v>
      </c>
      <c r="AJ266" s="2" t="str">
        <f>VLOOKUP(A266,'eslam-to-invoicing'!A:B,2,0)</f>
        <v>EGAT Pelletizing Plant</v>
      </c>
      <c r="AQ266" s="2" t="str">
        <f t="shared" si="46"/>
        <v>EGAT Pelletizing Plant-Water Tank2</v>
      </c>
      <c r="AR266" s="2" t="str">
        <f t="shared" si="47"/>
        <v>EGAT Pelletizing Plant2</v>
      </c>
    </row>
    <row r="267" spans="1:44" x14ac:dyDescent="0.3">
      <c r="A267" s="32" t="s">
        <v>72</v>
      </c>
      <c r="B267" s="35">
        <f>VLOOKUP(A267,Sheet1!A:B,2,0)</f>
        <v>1</v>
      </c>
      <c r="C267" s="6">
        <v>3</v>
      </c>
      <c r="D267" s="25"/>
      <c r="E267" s="2">
        <v>725357.84999999963</v>
      </c>
      <c r="F267" s="26">
        <f>_xlfn.MAXIFS('data-from-invoicing'!E:E,'data-from-invoicing'!D:D,eslam.data!AR267)</f>
        <v>11779040</v>
      </c>
      <c r="G267" s="2">
        <f t="shared" si="44"/>
        <v>11053682.15</v>
      </c>
      <c r="I267" s="23"/>
      <c r="J267" s="2">
        <f>SUMIF('collection only'!D:D,eslam.data!AQ267,'collection only'!E:E)</f>
        <v>718104.27</v>
      </c>
      <c r="K267" s="26">
        <f>SUMIF('data-from-invoicing'!D:D,eslam.data!AR267,'data-from-invoicing'!F:F)</f>
        <v>7687509.5247</v>
      </c>
      <c r="L267" s="2">
        <f t="shared" si="45"/>
        <v>6969405.2546999995</v>
      </c>
      <c r="Q267" s="23"/>
      <c r="R267" s="2">
        <v>761625.75</v>
      </c>
      <c r="S267" s="1">
        <v>44408</v>
      </c>
      <c r="T267" s="1">
        <v>44412</v>
      </c>
      <c r="U267" s="1">
        <v>44413</v>
      </c>
      <c r="V267">
        <v>42</v>
      </c>
      <c r="W267" s="1">
        <v>44455</v>
      </c>
      <c r="X267" s="1">
        <v>44427</v>
      </c>
      <c r="Y267" s="2">
        <v>6028426.6799999997</v>
      </c>
      <c r="AF267" s="2">
        <v>0</v>
      </c>
      <c r="AG267" s="14">
        <f>SUMIF('consultant-gross'!D:D,eslam.data!AQ267,'consultant-gross'!F:F)</f>
        <v>725357.84999999963</v>
      </c>
      <c r="AH267" s="14">
        <f>SUMIF('consultant-gross'!D:D,eslam.data!AQ267,'consultant-gross'!G:G)</f>
        <v>6028426.6799999997</v>
      </c>
      <c r="AI267" s="14">
        <f>SUMIF('consultant-net'!D:D,eslam.data!AQ267,'consultant-net'!F:F)</f>
        <v>761625.75</v>
      </c>
      <c r="AJ267" s="2" t="str">
        <f>VLOOKUP(A267,'eslam-to-invoicing'!A:B,2,0)</f>
        <v>EGAT Pelletizing Plant</v>
      </c>
      <c r="AQ267" s="2" t="str">
        <f t="shared" si="46"/>
        <v>EGAT Pelletizing Plant-Water Tank3</v>
      </c>
      <c r="AR267" s="2" t="str">
        <f t="shared" si="47"/>
        <v>EGAT Pelletizing Plant3</v>
      </c>
    </row>
    <row r="268" spans="1:44" x14ac:dyDescent="0.3">
      <c r="A268" s="32" t="s">
        <v>72</v>
      </c>
      <c r="B268" s="35">
        <f>VLOOKUP(A268,Sheet1!A:B,2,0)</f>
        <v>1</v>
      </c>
      <c r="C268" s="6">
        <v>4</v>
      </c>
      <c r="D268" s="25"/>
      <c r="E268" s="2">
        <v>766173.48000000045</v>
      </c>
      <c r="F268" s="26">
        <f>_xlfn.MAXIFS('data-from-invoicing'!E:E,'data-from-invoicing'!D:D,eslam.data!AR268)</f>
        <v>7555014.4400000004</v>
      </c>
      <c r="G268" s="2">
        <f t="shared" si="44"/>
        <v>6788840.96</v>
      </c>
      <c r="I268" s="23"/>
      <c r="J268" s="2">
        <f>SUMIF('collection only'!D:D,eslam.data!AQ268,'collection only'!E:E)</f>
        <v>758512.36</v>
      </c>
      <c r="K268" s="26">
        <f>SUMIF('data-from-invoicing'!D:D,eslam.data!AR268,'data-from-invoicing'!F:F)</f>
        <v>10595646.663800001</v>
      </c>
      <c r="L268" s="2">
        <f t="shared" si="45"/>
        <v>9837134.3038000017</v>
      </c>
      <c r="Q268" s="23"/>
      <c r="R268" s="2">
        <v>804482.15</v>
      </c>
      <c r="S268" s="1">
        <v>44439</v>
      </c>
      <c r="T268" s="1">
        <v>44439</v>
      </c>
      <c r="U268" s="1">
        <v>44440</v>
      </c>
      <c r="V268">
        <v>42</v>
      </c>
      <c r="W268" s="1">
        <v>44482</v>
      </c>
      <c r="X268" s="1">
        <v>44444</v>
      </c>
      <c r="Y268" s="2">
        <v>6794600.1600000001</v>
      </c>
      <c r="AF268" s="2">
        <v>0</v>
      </c>
      <c r="AG268" s="14">
        <f>SUMIF('consultant-gross'!D:D,eslam.data!AQ268,'consultant-gross'!F:F)</f>
        <v>766173.48000000045</v>
      </c>
      <c r="AH268" s="14">
        <f>SUMIF('consultant-gross'!D:D,eslam.data!AQ268,'consultant-gross'!G:G)</f>
        <v>6794600.1600000001</v>
      </c>
      <c r="AI268" s="14">
        <f>SUMIF('consultant-net'!D:D,eslam.data!AQ268,'consultant-net'!F:F)</f>
        <v>804482.15</v>
      </c>
      <c r="AJ268" s="2" t="str">
        <f>VLOOKUP(A268,'eslam-to-invoicing'!A:B,2,0)</f>
        <v>EGAT Pelletizing Plant</v>
      </c>
      <c r="AQ268" s="2" t="str">
        <f t="shared" si="46"/>
        <v>EGAT Pelletizing Plant-Water Tank4</v>
      </c>
      <c r="AR268" s="2" t="str">
        <f t="shared" si="47"/>
        <v>EGAT Pelletizing Plant4</v>
      </c>
    </row>
    <row r="269" spans="1:44" x14ac:dyDescent="0.3">
      <c r="A269" s="32" t="s">
        <v>72</v>
      </c>
      <c r="B269" s="35">
        <f>VLOOKUP(A269,Sheet1!A:B,2,0)</f>
        <v>1</v>
      </c>
      <c r="C269" s="6">
        <v>5</v>
      </c>
      <c r="D269" s="25"/>
      <c r="E269" s="2">
        <v>923594.33999999985</v>
      </c>
      <c r="F269" s="26">
        <f>_xlfn.MAXIFS('data-from-invoicing'!E:E,'data-from-invoicing'!D:D,eslam.data!AR269)</f>
        <v>14565397.439999999</v>
      </c>
      <c r="G269" s="2">
        <f t="shared" si="44"/>
        <v>13641803.1</v>
      </c>
      <c r="I269" s="23"/>
      <c r="J269" s="2">
        <f>SUMIF('collection only'!D:D,eslam.data!AQ269,'collection only'!E:E)</f>
        <v>914358.66</v>
      </c>
      <c r="K269" s="26">
        <f>SUMIF('data-from-invoicing'!D:D,eslam.data!AR269,'data-from-invoicing'!F:F)</f>
        <v>14877796.758499999</v>
      </c>
      <c r="L269" s="2">
        <f t="shared" si="45"/>
        <v>13963438.098499998</v>
      </c>
      <c r="Q269" s="23"/>
      <c r="R269" s="2">
        <v>969774.05</v>
      </c>
      <c r="S269" s="1">
        <v>44469</v>
      </c>
      <c r="T269" s="1">
        <v>44469</v>
      </c>
      <c r="U269" s="1">
        <v>44475</v>
      </c>
      <c r="V269">
        <v>42</v>
      </c>
      <c r="W269" s="1">
        <v>44517</v>
      </c>
      <c r="X269" s="1">
        <v>44481</v>
      </c>
      <c r="Y269" s="2">
        <v>7718194.5</v>
      </c>
      <c r="AF269" s="2">
        <v>0</v>
      </c>
      <c r="AG269" s="14">
        <f>SUMIF('consultant-gross'!D:D,eslam.data!AQ269,'consultant-gross'!F:F)</f>
        <v>923594.33999999985</v>
      </c>
      <c r="AH269" s="14">
        <f>SUMIF('consultant-gross'!D:D,eslam.data!AQ269,'consultant-gross'!G:G)</f>
        <v>7718194.5</v>
      </c>
      <c r="AI269" s="14">
        <f>SUMIF('consultant-net'!D:D,eslam.data!AQ269,'consultant-net'!F:F)</f>
        <v>969774.05</v>
      </c>
      <c r="AJ269" s="2" t="str">
        <f>VLOOKUP(A269,'eslam-to-invoicing'!A:B,2,0)</f>
        <v>EGAT Pelletizing Plant</v>
      </c>
      <c r="AQ269" s="2" t="str">
        <f t="shared" si="46"/>
        <v>EGAT Pelletizing Plant-Water Tank5</v>
      </c>
      <c r="AR269" s="2" t="str">
        <f t="shared" si="47"/>
        <v>EGAT Pelletizing Plant5</v>
      </c>
    </row>
    <row r="270" spans="1:44" x14ac:dyDescent="0.3">
      <c r="A270" s="32" t="s">
        <v>72</v>
      </c>
      <c r="B270" s="35">
        <f>VLOOKUP(A270,Sheet1!A:B,2,0)</f>
        <v>1</v>
      </c>
      <c r="C270" s="6">
        <v>6</v>
      </c>
      <c r="D270" s="25"/>
      <c r="E270" s="2">
        <v>1464316.6</v>
      </c>
      <c r="F270" s="26">
        <f>_xlfn.MAXIFS('data-from-invoicing'!E:E,'data-from-invoicing'!D:D,eslam.data!AR270)</f>
        <v>11102739.539999999</v>
      </c>
      <c r="G270" s="2">
        <f t="shared" si="44"/>
        <v>9638422.9399999995</v>
      </c>
      <c r="I270" s="23"/>
      <c r="J270" s="2">
        <f>SUMIF('collection only'!D:D,eslam.data!AQ270,'collection only'!E:E)</f>
        <v>1449673.43</v>
      </c>
      <c r="K270" s="26">
        <f>SUMIF('data-from-invoicing'!D:D,eslam.data!AR270,'data-from-invoicing'!F:F)</f>
        <v>11723923.506999999</v>
      </c>
      <c r="L270" s="2">
        <f t="shared" si="45"/>
        <v>10274250.077</v>
      </c>
      <c r="Q270" s="23"/>
      <c r="R270" s="2">
        <v>1537532.43</v>
      </c>
      <c r="S270" s="1">
        <v>44500</v>
      </c>
      <c r="T270" s="1">
        <v>44506</v>
      </c>
      <c r="U270" s="1">
        <v>44506</v>
      </c>
      <c r="V270">
        <v>42</v>
      </c>
      <c r="W270" s="1">
        <v>44548</v>
      </c>
      <c r="X270" s="1">
        <v>44509</v>
      </c>
      <c r="Y270" s="2">
        <v>9182511.0999999996</v>
      </c>
      <c r="AF270" s="2">
        <v>0</v>
      </c>
      <c r="AG270" s="14">
        <f>SUMIF('consultant-gross'!D:D,eslam.data!AQ270,'consultant-gross'!F:F)</f>
        <v>1464316.5999999996</v>
      </c>
      <c r="AH270" s="14">
        <f>SUMIF('consultant-gross'!D:D,eslam.data!AQ270,'consultant-gross'!G:G)</f>
        <v>9182511.0999999996</v>
      </c>
      <c r="AI270" s="14">
        <f>SUMIF('consultant-net'!D:D,eslam.data!AQ270,'consultant-net'!F:F)</f>
        <v>1537532.43</v>
      </c>
      <c r="AJ270" s="2" t="str">
        <f>VLOOKUP(A270,'eslam-to-invoicing'!A:B,2,0)</f>
        <v>EGAT Pelletizing Plant</v>
      </c>
      <c r="AQ270" s="2" t="str">
        <f t="shared" si="46"/>
        <v>EGAT Pelletizing Plant-Water Tank6</v>
      </c>
      <c r="AR270" s="2" t="str">
        <f t="shared" si="47"/>
        <v>EGAT Pelletizing Plant6</v>
      </c>
    </row>
    <row r="271" spans="1:44" x14ac:dyDescent="0.3">
      <c r="A271" s="32" t="s">
        <v>72</v>
      </c>
      <c r="B271" s="35">
        <f>VLOOKUP(A271,Sheet1!A:B,2,0)</f>
        <v>1</v>
      </c>
      <c r="C271" s="6">
        <v>7</v>
      </c>
      <c r="D271" s="25"/>
      <c r="E271" s="2">
        <v>399729.30000000069</v>
      </c>
      <c r="F271" s="26">
        <f>_xlfn.MAXIFS('data-from-invoicing'!E:E,'data-from-invoicing'!D:D,eslam.data!AR271)</f>
        <v>12829691.380000001</v>
      </c>
      <c r="G271" s="2">
        <f t="shared" si="44"/>
        <v>12429962.08</v>
      </c>
      <c r="I271" s="23"/>
      <c r="J271" s="2">
        <f>SUMIF('collection only'!D:D,eslam.data!AQ271,'collection only'!E:E)</f>
        <v>395732.02</v>
      </c>
      <c r="K271" s="26">
        <f>SUMIF('data-from-invoicing'!D:D,eslam.data!AR271,'data-from-invoicing'!F:F)</f>
        <v>13543523.308</v>
      </c>
      <c r="L271" s="2">
        <f t="shared" si="45"/>
        <v>13147791.288000001</v>
      </c>
      <c r="Q271" s="23"/>
      <c r="R271" s="2">
        <v>419715.76</v>
      </c>
      <c r="S271" s="1">
        <v>44530</v>
      </c>
      <c r="T271" s="1">
        <v>44536</v>
      </c>
      <c r="U271" s="1">
        <v>44536</v>
      </c>
      <c r="V271">
        <v>42</v>
      </c>
      <c r="W271" s="1">
        <v>44578</v>
      </c>
      <c r="X271" s="1">
        <v>44539</v>
      </c>
      <c r="Y271" s="2">
        <v>9582240.4000000004</v>
      </c>
      <c r="AF271" s="2">
        <v>0</v>
      </c>
      <c r="AG271" s="14">
        <f>SUMIF('consultant-gross'!D:D,eslam.data!AQ271,'consultant-gross'!F:F)</f>
        <v>399729.30000000075</v>
      </c>
      <c r="AH271" s="14">
        <f>SUMIF('consultant-gross'!D:D,eslam.data!AQ271,'consultant-gross'!G:G)</f>
        <v>9582240.4000000004</v>
      </c>
      <c r="AI271" s="14">
        <f>SUMIF('consultant-net'!D:D,eslam.data!AQ271,'consultant-net'!F:F)</f>
        <v>419715.76</v>
      </c>
      <c r="AJ271" s="2" t="str">
        <f>VLOOKUP(A271,'eslam-to-invoicing'!A:B,2,0)</f>
        <v>EGAT Pelletizing Plant</v>
      </c>
      <c r="AQ271" s="2" t="str">
        <f t="shared" si="46"/>
        <v>EGAT Pelletizing Plant-Water Tank7</v>
      </c>
      <c r="AR271" s="2" t="str">
        <f t="shared" si="47"/>
        <v>EGAT Pelletizing Plant7</v>
      </c>
    </row>
    <row r="272" spans="1:44" x14ac:dyDescent="0.3">
      <c r="A272" s="32" t="s">
        <v>72</v>
      </c>
      <c r="B272" s="35">
        <f>VLOOKUP(A272,Sheet1!A:B,2,0)</f>
        <v>1</v>
      </c>
      <c r="C272" s="6">
        <v>8</v>
      </c>
      <c r="D272" s="25"/>
      <c r="E272" s="2">
        <v>307226.19999999931</v>
      </c>
      <c r="F272" s="26">
        <f>_xlfn.MAXIFS('data-from-invoicing'!E:E,'data-from-invoicing'!D:D,eslam.data!AR272)</f>
        <v>12121253.24</v>
      </c>
      <c r="G272" s="2">
        <f t="shared" si="44"/>
        <v>11814027.040000001</v>
      </c>
      <c r="I272" s="23"/>
      <c r="J272" s="2">
        <f>SUMIF('collection only'!D:D,eslam.data!AQ272,'collection only'!E:E)</f>
        <v>304153.94</v>
      </c>
      <c r="K272" s="26">
        <f>SUMIF('data-from-invoicing'!D:D,eslam.data!AR272,'data-from-invoicing'!F:F)</f>
        <v>11759283.891999999</v>
      </c>
      <c r="L272" s="2">
        <f t="shared" si="45"/>
        <v>11455129.952</v>
      </c>
      <c r="Q272" s="23"/>
      <c r="R272" s="2">
        <v>322587.51</v>
      </c>
      <c r="S272" s="1">
        <v>44561</v>
      </c>
      <c r="T272" s="1">
        <v>44566</v>
      </c>
      <c r="U272" s="1">
        <v>44567</v>
      </c>
      <c r="V272">
        <v>42</v>
      </c>
      <c r="W272" s="1">
        <v>44609</v>
      </c>
      <c r="X272" s="1">
        <v>44567</v>
      </c>
      <c r="Y272" s="2">
        <v>9889466.5999999996</v>
      </c>
      <c r="AF272" s="2">
        <v>0</v>
      </c>
      <c r="AG272" s="14">
        <f>SUMIF('consultant-gross'!D:D,eslam.data!AQ272,'consultant-gross'!F:F)</f>
        <v>307226.19999999925</v>
      </c>
      <c r="AH272" s="14">
        <f>SUMIF('consultant-gross'!D:D,eslam.data!AQ272,'consultant-gross'!G:G)</f>
        <v>9889466.5999999996</v>
      </c>
      <c r="AI272" s="14">
        <f>SUMIF('consultant-net'!D:D,eslam.data!AQ272,'consultant-net'!F:F)</f>
        <v>322587.51</v>
      </c>
      <c r="AJ272" s="2" t="str">
        <f>VLOOKUP(A272,'eslam-to-invoicing'!A:B,2,0)</f>
        <v>EGAT Pelletizing Plant</v>
      </c>
      <c r="AQ272" s="2" t="str">
        <f t="shared" si="46"/>
        <v>EGAT Pelletizing Plant-Water Tank8</v>
      </c>
      <c r="AR272" s="2" t="str">
        <f t="shared" si="47"/>
        <v>EGAT Pelletizing Plant8</v>
      </c>
    </row>
    <row r="273" spans="1:44" x14ac:dyDescent="0.3">
      <c r="A273" s="32" t="s">
        <v>72</v>
      </c>
      <c r="B273" s="35">
        <f>VLOOKUP(A273,Sheet1!A:B,2,0)</f>
        <v>1</v>
      </c>
      <c r="C273" s="6">
        <v>9</v>
      </c>
      <c r="D273" s="25"/>
      <c r="E273" s="2">
        <v>1064224</v>
      </c>
      <c r="F273" s="26">
        <f>_xlfn.MAXIFS('data-from-invoicing'!E:E,'data-from-invoicing'!D:D,eslam.data!AR273)</f>
        <v>15797419.960000001</v>
      </c>
      <c r="G273" s="2">
        <f t="shared" si="44"/>
        <v>14733195.960000001</v>
      </c>
      <c r="I273" s="23"/>
      <c r="J273" s="2">
        <f>SUMIF('collection only'!D:D,eslam.data!AQ273,'collection only'!E:E)</f>
        <v>967200</v>
      </c>
      <c r="K273" s="26">
        <f>SUMIF('data-from-invoicing'!D:D,eslam.data!AR273,'data-from-invoicing'!F:F)</f>
        <v>15809146.998</v>
      </c>
      <c r="L273" s="2">
        <f t="shared" si="45"/>
        <v>14841946.998</v>
      </c>
      <c r="Q273" s="23"/>
      <c r="R273" s="2">
        <v>1117435.2</v>
      </c>
      <c r="S273" s="1">
        <v>44592</v>
      </c>
      <c r="T273" s="1">
        <v>44599</v>
      </c>
      <c r="U273" s="1">
        <v>44600</v>
      </c>
      <c r="V273">
        <v>42</v>
      </c>
      <c r="W273" s="1">
        <v>44642</v>
      </c>
      <c r="X273" s="1">
        <v>44622</v>
      </c>
      <c r="Y273" s="2">
        <v>10953690.6</v>
      </c>
      <c r="AF273" s="2">
        <v>0</v>
      </c>
      <c r="AG273" s="14">
        <f>SUMIF('consultant-gross'!D:D,eslam.data!AQ273,'consultant-gross'!F:F)</f>
        <v>1064224</v>
      </c>
      <c r="AH273" s="14">
        <f>SUMIF('consultant-gross'!D:D,eslam.data!AQ273,'consultant-gross'!G:G)</f>
        <v>10953690.6</v>
      </c>
      <c r="AI273" s="14">
        <f>SUMIF('consultant-net'!D:D,eslam.data!AQ273,'consultant-net'!F:F)</f>
        <v>1117435.2</v>
      </c>
      <c r="AJ273" s="2" t="str">
        <f>VLOOKUP(A273,'eslam-to-invoicing'!A:B,2,0)</f>
        <v>EGAT Pelletizing Plant</v>
      </c>
      <c r="AQ273" s="2" t="str">
        <f t="shared" si="46"/>
        <v>EGAT Pelletizing Plant-Water Tank9</v>
      </c>
      <c r="AR273" s="2" t="str">
        <f t="shared" si="47"/>
        <v>EGAT Pelletizing Plant9</v>
      </c>
    </row>
    <row r="274" spans="1:44" x14ac:dyDescent="0.3">
      <c r="A274" s="32" t="s">
        <v>72</v>
      </c>
      <c r="B274" s="35">
        <f>VLOOKUP(A274,Sheet1!A:B,2,0)</f>
        <v>1</v>
      </c>
      <c r="C274" s="6">
        <v>10</v>
      </c>
      <c r="D274" s="25"/>
      <c r="E274" s="2">
        <v>3540729.8000000012</v>
      </c>
      <c r="F274" s="26">
        <f>_xlfn.MAXIFS('data-from-invoicing'!E:E,'data-from-invoicing'!D:D,eslam.data!AR274)</f>
        <v>17027897.289999999</v>
      </c>
      <c r="G274" s="2">
        <f t="shared" si="44"/>
        <v>13487167.489999998</v>
      </c>
      <c r="I274" s="23"/>
      <c r="J274" s="2">
        <f>SUMIF('collection only'!D:D,eslam.data!AQ274,'collection only'!E:E)</f>
        <v>3505322.5</v>
      </c>
      <c r="K274" s="26">
        <f>SUMIF('data-from-invoicing'!D:D,eslam.data!AR274,'data-from-invoicing'!F:F)</f>
        <v>19539421.100000001</v>
      </c>
      <c r="L274" s="2">
        <f t="shared" si="45"/>
        <v>16034098.600000001</v>
      </c>
      <c r="Q274" s="23"/>
      <c r="R274" s="2">
        <v>3717766.29</v>
      </c>
      <c r="S274" s="1">
        <v>44620</v>
      </c>
      <c r="T274" s="1">
        <v>44625</v>
      </c>
      <c r="U274" s="1">
        <v>44634</v>
      </c>
      <c r="V274">
        <v>42</v>
      </c>
      <c r="W274" s="1">
        <v>44676</v>
      </c>
      <c r="X274" s="1">
        <v>44634</v>
      </c>
      <c r="Y274" s="2">
        <v>14494420.4</v>
      </c>
      <c r="AF274" s="2">
        <v>0</v>
      </c>
      <c r="AG274" s="14">
        <f>SUMIF('consultant-gross'!D:D,eslam.data!AQ274,'consultant-gross'!F:F)</f>
        <v>3540729.8000000007</v>
      </c>
      <c r="AH274" s="14">
        <f>SUMIF('consultant-gross'!D:D,eslam.data!AQ274,'consultant-gross'!G:G)</f>
        <v>14494420.4</v>
      </c>
      <c r="AI274" s="14">
        <f>SUMIF('consultant-net'!D:D,eslam.data!AQ274,'consultant-net'!F:F)</f>
        <v>3717766.29</v>
      </c>
      <c r="AJ274" s="2" t="str">
        <f>VLOOKUP(A274,'eslam-to-invoicing'!A:B,2,0)</f>
        <v>EGAT Pelletizing Plant</v>
      </c>
      <c r="AQ274" s="2" t="str">
        <f t="shared" si="46"/>
        <v>EGAT Pelletizing Plant-Water Tank10</v>
      </c>
      <c r="AR274" s="2" t="str">
        <f t="shared" si="47"/>
        <v>EGAT Pelletizing Plant10</v>
      </c>
    </row>
    <row r="275" spans="1:44" x14ac:dyDescent="0.3">
      <c r="A275" s="32" t="s">
        <v>72</v>
      </c>
      <c r="B275" s="35">
        <f>VLOOKUP(A275,Sheet1!A:B,2,0)</f>
        <v>1</v>
      </c>
      <c r="C275" s="6">
        <v>11</v>
      </c>
      <c r="D275" s="25"/>
      <c r="E275" s="2">
        <v>3753750.319999998</v>
      </c>
      <c r="F275" s="26">
        <f>_xlfn.MAXIFS('data-from-invoicing'!E:E,'data-from-invoicing'!D:D,eslam.data!AR275)</f>
        <v>14893958.08</v>
      </c>
      <c r="G275" s="2">
        <f t="shared" si="44"/>
        <v>11140207.760000002</v>
      </c>
      <c r="I275" s="23"/>
      <c r="J275" s="2">
        <f>SUMIF('collection only'!D:D,eslam.data!AQ275,'collection only'!E:E)</f>
        <v>3903900.34</v>
      </c>
      <c r="K275" s="26">
        <f>SUMIF('data-from-invoicing'!D:D,eslam.data!AR275,'data-from-invoicing'!F:F)</f>
        <v>17868099.304499999</v>
      </c>
      <c r="L275" s="2">
        <f t="shared" si="45"/>
        <v>13964198.964499999</v>
      </c>
      <c r="Q275" s="23"/>
      <c r="R275" s="2">
        <v>3941437.84</v>
      </c>
      <c r="S275" s="1">
        <v>44651</v>
      </c>
      <c r="T275" s="1">
        <v>44625</v>
      </c>
      <c r="U275" s="1">
        <v>44718</v>
      </c>
      <c r="V275">
        <v>42</v>
      </c>
      <c r="W275" s="1">
        <v>44760</v>
      </c>
      <c r="X275" s="1">
        <v>44796</v>
      </c>
      <c r="Y275" s="2">
        <v>18248170.719999999</v>
      </c>
      <c r="AF275" s="2">
        <v>0</v>
      </c>
      <c r="AG275" s="14">
        <f>SUMIF('consultant-gross'!D:D,eslam.data!AQ275,'consultant-gross'!F:F)</f>
        <v>3753750.3199999984</v>
      </c>
      <c r="AH275" s="14">
        <f>SUMIF('consultant-gross'!D:D,eslam.data!AQ275,'consultant-gross'!G:G)</f>
        <v>18248170.719999999</v>
      </c>
      <c r="AI275" s="14">
        <f>SUMIF('consultant-net'!D:D,eslam.data!AQ275,'consultant-net'!F:F)</f>
        <v>3941437.84</v>
      </c>
      <c r="AJ275" s="2" t="str">
        <f>VLOOKUP(A275,'eslam-to-invoicing'!A:B,2,0)</f>
        <v>EGAT Pelletizing Plant</v>
      </c>
      <c r="AQ275" s="2" t="str">
        <f t="shared" si="46"/>
        <v>EGAT Pelletizing Plant-Water Tank11</v>
      </c>
      <c r="AR275" s="2" t="str">
        <f t="shared" si="47"/>
        <v>EGAT Pelletizing Plant11</v>
      </c>
    </row>
    <row r="276" spans="1:44" x14ac:dyDescent="0.3">
      <c r="A276" s="32" t="s">
        <v>72</v>
      </c>
      <c r="B276" s="35">
        <f>VLOOKUP(A276,Sheet1!A:B,2,0)</f>
        <v>1</v>
      </c>
      <c r="C276" s="6">
        <v>12</v>
      </c>
      <c r="D276" s="25"/>
      <c r="F276" s="26">
        <f>_xlfn.MAXIFS('data-from-invoicing'!E:E,'data-from-invoicing'!D:D,eslam.data!AR276)</f>
        <v>8116942.79</v>
      </c>
      <c r="G276" s="2">
        <f t="shared" si="44"/>
        <v>8116942.79</v>
      </c>
      <c r="I276" s="23"/>
      <c r="J276" s="2">
        <f>SUMIF('collection only'!D:D,eslam.data!AQ276,'collection only'!E:E)</f>
        <v>1.0000000000000001E-5</v>
      </c>
      <c r="K276" s="26">
        <f>SUMIF('data-from-invoicing'!D:D,eslam.data!AR276,'data-from-invoicing'!F:F)</f>
        <v>8787503.2355000004</v>
      </c>
      <c r="L276" s="2">
        <f t="shared" si="45"/>
        <v>8787503.2354899999</v>
      </c>
      <c r="Q276" s="23"/>
      <c r="S276" s="1">
        <v>44834</v>
      </c>
      <c r="T276" s="1">
        <v>44819</v>
      </c>
      <c r="U276" s="1">
        <v>44823</v>
      </c>
      <c r="V276">
        <v>42</v>
      </c>
      <c r="W276" s="1">
        <v>44865</v>
      </c>
      <c r="AF276" s="2">
        <v>0</v>
      </c>
      <c r="AG276" s="14">
        <f>SUMIF('consultant-gross'!D:D,eslam.data!AQ276,'consultant-gross'!F:F)</f>
        <v>0</v>
      </c>
      <c r="AH276" s="14">
        <f>SUMIF('consultant-gross'!D:D,eslam.data!AQ276,'consultant-gross'!G:G)</f>
        <v>0</v>
      </c>
      <c r="AI276" s="14">
        <f>SUMIF('consultant-net'!D:D,eslam.data!AQ276,'consultant-net'!F:F)</f>
        <v>0</v>
      </c>
      <c r="AJ276" s="2" t="str">
        <f>VLOOKUP(A276,'eslam-to-invoicing'!A:B,2,0)</f>
        <v>EGAT Pelletizing Plant</v>
      </c>
      <c r="AQ276" s="2" t="str">
        <f t="shared" si="46"/>
        <v>EGAT Pelletizing Plant-Water Tank12</v>
      </c>
      <c r="AR276" s="2" t="str">
        <f t="shared" si="47"/>
        <v>EGAT Pelletizing Plant12</v>
      </c>
    </row>
    <row r="277" spans="1:44" x14ac:dyDescent="0.3">
      <c r="A277" s="32" t="s">
        <v>72</v>
      </c>
      <c r="B277" s="35">
        <f>VLOOKUP(A277,Sheet1!A:B,2,0)</f>
        <v>1</v>
      </c>
      <c r="C277" s="6">
        <v>13</v>
      </c>
      <c r="D277" s="25"/>
      <c r="F277" s="26">
        <f>_xlfn.MAXIFS('data-from-invoicing'!E:E,'data-from-invoicing'!D:D,eslam.data!AR277)</f>
        <v>22223108.960000001</v>
      </c>
      <c r="G277" s="2">
        <f t="shared" si="44"/>
        <v>22223108.960000001</v>
      </c>
      <c r="I277" s="23"/>
      <c r="J277" s="2">
        <f>SUMIF('collection only'!D:D,eslam.data!AQ277,'collection only'!E:E)</f>
        <v>391272.95</v>
      </c>
      <c r="K277" s="26">
        <f>SUMIF('data-from-invoicing'!D:D,eslam.data!AR277,'data-from-invoicing'!F:F)</f>
        <v>21971546.517499994</v>
      </c>
      <c r="L277" s="2">
        <f t="shared" si="45"/>
        <v>21580273.567499995</v>
      </c>
      <c r="Q277" s="23"/>
      <c r="S277" s="1">
        <v>44865</v>
      </c>
      <c r="T277" s="1">
        <v>44844</v>
      </c>
      <c r="U277" s="1">
        <v>44866</v>
      </c>
      <c r="V277">
        <v>42</v>
      </c>
      <c r="W277" s="1">
        <v>44908</v>
      </c>
      <c r="AF277" s="2">
        <v>0</v>
      </c>
      <c r="AG277" s="14">
        <f>SUMIF('consultant-gross'!D:D,eslam.data!AQ277,'consultant-gross'!F:F)</f>
        <v>0</v>
      </c>
      <c r="AH277" s="14">
        <f>SUMIF('consultant-gross'!D:D,eslam.data!AQ277,'consultant-gross'!G:G)</f>
        <v>0</v>
      </c>
      <c r="AI277" s="14">
        <f>SUMIF('consultant-net'!D:D,eslam.data!AQ277,'consultant-net'!F:F)</f>
        <v>0</v>
      </c>
      <c r="AJ277" s="2" t="str">
        <f>VLOOKUP(A277,'eslam-to-invoicing'!A:B,2,0)</f>
        <v>EGAT Pelletizing Plant</v>
      </c>
      <c r="AQ277" s="2" t="str">
        <f t="shared" si="46"/>
        <v>EGAT Pelletizing Plant-Water Tank13</v>
      </c>
      <c r="AR277" s="2" t="str">
        <f t="shared" si="47"/>
        <v>EGAT Pelletizing Plant13</v>
      </c>
    </row>
    <row r="278" spans="1:44" x14ac:dyDescent="0.3">
      <c r="A278" s="32" t="s">
        <v>72</v>
      </c>
      <c r="B278" s="35">
        <f>VLOOKUP(A278,Sheet1!A:B,2,0)</f>
        <v>1</v>
      </c>
      <c r="C278" s="6">
        <v>14</v>
      </c>
      <c r="D278" s="25"/>
      <c r="F278" s="26">
        <f>_xlfn.MAXIFS('data-from-invoicing'!E:E,'data-from-invoicing'!D:D,eslam.data!AR278)</f>
        <v>8283062.8600000003</v>
      </c>
      <c r="G278" s="2">
        <f t="shared" si="44"/>
        <v>8283062.8600000003</v>
      </c>
      <c r="I278" s="23"/>
      <c r="J278" s="2">
        <f>SUMIF('collection only'!D:D,eslam.data!AQ278,'collection only'!E:E)</f>
        <v>1.0000000000000001E-5</v>
      </c>
      <c r="K278" s="26">
        <f>SUMIF('data-from-invoicing'!D:D,eslam.data!AR278,'data-from-invoicing'!F:F)</f>
        <v>10704026.927999999</v>
      </c>
      <c r="L278" s="2">
        <f t="shared" si="45"/>
        <v>10704026.927989999</v>
      </c>
      <c r="Q278" s="23"/>
      <c r="S278" s="1">
        <v>45107</v>
      </c>
      <c r="T278" s="1">
        <v>45107</v>
      </c>
      <c r="U278" s="1">
        <v>45107</v>
      </c>
      <c r="V278">
        <v>42</v>
      </c>
      <c r="W278" s="1">
        <v>45149</v>
      </c>
      <c r="AF278" s="2">
        <v>0</v>
      </c>
      <c r="AG278" s="14">
        <f>SUMIF('consultant-gross'!D:D,eslam.data!AQ278,'consultant-gross'!F:F)</f>
        <v>0</v>
      </c>
      <c r="AH278" s="14">
        <f>SUMIF('consultant-gross'!D:D,eslam.data!AQ278,'consultant-gross'!G:G)</f>
        <v>0</v>
      </c>
      <c r="AI278" s="14">
        <f>SUMIF('consultant-net'!D:D,eslam.data!AQ278,'consultant-net'!F:F)</f>
        <v>0</v>
      </c>
      <c r="AJ278" s="2" t="str">
        <f>VLOOKUP(A278,'eslam-to-invoicing'!A:B,2,0)</f>
        <v>EGAT Pelletizing Plant</v>
      </c>
      <c r="AQ278" s="2" t="str">
        <f t="shared" si="46"/>
        <v>EGAT Pelletizing Plant-Water Tank14</v>
      </c>
      <c r="AR278" s="2" t="str">
        <f t="shared" si="47"/>
        <v>EGAT Pelletizing Plant14</v>
      </c>
    </row>
    <row r="279" spans="1:44" x14ac:dyDescent="0.3">
      <c r="A279" s="32" t="s">
        <v>72</v>
      </c>
      <c r="B279" s="35">
        <f>VLOOKUP(A279,Sheet1!A:B,2,0)</f>
        <v>1</v>
      </c>
      <c r="C279" s="6">
        <v>15</v>
      </c>
      <c r="D279" s="25"/>
      <c r="E279" s="2">
        <v>0.19000000134110451</v>
      </c>
      <c r="F279" s="26">
        <f>_xlfn.MAXIFS('data-from-invoicing'!E:E,'data-from-invoicing'!D:D,eslam.data!AR279)</f>
        <v>20298475.239999998</v>
      </c>
      <c r="G279" s="2">
        <f t="shared" si="44"/>
        <v>20298475.049999997</v>
      </c>
      <c r="I279" s="23"/>
      <c r="J279" s="2">
        <f>SUMIF('collection only'!D:D,eslam.data!AQ279,'collection only'!E:E)</f>
        <v>0</v>
      </c>
      <c r="K279" s="26">
        <f>SUMIF('data-from-invoicing'!D:D,eslam.data!AR279,'data-from-invoicing'!F:F)</f>
        <v>19186530.252</v>
      </c>
      <c r="L279" s="2">
        <f t="shared" si="45"/>
        <v>19186530.252</v>
      </c>
      <c r="Q279" s="23"/>
      <c r="R279" s="2">
        <v>2909387.53</v>
      </c>
      <c r="S279" s="1">
        <v>45322</v>
      </c>
      <c r="T279" s="1">
        <v>45322</v>
      </c>
      <c r="U279" s="1">
        <v>45350</v>
      </c>
      <c r="V279">
        <v>42</v>
      </c>
      <c r="W279" s="1">
        <v>45392</v>
      </c>
      <c r="X279" s="1">
        <v>45414</v>
      </c>
      <c r="Y279" s="2">
        <v>21082133.030000001</v>
      </c>
      <c r="AF279" s="2">
        <v>0</v>
      </c>
      <c r="AG279" s="14">
        <f>SUMIF('consultant-gross'!D:D,eslam.data!AQ279,'consultant-gross'!F:F)</f>
        <v>0</v>
      </c>
      <c r="AH279" s="14">
        <f>SUMIF('consultant-gross'!D:D,eslam.data!AQ279,'consultant-gross'!G:G)</f>
        <v>0</v>
      </c>
      <c r="AI279" s="14">
        <f>SUMIF('consultant-net'!D:D,eslam.data!AQ279,'consultant-net'!F:F)</f>
        <v>0</v>
      </c>
      <c r="AJ279" s="2" t="str">
        <f>VLOOKUP(A279,'eslam-to-invoicing'!A:B,2,0)</f>
        <v>EGAT Pelletizing Plant</v>
      </c>
      <c r="AQ279" s="2" t="str">
        <f t="shared" si="46"/>
        <v>EGAT Pelletizing Plant-Water Tank15</v>
      </c>
      <c r="AR279" s="2" t="str">
        <f t="shared" si="47"/>
        <v>EGAT Pelletizing Plant15</v>
      </c>
    </row>
    <row r="280" spans="1:44" hidden="1" x14ac:dyDescent="0.3">
      <c r="A280" s="6" t="s">
        <v>42</v>
      </c>
      <c r="B280" s="6">
        <f>VLOOKUP(A280,Sheet1!A:B,2,0)</f>
        <v>1</v>
      </c>
      <c r="C280" s="6">
        <v>1</v>
      </c>
      <c r="D280" s="25"/>
      <c r="F280" s="26">
        <f>_xlfn.MAXIFS('data-from-invoicing'!E:E,'data-from-invoicing'!D:D,eslam.data!AR280)</f>
        <v>0</v>
      </c>
      <c r="G280" s="2">
        <f t="shared" si="44"/>
        <v>0</v>
      </c>
      <c r="H280" s="2"/>
      <c r="I280" s="23"/>
      <c r="J280" s="2">
        <f>SUMIF('collection only'!D:D,eslam.data!AQ280,'collection only'!E:E)</f>
        <v>598688</v>
      </c>
      <c r="K280" s="26">
        <f>SUMIF('data-from-invoicing'!D:D,eslam.data!AR280,'data-from-invoicing'!F:F)</f>
        <v>0</v>
      </c>
      <c r="L280" s="2">
        <f t="shared" si="45"/>
        <v>-598688</v>
      </c>
      <c r="M280" s="2"/>
      <c r="Q280" s="23"/>
      <c r="S280" s="1">
        <v>43677</v>
      </c>
      <c r="T280" s="1">
        <v>43677</v>
      </c>
      <c r="U280" s="1">
        <v>43678</v>
      </c>
      <c r="V280">
        <v>15</v>
      </c>
      <c r="W280" s="1">
        <v>43693</v>
      </c>
      <c r="AG280" s="14">
        <f>SUMIF('consultant-gross'!D:D,eslam.data!AQ280,'consultant-gross'!F:F)</f>
        <v>0</v>
      </c>
      <c r="AH280" s="14">
        <f>SUMIF('consultant-gross'!D:D,eslam.data!AQ280,'consultant-gross'!G:G)</f>
        <v>0</v>
      </c>
      <c r="AI280" s="14">
        <f>SUMIF('consultant-net'!D:D,eslam.data!AQ280,'consultant-net'!F:F)</f>
        <v>0</v>
      </c>
      <c r="AJ280" s="2">
        <f>VLOOKUP(A280,'eslam-to-invoicing'!A:B,2,0)</f>
        <v>0</v>
      </c>
      <c r="AQ280" s="2" t="str">
        <f t="shared" si="46"/>
        <v>EGAT-Asphalt1</v>
      </c>
      <c r="AR280" s="2" t="str">
        <f t="shared" si="47"/>
        <v>01</v>
      </c>
    </row>
    <row r="281" spans="1:44" hidden="1" x14ac:dyDescent="0.3">
      <c r="A281" s="6" t="s">
        <v>40</v>
      </c>
      <c r="B281" s="6">
        <f>VLOOKUP(A281,Sheet1!A:B,2,0)</f>
        <v>1</v>
      </c>
      <c r="C281" s="6">
        <v>1</v>
      </c>
      <c r="D281" s="25"/>
      <c r="F281" s="26">
        <f>_xlfn.MAXIFS('data-from-invoicing'!E:E,'data-from-invoicing'!D:D,eslam.data!AR281)</f>
        <v>0</v>
      </c>
      <c r="G281" s="2">
        <f t="shared" si="44"/>
        <v>0</v>
      </c>
      <c r="H281" s="2"/>
      <c r="I281" s="23"/>
      <c r="J281" s="2">
        <f>SUMIF('collection only'!D:D,eslam.data!AQ281,'collection only'!E:E)</f>
        <v>195752.6</v>
      </c>
      <c r="K281" s="26">
        <f>SUMIF('data-from-invoicing'!D:D,eslam.data!AR281,'data-from-invoicing'!F:F)</f>
        <v>0</v>
      </c>
      <c r="L281" s="2">
        <f t="shared" si="45"/>
        <v>-195752.6</v>
      </c>
      <c r="M281" s="2"/>
      <c r="Q281" s="23"/>
      <c r="S281" s="1">
        <v>43677</v>
      </c>
      <c r="T281" s="1">
        <v>43677</v>
      </c>
      <c r="U281" s="1">
        <v>43678</v>
      </c>
      <c r="V281">
        <v>15</v>
      </c>
      <c r="W281" s="1">
        <v>43693</v>
      </c>
      <c r="AG281" s="14">
        <f>SUMIF('consultant-gross'!D:D,eslam.data!AQ281,'consultant-gross'!F:F)</f>
        <v>0</v>
      </c>
      <c r="AH281" s="14">
        <f>SUMIF('consultant-gross'!D:D,eslam.data!AQ281,'consultant-gross'!G:G)</f>
        <v>0</v>
      </c>
      <c r="AI281" s="14">
        <f>SUMIF('consultant-net'!D:D,eslam.data!AQ281,'consultant-net'!F:F)</f>
        <v>0</v>
      </c>
      <c r="AJ281" s="2">
        <f>VLOOKUP(A281,'eslam-to-invoicing'!A:B,2,0)</f>
        <v>0</v>
      </c>
      <c r="AQ281" s="2" t="str">
        <f t="shared" si="46"/>
        <v>EGAT-Fence1</v>
      </c>
      <c r="AR281" s="2" t="str">
        <f t="shared" si="47"/>
        <v>01</v>
      </c>
    </row>
    <row r="282" spans="1:44" x14ac:dyDescent="0.3">
      <c r="A282" s="32" t="s">
        <v>40</v>
      </c>
      <c r="B282" s="35">
        <f>VLOOKUP(A282,Sheet1!A:B,2,0)</f>
        <v>1</v>
      </c>
      <c r="C282" s="6">
        <v>2</v>
      </c>
      <c r="D282" s="25"/>
      <c r="E282" s="2">
        <v>-616810.91999999806</v>
      </c>
      <c r="F282" s="26">
        <f>_xlfn.MAXIFS('data-from-invoicing'!E:E,'data-from-invoicing'!D:D,eslam.data!AR282)</f>
        <v>0</v>
      </c>
      <c r="G282" s="2">
        <f t="shared" si="44"/>
        <v>616810.91999999806</v>
      </c>
      <c r="I282" s="23"/>
      <c r="J282" s="2">
        <f>SUMIF('collection only'!D:D,eslam.data!AQ282,'collection only'!E:E)</f>
        <v>1E-3</v>
      </c>
      <c r="K282" s="26">
        <f>SUMIF('data-from-invoicing'!D:D,eslam.data!AR282,'data-from-invoicing'!F:F)</f>
        <v>0</v>
      </c>
      <c r="L282" s="2">
        <f t="shared" si="45"/>
        <v>-1E-3</v>
      </c>
      <c r="Q282" s="23"/>
      <c r="R282" s="2">
        <v>-575046.56915259582</v>
      </c>
      <c r="S282" s="1">
        <v>43708</v>
      </c>
      <c r="T282" s="1">
        <v>43708</v>
      </c>
      <c r="U282" s="1">
        <v>43718</v>
      </c>
      <c r="V282">
        <v>15</v>
      </c>
      <c r="W282" s="1">
        <v>43733</v>
      </c>
      <c r="X282" s="1">
        <v>43746</v>
      </c>
      <c r="Y282" s="2">
        <v>18362278.120000001</v>
      </c>
      <c r="AG282" s="14">
        <f>SUMIF('consultant-gross'!D:D,eslam.data!AQ282,'consultant-gross'!F:F)</f>
        <v>0</v>
      </c>
      <c r="AH282" s="14">
        <f>SUMIF('consultant-gross'!D:D,eslam.data!AQ282,'consultant-gross'!G:G)</f>
        <v>0</v>
      </c>
      <c r="AI282" s="14">
        <f>SUMIF('consultant-net'!D:D,eslam.data!AQ282,'consultant-net'!F:F)</f>
        <v>0</v>
      </c>
      <c r="AJ282" s="2">
        <f>VLOOKUP(A282,'eslam-to-invoicing'!A:B,2,0)</f>
        <v>0</v>
      </c>
      <c r="AQ282" s="2" t="str">
        <f t="shared" si="46"/>
        <v>EGAT-Fence2</v>
      </c>
      <c r="AR282" s="2" t="str">
        <f t="shared" si="47"/>
        <v>02</v>
      </c>
    </row>
    <row r="283" spans="1:44" hidden="1" x14ac:dyDescent="0.3">
      <c r="A283" s="6" t="s">
        <v>40</v>
      </c>
      <c r="B283" s="6">
        <f>VLOOKUP(A283,Sheet1!A:B,2,0)</f>
        <v>1</v>
      </c>
      <c r="C283" s="6">
        <v>3</v>
      </c>
      <c r="D283" s="25"/>
      <c r="F283" s="26">
        <f>_xlfn.MAXIFS('data-from-invoicing'!E:E,'data-from-invoicing'!D:D,eslam.data!AR283)</f>
        <v>0</v>
      </c>
      <c r="G283" s="2">
        <f t="shared" si="44"/>
        <v>0</v>
      </c>
      <c r="H283" s="2"/>
      <c r="I283" s="23"/>
      <c r="J283" s="2">
        <f>SUMIF('collection only'!D:D,eslam.data!AQ283,'collection only'!E:E)</f>
        <v>695045.68280858838</v>
      </c>
      <c r="K283" s="26">
        <f>SUMIF('data-from-invoicing'!D:D,eslam.data!AR283,'data-from-invoicing'!F:F)</f>
        <v>0</v>
      </c>
      <c r="L283" s="2">
        <f t="shared" si="45"/>
        <v>-695045.68280858838</v>
      </c>
      <c r="M283" s="2"/>
      <c r="Q283" s="23"/>
      <c r="S283" s="1">
        <v>43738</v>
      </c>
      <c r="T283" s="1">
        <v>43738</v>
      </c>
      <c r="U283" s="1">
        <v>43752</v>
      </c>
      <c r="V283">
        <v>15</v>
      </c>
      <c r="W283" s="1">
        <v>43767</v>
      </c>
      <c r="AG283" s="14">
        <f>SUMIF('consultant-gross'!D:D,eslam.data!AQ283,'consultant-gross'!F:F)</f>
        <v>0</v>
      </c>
      <c r="AH283" s="14">
        <f>SUMIF('consultant-gross'!D:D,eslam.data!AQ283,'consultant-gross'!G:G)</f>
        <v>0</v>
      </c>
      <c r="AI283" s="14">
        <f>SUMIF('consultant-net'!D:D,eslam.data!AQ283,'consultant-net'!F:F)</f>
        <v>0</v>
      </c>
      <c r="AJ283" s="2">
        <f>VLOOKUP(A283,'eslam-to-invoicing'!A:B,2,0)</f>
        <v>0</v>
      </c>
      <c r="AQ283" s="2" t="str">
        <f t="shared" si="46"/>
        <v>EGAT-Fence3</v>
      </c>
      <c r="AR283" s="2" t="str">
        <f t="shared" si="47"/>
        <v>03</v>
      </c>
    </row>
    <row r="284" spans="1:44" hidden="1" x14ac:dyDescent="0.3">
      <c r="A284" s="6" t="s">
        <v>40</v>
      </c>
      <c r="B284" s="6">
        <f>VLOOKUP(A284,Sheet1!A:B,2,0)</f>
        <v>1</v>
      </c>
      <c r="C284" s="6">
        <v>4</v>
      </c>
      <c r="D284" s="25"/>
      <c r="F284" s="26">
        <f>_xlfn.MAXIFS('data-from-invoicing'!E:E,'data-from-invoicing'!D:D,eslam.data!AR284)</f>
        <v>0</v>
      </c>
      <c r="G284" s="2">
        <f t="shared" si="44"/>
        <v>0</v>
      </c>
      <c r="H284" s="2"/>
      <c r="I284" s="23"/>
      <c r="J284" s="2">
        <f>SUMIF('collection only'!D:D,eslam.data!AQ284,'collection only'!E:E)</f>
        <v>2891036.0621914114</v>
      </c>
      <c r="K284" s="26">
        <f>SUMIF('data-from-invoicing'!D:D,eslam.data!AR284,'data-from-invoicing'!F:F)</f>
        <v>0</v>
      </c>
      <c r="L284" s="2">
        <f t="shared" si="45"/>
        <v>-2891036.0621914114</v>
      </c>
      <c r="M284" s="2"/>
      <c r="Q284" s="23"/>
      <c r="S284" s="1">
        <v>43769</v>
      </c>
      <c r="T284" s="1">
        <v>43818</v>
      </c>
      <c r="U284" s="1">
        <v>43870</v>
      </c>
      <c r="V284">
        <v>15</v>
      </c>
      <c r="W284" s="1">
        <v>43885</v>
      </c>
      <c r="AG284" s="14">
        <f>SUMIF('consultant-gross'!D:D,eslam.data!AQ284,'consultant-gross'!F:F)</f>
        <v>0</v>
      </c>
      <c r="AH284" s="14">
        <f>SUMIF('consultant-gross'!D:D,eslam.data!AQ284,'consultant-gross'!G:G)</f>
        <v>0</v>
      </c>
      <c r="AI284" s="14">
        <f>SUMIF('consultant-net'!D:D,eslam.data!AQ284,'consultant-net'!F:F)</f>
        <v>0</v>
      </c>
      <c r="AJ284" s="2">
        <f>VLOOKUP(A284,'eslam-to-invoicing'!A:B,2,0)</f>
        <v>0</v>
      </c>
      <c r="AQ284" s="2" t="str">
        <f t="shared" si="46"/>
        <v>EGAT-Fence4</v>
      </c>
      <c r="AR284" s="2" t="str">
        <f t="shared" si="47"/>
        <v>04</v>
      </c>
    </row>
    <row r="285" spans="1:44" hidden="1" x14ac:dyDescent="0.3">
      <c r="A285" s="6" t="s">
        <v>41</v>
      </c>
      <c r="B285" s="6">
        <f>VLOOKUP(A285,Sheet1!A:B,2,0)</f>
        <v>1</v>
      </c>
      <c r="C285" s="6">
        <v>1</v>
      </c>
      <c r="D285" s="25"/>
      <c r="F285" s="26">
        <f>_xlfn.MAXIFS('data-from-invoicing'!E:E,'data-from-invoicing'!D:D,eslam.data!AR285)</f>
        <v>0</v>
      </c>
      <c r="G285" s="2">
        <f t="shared" si="44"/>
        <v>0</v>
      </c>
      <c r="H285" s="2"/>
      <c r="I285" s="23"/>
      <c r="J285" s="2">
        <f>SUMIF('collection only'!D:D,eslam.data!AQ285,'collection only'!E:E)</f>
        <v>755798.13</v>
      </c>
      <c r="K285" s="26">
        <f>SUMIF('data-from-invoicing'!D:D,eslam.data!AR285,'data-from-invoicing'!F:F)</f>
        <v>0</v>
      </c>
      <c r="L285" s="2">
        <f t="shared" si="45"/>
        <v>-755798.13</v>
      </c>
      <c r="M285" s="2"/>
      <c r="Q285" s="23"/>
      <c r="S285" s="1">
        <v>43677</v>
      </c>
      <c r="T285" s="1">
        <v>43677</v>
      </c>
      <c r="U285" s="1">
        <v>43678</v>
      </c>
      <c r="V285">
        <v>15</v>
      </c>
      <c r="W285" s="1">
        <v>43693</v>
      </c>
      <c r="AG285" s="14">
        <f>SUMIF('consultant-gross'!D:D,eslam.data!AQ285,'consultant-gross'!F:F)</f>
        <v>0</v>
      </c>
      <c r="AH285" s="14">
        <f>SUMIF('consultant-gross'!D:D,eslam.data!AQ285,'consultant-gross'!G:G)</f>
        <v>0</v>
      </c>
      <c r="AI285" s="14">
        <f>SUMIF('consultant-net'!D:D,eslam.data!AQ285,'consultant-net'!F:F)</f>
        <v>0</v>
      </c>
      <c r="AJ285" s="2">
        <f>VLOOKUP(A285,'eslam-to-invoicing'!A:B,2,0)</f>
        <v>0</v>
      </c>
      <c r="AQ285" s="2" t="str">
        <f t="shared" si="46"/>
        <v>EGAT-HeliPad1</v>
      </c>
      <c r="AR285" s="2" t="str">
        <f t="shared" si="47"/>
        <v>01</v>
      </c>
    </row>
    <row r="286" spans="1:44" hidden="1" x14ac:dyDescent="0.3">
      <c r="A286" s="6" t="s">
        <v>41</v>
      </c>
      <c r="B286" s="6">
        <f>VLOOKUP(A286,Sheet1!A:B,2,0)</f>
        <v>1</v>
      </c>
      <c r="C286" s="6">
        <v>2</v>
      </c>
      <c r="D286" s="25"/>
      <c r="F286" s="26">
        <f>_xlfn.MAXIFS('data-from-invoicing'!E:E,'data-from-invoicing'!D:D,eslam.data!AR286)</f>
        <v>0</v>
      </c>
      <c r="G286" s="2">
        <f t="shared" si="44"/>
        <v>0</v>
      </c>
      <c r="H286" s="2"/>
      <c r="I286" s="23"/>
      <c r="J286" s="2">
        <f>SUMIF('collection only'!D:D,eslam.data!AQ286,'collection only'!E:E)</f>
        <v>500000</v>
      </c>
      <c r="K286" s="26">
        <f>SUMIF('data-from-invoicing'!D:D,eslam.data!AR286,'data-from-invoicing'!F:F)</f>
        <v>0</v>
      </c>
      <c r="L286" s="2">
        <f t="shared" si="45"/>
        <v>-500000</v>
      </c>
      <c r="M286" s="2"/>
      <c r="Q286" s="23"/>
      <c r="S286" s="1">
        <v>43708</v>
      </c>
      <c r="T286" s="1">
        <v>43720</v>
      </c>
      <c r="U286" s="1">
        <v>43866</v>
      </c>
      <c r="V286">
        <v>15</v>
      </c>
      <c r="W286" s="1">
        <v>43881</v>
      </c>
      <c r="AG286" s="14">
        <f>SUMIF('consultant-gross'!D:D,eslam.data!AQ286,'consultant-gross'!F:F)</f>
        <v>0</v>
      </c>
      <c r="AH286" s="14">
        <f>SUMIF('consultant-gross'!D:D,eslam.data!AQ286,'consultant-gross'!G:G)</f>
        <v>0</v>
      </c>
      <c r="AI286" s="14">
        <f>SUMIF('consultant-net'!D:D,eslam.data!AQ286,'consultant-net'!F:F)</f>
        <v>0</v>
      </c>
      <c r="AJ286" s="2">
        <f>VLOOKUP(A286,'eslam-to-invoicing'!A:B,2,0)</f>
        <v>0</v>
      </c>
      <c r="AQ286" s="2" t="str">
        <f t="shared" si="46"/>
        <v>EGAT-HeliPad2</v>
      </c>
      <c r="AR286" s="2" t="str">
        <f t="shared" si="47"/>
        <v>02</v>
      </c>
    </row>
    <row r="287" spans="1:44" hidden="1" x14ac:dyDescent="0.3">
      <c r="A287" s="6" t="s">
        <v>85</v>
      </c>
      <c r="B287" s="6">
        <f>VLOOKUP(A287,Sheet1!A:B,2,0)</f>
        <v>1</v>
      </c>
      <c r="C287" s="6">
        <v>1</v>
      </c>
      <c r="D287" s="25"/>
      <c r="E287" s="2">
        <v>5018202.5</v>
      </c>
      <c r="F287" s="26">
        <f>_xlfn.MAXIFS('data-from-invoicing'!E:E,'data-from-invoicing'!D:D,eslam.data!AR287)</f>
        <v>5018202.5</v>
      </c>
      <c r="G287" s="2">
        <f t="shared" si="44"/>
        <v>0</v>
      </c>
      <c r="H287" s="2"/>
      <c r="I287" s="23"/>
      <c r="J287" s="2">
        <f>SUMIF('collection only'!D:D,eslam.data!AQ287,'collection only'!E:E)</f>
        <v>10117110.35</v>
      </c>
      <c r="K287" s="26">
        <f>SUMIF('data-from-invoicing'!D:D,eslam.data!AR287,'data-from-invoicing'!F:F)</f>
        <v>4717110.3449999997</v>
      </c>
      <c r="L287" s="2">
        <f t="shared" si="45"/>
        <v>-5400000.0049999999</v>
      </c>
      <c r="M287" s="2"/>
      <c r="Q287" s="23"/>
      <c r="R287" s="2">
        <v>4767292.38</v>
      </c>
      <c r="S287" s="1">
        <v>44592</v>
      </c>
      <c r="T287" s="1">
        <v>44599</v>
      </c>
      <c r="U287" s="1">
        <v>44600</v>
      </c>
      <c r="V287">
        <v>42</v>
      </c>
      <c r="W287" s="1">
        <v>44642</v>
      </c>
      <c r="X287" s="1">
        <v>44616</v>
      </c>
      <c r="Y287" s="2">
        <v>5018202.5</v>
      </c>
      <c r="AF287" s="2">
        <v>0</v>
      </c>
      <c r="AG287" s="14">
        <f>SUMIF('consultant-gross'!D:D,eslam.data!AQ287,'consultant-gross'!F:F)</f>
        <v>5018202.5</v>
      </c>
      <c r="AH287" s="14">
        <f>SUMIF('consultant-gross'!D:D,eslam.data!AQ287,'consultant-gross'!G:G)</f>
        <v>5018202.5</v>
      </c>
      <c r="AI287" s="14">
        <f>SUMIF('consultant-net'!D:D,eslam.data!AQ287,'consultant-net'!F:F)</f>
        <v>4767292.38</v>
      </c>
      <c r="AJ287" s="2" t="str">
        <f>VLOOKUP(A287,'eslam-to-invoicing'!A:B,2,0)</f>
        <v>EGAT Lock &amp; Load</v>
      </c>
      <c r="AQ287" s="2" t="str">
        <f t="shared" si="46"/>
        <v>EGAT-Lock &amp; Load1</v>
      </c>
      <c r="AR287" s="2" t="str">
        <f t="shared" si="47"/>
        <v>EGAT Lock &amp; Load1</v>
      </c>
    </row>
    <row r="288" spans="1:44" hidden="1" x14ac:dyDescent="0.3">
      <c r="A288" s="6" t="s">
        <v>85</v>
      </c>
      <c r="B288" s="6">
        <f>VLOOKUP(A288,Sheet1!A:B,2,0)</f>
        <v>1</v>
      </c>
      <c r="C288" s="6">
        <v>2</v>
      </c>
      <c r="D288" s="25"/>
      <c r="E288" s="2">
        <v>2362059.16</v>
      </c>
      <c r="F288" s="26">
        <f>_xlfn.MAXIFS('data-from-invoicing'!E:E,'data-from-invoicing'!D:D,eslam.data!AR288)</f>
        <v>2362059.16</v>
      </c>
      <c r="G288" s="2">
        <f t="shared" si="44"/>
        <v>0</v>
      </c>
      <c r="H288" s="2"/>
      <c r="I288" s="23"/>
      <c r="J288" s="2">
        <f>SUMIF('collection only'!D:D,eslam.data!AQ288,'collection only'!E:E)</f>
        <v>2773213.88</v>
      </c>
      <c r="K288" s="26">
        <f>SUMIF('data-from-invoicing'!D:D,eslam.data!AR288,'data-from-invoicing'!F:F)</f>
        <v>2220335.608</v>
      </c>
      <c r="L288" s="2">
        <f t="shared" si="45"/>
        <v>-552878.27199999988</v>
      </c>
      <c r="M288" s="2"/>
      <c r="Q288" s="23"/>
      <c r="R288" s="2">
        <v>2243956.2000000002</v>
      </c>
      <c r="S288" s="1">
        <v>44620</v>
      </c>
      <c r="T288" s="1">
        <v>44625</v>
      </c>
      <c r="U288" s="1">
        <v>44634</v>
      </c>
      <c r="V288">
        <v>42</v>
      </c>
      <c r="W288" s="1">
        <v>44676</v>
      </c>
      <c r="X288" s="1">
        <v>44626</v>
      </c>
      <c r="Y288" s="2">
        <v>7380261.6600000001</v>
      </c>
      <c r="AF288" s="2">
        <v>0</v>
      </c>
      <c r="AG288" s="14">
        <f>SUMIF('consultant-gross'!D:D,eslam.data!AQ288,'consultant-gross'!F:F)</f>
        <v>2362059.16</v>
      </c>
      <c r="AH288" s="14">
        <f>SUMIF('consultant-gross'!D:D,eslam.data!AQ288,'consultant-gross'!G:G)</f>
        <v>7380261.6600000001</v>
      </c>
      <c r="AI288" s="14">
        <f>SUMIF('consultant-net'!D:D,eslam.data!AQ288,'consultant-net'!F:F)</f>
        <v>2243956.2000000002</v>
      </c>
      <c r="AJ288" s="2" t="str">
        <f>VLOOKUP(A288,'eslam-to-invoicing'!A:B,2,0)</f>
        <v>EGAT Lock &amp; Load</v>
      </c>
      <c r="AQ288" s="2" t="str">
        <f t="shared" si="46"/>
        <v>EGAT-Lock &amp; Load2</v>
      </c>
      <c r="AR288" s="2" t="str">
        <f t="shared" si="47"/>
        <v>EGAT Lock &amp; Load2</v>
      </c>
    </row>
    <row r="289" spans="1:44" hidden="1" x14ac:dyDescent="0.3">
      <c r="A289" s="6" t="s">
        <v>85</v>
      </c>
      <c r="B289" s="6">
        <f>VLOOKUP(A289,Sheet1!A:B,2,0)</f>
        <v>1</v>
      </c>
      <c r="C289" s="6">
        <v>3</v>
      </c>
      <c r="D289" s="25"/>
      <c r="E289" s="2">
        <v>1772326.51</v>
      </c>
      <c r="F289" s="26">
        <f>_xlfn.MAXIFS('data-from-invoicing'!E:E,'data-from-invoicing'!D:D,eslam.data!AR289)</f>
        <v>1772326.5</v>
      </c>
      <c r="G289" s="2">
        <f t="shared" si="44"/>
        <v>-1.0000000009313226E-2</v>
      </c>
      <c r="H289" s="2"/>
      <c r="I289" s="23"/>
      <c r="J289" s="2">
        <f>SUMIF('collection only'!D:D,eslam.data!AQ289,'collection only'!E:E)</f>
        <v>1665986.92</v>
      </c>
      <c r="K289" s="26">
        <f>SUMIF('data-from-invoicing'!D:D,eslam.data!AR289,'data-from-invoicing'!F:F)</f>
        <v>1665986.905</v>
      </c>
      <c r="L289" s="2">
        <f t="shared" si="45"/>
        <v>-1.4999999897554517E-2</v>
      </c>
      <c r="M289" s="2"/>
      <c r="Q289" s="23"/>
      <c r="R289" s="2">
        <v>1683710.18</v>
      </c>
      <c r="S289" s="1">
        <v>44651</v>
      </c>
      <c r="T289" s="1">
        <v>44661</v>
      </c>
      <c r="U289" s="1">
        <v>44663</v>
      </c>
      <c r="V289">
        <v>42</v>
      </c>
      <c r="W289" s="1">
        <v>44705</v>
      </c>
      <c r="X289" s="1">
        <v>44663</v>
      </c>
      <c r="Y289" s="2">
        <v>9152588.1699999999</v>
      </c>
      <c r="AF289" s="2">
        <v>0</v>
      </c>
      <c r="AG289" s="14">
        <f>SUMIF('consultant-gross'!D:D,eslam.data!AQ289,'consultant-gross'!F:F)</f>
        <v>1772326.5099999998</v>
      </c>
      <c r="AH289" s="14">
        <f>SUMIF('consultant-gross'!D:D,eslam.data!AQ289,'consultant-gross'!G:G)</f>
        <v>9152588.1699999999</v>
      </c>
      <c r="AI289" s="14">
        <f>SUMIF('consultant-net'!D:D,eslam.data!AQ289,'consultant-net'!F:F)</f>
        <v>1683710.18</v>
      </c>
      <c r="AJ289" s="2" t="str">
        <f>VLOOKUP(A289,'eslam-to-invoicing'!A:B,2,0)</f>
        <v>EGAT Lock &amp; Load</v>
      </c>
      <c r="AQ289" s="2" t="str">
        <f t="shared" si="46"/>
        <v>EGAT-Lock &amp; Load3</v>
      </c>
      <c r="AR289" s="2" t="str">
        <f t="shared" si="47"/>
        <v>EGAT Lock &amp; Load3</v>
      </c>
    </row>
    <row r="290" spans="1:44" x14ac:dyDescent="0.3">
      <c r="A290" s="32" t="s">
        <v>85</v>
      </c>
      <c r="B290" s="35">
        <f>VLOOKUP(A290,Sheet1!A:B,2,0)</f>
        <v>1</v>
      </c>
      <c r="C290" s="6">
        <v>4</v>
      </c>
      <c r="D290" s="25"/>
      <c r="F290" s="26">
        <f>_xlfn.MAXIFS('data-from-invoicing'!E:E,'data-from-invoicing'!D:D,eslam.data!AR290)</f>
        <v>879124</v>
      </c>
      <c r="G290" s="2">
        <f t="shared" ref="G290:G308" si="48">F290-E290</f>
        <v>879124</v>
      </c>
      <c r="I290" s="23"/>
      <c r="J290" s="2">
        <f>SUMIF('collection only'!D:D,eslam.data!AQ290,'collection only'!E:E)</f>
        <v>747255.39</v>
      </c>
      <c r="K290" s="26">
        <f>SUMIF('data-from-invoicing'!D:D,eslam.data!AR290,'data-from-invoicing'!F:F)</f>
        <v>826376.56</v>
      </c>
      <c r="L290" s="2">
        <f t="shared" ref="L290:L308" si="49">K290-J290</f>
        <v>79121.170000000042</v>
      </c>
      <c r="Q290" s="23"/>
      <c r="S290" s="1">
        <v>44681</v>
      </c>
      <c r="T290" s="1">
        <v>44679</v>
      </c>
      <c r="U290" s="1">
        <v>44679</v>
      </c>
      <c r="V290">
        <v>42</v>
      </c>
      <c r="W290" s="1">
        <v>44721</v>
      </c>
      <c r="AF290" s="2">
        <v>0</v>
      </c>
      <c r="AG290" s="14">
        <f>SUMIF('consultant-gross'!D:D,eslam.data!AQ290,'consultant-gross'!F:F)</f>
        <v>0</v>
      </c>
      <c r="AH290" s="14">
        <f>SUMIF('consultant-gross'!D:D,eslam.data!AQ290,'consultant-gross'!G:G)</f>
        <v>0</v>
      </c>
      <c r="AI290" s="14">
        <f>SUMIF('consultant-net'!D:D,eslam.data!AQ290,'consultant-net'!F:F)</f>
        <v>0</v>
      </c>
      <c r="AJ290" s="2" t="str">
        <f>VLOOKUP(A290,'eslam-to-invoicing'!A:B,2,0)</f>
        <v>EGAT Lock &amp; Load</v>
      </c>
      <c r="AQ290" s="2" t="str">
        <f t="shared" ref="AQ290:AQ308" si="50">A290&amp;C290</f>
        <v>EGAT-Lock &amp; Load4</v>
      </c>
      <c r="AR290" s="2" t="str">
        <f t="shared" ref="AR290:AR308" si="51">AJ290&amp;C290</f>
        <v>EGAT Lock &amp; Load4</v>
      </c>
    </row>
    <row r="291" spans="1:44" hidden="1" x14ac:dyDescent="0.3">
      <c r="A291" s="6" t="s">
        <v>85</v>
      </c>
      <c r="B291" s="6">
        <f>VLOOKUP(A291,Sheet1!A:B,2,0)</f>
        <v>1</v>
      </c>
      <c r="C291" s="6">
        <v>5</v>
      </c>
      <c r="D291" s="25"/>
      <c r="E291" s="2">
        <v>3180176.34</v>
      </c>
      <c r="F291" s="26">
        <f>_xlfn.MAXIFS('data-from-invoicing'!E:E,'data-from-invoicing'!D:D,eslam.data!AR291)</f>
        <v>3180176.34</v>
      </c>
      <c r="G291" s="2">
        <f t="shared" si="48"/>
        <v>0</v>
      </c>
      <c r="H291" s="2"/>
      <c r="I291" s="23"/>
      <c r="J291" s="2">
        <f>SUMIF('collection only'!D:D,eslam.data!AQ291,'collection only'!E:E)</f>
        <v>2436487.5099999998</v>
      </c>
      <c r="K291" s="26">
        <f>SUMIF('data-from-invoicing'!D:D,eslam.data!AR291,'data-from-invoicing'!F:F)</f>
        <v>2989365.767</v>
      </c>
      <c r="L291" s="2">
        <f t="shared" si="49"/>
        <v>552878.25700000022</v>
      </c>
      <c r="M291" s="2"/>
      <c r="Q291" s="23"/>
      <c r="R291" s="2">
        <v>3021167.52</v>
      </c>
      <c r="S291" s="1">
        <v>44712</v>
      </c>
      <c r="T291" s="1">
        <v>44709</v>
      </c>
      <c r="U291" s="1">
        <v>44718</v>
      </c>
      <c r="V291">
        <v>42</v>
      </c>
      <c r="W291" s="1">
        <v>44760</v>
      </c>
      <c r="X291" s="1">
        <v>44719</v>
      </c>
      <c r="Y291" s="2">
        <v>13211888.51</v>
      </c>
      <c r="AF291" s="2">
        <v>0</v>
      </c>
      <c r="AG291" s="14">
        <f>SUMIF('consultant-gross'!D:D,eslam.data!AQ291,'consultant-gross'!F:F)</f>
        <v>3180176.34</v>
      </c>
      <c r="AH291" s="14">
        <f>SUMIF('consultant-gross'!D:D,eslam.data!AQ291,'consultant-gross'!G:G)</f>
        <v>13211888.51</v>
      </c>
      <c r="AI291" s="14">
        <f>SUMIF('consultant-net'!D:D,eslam.data!AQ291,'consultant-net'!F:F)</f>
        <v>3021167.52</v>
      </c>
      <c r="AJ291" s="2" t="str">
        <f>VLOOKUP(A291,'eslam-to-invoicing'!A:B,2,0)</f>
        <v>EGAT Lock &amp; Load</v>
      </c>
      <c r="AQ291" s="2" t="str">
        <f t="shared" si="50"/>
        <v>EGAT-Lock &amp; Load5</v>
      </c>
      <c r="AR291" s="2" t="str">
        <f t="shared" si="51"/>
        <v>EGAT Lock &amp; Load5</v>
      </c>
    </row>
    <row r="292" spans="1:44" hidden="1" x14ac:dyDescent="0.3">
      <c r="A292" s="6" t="s">
        <v>85</v>
      </c>
      <c r="B292" s="6">
        <f>VLOOKUP(A292,Sheet1!A:B,2,0)</f>
        <v>1</v>
      </c>
      <c r="C292" s="6">
        <v>6</v>
      </c>
      <c r="D292" s="25"/>
      <c r="E292" s="2">
        <v>3378839.59</v>
      </c>
      <c r="F292" s="26">
        <f>_xlfn.MAXIFS('data-from-invoicing'!E:E,'data-from-invoicing'!D:D,eslam.data!AR292)</f>
        <v>3378839.59</v>
      </c>
      <c r="G292" s="2">
        <f t="shared" si="48"/>
        <v>0</v>
      </c>
      <c r="H292" s="2"/>
      <c r="I292" s="23"/>
      <c r="J292" s="2">
        <f>SUMIF('collection only'!D:D,eslam.data!AQ292,'collection only'!E:E)</f>
        <v>3176089.21</v>
      </c>
      <c r="K292" s="26">
        <f>SUMIF('data-from-invoicing'!D:D,eslam.data!AR292,'data-from-invoicing'!F:F)</f>
        <v>3176109.2094999999</v>
      </c>
      <c r="L292" s="2">
        <f t="shared" si="49"/>
        <v>19.999499999918044</v>
      </c>
      <c r="M292" s="2"/>
      <c r="Q292" s="23"/>
      <c r="R292" s="2">
        <v>3209897.61</v>
      </c>
      <c r="S292" s="1">
        <v>44742</v>
      </c>
      <c r="T292" s="1">
        <v>44747</v>
      </c>
      <c r="U292" s="1">
        <v>44748</v>
      </c>
      <c r="V292">
        <v>42</v>
      </c>
      <c r="W292" s="1">
        <v>44790</v>
      </c>
      <c r="X292" s="1">
        <v>44748</v>
      </c>
      <c r="Y292" s="2">
        <v>16590728.1</v>
      </c>
      <c r="AF292" s="2">
        <v>0</v>
      </c>
      <c r="AG292" s="14">
        <f>SUMIF('consultant-gross'!D:D,eslam.data!AQ292,'consultant-gross'!F:F)</f>
        <v>3378839.59</v>
      </c>
      <c r="AH292" s="14">
        <f>SUMIF('consultant-gross'!D:D,eslam.data!AQ292,'consultant-gross'!G:G)</f>
        <v>16590728.1</v>
      </c>
      <c r="AI292" s="14">
        <f>SUMIF('consultant-net'!D:D,eslam.data!AQ292,'consultant-net'!F:F)</f>
        <v>3209897.61</v>
      </c>
      <c r="AJ292" s="2" t="str">
        <f>VLOOKUP(A292,'eslam-to-invoicing'!A:B,2,0)</f>
        <v>EGAT Lock &amp; Load</v>
      </c>
      <c r="AQ292" s="2" t="str">
        <f t="shared" si="50"/>
        <v>EGAT-Lock &amp; Load6</v>
      </c>
      <c r="AR292" s="2" t="str">
        <f t="shared" si="51"/>
        <v>EGAT Lock &amp; Load6</v>
      </c>
    </row>
    <row r="293" spans="1:44" hidden="1" x14ac:dyDescent="0.3">
      <c r="A293" s="6" t="s">
        <v>85</v>
      </c>
      <c r="B293" s="6">
        <f>VLOOKUP(A293,Sheet1!A:B,2,0)</f>
        <v>1</v>
      </c>
      <c r="C293" s="6">
        <v>7</v>
      </c>
      <c r="D293" s="25"/>
      <c r="E293" s="2">
        <v>1415984.0700000019</v>
      </c>
      <c r="F293" s="26">
        <f>_xlfn.MAXIFS('data-from-invoicing'!E:E,'data-from-invoicing'!D:D,eslam.data!AR293)</f>
        <v>1415984.07</v>
      </c>
      <c r="G293" s="2">
        <f t="shared" si="48"/>
        <v>-1.862645149230957E-9</v>
      </c>
      <c r="H293" s="2"/>
      <c r="I293" s="23"/>
      <c r="J293" s="2">
        <f>SUMIF('collection only'!D:D,eslam.data!AQ293,'collection only'!E:E)</f>
        <v>1319107.4900000002</v>
      </c>
      <c r="K293" s="26">
        <f>SUMIF('data-from-invoicing'!D:D,eslam.data!AR293,'data-from-invoicing'!F:F)</f>
        <v>1331025.0235000001</v>
      </c>
      <c r="L293" s="2">
        <f t="shared" si="49"/>
        <v>11917.533499999903</v>
      </c>
      <c r="M293" s="2"/>
      <c r="Q293" s="23"/>
      <c r="R293" s="2">
        <v>1345184.87</v>
      </c>
      <c r="S293" s="1">
        <v>44773</v>
      </c>
      <c r="T293" s="1">
        <v>44783</v>
      </c>
      <c r="U293" s="1">
        <v>44789</v>
      </c>
      <c r="V293">
        <v>42</v>
      </c>
      <c r="W293" s="1">
        <v>44831</v>
      </c>
      <c r="X293" s="1">
        <v>44789</v>
      </c>
      <c r="Y293" s="2">
        <v>18006712.170000002</v>
      </c>
      <c r="AF293" s="2">
        <v>0</v>
      </c>
      <c r="AG293" s="14">
        <f>SUMIF('consultant-gross'!D:D,eslam.data!AQ293,'consultant-gross'!F:F)</f>
        <v>1415984.0700000022</v>
      </c>
      <c r="AH293" s="14">
        <f>SUMIF('consultant-gross'!D:D,eslam.data!AQ293,'consultant-gross'!G:G)</f>
        <v>18006712.170000002</v>
      </c>
      <c r="AI293" s="14">
        <f>SUMIF('consultant-net'!D:D,eslam.data!AQ293,'consultant-net'!F:F)</f>
        <v>1345184.87</v>
      </c>
      <c r="AJ293" s="2" t="str">
        <f>VLOOKUP(A293,'eslam-to-invoicing'!A:B,2,0)</f>
        <v>EGAT Lock &amp; Load</v>
      </c>
      <c r="AQ293" s="2" t="str">
        <f t="shared" si="50"/>
        <v>EGAT-Lock &amp; Load7</v>
      </c>
      <c r="AR293" s="2" t="str">
        <f t="shared" si="51"/>
        <v>EGAT Lock &amp; Load7</v>
      </c>
    </row>
    <row r="294" spans="1:44" hidden="1" x14ac:dyDescent="0.3">
      <c r="A294" s="6" t="s">
        <v>85</v>
      </c>
      <c r="B294" s="6">
        <f>VLOOKUP(A294,Sheet1!A:B,2,0)</f>
        <v>1</v>
      </c>
      <c r="C294" s="6">
        <v>8</v>
      </c>
      <c r="D294" s="25"/>
      <c r="E294" s="2">
        <v>2786604.0999999982</v>
      </c>
      <c r="F294" s="26">
        <f>_xlfn.MAXIFS('data-from-invoicing'!E:E,'data-from-invoicing'!D:D,eslam.data!AR294)</f>
        <v>2786604.1</v>
      </c>
      <c r="G294" s="2">
        <f t="shared" si="48"/>
        <v>0</v>
      </c>
      <c r="H294" s="2"/>
      <c r="I294" s="23"/>
      <c r="J294" s="2">
        <f>SUMIF('collection only'!D:D,eslam.data!AQ294,'collection only'!E:E)</f>
        <v>2619387.85</v>
      </c>
      <c r="K294" s="26">
        <f>SUMIF('data-from-invoicing'!D:D,eslam.data!AR294,'data-from-invoicing'!F:F)</f>
        <v>2619407.855</v>
      </c>
      <c r="L294" s="2">
        <f t="shared" si="49"/>
        <v>20.004999999888241</v>
      </c>
      <c r="M294" s="2"/>
      <c r="Q294" s="23"/>
      <c r="R294" s="2">
        <v>2647273.89</v>
      </c>
      <c r="S294" s="1">
        <v>44804</v>
      </c>
      <c r="T294" s="1">
        <v>44814</v>
      </c>
      <c r="U294" s="1">
        <v>44815</v>
      </c>
      <c r="V294">
        <v>42</v>
      </c>
      <c r="W294" s="1">
        <v>44857</v>
      </c>
      <c r="X294" s="1">
        <v>44815</v>
      </c>
      <c r="Y294" s="2">
        <v>20793316.27</v>
      </c>
      <c r="AF294" s="2">
        <v>0</v>
      </c>
      <c r="AG294" s="14">
        <f>SUMIF('consultant-gross'!D:D,eslam.data!AQ294,'consultant-gross'!F:F)</f>
        <v>2786604.0999999978</v>
      </c>
      <c r="AH294" s="14">
        <f>SUMIF('consultant-gross'!D:D,eslam.data!AQ294,'consultant-gross'!G:G)</f>
        <v>20793316.27</v>
      </c>
      <c r="AI294" s="14">
        <f>SUMIF('consultant-net'!D:D,eslam.data!AQ294,'consultant-net'!F:F)</f>
        <v>2647273.89</v>
      </c>
      <c r="AJ294" s="2" t="str">
        <f>VLOOKUP(A294,'eslam-to-invoicing'!A:B,2,0)</f>
        <v>EGAT Lock &amp; Load</v>
      </c>
      <c r="AQ294" s="2" t="str">
        <f t="shared" si="50"/>
        <v>EGAT-Lock &amp; Load8</v>
      </c>
      <c r="AR294" s="2" t="str">
        <f t="shared" si="51"/>
        <v>EGAT Lock &amp; Load8</v>
      </c>
    </row>
    <row r="295" spans="1:44" hidden="1" x14ac:dyDescent="0.3">
      <c r="A295" s="6" t="s">
        <v>85</v>
      </c>
      <c r="B295" s="6">
        <f>VLOOKUP(A295,Sheet1!A:B,2,0)</f>
        <v>1</v>
      </c>
      <c r="C295" s="6">
        <v>9</v>
      </c>
      <c r="D295" s="25"/>
      <c r="E295" s="2">
        <v>3980460.75</v>
      </c>
      <c r="F295" s="26">
        <f>_xlfn.MAXIFS('data-from-invoicing'!E:E,'data-from-invoicing'!D:D,eslam.data!AR295)</f>
        <v>3980460.75</v>
      </c>
      <c r="G295" s="2">
        <f t="shared" si="48"/>
        <v>0</v>
      </c>
      <c r="H295" s="2"/>
      <c r="I295" s="23"/>
      <c r="J295" s="2">
        <f>SUMIF('collection only'!D:D,eslam.data!AQ295,'collection only'!E:E)</f>
        <v>3741613.11</v>
      </c>
      <c r="K295" s="26">
        <f>SUMIF('data-from-invoicing'!D:D,eslam.data!AR295,'data-from-invoicing'!F:F)</f>
        <v>3741633.0974999997</v>
      </c>
      <c r="L295" s="2">
        <f t="shared" si="49"/>
        <v>19.987499999813735</v>
      </c>
      <c r="M295" s="2"/>
      <c r="Q295" s="23"/>
      <c r="R295" s="2">
        <v>3781437.71</v>
      </c>
      <c r="S295" s="1">
        <v>44834</v>
      </c>
      <c r="T295" s="1">
        <v>44814</v>
      </c>
      <c r="U295" s="1">
        <v>44851</v>
      </c>
      <c r="V295">
        <v>42</v>
      </c>
      <c r="W295" s="1">
        <v>44893</v>
      </c>
      <c r="X295" s="1">
        <v>44852</v>
      </c>
      <c r="Y295" s="2">
        <v>24773777.02</v>
      </c>
      <c r="AF295" s="2">
        <v>0</v>
      </c>
      <c r="AG295" s="14">
        <f>SUMIF('consultant-gross'!D:D,eslam.data!AQ295,'consultant-gross'!F:F)</f>
        <v>3980460.75</v>
      </c>
      <c r="AH295" s="14">
        <f>SUMIF('consultant-gross'!D:D,eslam.data!AQ295,'consultant-gross'!G:G)</f>
        <v>24773777.02</v>
      </c>
      <c r="AI295" s="14">
        <f>SUMIF('consultant-net'!D:D,eslam.data!AQ295,'consultant-net'!F:F)</f>
        <v>3781437.71</v>
      </c>
      <c r="AJ295" s="2" t="str">
        <f>VLOOKUP(A295,'eslam-to-invoicing'!A:B,2,0)</f>
        <v>EGAT Lock &amp; Load</v>
      </c>
      <c r="AQ295" s="2" t="str">
        <f t="shared" si="50"/>
        <v>EGAT-Lock &amp; Load9</v>
      </c>
      <c r="AR295" s="2" t="str">
        <f t="shared" si="51"/>
        <v>EGAT Lock &amp; Load9</v>
      </c>
    </row>
    <row r="296" spans="1:44" x14ac:dyDescent="0.3">
      <c r="A296" s="32" t="s">
        <v>85</v>
      </c>
      <c r="B296" s="35">
        <f>VLOOKUP(A296,Sheet1!A:B,2,0)</f>
        <v>1</v>
      </c>
      <c r="C296" s="6">
        <v>10</v>
      </c>
      <c r="D296" s="25"/>
      <c r="E296" s="2">
        <v>1157252.5599999989</v>
      </c>
      <c r="F296" s="26">
        <f>_xlfn.MAXIFS('data-from-invoicing'!E:E,'data-from-invoicing'!D:D,eslam.data!AR296)</f>
        <v>931996.59</v>
      </c>
      <c r="G296" s="2">
        <f t="shared" si="48"/>
        <v>-225255.96999999892</v>
      </c>
      <c r="I296" s="23"/>
      <c r="J296" s="2">
        <f>SUMIF('collection only'!D:D,eslam.data!AQ296,'collection only'!E:E)</f>
        <v>1099389.93</v>
      </c>
      <c r="K296" s="26">
        <f>SUMIF('data-from-invoicing'!D:D,eslam.data!AR296,'data-from-invoicing'!F:F)</f>
        <v>1087817.398</v>
      </c>
      <c r="L296" s="2">
        <f t="shared" si="49"/>
        <v>-11572.53199999989</v>
      </c>
      <c r="Q296" s="23"/>
      <c r="R296" s="2">
        <v>1099389.93</v>
      </c>
      <c r="S296" s="1">
        <v>44865</v>
      </c>
      <c r="T296" s="1">
        <v>44865</v>
      </c>
      <c r="U296" s="1">
        <v>44866</v>
      </c>
      <c r="V296">
        <v>42</v>
      </c>
      <c r="W296" s="1">
        <v>44908</v>
      </c>
      <c r="X296" s="1">
        <v>44868</v>
      </c>
      <c r="Y296" s="2">
        <v>25931029.579999998</v>
      </c>
      <c r="AF296" s="2">
        <v>0</v>
      </c>
      <c r="AG296" s="14">
        <f>SUMIF('consultant-gross'!D:D,eslam.data!AQ296,'consultant-gross'!F:F)</f>
        <v>1157252.5599999987</v>
      </c>
      <c r="AH296" s="14">
        <f>SUMIF('consultant-gross'!D:D,eslam.data!AQ296,'consultant-gross'!G:G)</f>
        <v>25931029.579999998</v>
      </c>
      <c r="AI296" s="14">
        <f>SUMIF('consultant-net'!D:D,eslam.data!AQ296,'consultant-net'!F:F)</f>
        <v>1099389.93</v>
      </c>
      <c r="AJ296" s="2" t="str">
        <f>VLOOKUP(A296,'eslam-to-invoicing'!A:B,2,0)</f>
        <v>EGAT Lock &amp; Load</v>
      </c>
      <c r="AQ296" s="2" t="str">
        <f t="shared" si="50"/>
        <v>EGAT-Lock &amp; Load10</v>
      </c>
      <c r="AR296" s="2" t="str">
        <f t="shared" si="51"/>
        <v>EGAT Lock &amp; Load10</v>
      </c>
    </row>
    <row r="297" spans="1:44" hidden="1" x14ac:dyDescent="0.3">
      <c r="A297" s="6" t="s">
        <v>85</v>
      </c>
      <c r="B297" s="6">
        <f>VLOOKUP(A297,Sheet1!A:B,2,0)</f>
        <v>1</v>
      </c>
      <c r="C297" s="6">
        <v>11</v>
      </c>
      <c r="D297" s="25"/>
      <c r="E297" s="2">
        <v>1992889.650000002</v>
      </c>
      <c r="F297" s="26">
        <f>_xlfn.MAXIFS('data-from-invoicing'!E:E,'data-from-invoicing'!D:D,eslam.data!AR297)</f>
        <v>1992889.6499999997</v>
      </c>
      <c r="G297" s="2">
        <f t="shared" si="48"/>
        <v>-2.3283064365386963E-9</v>
      </c>
      <c r="H297" s="2"/>
      <c r="I297" s="23"/>
      <c r="J297" s="2">
        <f>SUMIF('collection only'!D:D,eslam.data!AQ297,'collection only'!E:E)</f>
        <v>1873296.27</v>
      </c>
      <c r="K297" s="26">
        <f>SUMIF('data-from-invoicing'!D:D,eslam.data!AR297,'data-from-invoicing'!F:F)</f>
        <v>1873316.2725</v>
      </c>
      <c r="L297" s="2">
        <f t="shared" si="49"/>
        <v>20.002499999944121</v>
      </c>
      <c r="M297" s="2"/>
      <c r="Q297" s="23"/>
      <c r="R297" s="2">
        <v>1893245.16</v>
      </c>
      <c r="S297" s="1">
        <v>44895</v>
      </c>
      <c r="T297" s="1">
        <v>44895</v>
      </c>
      <c r="U297" s="1">
        <v>44895</v>
      </c>
      <c r="V297">
        <v>42</v>
      </c>
      <c r="W297" s="1">
        <v>44937</v>
      </c>
      <c r="X297" s="1">
        <v>44902</v>
      </c>
      <c r="Y297" s="2">
        <v>27923919.23</v>
      </c>
      <c r="AF297" s="2">
        <v>0</v>
      </c>
      <c r="AG297" s="14">
        <f>SUMIF('consultant-gross'!D:D,eslam.data!AQ297,'consultant-gross'!F:F)</f>
        <v>1992889.6500000022</v>
      </c>
      <c r="AH297" s="14">
        <f>SUMIF('consultant-gross'!D:D,eslam.data!AQ297,'consultant-gross'!G:G)</f>
        <v>27923919.23</v>
      </c>
      <c r="AI297" s="14">
        <f>SUMIF('consultant-net'!D:D,eslam.data!AQ297,'consultant-net'!F:F)</f>
        <v>1893245.16</v>
      </c>
      <c r="AJ297" s="2" t="str">
        <f>VLOOKUP(A297,'eslam-to-invoicing'!A:B,2,0)</f>
        <v>EGAT Lock &amp; Load</v>
      </c>
      <c r="AQ297" s="2" t="str">
        <f t="shared" si="50"/>
        <v>EGAT-Lock &amp; Load11</v>
      </c>
      <c r="AR297" s="2" t="str">
        <f t="shared" si="51"/>
        <v>EGAT Lock &amp; Load11</v>
      </c>
    </row>
    <row r="298" spans="1:44" hidden="1" x14ac:dyDescent="0.3">
      <c r="A298" s="6" t="s">
        <v>85</v>
      </c>
      <c r="B298" s="6">
        <f>VLOOKUP(A298,Sheet1!A:B,2,0)</f>
        <v>1</v>
      </c>
      <c r="C298" s="6">
        <v>12</v>
      </c>
      <c r="D298" s="25"/>
      <c r="E298" s="2">
        <v>1778896.469999999</v>
      </c>
      <c r="F298" s="26">
        <f>_xlfn.MAXIFS('data-from-invoicing'!E:E,'data-from-invoicing'!D:D,eslam.data!AR298)</f>
        <v>1778896.47</v>
      </c>
      <c r="G298" s="2">
        <f t="shared" si="48"/>
        <v>0</v>
      </c>
      <c r="H298" s="2"/>
      <c r="I298" s="23"/>
      <c r="J298" s="2">
        <f>SUMIF('collection only'!D:D,eslam.data!AQ298,'collection only'!E:E)</f>
        <v>1672142.68</v>
      </c>
      <c r="K298" s="26">
        <f>SUMIF('data-from-invoicing'!D:D,eslam.data!AR298,'data-from-invoicing'!F:F)</f>
        <v>1672162.6835</v>
      </c>
      <c r="L298" s="2">
        <f t="shared" si="49"/>
        <v>20.003500000108033</v>
      </c>
      <c r="M298" s="2"/>
      <c r="Q298" s="23"/>
      <c r="R298" s="2">
        <v>1689951.65</v>
      </c>
      <c r="S298" s="1">
        <v>44926</v>
      </c>
      <c r="T298" s="1">
        <v>44920</v>
      </c>
      <c r="U298" s="1">
        <v>44923</v>
      </c>
      <c r="V298">
        <v>42</v>
      </c>
      <c r="W298" s="1">
        <v>44965</v>
      </c>
      <c r="X298" s="1">
        <v>44923</v>
      </c>
      <c r="Y298" s="2">
        <v>29702815.699999999</v>
      </c>
      <c r="AF298" s="2">
        <v>0</v>
      </c>
      <c r="AG298" s="14">
        <f>SUMIF('consultant-gross'!D:D,eslam.data!AQ298,'consultant-gross'!F:F)</f>
        <v>1778896.4699999988</v>
      </c>
      <c r="AH298" s="14">
        <f>SUMIF('consultant-gross'!D:D,eslam.data!AQ298,'consultant-gross'!G:G)</f>
        <v>29702815.699999999</v>
      </c>
      <c r="AI298" s="14">
        <f>SUMIF('consultant-net'!D:D,eslam.data!AQ298,'consultant-net'!F:F)</f>
        <v>1689951.65</v>
      </c>
      <c r="AJ298" s="2" t="str">
        <f>VLOOKUP(A298,'eslam-to-invoicing'!A:B,2,0)</f>
        <v>EGAT Lock &amp; Load</v>
      </c>
      <c r="AQ298" s="2" t="str">
        <f t="shared" si="50"/>
        <v>EGAT-Lock &amp; Load12</v>
      </c>
      <c r="AR298" s="2" t="str">
        <f t="shared" si="51"/>
        <v>EGAT Lock &amp; Load12</v>
      </c>
    </row>
    <row r="299" spans="1:44" hidden="1" x14ac:dyDescent="0.3">
      <c r="A299" s="6" t="s">
        <v>85</v>
      </c>
      <c r="B299" s="6">
        <f>VLOOKUP(A299,Sheet1!A:B,2,0)</f>
        <v>1</v>
      </c>
      <c r="C299" s="6">
        <v>13</v>
      </c>
      <c r="D299" s="25"/>
      <c r="E299" s="2">
        <v>2116780.4300000002</v>
      </c>
      <c r="F299" s="26">
        <f>_xlfn.MAXIFS('data-from-invoicing'!E:E,'data-from-invoicing'!D:D,eslam.data!AR299)</f>
        <v>2116780.44</v>
      </c>
      <c r="G299" s="2">
        <f t="shared" si="48"/>
        <v>9.9999997764825821E-3</v>
      </c>
      <c r="H299" s="2"/>
      <c r="I299" s="23"/>
      <c r="J299" s="2">
        <f>SUMIF('collection only'!D:D,eslam.data!AQ299,'collection only'!E:E)</f>
        <v>1.0000000000000001E-5</v>
      </c>
      <c r="K299" s="26">
        <f>SUMIF('data-from-invoicing'!D:D,eslam.data!AR299,'data-from-invoicing'!F:F)</f>
        <v>1989773.622</v>
      </c>
      <c r="L299" s="2">
        <f t="shared" si="49"/>
        <v>1989773.6219899999</v>
      </c>
      <c r="M299" s="2"/>
      <c r="Q299" s="23"/>
      <c r="R299" s="2">
        <v>2010941.41</v>
      </c>
      <c r="S299" s="1">
        <v>44957</v>
      </c>
      <c r="T299" s="1">
        <v>44957</v>
      </c>
      <c r="U299" s="1">
        <v>44958</v>
      </c>
      <c r="V299">
        <v>42</v>
      </c>
      <c r="W299" s="1">
        <v>45000</v>
      </c>
      <c r="X299" s="1">
        <v>44964</v>
      </c>
      <c r="Y299" s="2">
        <v>31819596.129999999</v>
      </c>
      <c r="AF299" s="2">
        <v>0</v>
      </c>
      <c r="AG299" s="14">
        <f>SUMIF('consultant-gross'!D:D,eslam.data!AQ299,'consultant-gross'!F:F)</f>
        <v>2116780.4299999997</v>
      </c>
      <c r="AH299" s="14">
        <f>SUMIF('consultant-gross'!D:D,eslam.data!AQ299,'consultant-gross'!G:G)</f>
        <v>31819596.129999999</v>
      </c>
      <c r="AI299" s="14">
        <f>SUMIF('consultant-net'!D:D,eslam.data!AQ299,'consultant-net'!F:F)</f>
        <v>2010941.41</v>
      </c>
      <c r="AJ299" s="2" t="str">
        <f>VLOOKUP(A299,'eslam-to-invoicing'!A:B,2,0)</f>
        <v>EGAT Lock &amp; Load</v>
      </c>
      <c r="AQ299" s="2" t="str">
        <f t="shared" si="50"/>
        <v>EGAT-Lock &amp; Load13</v>
      </c>
      <c r="AR299" s="2" t="str">
        <f t="shared" si="51"/>
        <v>EGAT Lock &amp; Load13</v>
      </c>
    </row>
    <row r="300" spans="1:44" hidden="1" x14ac:dyDescent="0.3">
      <c r="A300" s="6" t="s">
        <v>85</v>
      </c>
      <c r="B300" s="6">
        <f>VLOOKUP(A300,Sheet1!A:B,2,0)</f>
        <v>1</v>
      </c>
      <c r="C300" s="6">
        <v>14</v>
      </c>
      <c r="D300" s="25"/>
      <c r="E300" s="2">
        <v>2768145.620000001</v>
      </c>
      <c r="F300" s="26">
        <f>_xlfn.MAXIFS('data-from-invoicing'!E:E,'data-from-invoicing'!D:D,eslam.data!AR300)</f>
        <v>2768145.62</v>
      </c>
      <c r="G300" s="2">
        <f t="shared" si="48"/>
        <v>0</v>
      </c>
      <c r="H300" s="2"/>
      <c r="I300" s="23"/>
      <c r="J300" s="2">
        <f>SUMIF('collection only'!D:D,eslam.data!AQ300,'collection only'!E:E)</f>
        <v>1.0000000000000001E-5</v>
      </c>
      <c r="K300" s="26">
        <f>SUMIF('data-from-invoicing'!D:D,eslam.data!AR300,'data-from-invoicing'!F:F)</f>
        <v>2602056.8848000001</v>
      </c>
      <c r="L300" s="2">
        <f t="shared" si="49"/>
        <v>2602056.88479</v>
      </c>
      <c r="M300" s="2"/>
      <c r="Q300" s="23"/>
      <c r="R300" s="2">
        <v>2629738.34</v>
      </c>
      <c r="S300" s="1">
        <v>44985</v>
      </c>
      <c r="T300" s="1">
        <v>44985</v>
      </c>
      <c r="U300" s="1">
        <v>44987</v>
      </c>
      <c r="V300">
        <v>42</v>
      </c>
      <c r="W300" s="1">
        <v>45029</v>
      </c>
      <c r="X300" s="1">
        <v>44993</v>
      </c>
      <c r="Y300" s="2">
        <v>34587741.75</v>
      </c>
      <c r="AF300" s="2">
        <v>0</v>
      </c>
      <c r="AG300" s="14">
        <f>SUMIF('consultant-gross'!D:D,eslam.data!AQ300,'consultant-gross'!F:F)</f>
        <v>2768145.620000001</v>
      </c>
      <c r="AH300" s="14">
        <f>SUMIF('consultant-gross'!D:D,eslam.data!AQ300,'consultant-gross'!G:G)</f>
        <v>34587741.75</v>
      </c>
      <c r="AI300" s="14">
        <f>SUMIF('consultant-net'!D:D,eslam.data!AQ300,'consultant-net'!F:F)</f>
        <v>2629738.34</v>
      </c>
      <c r="AJ300" s="2" t="str">
        <f>VLOOKUP(A300,'eslam-to-invoicing'!A:B,2,0)</f>
        <v>EGAT Lock &amp; Load</v>
      </c>
      <c r="AQ300" s="2" t="str">
        <f t="shared" si="50"/>
        <v>EGAT-Lock &amp; Load14</v>
      </c>
      <c r="AR300" s="2" t="str">
        <f t="shared" si="51"/>
        <v>EGAT Lock &amp; Load14</v>
      </c>
    </row>
    <row r="301" spans="1:44" x14ac:dyDescent="0.3">
      <c r="A301" s="32" t="s">
        <v>85</v>
      </c>
      <c r="B301" s="35">
        <f>VLOOKUP(A301,Sheet1!A:B,2,0)</f>
        <v>1</v>
      </c>
      <c r="C301" s="6">
        <v>15</v>
      </c>
      <c r="D301" s="25"/>
      <c r="F301" s="26">
        <f>_xlfn.MAXIFS('data-from-invoicing'!E:E,'data-from-invoicing'!D:D,eslam.data!AR301)</f>
        <v>19312258.25</v>
      </c>
      <c r="G301" s="2">
        <f t="shared" si="48"/>
        <v>19312258.25</v>
      </c>
      <c r="I301" s="23"/>
      <c r="J301" s="2">
        <f>SUMIF('collection only'!D:D,eslam.data!AQ301,'collection only'!E:E)</f>
        <v>1.0000000000000001E-5</v>
      </c>
      <c r="K301" s="26">
        <f>SUMIF('data-from-invoicing'!D:D,eslam.data!AR301,'data-from-invoicing'!F:F)</f>
        <v>18153522.75</v>
      </c>
      <c r="L301" s="2">
        <f t="shared" si="49"/>
        <v>18153522.749990001</v>
      </c>
      <c r="Q301" s="23"/>
      <c r="S301" s="1">
        <v>45077</v>
      </c>
      <c r="T301" s="1">
        <v>45077</v>
      </c>
      <c r="U301" s="1">
        <v>45098</v>
      </c>
      <c r="V301">
        <v>42</v>
      </c>
      <c r="W301" s="1">
        <v>45140</v>
      </c>
      <c r="AF301" s="2">
        <v>0</v>
      </c>
      <c r="AG301" s="14">
        <f>SUMIF('consultant-gross'!D:D,eslam.data!AQ301,'consultant-gross'!F:F)</f>
        <v>0</v>
      </c>
      <c r="AH301" s="14">
        <f>SUMIF('consultant-gross'!D:D,eslam.data!AQ301,'consultant-gross'!G:G)</f>
        <v>0</v>
      </c>
      <c r="AI301" s="14">
        <f>SUMIF('consultant-net'!D:D,eslam.data!AQ301,'consultant-net'!F:F)</f>
        <v>0</v>
      </c>
      <c r="AJ301" s="2" t="str">
        <f>VLOOKUP(A301,'eslam-to-invoicing'!A:B,2,0)</f>
        <v>EGAT Lock &amp; Load</v>
      </c>
      <c r="AQ301" s="2" t="str">
        <f t="shared" si="50"/>
        <v>EGAT-Lock &amp; Load15</v>
      </c>
      <c r="AR301" s="2" t="str">
        <f t="shared" si="51"/>
        <v>EGAT Lock &amp; Load15</v>
      </c>
    </row>
    <row r="302" spans="1:44" x14ac:dyDescent="0.3">
      <c r="A302" s="32" t="s">
        <v>85</v>
      </c>
      <c r="B302" s="35">
        <f>VLOOKUP(A302,Sheet1!A:B,2,0)</f>
        <v>1</v>
      </c>
      <c r="C302" s="6">
        <v>16</v>
      </c>
      <c r="D302" s="25"/>
      <c r="F302" s="26">
        <f>_xlfn.MAXIFS('data-from-invoicing'!E:E,'data-from-invoicing'!D:D,eslam.data!AR302)</f>
        <v>1100000</v>
      </c>
      <c r="G302" s="2">
        <f t="shared" si="48"/>
        <v>1100000</v>
      </c>
      <c r="I302" s="23"/>
      <c r="J302" s="2">
        <f>SUMIF('collection only'!D:D,eslam.data!AQ302,'collection only'!E:E)</f>
        <v>1.0000000000000001E-5</v>
      </c>
      <c r="K302" s="26">
        <f>SUMIF('data-from-invoicing'!D:D,eslam.data!AR302,'data-from-invoicing'!F:F)</f>
        <v>1134000.01</v>
      </c>
      <c r="L302" s="2">
        <f t="shared" si="49"/>
        <v>1134000.0099899999</v>
      </c>
      <c r="Q302" s="23"/>
      <c r="S302" s="1">
        <v>45107</v>
      </c>
      <c r="T302" s="1">
        <v>45107</v>
      </c>
      <c r="U302" s="1">
        <v>45107</v>
      </c>
      <c r="V302">
        <v>42</v>
      </c>
      <c r="W302" s="1">
        <v>45149</v>
      </c>
      <c r="AF302" s="2">
        <v>0</v>
      </c>
      <c r="AG302" s="14">
        <f>SUMIF('consultant-gross'!D:D,eslam.data!AQ302,'consultant-gross'!F:F)</f>
        <v>0</v>
      </c>
      <c r="AH302" s="14">
        <f>SUMIF('consultant-gross'!D:D,eslam.data!AQ302,'consultant-gross'!G:G)</f>
        <v>0</v>
      </c>
      <c r="AI302" s="14">
        <f>SUMIF('consultant-net'!D:D,eslam.data!AQ302,'consultant-net'!F:F)</f>
        <v>0</v>
      </c>
      <c r="AJ302" s="2" t="str">
        <f>VLOOKUP(A302,'eslam-to-invoicing'!A:B,2,0)</f>
        <v>EGAT Lock &amp; Load</v>
      </c>
      <c r="AQ302" s="2" t="str">
        <f t="shared" si="50"/>
        <v>EGAT-Lock &amp; Load16</v>
      </c>
      <c r="AR302" s="2" t="str">
        <f t="shared" si="51"/>
        <v>EGAT Lock &amp; Load16</v>
      </c>
    </row>
    <row r="303" spans="1:44" x14ac:dyDescent="0.3">
      <c r="A303" s="32" t="s">
        <v>85</v>
      </c>
      <c r="B303" s="35">
        <f>VLOOKUP(A303,Sheet1!A:B,2,0)</f>
        <v>1</v>
      </c>
      <c r="C303" s="6">
        <v>17</v>
      </c>
      <c r="D303" s="25"/>
      <c r="E303" s="2">
        <v>-100000</v>
      </c>
      <c r="F303" s="26">
        <f>_xlfn.MAXIFS('data-from-invoicing'!E:E,'data-from-invoicing'!D:D,eslam.data!AR303)</f>
        <v>0</v>
      </c>
      <c r="G303" s="2">
        <f t="shared" si="48"/>
        <v>100000</v>
      </c>
      <c r="I303" s="23"/>
      <c r="J303" s="2">
        <f>SUMIF('collection only'!D:D,eslam.data!AQ303,'collection only'!E:E)</f>
        <v>0</v>
      </c>
      <c r="K303" s="26">
        <f>SUMIF('data-from-invoicing'!D:D,eslam.data!AR303,'data-from-invoicing'!F:F)</f>
        <v>0</v>
      </c>
      <c r="L303" s="2">
        <f t="shared" si="49"/>
        <v>0</v>
      </c>
      <c r="Q303" s="23"/>
      <c r="R303" s="2">
        <v>18153522.75</v>
      </c>
      <c r="S303" s="1">
        <v>45322</v>
      </c>
      <c r="T303" s="1">
        <v>45322</v>
      </c>
      <c r="U303" s="1">
        <v>45414</v>
      </c>
      <c r="V303">
        <v>42</v>
      </c>
      <c r="W303" s="1">
        <v>45456</v>
      </c>
      <c r="X303" s="1">
        <v>45350</v>
      </c>
      <c r="Y303" s="2">
        <v>53900000</v>
      </c>
      <c r="AF303" s="2">
        <v>0</v>
      </c>
      <c r="AG303" s="14">
        <f>SUMIF('consultant-gross'!D:D,eslam.data!AQ303,'consultant-gross'!F:F)</f>
        <v>0</v>
      </c>
      <c r="AH303" s="14">
        <f>SUMIF('consultant-gross'!D:D,eslam.data!AQ303,'consultant-gross'!G:G)</f>
        <v>0</v>
      </c>
      <c r="AI303" s="14">
        <f>SUMIF('consultant-net'!D:D,eslam.data!AQ303,'consultant-net'!F:F)</f>
        <v>0</v>
      </c>
      <c r="AJ303" s="2" t="str">
        <f>VLOOKUP(A303,'eslam-to-invoicing'!A:B,2,0)</f>
        <v>EGAT Lock &amp; Load</v>
      </c>
      <c r="AQ303" s="2" t="str">
        <f t="shared" si="50"/>
        <v>EGAT-Lock &amp; Load17</v>
      </c>
      <c r="AR303" s="2" t="str">
        <f t="shared" si="51"/>
        <v>EGAT Lock &amp; Load17</v>
      </c>
    </row>
    <row r="304" spans="1:44" x14ac:dyDescent="0.3">
      <c r="A304" s="32" t="s">
        <v>85</v>
      </c>
      <c r="B304" s="35">
        <f>VLOOKUP(A304,Sheet1!A:B,2,0)</f>
        <v>1</v>
      </c>
      <c r="C304" s="6">
        <v>18</v>
      </c>
      <c r="D304" s="25"/>
      <c r="E304" s="2">
        <v>1100000</v>
      </c>
      <c r="F304" s="26">
        <f>_xlfn.MAXIFS('data-from-invoicing'!E:E,'data-from-invoicing'!D:D,eslam.data!AR304)</f>
        <v>0</v>
      </c>
      <c r="G304" s="2">
        <f t="shared" si="48"/>
        <v>-1100000</v>
      </c>
      <c r="I304" s="23"/>
      <c r="J304" s="2">
        <f>SUMIF('collection only'!D:D,eslam.data!AQ304,'collection only'!E:E)</f>
        <v>0</v>
      </c>
      <c r="K304" s="26">
        <f>SUMIF('data-from-invoicing'!D:D,eslam.data!AR304,'data-from-invoicing'!F:F)</f>
        <v>0</v>
      </c>
      <c r="L304" s="2">
        <f t="shared" si="49"/>
        <v>0</v>
      </c>
      <c r="Q304" s="23"/>
      <c r="R304" s="2">
        <v>1134000</v>
      </c>
      <c r="S304" s="1">
        <v>45412</v>
      </c>
      <c r="T304" s="1">
        <v>45397</v>
      </c>
      <c r="U304" s="1">
        <v>45413</v>
      </c>
      <c r="V304">
        <v>42</v>
      </c>
      <c r="W304" s="1">
        <v>45455</v>
      </c>
      <c r="X304" s="1">
        <v>45414</v>
      </c>
      <c r="Y304" s="2">
        <v>55000000</v>
      </c>
      <c r="AF304" s="2">
        <v>0</v>
      </c>
      <c r="AG304" s="14">
        <f>SUMIF('consultant-gross'!D:D,eslam.data!AQ304,'consultant-gross'!F:F)</f>
        <v>0</v>
      </c>
      <c r="AH304" s="14">
        <f>SUMIF('consultant-gross'!D:D,eslam.data!AQ304,'consultant-gross'!G:G)</f>
        <v>0</v>
      </c>
      <c r="AI304" s="14">
        <f>SUMIF('consultant-net'!D:D,eslam.data!AQ304,'consultant-net'!F:F)</f>
        <v>0</v>
      </c>
      <c r="AJ304" s="2" t="str">
        <f>VLOOKUP(A304,'eslam-to-invoicing'!A:B,2,0)</f>
        <v>EGAT Lock &amp; Load</v>
      </c>
      <c r="AQ304" s="2" t="str">
        <f t="shared" si="50"/>
        <v>EGAT-Lock &amp; Load18</v>
      </c>
      <c r="AR304" s="2" t="str">
        <f t="shared" si="51"/>
        <v>EGAT Lock &amp; Load18</v>
      </c>
    </row>
    <row r="305" spans="1:44" x14ac:dyDescent="0.3">
      <c r="A305" s="32" t="s">
        <v>36</v>
      </c>
      <c r="B305" s="35">
        <f>VLOOKUP(A305,Sheet1!A:B,2,0)</f>
        <v>1</v>
      </c>
      <c r="C305" s="6">
        <v>1</v>
      </c>
      <c r="D305" s="25"/>
      <c r="E305" s="2">
        <v>6085108</v>
      </c>
      <c r="F305" s="26">
        <f>_xlfn.MAXIFS('data-from-invoicing'!E:E,'data-from-invoicing'!D:D,eslam.data!AR305)</f>
        <v>0</v>
      </c>
      <c r="G305" s="2">
        <f t="shared" si="48"/>
        <v>-6085108</v>
      </c>
      <c r="I305" s="23"/>
      <c r="J305" s="2">
        <f>SUMIF('collection only'!D:D,eslam.data!AQ305,'collection only'!E:E)</f>
        <v>4624356.6500000004</v>
      </c>
      <c r="K305" s="26">
        <f>SUMIF('data-from-invoicing'!D:D,eslam.data!AR305,'data-from-invoicing'!F:F)</f>
        <v>0</v>
      </c>
      <c r="L305" s="2">
        <f t="shared" si="49"/>
        <v>-4624356.6500000004</v>
      </c>
      <c r="Q305" s="23"/>
      <c r="R305" s="2">
        <v>4624356.6500000004</v>
      </c>
      <c r="S305" s="1">
        <v>43555</v>
      </c>
      <c r="T305" s="1">
        <v>43551</v>
      </c>
      <c r="U305" s="1">
        <v>43551</v>
      </c>
      <c r="V305">
        <v>15</v>
      </c>
      <c r="W305" s="1">
        <v>43566</v>
      </c>
      <c r="X305" s="1">
        <v>43556</v>
      </c>
      <c r="Y305" s="2">
        <v>6085108</v>
      </c>
      <c r="AG305" s="14">
        <f>SUMIF('consultant-gross'!D:D,eslam.data!AQ305,'consultant-gross'!F:F)</f>
        <v>0</v>
      </c>
      <c r="AH305" s="14">
        <f>SUMIF('consultant-gross'!D:D,eslam.data!AQ305,'consultant-gross'!G:G)</f>
        <v>0</v>
      </c>
      <c r="AI305" s="14">
        <f>SUMIF('consultant-net'!D:D,eslam.data!AQ305,'consultant-net'!F:F)</f>
        <v>0</v>
      </c>
      <c r="AJ305" s="2">
        <f>VLOOKUP(A305,'eslam-to-invoicing'!A:B,2,0)</f>
        <v>0</v>
      </c>
      <c r="AQ305" s="2" t="str">
        <f t="shared" si="50"/>
        <v>EGAT-SZ1</v>
      </c>
      <c r="AR305" s="2" t="str">
        <f t="shared" si="51"/>
        <v>01</v>
      </c>
    </row>
    <row r="306" spans="1:44" hidden="1" x14ac:dyDescent="0.3">
      <c r="A306" s="6" t="s">
        <v>36</v>
      </c>
      <c r="B306" s="6">
        <f>VLOOKUP(A306,Sheet1!A:B,2,0)</f>
        <v>1</v>
      </c>
      <c r="C306" s="6">
        <v>2</v>
      </c>
      <c r="D306" s="25"/>
      <c r="F306" s="26">
        <f>_xlfn.MAXIFS('data-from-invoicing'!E:E,'data-from-invoicing'!D:D,eslam.data!AR306)</f>
        <v>0</v>
      </c>
      <c r="G306" s="2">
        <f t="shared" si="48"/>
        <v>0</v>
      </c>
      <c r="H306" s="2"/>
      <c r="I306" s="23"/>
      <c r="J306" s="2">
        <f>SUMIF('collection only'!D:D,eslam.data!AQ306,'collection only'!E:E)</f>
        <v>10000000</v>
      </c>
      <c r="K306" s="26">
        <f>SUMIF('data-from-invoicing'!D:D,eslam.data!AR306,'data-from-invoicing'!F:F)</f>
        <v>0</v>
      </c>
      <c r="L306" s="2">
        <f t="shared" si="49"/>
        <v>-10000000</v>
      </c>
      <c r="M306" s="2"/>
      <c r="Q306" s="23"/>
      <c r="S306" s="1">
        <v>43555</v>
      </c>
      <c r="T306" s="1">
        <v>43565</v>
      </c>
      <c r="U306" s="1">
        <v>43558</v>
      </c>
      <c r="V306">
        <v>15</v>
      </c>
      <c r="W306" s="1">
        <v>43573</v>
      </c>
      <c r="AG306" s="14">
        <f>SUMIF('consultant-gross'!D:D,eslam.data!AQ306,'consultant-gross'!F:F)</f>
        <v>0</v>
      </c>
      <c r="AH306" s="14">
        <f>SUMIF('consultant-gross'!D:D,eslam.data!AQ306,'consultant-gross'!G:G)</f>
        <v>0</v>
      </c>
      <c r="AI306" s="14">
        <f>SUMIF('consultant-net'!D:D,eslam.data!AQ306,'consultant-net'!F:F)</f>
        <v>0</v>
      </c>
      <c r="AJ306" s="2">
        <f>VLOOKUP(A306,'eslam-to-invoicing'!A:B,2,0)</f>
        <v>0</v>
      </c>
      <c r="AQ306" s="2" t="str">
        <f t="shared" si="50"/>
        <v>EGAT-SZ2</v>
      </c>
      <c r="AR306" s="2" t="str">
        <f t="shared" si="51"/>
        <v>02</v>
      </c>
    </row>
    <row r="307" spans="1:44" hidden="1" x14ac:dyDescent="0.3">
      <c r="A307" s="6" t="s">
        <v>36</v>
      </c>
      <c r="B307" s="6">
        <f>VLOOKUP(A307,Sheet1!A:B,2,0)</f>
        <v>1</v>
      </c>
      <c r="C307" s="6">
        <v>3</v>
      </c>
      <c r="D307" s="25"/>
      <c r="F307" s="26">
        <f>_xlfn.MAXIFS('data-from-invoicing'!E:E,'data-from-invoicing'!D:D,eslam.data!AR307)</f>
        <v>0</v>
      </c>
      <c r="G307" s="2">
        <f t="shared" si="48"/>
        <v>0</v>
      </c>
      <c r="H307" s="2"/>
      <c r="I307" s="23"/>
      <c r="J307" s="2">
        <f>SUMIF('collection only'!D:D,eslam.data!AQ307,'collection only'!E:E)</f>
        <v>6070502.71</v>
      </c>
      <c r="K307" s="26">
        <f>SUMIF('data-from-invoicing'!D:D,eslam.data!AR307,'data-from-invoicing'!F:F)</f>
        <v>0</v>
      </c>
      <c r="L307" s="2">
        <f t="shared" si="49"/>
        <v>-6070502.71</v>
      </c>
      <c r="M307" s="2"/>
      <c r="Q307" s="23"/>
      <c r="S307" s="1">
        <v>43646</v>
      </c>
      <c r="T307" s="1">
        <v>43642</v>
      </c>
      <c r="U307" s="1">
        <v>43678</v>
      </c>
      <c r="V307">
        <v>15</v>
      </c>
      <c r="W307" s="1">
        <v>43693</v>
      </c>
      <c r="AG307" s="14">
        <f>SUMIF('consultant-gross'!D:D,eslam.data!AQ307,'consultant-gross'!F:F)</f>
        <v>0</v>
      </c>
      <c r="AH307" s="14">
        <f>SUMIF('consultant-gross'!D:D,eslam.data!AQ307,'consultant-gross'!G:G)</f>
        <v>0</v>
      </c>
      <c r="AI307" s="14">
        <f>SUMIF('consultant-net'!D:D,eslam.data!AQ307,'consultant-net'!F:F)</f>
        <v>0</v>
      </c>
      <c r="AJ307" s="2">
        <f>VLOOKUP(A307,'eslam-to-invoicing'!A:B,2,0)</f>
        <v>0</v>
      </c>
      <c r="AQ307" s="2" t="str">
        <f t="shared" si="50"/>
        <v>EGAT-SZ3</v>
      </c>
      <c r="AR307" s="2" t="str">
        <f t="shared" si="51"/>
        <v>03</v>
      </c>
    </row>
    <row r="308" spans="1:44" hidden="1" x14ac:dyDescent="0.3">
      <c r="A308" s="6" t="s">
        <v>53</v>
      </c>
      <c r="B308" s="6">
        <f>VLOOKUP(A308,Sheet1!A:B,2,0)</f>
        <v>1</v>
      </c>
      <c r="C308" s="6">
        <v>1</v>
      </c>
      <c r="D308" s="25"/>
      <c r="F308" s="26">
        <f>_xlfn.MAXIFS('data-from-invoicing'!E:E,'data-from-invoicing'!D:D,eslam.data!AR308)</f>
        <v>0</v>
      </c>
      <c r="G308" s="2">
        <f t="shared" si="48"/>
        <v>0</v>
      </c>
      <c r="H308" s="2"/>
      <c r="I308" s="23"/>
      <c r="J308" s="2">
        <f>SUMIF('collection only'!D:D,eslam.data!AQ308,'collection only'!E:E)</f>
        <v>923651.33499999996</v>
      </c>
      <c r="K308" s="26">
        <f>SUMIF('data-from-invoicing'!D:D,eslam.data!AR308,'data-from-invoicing'!F:F)</f>
        <v>0</v>
      </c>
      <c r="L308" s="2">
        <f t="shared" si="49"/>
        <v>-923651.33499999996</v>
      </c>
      <c r="M308" s="2"/>
      <c r="Q308" s="23"/>
      <c r="S308" s="1">
        <v>43708</v>
      </c>
      <c r="T308" s="1">
        <v>43720</v>
      </c>
      <c r="U308" s="1">
        <v>43866</v>
      </c>
      <c r="V308">
        <v>15</v>
      </c>
      <c r="W308" s="1">
        <v>43881</v>
      </c>
      <c r="AG308" s="14">
        <f>SUMIF('consultant-gross'!D:D,eslam.data!AQ308,'consultant-gross'!F:F)</f>
        <v>0</v>
      </c>
      <c r="AH308" s="14">
        <f>SUMIF('consultant-gross'!D:D,eslam.data!AQ308,'consultant-gross'!G:G)</f>
        <v>0</v>
      </c>
      <c r="AI308" s="14">
        <f>SUMIF('consultant-net'!D:D,eslam.data!AQ308,'consultant-net'!F:F)</f>
        <v>0</v>
      </c>
      <c r="AJ308" s="2">
        <f>VLOOKUP(A308,'eslam-to-invoicing'!A:B,2,0)</f>
        <v>0</v>
      </c>
      <c r="AQ308" s="2" t="str">
        <f t="shared" si="50"/>
        <v>EGAT-Warehouse1</v>
      </c>
      <c r="AR308" s="2" t="str">
        <f t="shared" si="51"/>
        <v>01</v>
      </c>
    </row>
    <row r="309" spans="1:44" x14ac:dyDescent="0.3">
      <c r="B309" s="35" t="e">
        <f>VLOOKUP(A309,Sheet1!A:B,2,0)</f>
        <v>#N/A</v>
      </c>
      <c r="D309" s="25"/>
      <c r="F309" s="26">
        <f>_xlfn.MAXIFS('data-from-invoicing'!E:E,'data-from-invoicing'!D:D,eslam.data!AR309)</f>
        <v>0</v>
      </c>
      <c r="I309" s="23"/>
      <c r="K309" s="26"/>
      <c r="Q309" s="23"/>
    </row>
    <row r="310" spans="1:44" x14ac:dyDescent="0.3">
      <c r="A310" s="6" t="s">
        <v>103</v>
      </c>
      <c r="B310" s="35">
        <f>VLOOKUP(A310,Sheet1!A:B,2,0)</f>
        <v>1</v>
      </c>
      <c r="C310" s="6">
        <v>1</v>
      </c>
      <c r="D310" s="25"/>
      <c r="E310" s="2">
        <v>9332911.1600000001</v>
      </c>
      <c r="F310" s="26">
        <f>_xlfn.MAXIFS('data-from-invoicing'!E:E,'data-from-invoicing'!D:D,eslam.data!AR310)</f>
        <v>12192163.199999999</v>
      </c>
      <c r="G310" s="2">
        <f t="shared" ref="G310:G329" si="52">F310-E310</f>
        <v>2859252.0399999991</v>
      </c>
      <c r="I310" s="23"/>
      <c r="J310" s="2">
        <f>SUMIF('collection only'!D:D,eslam.data!AQ310,'collection only'!E:E)</f>
        <v>180532933.37</v>
      </c>
      <c r="K310" s="26">
        <f>SUMIF('data-from-invoicing'!D:D,eslam.data!AR310,'data-from-invoicing'!F:F)</f>
        <v>12050858.57</v>
      </c>
      <c r="L310" s="2">
        <f t="shared" ref="L310:L329" si="53">K310-J310</f>
        <v>-168482074.80000001</v>
      </c>
      <c r="N310" s="2">
        <v>83482074.799999997</v>
      </c>
      <c r="Q310" s="23"/>
      <c r="R310" s="2">
        <v>12050858.57</v>
      </c>
      <c r="S310" s="1">
        <v>44895</v>
      </c>
      <c r="T310" s="1">
        <v>44890</v>
      </c>
      <c r="U310" s="1">
        <v>44914</v>
      </c>
      <c r="V310">
        <v>35</v>
      </c>
      <c r="W310" s="1">
        <v>44949</v>
      </c>
      <c r="X310" s="1">
        <v>44920</v>
      </c>
      <c r="Y310" s="2">
        <v>9332911.1600000001</v>
      </c>
      <c r="Z310" s="2">
        <v>2859252.04</v>
      </c>
      <c r="AA310" s="2">
        <v>393834.3</v>
      </c>
      <c r="AD310" s="2">
        <v>304804.08</v>
      </c>
      <c r="AE310" s="2">
        <v>304804.08</v>
      </c>
      <c r="AF310" s="2">
        <v>0</v>
      </c>
      <c r="AG310" s="14">
        <f>SUMIF('consultant-gross'!D:D,eslam.data!AQ310,'consultant-gross'!F:F)</f>
        <v>0</v>
      </c>
      <c r="AH310" s="14">
        <f>SUMIF('consultant-gross'!D:D,eslam.data!AQ310,'consultant-gross'!G:G)</f>
        <v>0</v>
      </c>
      <c r="AI310" s="14">
        <f>SUMIF('consultant-net'!D:D,eslam.data!AQ310,'consultant-net'!F:F)</f>
        <v>0</v>
      </c>
      <c r="AJ310" s="2" t="str">
        <f>VLOOKUP(A310,'eslam-to-invoicing'!A:B,2,0)</f>
        <v>EPICO 3 Facility</v>
      </c>
      <c r="AQ310" s="2" t="str">
        <f t="shared" ref="AQ310:AQ329" si="54">A310&amp;C310</f>
        <v>EIPICO1</v>
      </c>
      <c r="AR310" s="2" t="str">
        <f t="shared" ref="AR310:AR329" si="55">AJ310&amp;C310</f>
        <v>EPICO 3 Facility1</v>
      </c>
    </row>
    <row r="311" spans="1:44" x14ac:dyDescent="0.3">
      <c r="A311" s="6" t="s">
        <v>103</v>
      </c>
      <c r="B311" s="35">
        <f>VLOOKUP(A311,Sheet1!A:B,2,0)</f>
        <v>1</v>
      </c>
      <c r="C311" s="6">
        <v>2</v>
      </c>
      <c r="D311" s="25"/>
      <c r="E311" s="2">
        <v>13142288.210000001</v>
      </c>
      <c r="F311" s="26">
        <f>_xlfn.MAXIFS('data-from-invoicing'!E:E,'data-from-invoicing'!D:D,eslam.data!AR311)</f>
        <v>13487203.1</v>
      </c>
      <c r="G311" s="2">
        <f t="shared" si="52"/>
        <v>344914.88999999873</v>
      </c>
      <c r="I311" s="23"/>
      <c r="J311" s="2">
        <f>SUMIF('collection only'!D:D,eslam.data!AQ311,'collection only'!E:E)</f>
        <v>23338534.969999999</v>
      </c>
      <c r="K311" s="26">
        <f>SUMIF('data-from-invoicing'!D:D,eslam.data!AR311,'data-from-invoicing'!F:F)</f>
        <v>13338534.970000001</v>
      </c>
      <c r="L311" s="2">
        <f t="shared" si="53"/>
        <v>-9999999.9999999981</v>
      </c>
      <c r="Q311" s="23"/>
      <c r="R311" s="2">
        <v>13338534.970000001</v>
      </c>
      <c r="S311" s="1">
        <v>44926</v>
      </c>
      <c r="T311" s="1">
        <v>44920</v>
      </c>
      <c r="U311" s="1">
        <v>44922</v>
      </c>
      <c r="V311">
        <v>35</v>
      </c>
      <c r="W311" s="1">
        <v>44957</v>
      </c>
      <c r="X311" s="1">
        <v>44977</v>
      </c>
      <c r="Y311" s="2">
        <v>22475199.370000001</v>
      </c>
      <c r="Z311" s="2">
        <v>3204166.92</v>
      </c>
      <c r="AA311" s="2">
        <v>795852.42</v>
      </c>
      <c r="AD311" s="2">
        <v>641984.15500000003</v>
      </c>
      <c r="AE311" s="2">
        <v>641984.15500000003</v>
      </c>
      <c r="AF311" s="2">
        <v>0</v>
      </c>
      <c r="AG311" s="14">
        <f>SUMIF('consultant-gross'!D:D,eslam.data!AQ311,'consultant-gross'!F:F)</f>
        <v>0</v>
      </c>
      <c r="AH311" s="14">
        <f>SUMIF('consultant-gross'!D:D,eslam.data!AQ311,'consultant-gross'!G:G)</f>
        <v>0</v>
      </c>
      <c r="AI311" s="14">
        <f>SUMIF('consultant-net'!D:D,eslam.data!AQ311,'consultant-net'!F:F)</f>
        <v>0</v>
      </c>
      <c r="AJ311" s="2" t="str">
        <f>VLOOKUP(A311,'eslam-to-invoicing'!A:B,2,0)</f>
        <v>EPICO 3 Facility</v>
      </c>
      <c r="AQ311" s="2" t="str">
        <f t="shared" si="54"/>
        <v>EIPICO2</v>
      </c>
      <c r="AR311" s="2" t="str">
        <f t="shared" si="55"/>
        <v>EPICO 3 Facility2</v>
      </c>
    </row>
    <row r="312" spans="1:44" x14ac:dyDescent="0.3">
      <c r="A312" s="6" t="s">
        <v>103</v>
      </c>
      <c r="B312" s="35">
        <f>VLOOKUP(A312,Sheet1!A:B,2,0)</f>
        <v>1</v>
      </c>
      <c r="C312" s="6">
        <v>3</v>
      </c>
      <c r="D312" s="25"/>
      <c r="E312" s="2">
        <v>11426647.210000001</v>
      </c>
      <c r="F312" s="26">
        <f>_xlfn.MAXIFS('data-from-invoicing'!E:E,'data-from-invoicing'!D:D,eslam.data!AR312)</f>
        <v>8222480.29</v>
      </c>
      <c r="G312" s="2">
        <f t="shared" si="52"/>
        <v>-3204166.9200000009</v>
      </c>
      <c r="I312" s="23"/>
      <c r="J312" s="2">
        <f>SUMIF('collection only'!D:D,eslam.data!AQ312,'collection only'!E:E)</f>
        <v>13033885</v>
      </c>
      <c r="K312" s="26">
        <f>SUMIF('data-from-invoicing'!D:D,eslam.data!AR312,'data-from-invoicing'!F:F)</f>
        <v>13033885</v>
      </c>
      <c r="L312" s="2">
        <f t="shared" si="53"/>
        <v>0</v>
      </c>
      <c r="Q312" s="23"/>
      <c r="R312" s="2">
        <v>13033884.609999999</v>
      </c>
      <c r="S312" s="1">
        <v>44957</v>
      </c>
      <c r="T312" s="1">
        <v>44951</v>
      </c>
      <c r="U312" s="1">
        <v>44969</v>
      </c>
      <c r="V312">
        <v>35</v>
      </c>
      <c r="W312" s="1">
        <v>45004</v>
      </c>
      <c r="X312" s="1">
        <v>44999</v>
      </c>
      <c r="Y312" s="2">
        <v>33901846.579999998</v>
      </c>
      <c r="Z312" s="2">
        <v>4910817.01</v>
      </c>
      <c r="AA312" s="2">
        <v>1876208.86</v>
      </c>
      <c r="AC312" s="2">
        <v>611410.75</v>
      </c>
      <c r="AD312" s="2">
        <v>847546.16500000004</v>
      </c>
      <c r="AE312" s="2">
        <v>847546.16500000004</v>
      </c>
      <c r="AF312" s="2">
        <v>0</v>
      </c>
      <c r="AG312" s="14">
        <f>SUMIF('consultant-gross'!D:D,eslam.data!AQ312,'consultant-gross'!F:F)</f>
        <v>0</v>
      </c>
      <c r="AH312" s="14">
        <f>SUMIF('consultant-gross'!D:D,eslam.data!AQ312,'consultant-gross'!G:G)</f>
        <v>0</v>
      </c>
      <c r="AI312" s="14">
        <f>SUMIF('consultant-net'!D:D,eslam.data!AQ312,'consultant-net'!F:F)</f>
        <v>0</v>
      </c>
      <c r="AJ312" s="2" t="str">
        <f>VLOOKUP(A312,'eslam-to-invoicing'!A:B,2,0)</f>
        <v>EPICO 3 Facility</v>
      </c>
      <c r="AQ312" s="2" t="str">
        <f t="shared" si="54"/>
        <v>EIPICO3</v>
      </c>
      <c r="AR312" s="2" t="str">
        <f t="shared" si="55"/>
        <v>EPICO 3 Facility3</v>
      </c>
    </row>
    <row r="313" spans="1:44" hidden="1" x14ac:dyDescent="0.3">
      <c r="A313" s="6" t="s">
        <v>103</v>
      </c>
      <c r="B313" s="6">
        <f>VLOOKUP(A313,Sheet1!A:B,2,0)</f>
        <v>1</v>
      </c>
      <c r="C313" s="6">
        <v>4</v>
      </c>
      <c r="D313" s="25"/>
      <c r="E313" s="2">
        <v>8374674.1724999994</v>
      </c>
      <c r="F313" s="26">
        <f>_xlfn.MAXIFS('data-from-invoicing'!E:E,'data-from-invoicing'!D:D,eslam.data!AR313)</f>
        <v>8374674.1799999997</v>
      </c>
      <c r="G313" s="2">
        <f t="shared" si="52"/>
        <v>7.5000002980232239E-3</v>
      </c>
      <c r="H313" s="2"/>
      <c r="I313" s="23"/>
      <c r="J313" s="2">
        <f>SUMIF('collection only'!D:D,eslam.data!AQ313,'collection only'!E:E)</f>
        <v>7344659</v>
      </c>
      <c r="K313" s="26">
        <f>SUMIF('data-from-invoicing'!D:D,eslam.data!AR313,'data-from-invoicing'!F:F)</f>
        <v>7344658.4299999997</v>
      </c>
      <c r="L313" s="2">
        <f t="shared" si="53"/>
        <v>-0.57000000029802322</v>
      </c>
      <c r="M313" s="2"/>
      <c r="Q313" s="23"/>
      <c r="R313" s="2">
        <v>7345011.2000000002</v>
      </c>
      <c r="S313" s="1">
        <v>44985</v>
      </c>
      <c r="T313" s="1">
        <v>44985</v>
      </c>
      <c r="U313" s="1">
        <v>44984</v>
      </c>
      <c r="V313">
        <v>35</v>
      </c>
      <c r="W313" s="1">
        <v>45019</v>
      </c>
      <c r="X313" s="1">
        <v>45000</v>
      </c>
      <c r="Y313" s="2">
        <v>42276520.752499998</v>
      </c>
      <c r="Z313" s="2">
        <v>6456809.6644032095</v>
      </c>
      <c r="AA313" s="2">
        <v>3032593.7925</v>
      </c>
      <c r="AC313" s="2">
        <v>611410.75184800848</v>
      </c>
      <c r="AD313" s="2">
        <v>1056913.0149999999</v>
      </c>
      <c r="AE313" s="2">
        <v>1056913.0149999999</v>
      </c>
      <c r="AF313" s="2">
        <v>0</v>
      </c>
      <c r="AG313" s="14">
        <f>SUMIF('consultant-gross'!D:D,eslam.data!AQ313,'consultant-gross'!F:F)</f>
        <v>8374674.1724999994</v>
      </c>
      <c r="AH313" s="14">
        <f>SUMIF('consultant-gross'!D:D,eslam.data!AQ313,'consultant-gross'!G:G)</f>
        <v>42276520.752499998</v>
      </c>
      <c r="AI313" s="14">
        <f>SUMIF('consultant-net'!D:D,eslam.data!AQ313,'consultant-net'!F:F)</f>
        <v>7345011.2000000002</v>
      </c>
      <c r="AJ313" s="2" t="str">
        <f>VLOOKUP(A313,'eslam-to-invoicing'!A:B,2,0)</f>
        <v>EPICO 3 Facility</v>
      </c>
      <c r="AQ313" s="2" t="str">
        <f t="shared" si="54"/>
        <v>EIPICO4</v>
      </c>
      <c r="AR313" s="2" t="str">
        <f t="shared" si="55"/>
        <v>EPICO 3 Facility4</v>
      </c>
    </row>
    <row r="314" spans="1:44" hidden="1" x14ac:dyDescent="0.3">
      <c r="A314" s="6" t="s">
        <v>103</v>
      </c>
      <c r="B314" s="6">
        <f>VLOOKUP(A314,Sheet1!A:B,2,0)</f>
        <v>1</v>
      </c>
      <c r="C314" s="6">
        <v>5</v>
      </c>
      <c r="D314" s="25"/>
      <c r="E314" s="2">
        <v>13210447.2775</v>
      </c>
      <c r="F314" s="26">
        <f>_xlfn.MAXIFS('data-from-invoicing'!E:E,'data-from-invoicing'!D:D,eslam.data!AR314)</f>
        <v>13210447.27</v>
      </c>
      <c r="G314" s="2">
        <f t="shared" si="52"/>
        <v>-7.5000002980232239E-3</v>
      </c>
      <c r="H314" s="2"/>
      <c r="I314" s="23"/>
      <c r="J314" s="2">
        <f>SUMIF('collection only'!D:D,eslam.data!AQ314,'collection only'!E:E)</f>
        <v>10064340.119999999</v>
      </c>
      <c r="K314" s="26">
        <f>SUMIF('data-from-invoicing'!D:D,eslam.data!AR314,'data-from-invoicing'!F:F)</f>
        <v>10064340.119999999</v>
      </c>
      <c r="L314" s="2">
        <f t="shared" si="53"/>
        <v>0</v>
      </c>
      <c r="M314" s="2"/>
      <c r="Q314" s="23"/>
      <c r="R314" s="2">
        <v>10066271.07</v>
      </c>
      <c r="S314" s="1">
        <v>45016</v>
      </c>
      <c r="T314" s="1">
        <v>45016</v>
      </c>
      <c r="U314" s="1">
        <v>45013</v>
      </c>
      <c r="V314">
        <v>35</v>
      </c>
      <c r="W314" s="1">
        <v>45048</v>
      </c>
      <c r="X314" s="1">
        <v>45026</v>
      </c>
      <c r="Y314" s="2">
        <v>55486968.030000001</v>
      </c>
      <c r="Z314" s="2">
        <v>6862783.1699999999</v>
      </c>
      <c r="AA314" s="2">
        <v>3640633.73</v>
      </c>
      <c r="AC314" s="2">
        <v>4882891.8899999997</v>
      </c>
      <c r="AD314" s="2">
        <v>1387174.2</v>
      </c>
      <c r="AE314" s="2">
        <v>1387174.2</v>
      </c>
      <c r="AF314" s="2">
        <v>0</v>
      </c>
      <c r="AG314" s="14">
        <f>SUMIF('consultant-gross'!D:D,eslam.data!AQ314,'consultant-gross'!F:F)</f>
        <v>13210447.277500004</v>
      </c>
      <c r="AH314" s="14">
        <f>SUMIF('consultant-gross'!D:D,eslam.data!AQ314,'consultant-gross'!G:G)</f>
        <v>55486968.030000001</v>
      </c>
      <c r="AI314" s="14">
        <f>SUMIF('consultant-net'!D:D,eslam.data!AQ314,'consultant-net'!F:F)</f>
        <v>10066271.07</v>
      </c>
      <c r="AJ314" s="2" t="str">
        <f>VLOOKUP(A314,'eslam-to-invoicing'!A:B,2,0)</f>
        <v>EPICO 3 Facility</v>
      </c>
      <c r="AQ314" s="2" t="str">
        <f t="shared" si="54"/>
        <v>EIPICO5</v>
      </c>
      <c r="AR314" s="2" t="str">
        <f t="shared" si="55"/>
        <v>EPICO 3 Facility5</v>
      </c>
    </row>
    <row r="315" spans="1:44" hidden="1" x14ac:dyDescent="0.3">
      <c r="A315" s="6" t="s">
        <v>103</v>
      </c>
      <c r="B315" s="6">
        <f>VLOOKUP(A315,Sheet1!A:B,2,0)</f>
        <v>1</v>
      </c>
      <c r="C315" s="6">
        <v>6</v>
      </c>
      <c r="D315" s="25"/>
      <c r="E315" s="2">
        <v>6910722.7699999958</v>
      </c>
      <c r="F315" s="26">
        <f>_xlfn.MAXIFS('data-from-invoicing'!E:E,'data-from-invoicing'!D:D,eslam.data!AR315)</f>
        <v>6910722.7699999996</v>
      </c>
      <c r="G315" s="2">
        <f t="shared" si="52"/>
        <v>0</v>
      </c>
      <c r="H315" s="2"/>
      <c r="I315" s="23"/>
      <c r="J315" s="2">
        <f>SUMIF('collection only'!D:D,eslam.data!AQ315,'collection only'!E:E)</f>
        <v>5949568.7400000002</v>
      </c>
      <c r="K315" s="26">
        <f>SUMIF('data-from-invoicing'!D:D,eslam.data!AR315,'data-from-invoicing'!F:F)</f>
        <v>5949568.7400000002</v>
      </c>
      <c r="L315" s="2">
        <f t="shared" si="53"/>
        <v>0</v>
      </c>
      <c r="M315" s="2"/>
      <c r="Q315" s="23"/>
      <c r="R315" s="2">
        <v>5949977.8399999999</v>
      </c>
      <c r="S315" s="1">
        <v>45046</v>
      </c>
      <c r="T315" s="1">
        <v>45046</v>
      </c>
      <c r="U315" s="1">
        <v>45047</v>
      </c>
      <c r="V315">
        <v>35</v>
      </c>
      <c r="W315" s="1">
        <v>45082</v>
      </c>
      <c r="X315" s="1">
        <v>45063</v>
      </c>
      <c r="Y315" s="2">
        <v>62397690.799999997</v>
      </c>
      <c r="Z315" s="2">
        <v>8009743.2599999998</v>
      </c>
      <c r="AA315" s="2">
        <v>3788186.81</v>
      </c>
      <c r="AC315" s="2">
        <v>4882891.8899999997</v>
      </c>
      <c r="AD315" s="2">
        <v>1559942.27</v>
      </c>
      <c r="AE315" s="2">
        <v>1559942.27</v>
      </c>
      <c r="AF315" s="2">
        <v>0</v>
      </c>
      <c r="AG315" s="14">
        <f>SUMIF('consultant-gross'!D:D,eslam.data!AQ315,'consultant-gross'!F:F)</f>
        <v>6910722.7699999958</v>
      </c>
      <c r="AH315" s="14">
        <f>SUMIF('consultant-gross'!D:D,eslam.data!AQ315,'consultant-gross'!G:G)</f>
        <v>62397690.799999997</v>
      </c>
      <c r="AI315" s="14">
        <f>SUMIF('consultant-net'!D:D,eslam.data!AQ315,'consultant-net'!F:F)</f>
        <v>5949977.8399999999</v>
      </c>
      <c r="AJ315" s="2" t="str">
        <f>VLOOKUP(A315,'eslam-to-invoicing'!A:B,2,0)</f>
        <v>EPICO 3 Facility</v>
      </c>
      <c r="AQ315" s="2" t="str">
        <f t="shared" si="54"/>
        <v>EIPICO6</v>
      </c>
      <c r="AR315" s="2" t="str">
        <f t="shared" si="55"/>
        <v>EPICO 3 Facility6</v>
      </c>
    </row>
    <row r="316" spans="1:44" x14ac:dyDescent="0.3">
      <c r="A316" s="6" t="s">
        <v>103</v>
      </c>
      <c r="B316" s="35">
        <f>VLOOKUP(A316,Sheet1!A:B,2,0)</f>
        <v>1</v>
      </c>
      <c r="C316" s="6">
        <v>7</v>
      </c>
      <c r="D316" s="25"/>
      <c r="E316" s="2">
        <v>1928406.3300000059</v>
      </c>
      <c r="F316" s="26">
        <f>_xlfn.MAXIFS('data-from-invoicing'!E:E,'data-from-invoicing'!D:D,eslam.data!AR316)</f>
        <v>7955142.8700000001</v>
      </c>
      <c r="G316" s="2">
        <f t="shared" si="52"/>
        <v>6026736.5399999944</v>
      </c>
      <c r="I316" s="23"/>
      <c r="J316" s="2">
        <f>SUMIF('collection only'!D:D,eslam.data!AQ316,'collection only'!E:E)</f>
        <v>6395645.7300000004</v>
      </c>
      <c r="K316" s="26">
        <f>SUMIF('data-from-invoicing'!D:D,eslam.data!AR316,'data-from-invoicing'!F:F)</f>
        <v>6395645.7300000004</v>
      </c>
      <c r="L316" s="2">
        <f t="shared" si="53"/>
        <v>0</v>
      </c>
      <c r="Q316" s="23"/>
      <c r="R316" s="2">
        <v>6395645.7300000004</v>
      </c>
      <c r="S316" s="1">
        <v>45077</v>
      </c>
      <c r="T316" s="1">
        <v>45076</v>
      </c>
      <c r="U316" s="1">
        <v>45090</v>
      </c>
      <c r="V316">
        <v>35</v>
      </c>
      <c r="W316" s="1">
        <v>45125</v>
      </c>
      <c r="X316" s="1">
        <v>45123</v>
      </c>
      <c r="Y316" s="2">
        <v>64326097.130000003</v>
      </c>
      <c r="Z316" s="2">
        <v>8718966.1199999992</v>
      </c>
      <c r="AA316" s="2">
        <v>6026736.54</v>
      </c>
      <c r="AC316" s="2">
        <v>4882891.8899999997</v>
      </c>
      <c r="AD316" s="2">
        <v>1758820.84</v>
      </c>
      <c r="AE316" s="2">
        <v>1758820.84</v>
      </c>
      <c r="AF316" s="2">
        <v>0</v>
      </c>
      <c r="AG316" s="14">
        <f>SUMIF('consultant-gross'!D:D,eslam.data!AQ316,'consultant-gross'!F:F)</f>
        <v>0</v>
      </c>
      <c r="AH316" s="14">
        <f>SUMIF('consultant-gross'!D:D,eslam.data!AQ316,'consultant-gross'!G:G)</f>
        <v>0</v>
      </c>
      <c r="AI316" s="14">
        <f>SUMIF('consultant-net'!D:D,eslam.data!AQ316,'consultant-net'!F:F)</f>
        <v>0</v>
      </c>
      <c r="AJ316" s="2" t="str">
        <f>VLOOKUP(A316,'eslam-to-invoicing'!A:B,2,0)</f>
        <v>EPICO 3 Facility</v>
      </c>
      <c r="AQ316" s="2" t="str">
        <f t="shared" si="54"/>
        <v>EIPICO7</v>
      </c>
      <c r="AR316" s="2" t="str">
        <f t="shared" si="55"/>
        <v>EPICO 3 Facility7</v>
      </c>
    </row>
    <row r="317" spans="1:44" x14ac:dyDescent="0.3">
      <c r="A317" s="6" t="s">
        <v>103</v>
      </c>
      <c r="B317" s="35">
        <f>VLOOKUP(A317,Sheet1!A:B,2,0)</f>
        <v>1</v>
      </c>
      <c r="C317" s="6">
        <v>8</v>
      </c>
      <c r="D317" s="25"/>
      <c r="E317" s="2">
        <v>24151774.289999999</v>
      </c>
      <c r="F317" s="26">
        <f>_xlfn.MAXIFS('data-from-invoicing'!E:E,'data-from-invoicing'!D:D,eslam.data!AR317)</f>
        <v>18125037.75</v>
      </c>
      <c r="G317" s="2">
        <f t="shared" si="52"/>
        <v>-6026736.5399999991</v>
      </c>
      <c r="I317" s="23"/>
      <c r="J317" s="2">
        <f>SUMIF('collection only'!D:D,eslam.data!AQ317,'collection only'!E:E)</f>
        <v>20317361.34</v>
      </c>
      <c r="K317" s="26">
        <f>SUMIF('data-from-invoicing'!D:D,eslam.data!AR317,'data-from-invoicing'!F:F)</f>
        <v>20317361.34</v>
      </c>
      <c r="L317" s="2">
        <f t="shared" si="53"/>
        <v>0</v>
      </c>
      <c r="Q317" s="23"/>
      <c r="R317" s="2">
        <v>20317361.34</v>
      </c>
      <c r="S317" s="1">
        <v>45107</v>
      </c>
      <c r="T317" s="1">
        <v>45107</v>
      </c>
      <c r="U317" s="1">
        <v>45113</v>
      </c>
      <c r="V317">
        <v>35</v>
      </c>
      <c r="W317" s="1">
        <v>45148</v>
      </c>
      <c r="X317" s="1">
        <v>45169</v>
      </c>
      <c r="Y317" s="2">
        <v>88477871.420000002</v>
      </c>
      <c r="Z317" s="2">
        <v>17971072.100000001</v>
      </c>
      <c r="AA317" s="2">
        <v>8593156.5999999996</v>
      </c>
      <c r="AC317" s="2">
        <v>15010831.83</v>
      </c>
      <c r="AD317" s="2">
        <v>2211946.7850000001</v>
      </c>
      <c r="AE317" s="2">
        <v>2211946.7850000001</v>
      </c>
      <c r="AF317" s="2">
        <v>0</v>
      </c>
      <c r="AG317" s="14">
        <f>SUMIF('consultant-gross'!D:D,eslam.data!AQ317,'consultant-gross'!F:F)</f>
        <v>24151774.289999999</v>
      </c>
      <c r="AH317" s="14">
        <f>SUMIF('consultant-gross'!D:D,eslam.data!AQ317,'consultant-gross'!G:G)</f>
        <v>88477871.420000002</v>
      </c>
      <c r="AI317" s="14">
        <f>SUMIF('consultant-net'!D:D,eslam.data!AQ317,'consultant-net'!F:F)</f>
        <v>20317779.300000001</v>
      </c>
      <c r="AJ317" s="2" t="str">
        <f>VLOOKUP(A317,'eslam-to-invoicing'!A:B,2,0)</f>
        <v>EPICO 3 Facility</v>
      </c>
      <c r="AQ317" s="2" t="str">
        <f t="shared" si="54"/>
        <v>EIPICO8</v>
      </c>
      <c r="AR317" s="2" t="str">
        <f t="shared" si="55"/>
        <v>EPICO 3 Facility8</v>
      </c>
    </row>
    <row r="318" spans="1:44" hidden="1" x14ac:dyDescent="0.3">
      <c r="A318" s="6" t="s">
        <v>103</v>
      </c>
      <c r="B318" s="6">
        <f>VLOOKUP(A318,Sheet1!A:B,2,0)</f>
        <v>1</v>
      </c>
      <c r="C318" s="6">
        <v>9</v>
      </c>
      <c r="D318" s="25"/>
      <c r="E318" s="2">
        <v>35000000</v>
      </c>
      <c r="F318" s="26">
        <f>_xlfn.MAXIFS('data-from-invoicing'!E:E,'data-from-invoicing'!D:D,eslam.data!AR318)</f>
        <v>35000000</v>
      </c>
      <c r="G318" s="2">
        <f t="shared" si="52"/>
        <v>0</v>
      </c>
      <c r="H318" s="2"/>
      <c r="I318" s="23"/>
      <c r="J318" s="2">
        <f>SUMIF('collection only'!D:D,eslam.data!AQ318,'collection only'!E:E)</f>
        <v>34650000</v>
      </c>
      <c r="K318" s="26">
        <f>SUMIF('data-from-invoicing'!D:D,eslam.data!AR318,'data-from-invoicing'!F:F)</f>
        <v>34650000</v>
      </c>
      <c r="L318" s="2">
        <f t="shared" si="53"/>
        <v>0</v>
      </c>
      <c r="M318" s="2"/>
      <c r="Q318" s="23"/>
      <c r="R318" s="2">
        <v>34650000</v>
      </c>
      <c r="S318" s="1">
        <v>45138</v>
      </c>
      <c r="T318" s="1">
        <v>45138</v>
      </c>
      <c r="U318" s="1">
        <v>45140</v>
      </c>
      <c r="V318">
        <v>35</v>
      </c>
      <c r="W318" s="1">
        <v>45175</v>
      </c>
      <c r="X318" s="1">
        <v>45160</v>
      </c>
      <c r="Y318" s="2">
        <v>123477871.42</v>
      </c>
      <c r="Z318" s="2">
        <v>17971072.100000001</v>
      </c>
      <c r="AA318" s="2">
        <v>43593156.600000001</v>
      </c>
      <c r="AC318" s="2">
        <v>15010831.83</v>
      </c>
      <c r="AD318" s="2">
        <v>3086946.7850000001</v>
      </c>
      <c r="AE318" s="2">
        <v>3086946.7850000001</v>
      </c>
      <c r="AF318" s="2">
        <v>0</v>
      </c>
      <c r="AG318" s="14">
        <f>SUMIF('consultant-gross'!D:D,eslam.data!AQ318,'consultant-gross'!F:F)</f>
        <v>0</v>
      </c>
      <c r="AH318" s="14">
        <f>SUMIF('consultant-gross'!D:D,eslam.data!AQ318,'consultant-gross'!G:G)</f>
        <v>0</v>
      </c>
      <c r="AI318" s="14">
        <f>SUMIF('consultant-net'!D:D,eslam.data!AQ318,'consultant-net'!F:F)</f>
        <v>0</v>
      </c>
      <c r="AJ318" s="2" t="str">
        <f>VLOOKUP(A318,'eslam-to-invoicing'!A:B,2,0)</f>
        <v>EPICO 3 Facility</v>
      </c>
      <c r="AQ318" s="2" t="str">
        <f t="shared" si="54"/>
        <v>EIPICO9</v>
      </c>
      <c r="AR318" s="2" t="str">
        <f t="shared" si="55"/>
        <v>EPICO 3 Facility9</v>
      </c>
    </row>
    <row r="319" spans="1:44" hidden="1" x14ac:dyDescent="0.3">
      <c r="A319" s="6" t="s">
        <v>103</v>
      </c>
      <c r="B319" s="6">
        <f>VLOOKUP(A319,Sheet1!A:B,2,0)</f>
        <v>1</v>
      </c>
      <c r="C319" s="6">
        <v>10</v>
      </c>
      <c r="D319" s="25"/>
      <c r="E319" s="2">
        <v>9818518.7899999917</v>
      </c>
      <c r="F319" s="26">
        <f>_xlfn.MAXIFS('data-from-invoicing'!E:E,'data-from-invoicing'!D:D,eslam.data!AR319)</f>
        <v>9818518.7899999991</v>
      </c>
      <c r="G319" s="2">
        <f t="shared" si="52"/>
        <v>0</v>
      </c>
      <c r="H319" s="2"/>
      <c r="I319" s="23"/>
      <c r="J319" s="2">
        <f>SUMIF('collection only'!D:D,eslam.data!AQ319,'collection only'!E:E)</f>
        <v>1.0000000000000001E-5</v>
      </c>
      <c r="K319" s="26">
        <f>SUMIF('data-from-invoicing'!D:D,eslam.data!AR319,'data-from-invoicing'!F:F)</f>
        <v>0</v>
      </c>
      <c r="L319" s="2">
        <f t="shared" si="53"/>
        <v>-1.0000000000000001E-5</v>
      </c>
      <c r="M319" s="2"/>
      <c r="Q319" s="23"/>
      <c r="R319" s="2">
        <v>6328465.7800000003</v>
      </c>
      <c r="S319" s="1">
        <v>45138</v>
      </c>
      <c r="T319" s="1">
        <v>45138</v>
      </c>
      <c r="U319" s="1">
        <v>45166</v>
      </c>
      <c r="V319">
        <v>35</v>
      </c>
      <c r="W319" s="1">
        <v>45201</v>
      </c>
      <c r="X319" s="1">
        <v>45228</v>
      </c>
      <c r="Y319" s="2">
        <v>133296390.20999999</v>
      </c>
      <c r="Z319" s="2">
        <v>16843609</v>
      </c>
      <c r="AA319" s="2">
        <v>47694027.060000002</v>
      </c>
      <c r="AC319" s="2">
        <v>15663610.710000001</v>
      </c>
      <c r="AD319" s="2">
        <v>3332409.7549999999</v>
      </c>
      <c r="AE319" s="2">
        <v>3332409.7549999999</v>
      </c>
      <c r="AF319" s="2">
        <v>0</v>
      </c>
      <c r="AG319" s="14">
        <f>SUMIF('consultant-gross'!D:D,eslam.data!AQ319,'consultant-gross'!F:F)</f>
        <v>9818518.7899999917</v>
      </c>
      <c r="AH319" s="14">
        <f>SUMIF('consultant-gross'!D:D,eslam.data!AQ319,'consultant-gross'!G:G)</f>
        <v>133296390.20999999</v>
      </c>
      <c r="AI319" s="14">
        <f>SUMIF('consultant-net'!D:D,eslam.data!AQ319,'consultant-net'!F:F)</f>
        <v>6328837.0499999998</v>
      </c>
      <c r="AJ319" s="2" t="str">
        <f>VLOOKUP(A319,'eslam-to-invoicing'!A:B,2,0)</f>
        <v>EPICO 3 Facility</v>
      </c>
      <c r="AQ319" s="2" t="str">
        <f t="shared" si="54"/>
        <v>EIPICO10</v>
      </c>
      <c r="AR319" s="2" t="str">
        <f t="shared" si="55"/>
        <v>EPICO 3 Facility10</v>
      </c>
    </row>
    <row r="320" spans="1:44" hidden="1" x14ac:dyDescent="0.3">
      <c r="A320" s="6" t="s">
        <v>103</v>
      </c>
      <c r="B320" s="6">
        <f>VLOOKUP(A320,Sheet1!A:B,2,0)</f>
        <v>1</v>
      </c>
      <c r="C320" s="6">
        <v>11</v>
      </c>
      <c r="D320" s="25"/>
      <c r="E320" s="2">
        <v>27259074.640000001</v>
      </c>
      <c r="F320" s="26">
        <f>_xlfn.MAXIFS('data-from-invoicing'!E:E,'data-from-invoicing'!D:D,eslam.data!AR320)</f>
        <v>27259074.640000001</v>
      </c>
      <c r="G320" s="2">
        <f t="shared" si="52"/>
        <v>0</v>
      </c>
      <c r="H320" s="2"/>
      <c r="I320" s="23"/>
      <c r="J320" s="2">
        <f>SUMIF('collection only'!D:D,eslam.data!AQ320,'collection only'!E:E)</f>
        <v>23263190.120000001</v>
      </c>
      <c r="K320" s="26">
        <f>SUMIF('data-from-invoicing'!D:D,eslam.data!AR320,'data-from-invoicing'!F:F)</f>
        <v>23263190.120000001</v>
      </c>
      <c r="L320" s="2">
        <f t="shared" si="53"/>
        <v>0</v>
      </c>
      <c r="M320" s="2"/>
      <c r="Q320" s="23"/>
      <c r="R320" s="2">
        <v>30654533.460000001</v>
      </c>
      <c r="S320" s="1">
        <v>45199</v>
      </c>
      <c r="T320" s="1">
        <v>45199</v>
      </c>
      <c r="U320" s="1">
        <v>45209</v>
      </c>
      <c r="V320">
        <v>35</v>
      </c>
      <c r="W320" s="1">
        <v>45244</v>
      </c>
      <c r="X320" s="1">
        <v>45258</v>
      </c>
      <c r="Y320" s="2">
        <v>160555464.84999999</v>
      </c>
      <c r="Z320" s="2">
        <v>30897743.789999999</v>
      </c>
      <c r="AA320" s="2">
        <v>49443090.43</v>
      </c>
      <c r="AC320" s="2">
        <v>24919582.390000001</v>
      </c>
      <c r="AD320" s="2">
        <v>4013886.62</v>
      </c>
      <c r="AE320" s="2">
        <v>4013886.62</v>
      </c>
      <c r="AF320" s="2">
        <v>0</v>
      </c>
      <c r="AG320" s="14">
        <f>SUMIF('consultant-gross'!D:D,eslam.data!AQ320,'consultant-gross'!F:F)</f>
        <v>27259074.640000001</v>
      </c>
      <c r="AH320" s="14">
        <f>SUMIF('consultant-gross'!D:D,eslam.data!AQ320,'consultant-gross'!G:G)</f>
        <v>160555464.84999999</v>
      </c>
      <c r="AI320" s="14">
        <f>SUMIF('consultant-net'!D:D,eslam.data!AQ320,'consultant-net'!F:F)</f>
        <v>30655535.07</v>
      </c>
      <c r="AJ320" s="2" t="str">
        <f>VLOOKUP(A320,'eslam-to-invoicing'!A:B,2,0)</f>
        <v>EPICO 3 Facility</v>
      </c>
      <c r="AQ320" s="2" t="str">
        <f t="shared" si="54"/>
        <v>EIPICO11</v>
      </c>
      <c r="AR320" s="2" t="str">
        <f t="shared" si="55"/>
        <v>EPICO 3 Facility11</v>
      </c>
    </row>
    <row r="321" spans="1:44" hidden="1" x14ac:dyDescent="0.3">
      <c r="A321" s="6" t="s">
        <v>103</v>
      </c>
      <c r="B321" s="6">
        <f>VLOOKUP(A321,Sheet1!A:B,2,0)</f>
        <v>1</v>
      </c>
      <c r="C321" s="6">
        <v>12</v>
      </c>
      <c r="D321" s="25"/>
      <c r="E321" s="2">
        <v>13086699.84999999</v>
      </c>
      <c r="F321" s="26">
        <f>_xlfn.MAXIFS('data-from-invoicing'!E:E,'data-from-invoicing'!D:D,eslam.data!AR321)</f>
        <v>13086699.859999999</v>
      </c>
      <c r="G321" s="2">
        <f t="shared" si="52"/>
        <v>1.0000009089708328E-2</v>
      </c>
      <c r="H321" s="2"/>
      <c r="I321" s="23"/>
      <c r="J321" s="2">
        <f>SUMIF('collection only'!D:D,eslam.data!AQ321,'collection only'!E:E)</f>
        <v>25548194.949999999</v>
      </c>
      <c r="K321" s="26">
        <f>SUMIF('data-from-invoicing'!D:D,eslam.data!AR321,'data-from-invoicing'!F:F)</f>
        <v>25548194.949999999</v>
      </c>
      <c r="L321" s="2">
        <f t="shared" si="53"/>
        <v>0</v>
      </c>
      <c r="M321" s="2"/>
      <c r="Q321" s="23"/>
      <c r="R321" s="2">
        <v>25548194.949999999</v>
      </c>
      <c r="S321" s="1">
        <v>45230</v>
      </c>
      <c r="T321" s="1">
        <v>45230</v>
      </c>
      <c r="U321" s="1">
        <v>45228</v>
      </c>
      <c r="V321">
        <v>35</v>
      </c>
      <c r="W321" s="1">
        <v>45263</v>
      </c>
      <c r="X321" s="1">
        <v>45293</v>
      </c>
      <c r="Y321" s="2">
        <v>173642164.69999999</v>
      </c>
      <c r="Z321" s="2">
        <v>56153346.770000003</v>
      </c>
      <c r="AA321" s="2">
        <v>51092750.030000001</v>
      </c>
      <c r="AC321" s="2">
        <v>24919582.390000001</v>
      </c>
      <c r="AD321" s="2">
        <v>4341054.12</v>
      </c>
      <c r="AE321" s="2">
        <v>4341054.12</v>
      </c>
      <c r="AF321" s="2">
        <v>0</v>
      </c>
      <c r="AG321" s="14">
        <f>SUMIF('consultant-gross'!D:D,eslam.data!AQ321,'consultant-gross'!F:F)</f>
        <v>13086699.849999994</v>
      </c>
      <c r="AH321" s="14">
        <f>SUMIF('consultant-gross'!D:D,eslam.data!AQ321,'consultant-gross'!G:G)</f>
        <v>173642164.69999999</v>
      </c>
      <c r="AI321" s="14">
        <f>SUMIF('consultant-net'!D:D,eslam.data!AQ321,'consultant-net'!F:F)</f>
        <v>28595406.989999998</v>
      </c>
      <c r="AJ321" s="2" t="str">
        <f>VLOOKUP(A321,'eslam-to-invoicing'!A:B,2,0)</f>
        <v>EPICO 3 Facility</v>
      </c>
      <c r="AQ321" s="2" t="str">
        <f t="shared" si="54"/>
        <v>EIPICO12</v>
      </c>
      <c r="AR321" s="2" t="str">
        <f t="shared" si="55"/>
        <v>EPICO 3 Facility12</v>
      </c>
    </row>
    <row r="322" spans="1:44" hidden="1" x14ac:dyDescent="0.3">
      <c r="A322" s="6" t="s">
        <v>103</v>
      </c>
      <c r="B322" s="6">
        <f>VLOOKUP(A322,Sheet1!A:B,2,0)</f>
        <v>1</v>
      </c>
      <c r="C322" s="6">
        <v>13</v>
      </c>
      <c r="D322" s="25"/>
      <c r="E322" s="2">
        <v>50645327.079999998</v>
      </c>
      <c r="F322" s="26">
        <f>_xlfn.MAXIFS('data-from-invoicing'!E:E,'data-from-invoicing'!D:D,eslam.data!AR322)</f>
        <v>50645327.080000006</v>
      </c>
      <c r="G322" s="2">
        <f t="shared" si="52"/>
        <v>0</v>
      </c>
      <c r="H322" s="2"/>
      <c r="I322" s="23"/>
      <c r="J322" s="2">
        <f>SUMIF('collection only'!D:D,eslam.data!AQ322,'collection only'!E:E)</f>
        <v>2882568.41</v>
      </c>
      <c r="K322" s="26">
        <f>SUMIF('data-from-invoicing'!D:D,eslam.data!AR322,'data-from-invoicing'!F:F)</f>
        <v>2882568.41</v>
      </c>
      <c r="L322" s="2">
        <f t="shared" si="53"/>
        <v>0</v>
      </c>
      <c r="M322" s="2"/>
      <c r="Q322" s="23"/>
      <c r="R322" s="2">
        <v>3870916.75</v>
      </c>
      <c r="S322" s="1">
        <v>45260</v>
      </c>
      <c r="T322" s="1">
        <v>45260</v>
      </c>
      <c r="U322" s="1">
        <v>45263</v>
      </c>
      <c r="V322">
        <v>35</v>
      </c>
      <c r="W322" s="1">
        <v>45298</v>
      </c>
      <c r="X322" s="1">
        <v>45292</v>
      </c>
      <c r="Y322" s="2">
        <v>224287491.78</v>
      </c>
      <c r="Z322" s="2">
        <v>34066592.920000002</v>
      </c>
      <c r="AA322" s="2">
        <v>51710056.530000001</v>
      </c>
      <c r="AC322" s="2">
        <v>25596151.449999999</v>
      </c>
      <c r="AD322" s="2">
        <v>5607188.7949999999</v>
      </c>
      <c r="AE322" s="2">
        <v>5607188.7949999999</v>
      </c>
      <c r="AF322" s="2">
        <v>1.0000000000000001E-5</v>
      </c>
      <c r="AG322" s="14">
        <f>SUMIF('consultant-gross'!D:D,eslam.data!AQ322,'consultant-gross'!F:F)</f>
        <v>50645387.030000001</v>
      </c>
      <c r="AH322" s="14">
        <f>SUMIF('consultant-gross'!D:D,eslam.data!AQ322,'consultant-gross'!G:G)</f>
        <v>224287551.72999999</v>
      </c>
      <c r="AI322" s="14">
        <f>SUMIF('consultant-net'!D:D,eslam.data!AQ322,'consultant-net'!F:F)</f>
        <v>3870961.12</v>
      </c>
      <c r="AJ322" s="2" t="str">
        <f>VLOOKUP(A322,'eslam-to-invoicing'!A:B,2,0)</f>
        <v>EPICO 3 Facility</v>
      </c>
      <c r="AQ322" s="2" t="str">
        <f t="shared" si="54"/>
        <v>EIPICO13</v>
      </c>
      <c r="AR322" s="2" t="str">
        <f t="shared" si="55"/>
        <v>EPICO 3 Facility13</v>
      </c>
    </row>
    <row r="323" spans="1:44" hidden="1" x14ac:dyDescent="0.3">
      <c r="A323" s="6" t="s">
        <v>103</v>
      </c>
      <c r="B323" s="6">
        <f>VLOOKUP(A323,Sheet1!A:B,2,0)</f>
        <v>1</v>
      </c>
      <c r="C323" s="6">
        <v>14</v>
      </c>
      <c r="D323" s="25"/>
      <c r="E323" s="2">
        <v>69127504.850000024</v>
      </c>
      <c r="F323" s="26">
        <f>_xlfn.MAXIFS('data-from-invoicing'!E:E,'data-from-invoicing'!D:D,eslam.data!AR323)</f>
        <v>69127444.900000006</v>
      </c>
      <c r="G323" s="2">
        <f t="shared" si="52"/>
        <v>-59.950000017881393</v>
      </c>
      <c r="H323" s="2"/>
      <c r="I323" s="23"/>
      <c r="J323" s="2">
        <f>SUMIF('collection only'!D:D,eslam.data!AQ323,'collection only'!E:E)</f>
        <v>26305980.07</v>
      </c>
      <c r="K323" s="26">
        <f>SUMIF('data-from-invoicing'!D:D,eslam.data!AR323,'data-from-invoicing'!F:F)</f>
        <v>36305980.07</v>
      </c>
      <c r="L323" s="2">
        <f t="shared" si="53"/>
        <v>10000000</v>
      </c>
      <c r="M323" s="2"/>
      <c r="Q323" s="23"/>
      <c r="R323" s="2">
        <v>26305980.07</v>
      </c>
      <c r="S323" s="1">
        <v>45291</v>
      </c>
      <c r="T323" s="1">
        <v>45291</v>
      </c>
      <c r="U323" s="1">
        <v>45297</v>
      </c>
      <c r="V323">
        <v>35</v>
      </c>
      <c r="W323" s="1">
        <v>45332</v>
      </c>
      <c r="X323" s="1">
        <v>45358</v>
      </c>
      <c r="Y323" s="2">
        <v>293414996.63</v>
      </c>
      <c r="Z323" s="2">
        <v>36975442.25</v>
      </c>
      <c r="AA323" s="2">
        <v>57799027.369999997</v>
      </c>
      <c r="AC323" s="2">
        <v>60908341.960000001</v>
      </c>
      <c r="AD323" s="2">
        <v>7335374.915</v>
      </c>
      <c r="AE323" s="2">
        <v>7335374.915</v>
      </c>
      <c r="AF323" s="2">
        <v>0</v>
      </c>
      <c r="AG323" s="14">
        <f>SUMIF('consultant-gross'!D:D,eslam.data!AQ323,'consultant-gross'!F:F)</f>
        <v>69127444.900000006</v>
      </c>
      <c r="AH323" s="14">
        <f>SUMIF('consultant-gross'!D:D,eslam.data!AQ323,'consultant-gross'!G:G)</f>
        <v>293414996.63</v>
      </c>
      <c r="AI323" s="14">
        <f>SUMIF('consultant-net'!D:D,eslam.data!AQ323,'consultant-net'!F:F)</f>
        <v>26305980.07</v>
      </c>
      <c r="AJ323" s="2" t="str">
        <f>VLOOKUP(A323,'eslam-to-invoicing'!A:B,2,0)</f>
        <v>EPICO 3 Facility</v>
      </c>
      <c r="AQ323" s="2" t="str">
        <f t="shared" si="54"/>
        <v>EIPICO14</v>
      </c>
      <c r="AR323" s="2" t="str">
        <f t="shared" si="55"/>
        <v>EPICO 3 Facility14</v>
      </c>
    </row>
    <row r="324" spans="1:44" hidden="1" x14ac:dyDescent="0.3">
      <c r="A324" s="6" t="s">
        <v>103</v>
      </c>
      <c r="B324" s="6">
        <f>VLOOKUP(A324,Sheet1!A:B,2,0)</f>
        <v>1</v>
      </c>
      <c r="C324" s="6">
        <v>15</v>
      </c>
      <c r="D324" s="25"/>
      <c r="E324" s="2">
        <v>41894786.25</v>
      </c>
      <c r="F324" s="26">
        <f>_xlfn.MAXIFS('data-from-invoicing'!E:E,'data-from-invoicing'!D:D,eslam.data!AR324)</f>
        <v>41894786.25</v>
      </c>
      <c r="G324" s="2">
        <f t="shared" si="52"/>
        <v>0</v>
      </c>
      <c r="H324" s="2"/>
      <c r="I324" s="23"/>
      <c r="J324" s="2">
        <f>SUMIF('collection only'!D:D,eslam.data!AQ324,'collection only'!E:E)</f>
        <v>29236256.890000001</v>
      </c>
      <c r="K324" s="26">
        <f>SUMIF('data-from-invoicing'!D:D,eslam.data!AR324,'data-from-invoicing'!F:F)</f>
        <v>29236255.982500002</v>
      </c>
      <c r="L324" s="2">
        <f t="shared" si="53"/>
        <v>-0.9074999988079071</v>
      </c>
      <c r="M324" s="2"/>
      <c r="Q324" s="23"/>
      <c r="R324" s="2">
        <v>29236256.02</v>
      </c>
      <c r="S324" s="1">
        <v>45322</v>
      </c>
      <c r="T324" s="1">
        <v>45322</v>
      </c>
      <c r="U324" s="1">
        <v>45326</v>
      </c>
      <c r="V324">
        <v>35</v>
      </c>
      <c r="W324" s="1">
        <v>45361</v>
      </c>
      <c r="X324" s="1">
        <v>45371</v>
      </c>
      <c r="Y324" s="2">
        <v>335309782.88</v>
      </c>
      <c r="Z324" s="2">
        <v>34393385.979999997</v>
      </c>
      <c r="AA324" s="2">
        <v>69350170.390000001</v>
      </c>
      <c r="AC324" s="2">
        <v>63104446.32</v>
      </c>
      <c r="AD324" s="2">
        <v>8382744.5700000003</v>
      </c>
      <c r="AE324" s="2">
        <v>8382744.5700000003</v>
      </c>
      <c r="AF324" s="2">
        <v>0</v>
      </c>
      <c r="AG324" s="14">
        <f>SUMIF('consultant-gross'!D:D,eslam.data!AQ324,'consultant-gross'!F:F)</f>
        <v>41894786.25</v>
      </c>
      <c r="AH324" s="14">
        <f>SUMIF('consultant-gross'!D:D,eslam.data!AQ324,'consultant-gross'!G:G)</f>
        <v>335309782.88</v>
      </c>
      <c r="AI324" s="14">
        <f>SUMIF('consultant-net'!D:D,eslam.data!AQ324,'consultant-net'!F:F)</f>
        <v>58472512.039999999</v>
      </c>
      <c r="AJ324" s="2" t="str">
        <f>VLOOKUP(A324,'eslam-to-invoicing'!A:B,2,0)</f>
        <v>EPICO 3 Facility</v>
      </c>
      <c r="AQ324" s="2" t="str">
        <f t="shared" si="54"/>
        <v>EIPICO15</v>
      </c>
      <c r="AR324" s="2" t="str">
        <f t="shared" si="55"/>
        <v>EPICO 3 Facility15</v>
      </c>
    </row>
    <row r="325" spans="1:44" hidden="1" x14ac:dyDescent="0.3">
      <c r="A325" s="6" t="s">
        <v>103</v>
      </c>
      <c r="B325" s="6">
        <f>VLOOKUP(A325,Sheet1!A:B,2,0)</f>
        <v>1</v>
      </c>
      <c r="C325" s="6">
        <v>16</v>
      </c>
      <c r="D325" s="25"/>
      <c r="E325" s="2">
        <v>54812520.110000007</v>
      </c>
      <c r="F325" s="26">
        <f>_xlfn.MAXIFS('data-from-invoicing'!E:E,'data-from-invoicing'!D:D,eslam.data!AR325)</f>
        <v>54812520.18</v>
      </c>
      <c r="G325" s="2">
        <f t="shared" si="52"/>
        <v>6.9999992847442627E-2</v>
      </c>
      <c r="H325" s="2"/>
      <c r="I325" s="23"/>
      <c r="J325" s="2">
        <f>SUMIF('collection only'!D:D,eslam.data!AQ325,'collection only'!E:E)</f>
        <v>26363887.399999999</v>
      </c>
      <c r="K325" s="26">
        <f>SUMIF('data-from-invoicing'!D:D,eslam.data!AR325,'data-from-invoicing'!F:F)</f>
        <v>26363887.399999999</v>
      </c>
      <c r="L325" s="2">
        <f t="shared" si="53"/>
        <v>0</v>
      </c>
      <c r="M325" s="2"/>
      <c r="Q325" s="23"/>
      <c r="R325" s="2">
        <v>26365248.98</v>
      </c>
      <c r="S325" s="1">
        <v>45382</v>
      </c>
      <c r="T325" s="1">
        <v>45382</v>
      </c>
      <c r="U325" s="1">
        <v>45385</v>
      </c>
      <c r="V325">
        <v>35</v>
      </c>
      <c r="W325" s="1">
        <v>45420</v>
      </c>
      <c r="X325" s="1">
        <v>45406</v>
      </c>
      <c r="Y325" s="2">
        <v>390122302.99000001</v>
      </c>
      <c r="Z325" s="2">
        <v>33031508.829999998</v>
      </c>
      <c r="AA325" s="2">
        <v>74589819.540000007</v>
      </c>
      <c r="AC325" s="2">
        <v>94064398.159999996</v>
      </c>
      <c r="AD325" s="2">
        <v>9753057.5749999993</v>
      </c>
      <c r="AE325" s="2">
        <v>9753057.5749999993</v>
      </c>
      <c r="AF325" s="2">
        <v>0</v>
      </c>
      <c r="AG325" s="14">
        <f>SUMIF('consultant-gross'!D:D,eslam.data!AQ325,'consultant-gross'!F:F)</f>
        <v>54812520.110000014</v>
      </c>
      <c r="AH325" s="14">
        <f>SUMIF('consultant-gross'!D:D,eslam.data!AQ325,'consultant-gross'!G:G)</f>
        <v>390122302.99000001</v>
      </c>
      <c r="AI325" s="14">
        <f>SUMIF('consultant-net'!D:D,eslam.data!AQ325,'consultant-net'!F:F)</f>
        <v>26365248.98</v>
      </c>
      <c r="AJ325" s="2" t="str">
        <f>VLOOKUP(A325,'eslam-to-invoicing'!A:B,2,0)</f>
        <v>EPICO 3 Facility</v>
      </c>
      <c r="AQ325" s="2" t="str">
        <f t="shared" si="54"/>
        <v>EIPICO16</v>
      </c>
      <c r="AR325" s="2" t="str">
        <f t="shared" si="55"/>
        <v>EPICO 3 Facility16</v>
      </c>
    </row>
    <row r="326" spans="1:44" x14ac:dyDescent="0.3">
      <c r="A326" s="6" t="s">
        <v>103</v>
      </c>
      <c r="B326" s="35">
        <f>VLOOKUP(A326,Sheet1!A:B,2,0)</f>
        <v>1</v>
      </c>
      <c r="C326" s="6">
        <v>17</v>
      </c>
      <c r="D326" s="25"/>
      <c r="E326" s="2">
        <v>30260072.00999999</v>
      </c>
      <c r="F326" s="26">
        <f>_xlfn.MAXIFS('data-from-invoicing'!E:E,'data-from-invoicing'!D:D,eslam.data!AR326)</f>
        <v>30615959.940000001</v>
      </c>
      <c r="G326" s="2">
        <f t="shared" si="52"/>
        <v>355887.93000001088</v>
      </c>
      <c r="I326" s="23"/>
      <c r="J326" s="2">
        <f>SUMIF('collection only'!D:D,eslam.data!AQ326,'collection only'!E:E)</f>
        <v>13161378.75</v>
      </c>
      <c r="K326" s="26">
        <f>SUMIF('data-from-invoicing'!D:D,eslam.data!AR326,'data-from-invoicing'!F:F)</f>
        <v>13161378.737</v>
      </c>
      <c r="L326" s="2">
        <f t="shared" si="53"/>
        <v>-1.3000000268220901E-2</v>
      </c>
      <c r="Q326" s="23"/>
      <c r="R326" s="2">
        <v>13161378</v>
      </c>
      <c r="S326" s="1">
        <v>45412</v>
      </c>
      <c r="T326" s="1">
        <v>45412</v>
      </c>
      <c r="U326" s="1">
        <v>45440</v>
      </c>
      <c r="V326">
        <v>35</v>
      </c>
      <c r="W326" s="1">
        <v>45475</v>
      </c>
      <c r="X326" s="1">
        <v>45456</v>
      </c>
      <c r="Y326" s="2">
        <v>420382375</v>
      </c>
      <c r="Z326" s="2">
        <v>32932557</v>
      </c>
      <c r="AA326" s="2">
        <v>81926235</v>
      </c>
      <c r="AC326" s="2">
        <v>110270621</v>
      </c>
      <c r="AD326" s="2">
        <v>10518279.5</v>
      </c>
      <c r="AE326" s="2">
        <v>10518279.5</v>
      </c>
      <c r="AF326" s="2">
        <v>0</v>
      </c>
      <c r="AG326" s="14">
        <f>SUMIF('consultant-gross'!D:D,eslam.data!AQ326,'consultant-gross'!F:F)</f>
        <v>30260072.00999999</v>
      </c>
      <c r="AH326" s="14">
        <f>SUMIF('consultant-gross'!D:D,eslam.data!AQ326,'consultant-gross'!G:G)</f>
        <v>420382375</v>
      </c>
      <c r="AI326" s="14">
        <f>SUMIF('consultant-net'!D:D,eslam.data!AQ326,'consultant-net'!F:F)</f>
        <v>13161378</v>
      </c>
      <c r="AJ326" s="2" t="str">
        <f>VLOOKUP(A326,'eslam-to-invoicing'!A:B,2,0)</f>
        <v>EPICO 3 Facility</v>
      </c>
      <c r="AQ326" s="2" t="str">
        <f t="shared" si="54"/>
        <v>EIPICO17</v>
      </c>
      <c r="AR326" s="2" t="str">
        <f t="shared" si="55"/>
        <v>EPICO 3 Facility17</v>
      </c>
    </row>
    <row r="327" spans="1:44" x14ac:dyDescent="0.3">
      <c r="A327" s="6" t="s">
        <v>103</v>
      </c>
      <c r="B327" s="35">
        <f>VLOOKUP(A327,Sheet1!A:B,2,0)</f>
        <v>1</v>
      </c>
      <c r="C327" s="6">
        <v>18</v>
      </c>
      <c r="D327" s="25"/>
      <c r="E327" s="2">
        <v>61471115.829999983</v>
      </c>
      <c r="F327" s="26">
        <f>_xlfn.MAXIFS('data-from-invoicing'!E:E,'data-from-invoicing'!D:D,eslam.data!AR327)</f>
        <v>61115227.869999997</v>
      </c>
      <c r="G327" s="2">
        <f t="shared" si="52"/>
        <v>-355887.95999998599</v>
      </c>
      <c r="I327" s="23"/>
      <c r="J327" s="2">
        <f>SUMIF('collection only'!D:D,eslam.data!AQ327,'collection only'!E:E)</f>
        <v>35188037.299999997</v>
      </c>
      <c r="K327" s="26">
        <f>SUMIF('data-from-invoicing'!D:D,eslam.data!AR327,'data-from-invoicing'!F:F)</f>
        <v>35188037.299999997</v>
      </c>
      <c r="L327" s="2">
        <f t="shared" si="53"/>
        <v>0</v>
      </c>
      <c r="Q327" s="23"/>
      <c r="R327" s="2">
        <v>38010351.149999999</v>
      </c>
      <c r="S327" s="1">
        <v>45473</v>
      </c>
      <c r="T327" s="1">
        <v>45473</v>
      </c>
      <c r="U327" s="1">
        <v>45488</v>
      </c>
      <c r="V327">
        <v>35</v>
      </c>
      <c r="W327" s="1">
        <v>45523</v>
      </c>
      <c r="X327" s="1">
        <v>45503</v>
      </c>
      <c r="Y327" s="2">
        <v>481853490.82999998</v>
      </c>
      <c r="Z327" s="2">
        <v>27876972.920000002</v>
      </c>
      <c r="AA327" s="2">
        <v>86364959.209999993</v>
      </c>
      <c r="AC327" s="2">
        <v>143970319.09</v>
      </c>
      <c r="AD327" s="2">
        <v>12046337.27</v>
      </c>
      <c r="AE327" s="2">
        <v>12046337.27</v>
      </c>
      <c r="AF327" s="2">
        <v>0</v>
      </c>
      <c r="AG327" s="14">
        <f>SUMIF('consultant-gross'!D:D,eslam.data!AQ327,'consultant-gross'!F:F)</f>
        <v>61471115.829999983</v>
      </c>
      <c r="AH327" s="14">
        <f>SUMIF('consultant-gross'!D:D,eslam.data!AQ327,'consultant-gross'!G:G)</f>
        <v>481853490.82999998</v>
      </c>
      <c r="AI327" s="14">
        <f>SUMIF('consultant-net'!D:D,eslam.data!AQ327,'consultant-net'!F:F)</f>
        <v>38010351.149999999</v>
      </c>
      <c r="AJ327" s="2" t="str">
        <f>VLOOKUP(A327,'eslam-to-invoicing'!A:B,2,0)</f>
        <v>EPICO 3 Facility</v>
      </c>
      <c r="AQ327" s="2" t="str">
        <f t="shared" si="54"/>
        <v>EIPICO18</v>
      </c>
      <c r="AR327" s="2" t="str">
        <f t="shared" si="55"/>
        <v>EPICO 3 Facility18</v>
      </c>
    </row>
    <row r="328" spans="1:44" hidden="1" x14ac:dyDescent="0.3">
      <c r="A328" s="6" t="s">
        <v>103</v>
      </c>
      <c r="B328" s="6">
        <f>VLOOKUP(A328,Sheet1!A:B,2,0)</f>
        <v>1</v>
      </c>
      <c r="C328" s="6">
        <v>19</v>
      </c>
      <c r="D328" s="25"/>
      <c r="E328" s="2">
        <v>35463786.170000017</v>
      </c>
      <c r="F328" s="26">
        <f>_xlfn.MAXIFS('data-from-invoicing'!E:E,'data-from-invoicing'!D:D,eslam.data!AR328)</f>
        <v>35463786.32</v>
      </c>
      <c r="G328" s="2">
        <f t="shared" si="52"/>
        <v>0.14999998360872269</v>
      </c>
      <c r="H328" s="2"/>
      <c r="I328" s="23"/>
      <c r="J328" s="2">
        <f>SUMIF('collection only'!D:D,eslam.data!AQ328,'collection only'!E:E)</f>
        <v>22436578.359999999</v>
      </c>
      <c r="K328" s="26">
        <f>SUMIF('data-from-invoicing'!D:D,eslam.data!AR328,'data-from-invoicing'!F:F)</f>
        <v>22436578.355999999</v>
      </c>
      <c r="L328" s="2">
        <f t="shared" si="53"/>
        <v>-4.0000006556510925E-3</v>
      </c>
      <c r="M328" s="2"/>
      <c r="Q328" s="23"/>
      <c r="R328" s="2">
        <v>22436578.359999999</v>
      </c>
      <c r="S328" s="1">
        <v>45535</v>
      </c>
      <c r="T328" s="1">
        <v>45535</v>
      </c>
      <c r="U328" s="1">
        <v>45538</v>
      </c>
      <c r="V328">
        <v>35</v>
      </c>
      <c r="W328" s="1">
        <v>45573</v>
      </c>
      <c r="X328" s="1">
        <v>45591</v>
      </c>
      <c r="Y328" s="2">
        <v>517317277</v>
      </c>
      <c r="Z328" s="2">
        <v>23341078</v>
      </c>
      <c r="AA328" s="2">
        <v>95950976</v>
      </c>
      <c r="AC328" s="2">
        <v>145234855</v>
      </c>
      <c r="AD328" s="2">
        <v>12932931.5</v>
      </c>
      <c r="AE328" s="2">
        <v>12932931.5</v>
      </c>
      <c r="AF328" s="2">
        <v>17754935</v>
      </c>
      <c r="AG328" s="14">
        <f>SUMIF('consultant-gross'!D:D,eslam.data!AQ328,'consultant-gross'!F:F)</f>
        <v>35463786.170000017</v>
      </c>
      <c r="AH328" s="14">
        <f>SUMIF('consultant-gross'!D:D,eslam.data!AQ328,'consultant-gross'!G:G)</f>
        <v>517317277</v>
      </c>
      <c r="AI328" s="14">
        <f>SUMIF('consultant-net'!D:D,eslam.data!AQ328,'consultant-net'!F:F)</f>
        <v>29978125.140000001</v>
      </c>
      <c r="AJ328" s="2" t="str">
        <f>VLOOKUP(A328,'eslam-to-invoicing'!A:B,2,0)</f>
        <v>EPICO 3 Facility</v>
      </c>
      <c r="AQ328" s="2" t="str">
        <f t="shared" si="54"/>
        <v>EIPICO19</v>
      </c>
      <c r="AR328" s="2" t="str">
        <f t="shared" si="55"/>
        <v>EPICO 3 Facility19</v>
      </c>
    </row>
    <row r="329" spans="1:44" x14ac:dyDescent="0.3">
      <c r="A329" s="6" t="s">
        <v>103</v>
      </c>
      <c r="B329" s="35">
        <f>VLOOKUP(A329,Sheet1!A:B,2,0)</f>
        <v>1</v>
      </c>
      <c r="C329" s="6">
        <v>20</v>
      </c>
      <c r="D329" s="25"/>
      <c r="F329" s="26">
        <f>_xlfn.MAXIFS('data-from-invoicing'!E:E,'data-from-invoicing'!D:D,eslam.data!AR329)</f>
        <v>71749002.230000004</v>
      </c>
      <c r="G329" s="2">
        <f t="shared" si="52"/>
        <v>71749002.230000004</v>
      </c>
      <c r="I329" s="23"/>
      <c r="J329" s="2">
        <f>SUMIF('collection only'!D:D,eslam.data!AQ329,'collection only'!E:E)</f>
        <v>20000000</v>
      </c>
      <c r="K329" s="26">
        <f>SUMIF('data-from-invoicing'!D:D,eslam.data!AR329,'data-from-invoicing'!F:F)</f>
        <v>62225320.009999998</v>
      </c>
      <c r="L329" s="2">
        <f t="shared" si="53"/>
        <v>42225320.009999998</v>
      </c>
      <c r="Q329" s="23"/>
      <c r="S329" s="1">
        <v>45565</v>
      </c>
      <c r="T329" s="1">
        <v>45565</v>
      </c>
      <c r="U329" s="1">
        <v>45594</v>
      </c>
      <c r="V329">
        <v>35</v>
      </c>
      <c r="W329" s="1">
        <v>45629</v>
      </c>
      <c r="AF329" s="2">
        <v>0</v>
      </c>
      <c r="AG329" s="14">
        <f>SUMIF('consultant-gross'!D:D,eslam.data!AQ329,'consultant-gross'!F:F)</f>
        <v>0</v>
      </c>
      <c r="AH329" s="14">
        <f>SUMIF('consultant-gross'!D:D,eslam.data!AQ329,'consultant-gross'!G:G)</f>
        <v>0</v>
      </c>
      <c r="AI329" s="14">
        <f>SUMIF('consultant-net'!D:D,eslam.data!AQ329,'consultant-net'!F:F)</f>
        <v>0</v>
      </c>
      <c r="AJ329" s="2" t="str">
        <f>VLOOKUP(A329,'eslam-to-invoicing'!A:B,2,0)</f>
        <v>EPICO 3 Facility</v>
      </c>
      <c r="AQ329" s="2" t="str">
        <f t="shared" si="54"/>
        <v>EIPICO20</v>
      </c>
      <c r="AR329" s="2" t="str">
        <f t="shared" si="55"/>
        <v>EPICO 3 Facility20</v>
      </c>
    </row>
    <row r="330" spans="1:44" x14ac:dyDescent="0.3">
      <c r="B330" s="35" t="e">
        <f>VLOOKUP(A330,Sheet1!A:B,2,0)</f>
        <v>#N/A</v>
      </c>
      <c r="D330" s="25"/>
      <c r="F330" s="26">
        <f>_xlfn.MAXIFS('data-from-invoicing'!E:E,'data-from-invoicing'!D:D,eslam.data!AR330)</f>
        <v>0</v>
      </c>
      <c r="I330" s="23"/>
      <c r="K330" s="26"/>
      <c r="Q330" s="23"/>
    </row>
    <row r="331" spans="1:44" x14ac:dyDescent="0.3">
      <c r="A331" s="6" t="s">
        <v>22</v>
      </c>
      <c r="B331" s="35">
        <f>VLOOKUP(A331,Sheet1!A:B,2,0)</f>
        <v>1</v>
      </c>
      <c r="C331" s="6">
        <v>1</v>
      </c>
      <c r="D331" s="25"/>
      <c r="E331" s="2">
        <v>2762087.0380952382</v>
      </c>
      <c r="F331" s="26">
        <f>_xlfn.MAXIFS('data-from-invoicing'!E:E,'data-from-invoicing'!D:D,eslam.data!AR331)</f>
        <v>1805053.36</v>
      </c>
      <c r="G331" s="2">
        <f t="shared" ref="G331:G362" si="56">F331-E331</f>
        <v>-957033.67809523805</v>
      </c>
      <c r="I331" s="23"/>
      <c r="J331" s="2">
        <f>SUMIF('collection only'!D:D,eslam.data!AQ331,'collection only'!E:E)</f>
        <v>1917993.24</v>
      </c>
      <c r="K331" s="26">
        <f>SUMIF('data-from-invoicing'!D:D,eslam.data!AR331,'data-from-invoicing'!F:F)</f>
        <v>1727255.568</v>
      </c>
      <c r="L331" s="2">
        <f t="shared" ref="L331:L362" si="57">K331-J331</f>
        <v>-190737.67200000002</v>
      </c>
      <c r="Q331" s="23"/>
      <c r="R331" s="2">
        <v>2002513.1</v>
      </c>
      <c r="S331" s="1">
        <v>43312</v>
      </c>
      <c r="T331" s="1">
        <v>43343</v>
      </c>
      <c r="U331" s="1">
        <v>43346</v>
      </c>
      <c r="V331">
        <v>4</v>
      </c>
      <c r="W331" s="1">
        <v>43392</v>
      </c>
      <c r="X331" s="1">
        <v>43388</v>
      </c>
      <c r="Y331" s="2">
        <v>2762087.0380952382</v>
      </c>
      <c r="Z331" s="2">
        <v>0</v>
      </c>
      <c r="AF331" s="2">
        <v>0</v>
      </c>
      <c r="AG331" s="14">
        <f>SUMIF('consultant-gross'!D:D,eslam.data!AQ331,'consultant-gross'!F:F)</f>
        <v>2762087.0380952382</v>
      </c>
      <c r="AH331" s="14">
        <f>SUMIF('consultant-gross'!D:D,eslam.data!AQ331,'consultant-gross'!G:G)</f>
        <v>2762087.0380952382</v>
      </c>
      <c r="AI331" s="14">
        <f>SUMIF('consultant-net'!D:D,eslam.data!AQ331,'consultant-net'!F:F)</f>
        <v>2002513.1</v>
      </c>
      <c r="AJ331" s="2" t="str">
        <f>VLOOKUP(A331,'eslam-to-invoicing'!A:B,2,0)</f>
        <v>Elsewedy Univ - Enabling Works</v>
      </c>
      <c r="AQ331" s="2" t="str">
        <f t="shared" ref="AQ331:AQ362" si="58">A331&amp;C331</f>
        <v>El Sewedy Uni.-PKG.11</v>
      </c>
      <c r="AR331" s="2" t="str">
        <f t="shared" ref="AR331:AR362" si="59">AJ331&amp;C331</f>
        <v>Elsewedy Univ - Enabling Works1</v>
      </c>
    </row>
    <row r="332" spans="1:44" x14ac:dyDescent="0.3">
      <c r="A332" s="6" t="s">
        <v>22</v>
      </c>
      <c r="B332" s="35">
        <f>VLOOKUP(A332,Sheet1!A:B,2,0)</f>
        <v>1</v>
      </c>
      <c r="C332" s="6">
        <v>2</v>
      </c>
      <c r="D332" s="25"/>
      <c r="E332" s="2">
        <v>1370079.6319047611</v>
      </c>
      <c r="F332" s="26">
        <f>_xlfn.MAXIFS('data-from-invoicing'!E:E,'data-from-invoicing'!D:D,eslam.data!AR332)</f>
        <v>4165158.06</v>
      </c>
      <c r="G332" s="2">
        <f t="shared" si="56"/>
        <v>2795078.4280952392</v>
      </c>
      <c r="I332" s="23"/>
      <c r="J332" s="2">
        <f>SUMIF('collection only'!D:D,eslam.data!AQ332,'collection only'!E:E)</f>
        <v>881744.36</v>
      </c>
      <c r="K332" s="26">
        <f>SUMIF('data-from-invoicing'!D:D,eslam.data!AR332,'data-from-invoicing'!F:F)</f>
        <v>9096115.222000001</v>
      </c>
      <c r="L332" s="2">
        <f t="shared" si="57"/>
        <v>8214370.8620000007</v>
      </c>
      <c r="Q332" s="23"/>
      <c r="R332" s="2">
        <v>951383.3</v>
      </c>
      <c r="S332" s="1">
        <v>43373</v>
      </c>
      <c r="T332" s="1">
        <v>43388</v>
      </c>
      <c r="U332" s="1">
        <v>43391</v>
      </c>
      <c r="V332">
        <v>4</v>
      </c>
      <c r="W332" s="1">
        <v>43402</v>
      </c>
      <c r="X332" s="1">
        <v>43398</v>
      </c>
      <c r="Y332" s="2">
        <v>4132166.669999999</v>
      </c>
      <c r="AF332" s="2">
        <v>0</v>
      </c>
      <c r="AG332" s="14">
        <f>SUMIF('consultant-gross'!D:D,eslam.data!AQ332,'consultant-gross'!F:F)</f>
        <v>1370079.6319047613</v>
      </c>
      <c r="AH332" s="14">
        <f>SUMIF('consultant-gross'!D:D,eslam.data!AQ332,'consultant-gross'!G:G)</f>
        <v>4132166.6699999995</v>
      </c>
      <c r="AI332" s="14">
        <f>SUMIF('consultant-net'!D:D,eslam.data!AQ332,'consultant-net'!F:F)</f>
        <v>951383.3</v>
      </c>
      <c r="AJ332" s="2" t="str">
        <f>VLOOKUP(A332,'eslam-to-invoicing'!A:B,2,0)</f>
        <v>Elsewedy Univ - Enabling Works</v>
      </c>
      <c r="AQ332" s="2" t="str">
        <f t="shared" si="58"/>
        <v>El Sewedy Uni.-PKG.12</v>
      </c>
      <c r="AR332" s="2" t="str">
        <f t="shared" si="59"/>
        <v>Elsewedy Univ - Enabling Works2</v>
      </c>
    </row>
    <row r="333" spans="1:44" x14ac:dyDescent="0.3">
      <c r="A333" s="6" t="s">
        <v>22</v>
      </c>
      <c r="B333" s="35">
        <f>VLOOKUP(A333,Sheet1!A:B,2,0)</f>
        <v>1</v>
      </c>
      <c r="C333" s="6">
        <v>3</v>
      </c>
      <c r="D333" s="25"/>
      <c r="E333" s="2">
        <v>1749696.330000001</v>
      </c>
      <c r="F333" s="26">
        <f>_xlfn.MAXIFS('data-from-invoicing'!E:E,'data-from-invoicing'!D:D,eslam.data!AR333)</f>
        <v>4458365.84</v>
      </c>
      <c r="G333" s="2">
        <f t="shared" si="56"/>
        <v>2708669.5099999988</v>
      </c>
      <c r="I333" s="23"/>
      <c r="J333" s="2">
        <f>SUMIF('collection only'!D:D,eslam.data!AQ333,'collection only'!E:E)</f>
        <v>1214989</v>
      </c>
      <c r="K333" s="26">
        <f>SUMIF('data-from-invoicing'!D:D,eslam.data!AR333,'data-from-invoicing'!F:F)</f>
        <v>10213661.2305</v>
      </c>
      <c r="L333" s="2">
        <f t="shared" si="57"/>
        <v>8998672.2304999996</v>
      </c>
      <c r="Q333" s="23"/>
      <c r="R333" s="2">
        <v>1214989.1272</v>
      </c>
      <c r="S333" s="1">
        <v>43404</v>
      </c>
      <c r="T333" s="1">
        <v>43419</v>
      </c>
      <c r="U333" s="1">
        <v>43418</v>
      </c>
      <c r="V333">
        <v>4</v>
      </c>
      <c r="W333" s="1">
        <v>43435</v>
      </c>
      <c r="X333" s="1">
        <v>43431</v>
      </c>
      <c r="Y333" s="2">
        <v>5881863</v>
      </c>
      <c r="AF333" s="2">
        <v>0</v>
      </c>
      <c r="AG333" s="14">
        <f>SUMIF('consultant-gross'!D:D,eslam.data!AQ333,'consultant-gross'!F:F)</f>
        <v>1749696.3300000005</v>
      </c>
      <c r="AH333" s="14">
        <f>SUMIF('consultant-gross'!D:D,eslam.data!AQ333,'consultant-gross'!G:G)</f>
        <v>5881863</v>
      </c>
      <c r="AI333" s="14">
        <f>SUMIF('consultant-net'!D:D,eslam.data!AQ333,'consultant-net'!F:F)</f>
        <v>1214989.1272000005</v>
      </c>
      <c r="AJ333" s="2" t="str">
        <f>VLOOKUP(A333,'eslam-to-invoicing'!A:B,2,0)</f>
        <v>Elsewedy Univ - Enabling Works</v>
      </c>
      <c r="AQ333" s="2" t="str">
        <f t="shared" si="58"/>
        <v>El Sewedy Uni.-PKG.13</v>
      </c>
      <c r="AR333" s="2" t="str">
        <f t="shared" si="59"/>
        <v>Elsewedy Univ - Enabling Works3</v>
      </c>
    </row>
    <row r="334" spans="1:44" x14ac:dyDescent="0.3">
      <c r="A334" s="6" t="s">
        <v>22</v>
      </c>
      <c r="B334" s="35">
        <f>VLOOKUP(A334,Sheet1!A:B,2,0)</f>
        <v>1</v>
      </c>
      <c r="C334" s="6">
        <v>4</v>
      </c>
      <c r="D334" s="25"/>
      <c r="E334" s="2">
        <v>1734033.5</v>
      </c>
      <c r="F334" s="26">
        <f>_xlfn.MAXIFS('data-from-invoicing'!E:E,'data-from-invoicing'!D:D,eslam.data!AR334)</f>
        <v>2548899.1</v>
      </c>
      <c r="G334" s="2">
        <f t="shared" si="56"/>
        <v>814865.60000000009</v>
      </c>
      <c r="I334" s="23"/>
      <c r="J334" s="2">
        <f>SUMIF('collection only'!D:D,eslam.data!AQ334,'collection only'!E:E)</f>
        <v>1204112.8595999996</v>
      </c>
      <c r="K334" s="26">
        <f>SUMIF('data-from-invoicing'!D:D,eslam.data!AR334,'data-from-invoicing'!F:F)</f>
        <v>1785482.76</v>
      </c>
      <c r="L334" s="2">
        <f t="shared" si="57"/>
        <v>581369.90040000039</v>
      </c>
      <c r="Q334" s="23"/>
      <c r="R334" s="2">
        <v>1204112.8596000001</v>
      </c>
      <c r="S334" s="1">
        <v>43434</v>
      </c>
      <c r="T334" s="1">
        <v>43434</v>
      </c>
      <c r="U334" s="1">
        <v>43436</v>
      </c>
      <c r="V334">
        <v>4</v>
      </c>
      <c r="W334" s="1">
        <v>43448</v>
      </c>
      <c r="X334" s="1">
        <v>43444</v>
      </c>
      <c r="Y334" s="2">
        <v>7615896.5</v>
      </c>
      <c r="AF334" s="2">
        <v>0</v>
      </c>
      <c r="AG334" s="14">
        <f>SUMIF('consultant-gross'!D:D,eslam.data!AQ334,'consultant-gross'!F:F)</f>
        <v>807197.65238095261</v>
      </c>
      <c r="AH334" s="14">
        <f>SUMIF('consultant-gross'!D:D,eslam.data!AQ334,'consultant-gross'!G:G)</f>
        <v>7615896.5</v>
      </c>
      <c r="AI334" s="14">
        <f>SUMIF('consultant-net'!D:D,eslam.data!AQ334,'consultant-net'!F:F)</f>
        <v>1204112.8595999996</v>
      </c>
      <c r="AJ334" s="2" t="str">
        <f>VLOOKUP(A334,'eslam-to-invoicing'!A:B,2,0)</f>
        <v>Elsewedy Univ - Enabling Works</v>
      </c>
      <c r="AQ334" s="2" t="str">
        <f t="shared" si="58"/>
        <v>El Sewedy Uni.-PKG.14</v>
      </c>
      <c r="AR334" s="2" t="str">
        <f t="shared" si="59"/>
        <v>Elsewedy Univ - Enabling Works4</v>
      </c>
    </row>
    <row r="335" spans="1:44" x14ac:dyDescent="0.3">
      <c r="A335" s="6" t="s">
        <v>22</v>
      </c>
      <c r="B335" s="35">
        <f>VLOOKUP(A335,Sheet1!A:B,2,0)</f>
        <v>1</v>
      </c>
      <c r="C335" s="6">
        <v>5</v>
      </c>
      <c r="D335" s="25"/>
      <c r="E335" s="2">
        <v>267331.58999999991</v>
      </c>
      <c r="F335" s="26">
        <f>_xlfn.MAXIFS('data-from-invoicing'!E:E,'data-from-invoicing'!D:D,eslam.data!AR335)</f>
        <v>18231859.57</v>
      </c>
      <c r="G335" s="2">
        <f t="shared" si="56"/>
        <v>17964527.98</v>
      </c>
      <c r="I335" s="23"/>
      <c r="J335" s="2">
        <f>SUMIF('collection only'!D:D,eslam.data!AQ335,'collection only'!E:E)</f>
        <v>185635.05569599941</v>
      </c>
      <c r="K335" s="26">
        <f>SUMIF('data-from-invoicing'!D:D,eslam.data!AR335,'data-from-invoicing'!F:F)</f>
        <v>125621602.973</v>
      </c>
      <c r="L335" s="2">
        <f t="shared" si="57"/>
        <v>125435967.91730401</v>
      </c>
      <c r="Q335" s="23"/>
      <c r="R335" s="2">
        <v>185635.05569599941</v>
      </c>
      <c r="S335" s="1">
        <v>43465</v>
      </c>
      <c r="T335" s="1">
        <v>43449</v>
      </c>
      <c r="U335" s="1">
        <v>43451</v>
      </c>
      <c r="V335">
        <v>4</v>
      </c>
      <c r="W335" s="1">
        <v>43456</v>
      </c>
      <c r="X335" s="1">
        <v>43452</v>
      </c>
      <c r="Y335" s="2">
        <v>7883228.0899999999</v>
      </c>
      <c r="AF335" s="2">
        <v>0</v>
      </c>
      <c r="AG335" s="14">
        <f>SUMIF('consultant-gross'!D:D,eslam.data!AQ335,'consultant-gross'!F:F)</f>
        <v>267331.58999999985</v>
      </c>
      <c r="AH335" s="14">
        <f>SUMIF('consultant-gross'!D:D,eslam.data!AQ335,'consultant-gross'!G:G)</f>
        <v>7883228.0899999999</v>
      </c>
      <c r="AI335" s="14">
        <f>SUMIF('consultant-net'!D:D,eslam.data!AQ335,'consultant-net'!F:F)</f>
        <v>185635.05569599941</v>
      </c>
      <c r="AJ335" s="2" t="str">
        <f>VLOOKUP(A335,'eslam-to-invoicing'!A:B,2,0)</f>
        <v>Elsewedy Univ - Enabling Works</v>
      </c>
      <c r="AQ335" s="2" t="str">
        <f t="shared" si="58"/>
        <v>El Sewedy Uni.-PKG.15</v>
      </c>
      <c r="AR335" s="2" t="str">
        <f t="shared" si="59"/>
        <v>Elsewedy Univ - Enabling Works5</v>
      </c>
    </row>
    <row r="336" spans="1:44" x14ac:dyDescent="0.3">
      <c r="A336" s="6" t="s">
        <v>22</v>
      </c>
      <c r="B336" s="35">
        <f>VLOOKUP(A336,Sheet1!A:B,2,0)</f>
        <v>1</v>
      </c>
      <c r="C336" s="6">
        <v>6</v>
      </c>
      <c r="D336" s="25"/>
      <c r="E336" s="2">
        <v>205504.28000000119</v>
      </c>
      <c r="F336" s="26">
        <f>_xlfn.MAXIFS('data-from-invoicing'!E:E,'data-from-invoicing'!D:D,eslam.data!AR336)</f>
        <v>33456554.930000003</v>
      </c>
      <c r="G336" s="2">
        <f t="shared" si="56"/>
        <v>33251050.650000002</v>
      </c>
      <c r="I336" s="23"/>
      <c r="J336" s="2">
        <f>SUMIF('collection only'!D:D,eslam.data!AQ336,'collection only'!E:E)</f>
        <v>142702.12</v>
      </c>
      <c r="K336" s="26">
        <f>SUMIF('data-from-invoicing'!D:D,eslam.data!AR336,'data-from-invoicing'!F:F)</f>
        <v>27378382.813500002</v>
      </c>
      <c r="L336" s="2">
        <f t="shared" si="57"/>
        <v>27235680.693500001</v>
      </c>
      <c r="Q336" s="23"/>
      <c r="R336" s="2">
        <v>142702.16772800131</v>
      </c>
      <c r="S336" s="1">
        <v>43465</v>
      </c>
      <c r="T336" s="1">
        <v>43459</v>
      </c>
      <c r="U336" s="1">
        <v>43463</v>
      </c>
      <c r="V336">
        <v>4</v>
      </c>
      <c r="W336" s="1">
        <v>43477</v>
      </c>
      <c r="X336" s="1">
        <v>43473</v>
      </c>
      <c r="Y336" s="2">
        <v>8088732.370000001</v>
      </c>
      <c r="AF336" s="2">
        <v>0</v>
      </c>
      <c r="AG336" s="14">
        <f>SUMIF('consultant-gross'!D:D,eslam.data!AQ336,'consultant-gross'!F:F)</f>
        <v>205504.28000000119</v>
      </c>
      <c r="AH336" s="14">
        <f>SUMIF('consultant-gross'!D:D,eslam.data!AQ336,'consultant-gross'!G:G)</f>
        <v>8088732.370000001</v>
      </c>
      <c r="AI336" s="14">
        <f>SUMIF('consultant-net'!D:D,eslam.data!AQ336,'consultant-net'!F:F)</f>
        <v>142702.16772800125</v>
      </c>
      <c r="AJ336" s="2" t="str">
        <f>VLOOKUP(A336,'eslam-to-invoicing'!A:B,2,0)</f>
        <v>Elsewedy Univ - Enabling Works</v>
      </c>
      <c r="AQ336" s="2" t="str">
        <f t="shared" si="58"/>
        <v>El Sewedy Uni.-PKG.16</v>
      </c>
      <c r="AR336" s="2" t="str">
        <f t="shared" si="59"/>
        <v>Elsewedy Univ - Enabling Works6</v>
      </c>
    </row>
    <row r="337" spans="1:44" x14ac:dyDescent="0.3">
      <c r="A337" s="6" t="s">
        <v>22</v>
      </c>
      <c r="B337" s="35">
        <f>VLOOKUP(A337,Sheet1!A:B,2,0)</f>
        <v>1</v>
      </c>
      <c r="C337" s="6">
        <v>7</v>
      </c>
      <c r="D337" s="25"/>
      <c r="E337" s="2">
        <v>410253.11999999918</v>
      </c>
      <c r="F337" s="26">
        <f>_xlfn.MAXIFS('data-from-invoicing'!E:E,'data-from-invoicing'!D:D,eslam.data!AR337)</f>
        <v>35759955.799999997</v>
      </c>
      <c r="G337" s="2">
        <f t="shared" si="56"/>
        <v>35349702.68</v>
      </c>
      <c r="I337" s="23"/>
      <c r="J337" s="2">
        <f>SUMIF('collection only'!D:D,eslam.data!AQ337,'collection only'!E:E)</f>
        <v>284879.77</v>
      </c>
      <c r="K337" s="26">
        <f>SUMIF('data-from-invoicing'!D:D,eslam.data!AR337,'data-from-invoicing'!F:F)</f>
        <v>39973819.309500001</v>
      </c>
      <c r="L337" s="2">
        <f t="shared" si="57"/>
        <v>39688939.539499998</v>
      </c>
      <c r="Q337" s="23"/>
      <c r="R337" s="2">
        <v>284879.76</v>
      </c>
      <c r="S337" s="1">
        <v>43496</v>
      </c>
      <c r="T337" s="1">
        <v>43480</v>
      </c>
      <c r="U337" s="1">
        <v>43481</v>
      </c>
      <c r="V337">
        <v>4</v>
      </c>
      <c r="W337" s="1">
        <v>43491</v>
      </c>
      <c r="X337" s="1">
        <v>43487</v>
      </c>
      <c r="Y337" s="2">
        <v>8498985.4900000002</v>
      </c>
      <c r="AF337" s="2">
        <v>0</v>
      </c>
      <c r="AG337" s="14">
        <f>SUMIF('consultant-gross'!D:D,eslam.data!AQ337,'consultant-gross'!F:F)</f>
        <v>410253.11999999918</v>
      </c>
      <c r="AH337" s="14">
        <f>SUMIF('consultant-gross'!D:D,eslam.data!AQ337,'consultant-gross'!G:G)</f>
        <v>8498985.4900000002</v>
      </c>
      <c r="AI337" s="14">
        <f>SUMIF('consultant-net'!D:D,eslam.data!AQ337,'consultant-net'!F:F)</f>
        <v>284879.76</v>
      </c>
      <c r="AJ337" s="2" t="str">
        <f>VLOOKUP(A337,'eslam-to-invoicing'!A:B,2,0)</f>
        <v>Elsewedy Univ - Enabling Works</v>
      </c>
      <c r="AQ337" s="2" t="str">
        <f t="shared" si="58"/>
        <v>El Sewedy Uni.-PKG.17</v>
      </c>
      <c r="AR337" s="2" t="str">
        <f t="shared" si="59"/>
        <v>Elsewedy Univ - Enabling Works7</v>
      </c>
    </row>
    <row r="338" spans="1:44" x14ac:dyDescent="0.3">
      <c r="A338" s="6" t="s">
        <v>22</v>
      </c>
      <c r="B338" s="35">
        <f>VLOOKUP(A338,Sheet1!A:B,2,0)</f>
        <v>1</v>
      </c>
      <c r="C338" s="6">
        <v>8</v>
      </c>
      <c r="D338" s="25"/>
      <c r="E338" s="2">
        <v>339720.12000000098</v>
      </c>
      <c r="F338" s="26">
        <f>_xlfn.MAXIFS('data-from-invoicing'!E:E,'data-from-invoicing'!D:D,eslam.data!AR338)</f>
        <v>22047683.73</v>
      </c>
      <c r="G338" s="2">
        <f t="shared" si="56"/>
        <v>21707963.609999999</v>
      </c>
      <c r="I338" s="23"/>
      <c r="J338" s="2">
        <f>SUMIF('collection only'!D:D,eslam.data!AQ338,'collection only'!E:E)</f>
        <v>235901.48</v>
      </c>
      <c r="K338" s="26">
        <f>SUMIF('data-from-invoicing'!D:D,eslam.data!AR338,'data-from-invoicing'!F:F)</f>
        <v>14971243.824999999</v>
      </c>
      <c r="L338" s="2">
        <f t="shared" si="57"/>
        <v>14735342.344999999</v>
      </c>
      <c r="Q338" s="23"/>
      <c r="R338" s="2">
        <v>235901.65558400279</v>
      </c>
      <c r="S338" s="1">
        <v>43496</v>
      </c>
      <c r="T338" s="1">
        <v>43496</v>
      </c>
      <c r="U338" s="1">
        <v>43496</v>
      </c>
      <c r="V338">
        <v>4</v>
      </c>
      <c r="W338" s="1">
        <v>43506</v>
      </c>
      <c r="X338" s="1">
        <v>43502</v>
      </c>
      <c r="Y338" s="2">
        <v>8838705.6100000013</v>
      </c>
      <c r="AF338" s="2">
        <v>0</v>
      </c>
      <c r="AG338" s="14">
        <f>SUMIF('consultant-gross'!D:D,eslam.data!AQ338,'consultant-gross'!F:F)</f>
        <v>339720.12000000104</v>
      </c>
      <c r="AH338" s="14">
        <f>SUMIF('consultant-gross'!D:D,eslam.data!AQ338,'consultant-gross'!G:G)</f>
        <v>8838705.6100000013</v>
      </c>
      <c r="AI338" s="14">
        <f>SUMIF('consultant-net'!D:D,eslam.data!AQ338,'consultant-net'!F:F)</f>
        <v>235901.65558400284</v>
      </c>
      <c r="AJ338" s="2" t="str">
        <f>VLOOKUP(A338,'eslam-to-invoicing'!A:B,2,0)</f>
        <v>Elsewedy Univ - Enabling Works</v>
      </c>
      <c r="AQ338" s="2" t="str">
        <f t="shared" si="58"/>
        <v>El Sewedy Uni.-PKG.18</v>
      </c>
      <c r="AR338" s="2" t="str">
        <f t="shared" si="59"/>
        <v>Elsewedy Univ - Enabling Works8</v>
      </c>
    </row>
    <row r="339" spans="1:44" x14ac:dyDescent="0.3">
      <c r="A339" s="6" t="s">
        <v>22</v>
      </c>
      <c r="B339" s="35">
        <f>VLOOKUP(A339,Sheet1!A:B,2,0)</f>
        <v>1</v>
      </c>
      <c r="C339" s="6">
        <v>9</v>
      </c>
      <c r="D339" s="25"/>
      <c r="E339" s="2">
        <v>104805.8899999987</v>
      </c>
      <c r="F339" s="26">
        <f>_xlfn.MAXIFS('data-from-invoicing'!E:E,'data-from-invoicing'!D:D,eslam.data!AR339)</f>
        <v>43369350.270000003</v>
      </c>
      <c r="G339" s="2">
        <f t="shared" si="56"/>
        <v>43264544.380000003</v>
      </c>
      <c r="I339" s="23"/>
      <c r="J339" s="2">
        <f>SUMIF('collection only'!D:D,eslam.data!AQ339,'collection only'!E:E)</f>
        <v>72777.299999999814</v>
      </c>
      <c r="K339" s="26">
        <f>SUMIF('data-from-invoicing'!D:D,eslam.data!AR339,'data-from-invoicing'!F:F)</f>
        <v>19546532.045000002</v>
      </c>
      <c r="L339" s="2">
        <f t="shared" si="57"/>
        <v>19473754.745000001</v>
      </c>
      <c r="Q339" s="23"/>
      <c r="R339" s="2">
        <v>72777.299999999814</v>
      </c>
      <c r="S339" s="1">
        <v>43555</v>
      </c>
      <c r="T339" s="1">
        <v>43549</v>
      </c>
      <c r="U339" s="1">
        <v>43550</v>
      </c>
      <c r="V339">
        <v>4</v>
      </c>
      <c r="W339" s="1">
        <v>43569</v>
      </c>
      <c r="X339" s="1">
        <v>43565</v>
      </c>
      <c r="Y339" s="2">
        <v>8943511.5</v>
      </c>
      <c r="AF339" s="2">
        <v>0</v>
      </c>
      <c r="AG339" s="14">
        <f>SUMIF('consultant-gross'!D:D,eslam.data!AQ339,'consultant-gross'!F:F)</f>
        <v>104805.88999999873</v>
      </c>
      <c r="AH339" s="14">
        <f>SUMIF('consultant-gross'!D:D,eslam.data!AQ339,'consultant-gross'!G:G)</f>
        <v>8943511.5</v>
      </c>
      <c r="AI339" s="14">
        <f>SUMIF('consultant-net'!D:D,eslam.data!AQ339,'consultant-net'!F:F)</f>
        <v>72777.299999999814</v>
      </c>
      <c r="AJ339" s="2" t="str">
        <f>VLOOKUP(A339,'eslam-to-invoicing'!A:B,2,0)</f>
        <v>Elsewedy Univ - Enabling Works</v>
      </c>
      <c r="AQ339" s="2" t="str">
        <f t="shared" si="58"/>
        <v>El Sewedy Uni.-PKG.19</v>
      </c>
      <c r="AR339" s="2" t="str">
        <f t="shared" si="59"/>
        <v>Elsewedy Univ - Enabling Works9</v>
      </c>
    </row>
    <row r="340" spans="1:44" x14ac:dyDescent="0.3">
      <c r="A340" s="6" t="s">
        <v>22</v>
      </c>
      <c r="B340" s="35">
        <f>VLOOKUP(A340,Sheet1!A:B,2,0)</f>
        <v>1</v>
      </c>
      <c r="C340" s="6">
        <v>10</v>
      </c>
      <c r="D340" s="25"/>
      <c r="E340" s="2">
        <v>2360</v>
      </c>
      <c r="F340" s="26">
        <f>_xlfn.MAXIFS('data-from-invoicing'!E:E,'data-from-invoicing'!D:D,eslam.data!AR340)</f>
        <v>30617684.699999999</v>
      </c>
      <c r="G340" s="2">
        <f t="shared" si="56"/>
        <v>30615324.699999999</v>
      </c>
      <c r="I340" s="23"/>
      <c r="J340" s="2">
        <f>SUMIF('collection only'!D:D,eslam.data!AQ340,'collection only'!E:E)</f>
        <v>-8913.9200000008568</v>
      </c>
      <c r="K340" s="26">
        <f>SUMIF('data-from-invoicing'!D:D,eslam.data!AR340,'data-from-invoicing'!F:F)</f>
        <v>20919758.826000001</v>
      </c>
      <c r="L340" s="2">
        <f t="shared" si="57"/>
        <v>20928672.746000003</v>
      </c>
      <c r="Q340" s="23"/>
      <c r="R340" s="2">
        <v>-8913.9200000008568</v>
      </c>
      <c r="S340" s="1">
        <v>43677</v>
      </c>
      <c r="T340" s="1">
        <v>43677</v>
      </c>
      <c r="U340" s="1">
        <v>43682</v>
      </c>
      <c r="V340">
        <v>4</v>
      </c>
      <c r="W340" s="1">
        <v>43688</v>
      </c>
      <c r="X340" s="1">
        <v>43684</v>
      </c>
      <c r="Y340" s="2">
        <v>8945871.5</v>
      </c>
      <c r="AF340" s="2">
        <v>0</v>
      </c>
      <c r="AG340" s="14">
        <f>SUMIF('consultant-gross'!D:D,eslam.data!AQ340,'consultant-gross'!F:F)</f>
        <v>2360</v>
      </c>
      <c r="AH340" s="14">
        <f>SUMIF('consultant-gross'!D:D,eslam.data!AQ340,'consultant-gross'!G:G)</f>
        <v>8945871.5</v>
      </c>
      <c r="AI340" s="14">
        <f>SUMIF('consultant-net'!D:D,eslam.data!AQ340,'consultant-net'!F:F)</f>
        <v>-8913.9200000008568</v>
      </c>
      <c r="AJ340" s="2" t="str">
        <f>VLOOKUP(A340,'eslam-to-invoicing'!A:B,2,0)</f>
        <v>Elsewedy Univ - Enabling Works</v>
      </c>
      <c r="AQ340" s="2" t="str">
        <f t="shared" si="58"/>
        <v>El Sewedy Uni.-PKG.110</v>
      </c>
      <c r="AR340" s="2" t="str">
        <f t="shared" si="59"/>
        <v>Elsewedy Univ - Enabling Works10</v>
      </c>
    </row>
    <row r="341" spans="1:44" x14ac:dyDescent="0.3">
      <c r="A341" s="6" t="s">
        <v>23</v>
      </c>
      <c r="B341" s="35">
        <f>VLOOKUP(A341,Sheet1!A:B,2,0)</f>
        <v>1</v>
      </c>
      <c r="C341" s="6">
        <v>1</v>
      </c>
      <c r="D341" s="25"/>
      <c r="E341" s="2">
        <v>4165158.06</v>
      </c>
      <c r="F341" s="26">
        <f>_xlfn.MAXIFS('data-from-invoicing'!E:E,'data-from-invoicing'!D:D,eslam.data!AR341)</f>
        <v>1805053.36</v>
      </c>
      <c r="G341" s="2">
        <f t="shared" si="56"/>
        <v>-2360104.7000000002</v>
      </c>
      <c r="I341" s="23"/>
      <c r="J341" s="2">
        <f>SUMIF('collection only'!D:D,eslam.data!AQ341,'collection only'!E:E)</f>
        <v>3110956.56</v>
      </c>
      <c r="K341" s="26">
        <f>SUMIF('data-from-invoicing'!D:D,eslam.data!AR341,'data-from-invoicing'!F:F)</f>
        <v>1727255.568</v>
      </c>
      <c r="L341" s="2">
        <f t="shared" si="57"/>
        <v>-1383700.9920000001</v>
      </c>
      <c r="Q341" s="23"/>
      <c r="R341" s="2">
        <v>3110956.56</v>
      </c>
      <c r="S341" s="1">
        <v>43373</v>
      </c>
      <c r="T341" s="1">
        <v>43368</v>
      </c>
      <c r="U341" s="1">
        <v>43370</v>
      </c>
      <c r="V341">
        <v>17</v>
      </c>
      <c r="W341" s="1">
        <v>43387</v>
      </c>
      <c r="X341" s="1">
        <v>43391</v>
      </c>
      <c r="Y341" s="2">
        <v>4165158.06</v>
      </c>
      <c r="AF341" s="2">
        <v>0</v>
      </c>
      <c r="AG341" s="14">
        <f>SUMIF('consultant-gross'!D:D,eslam.data!AQ341,'consultant-gross'!F:F)</f>
        <v>4165158.06</v>
      </c>
      <c r="AH341" s="14">
        <f>SUMIF('consultant-gross'!D:D,eslam.data!AQ341,'consultant-gross'!G:G)</f>
        <v>4165158.06</v>
      </c>
      <c r="AI341" s="14">
        <f>SUMIF('consultant-net'!D:D,eslam.data!AQ341,'consultant-net'!F:F)</f>
        <v>3110956.56</v>
      </c>
      <c r="AJ341" s="2" t="str">
        <f>VLOOKUP(A341,'eslam-to-invoicing'!A:B,2,0)</f>
        <v>Elsewedy Univ - Enabling Works</v>
      </c>
      <c r="AQ341" s="2" t="str">
        <f t="shared" si="58"/>
        <v>El Sewedy Uni.-PKG.21</v>
      </c>
      <c r="AR341" s="2" t="str">
        <f t="shared" si="59"/>
        <v>Elsewedy Univ - Enabling Works1</v>
      </c>
    </row>
    <row r="342" spans="1:44" x14ac:dyDescent="0.3">
      <c r="A342" s="6" t="s">
        <v>23</v>
      </c>
      <c r="B342" s="35">
        <f>VLOOKUP(A342,Sheet1!A:B,2,0)</f>
        <v>1</v>
      </c>
      <c r="C342" s="6">
        <v>2</v>
      </c>
      <c r="D342" s="25"/>
      <c r="E342" s="2">
        <v>5976536.2299999986</v>
      </c>
      <c r="F342" s="26">
        <f>_xlfn.MAXIFS('data-from-invoicing'!E:E,'data-from-invoicing'!D:D,eslam.data!AR342)</f>
        <v>4165158.06</v>
      </c>
      <c r="G342" s="2">
        <f t="shared" si="56"/>
        <v>-1811378.1699999985</v>
      </c>
      <c r="I342" s="23"/>
      <c r="J342" s="2">
        <f>SUMIF('collection only'!D:D,eslam.data!AQ342,'collection only'!E:E)</f>
        <v>6754267.5700000003</v>
      </c>
      <c r="K342" s="26">
        <f>SUMIF('data-from-invoicing'!D:D,eslam.data!AR342,'data-from-invoicing'!F:F)</f>
        <v>9096115.222000001</v>
      </c>
      <c r="L342" s="2">
        <f t="shared" si="57"/>
        <v>2341847.6520000007</v>
      </c>
      <c r="Q342" s="23"/>
      <c r="R342" s="2">
        <v>6088678.96</v>
      </c>
      <c r="S342" s="1">
        <v>43404</v>
      </c>
      <c r="T342" s="1">
        <v>43404</v>
      </c>
      <c r="U342" s="1">
        <v>43404</v>
      </c>
      <c r="V342">
        <v>17</v>
      </c>
      <c r="W342" s="1">
        <v>43421</v>
      </c>
      <c r="X342" s="1">
        <v>43412</v>
      </c>
      <c r="Y342" s="2">
        <v>10141694.289999999</v>
      </c>
      <c r="AF342" s="2">
        <v>0</v>
      </c>
      <c r="AG342" s="14">
        <f>SUMIF('consultant-gross'!D:D,eslam.data!AQ342,'consultant-gross'!F:F)</f>
        <v>5976536.2299999986</v>
      </c>
      <c r="AH342" s="14">
        <f>SUMIF('consultant-gross'!D:D,eslam.data!AQ342,'consultant-gross'!G:G)</f>
        <v>10141694.289999999</v>
      </c>
      <c r="AI342" s="14">
        <f>SUMIF('consultant-net'!D:D,eslam.data!AQ342,'consultant-net'!F:F)</f>
        <v>6088678.96</v>
      </c>
      <c r="AJ342" s="2" t="str">
        <f>VLOOKUP(A342,'eslam-to-invoicing'!A:B,2,0)</f>
        <v>Elsewedy Univ - Enabling Works</v>
      </c>
      <c r="AQ342" s="2" t="str">
        <f t="shared" si="58"/>
        <v>El Sewedy Uni.-PKG.22</v>
      </c>
      <c r="AR342" s="2" t="str">
        <f t="shared" si="59"/>
        <v>Elsewedy Univ - Enabling Works2</v>
      </c>
    </row>
    <row r="343" spans="1:44" hidden="1" x14ac:dyDescent="0.3">
      <c r="A343" s="6" t="s">
        <v>23</v>
      </c>
      <c r="B343" s="6">
        <f>VLOOKUP(A343,Sheet1!A:B,2,0)</f>
        <v>1</v>
      </c>
      <c r="C343" s="6">
        <v>3</v>
      </c>
      <c r="D343" s="25"/>
      <c r="E343" s="2">
        <v>4458367.3605949469</v>
      </c>
      <c r="F343" s="26">
        <f>_xlfn.MAXIFS('data-from-invoicing'!E:E,'data-from-invoicing'!D:D,eslam.data!AR343)</f>
        <v>4458365.84</v>
      </c>
      <c r="G343" s="2">
        <f t="shared" si="56"/>
        <v>-1.520594947040081</v>
      </c>
      <c r="H343" s="2"/>
      <c r="I343" s="23"/>
      <c r="J343" s="2">
        <f>SUMIF('collection only'!D:D,eslam.data!AQ343,'collection only'!E:E)</f>
        <v>3212953.45</v>
      </c>
      <c r="K343" s="26">
        <f>SUMIF('data-from-invoicing'!D:D,eslam.data!AR343,'data-from-invoicing'!F:F)</f>
        <v>10213661.2305</v>
      </c>
      <c r="L343" s="2">
        <f t="shared" si="57"/>
        <v>7000707.7804999994</v>
      </c>
      <c r="M343" s="2"/>
      <c r="Q343" s="23"/>
      <c r="R343" s="2">
        <v>3212953.616829366</v>
      </c>
      <c r="S343" s="1">
        <v>43434</v>
      </c>
      <c r="T343" s="1">
        <v>43429</v>
      </c>
      <c r="U343" s="1">
        <v>43431</v>
      </c>
      <c r="V343">
        <v>17</v>
      </c>
      <c r="W343" s="1">
        <v>43448</v>
      </c>
      <c r="X343" s="1">
        <v>43444</v>
      </c>
      <c r="Y343" s="2">
        <v>14600061.65059495</v>
      </c>
      <c r="Z343" s="2">
        <v>2173392</v>
      </c>
      <c r="AF343" s="2">
        <v>0</v>
      </c>
      <c r="AG343" s="14">
        <f>SUMIF('consultant-gross'!D:D,eslam.data!AQ343,'consultant-gross'!F:F)</f>
        <v>0</v>
      </c>
      <c r="AH343" s="14">
        <f>SUMIF('consultant-gross'!D:D,eslam.data!AQ343,'consultant-gross'!G:G)</f>
        <v>0</v>
      </c>
      <c r="AI343" s="14">
        <f>SUMIF('consultant-net'!D:D,eslam.data!AQ343,'consultant-net'!F:F)</f>
        <v>0</v>
      </c>
      <c r="AJ343" s="2" t="str">
        <f>VLOOKUP(A343,'eslam-to-invoicing'!A:B,2,0)</f>
        <v>Elsewedy Univ - Enabling Works</v>
      </c>
      <c r="AQ343" s="2" t="str">
        <f t="shared" si="58"/>
        <v>El Sewedy Uni.-PKG.23</v>
      </c>
      <c r="AR343" s="2" t="str">
        <f t="shared" si="59"/>
        <v>Elsewedy Univ - Enabling Works3</v>
      </c>
    </row>
    <row r="344" spans="1:44" x14ac:dyDescent="0.3">
      <c r="A344" s="6" t="s">
        <v>23</v>
      </c>
      <c r="B344" s="35">
        <f>VLOOKUP(A344,Sheet1!A:B,2,0)</f>
        <v>1</v>
      </c>
      <c r="C344" s="6">
        <v>4</v>
      </c>
      <c r="D344" s="25"/>
      <c r="E344" s="2">
        <v>5121900.2295488827</v>
      </c>
      <c r="F344" s="26">
        <f>_xlfn.MAXIFS('data-from-invoicing'!E:E,'data-from-invoicing'!D:D,eslam.data!AR344)</f>
        <v>2548899.1</v>
      </c>
      <c r="G344" s="2">
        <f t="shared" si="56"/>
        <v>-2573001.1295488826</v>
      </c>
      <c r="I344" s="23"/>
      <c r="J344" s="2">
        <f>SUMIF('collection only'!D:D,eslam.data!AQ344,'collection only'!E:E)</f>
        <v>3208255.76</v>
      </c>
      <c r="K344" s="26">
        <f>SUMIF('data-from-invoicing'!D:D,eslam.data!AR344,'data-from-invoicing'!F:F)</f>
        <v>1785482.76</v>
      </c>
      <c r="L344" s="2">
        <f t="shared" si="57"/>
        <v>-1422772.9999999998</v>
      </c>
      <c r="Q344" s="23"/>
      <c r="R344" s="2">
        <v>3208255.281450022</v>
      </c>
      <c r="S344" s="1">
        <v>43465</v>
      </c>
      <c r="T344" s="1">
        <v>43459</v>
      </c>
      <c r="U344" s="1">
        <v>43465</v>
      </c>
      <c r="V344">
        <v>17</v>
      </c>
      <c r="W344" s="1">
        <v>43482</v>
      </c>
      <c r="X344" s="1">
        <v>43475</v>
      </c>
      <c r="Y344" s="2">
        <v>19721961.880143829</v>
      </c>
      <c r="Z344" s="2">
        <v>1556100</v>
      </c>
      <c r="AF344" s="2">
        <v>0</v>
      </c>
      <c r="AG344" s="14">
        <f>SUMIF('consultant-gross'!D:D,eslam.data!AQ344,'consultant-gross'!F:F)</f>
        <v>5121900.2295488827</v>
      </c>
      <c r="AH344" s="14">
        <f>SUMIF('consultant-gross'!D:D,eslam.data!AQ344,'consultant-gross'!G:G)</f>
        <v>19721961.880143829</v>
      </c>
      <c r="AI344" s="14">
        <f>SUMIF('consultant-net'!D:D,eslam.data!AQ344,'consultant-net'!F:F)</f>
        <v>3208255.2814500225</v>
      </c>
      <c r="AJ344" s="2" t="str">
        <f>VLOOKUP(A344,'eslam-to-invoicing'!A:B,2,0)</f>
        <v>Elsewedy Univ - Enabling Works</v>
      </c>
      <c r="AQ344" s="2" t="str">
        <f t="shared" si="58"/>
        <v>El Sewedy Uni.-PKG.24</v>
      </c>
      <c r="AR344" s="2" t="str">
        <f t="shared" si="59"/>
        <v>Elsewedy Univ - Enabling Works4</v>
      </c>
    </row>
    <row r="345" spans="1:44" x14ac:dyDescent="0.3">
      <c r="A345" s="6" t="s">
        <v>23</v>
      </c>
      <c r="B345" s="35">
        <f>VLOOKUP(A345,Sheet1!A:B,2,0)</f>
        <v>1</v>
      </c>
      <c r="C345" s="6">
        <v>5</v>
      </c>
      <c r="D345" s="25"/>
      <c r="E345" s="2">
        <v>8018043.8083927333</v>
      </c>
      <c r="F345" s="26">
        <f>_xlfn.MAXIFS('data-from-invoicing'!E:E,'data-from-invoicing'!D:D,eslam.data!AR345)</f>
        <v>18231859.57</v>
      </c>
      <c r="G345" s="2">
        <f t="shared" si="56"/>
        <v>10213815.761607267</v>
      </c>
      <c r="I345" s="23"/>
      <c r="J345" s="2">
        <f>SUMIF('collection only'!D:D,eslam.data!AQ345,'collection only'!E:E)</f>
        <v>4527299.68</v>
      </c>
      <c r="K345" s="26">
        <f>SUMIF('data-from-invoicing'!D:D,eslam.data!AR345,'data-from-invoicing'!F:F)</f>
        <v>125621602.973</v>
      </c>
      <c r="L345" s="2">
        <f t="shared" si="57"/>
        <v>121094303.29300001</v>
      </c>
      <c r="Q345" s="23"/>
      <c r="R345" s="2">
        <v>4527299.6694928566</v>
      </c>
      <c r="S345" s="1">
        <v>43496</v>
      </c>
      <c r="T345" s="1">
        <v>43490</v>
      </c>
      <c r="U345" s="1">
        <v>43496</v>
      </c>
      <c r="V345">
        <v>17</v>
      </c>
      <c r="W345" s="1">
        <v>43513</v>
      </c>
      <c r="X345" s="1">
        <v>43506</v>
      </c>
      <c r="Y345" s="2">
        <v>27740005.688536558</v>
      </c>
      <c r="AF345" s="2">
        <v>0</v>
      </c>
      <c r="AG345" s="14">
        <f>SUMIF('consultant-gross'!D:D,eslam.data!AQ345,'consultant-gross'!F:F)</f>
        <v>8018043.8083927333</v>
      </c>
      <c r="AH345" s="14">
        <f>SUMIF('consultant-gross'!D:D,eslam.data!AQ345,'consultant-gross'!G:G)</f>
        <v>27740005.688536562</v>
      </c>
      <c r="AI345" s="14">
        <f>SUMIF('consultant-net'!D:D,eslam.data!AQ345,'consultant-net'!F:F)</f>
        <v>4527299.6694928566</v>
      </c>
      <c r="AJ345" s="2" t="str">
        <f>VLOOKUP(A345,'eslam-to-invoicing'!A:B,2,0)</f>
        <v>Elsewedy Univ - Enabling Works</v>
      </c>
      <c r="AQ345" s="2" t="str">
        <f t="shared" si="58"/>
        <v>El Sewedy Uni.-PKG.25</v>
      </c>
      <c r="AR345" s="2" t="str">
        <f t="shared" si="59"/>
        <v>Elsewedy Univ - Enabling Works5</v>
      </c>
    </row>
    <row r="346" spans="1:44" x14ac:dyDescent="0.3">
      <c r="A346" s="6" t="s">
        <v>23</v>
      </c>
      <c r="B346" s="35">
        <f>VLOOKUP(A346,Sheet1!A:B,2,0)</f>
        <v>1</v>
      </c>
      <c r="C346" s="6">
        <v>6</v>
      </c>
      <c r="D346" s="25"/>
      <c r="E346" s="2">
        <v>8105230.811463438</v>
      </c>
      <c r="F346" s="26">
        <f>_xlfn.MAXIFS('data-from-invoicing'!E:E,'data-from-invoicing'!D:D,eslam.data!AR346)</f>
        <v>33456554.930000003</v>
      </c>
      <c r="G346" s="2">
        <f t="shared" si="56"/>
        <v>25351324.118536565</v>
      </c>
      <c r="I346" s="23"/>
      <c r="J346" s="2">
        <f>SUMIF('collection only'!D:D,eslam.data!AQ346,'collection only'!E:E)</f>
        <v>7457797.2400000002</v>
      </c>
      <c r="K346" s="26">
        <f>SUMIF('data-from-invoicing'!D:D,eslam.data!AR346,'data-from-invoicing'!F:F)</f>
        <v>27378382.813500002</v>
      </c>
      <c r="L346" s="2">
        <f t="shared" si="57"/>
        <v>19920585.5735</v>
      </c>
      <c r="Q346" s="23"/>
      <c r="R346" s="2">
        <v>7457797.2000000002</v>
      </c>
      <c r="S346" s="1">
        <v>43524</v>
      </c>
      <c r="T346" s="1">
        <v>43521</v>
      </c>
      <c r="U346" s="1">
        <v>43526</v>
      </c>
      <c r="V346">
        <v>17</v>
      </c>
      <c r="W346" s="1">
        <v>43543</v>
      </c>
      <c r="X346" s="1">
        <v>43535</v>
      </c>
      <c r="Y346" s="2">
        <v>35845236.5</v>
      </c>
      <c r="Z346" s="2">
        <v>1404000</v>
      </c>
      <c r="AF346" s="2">
        <v>0</v>
      </c>
      <c r="AG346" s="14">
        <f>SUMIF('consultant-gross'!D:D,eslam.data!AQ346,'consultant-gross'!F:F)</f>
        <v>8105230.811463438</v>
      </c>
      <c r="AH346" s="14">
        <f>SUMIF('consultant-gross'!D:D,eslam.data!AQ346,'consultant-gross'!G:G)</f>
        <v>35845236.5</v>
      </c>
      <c r="AI346" s="14">
        <f>SUMIF('consultant-net'!D:D,eslam.data!AQ346,'consultant-net'!F:F)</f>
        <v>7457797.2000000002</v>
      </c>
      <c r="AJ346" s="2" t="str">
        <f>VLOOKUP(A346,'eslam-to-invoicing'!A:B,2,0)</f>
        <v>Elsewedy Univ - Enabling Works</v>
      </c>
      <c r="AQ346" s="2" t="str">
        <f t="shared" si="58"/>
        <v>El Sewedy Uni.-PKG.26</v>
      </c>
      <c r="AR346" s="2" t="str">
        <f t="shared" si="59"/>
        <v>Elsewedy Univ - Enabling Works6</v>
      </c>
    </row>
    <row r="347" spans="1:44" x14ac:dyDescent="0.3">
      <c r="A347" s="6" t="s">
        <v>23</v>
      </c>
      <c r="B347" s="35">
        <f>VLOOKUP(A347,Sheet1!A:B,2,0)</f>
        <v>1</v>
      </c>
      <c r="C347" s="6">
        <v>7</v>
      </c>
      <c r="D347" s="25"/>
      <c r="E347" s="2">
        <v>4929812</v>
      </c>
      <c r="F347" s="26">
        <f>_xlfn.MAXIFS('data-from-invoicing'!E:E,'data-from-invoicing'!D:D,eslam.data!AR347)</f>
        <v>35759955.799999997</v>
      </c>
      <c r="G347" s="2">
        <f t="shared" si="56"/>
        <v>30830143.799999997</v>
      </c>
      <c r="I347" s="23"/>
      <c r="J347" s="2">
        <f>SUMIF('collection only'!D:D,eslam.data!AQ347,'collection only'!E:E)</f>
        <v>2278076.64</v>
      </c>
      <c r="K347" s="26">
        <f>SUMIF('data-from-invoicing'!D:D,eslam.data!AR347,'data-from-invoicing'!F:F)</f>
        <v>39973819.309500001</v>
      </c>
      <c r="L347" s="2">
        <f t="shared" si="57"/>
        <v>37695742.669500001</v>
      </c>
      <c r="Q347" s="23"/>
      <c r="R347" s="2">
        <v>2278076.6</v>
      </c>
      <c r="S347" s="1">
        <v>43555</v>
      </c>
      <c r="T347" s="1">
        <v>43549</v>
      </c>
      <c r="U347" s="1">
        <v>43563</v>
      </c>
      <c r="V347">
        <v>17</v>
      </c>
      <c r="W347" s="1">
        <v>43580</v>
      </c>
      <c r="X347" s="1">
        <v>43565</v>
      </c>
      <c r="Y347" s="2">
        <v>40775048.5</v>
      </c>
      <c r="Z347" s="2">
        <v>0</v>
      </c>
      <c r="AF347" s="2">
        <v>0</v>
      </c>
      <c r="AG347" s="14">
        <f>SUMIF('consultant-gross'!D:D,eslam.data!AQ347,'consultant-gross'!F:F)</f>
        <v>4929812</v>
      </c>
      <c r="AH347" s="14">
        <f>SUMIF('consultant-gross'!D:D,eslam.data!AQ347,'consultant-gross'!G:G)</f>
        <v>40775048.5</v>
      </c>
      <c r="AI347" s="14">
        <f>SUMIF('consultant-net'!D:D,eslam.data!AQ347,'consultant-net'!F:F)</f>
        <v>2278076.6</v>
      </c>
      <c r="AJ347" s="2" t="str">
        <f>VLOOKUP(A347,'eslam-to-invoicing'!A:B,2,0)</f>
        <v>Elsewedy Univ - Enabling Works</v>
      </c>
      <c r="AQ347" s="2" t="str">
        <f t="shared" si="58"/>
        <v>El Sewedy Uni.-PKG.27</v>
      </c>
      <c r="AR347" s="2" t="str">
        <f t="shared" si="59"/>
        <v>Elsewedy Univ - Enabling Works7</v>
      </c>
    </row>
    <row r="348" spans="1:44" x14ac:dyDescent="0.3">
      <c r="A348" s="6" t="s">
        <v>23</v>
      </c>
      <c r="B348" s="35">
        <f>VLOOKUP(A348,Sheet1!A:B,2,0)</f>
        <v>1</v>
      </c>
      <c r="C348" s="6">
        <v>8</v>
      </c>
      <c r="D348" s="25"/>
      <c r="E348" s="2">
        <v>1755356.799999997</v>
      </c>
      <c r="F348" s="26">
        <f>_xlfn.MAXIFS('data-from-invoicing'!E:E,'data-from-invoicing'!D:D,eslam.data!AR348)</f>
        <v>22047683.73</v>
      </c>
      <c r="G348" s="2">
        <f t="shared" si="56"/>
        <v>20292326.930000003</v>
      </c>
      <c r="I348" s="23"/>
      <c r="J348" s="2">
        <f>SUMIF('collection only'!D:D,eslam.data!AQ348,'collection only'!E:E)</f>
        <v>2625161.63</v>
      </c>
      <c r="K348" s="26">
        <f>SUMIF('data-from-invoicing'!D:D,eslam.data!AR348,'data-from-invoicing'!F:F)</f>
        <v>14971243.824999999</v>
      </c>
      <c r="L348" s="2">
        <f t="shared" si="57"/>
        <v>12346082.195</v>
      </c>
      <c r="Q348" s="23"/>
      <c r="R348" s="2">
        <v>2625161.5</v>
      </c>
      <c r="S348" s="1">
        <v>43616</v>
      </c>
      <c r="T348" s="1">
        <v>43608</v>
      </c>
      <c r="U348" s="1">
        <v>43608</v>
      </c>
      <c r="V348">
        <v>17</v>
      </c>
      <c r="W348" s="1">
        <v>43625</v>
      </c>
      <c r="X348" s="1">
        <v>43684</v>
      </c>
      <c r="Y348" s="2">
        <v>42530405.299999997</v>
      </c>
      <c r="AF348" s="2">
        <v>50000</v>
      </c>
      <c r="AG348" s="14">
        <f>SUMIF('consultant-gross'!D:D,eslam.data!AQ348,'consultant-gross'!F:F)</f>
        <v>1755356.799999997</v>
      </c>
      <c r="AH348" s="14">
        <f>SUMIF('consultant-gross'!D:D,eslam.data!AQ348,'consultant-gross'!G:G)</f>
        <v>42530405.299999997</v>
      </c>
      <c r="AI348" s="14">
        <f>SUMIF('consultant-net'!D:D,eslam.data!AQ348,'consultant-net'!F:F)</f>
        <v>2625161.5</v>
      </c>
      <c r="AJ348" s="2" t="str">
        <f>VLOOKUP(A348,'eslam-to-invoicing'!A:B,2,0)</f>
        <v>Elsewedy Univ - Enabling Works</v>
      </c>
      <c r="AQ348" s="2" t="str">
        <f t="shared" si="58"/>
        <v>El Sewedy Uni.-PKG.28</v>
      </c>
      <c r="AR348" s="2" t="str">
        <f t="shared" si="59"/>
        <v>Elsewedy Univ - Enabling Works8</v>
      </c>
    </row>
    <row r="349" spans="1:44" x14ac:dyDescent="0.3">
      <c r="A349" s="6" t="s">
        <v>23</v>
      </c>
      <c r="B349" s="35">
        <f>VLOOKUP(A349,Sheet1!A:B,2,0)</f>
        <v>1</v>
      </c>
      <c r="C349" s="6">
        <v>9</v>
      </c>
      <c r="D349" s="25"/>
      <c r="E349" s="2">
        <v>0</v>
      </c>
      <c r="F349" s="26">
        <f>_xlfn.MAXIFS('data-from-invoicing'!E:E,'data-from-invoicing'!D:D,eslam.data!AR349)</f>
        <v>43369350.270000003</v>
      </c>
      <c r="G349" s="2">
        <f t="shared" si="56"/>
        <v>43369350.270000003</v>
      </c>
      <c r="I349" s="23"/>
      <c r="J349" s="2">
        <f>SUMIF('collection only'!D:D,eslam.data!AQ349,'collection only'!E:E)</f>
        <v>1116423</v>
      </c>
      <c r="K349" s="26">
        <f>SUMIF('data-from-invoicing'!D:D,eslam.data!AR349,'data-from-invoicing'!F:F)</f>
        <v>19546532.045000002</v>
      </c>
      <c r="L349" s="2">
        <f t="shared" si="57"/>
        <v>18430109.045000002</v>
      </c>
      <c r="Q349" s="23"/>
      <c r="R349" s="2">
        <v>1116423.1000000001</v>
      </c>
      <c r="S349" s="1">
        <v>43921</v>
      </c>
      <c r="T349" s="1">
        <v>44043</v>
      </c>
      <c r="U349" s="1">
        <v>43912</v>
      </c>
      <c r="W349" s="1">
        <v>43921</v>
      </c>
      <c r="X349" s="1">
        <v>43913</v>
      </c>
      <c r="Y349" s="2">
        <v>42530405.299999997</v>
      </c>
      <c r="AF349" s="2">
        <v>0</v>
      </c>
      <c r="AG349" s="14">
        <f>SUMIF('consultant-gross'!D:D,eslam.data!AQ349,'consultant-gross'!F:F)</f>
        <v>0</v>
      </c>
      <c r="AH349" s="14">
        <f>SUMIF('consultant-gross'!D:D,eslam.data!AQ349,'consultant-gross'!G:G)</f>
        <v>0</v>
      </c>
      <c r="AI349" s="14">
        <f>SUMIF('consultant-net'!D:D,eslam.data!AQ349,'consultant-net'!F:F)</f>
        <v>1116423.1000000001</v>
      </c>
      <c r="AJ349" s="2" t="str">
        <f>VLOOKUP(A349,'eslam-to-invoicing'!A:B,2,0)</f>
        <v>Elsewedy Univ - Enabling Works</v>
      </c>
      <c r="AQ349" s="2" t="str">
        <f t="shared" si="58"/>
        <v>El Sewedy Uni.-PKG.29</v>
      </c>
      <c r="AR349" s="2" t="str">
        <f t="shared" si="59"/>
        <v>Elsewedy Univ - Enabling Works9</v>
      </c>
    </row>
    <row r="350" spans="1:44" hidden="1" x14ac:dyDescent="0.3">
      <c r="A350" s="6" t="s">
        <v>34</v>
      </c>
      <c r="B350" s="6">
        <f>VLOOKUP(A350,Sheet1!A:B,2,0)</f>
        <v>1</v>
      </c>
      <c r="C350" s="6">
        <v>1</v>
      </c>
      <c r="D350" s="25"/>
      <c r="E350" s="2">
        <v>1805053.36625</v>
      </c>
      <c r="F350" s="26">
        <f>_xlfn.MAXIFS('data-from-invoicing'!E:E,'data-from-invoicing'!D:D,eslam.data!AR350)</f>
        <v>1805053.36</v>
      </c>
      <c r="G350" s="2">
        <f t="shared" si="56"/>
        <v>-6.2499998603016138E-3</v>
      </c>
      <c r="H350" s="2"/>
      <c r="I350" s="23"/>
      <c r="J350" s="2">
        <f>SUMIF('collection only'!D:D,eslam.data!AQ350,'collection only'!E:E)</f>
        <v>41698321.350000001</v>
      </c>
      <c r="K350" s="26">
        <f>SUMIF('data-from-invoicing'!D:D,eslam.data!AR350,'data-from-invoicing'!F:F)</f>
        <v>1727255.568</v>
      </c>
      <c r="L350" s="2">
        <f t="shared" si="57"/>
        <v>-39971065.782000005</v>
      </c>
      <c r="M350" s="2"/>
      <c r="N350" s="2">
        <v>24971065.75</v>
      </c>
      <c r="O350" s="2">
        <v>15000000</v>
      </c>
      <c r="Q350" s="23"/>
      <c r="R350" s="2">
        <v>1727255.5661646251</v>
      </c>
      <c r="S350" s="1">
        <v>43496</v>
      </c>
      <c r="T350" s="1">
        <v>43496</v>
      </c>
      <c r="U350" s="1">
        <v>43496</v>
      </c>
      <c r="V350">
        <v>14</v>
      </c>
      <c r="W350" s="1">
        <v>43510</v>
      </c>
      <c r="X350" s="1">
        <v>43514</v>
      </c>
      <c r="Y350" s="2">
        <v>1805053.36625</v>
      </c>
      <c r="AF350" s="2">
        <v>0</v>
      </c>
      <c r="AG350" s="14">
        <f>SUMIF('consultant-gross'!D:D,eslam.data!AQ350,'consultant-gross'!F:F)</f>
        <v>1805053.3662499997</v>
      </c>
      <c r="AH350" s="14">
        <f>SUMIF('consultant-gross'!D:D,eslam.data!AQ350,'consultant-gross'!G:G)</f>
        <v>1805053.3662499997</v>
      </c>
      <c r="AI350" s="14">
        <f>SUMIF('consultant-net'!D:D,eslam.data!AQ350,'consultant-net'!F:F)</f>
        <v>1727255.5661646246</v>
      </c>
      <c r="AJ350" s="2" t="str">
        <f>VLOOKUP(A350,'eslam-to-invoicing'!A:B,2,0)</f>
        <v>Elsewedy Univ - Enabling Works</v>
      </c>
      <c r="AQ350" s="2" t="str">
        <f t="shared" si="58"/>
        <v>El Sewedy Uni.-PKG.31</v>
      </c>
      <c r="AR350" s="2" t="str">
        <f t="shared" si="59"/>
        <v>Elsewedy Univ - Enabling Works1</v>
      </c>
    </row>
    <row r="351" spans="1:44" x14ac:dyDescent="0.3">
      <c r="A351" s="6" t="s">
        <v>34</v>
      </c>
      <c r="B351" s="35">
        <f>VLOOKUP(A351,Sheet1!A:B,2,0)</f>
        <v>1</v>
      </c>
      <c r="C351" s="6">
        <v>2</v>
      </c>
      <c r="D351" s="25"/>
      <c r="E351" s="2">
        <v>3340179.7019642862</v>
      </c>
      <c r="F351" s="26">
        <f>_xlfn.MAXIFS('data-from-invoicing'!E:E,'data-from-invoicing'!D:D,eslam.data!AR351)</f>
        <v>4165158.06</v>
      </c>
      <c r="G351" s="2">
        <f t="shared" si="56"/>
        <v>824978.3580357139</v>
      </c>
      <c r="I351" s="23"/>
      <c r="J351" s="2">
        <f>SUMIF('collection only'!D:D,eslam.data!AQ351,'collection only'!E:E)</f>
        <v>11185421.17</v>
      </c>
      <c r="K351" s="26">
        <f>SUMIF('data-from-invoicing'!D:D,eslam.data!AR351,'data-from-invoicing'!F:F)</f>
        <v>9096115.222000001</v>
      </c>
      <c r="L351" s="2">
        <f t="shared" si="57"/>
        <v>-2089305.9479999989</v>
      </c>
      <c r="N351" s="2">
        <v>8000000</v>
      </c>
      <c r="Q351" s="23"/>
      <c r="R351" s="2">
        <v>3185421.0010953401</v>
      </c>
      <c r="S351" s="1">
        <v>43496</v>
      </c>
      <c r="T351" s="1">
        <v>43496</v>
      </c>
      <c r="U351" s="1">
        <v>43498</v>
      </c>
      <c r="V351">
        <v>14</v>
      </c>
      <c r="W351" s="1">
        <v>43512</v>
      </c>
      <c r="X351" s="1">
        <v>43515</v>
      </c>
      <c r="Y351" s="2">
        <v>3340179.7019642862</v>
      </c>
      <c r="AF351" s="2">
        <v>0</v>
      </c>
      <c r="AG351" s="14">
        <f>SUMIF('consultant-gross'!D:D,eslam.data!AQ351,'consultant-gross'!F:F)</f>
        <v>3340179.7019642857</v>
      </c>
      <c r="AH351" s="14">
        <f>SUMIF('consultant-gross'!D:D,eslam.data!AQ351,'consultant-gross'!G:G)</f>
        <v>3340179.7019642857</v>
      </c>
      <c r="AI351" s="14">
        <f>SUMIF('consultant-net'!D:D,eslam.data!AQ351,'consultant-net'!F:F)</f>
        <v>3185421.0010953397</v>
      </c>
      <c r="AJ351" s="2" t="str">
        <f>VLOOKUP(A351,'eslam-to-invoicing'!A:B,2,0)</f>
        <v>Elsewedy Univ - Enabling Works</v>
      </c>
      <c r="AQ351" s="2" t="str">
        <f t="shared" si="58"/>
        <v>El Sewedy Uni.-PKG.32</v>
      </c>
      <c r="AR351" s="2" t="str">
        <f t="shared" si="59"/>
        <v>Elsewedy Univ - Enabling Works2</v>
      </c>
    </row>
    <row r="352" spans="1:44" x14ac:dyDescent="0.3">
      <c r="A352" s="6" t="s">
        <v>34</v>
      </c>
      <c r="B352" s="35">
        <f>VLOOKUP(A352,Sheet1!A:B,2,0)</f>
        <v>1</v>
      </c>
      <c r="C352" s="6">
        <v>3</v>
      </c>
      <c r="D352" s="25"/>
      <c r="E352" s="2">
        <v>2400436.8317857152</v>
      </c>
      <c r="F352" s="26">
        <f>_xlfn.MAXIFS('data-from-invoicing'!E:E,'data-from-invoicing'!D:D,eslam.data!AR352)</f>
        <v>4458365.84</v>
      </c>
      <c r="G352" s="2">
        <f t="shared" si="56"/>
        <v>2057929.0082142847</v>
      </c>
      <c r="I352" s="23"/>
      <c r="J352" s="2">
        <f>SUMIF('collection only'!D:D,eslam.data!AQ352,'collection only'!E:E)</f>
        <v>17785718.629999999</v>
      </c>
      <c r="K352" s="26">
        <f>SUMIF('data-from-invoicing'!D:D,eslam.data!AR352,'data-from-invoicing'!F:F)</f>
        <v>10213661.2305</v>
      </c>
      <c r="L352" s="2">
        <f t="shared" si="57"/>
        <v>-7572057.3994999994</v>
      </c>
      <c r="N352" s="2">
        <v>12000000</v>
      </c>
      <c r="Q352" s="23"/>
      <c r="R352" s="2">
        <v>5785718.6000000006</v>
      </c>
      <c r="S352" s="1">
        <v>43524</v>
      </c>
      <c r="T352" s="1">
        <v>43517</v>
      </c>
      <c r="U352" s="1">
        <v>43523</v>
      </c>
      <c r="V352">
        <v>14</v>
      </c>
      <c r="W352" s="1">
        <v>43537</v>
      </c>
      <c r="X352" s="1">
        <v>43536</v>
      </c>
      <c r="Y352" s="2">
        <v>7545669.9000000004</v>
      </c>
      <c r="Z352" s="2">
        <v>3477943.8</v>
      </c>
      <c r="AF352" s="2">
        <v>0</v>
      </c>
      <c r="AG352" s="14">
        <f>SUMIF('consultant-gross'!D:D,eslam.data!AQ352,'consultant-gross'!F:F)</f>
        <v>2400436.8317857152</v>
      </c>
      <c r="AH352" s="14">
        <f>SUMIF('consultant-gross'!D:D,eslam.data!AQ352,'consultant-gross'!G:G)</f>
        <v>7545669.9000000004</v>
      </c>
      <c r="AI352" s="14">
        <f>SUMIF('consultant-net'!D:D,eslam.data!AQ352,'consultant-net'!F:F)</f>
        <v>5785718.6000000006</v>
      </c>
      <c r="AJ352" s="2" t="str">
        <f>VLOOKUP(A352,'eslam-to-invoicing'!A:B,2,0)</f>
        <v>Elsewedy Univ - Enabling Works</v>
      </c>
      <c r="AQ352" s="2" t="str">
        <f t="shared" si="58"/>
        <v>El Sewedy Uni.-PKG.33</v>
      </c>
      <c r="AR352" s="2" t="str">
        <f t="shared" si="59"/>
        <v>Elsewedy Univ - Enabling Works3</v>
      </c>
    </row>
    <row r="353" spans="1:44" x14ac:dyDescent="0.3">
      <c r="A353" s="6" t="s">
        <v>34</v>
      </c>
      <c r="B353" s="35">
        <f>VLOOKUP(A353,Sheet1!A:B,2,0)</f>
        <v>1</v>
      </c>
      <c r="C353" s="6">
        <v>4</v>
      </c>
      <c r="D353" s="25"/>
      <c r="E353" s="2">
        <v>6026842.9000000004</v>
      </c>
      <c r="F353" s="26">
        <f>_xlfn.MAXIFS('data-from-invoicing'!E:E,'data-from-invoicing'!D:D,eslam.data!AR353)</f>
        <v>2548899.1</v>
      </c>
      <c r="G353" s="2">
        <f t="shared" si="56"/>
        <v>-3477943.8000000003</v>
      </c>
      <c r="I353" s="23"/>
      <c r="J353" s="2">
        <f>SUMIF('collection only'!D:D,eslam.data!AQ353,'collection only'!E:E)</f>
        <v>6716669.7599999998</v>
      </c>
      <c r="K353" s="26">
        <f>SUMIF('data-from-invoicing'!D:D,eslam.data!AR353,'data-from-invoicing'!F:F)</f>
        <v>1785482.76</v>
      </c>
      <c r="L353" s="2">
        <f t="shared" si="57"/>
        <v>-4931187</v>
      </c>
      <c r="N353" s="2">
        <v>4931187</v>
      </c>
      <c r="Q353" s="23"/>
      <c r="R353" s="2">
        <v>1785483.1</v>
      </c>
      <c r="S353" s="1">
        <v>43555</v>
      </c>
      <c r="T353" s="1">
        <v>43545</v>
      </c>
      <c r="U353" s="1">
        <v>43548</v>
      </c>
      <c r="V353">
        <v>14</v>
      </c>
      <c r="W353" s="1">
        <v>43562</v>
      </c>
      <c r="X353" s="1">
        <v>43565</v>
      </c>
      <c r="Y353" s="2">
        <v>13572512.800000001</v>
      </c>
      <c r="Z353" s="2">
        <v>4077447.9</v>
      </c>
      <c r="AF353" s="2">
        <v>0</v>
      </c>
      <c r="AG353" s="14">
        <f>SUMIF('consultant-gross'!D:D,eslam.data!AQ353,'consultant-gross'!F:F)</f>
        <v>6026842.9000000004</v>
      </c>
      <c r="AH353" s="14">
        <f>SUMIF('consultant-gross'!D:D,eslam.data!AQ353,'consultant-gross'!G:G)</f>
        <v>13572512.800000001</v>
      </c>
      <c r="AI353" s="14">
        <f>SUMIF('consultant-net'!D:D,eslam.data!AQ353,'consultant-net'!F:F)</f>
        <v>1785483.0999999996</v>
      </c>
      <c r="AJ353" s="2" t="str">
        <f>VLOOKUP(A353,'eslam-to-invoicing'!A:B,2,0)</f>
        <v>Elsewedy Univ - Enabling Works</v>
      </c>
      <c r="AQ353" s="2" t="str">
        <f t="shared" si="58"/>
        <v>El Sewedy Uni.-PKG.34</v>
      </c>
      <c r="AR353" s="2" t="str">
        <f t="shared" si="59"/>
        <v>Elsewedy Univ - Enabling Works4</v>
      </c>
    </row>
    <row r="354" spans="1:44" x14ac:dyDescent="0.3">
      <c r="A354" s="6" t="s">
        <v>34</v>
      </c>
      <c r="B354" s="35">
        <f>VLOOKUP(A354,Sheet1!A:B,2,0)</f>
        <v>1</v>
      </c>
      <c r="C354" s="6">
        <v>5</v>
      </c>
      <c r="D354" s="25"/>
      <c r="E354" s="2">
        <v>27458064.600000009</v>
      </c>
      <c r="F354" s="26">
        <f>_xlfn.MAXIFS('data-from-invoicing'!E:E,'data-from-invoicing'!D:D,eslam.data!AR354)</f>
        <v>18231859.57</v>
      </c>
      <c r="G354" s="2">
        <f t="shared" si="56"/>
        <v>-9226205.0300000086</v>
      </c>
      <c r="I354" s="23"/>
      <c r="J354" s="2">
        <f>SUMIF('collection only'!D:D,eslam.data!AQ354,'collection only'!E:E)</f>
        <v>24218860.600000001</v>
      </c>
      <c r="K354" s="26">
        <f>SUMIF('data-from-invoicing'!D:D,eslam.data!AR354,'data-from-invoicing'!F:F)</f>
        <v>125621602.973</v>
      </c>
      <c r="L354" s="2">
        <f t="shared" si="57"/>
        <v>101402742.373</v>
      </c>
      <c r="Q354" s="23"/>
      <c r="R354" s="2">
        <v>24218860.600000001</v>
      </c>
      <c r="S354" s="1">
        <v>43585</v>
      </c>
      <c r="T354" s="1">
        <v>43576</v>
      </c>
      <c r="U354" s="1">
        <v>43578</v>
      </c>
      <c r="V354">
        <v>14</v>
      </c>
      <c r="W354" s="1">
        <v>43592</v>
      </c>
      <c r="X354" s="1">
        <v>43590</v>
      </c>
      <c r="Y354" s="2">
        <v>41030577.400000013</v>
      </c>
      <c r="Z354" s="2">
        <v>16291927.300000001</v>
      </c>
      <c r="AF354" s="2">
        <v>0</v>
      </c>
      <c r="AG354" s="14">
        <f>SUMIF('consultant-gross'!D:D,eslam.data!AQ354,'consultant-gross'!F:F)</f>
        <v>27458064.600000005</v>
      </c>
      <c r="AH354" s="14">
        <f>SUMIF('consultant-gross'!D:D,eslam.data!AQ354,'consultant-gross'!G:G)</f>
        <v>41030577.400000006</v>
      </c>
      <c r="AI354" s="14">
        <f>SUMIF('consultant-net'!D:D,eslam.data!AQ354,'consultant-net'!F:F)</f>
        <v>24218860.600000001</v>
      </c>
      <c r="AJ354" s="2" t="str">
        <f>VLOOKUP(A354,'eslam-to-invoicing'!A:B,2,0)</f>
        <v>Elsewedy Univ - Enabling Works</v>
      </c>
      <c r="AQ354" s="2" t="str">
        <f t="shared" si="58"/>
        <v>El Sewedy Uni.-PKG.35</v>
      </c>
      <c r="AR354" s="2" t="str">
        <f t="shared" si="59"/>
        <v>Elsewedy Univ - Enabling Works5</v>
      </c>
    </row>
    <row r="355" spans="1:44" x14ac:dyDescent="0.3">
      <c r="A355" s="6" t="s">
        <v>34</v>
      </c>
      <c r="B355" s="35">
        <f>VLOOKUP(A355,Sheet1!A:B,2,0)</f>
        <v>1</v>
      </c>
      <c r="C355" s="6">
        <v>6</v>
      </c>
      <c r="D355" s="25"/>
      <c r="E355" s="2">
        <v>30765208.300000001</v>
      </c>
      <c r="F355" s="26">
        <f>_xlfn.MAXIFS('data-from-invoicing'!E:E,'data-from-invoicing'!D:D,eslam.data!AR355)</f>
        <v>33456554.930000003</v>
      </c>
      <c r="G355" s="2">
        <f t="shared" si="56"/>
        <v>2691346.6300000027</v>
      </c>
      <c r="I355" s="23"/>
      <c r="J355" s="2">
        <f>SUMIF('collection only'!D:D,eslam.data!AQ355,'collection only'!E:E)</f>
        <v>26716091.609999999</v>
      </c>
      <c r="K355" s="26">
        <f>SUMIF('data-from-invoicing'!D:D,eslam.data!AR355,'data-from-invoicing'!F:F)</f>
        <v>27378382.813500002</v>
      </c>
      <c r="L355" s="2">
        <f t="shared" si="57"/>
        <v>662291.20350000262</v>
      </c>
      <c r="Q355" s="23"/>
      <c r="R355" s="2">
        <v>26656864.300000001</v>
      </c>
      <c r="S355" s="1">
        <v>43616</v>
      </c>
      <c r="T355" s="1">
        <v>43610</v>
      </c>
      <c r="U355" s="1">
        <v>43617</v>
      </c>
      <c r="V355">
        <v>14</v>
      </c>
      <c r="W355" s="1">
        <v>43631</v>
      </c>
      <c r="X355" s="1">
        <v>43632</v>
      </c>
      <c r="Y355" s="2">
        <v>71795785.700000003</v>
      </c>
      <c r="Z355" s="2">
        <v>10815243.6</v>
      </c>
      <c r="AF355" s="2">
        <v>0</v>
      </c>
      <c r="AG355" s="14">
        <f>SUMIF('consultant-gross'!D:D,eslam.data!AQ355,'consultant-gross'!F:F)</f>
        <v>30765208.299999997</v>
      </c>
      <c r="AH355" s="14">
        <f>SUMIF('consultant-gross'!D:D,eslam.data!AQ355,'consultant-gross'!G:G)</f>
        <v>71795785.700000003</v>
      </c>
      <c r="AI355" s="14">
        <f>SUMIF('consultant-net'!D:D,eslam.data!AQ355,'consultant-net'!F:F)</f>
        <v>26656864.300000004</v>
      </c>
      <c r="AJ355" s="2" t="str">
        <f>VLOOKUP(A355,'eslam-to-invoicing'!A:B,2,0)</f>
        <v>Elsewedy Univ - Enabling Works</v>
      </c>
      <c r="AQ355" s="2" t="str">
        <f t="shared" si="58"/>
        <v>El Sewedy Uni.-PKG.36</v>
      </c>
      <c r="AR355" s="2" t="str">
        <f t="shared" si="59"/>
        <v>Elsewedy Univ - Enabling Works6</v>
      </c>
    </row>
    <row r="356" spans="1:44" x14ac:dyDescent="0.3">
      <c r="A356" s="6" t="s">
        <v>34</v>
      </c>
      <c r="B356" s="35">
        <f>VLOOKUP(A356,Sheet1!A:B,2,0)</f>
        <v>1</v>
      </c>
      <c r="C356" s="6">
        <v>7</v>
      </c>
      <c r="D356" s="25"/>
      <c r="E356" s="2">
        <v>41332921.099999987</v>
      </c>
      <c r="F356" s="26">
        <f>_xlfn.MAXIFS('data-from-invoicing'!E:E,'data-from-invoicing'!D:D,eslam.data!AR356)</f>
        <v>35759955.799999997</v>
      </c>
      <c r="G356" s="2">
        <f t="shared" si="56"/>
        <v>-5572965.2999999896</v>
      </c>
      <c r="I356" s="23"/>
      <c r="J356" s="2">
        <f>SUMIF('collection only'!D:D,eslam.data!AQ356,'collection only'!E:E)</f>
        <v>22410862.509999998</v>
      </c>
      <c r="K356" s="26">
        <f>SUMIF('data-from-invoicing'!D:D,eslam.data!AR356,'data-from-invoicing'!F:F)</f>
        <v>39973819.309500001</v>
      </c>
      <c r="L356" s="2">
        <f t="shared" si="57"/>
        <v>17562956.799500003</v>
      </c>
      <c r="Q356" s="23"/>
      <c r="R356" s="2">
        <v>22410862.510000002</v>
      </c>
      <c r="S356" s="1">
        <v>43646</v>
      </c>
      <c r="T356" s="1">
        <v>43650</v>
      </c>
      <c r="U356" s="1">
        <v>43654</v>
      </c>
      <c r="V356">
        <v>14</v>
      </c>
      <c r="W356" s="1">
        <v>43668</v>
      </c>
      <c r="X356" s="1">
        <v>43671</v>
      </c>
      <c r="Y356" s="2">
        <v>113128706.8</v>
      </c>
      <c r="Z356" s="2">
        <v>20405227.899999999</v>
      </c>
      <c r="AF356" s="2">
        <v>0</v>
      </c>
      <c r="AG356" s="14">
        <f>SUMIF('consultant-gross'!D:D,eslam.data!AQ356,'consultant-gross'!F:F)</f>
        <v>41332921.099999994</v>
      </c>
      <c r="AH356" s="14">
        <f>SUMIF('consultant-gross'!D:D,eslam.data!AQ356,'consultant-gross'!G:G)</f>
        <v>113128706.8</v>
      </c>
      <c r="AI356" s="14">
        <f>SUMIF('consultant-net'!D:D,eslam.data!AQ356,'consultant-net'!F:F)</f>
        <v>22410862.509999998</v>
      </c>
      <c r="AJ356" s="2" t="str">
        <f>VLOOKUP(A356,'eslam-to-invoicing'!A:B,2,0)</f>
        <v>Elsewedy Univ - Enabling Works</v>
      </c>
      <c r="AQ356" s="2" t="str">
        <f t="shared" si="58"/>
        <v>El Sewedy Uni.-PKG.37</v>
      </c>
      <c r="AR356" s="2" t="str">
        <f t="shared" si="59"/>
        <v>Elsewedy Univ - Enabling Works7</v>
      </c>
    </row>
    <row r="357" spans="1:44" x14ac:dyDescent="0.3">
      <c r="A357" s="6" t="s">
        <v>34</v>
      </c>
      <c r="B357" s="35">
        <f>VLOOKUP(A357,Sheet1!A:B,2,0)</f>
        <v>1</v>
      </c>
      <c r="C357" s="6">
        <v>8</v>
      </c>
      <c r="D357" s="25"/>
      <c r="E357" s="2">
        <v>23588218.300000001</v>
      </c>
      <c r="F357" s="26">
        <f>_xlfn.MAXIFS('data-from-invoicing'!E:E,'data-from-invoicing'!D:D,eslam.data!AR357)</f>
        <v>22047683.73</v>
      </c>
      <c r="G357" s="2">
        <f t="shared" si="56"/>
        <v>-1540534.5700000003</v>
      </c>
      <c r="I357" s="23"/>
      <c r="J357" s="2">
        <f>SUMIF('collection only'!D:D,eslam.data!AQ357,'collection only'!E:E)</f>
        <v>12292368.359999999</v>
      </c>
      <c r="K357" s="26">
        <f>SUMIF('data-from-invoicing'!D:D,eslam.data!AR357,'data-from-invoicing'!F:F)</f>
        <v>14971243.824999999</v>
      </c>
      <c r="L357" s="2">
        <f t="shared" si="57"/>
        <v>2678875.4649999999</v>
      </c>
      <c r="Q357" s="23"/>
      <c r="R357" s="2">
        <v>13598061.6</v>
      </c>
      <c r="S357" s="1">
        <v>43677</v>
      </c>
      <c r="T357" s="1">
        <v>43677</v>
      </c>
      <c r="U357" s="1">
        <v>43685</v>
      </c>
      <c r="V357">
        <v>14</v>
      </c>
      <c r="W357" s="1">
        <v>43699</v>
      </c>
      <c r="X357" s="1">
        <v>43701</v>
      </c>
      <c r="Y357" s="2">
        <v>136716925.09999999</v>
      </c>
      <c r="Z357" s="2">
        <v>16590818.6</v>
      </c>
      <c r="AF357" s="2">
        <v>0</v>
      </c>
      <c r="AG357" s="14">
        <f>SUMIF('consultant-gross'!D:D,eslam.data!AQ357,'consultant-gross'!F:F)</f>
        <v>23588218.299999997</v>
      </c>
      <c r="AH357" s="14">
        <f>SUMIF('consultant-gross'!D:D,eslam.data!AQ357,'consultant-gross'!G:G)</f>
        <v>136716925.09999999</v>
      </c>
      <c r="AI357" s="14">
        <f>SUMIF('consultant-net'!D:D,eslam.data!AQ357,'consultant-net'!F:F)</f>
        <v>13598061.6</v>
      </c>
      <c r="AJ357" s="2" t="str">
        <f>VLOOKUP(A357,'eslam-to-invoicing'!A:B,2,0)</f>
        <v>Elsewedy Univ - Enabling Works</v>
      </c>
      <c r="AQ357" s="2" t="str">
        <f t="shared" si="58"/>
        <v>El Sewedy Uni.-PKG.38</v>
      </c>
      <c r="AR357" s="2" t="str">
        <f t="shared" si="59"/>
        <v>Elsewedy Univ - Enabling Works8</v>
      </c>
    </row>
    <row r="358" spans="1:44" x14ac:dyDescent="0.3">
      <c r="A358" s="6" t="s">
        <v>34</v>
      </c>
      <c r="B358" s="35">
        <f>VLOOKUP(A358,Sheet1!A:B,2,0)</f>
        <v>1</v>
      </c>
      <c r="C358" s="6">
        <v>9</v>
      </c>
      <c r="D358" s="25"/>
      <c r="E358" s="2">
        <v>30130968</v>
      </c>
      <c r="F358" s="26">
        <f>_xlfn.MAXIFS('data-from-invoicing'!E:E,'data-from-invoicing'!D:D,eslam.data!AR358)</f>
        <v>43369350.270000003</v>
      </c>
      <c r="G358" s="2">
        <f t="shared" si="56"/>
        <v>13238382.270000003</v>
      </c>
      <c r="I358" s="23"/>
      <c r="J358" s="2">
        <f>SUMIF('collection only'!D:D,eslam.data!AQ358,'collection only'!E:E)</f>
        <v>19287810.690000001</v>
      </c>
      <c r="K358" s="26">
        <f>SUMIF('data-from-invoicing'!D:D,eslam.data!AR358,'data-from-invoicing'!F:F)</f>
        <v>19546532.045000002</v>
      </c>
      <c r="L358" s="2">
        <f t="shared" si="57"/>
        <v>258721.35500000045</v>
      </c>
      <c r="Q358" s="23"/>
      <c r="R358" s="2">
        <v>19410255.300000001</v>
      </c>
      <c r="S358" s="1">
        <v>43708</v>
      </c>
      <c r="T358" s="1">
        <v>43698</v>
      </c>
      <c r="U358" s="1">
        <v>43701</v>
      </c>
      <c r="V358">
        <v>14</v>
      </c>
      <c r="W358" s="1">
        <v>43715</v>
      </c>
      <c r="X358" s="1">
        <v>43705</v>
      </c>
      <c r="Y358" s="2">
        <v>166847893.09999999</v>
      </c>
      <c r="Z358" s="2">
        <v>4696608.5</v>
      </c>
      <c r="AF358" s="2">
        <v>0</v>
      </c>
      <c r="AG358" s="14">
        <f>SUMIF('consultant-gross'!D:D,eslam.data!AQ358,'consultant-gross'!F:F)</f>
        <v>30130968</v>
      </c>
      <c r="AH358" s="14">
        <f>SUMIF('consultant-gross'!D:D,eslam.data!AQ358,'consultant-gross'!G:G)</f>
        <v>166847893.09999999</v>
      </c>
      <c r="AI358" s="14">
        <f>SUMIF('consultant-net'!D:D,eslam.data!AQ358,'consultant-net'!F:F)</f>
        <v>19410255.300000001</v>
      </c>
      <c r="AJ358" s="2" t="str">
        <f>VLOOKUP(A358,'eslam-to-invoicing'!A:B,2,0)</f>
        <v>Elsewedy Univ - Enabling Works</v>
      </c>
      <c r="AQ358" s="2" t="str">
        <f t="shared" si="58"/>
        <v>El Sewedy Uni.-PKG.39</v>
      </c>
      <c r="AR358" s="2" t="str">
        <f t="shared" si="59"/>
        <v>Elsewedy Univ - Enabling Works9</v>
      </c>
    </row>
    <row r="359" spans="1:44" x14ac:dyDescent="0.3">
      <c r="A359" s="6" t="s">
        <v>34</v>
      </c>
      <c r="B359" s="35">
        <f>VLOOKUP(A359,Sheet1!A:B,2,0)</f>
        <v>1</v>
      </c>
      <c r="C359" s="6">
        <v>10</v>
      </c>
      <c r="D359" s="25"/>
      <c r="E359" s="2">
        <v>28039187.700000022</v>
      </c>
      <c r="F359" s="26">
        <f>_xlfn.MAXIFS('data-from-invoicing'!E:E,'data-from-invoicing'!D:D,eslam.data!AR359)</f>
        <v>30617684.699999999</v>
      </c>
      <c r="G359" s="2">
        <f t="shared" si="56"/>
        <v>2578496.9999999776</v>
      </c>
      <c r="I359" s="23"/>
      <c r="J359" s="2">
        <f>SUMIF('collection only'!D:D,eslam.data!AQ359,'collection only'!E:E)</f>
        <v>20919758.800000001</v>
      </c>
      <c r="K359" s="26">
        <f>SUMIF('data-from-invoicing'!D:D,eslam.data!AR359,'data-from-invoicing'!F:F)</f>
        <v>20919758.826000001</v>
      </c>
      <c r="L359" s="2">
        <f t="shared" si="57"/>
        <v>2.6000000536441803E-2</v>
      </c>
      <c r="Q359" s="23"/>
      <c r="R359" s="2">
        <v>20919758.800000001</v>
      </c>
      <c r="S359" s="1">
        <v>43708</v>
      </c>
      <c r="T359" s="1">
        <v>43718</v>
      </c>
      <c r="U359" s="1">
        <v>43724</v>
      </c>
      <c r="V359">
        <v>14</v>
      </c>
      <c r="W359" s="1">
        <v>43738</v>
      </c>
      <c r="X359" s="1">
        <v>43737</v>
      </c>
      <c r="Y359" s="2">
        <v>194887080.80000001</v>
      </c>
      <c r="Z359" s="2">
        <v>1904733.1</v>
      </c>
      <c r="AF359" s="2">
        <v>0</v>
      </c>
      <c r="AG359" s="14">
        <f>SUMIF('consultant-gross'!D:D,eslam.data!AQ359,'consultant-gross'!F:F)</f>
        <v>28039187.700000018</v>
      </c>
      <c r="AH359" s="14">
        <f>SUMIF('consultant-gross'!D:D,eslam.data!AQ359,'consultant-gross'!G:G)</f>
        <v>194887080.80000001</v>
      </c>
      <c r="AI359" s="14">
        <f>SUMIF('consultant-net'!D:D,eslam.data!AQ359,'consultant-net'!F:F)</f>
        <v>20919758.800000001</v>
      </c>
      <c r="AJ359" s="2" t="str">
        <f>VLOOKUP(A359,'eslam-to-invoicing'!A:B,2,0)</f>
        <v>Elsewedy Univ - Enabling Works</v>
      </c>
      <c r="AQ359" s="2" t="str">
        <f t="shared" si="58"/>
        <v>El Sewedy Uni.-PKG.310</v>
      </c>
      <c r="AR359" s="2" t="str">
        <f t="shared" si="59"/>
        <v>Elsewedy Univ - Enabling Works10</v>
      </c>
    </row>
    <row r="360" spans="1:44" x14ac:dyDescent="0.3">
      <c r="A360" s="6" t="s">
        <v>34</v>
      </c>
      <c r="B360" s="35">
        <f>VLOOKUP(A360,Sheet1!A:B,2,0)</f>
        <v>1</v>
      </c>
      <c r="C360" s="6">
        <v>11</v>
      </c>
      <c r="D360" s="25"/>
      <c r="E360" s="2">
        <v>16304632.09999999</v>
      </c>
      <c r="F360" s="26">
        <f>_xlfn.MAXIFS('data-from-invoicing'!E:E,'data-from-invoicing'!D:D,eslam.data!AR360)</f>
        <v>17614054.860000007</v>
      </c>
      <c r="G360" s="2">
        <f t="shared" si="56"/>
        <v>1309422.7600000165</v>
      </c>
      <c r="I360" s="23"/>
      <c r="J360" s="2">
        <f>SUMIF('collection only'!D:D,eslam.data!AQ360,'collection only'!E:E)</f>
        <v>2318161.39</v>
      </c>
      <c r="K360" s="26">
        <f>SUMIF('data-from-invoicing'!D:D,eslam.data!AR360,'data-from-invoicing'!F:F)</f>
        <v>16620031.470000001</v>
      </c>
      <c r="L360" s="2">
        <f t="shared" si="57"/>
        <v>14301870.08</v>
      </c>
      <c r="Q360" s="23"/>
      <c r="R360" s="2">
        <v>2318168.2000000002</v>
      </c>
      <c r="S360" s="1">
        <v>43769</v>
      </c>
      <c r="T360" s="1">
        <v>43769</v>
      </c>
      <c r="U360" s="1">
        <v>43821</v>
      </c>
      <c r="V360">
        <v>14</v>
      </c>
      <c r="W360" s="1">
        <v>43835</v>
      </c>
      <c r="X360" s="1">
        <v>43831</v>
      </c>
      <c r="Y360" s="2">
        <v>211191712.90000001</v>
      </c>
      <c r="AF360" s="2">
        <v>3221774.75</v>
      </c>
      <c r="AG360" s="14">
        <f>SUMIF('consultant-gross'!D:D,eslam.data!AQ360,'consultant-gross'!F:F)</f>
        <v>0</v>
      </c>
      <c r="AH360" s="14">
        <f>SUMIF('consultant-gross'!D:D,eslam.data!AQ360,'consultant-gross'!G:G)</f>
        <v>0</v>
      </c>
      <c r="AI360" s="14">
        <f>SUMIF('consultant-net'!D:D,eslam.data!AQ360,'consultant-net'!F:F)</f>
        <v>0</v>
      </c>
      <c r="AJ360" s="2" t="str">
        <f>VLOOKUP(A360,'eslam-to-invoicing'!A:B,2,0)</f>
        <v>Elsewedy Univ - Enabling Works</v>
      </c>
      <c r="AQ360" s="2" t="str">
        <f t="shared" si="58"/>
        <v>El Sewedy Uni.-PKG.311</v>
      </c>
      <c r="AR360" s="2" t="str">
        <f t="shared" si="59"/>
        <v>Elsewedy Univ - Enabling Works11</v>
      </c>
    </row>
    <row r="361" spans="1:44" hidden="1" x14ac:dyDescent="0.3">
      <c r="A361" s="6" t="s">
        <v>34</v>
      </c>
      <c r="B361" s="6">
        <f>VLOOKUP(A361,Sheet1!A:B,2,0)</f>
        <v>1</v>
      </c>
      <c r="C361" s="6">
        <v>12</v>
      </c>
      <c r="D361" s="25"/>
      <c r="E361" s="2">
        <v>0</v>
      </c>
      <c r="F361" s="26">
        <f>_xlfn.MAXIFS('data-from-invoicing'!E:E,'data-from-invoicing'!D:D,eslam.data!AR361)</f>
        <v>0</v>
      </c>
      <c r="G361" s="2">
        <f t="shared" si="56"/>
        <v>0</v>
      </c>
      <c r="H361" s="2"/>
      <c r="I361" s="23"/>
      <c r="J361" s="2">
        <f>SUMIF('collection only'!D:D,eslam.data!AQ361,'collection only'!E:E)</f>
        <v>1515470</v>
      </c>
      <c r="K361" s="26">
        <f>SUMIF('data-from-invoicing'!D:D,eslam.data!AR361,'data-from-invoicing'!F:F)</f>
        <v>0</v>
      </c>
      <c r="L361" s="2">
        <f t="shared" si="57"/>
        <v>-1515470</v>
      </c>
      <c r="M361" s="2"/>
      <c r="Q361" s="23"/>
      <c r="R361" s="2">
        <v>1515470</v>
      </c>
      <c r="S361" s="1">
        <v>43769</v>
      </c>
      <c r="T361" s="1">
        <v>43769</v>
      </c>
      <c r="U361" s="1">
        <v>43990</v>
      </c>
      <c r="V361">
        <v>14</v>
      </c>
      <c r="W361" s="1">
        <v>44004</v>
      </c>
      <c r="X361" s="1">
        <v>44003</v>
      </c>
      <c r="Y361" s="2">
        <v>211191712.90000001</v>
      </c>
      <c r="AF361" s="2">
        <v>1706304.8</v>
      </c>
      <c r="AG361" s="14">
        <f>SUMIF('consultant-gross'!D:D,eslam.data!AQ361,'consultant-gross'!F:F)</f>
        <v>0</v>
      </c>
      <c r="AH361" s="14">
        <f>SUMIF('consultant-gross'!D:D,eslam.data!AQ361,'consultant-gross'!G:G)</f>
        <v>0</v>
      </c>
      <c r="AI361" s="14">
        <f>SUMIF('consultant-net'!D:D,eslam.data!AQ361,'consultant-net'!F:F)</f>
        <v>1515470</v>
      </c>
      <c r="AJ361" s="2" t="str">
        <f>VLOOKUP(A361,'eslam-to-invoicing'!A:B,2,0)</f>
        <v>Elsewedy Univ - Enabling Works</v>
      </c>
      <c r="AQ361" s="2" t="str">
        <f t="shared" si="58"/>
        <v>El Sewedy Uni.-PKG.312</v>
      </c>
      <c r="AR361" s="2" t="str">
        <f t="shared" si="59"/>
        <v>Elsewedy Univ - Enabling Works12</v>
      </c>
    </row>
    <row r="362" spans="1:44" hidden="1" x14ac:dyDescent="0.3">
      <c r="A362" s="6" t="s">
        <v>34</v>
      </c>
      <c r="B362" s="6">
        <f>VLOOKUP(A362,Sheet1!A:B,2,0)</f>
        <v>1</v>
      </c>
      <c r="C362" s="6">
        <v>13</v>
      </c>
      <c r="D362" s="25"/>
      <c r="F362" s="26">
        <f>_xlfn.MAXIFS('data-from-invoicing'!E:E,'data-from-invoicing'!D:D,eslam.data!AR362)</f>
        <v>0</v>
      </c>
      <c r="G362" s="2">
        <f t="shared" si="56"/>
        <v>0</v>
      </c>
      <c r="H362" s="2"/>
      <c r="I362" s="23"/>
      <c r="J362" s="2">
        <f>SUMIF('collection only'!D:D,eslam.data!AQ362,'collection only'!E:E)</f>
        <v>6845790.2999999998</v>
      </c>
      <c r="K362" s="26">
        <f>SUMIF('data-from-invoicing'!D:D,eslam.data!AR362,'data-from-invoicing'!F:F)</f>
        <v>0</v>
      </c>
      <c r="L362" s="2">
        <f t="shared" si="57"/>
        <v>-6845790.2999999998</v>
      </c>
      <c r="M362" s="2"/>
      <c r="Q362" s="23"/>
      <c r="S362" s="1">
        <v>44104</v>
      </c>
      <c r="T362" s="1">
        <v>44091</v>
      </c>
      <c r="U362" s="1">
        <v>44150</v>
      </c>
      <c r="V362">
        <v>14</v>
      </c>
      <c r="W362" s="1">
        <v>44164</v>
      </c>
      <c r="AF362" s="2">
        <v>0</v>
      </c>
      <c r="AG362" s="14">
        <f>SUMIF('consultant-gross'!D:D,eslam.data!AQ362,'consultant-gross'!F:F)</f>
        <v>0</v>
      </c>
      <c r="AH362" s="14">
        <f>SUMIF('consultant-gross'!D:D,eslam.data!AQ362,'consultant-gross'!G:G)</f>
        <v>0</v>
      </c>
      <c r="AI362" s="14">
        <f>SUMIF('consultant-net'!D:D,eslam.data!AQ362,'consultant-net'!F:F)</f>
        <v>0</v>
      </c>
      <c r="AJ362" s="2" t="str">
        <f>VLOOKUP(A362,'eslam-to-invoicing'!A:B,2,0)</f>
        <v>Elsewedy Univ - Enabling Works</v>
      </c>
      <c r="AQ362" s="2" t="str">
        <f t="shared" si="58"/>
        <v>El Sewedy Uni.-PKG.313</v>
      </c>
      <c r="AR362" s="2" t="str">
        <f t="shared" si="59"/>
        <v>Elsewedy Univ - Enabling Works13</v>
      </c>
    </row>
    <row r="363" spans="1:44" x14ac:dyDescent="0.3">
      <c r="B363" s="35" t="e">
        <f>VLOOKUP(A363,Sheet1!A:B,2,0)</f>
        <v>#N/A</v>
      </c>
      <c r="D363" s="25"/>
      <c r="F363" s="26">
        <f>_xlfn.MAXIFS('data-from-invoicing'!E:E,'data-from-invoicing'!D:D,eslam.data!AR363)</f>
        <v>0</v>
      </c>
      <c r="I363" s="23"/>
      <c r="K363" s="26"/>
      <c r="Q363" s="23"/>
    </row>
    <row r="364" spans="1:44" x14ac:dyDescent="0.3">
      <c r="A364" s="6" t="s">
        <v>5</v>
      </c>
      <c r="B364" s="35">
        <f>VLOOKUP(A364,Sheet1!A:B,2,0)</f>
        <v>1</v>
      </c>
      <c r="C364" s="6">
        <v>1</v>
      </c>
      <c r="D364" s="25"/>
      <c r="E364" s="2">
        <v>17022109.469999999</v>
      </c>
      <c r="F364" s="26">
        <f>_xlfn.MAXIFS('data-from-invoicing'!E:E,'data-from-invoicing'!D:D,eslam.data!AR364)</f>
        <v>0</v>
      </c>
      <c r="G364" s="2">
        <f t="shared" ref="G364:G410" si="60">F364-E364</f>
        <v>-17022109.469999999</v>
      </c>
      <c r="I364" s="23"/>
      <c r="J364" s="2">
        <f>SUMIF('collection only'!D:D,eslam.data!AQ364,'collection only'!E:E)</f>
        <v>13532577.039999999</v>
      </c>
      <c r="K364" s="26">
        <f>SUMIF('data-from-invoicing'!D:D,eslam.data!AR364,'data-from-invoicing'!F:F)</f>
        <v>0</v>
      </c>
      <c r="L364" s="2">
        <f t="shared" ref="L364:L410" si="61">K364-J364</f>
        <v>-13532577.039999999</v>
      </c>
      <c r="Q364" s="23"/>
      <c r="R364" s="2">
        <v>13617687.58</v>
      </c>
      <c r="S364" s="1">
        <v>43008</v>
      </c>
      <c r="T364" s="1">
        <v>43009</v>
      </c>
      <c r="U364" s="1">
        <v>43009</v>
      </c>
      <c r="V364">
        <v>15</v>
      </c>
      <c r="W364" s="1">
        <v>43024</v>
      </c>
      <c r="X364" s="1">
        <v>43016</v>
      </c>
      <c r="Y364" s="2">
        <v>17022109.469999999</v>
      </c>
      <c r="AF364" s="2">
        <v>0</v>
      </c>
      <c r="AG364" s="14">
        <f>SUMIF('consultant-gross'!D:D,eslam.data!AQ364,'consultant-gross'!F:F)</f>
        <v>0</v>
      </c>
      <c r="AH364" s="14">
        <f>SUMIF('consultant-gross'!D:D,eslam.data!AQ364,'consultant-gross'!G:G)</f>
        <v>0</v>
      </c>
      <c r="AI364" s="14">
        <f>SUMIF('consultant-net'!D:D,eslam.data!AQ364,'consultant-net'!F:F)</f>
        <v>0</v>
      </c>
      <c r="AJ364" s="2" t="str">
        <f>VLOOKUP(A364,'eslam-to-invoicing'!A:B,2,0)</f>
        <v>Substation Elco Steel</v>
      </c>
      <c r="AQ364" s="2" t="str">
        <f t="shared" ref="AQ364:AQ410" si="62">A364&amp;C364</f>
        <v>Elco Steel1</v>
      </c>
      <c r="AR364" s="2" t="str">
        <f t="shared" ref="AR364:AR410" si="63">AJ364&amp;C364</f>
        <v>Substation Elco Steel1</v>
      </c>
    </row>
    <row r="365" spans="1:44" x14ac:dyDescent="0.3">
      <c r="A365" s="6" t="s">
        <v>5</v>
      </c>
      <c r="B365" s="35">
        <f>VLOOKUP(A365,Sheet1!A:B,2,0)</f>
        <v>1</v>
      </c>
      <c r="C365" s="6">
        <v>2</v>
      </c>
      <c r="D365" s="25"/>
      <c r="E365" s="2">
        <v>54045554.240000002</v>
      </c>
      <c r="F365" s="26">
        <f>_xlfn.MAXIFS('data-from-invoicing'!E:E,'data-from-invoicing'!D:D,eslam.data!AR365)</f>
        <v>1669926.8</v>
      </c>
      <c r="G365" s="2">
        <f t="shared" si="60"/>
        <v>-52375627.440000005</v>
      </c>
      <c r="I365" s="23"/>
      <c r="J365" s="2">
        <f>SUMIF('collection only'!D:D,eslam.data!AQ365,'collection only'!E:E)</f>
        <v>42881105.07</v>
      </c>
      <c r="K365" s="26">
        <f>SUMIF('data-from-invoicing'!D:D,eslam.data!AR365,'data-from-invoicing'!F:F)</f>
        <v>1160599.1300000001</v>
      </c>
      <c r="L365" s="2">
        <f t="shared" si="61"/>
        <v>-41720505.939999998</v>
      </c>
      <c r="Q365" s="23"/>
      <c r="R365" s="2">
        <v>42881105.07</v>
      </c>
      <c r="S365" s="1">
        <v>43039</v>
      </c>
      <c r="T365" s="1">
        <v>43033</v>
      </c>
      <c r="U365" s="1">
        <v>43033</v>
      </c>
      <c r="V365">
        <v>15</v>
      </c>
      <c r="W365" s="1">
        <v>43048</v>
      </c>
      <c r="X365" s="1">
        <v>43037</v>
      </c>
      <c r="Y365" s="2">
        <v>71067663.709999993</v>
      </c>
      <c r="AF365" s="2">
        <v>0</v>
      </c>
      <c r="AG365" s="14">
        <f>SUMIF('consultant-gross'!D:D,eslam.data!AQ365,'consultant-gross'!F:F)</f>
        <v>0</v>
      </c>
      <c r="AH365" s="14">
        <f>SUMIF('consultant-gross'!D:D,eslam.data!AQ365,'consultant-gross'!G:G)</f>
        <v>0</v>
      </c>
      <c r="AI365" s="14">
        <f>SUMIF('consultant-net'!D:D,eslam.data!AQ365,'consultant-net'!F:F)</f>
        <v>0</v>
      </c>
      <c r="AJ365" s="2" t="str">
        <f>VLOOKUP(A365,'eslam-to-invoicing'!A:B,2,0)</f>
        <v>Substation Elco Steel</v>
      </c>
      <c r="AQ365" s="2" t="str">
        <f t="shared" si="62"/>
        <v>Elco Steel2</v>
      </c>
      <c r="AR365" s="2" t="str">
        <f t="shared" si="63"/>
        <v>Substation Elco Steel2</v>
      </c>
    </row>
    <row r="366" spans="1:44" x14ac:dyDescent="0.3">
      <c r="A366" s="6" t="s">
        <v>5</v>
      </c>
      <c r="B366" s="35">
        <f>VLOOKUP(A366,Sheet1!A:B,2,0)</f>
        <v>1</v>
      </c>
      <c r="C366" s="6">
        <v>3</v>
      </c>
      <c r="D366" s="25"/>
      <c r="E366" s="2">
        <v>68968024.810000017</v>
      </c>
      <c r="F366" s="26">
        <f>_xlfn.MAXIFS('data-from-invoicing'!E:E,'data-from-invoicing'!D:D,eslam.data!AR366)</f>
        <v>2658220.39</v>
      </c>
      <c r="G366" s="2">
        <f t="shared" si="60"/>
        <v>-66309804.420000017</v>
      </c>
      <c r="I366" s="23"/>
      <c r="J366" s="2">
        <f>SUMIF('collection only'!D:D,eslam.data!AQ366,'collection only'!E:E)</f>
        <v>54829579.719999999</v>
      </c>
      <c r="K366" s="26">
        <f>SUMIF('data-from-invoicing'!D:D,eslam.data!AR366,'data-from-invoicing'!F:F)</f>
        <v>1834172.07</v>
      </c>
      <c r="L366" s="2">
        <f t="shared" si="61"/>
        <v>-52995407.649999999</v>
      </c>
      <c r="Q366" s="23"/>
      <c r="R366" s="2">
        <v>54829579.719999999</v>
      </c>
      <c r="S366" s="1">
        <v>43069</v>
      </c>
      <c r="T366" s="1">
        <v>43069</v>
      </c>
      <c r="U366" s="1">
        <v>43066</v>
      </c>
      <c r="V366">
        <v>15</v>
      </c>
      <c r="W366" s="1">
        <v>43081</v>
      </c>
      <c r="X366" s="1">
        <v>43067</v>
      </c>
      <c r="Y366" s="2">
        <v>140035688.52000001</v>
      </c>
      <c r="Z366" s="2">
        <v>0</v>
      </c>
      <c r="AF366" s="2">
        <v>0</v>
      </c>
      <c r="AG366" s="14">
        <f>SUMIF('consultant-gross'!D:D,eslam.data!AQ366,'consultant-gross'!F:F)</f>
        <v>0</v>
      </c>
      <c r="AH366" s="14">
        <f>SUMIF('consultant-gross'!D:D,eslam.data!AQ366,'consultant-gross'!G:G)</f>
        <v>0</v>
      </c>
      <c r="AI366" s="14">
        <f>SUMIF('consultant-net'!D:D,eslam.data!AQ366,'consultant-net'!F:F)</f>
        <v>0</v>
      </c>
      <c r="AJ366" s="2" t="str">
        <f>VLOOKUP(A366,'eslam-to-invoicing'!A:B,2,0)</f>
        <v>Substation Elco Steel</v>
      </c>
      <c r="AQ366" s="2" t="str">
        <f t="shared" si="62"/>
        <v>Elco Steel3</v>
      </c>
      <c r="AR366" s="2" t="str">
        <f t="shared" si="63"/>
        <v>Substation Elco Steel3</v>
      </c>
    </row>
    <row r="367" spans="1:44" x14ac:dyDescent="0.3">
      <c r="A367" s="6" t="s">
        <v>5</v>
      </c>
      <c r="B367" s="35">
        <f>VLOOKUP(A367,Sheet1!A:B,2,0)</f>
        <v>1</v>
      </c>
      <c r="C367" s="6">
        <v>4</v>
      </c>
      <c r="D367" s="25"/>
      <c r="E367" s="2">
        <v>45198074.670000002</v>
      </c>
      <c r="F367" s="26">
        <f>_xlfn.MAXIFS('data-from-invoicing'!E:E,'data-from-invoicing'!D:D,eslam.data!AR367)</f>
        <v>1838590.86</v>
      </c>
      <c r="G367" s="2">
        <f t="shared" si="60"/>
        <v>-43359483.810000002</v>
      </c>
      <c r="I367" s="23"/>
      <c r="J367" s="2">
        <f>SUMIF('collection only'!D:D,eslam.data!AQ367,'collection only'!E:E)</f>
        <v>35932469.350000001</v>
      </c>
      <c r="K367" s="26">
        <f>SUMIF('data-from-invoicing'!D:D,eslam.data!AR367,'data-from-invoicing'!F:F)</f>
        <v>1268627.7</v>
      </c>
      <c r="L367" s="2">
        <f t="shared" si="61"/>
        <v>-34663841.649999999</v>
      </c>
      <c r="Q367" s="23"/>
      <c r="R367" s="2">
        <v>35932469.359999999</v>
      </c>
      <c r="S367" s="1">
        <v>43100</v>
      </c>
      <c r="T367" s="1">
        <v>43100</v>
      </c>
      <c r="U367" s="1">
        <v>43096</v>
      </c>
      <c r="V367">
        <v>15</v>
      </c>
      <c r="W367" s="1">
        <v>43111</v>
      </c>
      <c r="X367" s="1">
        <v>43102</v>
      </c>
      <c r="Y367" s="2">
        <v>185233763.18000001</v>
      </c>
      <c r="Z367" s="2">
        <v>0</v>
      </c>
      <c r="AF367" s="2">
        <v>0</v>
      </c>
      <c r="AG367" s="14">
        <f>SUMIF('consultant-gross'!D:D,eslam.data!AQ367,'consultant-gross'!F:F)</f>
        <v>0</v>
      </c>
      <c r="AH367" s="14">
        <f>SUMIF('consultant-gross'!D:D,eslam.data!AQ367,'consultant-gross'!G:G)</f>
        <v>0</v>
      </c>
      <c r="AI367" s="14">
        <f>SUMIF('consultant-net'!D:D,eslam.data!AQ367,'consultant-net'!F:F)</f>
        <v>0</v>
      </c>
      <c r="AJ367" s="2" t="str">
        <f>VLOOKUP(A367,'eslam-to-invoicing'!A:B,2,0)</f>
        <v>Substation Elco Steel</v>
      </c>
      <c r="AQ367" s="2" t="str">
        <f t="shared" si="62"/>
        <v>Elco Steel4</v>
      </c>
      <c r="AR367" s="2" t="str">
        <f t="shared" si="63"/>
        <v>Substation Elco Steel4</v>
      </c>
    </row>
    <row r="368" spans="1:44" x14ac:dyDescent="0.3">
      <c r="A368" s="6" t="s">
        <v>5</v>
      </c>
      <c r="B368" s="35">
        <f>VLOOKUP(A368,Sheet1!A:B,2,0)</f>
        <v>1</v>
      </c>
      <c r="C368" s="6">
        <v>5</v>
      </c>
      <c r="D368" s="25"/>
      <c r="E368" s="2">
        <v>15262763.5</v>
      </c>
      <c r="F368" s="26">
        <f>_xlfn.MAXIFS('data-from-invoicing'!E:E,'data-from-invoicing'!D:D,eslam.data!AR368)</f>
        <v>5784479.6900000004</v>
      </c>
      <c r="G368" s="2">
        <f t="shared" si="60"/>
        <v>-9478283.8099999987</v>
      </c>
      <c r="I368" s="23"/>
      <c r="J368" s="2">
        <f>SUMIF('collection only'!D:D,eslam.data!AQ368,'collection only'!E:E)</f>
        <v>12038252.26</v>
      </c>
      <c r="K368" s="26">
        <f>SUMIF('data-from-invoicing'!D:D,eslam.data!AR368,'data-from-invoicing'!F:F)</f>
        <v>4588851.87</v>
      </c>
      <c r="L368" s="2">
        <f t="shared" si="61"/>
        <v>-7449400.3899999997</v>
      </c>
      <c r="Q368" s="23"/>
      <c r="R368" s="2">
        <v>12133896.98</v>
      </c>
      <c r="S368" s="1">
        <v>43131</v>
      </c>
      <c r="T368" s="1">
        <v>43131</v>
      </c>
      <c r="U368" s="1">
        <v>43131</v>
      </c>
      <c r="V368">
        <v>15</v>
      </c>
      <c r="W368" s="1">
        <v>43146</v>
      </c>
      <c r="X368" s="1">
        <v>43143</v>
      </c>
      <c r="Y368" s="2">
        <v>200496526.68000001</v>
      </c>
      <c r="Z368" s="2">
        <v>0</v>
      </c>
      <c r="AF368" s="2">
        <v>0</v>
      </c>
      <c r="AG368" s="14">
        <f>SUMIF('consultant-gross'!D:D,eslam.data!AQ368,'consultant-gross'!F:F)</f>
        <v>0</v>
      </c>
      <c r="AH368" s="14">
        <f>SUMIF('consultant-gross'!D:D,eslam.data!AQ368,'consultant-gross'!G:G)</f>
        <v>0</v>
      </c>
      <c r="AI368" s="14">
        <f>SUMIF('consultant-net'!D:D,eslam.data!AQ368,'consultant-net'!F:F)</f>
        <v>0</v>
      </c>
      <c r="AJ368" s="2" t="str">
        <f>VLOOKUP(A368,'eslam-to-invoicing'!A:B,2,0)</f>
        <v>Substation Elco Steel</v>
      </c>
      <c r="AQ368" s="2" t="str">
        <f t="shared" si="62"/>
        <v>Elco Steel5</v>
      </c>
      <c r="AR368" s="2" t="str">
        <f t="shared" si="63"/>
        <v>Substation Elco Steel5</v>
      </c>
    </row>
    <row r="369" spans="1:44" x14ac:dyDescent="0.3">
      <c r="A369" s="6" t="s">
        <v>5</v>
      </c>
      <c r="B369" s="35">
        <f>VLOOKUP(A369,Sheet1!A:B,2,0)</f>
        <v>1</v>
      </c>
      <c r="C369" s="6">
        <v>6</v>
      </c>
      <c r="D369" s="25"/>
      <c r="E369" s="2">
        <v>23107300.219999999</v>
      </c>
      <c r="F369" s="26">
        <f>_xlfn.MAXIFS('data-from-invoicing'!E:E,'data-from-invoicing'!D:D,eslam.data!AR369)</f>
        <v>3766431.24</v>
      </c>
      <c r="G369" s="2">
        <f t="shared" si="60"/>
        <v>-19340868.979999997</v>
      </c>
      <c r="I369" s="23"/>
      <c r="J369" s="2">
        <f>SUMIF('collection only'!D:D,eslam.data!AQ369,'collection only'!E:E)</f>
        <v>20100303</v>
      </c>
      <c r="K369" s="26">
        <f>SUMIF('data-from-invoicing'!D:D,eslam.data!AR369,'data-from-invoicing'!F:F)</f>
        <v>2598837.56</v>
      </c>
      <c r="L369" s="2">
        <f t="shared" si="61"/>
        <v>-17501465.440000001</v>
      </c>
      <c r="Q369" s="23"/>
      <c r="R369" s="2">
        <v>19914658.949999999</v>
      </c>
      <c r="S369" s="1">
        <v>43159</v>
      </c>
      <c r="T369" s="1">
        <v>43163</v>
      </c>
      <c r="U369" s="1">
        <v>43163</v>
      </c>
      <c r="V369">
        <v>15</v>
      </c>
      <c r="W369" s="1">
        <v>43178</v>
      </c>
      <c r="X369" s="1">
        <v>43172</v>
      </c>
      <c r="Y369" s="2">
        <v>223603826.90000001</v>
      </c>
      <c r="Z369" s="2">
        <v>0</v>
      </c>
      <c r="AF369" s="2">
        <v>95644.72</v>
      </c>
      <c r="AG369" s="14">
        <f>SUMIF('consultant-gross'!D:D,eslam.data!AQ369,'consultant-gross'!F:F)</f>
        <v>0</v>
      </c>
      <c r="AH369" s="14">
        <f>SUMIF('consultant-gross'!D:D,eslam.data!AQ369,'consultant-gross'!G:G)</f>
        <v>0</v>
      </c>
      <c r="AI369" s="14">
        <f>SUMIF('consultant-net'!D:D,eslam.data!AQ369,'consultant-net'!F:F)</f>
        <v>0</v>
      </c>
      <c r="AJ369" s="2" t="str">
        <f>VLOOKUP(A369,'eslam-to-invoicing'!A:B,2,0)</f>
        <v>Substation Elco Steel</v>
      </c>
      <c r="AQ369" s="2" t="str">
        <f t="shared" si="62"/>
        <v>Elco Steel6</v>
      </c>
      <c r="AR369" s="2" t="str">
        <f t="shared" si="63"/>
        <v>Substation Elco Steel6</v>
      </c>
    </row>
    <row r="370" spans="1:44" x14ac:dyDescent="0.3">
      <c r="A370" s="6" t="s">
        <v>5</v>
      </c>
      <c r="B370" s="35">
        <f>VLOOKUP(A370,Sheet1!A:B,2,0)</f>
        <v>1</v>
      </c>
      <c r="C370" s="6">
        <v>7</v>
      </c>
      <c r="D370" s="25"/>
      <c r="E370" s="2">
        <v>9962100.8200000003</v>
      </c>
      <c r="F370" s="26">
        <f>_xlfn.MAXIFS('data-from-invoicing'!E:E,'data-from-invoicing'!D:D,eslam.data!AR370)</f>
        <v>3187107.5</v>
      </c>
      <c r="G370" s="2">
        <f t="shared" si="60"/>
        <v>-6774993.3200000003</v>
      </c>
      <c r="I370" s="23"/>
      <c r="J370" s="2">
        <f>SUMIF('collection only'!D:D,eslam.data!AQ370,'collection only'!E:E)</f>
        <v>7919870.1699999999</v>
      </c>
      <c r="K370" s="26">
        <f>SUMIF('data-from-invoicing'!D:D,eslam.data!AR370,'data-from-invoicing'!F:F)</f>
        <v>2228843.15</v>
      </c>
      <c r="L370" s="2">
        <f t="shared" si="61"/>
        <v>-5691027.0199999996</v>
      </c>
      <c r="Q370" s="23"/>
      <c r="R370" s="2">
        <v>7919870.1500000004</v>
      </c>
      <c r="S370" s="1">
        <v>43190</v>
      </c>
      <c r="T370" s="1">
        <v>43186</v>
      </c>
      <c r="U370" s="1">
        <v>43199</v>
      </c>
      <c r="V370">
        <v>15</v>
      </c>
      <c r="W370" s="1">
        <v>43214</v>
      </c>
      <c r="X370" s="1">
        <v>43207</v>
      </c>
      <c r="Y370" s="2">
        <v>233565927.72</v>
      </c>
      <c r="Z370" s="2">
        <v>0</v>
      </c>
      <c r="AF370" s="2">
        <v>95644.72</v>
      </c>
      <c r="AG370" s="14">
        <f>SUMIF('consultant-gross'!D:D,eslam.data!AQ370,'consultant-gross'!F:F)</f>
        <v>0</v>
      </c>
      <c r="AH370" s="14">
        <f>SUMIF('consultant-gross'!D:D,eslam.data!AQ370,'consultant-gross'!G:G)</f>
        <v>0</v>
      </c>
      <c r="AI370" s="14">
        <f>SUMIF('consultant-net'!D:D,eslam.data!AQ370,'consultant-net'!F:F)</f>
        <v>0</v>
      </c>
      <c r="AJ370" s="2" t="str">
        <f>VLOOKUP(A370,'eslam-to-invoicing'!A:B,2,0)</f>
        <v>Substation Elco Steel</v>
      </c>
      <c r="AQ370" s="2" t="str">
        <f t="shared" si="62"/>
        <v>Elco Steel7</v>
      </c>
      <c r="AR370" s="2" t="str">
        <f t="shared" si="63"/>
        <v>Substation Elco Steel7</v>
      </c>
    </row>
    <row r="371" spans="1:44" x14ac:dyDescent="0.3">
      <c r="A371" s="6" t="s">
        <v>5</v>
      </c>
      <c r="B371" s="35">
        <f>VLOOKUP(A371,Sheet1!A:B,2,0)</f>
        <v>1</v>
      </c>
      <c r="C371" s="6">
        <v>8</v>
      </c>
      <c r="D371" s="25"/>
      <c r="E371" s="2">
        <v>7984975.6399999857</v>
      </c>
      <c r="F371" s="26">
        <f>_xlfn.MAXIFS('data-from-invoicing'!E:E,'data-from-invoicing'!D:D,eslam.data!AR371)</f>
        <v>2651758.2799999998</v>
      </c>
      <c r="G371" s="2">
        <f t="shared" si="60"/>
        <v>-5333217.3599999864</v>
      </c>
      <c r="I371" s="23"/>
      <c r="J371" s="2">
        <f>SUMIF('collection only'!D:D,eslam.data!AQ371,'collection only'!E:E)</f>
        <v>6348055.6399999997</v>
      </c>
      <c r="K371" s="26">
        <f>SUMIF('data-from-invoicing'!D:D,eslam.data!AR371,'data-from-invoicing'!F:F)</f>
        <v>1829713.22</v>
      </c>
      <c r="L371" s="2">
        <f t="shared" si="61"/>
        <v>-4518342.42</v>
      </c>
      <c r="Q371" s="23"/>
      <c r="R371" s="2">
        <v>6348055.6399999997</v>
      </c>
      <c r="S371" s="1">
        <v>43220</v>
      </c>
      <c r="T371" s="1">
        <v>43220</v>
      </c>
      <c r="U371" s="1">
        <v>43223</v>
      </c>
      <c r="V371">
        <v>15</v>
      </c>
      <c r="W371" s="1">
        <v>43238</v>
      </c>
      <c r="X371" s="1">
        <v>43246</v>
      </c>
      <c r="Y371" s="2">
        <v>241550903.36000001</v>
      </c>
      <c r="Z371" s="2">
        <v>0</v>
      </c>
      <c r="AF371" s="2">
        <v>95644.72</v>
      </c>
      <c r="AG371" s="14">
        <f>SUMIF('consultant-gross'!D:D,eslam.data!AQ371,'consultant-gross'!F:F)</f>
        <v>0</v>
      </c>
      <c r="AH371" s="14">
        <f>SUMIF('consultant-gross'!D:D,eslam.data!AQ371,'consultant-gross'!G:G)</f>
        <v>0</v>
      </c>
      <c r="AI371" s="14">
        <f>SUMIF('consultant-net'!D:D,eslam.data!AQ371,'consultant-net'!F:F)</f>
        <v>0</v>
      </c>
      <c r="AJ371" s="2" t="str">
        <f>VLOOKUP(A371,'eslam-to-invoicing'!A:B,2,0)</f>
        <v>Substation Elco Steel</v>
      </c>
      <c r="AQ371" s="2" t="str">
        <f t="shared" si="62"/>
        <v>Elco Steel8</v>
      </c>
      <c r="AR371" s="2" t="str">
        <f t="shared" si="63"/>
        <v>Substation Elco Steel8</v>
      </c>
    </row>
    <row r="372" spans="1:44" x14ac:dyDescent="0.3">
      <c r="A372" s="6" t="s">
        <v>5</v>
      </c>
      <c r="B372" s="35">
        <f>VLOOKUP(A372,Sheet1!A:B,2,0)</f>
        <v>1</v>
      </c>
      <c r="C372" s="6">
        <v>9</v>
      </c>
      <c r="D372" s="25"/>
      <c r="E372" s="2">
        <v>1027177.939999998</v>
      </c>
      <c r="F372" s="26">
        <f>_xlfn.MAXIFS('data-from-invoicing'!E:E,'data-from-invoicing'!D:D,eslam.data!AR372)</f>
        <v>1904763.72</v>
      </c>
      <c r="G372" s="2">
        <f t="shared" si="60"/>
        <v>877585.78000000201</v>
      </c>
      <c r="I372" s="23"/>
      <c r="J372" s="2">
        <f>SUMIF('collection only'!D:D,eslam.data!AQ372,'collection only'!E:E)</f>
        <v>740665.09</v>
      </c>
      <c r="K372" s="26">
        <f>SUMIF('data-from-invoicing'!D:D,eslam.data!AR372,'data-from-invoicing'!F:F)</f>
        <v>1314286.96</v>
      </c>
      <c r="L372" s="2">
        <f t="shared" si="61"/>
        <v>573621.87</v>
      </c>
      <c r="Q372" s="23"/>
      <c r="R372" s="2">
        <v>740665.1</v>
      </c>
      <c r="S372" s="1">
        <v>43251</v>
      </c>
      <c r="T372" s="1">
        <v>43251</v>
      </c>
      <c r="U372" s="1">
        <v>43258</v>
      </c>
      <c r="V372">
        <v>15</v>
      </c>
      <c r="W372" s="1">
        <v>43273</v>
      </c>
      <c r="X372" s="1">
        <v>43283</v>
      </c>
      <c r="Y372" s="2">
        <v>242578081.30000001</v>
      </c>
      <c r="Z372" s="2">
        <v>0</v>
      </c>
      <c r="AF372" s="2">
        <v>171586.08</v>
      </c>
      <c r="AG372" s="14">
        <f>SUMIF('consultant-gross'!D:D,eslam.data!AQ372,'consultant-gross'!F:F)</f>
        <v>0</v>
      </c>
      <c r="AH372" s="14">
        <f>SUMIF('consultant-gross'!D:D,eslam.data!AQ372,'consultant-gross'!G:G)</f>
        <v>0</v>
      </c>
      <c r="AI372" s="14">
        <f>SUMIF('consultant-net'!D:D,eslam.data!AQ372,'consultant-net'!F:F)</f>
        <v>0</v>
      </c>
      <c r="AJ372" s="2" t="str">
        <f>VLOOKUP(A372,'eslam-to-invoicing'!A:B,2,0)</f>
        <v>Substation Elco Steel</v>
      </c>
      <c r="AQ372" s="2" t="str">
        <f t="shared" si="62"/>
        <v>Elco Steel9</v>
      </c>
      <c r="AR372" s="2" t="str">
        <f t="shared" si="63"/>
        <v>Substation Elco Steel9</v>
      </c>
    </row>
    <row r="373" spans="1:44" x14ac:dyDescent="0.3">
      <c r="A373" s="6" t="s">
        <v>5</v>
      </c>
      <c r="B373" s="35">
        <f>VLOOKUP(A373,Sheet1!A:B,2,0)</f>
        <v>1</v>
      </c>
      <c r="C373" s="6">
        <v>10</v>
      </c>
      <c r="D373" s="25"/>
      <c r="E373" s="2">
        <v>5032217.2099999785</v>
      </c>
      <c r="F373" s="26">
        <f>_xlfn.MAXIFS('data-from-invoicing'!E:E,'data-from-invoicing'!D:D,eslam.data!AR373)</f>
        <v>4730762.03</v>
      </c>
      <c r="G373" s="2">
        <f t="shared" si="60"/>
        <v>-301455.17999997828</v>
      </c>
      <c r="I373" s="23"/>
      <c r="J373" s="2">
        <f>SUMIF('collection only'!D:D,eslam.data!AQ373,'collection only'!E:E)</f>
        <v>4000000</v>
      </c>
      <c r="K373" s="26">
        <f>SUMIF('data-from-invoicing'!D:D,eslam.data!AR373,'data-from-invoicing'!F:F)</f>
        <v>3744490.63</v>
      </c>
      <c r="L373" s="2">
        <f t="shared" si="61"/>
        <v>-255509.37000000011</v>
      </c>
      <c r="Q373" s="23"/>
      <c r="R373" s="2">
        <v>4000612.68</v>
      </c>
      <c r="S373" s="1">
        <v>43281</v>
      </c>
      <c r="T373" s="1">
        <v>43281</v>
      </c>
      <c r="U373" s="1">
        <v>43286</v>
      </c>
      <c r="V373">
        <v>15</v>
      </c>
      <c r="W373" s="1">
        <v>43301</v>
      </c>
      <c r="X373" s="1">
        <v>43298</v>
      </c>
      <c r="Y373" s="2">
        <v>247610298.50999999</v>
      </c>
      <c r="Z373" s="2">
        <v>0</v>
      </c>
      <c r="AF373" s="2">
        <v>171586.08</v>
      </c>
      <c r="AG373" s="14">
        <f>SUMIF('consultant-gross'!D:D,eslam.data!AQ373,'consultant-gross'!F:F)</f>
        <v>0</v>
      </c>
      <c r="AH373" s="14">
        <f>SUMIF('consultant-gross'!D:D,eslam.data!AQ373,'consultant-gross'!G:G)</f>
        <v>0</v>
      </c>
      <c r="AI373" s="14">
        <f>SUMIF('consultant-net'!D:D,eslam.data!AQ373,'consultant-net'!F:F)</f>
        <v>0</v>
      </c>
      <c r="AJ373" s="2" t="str">
        <f>VLOOKUP(A373,'eslam-to-invoicing'!A:B,2,0)</f>
        <v>Substation Elco Steel</v>
      </c>
      <c r="AQ373" s="2" t="str">
        <f t="shared" si="62"/>
        <v>Elco Steel10</v>
      </c>
      <c r="AR373" s="2" t="str">
        <f t="shared" si="63"/>
        <v>Substation Elco Steel10</v>
      </c>
    </row>
    <row r="374" spans="1:44" x14ac:dyDescent="0.3">
      <c r="A374" s="6" t="s">
        <v>5</v>
      </c>
      <c r="B374" s="35">
        <f>VLOOKUP(A374,Sheet1!A:B,2,0)</f>
        <v>1</v>
      </c>
      <c r="C374" s="6">
        <v>11</v>
      </c>
      <c r="D374" s="25"/>
      <c r="E374" s="2">
        <v>8902176.7600000203</v>
      </c>
      <c r="F374" s="26">
        <f>_xlfn.MAXIFS('data-from-invoicing'!E:E,'data-from-invoicing'!D:D,eslam.data!AR374)</f>
        <v>4095222.6199999996</v>
      </c>
      <c r="G374" s="2">
        <f t="shared" si="60"/>
        <v>-4806954.1400000211</v>
      </c>
      <c r="I374" s="23"/>
      <c r="J374" s="2">
        <f>SUMIF('collection only'!D:D,eslam.data!AQ374,'collection only'!E:E)</f>
        <v>7075101.6600000001</v>
      </c>
      <c r="K374" s="26">
        <f>SUMIF('data-from-invoicing'!D:D,eslam.data!AR374,'data-from-invoicing'!F:F)</f>
        <v>3142902.52</v>
      </c>
      <c r="L374" s="2">
        <f t="shared" si="61"/>
        <v>-3932199.14</v>
      </c>
      <c r="Q374" s="23"/>
      <c r="R374" s="2">
        <v>7077230.5162500441</v>
      </c>
      <c r="S374" s="1">
        <v>43312</v>
      </c>
      <c r="T374" s="1">
        <v>43312</v>
      </c>
      <c r="U374" s="1">
        <v>43324</v>
      </c>
      <c r="V374">
        <v>15</v>
      </c>
      <c r="W374" s="1">
        <v>43339</v>
      </c>
      <c r="X374" s="1">
        <v>43338</v>
      </c>
      <c r="Y374" s="2">
        <v>256512475.27000001</v>
      </c>
      <c r="Z374" s="2">
        <v>0</v>
      </c>
      <c r="AF374" s="2">
        <v>171586.08</v>
      </c>
      <c r="AG374" s="14">
        <f>SUMIF('consultant-gross'!D:D,eslam.data!AQ374,'consultant-gross'!F:F)</f>
        <v>0</v>
      </c>
      <c r="AH374" s="14">
        <f>SUMIF('consultant-gross'!D:D,eslam.data!AQ374,'consultant-gross'!G:G)</f>
        <v>0</v>
      </c>
      <c r="AI374" s="14">
        <f>SUMIF('consultant-net'!D:D,eslam.data!AQ374,'consultant-net'!F:F)</f>
        <v>0</v>
      </c>
      <c r="AJ374" s="2" t="str">
        <f>VLOOKUP(A374,'eslam-to-invoicing'!A:B,2,0)</f>
        <v>Substation Elco Steel</v>
      </c>
      <c r="AQ374" s="2" t="str">
        <f t="shared" si="62"/>
        <v>Elco Steel11</v>
      </c>
      <c r="AR374" s="2" t="str">
        <f t="shared" si="63"/>
        <v>Substation Elco Steel11</v>
      </c>
    </row>
    <row r="375" spans="1:44" hidden="1" x14ac:dyDescent="0.3">
      <c r="A375" s="6" t="s">
        <v>5</v>
      </c>
      <c r="B375" s="6">
        <f>VLOOKUP(A375,Sheet1!A:B,2,0)</f>
        <v>1</v>
      </c>
      <c r="C375" s="6">
        <v>12</v>
      </c>
      <c r="D375" s="25"/>
      <c r="F375" s="26">
        <f>_xlfn.MAXIFS('data-from-invoicing'!E:E,'data-from-invoicing'!D:D,eslam.data!AR375)</f>
        <v>0</v>
      </c>
      <c r="G375" s="2">
        <f t="shared" si="60"/>
        <v>0</v>
      </c>
      <c r="H375" s="2"/>
      <c r="I375" s="23"/>
      <c r="J375" s="2">
        <f>SUMIF('collection only'!D:D,eslam.data!AQ375,'collection only'!E:E)</f>
        <v>2485656</v>
      </c>
      <c r="K375" s="26">
        <f>SUMIF('data-from-invoicing'!D:D,eslam.data!AR375,'data-from-invoicing'!F:F)</f>
        <v>0</v>
      </c>
      <c r="L375" s="2">
        <f t="shared" si="61"/>
        <v>-2485656</v>
      </c>
      <c r="M375" s="2"/>
      <c r="Q375" s="23"/>
      <c r="S375" s="1">
        <v>43343</v>
      </c>
      <c r="T375" s="1">
        <v>43355</v>
      </c>
      <c r="U375" s="1">
        <v>43355</v>
      </c>
      <c r="V375">
        <v>15</v>
      </c>
      <c r="W375" s="1">
        <v>43370</v>
      </c>
      <c r="AF375" s="2">
        <v>0</v>
      </c>
      <c r="AG375" s="14">
        <f>SUMIF('consultant-gross'!D:D,eslam.data!AQ375,'consultant-gross'!F:F)</f>
        <v>0</v>
      </c>
      <c r="AH375" s="14">
        <f>SUMIF('consultant-gross'!D:D,eslam.data!AQ375,'consultant-gross'!G:G)</f>
        <v>0</v>
      </c>
      <c r="AI375" s="14">
        <f>SUMIF('consultant-net'!D:D,eslam.data!AQ375,'consultant-net'!F:F)</f>
        <v>0</v>
      </c>
      <c r="AJ375" s="2" t="str">
        <f>VLOOKUP(A375,'eslam-to-invoicing'!A:B,2,0)</f>
        <v>Substation Elco Steel</v>
      </c>
      <c r="AQ375" s="2" t="str">
        <f t="shared" si="62"/>
        <v>Elco Steel12</v>
      </c>
      <c r="AR375" s="2" t="str">
        <f t="shared" si="63"/>
        <v>Substation Elco Steel12</v>
      </c>
    </row>
    <row r="376" spans="1:44" hidden="1" x14ac:dyDescent="0.3">
      <c r="A376" s="6" t="s">
        <v>5</v>
      </c>
      <c r="B376" s="6">
        <f>VLOOKUP(A376,Sheet1!A:B,2,0)</f>
        <v>1</v>
      </c>
      <c r="C376" s="6">
        <v>13</v>
      </c>
      <c r="D376" s="25"/>
      <c r="F376" s="26">
        <f>_xlfn.MAXIFS('data-from-invoicing'!E:E,'data-from-invoicing'!D:D,eslam.data!AR376)</f>
        <v>0</v>
      </c>
      <c r="G376" s="2">
        <f t="shared" si="60"/>
        <v>0</v>
      </c>
      <c r="H376" s="2"/>
      <c r="I376" s="23"/>
      <c r="J376" s="2">
        <f>SUMIF('collection only'!D:D,eslam.data!AQ376,'collection only'!E:E)</f>
        <v>2518616.1800000002</v>
      </c>
      <c r="K376" s="26">
        <f>SUMIF('data-from-invoicing'!D:D,eslam.data!AR376,'data-from-invoicing'!F:F)</f>
        <v>0</v>
      </c>
      <c r="L376" s="2">
        <f t="shared" si="61"/>
        <v>-2518616.1800000002</v>
      </c>
      <c r="M376" s="2"/>
      <c r="Q376" s="23"/>
      <c r="S376" s="1">
        <v>43373</v>
      </c>
      <c r="T376" s="1">
        <v>43373</v>
      </c>
      <c r="U376" s="1">
        <v>43383</v>
      </c>
      <c r="V376">
        <v>15</v>
      </c>
      <c r="W376" s="1">
        <v>43398</v>
      </c>
      <c r="AF376" s="2">
        <v>0</v>
      </c>
      <c r="AG376" s="14">
        <f>SUMIF('consultant-gross'!D:D,eslam.data!AQ376,'consultant-gross'!F:F)</f>
        <v>0</v>
      </c>
      <c r="AH376" s="14">
        <f>SUMIF('consultant-gross'!D:D,eslam.data!AQ376,'consultant-gross'!G:G)</f>
        <v>0</v>
      </c>
      <c r="AI376" s="14">
        <f>SUMIF('consultant-net'!D:D,eslam.data!AQ376,'consultant-net'!F:F)</f>
        <v>0</v>
      </c>
      <c r="AJ376" s="2" t="str">
        <f>VLOOKUP(A376,'eslam-to-invoicing'!A:B,2,0)</f>
        <v>Substation Elco Steel</v>
      </c>
      <c r="AQ376" s="2" t="str">
        <f t="shared" si="62"/>
        <v>Elco Steel13</v>
      </c>
      <c r="AR376" s="2" t="str">
        <f t="shared" si="63"/>
        <v>Substation Elco Steel13</v>
      </c>
    </row>
    <row r="377" spans="1:44" hidden="1" x14ac:dyDescent="0.3">
      <c r="A377" s="6" t="s">
        <v>5</v>
      </c>
      <c r="B377" s="6">
        <f>VLOOKUP(A377,Sheet1!A:B,2,0)</f>
        <v>1</v>
      </c>
      <c r="C377" s="6">
        <v>14</v>
      </c>
      <c r="D377" s="25"/>
      <c r="F377" s="26">
        <f>_xlfn.MAXIFS('data-from-invoicing'!E:E,'data-from-invoicing'!D:D,eslam.data!AR377)</f>
        <v>0</v>
      </c>
      <c r="G377" s="2">
        <f t="shared" si="60"/>
        <v>0</v>
      </c>
      <c r="H377" s="2"/>
      <c r="I377" s="23"/>
      <c r="J377" s="2">
        <f>SUMIF('collection only'!D:D,eslam.data!AQ377,'collection only'!E:E)</f>
        <v>2857649.27</v>
      </c>
      <c r="K377" s="26">
        <f>SUMIF('data-from-invoicing'!D:D,eslam.data!AR377,'data-from-invoicing'!F:F)</f>
        <v>0</v>
      </c>
      <c r="L377" s="2">
        <f t="shared" si="61"/>
        <v>-2857649.27</v>
      </c>
      <c r="M377" s="2"/>
      <c r="Q377" s="23"/>
      <c r="S377" s="1">
        <v>43404</v>
      </c>
      <c r="T377" s="1">
        <v>43404</v>
      </c>
      <c r="U377" s="1">
        <v>43416</v>
      </c>
      <c r="V377">
        <v>15</v>
      </c>
      <c r="W377" s="1">
        <v>43431</v>
      </c>
      <c r="AF377" s="2">
        <v>0</v>
      </c>
      <c r="AG377" s="14">
        <f>SUMIF('consultant-gross'!D:D,eslam.data!AQ377,'consultant-gross'!F:F)</f>
        <v>0</v>
      </c>
      <c r="AH377" s="14">
        <f>SUMIF('consultant-gross'!D:D,eslam.data!AQ377,'consultant-gross'!G:G)</f>
        <v>0</v>
      </c>
      <c r="AI377" s="14">
        <f>SUMIF('consultant-net'!D:D,eslam.data!AQ377,'consultant-net'!F:F)</f>
        <v>0</v>
      </c>
      <c r="AJ377" s="2" t="str">
        <f>VLOOKUP(A377,'eslam-to-invoicing'!A:B,2,0)</f>
        <v>Substation Elco Steel</v>
      </c>
      <c r="AQ377" s="2" t="str">
        <f t="shared" si="62"/>
        <v>Elco Steel14</v>
      </c>
      <c r="AR377" s="2" t="str">
        <f t="shared" si="63"/>
        <v>Substation Elco Steel14</v>
      </c>
    </row>
    <row r="378" spans="1:44" hidden="1" x14ac:dyDescent="0.3">
      <c r="A378" s="6" t="s">
        <v>5</v>
      </c>
      <c r="B378" s="6">
        <f>VLOOKUP(A378,Sheet1!A:B,2,0)</f>
        <v>1</v>
      </c>
      <c r="C378" s="6">
        <v>15</v>
      </c>
      <c r="D378" s="25"/>
      <c r="F378" s="26">
        <f>_xlfn.MAXIFS('data-from-invoicing'!E:E,'data-from-invoicing'!D:D,eslam.data!AR378)</f>
        <v>0</v>
      </c>
      <c r="G378" s="2">
        <f t="shared" si="60"/>
        <v>0</v>
      </c>
      <c r="H378" s="2"/>
      <c r="I378" s="23"/>
      <c r="J378" s="2">
        <f>SUMIF('collection only'!D:D,eslam.data!AQ378,'collection only'!E:E)</f>
        <v>1595365.5</v>
      </c>
      <c r="K378" s="26">
        <f>SUMIF('data-from-invoicing'!D:D,eslam.data!AR378,'data-from-invoicing'!F:F)</f>
        <v>0</v>
      </c>
      <c r="L378" s="2">
        <f t="shared" si="61"/>
        <v>-1595365.5</v>
      </c>
      <c r="M378" s="2"/>
      <c r="Q378" s="23"/>
      <c r="S378" s="1">
        <v>43434</v>
      </c>
      <c r="T378" s="1">
        <v>43434</v>
      </c>
      <c r="U378" s="1">
        <v>43446</v>
      </c>
      <c r="V378">
        <v>15</v>
      </c>
      <c r="W378" s="1">
        <v>43461</v>
      </c>
      <c r="AF378" s="2">
        <v>0</v>
      </c>
      <c r="AG378" s="14">
        <f>SUMIF('consultant-gross'!D:D,eslam.data!AQ378,'consultant-gross'!F:F)</f>
        <v>0</v>
      </c>
      <c r="AH378" s="14">
        <f>SUMIF('consultant-gross'!D:D,eslam.data!AQ378,'consultant-gross'!G:G)</f>
        <v>0</v>
      </c>
      <c r="AI378" s="14">
        <f>SUMIF('consultant-net'!D:D,eslam.data!AQ378,'consultant-net'!F:F)</f>
        <v>0</v>
      </c>
      <c r="AJ378" s="2" t="str">
        <f>VLOOKUP(A378,'eslam-to-invoicing'!A:B,2,0)</f>
        <v>Substation Elco Steel</v>
      </c>
      <c r="AQ378" s="2" t="str">
        <f t="shared" si="62"/>
        <v>Elco Steel15</v>
      </c>
      <c r="AR378" s="2" t="str">
        <f t="shared" si="63"/>
        <v>Substation Elco Steel15</v>
      </c>
    </row>
    <row r="379" spans="1:44" hidden="1" x14ac:dyDescent="0.3">
      <c r="A379" s="6" t="s">
        <v>5</v>
      </c>
      <c r="B379" s="6">
        <f>VLOOKUP(A379,Sheet1!A:B,2,0)</f>
        <v>1</v>
      </c>
      <c r="C379" s="6">
        <v>16</v>
      </c>
      <c r="D379" s="25"/>
      <c r="F379" s="26">
        <f>_xlfn.MAXIFS('data-from-invoicing'!E:E,'data-from-invoicing'!D:D,eslam.data!AR379)</f>
        <v>0</v>
      </c>
      <c r="G379" s="2">
        <f t="shared" si="60"/>
        <v>0</v>
      </c>
      <c r="H379" s="2"/>
      <c r="I379" s="23"/>
      <c r="J379" s="2">
        <f>SUMIF('collection only'!D:D,eslam.data!AQ379,'collection only'!E:E)</f>
        <v>310509.31</v>
      </c>
      <c r="K379" s="26">
        <f>SUMIF('data-from-invoicing'!D:D,eslam.data!AR379,'data-from-invoicing'!F:F)</f>
        <v>0</v>
      </c>
      <c r="L379" s="2">
        <f t="shared" si="61"/>
        <v>-310509.31</v>
      </c>
      <c r="M379" s="2"/>
      <c r="Q379" s="23"/>
      <c r="S379" s="1">
        <v>43465</v>
      </c>
      <c r="T379" s="1">
        <v>43465</v>
      </c>
      <c r="U379" s="1">
        <v>43471</v>
      </c>
      <c r="V379">
        <v>15</v>
      </c>
      <c r="W379" s="1">
        <v>43486</v>
      </c>
      <c r="AF379" s="2">
        <v>0</v>
      </c>
      <c r="AG379" s="14">
        <f>SUMIF('consultant-gross'!D:D,eslam.data!AQ379,'consultant-gross'!F:F)</f>
        <v>0</v>
      </c>
      <c r="AH379" s="14">
        <f>SUMIF('consultant-gross'!D:D,eslam.data!AQ379,'consultant-gross'!G:G)</f>
        <v>0</v>
      </c>
      <c r="AI379" s="14">
        <f>SUMIF('consultant-net'!D:D,eslam.data!AQ379,'consultant-net'!F:F)</f>
        <v>0</v>
      </c>
      <c r="AJ379" s="2" t="str">
        <f>VLOOKUP(A379,'eslam-to-invoicing'!A:B,2,0)</f>
        <v>Substation Elco Steel</v>
      </c>
      <c r="AQ379" s="2" t="str">
        <f t="shared" si="62"/>
        <v>Elco Steel16</v>
      </c>
      <c r="AR379" s="2" t="str">
        <f t="shared" si="63"/>
        <v>Substation Elco Steel16</v>
      </c>
    </row>
    <row r="380" spans="1:44" hidden="1" x14ac:dyDescent="0.3">
      <c r="A380" s="6" t="s">
        <v>5</v>
      </c>
      <c r="B380" s="6">
        <f>VLOOKUP(A380,Sheet1!A:B,2,0)</f>
        <v>1</v>
      </c>
      <c r="C380" s="6">
        <v>17</v>
      </c>
      <c r="D380" s="25"/>
      <c r="F380" s="26">
        <f>_xlfn.MAXIFS('data-from-invoicing'!E:E,'data-from-invoicing'!D:D,eslam.data!AR380)</f>
        <v>0</v>
      </c>
      <c r="G380" s="2">
        <f t="shared" si="60"/>
        <v>0</v>
      </c>
      <c r="H380" s="2"/>
      <c r="I380" s="23"/>
      <c r="J380" s="2">
        <f>SUMIF('collection only'!D:D,eslam.data!AQ380,'collection only'!E:E)</f>
        <v>1079101.72</v>
      </c>
      <c r="K380" s="26">
        <f>SUMIF('data-from-invoicing'!D:D,eslam.data!AR380,'data-from-invoicing'!F:F)</f>
        <v>0</v>
      </c>
      <c r="L380" s="2">
        <f t="shared" si="61"/>
        <v>-1079101.72</v>
      </c>
      <c r="M380" s="2"/>
      <c r="Q380" s="23"/>
      <c r="S380" s="1">
        <v>43496</v>
      </c>
      <c r="T380" s="1">
        <v>43496</v>
      </c>
      <c r="U380" s="1">
        <v>43509</v>
      </c>
      <c r="V380">
        <v>15</v>
      </c>
      <c r="W380" s="1">
        <v>43524</v>
      </c>
      <c r="AF380" s="2">
        <v>0</v>
      </c>
      <c r="AG380" s="14">
        <f>SUMIF('consultant-gross'!D:D,eslam.data!AQ380,'consultant-gross'!F:F)</f>
        <v>0</v>
      </c>
      <c r="AH380" s="14">
        <f>SUMIF('consultant-gross'!D:D,eslam.data!AQ380,'consultant-gross'!G:G)</f>
        <v>0</v>
      </c>
      <c r="AI380" s="14">
        <f>SUMIF('consultant-net'!D:D,eslam.data!AQ380,'consultant-net'!F:F)</f>
        <v>0</v>
      </c>
      <c r="AJ380" s="2" t="str">
        <f>VLOOKUP(A380,'eslam-to-invoicing'!A:B,2,0)</f>
        <v>Substation Elco Steel</v>
      </c>
      <c r="AQ380" s="2" t="str">
        <f t="shared" si="62"/>
        <v>Elco Steel17</v>
      </c>
      <c r="AR380" s="2" t="str">
        <f t="shared" si="63"/>
        <v>Substation Elco Steel17</v>
      </c>
    </row>
    <row r="381" spans="1:44" x14ac:dyDescent="0.3">
      <c r="A381" s="6" t="s">
        <v>17</v>
      </c>
      <c r="B381" s="35">
        <f>VLOOKUP(A381,Sheet1!A:B,2,0)</f>
        <v>1</v>
      </c>
      <c r="C381" s="6">
        <v>1</v>
      </c>
      <c r="D381" s="25"/>
      <c r="E381" s="2">
        <v>1576783.88</v>
      </c>
      <c r="F381" s="26">
        <f>_xlfn.MAXIFS('data-from-invoicing'!E:E,'data-from-invoicing'!D:D,eslam.data!AR381)</f>
        <v>0</v>
      </c>
      <c r="G381" s="2">
        <f t="shared" si="60"/>
        <v>-1576783.88</v>
      </c>
      <c r="I381" s="23"/>
      <c r="J381" s="2">
        <f>SUMIF('collection only'!D:D,eslam.data!AQ381,'collection only'!E:E)</f>
        <v>1253543.180625</v>
      </c>
      <c r="K381" s="26">
        <f>SUMIF('data-from-invoicing'!D:D,eslam.data!AR381,'data-from-invoicing'!F:F)</f>
        <v>0</v>
      </c>
      <c r="L381" s="2">
        <f t="shared" si="61"/>
        <v>-1253543.180625</v>
      </c>
      <c r="Q381" s="23"/>
      <c r="R381" s="2">
        <v>1253543.180625</v>
      </c>
      <c r="S381" s="1">
        <v>43131</v>
      </c>
      <c r="T381" s="1">
        <v>43131</v>
      </c>
      <c r="U381" s="1">
        <v>43131</v>
      </c>
      <c r="V381">
        <v>15</v>
      </c>
      <c r="W381" s="1">
        <v>43146</v>
      </c>
      <c r="X381" s="1">
        <v>43143</v>
      </c>
      <c r="Y381" s="2">
        <v>1576783.88</v>
      </c>
      <c r="AF381" s="2">
        <v>0</v>
      </c>
      <c r="AG381" s="14">
        <f>SUMIF('consultant-gross'!D:D,eslam.data!AQ381,'consultant-gross'!F:F)</f>
        <v>0</v>
      </c>
      <c r="AH381" s="14">
        <f>SUMIF('consultant-gross'!D:D,eslam.data!AQ381,'consultant-gross'!G:G)</f>
        <v>0</v>
      </c>
      <c r="AI381" s="14">
        <f>SUMIF('consultant-net'!D:D,eslam.data!AQ381,'consultant-net'!F:F)</f>
        <v>0</v>
      </c>
      <c r="AJ381" s="2" t="str">
        <f>VLOOKUP(A381,'eslam-to-invoicing'!A:B,2,0)</f>
        <v>Substation Elco Steel</v>
      </c>
      <c r="AQ381" s="2" t="str">
        <f t="shared" si="62"/>
        <v>Elco Steel - ADMIN.1</v>
      </c>
      <c r="AR381" s="2" t="str">
        <f t="shared" si="63"/>
        <v>Substation Elco Steel1</v>
      </c>
    </row>
    <row r="382" spans="1:44" x14ac:dyDescent="0.3">
      <c r="A382" s="6" t="s">
        <v>17</v>
      </c>
      <c r="B382" s="35">
        <f>VLOOKUP(A382,Sheet1!A:B,2,0)</f>
        <v>1</v>
      </c>
      <c r="C382" s="6">
        <v>2</v>
      </c>
      <c r="D382" s="25"/>
      <c r="E382" s="2">
        <v>3644932.88</v>
      </c>
      <c r="F382" s="26">
        <f>_xlfn.MAXIFS('data-from-invoicing'!E:E,'data-from-invoicing'!D:D,eslam.data!AR382)</f>
        <v>1669926.8</v>
      </c>
      <c r="G382" s="2">
        <f t="shared" si="60"/>
        <v>-1975006.0799999998</v>
      </c>
      <c r="I382" s="23"/>
      <c r="J382" s="2">
        <f>SUMIF('collection only'!D:D,eslam.data!AQ382,'collection only'!E:E)</f>
        <v>2897721.63</v>
      </c>
      <c r="K382" s="26">
        <f>SUMIF('data-from-invoicing'!D:D,eslam.data!AR382,'data-from-invoicing'!F:F)</f>
        <v>1160599.1300000001</v>
      </c>
      <c r="L382" s="2">
        <f t="shared" si="61"/>
        <v>-1737122.4999999998</v>
      </c>
      <c r="Q382" s="23"/>
      <c r="R382" s="2">
        <v>2897721.64</v>
      </c>
      <c r="S382" s="1">
        <v>43159</v>
      </c>
      <c r="T382" s="1">
        <v>43163</v>
      </c>
      <c r="U382" s="1">
        <v>43163</v>
      </c>
      <c r="V382">
        <v>15</v>
      </c>
      <c r="W382" s="1">
        <v>43178</v>
      </c>
      <c r="X382" s="1">
        <v>43172</v>
      </c>
      <c r="Y382" s="2">
        <v>5221716.76</v>
      </c>
      <c r="Z382" s="2">
        <v>0</v>
      </c>
      <c r="AF382" s="2">
        <v>0</v>
      </c>
      <c r="AG382" s="14">
        <f>SUMIF('consultant-gross'!D:D,eslam.data!AQ382,'consultant-gross'!F:F)</f>
        <v>0</v>
      </c>
      <c r="AH382" s="14">
        <f>SUMIF('consultant-gross'!D:D,eslam.data!AQ382,'consultant-gross'!G:G)</f>
        <v>0</v>
      </c>
      <c r="AI382" s="14">
        <f>SUMIF('consultant-net'!D:D,eslam.data!AQ382,'consultant-net'!F:F)</f>
        <v>0</v>
      </c>
      <c r="AJ382" s="2" t="str">
        <f>VLOOKUP(A382,'eslam-to-invoicing'!A:B,2,0)</f>
        <v>Substation Elco Steel</v>
      </c>
      <c r="AQ382" s="2" t="str">
        <f t="shared" si="62"/>
        <v>Elco Steel - ADMIN.2</v>
      </c>
      <c r="AR382" s="2" t="str">
        <f t="shared" si="63"/>
        <v>Substation Elco Steel2</v>
      </c>
    </row>
    <row r="383" spans="1:44" x14ac:dyDescent="0.3">
      <c r="A383" s="6" t="s">
        <v>17</v>
      </c>
      <c r="B383" s="35">
        <f>VLOOKUP(A383,Sheet1!A:B,2,0)</f>
        <v>1</v>
      </c>
      <c r="C383" s="6">
        <v>3</v>
      </c>
      <c r="D383" s="25"/>
      <c r="E383" s="2">
        <v>4011218.17</v>
      </c>
      <c r="F383" s="26">
        <f>_xlfn.MAXIFS('data-from-invoicing'!E:E,'data-from-invoicing'!D:D,eslam.data!AR383)</f>
        <v>2658220.39</v>
      </c>
      <c r="G383" s="2">
        <f t="shared" si="60"/>
        <v>-1352997.7799999998</v>
      </c>
      <c r="I383" s="23"/>
      <c r="J383" s="2">
        <f>SUMIF('collection only'!D:D,eslam.data!AQ383,'collection only'!E:E)</f>
        <v>3188918.44</v>
      </c>
      <c r="K383" s="26">
        <f>SUMIF('data-from-invoicing'!D:D,eslam.data!AR383,'data-from-invoicing'!F:F)</f>
        <v>1834172.07</v>
      </c>
      <c r="L383" s="2">
        <f t="shared" si="61"/>
        <v>-1354746.3699999999</v>
      </c>
      <c r="Q383" s="23"/>
      <c r="R383" s="2">
        <v>3188918.45</v>
      </c>
      <c r="S383" s="1">
        <v>43190</v>
      </c>
      <c r="T383" s="1">
        <v>43186</v>
      </c>
      <c r="U383" s="1">
        <v>43199</v>
      </c>
      <c r="V383">
        <v>15</v>
      </c>
      <c r="W383" s="1">
        <v>43214</v>
      </c>
      <c r="X383" s="1">
        <v>43207</v>
      </c>
      <c r="Y383" s="2">
        <v>9232934.9299999997</v>
      </c>
      <c r="Z383" s="2">
        <v>0</v>
      </c>
      <c r="AF383" s="2">
        <v>0</v>
      </c>
      <c r="AG383" s="14">
        <f>SUMIF('consultant-gross'!D:D,eslam.data!AQ383,'consultant-gross'!F:F)</f>
        <v>0</v>
      </c>
      <c r="AH383" s="14">
        <f>SUMIF('consultant-gross'!D:D,eslam.data!AQ383,'consultant-gross'!G:G)</f>
        <v>0</v>
      </c>
      <c r="AI383" s="14">
        <f>SUMIF('consultant-net'!D:D,eslam.data!AQ383,'consultant-net'!F:F)</f>
        <v>0</v>
      </c>
      <c r="AJ383" s="2" t="str">
        <f>VLOOKUP(A383,'eslam-to-invoicing'!A:B,2,0)</f>
        <v>Substation Elco Steel</v>
      </c>
      <c r="AQ383" s="2" t="str">
        <f t="shared" si="62"/>
        <v>Elco Steel - ADMIN.3</v>
      </c>
      <c r="AR383" s="2" t="str">
        <f t="shared" si="63"/>
        <v>Substation Elco Steel3</v>
      </c>
    </row>
    <row r="384" spans="1:44" x14ac:dyDescent="0.3">
      <c r="A384" s="6" t="s">
        <v>17</v>
      </c>
      <c r="B384" s="35">
        <f>VLOOKUP(A384,Sheet1!A:B,2,0)</f>
        <v>1</v>
      </c>
      <c r="C384" s="6">
        <v>4</v>
      </c>
      <c r="D384" s="25"/>
      <c r="E384" s="2">
        <v>4549688.4399999985</v>
      </c>
      <c r="F384" s="26">
        <f>_xlfn.MAXIFS('data-from-invoicing'!E:E,'data-from-invoicing'!D:D,eslam.data!AR384)</f>
        <v>1838590.86</v>
      </c>
      <c r="G384" s="2">
        <f t="shared" si="60"/>
        <v>-2711097.5799999982</v>
      </c>
      <c r="I384" s="23"/>
      <c r="J384" s="2">
        <f>SUMIF('collection only'!D:D,eslam.data!AQ384,'collection only'!E:E)</f>
        <v>3617002.31</v>
      </c>
      <c r="K384" s="26">
        <f>SUMIF('data-from-invoicing'!D:D,eslam.data!AR384,'data-from-invoicing'!F:F)</f>
        <v>1268627.7</v>
      </c>
      <c r="L384" s="2">
        <f t="shared" si="61"/>
        <v>-2348374.6100000003</v>
      </c>
      <c r="Q384" s="23"/>
      <c r="R384" s="2">
        <v>3617002.31</v>
      </c>
      <c r="S384" s="1">
        <v>43220</v>
      </c>
      <c r="T384" s="1">
        <v>43220</v>
      </c>
      <c r="U384" s="1">
        <v>43223</v>
      </c>
      <c r="V384">
        <v>15</v>
      </c>
      <c r="W384" s="1">
        <v>43238</v>
      </c>
      <c r="X384" s="1">
        <v>43246</v>
      </c>
      <c r="Y384" s="2">
        <v>13782623.369999999</v>
      </c>
      <c r="Z384" s="2">
        <v>0</v>
      </c>
      <c r="AF384" s="2">
        <v>0</v>
      </c>
      <c r="AG384" s="14">
        <f>SUMIF('consultant-gross'!D:D,eslam.data!AQ384,'consultant-gross'!F:F)</f>
        <v>0</v>
      </c>
      <c r="AH384" s="14">
        <f>SUMIF('consultant-gross'!D:D,eslam.data!AQ384,'consultant-gross'!G:G)</f>
        <v>0</v>
      </c>
      <c r="AI384" s="14">
        <f>SUMIF('consultant-net'!D:D,eslam.data!AQ384,'consultant-net'!F:F)</f>
        <v>0</v>
      </c>
      <c r="AJ384" s="2" t="str">
        <f>VLOOKUP(A384,'eslam-to-invoicing'!A:B,2,0)</f>
        <v>Substation Elco Steel</v>
      </c>
      <c r="AQ384" s="2" t="str">
        <f t="shared" si="62"/>
        <v>Elco Steel - ADMIN.4</v>
      </c>
      <c r="AR384" s="2" t="str">
        <f t="shared" si="63"/>
        <v>Substation Elco Steel4</v>
      </c>
    </row>
    <row r="385" spans="1:44" x14ac:dyDescent="0.3">
      <c r="A385" s="6" t="s">
        <v>17</v>
      </c>
      <c r="B385" s="35">
        <f>VLOOKUP(A385,Sheet1!A:B,2,0)</f>
        <v>1</v>
      </c>
      <c r="C385" s="6">
        <v>5</v>
      </c>
      <c r="D385" s="25"/>
      <c r="E385" s="2">
        <v>2288094.620000001</v>
      </c>
      <c r="F385" s="26">
        <f>_xlfn.MAXIFS('data-from-invoicing'!E:E,'data-from-invoicing'!D:D,eslam.data!AR385)</f>
        <v>5784479.6900000004</v>
      </c>
      <c r="G385" s="2">
        <f t="shared" si="60"/>
        <v>3496385.0699999994</v>
      </c>
      <c r="I385" s="23"/>
      <c r="J385" s="2">
        <f>SUMIF('collection only'!D:D,eslam.data!AQ385,'collection only'!E:E)</f>
        <v>1819035.22</v>
      </c>
      <c r="K385" s="26">
        <f>SUMIF('data-from-invoicing'!D:D,eslam.data!AR385,'data-from-invoicing'!F:F)</f>
        <v>4588851.87</v>
      </c>
      <c r="L385" s="2">
        <f t="shared" si="61"/>
        <v>2769816.6500000004</v>
      </c>
      <c r="Q385" s="23"/>
      <c r="R385" s="2">
        <v>1819035.23</v>
      </c>
      <c r="S385" s="1">
        <v>43251</v>
      </c>
      <c r="T385" s="1">
        <v>43251</v>
      </c>
      <c r="U385" s="1">
        <v>43258</v>
      </c>
      <c r="V385">
        <v>15</v>
      </c>
      <c r="W385" s="1">
        <v>43273</v>
      </c>
      <c r="X385" s="1">
        <v>43283</v>
      </c>
      <c r="Y385" s="2">
        <v>16070717.99</v>
      </c>
      <c r="Z385" s="2">
        <v>0</v>
      </c>
      <c r="AF385" s="2">
        <v>0</v>
      </c>
      <c r="AG385" s="14">
        <f>SUMIF('consultant-gross'!D:D,eslam.data!AQ385,'consultant-gross'!F:F)</f>
        <v>0</v>
      </c>
      <c r="AH385" s="14">
        <f>SUMIF('consultant-gross'!D:D,eslam.data!AQ385,'consultant-gross'!G:G)</f>
        <v>0</v>
      </c>
      <c r="AI385" s="14">
        <f>SUMIF('consultant-net'!D:D,eslam.data!AQ385,'consultant-net'!F:F)</f>
        <v>0</v>
      </c>
      <c r="AJ385" s="2" t="str">
        <f>VLOOKUP(A385,'eslam-to-invoicing'!A:B,2,0)</f>
        <v>Substation Elco Steel</v>
      </c>
      <c r="AQ385" s="2" t="str">
        <f t="shared" si="62"/>
        <v>Elco Steel - ADMIN.5</v>
      </c>
      <c r="AR385" s="2" t="str">
        <f t="shared" si="63"/>
        <v>Substation Elco Steel5</v>
      </c>
    </row>
    <row r="386" spans="1:44" x14ac:dyDescent="0.3">
      <c r="A386" s="6" t="s">
        <v>17</v>
      </c>
      <c r="B386" s="35">
        <f>VLOOKUP(A386,Sheet1!A:B,2,0)</f>
        <v>1</v>
      </c>
      <c r="C386" s="6">
        <v>6</v>
      </c>
      <c r="D386" s="25"/>
      <c r="E386" s="2">
        <v>6362324.0299999993</v>
      </c>
      <c r="F386" s="26">
        <f>_xlfn.MAXIFS('data-from-invoicing'!E:E,'data-from-invoicing'!D:D,eslam.data!AR386)</f>
        <v>3766431.24</v>
      </c>
      <c r="G386" s="2">
        <f t="shared" si="60"/>
        <v>-2595892.7899999991</v>
      </c>
      <c r="I386" s="23"/>
      <c r="J386" s="2">
        <f>SUMIF('collection only'!D:D,eslam.data!AQ386,'collection only'!E:E)</f>
        <v>5058047.58</v>
      </c>
      <c r="K386" s="26">
        <f>SUMIF('data-from-invoicing'!D:D,eslam.data!AR386,'data-from-invoicing'!F:F)</f>
        <v>2598837.56</v>
      </c>
      <c r="L386" s="2">
        <f t="shared" si="61"/>
        <v>-2459210.02</v>
      </c>
      <c r="Q386" s="23"/>
      <c r="R386" s="2">
        <v>5094386.24</v>
      </c>
      <c r="S386" s="1">
        <v>43281</v>
      </c>
      <c r="T386" s="1">
        <v>43281</v>
      </c>
      <c r="U386" s="1">
        <v>43286</v>
      </c>
      <c r="V386">
        <v>15</v>
      </c>
      <c r="W386" s="1">
        <v>43301</v>
      </c>
      <c r="X386" s="1">
        <v>43298</v>
      </c>
      <c r="Y386" s="2">
        <v>22433042.02</v>
      </c>
      <c r="Z386" s="2">
        <v>0</v>
      </c>
      <c r="AF386" s="2">
        <v>0</v>
      </c>
      <c r="AG386" s="14">
        <f>SUMIF('consultant-gross'!D:D,eslam.data!AQ386,'consultant-gross'!F:F)</f>
        <v>0</v>
      </c>
      <c r="AH386" s="14">
        <f>SUMIF('consultant-gross'!D:D,eslam.data!AQ386,'consultant-gross'!G:G)</f>
        <v>0</v>
      </c>
      <c r="AI386" s="14">
        <f>SUMIF('consultant-net'!D:D,eslam.data!AQ386,'consultant-net'!F:F)</f>
        <v>0</v>
      </c>
      <c r="AJ386" s="2" t="str">
        <f>VLOOKUP(A386,'eslam-to-invoicing'!A:B,2,0)</f>
        <v>Substation Elco Steel</v>
      </c>
      <c r="AQ386" s="2" t="str">
        <f t="shared" si="62"/>
        <v>Elco Steel - ADMIN.6</v>
      </c>
      <c r="AR386" s="2" t="str">
        <f t="shared" si="63"/>
        <v>Substation Elco Steel6</v>
      </c>
    </row>
    <row r="387" spans="1:44" x14ac:dyDescent="0.3">
      <c r="A387" s="6" t="s">
        <v>17</v>
      </c>
      <c r="B387" s="35">
        <f>VLOOKUP(A387,Sheet1!A:B,2,0)</f>
        <v>1</v>
      </c>
      <c r="C387" s="6">
        <v>7</v>
      </c>
      <c r="D387" s="25"/>
      <c r="E387" s="2">
        <v>7233482.4900000021</v>
      </c>
      <c r="F387" s="26">
        <f>_xlfn.MAXIFS('data-from-invoicing'!E:E,'data-from-invoicing'!D:D,eslam.data!AR387)</f>
        <v>3187107.5</v>
      </c>
      <c r="G387" s="2">
        <f t="shared" si="60"/>
        <v>-4046374.9900000021</v>
      </c>
      <c r="I387" s="23"/>
      <c r="J387" s="2">
        <f>SUMIF('collection only'!D:D,eslam.data!AQ387,'collection only'!E:E)</f>
        <v>5750618.5816368721</v>
      </c>
      <c r="K387" s="26">
        <f>SUMIF('data-from-invoicing'!D:D,eslam.data!AR387,'data-from-invoicing'!F:F)</f>
        <v>2228843.15</v>
      </c>
      <c r="L387" s="2">
        <f t="shared" si="61"/>
        <v>-3521775.4316368722</v>
      </c>
      <c r="Q387" s="23"/>
      <c r="R387" s="2">
        <v>5750618.5816368721</v>
      </c>
      <c r="S387" s="1">
        <v>43312</v>
      </c>
      <c r="T387" s="1">
        <v>43312</v>
      </c>
      <c r="U387" s="1">
        <v>43324</v>
      </c>
      <c r="V387">
        <v>15</v>
      </c>
      <c r="W387" s="1">
        <v>43339</v>
      </c>
      <c r="X387" s="1">
        <v>43338</v>
      </c>
      <c r="Y387" s="2">
        <v>29666524.510000002</v>
      </c>
      <c r="Z387" s="2">
        <v>0</v>
      </c>
      <c r="AF387" s="2">
        <v>0</v>
      </c>
      <c r="AG387" s="14">
        <f>SUMIF('consultant-gross'!D:D,eslam.data!AQ387,'consultant-gross'!F:F)</f>
        <v>0</v>
      </c>
      <c r="AH387" s="14">
        <f>SUMIF('consultant-gross'!D:D,eslam.data!AQ387,'consultant-gross'!G:G)</f>
        <v>0</v>
      </c>
      <c r="AI387" s="14">
        <f>SUMIF('consultant-net'!D:D,eslam.data!AQ387,'consultant-net'!F:F)</f>
        <v>0</v>
      </c>
      <c r="AJ387" s="2" t="str">
        <f>VLOOKUP(A387,'eslam-to-invoicing'!A:B,2,0)</f>
        <v>Substation Elco Steel</v>
      </c>
      <c r="AQ387" s="2" t="str">
        <f t="shared" si="62"/>
        <v>Elco Steel - ADMIN.7</v>
      </c>
      <c r="AR387" s="2" t="str">
        <f t="shared" si="63"/>
        <v>Substation Elco Steel7</v>
      </c>
    </row>
    <row r="388" spans="1:44" x14ac:dyDescent="0.3">
      <c r="A388" s="6" t="s">
        <v>17</v>
      </c>
      <c r="B388" s="35">
        <f>VLOOKUP(A388,Sheet1!A:B,2,0)</f>
        <v>1</v>
      </c>
      <c r="C388" s="6">
        <v>8</v>
      </c>
      <c r="D388" s="25"/>
      <c r="F388" s="26">
        <f>_xlfn.MAXIFS('data-from-invoicing'!E:E,'data-from-invoicing'!D:D,eslam.data!AR388)</f>
        <v>2651758.2799999998</v>
      </c>
      <c r="G388" s="2">
        <f t="shared" si="60"/>
        <v>2651758.2799999998</v>
      </c>
      <c r="I388" s="23"/>
      <c r="J388" s="2">
        <f>SUMIF('collection only'!D:D,eslam.data!AQ388,'collection only'!E:E)</f>
        <v>3289926.92</v>
      </c>
      <c r="K388" s="26">
        <f>SUMIF('data-from-invoicing'!D:D,eslam.data!AR388,'data-from-invoicing'!F:F)</f>
        <v>1829713.22</v>
      </c>
      <c r="L388" s="2">
        <f t="shared" si="61"/>
        <v>-1460213.7</v>
      </c>
      <c r="Q388" s="23"/>
      <c r="S388" s="1">
        <v>43343</v>
      </c>
      <c r="T388" s="1">
        <v>43355</v>
      </c>
      <c r="U388" s="1">
        <v>43355</v>
      </c>
      <c r="V388">
        <v>15</v>
      </c>
      <c r="W388" s="1">
        <v>43370</v>
      </c>
      <c r="AF388" s="2">
        <v>0</v>
      </c>
      <c r="AG388" s="14">
        <f>SUMIF('consultant-gross'!D:D,eslam.data!AQ388,'consultant-gross'!F:F)</f>
        <v>0</v>
      </c>
      <c r="AH388" s="14">
        <f>SUMIF('consultant-gross'!D:D,eslam.data!AQ388,'consultant-gross'!G:G)</f>
        <v>0</v>
      </c>
      <c r="AI388" s="14">
        <f>SUMIF('consultant-net'!D:D,eslam.data!AQ388,'consultant-net'!F:F)</f>
        <v>0</v>
      </c>
      <c r="AJ388" s="2" t="str">
        <f>VLOOKUP(A388,'eslam-to-invoicing'!A:B,2,0)</f>
        <v>Substation Elco Steel</v>
      </c>
      <c r="AQ388" s="2" t="str">
        <f t="shared" si="62"/>
        <v>Elco Steel - ADMIN.8</v>
      </c>
      <c r="AR388" s="2" t="str">
        <f t="shared" si="63"/>
        <v>Substation Elco Steel8</v>
      </c>
    </row>
    <row r="389" spans="1:44" x14ac:dyDescent="0.3">
      <c r="A389" s="6" t="s">
        <v>17</v>
      </c>
      <c r="B389" s="35">
        <f>VLOOKUP(A389,Sheet1!A:B,2,0)</f>
        <v>1</v>
      </c>
      <c r="C389" s="6">
        <v>9</v>
      </c>
      <c r="D389" s="25"/>
      <c r="F389" s="26">
        <f>_xlfn.MAXIFS('data-from-invoicing'!E:E,'data-from-invoicing'!D:D,eslam.data!AR389)</f>
        <v>1904763.72</v>
      </c>
      <c r="G389" s="2">
        <f t="shared" si="60"/>
        <v>1904763.72</v>
      </c>
      <c r="I389" s="23"/>
      <c r="J389" s="2">
        <f>SUMIF('collection only'!D:D,eslam.data!AQ389,'collection only'!E:E)</f>
        <v>1940428</v>
      </c>
      <c r="K389" s="26">
        <f>SUMIF('data-from-invoicing'!D:D,eslam.data!AR389,'data-from-invoicing'!F:F)</f>
        <v>1314286.96</v>
      </c>
      <c r="L389" s="2">
        <f t="shared" si="61"/>
        <v>-626141.04</v>
      </c>
      <c r="Q389" s="23"/>
      <c r="S389" s="1">
        <v>43373</v>
      </c>
      <c r="T389" s="1">
        <v>43373</v>
      </c>
      <c r="U389" s="1">
        <v>43383</v>
      </c>
      <c r="V389">
        <v>15</v>
      </c>
      <c r="W389" s="1">
        <v>43398</v>
      </c>
      <c r="AF389" s="2">
        <v>0</v>
      </c>
      <c r="AG389" s="14">
        <f>SUMIF('consultant-gross'!D:D,eslam.data!AQ389,'consultant-gross'!F:F)</f>
        <v>0</v>
      </c>
      <c r="AH389" s="14">
        <f>SUMIF('consultant-gross'!D:D,eslam.data!AQ389,'consultant-gross'!G:G)</f>
        <v>0</v>
      </c>
      <c r="AI389" s="14">
        <f>SUMIF('consultant-net'!D:D,eslam.data!AQ389,'consultant-net'!F:F)</f>
        <v>0</v>
      </c>
      <c r="AJ389" s="2" t="str">
        <f>VLOOKUP(A389,'eslam-to-invoicing'!A:B,2,0)</f>
        <v>Substation Elco Steel</v>
      </c>
      <c r="AQ389" s="2" t="str">
        <f t="shared" si="62"/>
        <v>Elco Steel - ADMIN.9</v>
      </c>
      <c r="AR389" s="2" t="str">
        <f t="shared" si="63"/>
        <v>Substation Elco Steel9</v>
      </c>
    </row>
    <row r="390" spans="1:44" x14ac:dyDescent="0.3">
      <c r="A390" s="6" t="s">
        <v>17</v>
      </c>
      <c r="B390" s="35">
        <f>VLOOKUP(A390,Sheet1!A:B,2,0)</f>
        <v>1</v>
      </c>
      <c r="C390" s="6">
        <v>10</v>
      </c>
      <c r="D390" s="25"/>
      <c r="F390" s="26">
        <f>_xlfn.MAXIFS('data-from-invoicing'!E:E,'data-from-invoicing'!D:D,eslam.data!AR390)</f>
        <v>4730762.03</v>
      </c>
      <c r="G390" s="2">
        <f t="shared" si="60"/>
        <v>4730762.03</v>
      </c>
      <c r="I390" s="23"/>
      <c r="J390" s="2">
        <f>SUMIF('collection only'!D:D,eslam.data!AQ390,'collection only'!E:E)</f>
        <v>2335545.5499999998</v>
      </c>
      <c r="K390" s="26">
        <f>SUMIF('data-from-invoicing'!D:D,eslam.data!AR390,'data-from-invoicing'!F:F)</f>
        <v>3744490.63</v>
      </c>
      <c r="L390" s="2">
        <f t="shared" si="61"/>
        <v>1408945.08</v>
      </c>
      <c r="Q390" s="23"/>
      <c r="S390" s="1">
        <v>43404</v>
      </c>
      <c r="T390" s="1">
        <v>43404</v>
      </c>
      <c r="U390" s="1">
        <v>43416</v>
      </c>
      <c r="V390">
        <v>15</v>
      </c>
      <c r="W390" s="1">
        <v>43431</v>
      </c>
      <c r="AF390" s="2">
        <v>0</v>
      </c>
      <c r="AG390" s="14">
        <f>SUMIF('consultant-gross'!D:D,eslam.data!AQ390,'consultant-gross'!F:F)</f>
        <v>0</v>
      </c>
      <c r="AH390" s="14">
        <f>SUMIF('consultant-gross'!D:D,eslam.data!AQ390,'consultant-gross'!G:G)</f>
        <v>0</v>
      </c>
      <c r="AI390" s="14">
        <f>SUMIF('consultant-net'!D:D,eslam.data!AQ390,'consultant-net'!F:F)</f>
        <v>0</v>
      </c>
      <c r="AJ390" s="2" t="str">
        <f>VLOOKUP(A390,'eslam-to-invoicing'!A:B,2,0)</f>
        <v>Substation Elco Steel</v>
      </c>
      <c r="AQ390" s="2" t="str">
        <f t="shared" si="62"/>
        <v>Elco Steel - ADMIN.10</v>
      </c>
      <c r="AR390" s="2" t="str">
        <f t="shared" si="63"/>
        <v>Substation Elco Steel10</v>
      </c>
    </row>
    <row r="391" spans="1:44" x14ac:dyDescent="0.3">
      <c r="A391" s="6" t="s">
        <v>17</v>
      </c>
      <c r="B391" s="35">
        <f>VLOOKUP(A391,Sheet1!A:B,2,0)</f>
        <v>1</v>
      </c>
      <c r="C391" s="6">
        <v>11</v>
      </c>
      <c r="D391" s="25"/>
      <c r="F391" s="26">
        <f>_xlfn.MAXIFS('data-from-invoicing'!E:E,'data-from-invoicing'!D:D,eslam.data!AR391)</f>
        <v>4095222.6199999996</v>
      </c>
      <c r="G391" s="2">
        <f t="shared" si="60"/>
        <v>4095222.6199999996</v>
      </c>
      <c r="I391" s="23"/>
      <c r="J391" s="2">
        <f>SUMIF('collection only'!D:D,eslam.data!AQ391,'collection only'!E:E)</f>
        <v>2179703.08</v>
      </c>
      <c r="K391" s="26">
        <f>SUMIF('data-from-invoicing'!D:D,eslam.data!AR391,'data-from-invoicing'!F:F)</f>
        <v>3142902.52</v>
      </c>
      <c r="L391" s="2">
        <f t="shared" si="61"/>
        <v>963199.44</v>
      </c>
      <c r="Q391" s="23"/>
      <c r="S391" s="1">
        <v>43434</v>
      </c>
      <c r="T391" s="1">
        <v>43434</v>
      </c>
      <c r="U391" s="1">
        <v>43446</v>
      </c>
      <c r="V391">
        <v>15</v>
      </c>
      <c r="W391" s="1">
        <v>43461</v>
      </c>
      <c r="AF391" s="2">
        <v>0</v>
      </c>
      <c r="AG391" s="14">
        <f>SUMIF('consultant-gross'!D:D,eslam.data!AQ391,'consultant-gross'!F:F)</f>
        <v>0</v>
      </c>
      <c r="AH391" s="14">
        <f>SUMIF('consultant-gross'!D:D,eslam.data!AQ391,'consultant-gross'!G:G)</f>
        <v>0</v>
      </c>
      <c r="AI391" s="14">
        <f>SUMIF('consultant-net'!D:D,eslam.data!AQ391,'consultant-net'!F:F)</f>
        <v>0</v>
      </c>
      <c r="AJ391" s="2" t="str">
        <f>VLOOKUP(A391,'eslam-to-invoicing'!A:B,2,0)</f>
        <v>Substation Elco Steel</v>
      </c>
      <c r="AQ391" s="2" t="str">
        <f t="shared" si="62"/>
        <v>Elco Steel - ADMIN.11</v>
      </c>
      <c r="AR391" s="2" t="str">
        <f t="shared" si="63"/>
        <v>Substation Elco Steel11</v>
      </c>
    </row>
    <row r="392" spans="1:44" hidden="1" x14ac:dyDescent="0.3">
      <c r="A392" s="6" t="s">
        <v>17</v>
      </c>
      <c r="B392" s="6">
        <f>VLOOKUP(A392,Sheet1!A:B,2,0)</f>
        <v>1</v>
      </c>
      <c r="C392" s="6">
        <v>12</v>
      </c>
      <c r="D392" s="25"/>
      <c r="F392" s="26">
        <f>_xlfn.MAXIFS('data-from-invoicing'!E:E,'data-from-invoicing'!D:D,eslam.data!AR392)</f>
        <v>0</v>
      </c>
      <c r="G392" s="2">
        <f t="shared" si="60"/>
        <v>0</v>
      </c>
      <c r="H392" s="2"/>
      <c r="I392" s="23"/>
      <c r="J392" s="2">
        <f>SUMIF('collection only'!D:D,eslam.data!AQ392,'collection only'!E:E)</f>
        <v>1394236.8</v>
      </c>
      <c r="K392" s="26">
        <f>SUMIF('data-from-invoicing'!D:D,eslam.data!AR392,'data-from-invoicing'!F:F)</f>
        <v>0</v>
      </c>
      <c r="L392" s="2">
        <f t="shared" si="61"/>
        <v>-1394236.8</v>
      </c>
      <c r="M392" s="2"/>
      <c r="Q392" s="23"/>
      <c r="S392" s="1">
        <v>43465</v>
      </c>
      <c r="T392" s="1">
        <v>43465</v>
      </c>
      <c r="U392" s="1">
        <v>43471</v>
      </c>
      <c r="V392">
        <v>15</v>
      </c>
      <c r="W392" s="1">
        <v>43486</v>
      </c>
      <c r="AF392" s="2">
        <v>0</v>
      </c>
      <c r="AG392" s="14">
        <f>SUMIF('consultant-gross'!D:D,eslam.data!AQ392,'consultant-gross'!F:F)</f>
        <v>0</v>
      </c>
      <c r="AH392" s="14">
        <f>SUMIF('consultant-gross'!D:D,eslam.data!AQ392,'consultant-gross'!G:G)</f>
        <v>0</v>
      </c>
      <c r="AI392" s="14">
        <f>SUMIF('consultant-net'!D:D,eslam.data!AQ392,'consultant-net'!F:F)</f>
        <v>0</v>
      </c>
      <c r="AJ392" s="2" t="str">
        <f>VLOOKUP(A392,'eslam-to-invoicing'!A:B,2,0)</f>
        <v>Substation Elco Steel</v>
      </c>
      <c r="AQ392" s="2" t="str">
        <f t="shared" si="62"/>
        <v>Elco Steel - ADMIN.12</v>
      </c>
      <c r="AR392" s="2" t="str">
        <f t="shared" si="63"/>
        <v>Substation Elco Steel12</v>
      </c>
    </row>
    <row r="393" spans="1:44" hidden="1" x14ac:dyDescent="0.3">
      <c r="A393" s="6" t="s">
        <v>17</v>
      </c>
      <c r="B393" s="6">
        <f>VLOOKUP(A393,Sheet1!A:B,2,0)</f>
        <v>1</v>
      </c>
      <c r="C393" s="6">
        <v>13</v>
      </c>
      <c r="D393" s="25"/>
      <c r="F393" s="26">
        <f>_xlfn.MAXIFS('data-from-invoicing'!E:E,'data-from-invoicing'!D:D,eslam.data!AR393)</f>
        <v>0</v>
      </c>
      <c r="G393" s="2">
        <f t="shared" si="60"/>
        <v>0</v>
      </c>
      <c r="H393" s="2"/>
      <c r="I393" s="23"/>
      <c r="J393" s="2">
        <f>SUMIF('collection only'!D:D,eslam.data!AQ393,'collection only'!E:E)</f>
        <v>117652.86</v>
      </c>
      <c r="K393" s="26">
        <f>SUMIF('data-from-invoicing'!D:D,eslam.data!AR393,'data-from-invoicing'!F:F)</f>
        <v>0</v>
      </c>
      <c r="L393" s="2">
        <f t="shared" si="61"/>
        <v>-117652.86</v>
      </c>
      <c r="M393" s="2"/>
      <c r="Q393" s="23"/>
      <c r="S393" s="1">
        <v>43496</v>
      </c>
      <c r="T393" s="1">
        <v>43496</v>
      </c>
      <c r="U393" s="1">
        <v>43509</v>
      </c>
      <c r="V393">
        <v>15</v>
      </c>
      <c r="W393" s="1">
        <v>43524</v>
      </c>
      <c r="AF393" s="2">
        <v>0</v>
      </c>
      <c r="AG393" s="14">
        <f>SUMIF('consultant-gross'!D:D,eslam.data!AQ393,'consultant-gross'!F:F)</f>
        <v>0</v>
      </c>
      <c r="AH393" s="14">
        <f>SUMIF('consultant-gross'!D:D,eslam.data!AQ393,'consultant-gross'!G:G)</f>
        <v>0</v>
      </c>
      <c r="AI393" s="14">
        <f>SUMIF('consultant-net'!D:D,eslam.data!AQ393,'consultant-net'!F:F)</f>
        <v>0</v>
      </c>
      <c r="AJ393" s="2" t="str">
        <f>VLOOKUP(A393,'eslam-to-invoicing'!A:B,2,0)</f>
        <v>Substation Elco Steel</v>
      </c>
      <c r="AQ393" s="2" t="str">
        <f t="shared" si="62"/>
        <v>Elco Steel - ADMIN.13</v>
      </c>
      <c r="AR393" s="2" t="str">
        <f t="shared" si="63"/>
        <v>Substation Elco Steel13</v>
      </c>
    </row>
    <row r="394" spans="1:44" hidden="1" x14ac:dyDescent="0.3">
      <c r="A394" s="6" t="s">
        <v>17</v>
      </c>
      <c r="B394" s="6">
        <f>VLOOKUP(A394,Sheet1!A:B,2,0)</f>
        <v>1</v>
      </c>
      <c r="C394" s="6">
        <v>14</v>
      </c>
      <c r="D394" s="25"/>
      <c r="F394" s="26">
        <f>_xlfn.MAXIFS('data-from-invoicing'!E:E,'data-from-invoicing'!D:D,eslam.data!AR394)</f>
        <v>0</v>
      </c>
      <c r="G394" s="2">
        <f t="shared" si="60"/>
        <v>0</v>
      </c>
      <c r="H394" s="2"/>
      <c r="I394" s="23"/>
      <c r="J394" s="2">
        <f>SUMIF('collection only'!D:D,eslam.data!AQ394,'collection only'!E:E)</f>
        <v>105992.48</v>
      </c>
      <c r="K394" s="26">
        <f>SUMIF('data-from-invoicing'!D:D,eslam.data!AR394,'data-from-invoicing'!F:F)</f>
        <v>0</v>
      </c>
      <c r="L394" s="2">
        <f t="shared" si="61"/>
        <v>-105992.48</v>
      </c>
      <c r="M394" s="2"/>
      <c r="Q394" s="23"/>
      <c r="S394" s="1">
        <v>43524</v>
      </c>
      <c r="T394" s="1">
        <v>43524</v>
      </c>
      <c r="U394" s="1">
        <v>43542</v>
      </c>
      <c r="V394">
        <v>15</v>
      </c>
      <c r="W394" s="1">
        <v>43557</v>
      </c>
      <c r="AF394" s="2">
        <v>0</v>
      </c>
      <c r="AG394" s="14">
        <f>SUMIF('consultant-gross'!D:D,eslam.data!AQ394,'consultant-gross'!F:F)</f>
        <v>0</v>
      </c>
      <c r="AH394" s="14">
        <f>SUMIF('consultant-gross'!D:D,eslam.data!AQ394,'consultant-gross'!G:G)</f>
        <v>0</v>
      </c>
      <c r="AI394" s="14">
        <f>SUMIF('consultant-net'!D:D,eslam.data!AQ394,'consultant-net'!F:F)</f>
        <v>0</v>
      </c>
      <c r="AJ394" s="2" t="str">
        <f>VLOOKUP(A394,'eslam-to-invoicing'!A:B,2,0)</f>
        <v>Substation Elco Steel</v>
      </c>
      <c r="AQ394" s="2" t="str">
        <f t="shared" si="62"/>
        <v>Elco Steel - ADMIN.14</v>
      </c>
      <c r="AR394" s="2" t="str">
        <f t="shared" si="63"/>
        <v>Substation Elco Steel14</v>
      </c>
    </row>
    <row r="395" spans="1:44" hidden="1" x14ac:dyDescent="0.3">
      <c r="A395" s="6" t="s">
        <v>17</v>
      </c>
      <c r="B395" s="6">
        <f>VLOOKUP(A395,Sheet1!A:B,2,0)</f>
        <v>1</v>
      </c>
      <c r="C395" s="6">
        <v>15</v>
      </c>
      <c r="D395" s="25"/>
      <c r="F395" s="26">
        <f>_xlfn.MAXIFS('data-from-invoicing'!E:E,'data-from-invoicing'!D:D,eslam.data!AR395)</f>
        <v>0</v>
      </c>
      <c r="G395" s="2">
        <f t="shared" si="60"/>
        <v>0</v>
      </c>
      <c r="H395" s="2"/>
      <c r="I395" s="23"/>
      <c r="J395" s="2">
        <f>SUMIF('collection only'!D:D,eslam.data!AQ395,'collection only'!E:E)</f>
        <v>259861.3</v>
      </c>
      <c r="K395" s="26">
        <f>SUMIF('data-from-invoicing'!D:D,eslam.data!AR395,'data-from-invoicing'!F:F)</f>
        <v>0</v>
      </c>
      <c r="L395" s="2">
        <f t="shared" si="61"/>
        <v>-259861.3</v>
      </c>
      <c r="M395" s="2"/>
      <c r="Q395" s="23"/>
      <c r="S395" s="1">
        <v>43555</v>
      </c>
      <c r="T395" s="1">
        <v>43565</v>
      </c>
      <c r="U395" s="1">
        <v>43571</v>
      </c>
      <c r="V395">
        <v>15</v>
      </c>
      <c r="W395" s="1">
        <v>43586</v>
      </c>
      <c r="AF395" s="2">
        <v>0</v>
      </c>
      <c r="AG395" s="14">
        <f>SUMIF('consultant-gross'!D:D,eslam.data!AQ395,'consultant-gross'!F:F)</f>
        <v>0</v>
      </c>
      <c r="AH395" s="14">
        <f>SUMIF('consultant-gross'!D:D,eslam.data!AQ395,'consultant-gross'!G:G)</f>
        <v>0</v>
      </c>
      <c r="AI395" s="14">
        <f>SUMIF('consultant-net'!D:D,eslam.data!AQ395,'consultant-net'!F:F)</f>
        <v>0</v>
      </c>
      <c r="AJ395" s="2" t="str">
        <f>VLOOKUP(A395,'eslam-to-invoicing'!A:B,2,0)</f>
        <v>Substation Elco Steel</v>
      </c>
      <c r="AQ395" s="2" t="str">
        <f t="shared" si="62"/>
        <v>Elco Steel - ADMIN.15</v>
      </c>
      <c r="AR395" s="2" t="str">
        <f t="shared" si="63"/>
        <v>Substation Elco Steel15</v>
      </c>
    </row>
    <row r="396" spans="1:44" x14ac:dyDescent="0.3">
      <c r="A396" s="6" t="s">
        <v>16</v>
      </c>
      <c r="B396" s="35">
        <f>VLOOKUP(A396,Sheet1!A:B,2,0)</f>
        <v>1</v>
      </c>
      <c r="C396" s="6">
        <v>1</v>
      </c>
      <c r="D396" s="25"/>
      <c r="E396" s="2">
        <v>444736.00274689891</v>
      </c>
      <c r="F396" s="26">
        <f>_xlfn.MAXIFS('data-from-invoicing'!E:E,'data-from-invoicing'!D:D,eslam.data!AR396)</f>
        <v>0</v>
      </c>
      <c r="G396" s="2">
        <f t="shared" si="60"/>
        <v>-444736.00274689891</v>
      </c>
      <c r="I396" s="23"/>
      <c r="J396" s="2">
        <f>SUMIF('collection only'!D:D,eslam.data!AQ396,'collection only'!E:E)</f>
        <v>331328.32204643957</v>
      </c>
      <c r="K396" s="26">
        <f>SUMIF('data-from-invoicing'!D:D,eslam.data!AR396,'data-from-invoicing'!F:F)</f>
        <v>0</v>
      </c>
      <c r="L396" s="2">
        <f t="shared" si="61"/>
        <v>-331328.32204643957</v>
      </c>
      <c r="Q396" s="23"/>
      <c r="R396" s="2">
        <v>331328.32204643963</v>
      </c>
      <c r="S396" s="1">
        <v>43131</v>
      </c>
      <c r="T396" s="1">
        <v>43131</v>
      </c>
      <c r="U396" s="1">
        <v>43131</v>
      </c>
      <c r="V396">
        <v>15</v>
      </c>
      <c r="W396" s="1">
        <v>43146</v>
      </c>
      <c r="X396" s="1">
        <v>43143</v>
      </c>
      <c r="Y396" s="2">
        <v>444736.00274689891</v>
      </c>
      <c r="Z396" s="2">
        <v>0</v>
      </c>
      <c r="AF396" s="2">
        <v>0</v>
      </c>
      <c r="AG396" s="14">
        <f>SUMIF('consultant-gross'!D:D,eslam.data!AQ396,'consultant-gross'!F:F)</f>
        <v>0</v>
      </c>
      <c r="AH396" s="14">
        <f>SUMIF('consultant-gross'!D:D,eslam.data!AQ396,'consultant-gross'!G:G)</f>
        <v>0</v>
      </c>
      <c r="AI396" s="14">
        <f>SUMIF('consultant-net'!D:D,eslam.data!AQ396,'consultant-net'!F:F)</f>
        <v>0</v>
      </c>
      <c r="AJ396" s="2" t="str">
        <f>VLOOKUP(A396,'eslam-to-invoicing'!A:B,2,0)</f>
        <v>Substation Elco Steel</v>
      </c>
      <c r="AQ396" s="2" t="str">
        <f t="shared" si="62"/>
        <v>Elco Steel - MEP1</v>
      </c>
      <c r="AR396" s="2" t="str">
        <f t="shared" si="63"/>
        <v>Substation Elco Steel1</v>
      </c>
    </row>
    <row r="397" spans="1:44" x14ac:dyDescent="0.3">
      <c r="A397" s="6" t="s">
        <v>16</v>
      </c>
      <c r="B397" s="35">
        <f>VLOOKUP(A397,Sheet1!A:B,2,0)</f>
        <v>1</v>
      </c>
      <c r="C397" s="6">
        <v>2</v>
      </c>
      <c r="D397" s="25"/>
      <c r="E397" s="2">
        <v>2764965.97</v>
      </c>
      <c r="F397" s="26">
        <f>_xlfn.MAXIFS('data-from-invoicing'!E:E,'data-from-invoicing'!D:D,eslam.data!AR397)</f>
        <v>1669926.8</v>
      </c>
      <c r="G397" s="2">
        <f t="shared" si="60"/>
        <v>-1095039.1700000002</v>
      </c>
      <c r="I397" s="23"/>
      <c r="J397" s="2">
        <f>SUMIF('collection only'!D:D,eslam.data!AQ397,'collection only'!E:E)</f>
        <v>2059899.63</v>
      </c>
      <c r="K397" s="26">
        <f>SUMIF('data-from-invoicing'!D:D,eslam.data!AR397,'data-from-invoicing'!F:F)</f>
        <v>1160599.1300000001</v>
      </c>
      <c r="L397" s="2">
        <f t="shared" si="61"/>
        <v>-899300.49999999977</v>
      </c>
      <c r="Q397" s="23"/>
      <c r="R397" s="2">
        <v>2059899.65</v>
      </c>
      <c r="S397" s="1">
        <v>43159</v>
      </c>
      <c r="T397" s="1">
        <v>43163</v>
      </c>
      <c r="U397" s="1">
        <v>43163</v>
      </c>
      <c r="V397">
        <v>15</v>
      </c>
      <c r="W397" s="1">
        <v>43178</v>
      </c>
      <c r="X397" s="1">
        <v>43172</v>
      </c>
      <c r="Y397" s="2">
        <v>3209701.97</v>
      </c>
      <c r="Z397" s="2">
        <v>0</v>
      </c>
      <c r="AF397" s="2">
        <v>0</v>
      </c>
      <c r="AG397" s="14">
        <f>SUMIF('consultant-gross'!D:D,eslam.data!AQ397,'consultant-gross'!F:F)</f>
        <v>0</v>
      </c>
      <c r="AH397" s="14">
        <f>SUMIF('consultant-gross'!D:D,eslam.data!AQ397,'consultant-gross'!G:G)</f>
        <v>0</v>
      </c>
      <c r="AI397" s="14">
        <f>SUMIF('consultant-net'!D:D,eslam.data!AQ397,'consultant-net'!F:F)</f>
        <v>0</v>
      </c>
      <c r="AJ397" s="2" t="str">
        <f>VLOOKUP(A397,'eslam-to-invoicing'!A:B,2,0)</f>
        <v>Substation Elco Steel</v>
      </c>
      <c r="AQ397" s="2" t="str">
        <f t="shared" si="62"/>
        <v>Elco Steel - MEP2</v>
      </c>
      <c r="AR397" s="2" t="str">
        <f t="shared" si="63"/>
        <v>Substation Elco Steel2</v>
      </c>
    </row>
    <row r="398" spans="1:44" x14ac:dyDescent="0.3">
      <c r="A398" s="6" t="s">
        <v>16</v>
      </c>
      <c r="B398" s="35">
        <f>VLOOKUP(A398,Sheet1!A:B,2,0)</f>
        <v>1</v>
      </c>
      <c r="C398" s="6">
        <v>3</v>
      </c>
      <c r="D398" s="25"/>
      <c r="E398" s="2">
        <v>2666446.92</v>
      </c>
      <c r="F398" s="26">
        <f>_xlfn.MAXIFS('data-from-invoicing'!E:E,'data-from-invoicing'!D:D,eslam.data!AR398)</f>
        <v>2658220.39</v>
      </c>
      <c r="G398" s="2">
        <f t="shared" si="60"/>
        <v>-8226.5299999997951</v>
      </c>
      <c r="I398" s="23"/>
      <c r="J398" s="2">
        <f>SUMIF('collection only'!D:D,eslam.data!AQ398,'collection only'!E:E)</f>
        <v>1986502.95</v>
      </c>
      <c r="K398" s="26">
        <f>SUMIF('data-from-invoicing'!D:D,eslam.data!AR398,'data-from-invoicing'!F:F)</f>
        <v>1834172.07</v>
      </c>
      <c r="L398" s="2">
        <f t="shared" si="61"/>
        <v>-152330.87999999989</v>
      </c>
      <c r="Q398" s="23"/>
      <c r="R398" s="2">
        <v>1986502.96</v>
      </c>
      <c r="S398" s="1">
        <v>43190</v>
      </c>
      <c r="T398" s="1">
        <v>43186</v>
      </c>
      <c r="U398" s="1">
        <v>43199</v>
      </c>
      <c r="V398">
        <v>15</v>
      </c>
      <c r="W398" s="1">
        <v>43214</v>
      </c>
      <c r="X398" s="1">
        <v>43207</v>
      </c>
      <c r="Y398" s="2">
        <v>5876148.8700000001</v>
      </c>
      <c r="Z398" s="2">
        <v>0</v>
      </c>
      <c r="AF398" s="2">
        <v>0</v>
      </c>
      <c r="AG398" s="14">
        <f>SUMIF('consultant-gross'!D:D,eslam.data!AQ398,'consultant-gross'!F:F)</f>
        <v>0</v>
      </c>
      <c r="AH398" s="14">
        <f>SUMIF('consultant-gross'!D:D,eslam.data!AQ398,'consultant-gross'!G:G)</f>
        <v>0</v>
      </c>
      <c r="AI398" s="14">
        <f>SUMIF('consultant-net'!D:D,eslam.data!AQ398,'consultant-net'!F:F)</f>
        <v>0</v>
      </c>
      <c r="AJ398" s="2" t="str">
        <f>VLOOKUP(A398,'eslam-to-invoicing'!A:B,2,0)</f>
        <v>Substation Elco Steel</v>
      </c>
      <c r="AQ398" s="2" t="str">
        <f t="shared" si="62"/>
        <v>Elco Steel - MEP3</v>
      </c>
      <c r="AR398" s="2" t="str">
        <f t="shared" si="63"/>
        <v>Substation Elco Steel3</v>
      </c>
    </row>
    <row r="399" spans="1:44" x14ac:dyDescent="0.3">
      <c r="A399" s="6" t="s">
        <v>16</v>
      </c>
      <c r="B399" s="35">
        <f>VLOOKUP(A399,Sheet1!A:B,2,0)</f>
        <v>1</v>
      </c>
      <c r="C399" s="6">
        <v>4</v>
      </c>
      <c r="D399" s="25"/>
      <c r="E399" s="2">
        <v>3362790.38</v>
      </c>
      <c r="F399" s="26">
        <f>_xlfn.MAXIFS('data-from-invoicing'!E:E,'data-from-invoicing'!D:D,eslam.data!AR399)</f>
        <v>1838590.86</v>
      </c>
      <c r="G399" s="2">
        <f t="shared" si="60"/>
        <v>-1524199.5199999998</v>
      </c>
      <c r="I399" s="23"/>
      <c r="J399" s="2">
        <f>SUMIF('collection only'!D:D,eslam.data!AQ399,'collection only'!E:E)</f>
        <v>2505278.83</v>
      </c>
      <c r="K399" s="26">
        <f>SUMIF('data-from-invoicing'!D:D,eslam.data!AR399,'data-from-invoicing'!F:F)</f>
        <v>1268627.7</v>
      </c>
      <c r="L399" s="2">
        <f t="shared" si="61"/>
        <v>-1236651.1300000001</v>
      </c>
      <c r="Q399" s="23"/>
      <c r="R399" s="2">
        <v>2505278.83</v>
      </c>
      <c r="S399" s="1">
        <v>43220</v>
      </c>
      <c r="T399" s="1">
        <v>43220</v>
      </c>
      <c r="U399" s="1">
        <v>43223</v>
      </c>
      <c r="V399">
        <v>15</v>
      </c>
      <c r="W399" s="1">
        <v>43238</v>
      </c>
      <c r="X399" s="1">
        <v>43246</v>
      </c>
      <c r="Y399" s="2">
        <v>9238939.25</v>
      </c>
      <c r="Z399" s="2">
        <v>0</v>
      </c>
      <c r="AF399" s="2">
        <v>0</v>
      </c>
      <c r="AG399" s="14">
        <f>SUMIF('consultant-gross'!D:D,eslam.data!AQ399,'consultant-gross'!F:F)</f>
        <v>0</v>
      </c>
      <c r="AH399" s="14">
        <f>SUMIF('consultant-gross'!D:D,eslam.data!AQ399,'consultant-gross'!G:G)</f>
        <v>0</v>
      </c>
      <c r="AI399" s="14">
        <f>SUMIF('consultant-net'!D:D,eslam.data!AQ399,'consultant-net'!F:F)</f>
        <v>0</v>
      </c>
      <c r="AJ399" s="2" t="str">
        <f>VLOOKUP(A399,'eslam-to-invoicing'!A:B,2,0)</f>
        <v>Substation Elco Steel</v>
      </c>
      <c r="AQ399" s="2" t="str">
        <f t="shared" si="62"/>
        <v>Elco Steel - MEP4</v>
      </c>
      <c r="AR399" s="2" t="str">
        <f t="shared" si="63"/>
        <v>Substation Elco Steel4</v>
      </c>
    </row>
    <row r="400" spans="1:44" x14ac:dyDescent="0.3">
      <c r="A400" s="6" t="s">
        <v>16</v>
      </c>
      <c r="B400" s="35">
        <f>VLOOKUP(A400,Sheet1!A:B,2,0)</f>
        <v>1</v>
      </c>
      <c r="C400" s="6">
        <v>5</v>
      </c>
      <c r="D400" s="25"/>
      <c r="E400" s="2">
        <v>3275304.26</v>
      </c>
      <c r="F400" s="26">
        <f>_xlfn.MAXIFS('data-from-invoicing'!E:E,'data-from-invoicing'!D:D,eslam.data!AR400)</f>
        <v>5784479.6900000004</v>
      </c>
      <c r="G400" s="2">
        <f t="shared" si="60"/>
        <v>2509175.4300000006</v>
      </c>
      <c r="I400" s="23"/>
      <c r="J400" s="2">
        <f>SUMIF('collection only'!D:D,eslam.data!AQ400,'collection only'!E:E)</f>
        <v>2440101.67</v>
      </c>
      <c r="K400" s="26">
        <f>SUMIF('data-from-invoicing'!D:D,eslam.data!AR400,'data-from-invoicing'!F:F)</f>
        <v>4588851.87</v>
      </c>
      <c r="L400" s="2">
        <f t="shared" si="61"/>
        <v>2148750.2000000002</v>
      </c>
      <c r="Q400" s="23"/>
      <c r="R400" s="2">
        <v>2440101.69</v>
      </c>
      <c r="S400" s="1">
        <v>43251</v>
      </c>
      <c r="T400" s="1">
        <v>43251</v>
      </c>
      <c r="U400" s="1">
        <v>43258</v>
      </c>
      <c r="V400">
        <v>15</v>
      </c>
      <c r="W400" s="1">
        <v>43273</v>
      </c>
      <c r="X400" s="1">
        <v>43283</v>
      </c>
      <c r="Y400" s="2">
        <v>12514243.51</v>
      </c>
      <c r="Z400" s="2">
        <v>0</v>
      </c>
      <c r="AF400" s="2">
        <v>0</v>
      </c>
      <c r="AG400" s="14">
        <f>SUMIF('consultant-gross'!D:D,eslam.data!AQ400,'consultant-gross'!F:F)</f>
        <v>0</v>
      </c>
      <c r="AH400" s="14">
        <f>SUMIF('consultant-gross'!D:D,eslam.data!AQ400,'consultant-gross'!G:G)</f>
        <v>0</v>
      </c>
      <c r="AI400" s="14">
        <f>SUMIF('consultant-net'!D:D,eslam.data!AQ400,'consultant-net'!F:F)</f>
        <v>0</v>
      </c>
      <c r="AJ400" s="2" t="str">
        <f>VLOOKUP(A400,'eslam-to-invoicing'!A:B,2,0)</f>
        <v>Substation Elco Steel</v>
      </c>
      <c r="AQ400" s="2" t="str">
        <f t="shared" si="62"/>
        <v>Elco Steel - MEP5</v>
      </c>
      <c r="AR400" s="2" t="str">
        <f t="shared" si="63"/>
        <v>Substation Elco Steel5</v>
      </c>
    </row>
    <row r="401" spans="1:44" x14ac:dyDescent="0.3">
      <c r="A401" s="6" t="s">
        <v>16</v>
      </c>
      <c r="B401" s="35">
        <f>VLOOKUP(A401,Sheet1!A:B,2,0)</f>
        <v>1</v>
      </c>
      <c r="C401" s="6">
        <v>6</v>
      </c>
      <c r="D401" s="25"/>
      <c r="E401" s="2">
        <v>2863596.99</v>
      </c>
      <c r="F401" s="26">
        <f>_xlfn.MAXIFS('data-from-invoicing'!E:E,'data-from-invoicing'!D:D,eslam.data!AR401)</f>
        <v>3766431.24</v>
      </c>
      <c r="G401" s="2">
        <f t="shared" si="60"/>
        <v>902834.25</v>
      </c>
      <c r="I401" s="23"/>
      <c r="J401" s="2">
        <f>SUMIF('collection only'!D:D,eslam.data!AQ401,'collection only'!E:E)</f>
        <v>2133379.7599999998</v>
      </c>
      <c r="K401" s="26">
        <f>SUMIF('data-from-invoicing'!D:D,eslam.data!AR401,'data-from-invoicing'!F:F)</f>
        <v>2598837.56</v>
      </c>
      <c r="L401" s="2">
        <f t="shared" si="61"/>
        <v>465457.80000000028</v>
      </c>
      <c r="Q401" s="23"/>
      <c r="R401" s="2">
        <v>2133379.7799999998</v>
      </c>
      <c r="S401" s="1">
        <v>43281</v>
      </c>
      <c r="T401" s="1">
        <v>43281</v>
      </c>
      <c r="U401" s="1">
        <v>43286</v>
      </c>
      <c r="V401">
        <v>15</v>
      </c>
      <c r="W401" s="1">
        <v>43301</v>
      </c>
      <c r="X401" s="1">
        <v>43298</v>
      </c>
      <c r="Y401" s="2">
        <v>15377840.5</v>
      </c>
      <c r="Z401" s="2">
        <v>0</v>
      </c>
      <c r="AF401" s="2">
        <v>0</v>
      </c>
      <c r="AG401" s="14">
        <f>SUMIF('consultant-gross'!D:D,eslam.data!AQ401,'consultant-gross'!F:F)</f>
        <v>0</v>
      </c>
      <c r="AH401" s="14">
        <f>SUMIF('consultant-gross'!D:D,eslam.data!AQ401,'consultant-gross'!G:G)</f>
        <v>0</v>
      </c>
      <c r="AI401" s="14">
        <f>SUMIF('consultant-net'!D:D,eslam.data!AQ401,'consultant-net'!F:F)</f>
        <v>0</v>
      </c>
      <c r="AJ401" s="2" t="str">
        <f>VLOOKUP(A401,'eslam-to-invoicing'!A:B,2,0)</f>
        <v>Substation Elco Steel</v>
      </c>
      <c r="AQ401" s="2" t="str">
        <f t="shared" si="62"/>
        <v>Elco Steel - MEP6</v>
      </c>
      <c r="AR401" s="2" t="str">
        <f t="shared" si="63"/>
        <v>Substation Elco Steel6</v>
      </c>
    </row>
    <row r="402" spans="1:44" x14ac:dyDescent="0.3">
      <c r="A402" s="6" t="s">
        <v>16</v>
      </c>
      <c r="B402" s="35">
        <f>VLOOKUP(A402,Sheet1!A:B,2,0)</f>
        <v>1</v>
      </c>
      <c r="C402" s="6">
        <v>7</v>
      </c>
      <c r="D402" s="25"/>
      <c r="E402" s="2">
        <v>3498188.3161064652</v>
      </c>
      <c r="F402" s="26">
        <f>_xlfn.MAXIFS('data-from-invoicing'!E:E,'data-from-invoicing'!D:D,eslam.data!AR402)</f>
        <v>3187107.5</v>
      </c>
      <c r="G402" s="2">
        <f t="shared" si="60"/>
        <v>-311080.81610646518</v>
      </c>
      <c r="I402" s="23"/>
      <c r="J402" s="2">
        <f>SUMIF('collection only'!D:D,eslam.data!AQ402,'collection only'!E:E)</f>
        <v>2606150.3070468139</v>
      </c>
      <c r="K402" s="26">
        <f>SUMIF('data-from-invoicing'!D:D,eslam.data!AR402,'data-from-invoicing'!F:F)</f>
        <v>2228843.15</v>
      </c>
      <c r="L402" s="2">
        <f t="shared" si="61"/>
        <v>-377307.15704681398</v>
      </c>
      <c r="Q402" s="23"/>
      <c r="R402" s="2">
        <v>2606150.3070468139</v>
      </c>
      <c r="S402" s="1">
        <v>43312</v>
      </c>
      <c r="T402" s="1">
        <v>43312</v>
      </c>
      <c r="U402" s="1">
        <v>43324</v>
      </c>
      <c r="V402">
        <v>15</v>
      </c>
      <c r="W402" s="1">
        <v>43339</v>
      </c>
      <c r="X402" s="1">
        <v>43338</v>
      </c>
      <c r="Y402" s="2">
        <v>18876028.816106461</v>
      </c>
      <c r="Z402" s="2">
        <v>0</v>
      </c>
      <c r="AF402" s="2">
        <v>0</v>
      </c>
      <c r="AG402" s="14">
        <f>SUMIF('consultant-gross'!D:D,eslam.data!AQ402,'consultant-gross'!F:F)</f>
        <v>0</v>
      </c>
      <c r="AH402" s="14">
        <f>SUMIF('consultant-gross'!D:D,eslam.data!AQ402,'consultant-gross'!G:G)</f>
        <v>0</v>
      </c>
      <c r="AI402" s="14">
        <f>SUMIF('consultant-net'!D:D,eslam.data!AQ402,'consultant-net'!F:F)</f>
        <v>0</v>
      </c>
      <c r="AJ402" s="2" t="str">
        <f>VLOOKUP(A402,'eslam-to-invoicing'!A:B,2,0)</f>
        <v>Substation Elco Steel</v>
      </c>
      <c r="AQ402" s="2" t="str">
        <f t="shared" si="62"/>
        <v>Elco Steel - MEP7</v>
      </c>
      <c r="AR402" s="2" t="str">
        <f t="shared" si="63"/>
        <v>Substation Elco Steel7</v>
      </c>
    </row>
    <row r="403" spans="1:44" x14ac:dyDescent="0.3">
      <c r="A403" s="6" t="s">
        <v>16</v>
      </c>
      <c r="B403" s="35">
        <f>VLOOKUP(A403,Sheet1!A:B,2,0)</f>
        <v>1</v>
      </c>
      <c r="C403" s="6">
        <v>8</v>
      </c>
      <c r="D403" s="25"/>
      <c r="F403" s="26">
        <f>_xlfn.MAXIFS('data-from-invoicing'!E:E,'data-from-invoicing'!D:D,eslam.data!AR403)</f>
        <v>2651758.2799999998</v>
      </c>
      <c r="G403" s="2">
        <f t="shared" si="60"/>
        <v>2651758.2799999998</v>
      </c>
      <c r="I403" s="23"/>
      <c r="J403" s="2">
        <f>SUMIF('collection only'!D:D,eslam.data!AQ403,'collection only'!E:E)</f>
        <v>1980608.55</v>
      </c>
      <c r="K403" s="26">
        <f>SUMIF('data-from-invoicing'!D:D,eslam.data!AR403,'data-from-invoicing'!F:F)</f>
        <v>1829713.22</v>
      </c>
      <c r="L403" s="2">
        <f t="shared" si="61"/>
        <v>-150895.33000000007</v>
      </c>
      <c r="Q403" s="23"/>
      <c r="S403" s="1">
        <v>43343</v>
      </c>
      <c r="T403" s="1">
        <v>43355</v>
      </c>
      <c r="U403" s="1">
        <v>43355</v>
      </c>
      <c r="V403">
        <v>15</v>
      </c>
      <c r="W403" s="1">
        <v>43370</v>
      </c>
      <c r="AF403" s="2">
        <v>0</v>
      </c>
      <c r="AG403" s="14">
        <f>SUMIF('consultant-gross'!D:D,eslam.data!AQ403,'consultant-gross'!F:F)</f>
        <v>0</v>
      </c>
      <c r="AH403" s="14">
        <f>SUMIF('consultant-gross'!D:D,eslam.data!AQ403,'consultant-gross'!G:G)</f>
        <v>0</v>
      </c>
      <c r="AI403" s="14">
        <f>SUMIF('consultant-net'!D:D,eslam.data!AQ403,'consultant-net'!F:F)</f>
        <v>0</v>
      </c>
      <c r="AJ403" s="2" t="str">
        <f>VLOOKUP(A403,'eslam-to-invoicing'!A:B,2,0)</f>
        <v>Substation Elco Steel</v>
      </c>
      <c r="AQ403" s="2" t="str">
        <f t="shared" si="62"/>
        <v>Elco Steel - MEP8</v>
      </c>
      <c r="AR403" s="2" t="str">
        <f t="shared" si="63"/>
        <v>Substation Elco Steel8</v>
      </c>
    </row>
    <row r="404" spans="1:44" x14ac:dyDescent="0.3">
      <c r="A404" s="6" t="s">
        <v>16</v>
      </c>
      <c r="B404" s="35">
        <f>VLOOKUP(A404,Sheet1!A:B,2,0)</f>
        <v>1</v>
      </c>
      <c r="C404" s="6">
        <v>9</v>
      </c>
      <c r="D404" s="25"/>
      <c r="F404" s="26">
        <f>_xlfn.MAXIFS('data-from-invoicing'!E:E,'data-from-invoicing'!D:D,eslam.data!AR404)</f>
        <v>1904763.72</v>
      </c>
      <c r="G404" s="2">
        <f t="shared" si="60"/>
        <v>1904763.72</v>
      </c>
      <c r="I404" s="23"/>
      <c r="J404" s="2">
        <f>SUMIF('collection only'!D:D,eslam.data!AQ404,'collection only'!E:E)</f>
        <v>2178754.66</v>
      </c>
      <c r="K404" s="26">
        <f>SUMIF('data-from-invoicing'!D:D,eslam.data!AR404,'data-from-invoicing'!F:F)</f>
        <v>1314286.96</v>
      </c>
      <c r="L404" s="2">
        <f t="shared" si="61"/>
        <v>-864467.70000000019</v>
      </c>
      <c r="Q404" s="23"/>
      <c r="S404" s="1">
        <v>43373</v>
      </c>
      <c r="T404" s="1">
        <v>43382</v>
      </c>
      <c r="U404" s="1">
        <v>43383</v>
      </c>
      <c r="V404">
        <v>15</v>
      </c>
      <c r="W404" s="1">
        <v>43398</v>
      </c>
      <c r="AF404" s="2">
        <v>0</v>
      </c>
      <c r="AG404" s="14">
        <f>SUMIF('consultant-gross'!D:D,eslam.data!AQ404,'consultant-gross'!F:F)</f>
        <v>0</v>
      </c>
      <c r="AH404" s="14">
        <f>SUMIF('consultant-gross'!D:D,eslam.data!AQ404,'consultant-gross'!G:G)</f>
        <v>0</v>
      </c>
      <c r="AI404" s="14">
        <f>SUMIF('consultant-net'!D:D,eslam.data!AQ404,'consultant-net'!F:F)</f>
        <v>0</v>
      </c>
      <c r="AJ404" s="2" t="str">
        <f>VLOOKUP(A404,'eslam-to-invoicing'!A:B,2,0)</f>
        <v>Substation Elco Steel</v>
      </c>
      <c r="AQ404" s="2" t="str">
        <f t="shared" si="62"/>
        <v>Elco Steel - MEP9</v>
      </c>
      <c r="AR404" s="2" t="str">
        <f t="shared" si="63"/>
        <v>Substation Elco Steel9</v>
      </c>
    </row>
    <row r="405" spans="1:44" x14ac:dyDescent="0.3">
      <c r="A405" s="6" t="s">
        <v>16</v>
      </c>
      <c r="B405" s="35">
        <f>VLOOKUP(A405,Sheet1!A:B,2,0)</f>
        <v>1</v>
      </c>
      <c r="C405" s="6">
        <v>10</v>
      </c>
      <c r="D405" s="25"/>
      <c r="F405" s="26">
        <f>_xlfn.MAXIFS('data-from-invoicing'!E:E,'data-from-invoicing'!D:D,eslam.data!AR405)</f>
        <v>4730762.03</v>
      </c>
      <c r="G405" s="2">
        <f t="shared" si="60"/>
        <v>4730762.03</v>
      </c>
      <c r="I405" s="23"/>
      <c r="J405" s="2">
        <f>SUMIF('collection only'!D:D,eslam.data!AQ405,'collection only'!E:E)</f>
        <v>2629432.67</v>
      </c>
      <c r="K405" s="26">
        <f>SUMIF('data-from-invoicing'!D:D,eslam.data!AR405,'data-from-invoicing'!F:F)</f>
        <v>3744490.63</v>
      </c>
      <c r="L405" s="2">
        <f t="shared" si="61"/>
        <v>1115057.96</v>
      </c>
      <c r="Q405" s="23"/>
      <c r="S405" s="1">
        <v>43404</v>
      </c>
      <c r="T405" s="1">
        <v>43404</v>
      </c>
      <c r="U405" s="1">
        <v>43416</v>
      </c>
      <c r="V405">
        <v>15</v>
      </c>
      <c r="W405" s="1">
        <v>43431</v>
      </c>
      <c r="AF405" s="2">
        <v>0</v>
      </c>
      <c r="AG405" s="14">
        <f>SUMIF('consultant-gross'!D:D,eslam.data!AQ405,'consultant-gross'!F:F)</f>
        <v>0</v>
      </c>
      <c r="AH405" s="14">
        <f>SUMIF('consultant-gross'!D:D,eslam.data!AQ405,'consultant-gross'!G:G)</f>
        <v>0</v>
      </c>
      <c r="AI405" s="14">
        <f>SUMIF('consultant-net'!D:D,eslam.data!AQ405,'consultant-net'!F:F)</f>
        <v>0</v>
      </c>
      <c r="AJ405" s="2" t="str">
        <f>VLOOKUP(A405,'eslam-to-invoicing'!A:B,2,0)</f>
        <v>Substation Elco Steel</v>
      </c>
      <c r="AQ405" s="2" t="str">
        <f t="shared" si="62"/>
        <v>Elco Steel - MEP10</v>
      </c>
      <c r="AR405" s="2" t="str">
        <f t="shared" si="63"/>
        <v>Substation Elco Steel10</v>
      </c>
    </row>
    <row r="406" spans="1:44" x14ac:dyDescent="0.3">
      <c r="A406" s="6" t="s">
        <v>16</v>
      </c>
      <c r="B406" s="35">
        <f>VLOOKUP(A406,Sheet1!A:B,2,0)</f>
        <v>1</v>
      </c>
      <c r="C406" s="6">
        <v>11</v>
      </c>
      <c r="D406" s="25"/>
      <c r="F406" s="26">
        <f>_xlfn.MAXIFS('data-from-invoicing'!E:E,'data-from-invoicing'!D:D,eslam.data!AR406)</f>
        <v>4095222.6199999996</v>
      </c>
      <c r="G406" s="2">
        <f t="shared" si="60"/>
        <v>4095222.6199999996</v>
      </c>
      <c r="I406" s="23"/>
      <c r="J406" s="2">
        <f>SUMIF('collection only'!D:D,eslam.data!AQ406,'collection only'!E:E)</f>
        <v>1720441.01</v>
      </c>
      <c r="K406" s="26">
        <f>SUMIF('data-from-invoicing'!D:D,eslam.data!AR406,'data-from-invoicing'!F:F)</f>
        <v>3142902.52</v>
      </c>
      <c r="L406" s="2">
        <f t="shared" si="61"/>
        <v>1422461.51</v>
      </c>
      <c r="Q406" s="23"/>
      <c r="S406" s="1">
        <v>43434</v>
      </c>
      <c r="T406" s="1">
        <v>43434</v>
      </c>
      <c r="U406" s="1">
        <v>43446</v>
      </c>
      <c r="V406">
        <v>15</v>
      </c>
      <c r="W406" s="1">
        <v>43461</v>
      </c>
      <c r="AF406" s="2">
        <v>0</v>
      </c>
      <c r="AG406" s="14">
        <f>SUMIF('consultant-gross'!D:D,eslam.data!AQ406,'consultant-gross'!F:F)</f>
        <v>0</v>
      </c>
      <c r="AH406" s="14">
        <f>SUMIF('consultant-gross'!D:D,eslam.data!AQ406,'consultant-gross'!G:G)</f>
        <v>0</v>
      </c>
      <c r="AI406" s="14">
        <f>SUMIF('consultant-net'!D:D,eslam.data!AQ406,'consultant-net'!F:F)</f>
        <v>0</v>
      </c>
      <c r="AJ406" s="2" t="str">
        <f>VLOOKUP(A406,'eslam-to-invoicing'!A:B,2,0)</f>
        <v>Substation Elco Steel</v>
      </c>
      <c r="AQ406" s="2" t="str">
        <f t="shared" si="62"/>
        <v>Elco Steel - MEP11</v>
      </c>
      <c r="AR406" s="2" t="str">
        <f t="shared" si="63"/>
        <v>Substation Elco Steel11</v>
      </c>
    </row>
    <row r="407" spans="1:44" hidden="1" x14ac:dyDescent="0.3">
      <c r="A407" s="6" t="s">
        <v>16</v>
      </c>
      <c r="B407" s="6">
        <f>VLOOKUP(A407,Sheet1!A:B,2,0)</f>
        <v>1</v>
      </c>
      <c r="C407" s="6">
        <v>12</v>
      </c>
      <c r="D407" s="25"/>
      <c r="F407" s="26">
        <f>_xlfn.MAXIFS('data-from-invoicing'!E:E,'data-from-invoicing'!D:D,eslam.data!AR407)</f>
        <v>0</v>
      </c>
      <c r="G407" s="2">
        <f t="shared" si="60"/>
        <v>0</v>
      </c>
      <c r="H407" s="2"/>
      <c r="I407" s="23"/>
      <c r="J407" s="2">
        <f>SUMIF('collection only'!D:D,eslam.data!AQ407,'collection only'!E:E)</f>
        <v>1037321.78</v>
      </c>
      <c r="K407" s="26">
        <f>SUMIF('data-from-invoicing'!D:D,eslam.data!AR407,'data-from-invoicing'!F:F)</f>
        <v>0</v>
      </c>
      <c r="L407" s="2">
        <f t="shared" si="61"/>
        <v>-1037321.78</v>
      </c>
      <c r="M407" s="2"/>
      <c r="Q407" s="23"/>
      <c r="S407" s="1">
        <v>43465</v>
      </c>
      <c r="T407" s="1">
        <v>43465</v>
      </c>
      <c r="U407" s="1">
        <v>43471</v>
      </c>
      <c r="V407">
        <v>15</v>
      </c>
      <c r="W407" s="1">
        <v>43486</v>
      </c>
      <c r="AF407" s="2">
        <v>0</v>
      </c>
      <c r="AG407" s="14">
        <f>SUMIF('consultant-gross'!D:D,eslam.data!AQ407,'consultant-gross'!F:F)</f>
        <v>0</v>
      </c>
      <c r="AH407" s="14">
        <f>SUMIF('consultant-gross'!D:D,eslam.data!AQ407,'consultant-gross'!G:G)</f>
        <v>0</v>
      </c>
      <c r="AI407" s="14">
        <f>SUMIF('consultant-net'!D:D,eslam.data!AQ407,'consultant-net'!F:F)</f>
        <v>0</v>
      </c>
      <c r="AJ407" s="2" t="str">
        <f>VLOOKUP(A407,'eslam-to-invoicing'!A:B,2,0)</f>
        <v>Substation Elco Steel</v>
      </c>
      <c r="AQ407" s="2" t="str">
        <f t="shared" si="62"/>
        <v>Elco Steel - MEP12</v>
      </c>
      <c r="AR407" s="2" t="str">
        <f t="shared" si="63"/>
        <v>Substation Elco Steel12</v>
      </c>
    </row>
    <row r="408" spans="1:44" hidden="1" x14ac:dyDescent="0.3">
      <c r="A408" s="6" t="s">
        <v>16</v>
      </c>
      <c r="B408" s="6">
        <f>VLOOKUP(A408,Sheet1!A:B,2,0)</f>
        <v>1</v>
      </c>
      <c r="C408" s="6">
        <v>13</v>
      </c>
      <c r="D408" s="25"/>
      <c r="F408" s="26">
        <f>_xlfn.MAXIFS('data-from-invoicing'!E:E,'data-from-invoicing'!D:D,eslam.data!AR408)</f>
        <v>0</v>
      </c>
      <c r="G408" s="2">
        <f t="shared" si="60"/>
        <v>0</v>
      </c>
      <c r="H408" s="2"/>
      <c r="I408" s="23"/>
      <c r="J408" s="2">
        <f>SUMIF('collection only'!D:D,eslam.data!AQ408,'collection only'!E:E)</f>
        <v>388339.4</v>
      </c>
      <c r="K408" s="26">
        <f>SUMIF('data-from-invoicing'!D:D,eslam.data!AR408,'data-from-invoicing'!F:F)</f>
        <v>0</v>
      </c>
      <c r="L408" s="2">
        <f t="shared" si="61"/>
        <v>-388339.4</v>
      </c>
      <c r="M408" s="2"/>
      <c r="Q408" s="23"/>
      <c r="S408" s="1">
        <v>43496</v>
      </c>
      <c r="T408" s="1">
        <v>43496</v>
      </c>
      <c r="U408" s="1">
        <v>43509</v>
      </c>
      <c r="V408">
        <v>15</v>
      </c>
      <c r="W408" s="1">
        <v>43524</v>
      </c>
      <c r="AF408" s="2">
        <v>0</v>
      </c>
      <c r="AG408" s="14">
        <f>SUMIF('consultant-gross'!D:D,eslam.data!AQ408,'consultant-gross'!F:F)</f>
        <v>0</v>
      </c>
      <c r="AH408" s="14">
        <f>SUMIF('consultant-gross'!D:D,eslam.data!AQ408,'consultant-gross'!G:G)</f>
        <v>0</v>
      </c>
      <c r="AI408" s="14">
        <f>SUMIF('consultant-net'!D:D,eslam.data!AQ408,'consultant-net'!F:F)</f>
        <v>0</v>
      </c>
      <c r="AJ408" s="2" t="str">
        <f>VLOOKUP(A408,'eslam-to-invoicing'!A:B,2,0)</f>
        <v>Substation Elco Steel</v>
      </c>
      <c r="AQ408" s="2" t="str">
        <f t="shared" si="62"/>
        <v>Elco Steel - MEP13</v>
      </c>
      <c r="AR408" s="2" t="str">
        <f t="shared" si="63"/>
        <v>Substation Elco Steel13</v>
      </c>
    </row>
    <row r="409" spans="1:44" hidden="1" x14ac:dyDescent="0.3">
      <c r="A409" s="6" t="s">
        <v>16</v>
      </c>
      <c r="B409" s="6">
        <f>VLOOKUP(A409,Sheet1!A:B,2,0)</f>
        <v>1</v>
      </c>
      <c r="C409" s="6">
        <v>14</v>
      </c>
      <c r="D409" s="25"/>
      <c r="F409" s="26">
        <f>_xlfn.MAXIFS('data-from-invoicing'!E:E,'data-from-invoicing'!D:D,eslam.data!AR409)</f>
        <v>0</v>
      </c>
      <c r="G409" s="2">
        <f t="shared" si="60"/>
        <v>0</v>
      </c>
      <c r="H409" s="2"/>
      <c r="I409" s="23"/>
      <c r="J409" s="2">
        <f>SUMIF('collection only'!D:D,eslam.data!AQ409,'collection only'!E:E)</f>
        <v>317040.71000000002</v>
      </c>
      <c r="K409" s="26">
        <f>SUMIF('data-from-invoicing'!D:D,eslam.data!AR409,'data-from-invoicing'!F:F)</f>
        <v>0</v>
      </c>
      <c r="L409" s="2">
        <f t="shared" si="61"/>
        <v>-317040.71000000002</v>
      </c>
      <c r="M409" s="2"/>
      <c r="Q409" s="23"/>
      <c r="S409" s="1">
        <v>43524</v>
      </c>
      <c r="T409" s="1">
        <v>43524</v>
      </c>
      <c r="U409" s="1">
        <v>43542</v>
      </c>
      <c r="V409">
        <v>15</v>
      </c>
      <c r="W409" s="1">
        <v>43557</v>
      </c>
      <c r="AF409" s="2">
        <v>0</v>
      </c>
      <c r="AG409" s="14">
        <f>SUMIF('consultant-gross'!D:D,eslam.data!AQ409,'consultant-gross'!F:F)</f>
        <v>0</v>
      </c>
      <c r="AH409" s="14">
        <f>SUMIF('consultant-gross'!D:D,eslam.data!AQ409,'consultant-gross'!G:G)</f>
        <v>0</v>
      </c>
      <c r="AI409" s="14">
        <f>SUMIF('consultant-net'!D:D,eslam.data!AQ409,'consultant-net'!F:F)</f>
        <v>0</v>
      </c>
      <c r="AJ409" s="2" t="str">
        <f>VLOOKUP(A409,'eslam-to-invoicing'!A:B,2,0)</f>
        <v>Substation Elco Steel</v>
      </c>
      <c r="AQ409" s="2" t="str">
        <f t="shared" si="62"/>
        <v>Elco Steel - MEP14</v>
      </c>
      <c r="AR409" s="2" t="str">
        <f t="shared" si="63"/>
        <v>Substation Elco Steel14</v>
      </c>
    </row>
    <row r="410" spans="1:44" hidden="1" x14ac:dyDescent="0.3">
      <c r="A410" s="6" t="s">
        <v>38</v>
      </c>
      <c r="B410" s="6">
        <f>VLOOKUP(A410,Sheet1!A:B,2,0)</f>
        <v>1</v>
      </c>
      <c r="C410" s="6">
        <v>1</v>
      </c>
      <c r="D410" s="25"/>
      <c r="F410" s="26">
        <f>_xlfn.MAXIFS('data-from-invoicing'!E:E,'data-from-invoicing'!D:D,eslam.data!AR410)</f>
        <v>0</v>
      </c>
      <c r="G410" s="2">
        <f t="shared" si="60"/>
        <v>0</v>
      </c>
      <c r="H410" s="2"/>
      <c r="I410" s="23"/>
      <c r="J410" s="2">
        <f>SUMIF('collection only'!D:D,eslam.data!AQ410,'collection only'!E:E)</f>
        <v>1060000</v>
      </c>
      <c r="K410" s="26">
        <f>SUMIF('data-from-invoicing'!D:D,eslam.data!AR410,'data-from-invoicing'!F:F)</f>
        <v>0</v>
      </c>
      <c r="L410" s="2">
        <f t="shared" si="61"/>
        <v>-1060000</v>
      </c>
      <c r="M410" s="2"/>
      <c r="Q410" s="23"/>
      <c r="S410" s="1">
        <v>43646</v>
      </c>
      <c r="T410" s="1">
        <v>43649</v>
      </c>
      <c r="U410" s="1">
        <v>43649</v>
      </c>
      <c r="V410">
        <v>15</v>
      </c>
      <c r="W410" s="1">
        <v>43664</v>
      </c>
      <c r="AG410" s="14">
        <f>SUMIF('consultant-gross'!D:D,eslam.data!AQ410,'consultant-gross'!F:F)</f>
        <v>0</v>
      </c>
      <c r="AH410" s="14">
        <f>SUMIF('consultant-gross'!D:D,eslam.data!AQ410,'consultant-gross'!G:G)</f>
        <v>0</v>
      </c>
      <c r="AI410" s="14">
        <f>SUMIF('consultant-net'!D:D,eslam.data!AQ410,'consultant-net'!F:F)</f>
        <v>0</v>
      </c>
      <c r="AJ410" s="2" t="str">
        <f>VLOOKUP(A410,'eslam-to-invoicing'!A:B,2,0)</f>
        <v>Substation Elco Steel</v>
      </c>
      <c r="AQ410" s="2" t="str">
        <f t="shared" si="62"/>
        <v>Elco Steel V.O-Infra. Network1</v>
      </c>
      <c r="AR410" s="2" t="str">
        <f t="shared" si="63"/>
        <v>Substation Elco Steel1</v>
      </c>
    </row>
    <row r="411" spans="1:44" x14ac:dyDescent="0.3">
      <c r="B411" s="35" t="e">
        <f>VLOOKUP(A411,Sheet1!A:B,2,0)</f>
        <v>#N/A</v>
      </c>
      <c r="D411" s="25"/>
      <c r="F411" s="26">
        <f>_xlfn.MAXIFS('data-from-invoicing'!E:E,'data-from-invoicing'!D:D,eslam.data!AR411)</f>
        <v>0</v>
      </c>
      <c r="I411" s="23"/>
      <c r="K411" s="26"/>
      <c r="Q411" s="23"/>
    </row>
    <row r="412" spans="1:44" hidden="1" x14ac:dyDescent="0.3">
      <c r="A412" s="6" t="s">
        <v>45</v>
      </c>
      <c r="B412" s="6">
        <f>VLOOKUP(A412,Sheet1!A:B,2,0)</f>
        <v>1</v>
      </c>
      <c r="C412" s="6">
        <v>1</v>
      </c>
      <c r="D412" s="25"/>
      <c r="E412" s="2">
        <v>3393576.42</v>
      </c>
      <c r="F412" s="26">
        <f>_xlfn.MAXIFS('data-from-invoicing'!E:E,'data-from-invoicing'!D:D,eslam.data!AR412)</f>
        <v>3393576.4</v>
      </c>
      <c r="G412" s="2">
        <f t="shared" ref="G412:G439" si="64">F412-E412</f>
        <v>-2.0000000018626451E-2</v>
      </c>
      <c r="H412" s="2"/>
      <c r="I412" s="23"/>
      <c r="J412" s="2">
        <f>SUMIF('collection only'!D:D,eslam.data!AQ412,'collection only'!E:E)</f>
        <v>2327690.6</v>
      </c>
      <c r="K412" s="26">
        <f>SUMIF('data-from-invoicing'!D:D,eslam.data!AR412,'data-from-invoicing'!F:F)</f>
        <v>2401503.7824999997</v>
      </c>
      <c r="L412" s="2">
        <f t="shared" ref="L412:L439" si="65">K412-J412</f>
        <v>73813.182499999646</v>
      </c>
      <c r="M412" s="2"/>
      <c r="N412" s="2">
        <v>13625000</v>
      </c>
      <c r="Q412" s="23"/>
      <c r="R412" s="2">
        <v>2338174.15</v>
      </c>
      <c r="S412" s="1">
        <v>43738</v>
      </c>
      <c r="T412" s="1">
        <v>43753</v>
      </c>
      <c r="U412" s="1">
        <v>43773</v>
      </c>
      <c r="V412">
        <v>21</v>
      </c>
      <c r="W412" s="1">
        <v>43794</v>
      </c>
      <c r="X412" s="1">
        <v>43793</v>
      </c>
      <c r="Y412" s="2">
        <v>3393576.42</v>
      </c>
      <c r="AF412" s="2">
        <v>0</v>
      </c>
      <c r="AG412" s="14">
        <f>SUMIF('consultant-gross'!D:D,eslam.data!AQ412,'consultant-gross'!F:F)</f>
        <v>0</v>
      </c>
      <c r="AH412" s="14">
        <f>SUMIF('consultant-gross'!D:D,eslam.data!AQ412,'consultant-gross'!G:G)</f>
        <v>0</v>
      </c>
      <c r="AI412" s="14">
        <f>SUMIF('consultant-net'!D:D,eslam.data!AQ412,'consultant-net'!F:F)</f>
        <v>0</v>
      </c>
      <c r="AJ412" s="2" t="str">
        <f>VLOOKUP(A412,'eslam-to-invoicing'!A:B,2,0)</f>
        <v>DoubleTree Mangroovy ElGouna</v>
      </c>
      <c r="AQ412" s="2" t="str">
        <f t="shared" ref="AQ412:AQ439" si="66">A412&amp;C412</f>
        <v>El-Gouna1</v>
      </c>
      <c r="AR412" s="2" t="str">
        <f t="shared" ref="AR412:AR439" si="67">AJ412&amp;C412</f>
        <v>DoubleTree Mangroovy ElGouna1</v>
      </c>
    </row>
    <row r="413" spans="1:44" x14ac:dyDescent="0.3">
      <c r="A413" s="6" t="s">
        <v>45</v>
      </c>
      <c r="B413" s="35">
        <f>VLOOKUP(A413,Sheet1!A:B,2,0)</f>
        <v>1</v>
      </c>
      <c r="C413" s="6">
        <v>2</v>
      </c>
      <c r="D413" s="25"/>
      <c r="E413" s="2">
        <v>3546875.0299999989</v>
      </c>
      <c r="F413" s="26">
        <f>_xlfn.MAXIFS('data-from-invoicing'!E:E,'data-from-invoicing'!D:D,eslam.data!AR413)</f>
        <v>5630968.0099999998</v>
      </c>
      <c r="G413" s="2">
        <f t="shared" si="64"/>
        <v>2084092.9800000009</v>
      </c>
      <c r="I413" s="23"/>
      <c r="J413" s="2">
        <f>SUMIF('collection only'!D:D,eslam.data!AQ413,'collection only'!E:E)</f>
        <v>3867767.27</v>
      </c>
      <c r="K413" s="26">
        <f>SUMIF('data-from-invoicing'!D:D,eslam.data!AR413,'data-from-invoicing'!F:F)</f>
        <v>4293335.2604999999</v>
      </c>
      <c r="L413" s="2">
        <f t="shared" si="65"/>
        <v>425567.99049999984</v>
      </c>
      <c r="Q413" s="23"/>
      <c r="R413" s="2">
        <v>3879736.97</v>
      </c>
      <c r="S413" s="1">
        <v>43769</v>
      </c>
      <c r="T413" s="1">
        <v>43784</v>
      </c>
      <c r="U413" s="1">
        <v>43786</v>
      </c>
      <c r="V413">
        <v>21</v>
      </c>
      <c r="W413" s="1">
        <v>43807</v>
      </c>
      <c r="X413" s="1">
        <v>43793</v>
      </c>
      <c r="Y413" s="2">
        <v>6940451.4499999993</v>
      </c>
      <c r="Z413" s="2">
        <v>2084092.99</v>
      </c>
      <c r="AF413" s="2">
        <v>0</v>
      </c>
      <c r="AG413" s="14">
        <f>SUMIF('consultant-gross'!D:D,eslam.data!AQ413,'consultant-gross'!F:F)</f>
        <v>0</v>
      </c>
      <c r="AH413" s="14">
        <f>SUMIF('consultant-gross'!D:D,eslam.data!AQ413,'consultant-gross'!G:G)</f>
        <v>0</v>
      </c>
      <c r="AI413" s="14">
        <f>SUMIF('consultant-net'!D:D,eslam.data!AQ413,'consultant-net'!F:F)</f>
        <v>0</v>
      </c>
      <c r="AJ413" s="2" t="str">
        <f>VLOOKUP(A413,'eslam-to-invoicing'!A:B,2,0)</f>
        <v>DoubleTree Mangroovy ElGouna</v>
      </c>
      <c r="AQ413" s="2" t="str">
        <f t="shared" si="66"/>
        <v>El-Gouna2</v>
      </c>
      <c r="AR413" s="2" t="str">
        <f t="shared" si="67"/>
        <v>DoubleTree Mangroovy ElGouna2</v>
      </c>
    </row>
    <row r="414" spans="1:44" x14ac:dyDescent="0.3">
      <c r="A414" s="6" t="s">
        <v>45</v>
      </c>
      <c r="B414" s="35">
        <f>VLOOKUP(A414,Sheet1!A:B,2,0)</f>
        <v>1</v>
      </c>
      <c r="C414" s="6">
        <v>3</v>
      </c>
      <c r="D414" s="25"/>
      <c r="E414" s="2">
        <v>4290021.3600000013</v>
      </c>
      <c r="F414" s="26">
        <f>_xlfn.MAXIFS('data-from-invoicing'!E:E,'data-from-invoicing'!D:D,eslam.data!AR414)</f>
        <v>424545</v>
      </c>
      <c r="G414" s="2">
        <f t="shared" si="64"/>
        <v>-3865476.3600000013</v>
      </c>
      <c r="I414" s="23"/>
      <c r="J414" s="2">
        <f>SUMIF('collection only'!D:D,eslam.data!AQ414,'collection only'!E:E)</f>
        <v>2286139.86</v>
      </c>
      <c r="K414" s="26">
        <f>SUMIF('data-from-invoicing'!D:D,eslam.data!AR414,'data-from-invoicing'!F:F)</f>
        <v>680952</v>
      </c>
      <c r="L414" s="2">
        <f t="shared" si="65"/>
        <v>-1605187.8599999999</v>
      </c>
      <c r="Q414" s="23"/>
      <c r="R414" s="2">
        <v>2286139.86</v>
      </c>
      <c r="S414" s="1">
        <v>43799</v>
      </c>
      <c r="T414" s="1">
        <v>43814</v>
      </c>
      <c r="U414" s="1">
        <v>43815</v>
      </c>
      <c r="V414">
        <v>21</v>
      </c>
      <c r="W414" s="1">
        <v>43836</v>
      </c>
      <c r="X414" s="1">
        <v>43818</v>
      </c>
      <c r="Y414" s="2">
        <v>11230472.810000001</v>
      </c>
      <c r="Z414" s="2">
        <v>1112126.5900000001</v>
      </c>
      <c r="AF414" s="2">
        <v>10483.549999999999</v>
      </c>
      <c r="AG414" s="14">
        <f>SUMIF('consultant-gross'!D:D,eslam.data!AQ414,'consultant-gross'!F:F)</f>
        <v>0</v>
      </c>
      <c r="AH414" s="14">
        <f>SUMIF('consultant-gross'!D:D,eslam.data!AQ414,'consultant-gross'!G:G)</f>
        <v>0</v>
      </c>
      <c r="AI414" s="14">
        <f>SUMIF('consultant-net'!D:D,eslam.data!AQ414,'consultant-net'!F:F)</f>
        <v>0</v>
      </c>
      <c r="AJ414" s="2" t="str">
        <f>VLOOKUP(A414,'eslam-to-invoicing'!A:B,2,0)</f>
        <v>DoubleTree Mangroovy ElGouna</v>
      </c>
      <c r="AQ414" s="2" t="str">
        <f t="shared" si="66"/>
        <v>El-Gouna3</v>
      </c>
      <c r="AR414" s="2" t="str">
        <f t="shared" si="67"/>
        <v>DoubleTree Mangroovy ElGouna3</v>
      </c>
    </row>
    <row r="415" spans="1:44" x14ac:dyDescent="0.3">
      <c r="A415" s="6" t="s">
        <v>45</v>
      </c>
      <c r="B415" s="35">
        <f>VLOOKUP(A415,Sheet1!A:B,2,0)</f>
        <v>1</v>
      </c>
      <c r="C415" s="6">
        <v>4</v>
      </c>
      <c r="D415" s="25"/>
      <c r="E415" s="2">
        <v>2686069.2999999989</v>
      </c>
      <c r="F415" s="26">
        <f>_xlfn.MAXIFS('data-from-invoicing'!E:E,'data-from-invoicing'!D:D,eslam.data!AR415)</f>
        <v>3743616.44</v>
      </c>
      <c r="G415" s="2">
        <f t="shared" si="64"/>
        <v>1057547.1400000011</v>
      </c>
      <c r="I415" s="23"/>
      <c r="J415" s="2">
        <f>SUMIF('collection only'!D:D,eslam.data!AQ415,'collection only'!E:E)</f>
        <v>2572404.48</v>
      </c>
      <c r="K415" s="26">
        <f>SUMIF('data-from-invoicing'!D:D,eslam.data!AR415,'data-from-invoicing'!F:F)</f>
        <v>2597585.4920000001</v>
      </c>
      <c r="L415" s="2">
        <f t="shared" si="65"/>
        <v>25181.012000000104</v>
      </c>
      <c r="Q415" s="23"/>
      <c r="R415" s="2">
        <v>2572404.48</v>
      </c>
      <c r="S415" s="1">
        <v>43830</v>
      </c>
      <c r="T415" s="1">
        <v>43845</v>
      </c>
      <c r="U415" s="1">
        <v>43851</v>
      </c>
      <c r="V415">
        <v>21</v>
      </c>
      <c r="W415" s="1">
        <v>43872</v>
      </c>
      <c r="X415" s="1">
        <v>43851</v>
      </c>
      <c r="Y415" s="2">
        <v>13916542.109999999</v>
      </c>
      <c r="Z415" s="2">
        <v>2169673.66</v>
      </c>
      <c r="AF415" s="2">
        <v>29400.49</v>
      </c>
      <c r="AG415" s="14">
        <f>SUMIF('consultant-gross'!D:D,eslam.data!AQ415,'consultant-gross'!F:F)</f>
        <v>0</v>
      </c>
      <c r="AH415" s="14">
        <f>SUMIF('consultant-gross'!D:D,eslam.data!AQ415,'consultant-gross'!G:G)</f>
        <v>0</v>
      </c>
      <c r="AI415" s="14">
        <f>SUMIF('consultant-net'!D:D,eslam.data!AQ415,'consultant-net'!F:F)</f>
        <v>0</v>
      </c>
      <c r="AJ415" s="2" t="str">
        <f>VLOOKUP(A415,'eslam-to-invoicing'!A:B,2,0)</f>
        <v>DoubleTree Mangroovy ElGouna</v>
      </c>
      <c r="AQ415" s="2" t="str">
        <f t="shared" si="66"/>
        <v>El-Gouna4</v>
      </c>
      <c r="AR415" s="2" t="str">
        <f t="shared" si="67"/>
        <v>DoubleTree Mangroovy ElGouna4</v>
      </c>
    </row>
    <row r="416" spans="1:44" x14ac:dyDescent="0.3">
      <c r="A416" s="6" t="s">
        <v>45</v>
      </c>
      <c r="B416" s="35">
        <f>VLOOKUP(A416,Sheet1!A:B,2,0)</f>
        <v>1</v>
      </c>
      <c r="C416" s="6">
        <v>5</v>
      </c>
      <c r="D416" s="25"/>
      <c r="E416" s="2">
        <v>3430037.6100000031</v>
      </c>
      <c r="F416" s="26">
        <f>_xlfn.MAXIFS('data-from-invoicing'!E:E,'data-from-invoicing'!D:D,eslam.data!AR416)</f>
        <v>2635327.1800000002</v>
      </c>
      <c r="G416" s="2">
        <f t="shared" si="64"/>
        <v>-794710.43000000296</v>
      </c>
      <c r="I416" s="23"/>
      <c r="J416" s="2">
        <f>SUMIF('collection only'!D:D,eslam.data!AQ416,'collection only'!E:E)</f>
        <v>1808595.27</v>
      </c>
      <c r="K416" s="26">
        <f>SUMIF('data-from-invoicing'!D:D,eslam.data!AR416,'data-from-invoicing'!F:F)</f>
        <v>1828998.8330000001</v>
      </c>
      <c r="L416" s="2">
        <f t="shared" si="65"/>
        <v>20403.563000000082</v>
      </c>
      <c r="Q416" s="23"/>
      <c r="R416" s="2">
        <v>1815739.6</v>
      </c>
      <c r="S416" s="1">
        <v>43861</v>
      </c>
      <c r="T416" s="1">
        <v>43876</v>
      </c>
      <c r="U416" s="1">
        <v>43880</v>
      </c>
      <c r="V416">
        <v>21</v>
      </c>
      <c r="W416" s="1">
        <v>43901</v>
      </c>
      <c r="X416" s="1">
        <v>43884</v>
      </c>
      <c r="Y416" s="2">
        <v>17346579.719999999</v>
      </c>
      <c r="Z416" s="2">
        <v>1374961.99</v>
      </c>
      <c r="AF416" s="2">
        <v>10483.549999999999</v>
      </c>
      <c r="AG416" s="14">
        <f>SUMIF('consultant-gross'!D:D,eslam.data!AQ416,'consultant-gross'!F:F)</f>
        <v>3430037.6100000031</v>
      </c>
      <c r="AH416" s="14">
        <f>SUMIF('consultant-gross'!D:D,eslam.data!AQ416,'consultant-gross'!G:G)</f>
        <v>17346579.720000003</v>
      </c>
      <c r="AI416" s="14">
        <f>SUMIF('consultant-net'!D:D,eslam.data!AQ416,'consultant-net'!F:F)</f>
        <v>1815739.6</v>
      </c>
      <c r="AJ416" s="2" t="str">
        <f>VLOOKUP(A416,'eslam-to-invoicing'!A:B,2,0)</f>
        <v>DoubleTree Mangroovy ElGouna</v>
      </c>
      <c r="AQ416" s="2" t="str">
        <f t="shared" si="66"/>
        <v>El-Gouna5</v>
      </c>
      <c r="AR416" s="2" t="str">
        <f t="shared" si="67"/>
        <v>DoubleTree Mangroovy ElGouna5</v>
      </c>
    </row>
    <row r="417" spans="1:44" x14ac:dyDescent="0.3">
      <c r="A417" s="6" t="s">
        <v>45</v>
      </c>
      <c r="B417" s="35">
        <f>VLOOKUP(A417,Sheet1!A:B,2,0)</f>
        <v>1</v>
      </c>
      <c r="C417" s="6">
        <v>6</v>
      </c>
      <c r="D417" s="25"/>
      <c r="E417" s="2">
        <v>6540676.1899999976</v>
      </c>
      <c r="F417" s="26">
        <f>_xlfn.MAXIFS('data-from-invoicing'!E:E,'data-from-invoicing'!D:D,eslam.data!AR417)</f>
        <v>6170230.6499999994</v>
      </c>
      <c r="G417" s="2">
        <f t="shared" si="64"/>
        <v>-370445.53999999817</v>
      </c>
      <c r="I417" s="23"/>
      <c r="J417" s="2">
        <f>SUMIF('collection only'!D:D,eslam.data!AQ417,'collection only'!E:E)</f>
        <v>4246133.4000000004</v>
      </c>
      <c r="K417" s="26">
        <f>SUMIF('data-from-invoicing'!D:D,eslam.data!AR417,'data-from-invoicing'!F:F)</f>
        <v>8251289.2525000004</v>
      </c>
      <c r="L417" s="2">
        <f t="shared" si="65"/>
        <v>4005155.8525</v>
      </c>
      <c r="Q417" s="23"/>
      <c r="R417" s="2">
        <v>4271724.93</v>
      </c>
      <c r="S417" s="1">
        <v>43890</v>
      </c>
      <c r="T417" s="1">
        <v>43905</v>
      </c>
      <c r="U417" s="1">
        <v>43908</v>
      </c>
      <c r="V417">
        <v>21</v>
      </c>
      <c r="W417" s="1">
        <v>43929</v>
      </c>
      <c r="X417" s="1">
        <v>43908</v>
      </c>
      <c r="Y417" s="2">
        <v>23887255.91</v>
      </c>
      <c r="Z417" s="2">
        <v>1023807.82</v>
      </c>
      <c r="AF417" s="2">
        <v>29400.49</v>
      </c>
      <c r="AG417" s="14">
        <f>SUMIF('consultant-gross'!D:D,eslam.data!AQ417,'consultant-gross'!F:F)</f>
        <v>6540676.1899999976</v>
      </c>
      <c r="AH417" s="14">
        <f>SUMIF('consultant-gross'!D:D,eslam.data!AQ417,'consultant-gross'!G:G)</f>
        <v>23887255.91</v>
      </c>
      <c r="AI417" s="14">
        <f>SUMIF('consultant-net'!D:D,eslam.data!AQ417,'consultant-net'!F:F)</f>
        <v>6823693.4000000004</v>
      </c>
      <c r="AJ417" s="2" t="str">
        <f>VLOOKUP(A417,'eslam-to-invoicing'!A:B,2,0)</f>
        <v>DoubleTree Mangroovy ElGouna</v>
      </c>
      <c r="AQ417" s="2" t="str">
        <f t="shared" si="66"/>
        <v>El-Gouna6</v>
      </c>
      <c r="AR417" s="2" t="str">
        <f t="shared" si="67"/>
        <v>DoubleTree Mangroovy ElGouna6</v>
      </c>
    </row>
    <row r="418" spans="1:44" x14ac:dyDescent="0.3">
      <c r="A418" s="6" t="s">
        <v>45</v>
      </c>
      <c r="B418" s="35">
        <f>VLOOKUP(A418,Sheet1!A:B,2,0)</f>
        <v>1</v>
      </c>
      <c r="C418" s="6">
        <v>7</v>
      </c>
      <c r="D418" s="25"/>
      <c r="E418" s="2">
        <v>3114205.16</v>
      </c>
      <c r="F418" s="26">
        <f>_xlfn.MAXIFS('data-from-invoicing'!E:E,'data-from-invoicing'!D:D,eslam.data!AR418)</f>
        <v>3133496.53</v>
      </c>
      <c r="G418" s="2">
        <f t="shared" si="64"/>
        <v>19291.369999999646</v>
      </c>
      <c r="I418" s="23"/>
      <c r="J418" s="2">
        <f>SUMIF('collection only'!D:D,eslam.data!AQ418,'collection only'!E:E)</f>
        <v>2145687.36</v>
      </c>
      <c r="K418" s="26">
        <f>SUMIF('data-from-invoicing'!D:D,eslam.data!AR418,'data-from-invoicing'!F:F)</f>
        <v>2166123.4164999998</v>
      </c>
      <c r="L418" s="2">
        <f t="shared" si="65"/>
        <v>20436.056499999948</v>
      </c>
      <c r="Q418" s="23"/>
      <c r="R418" s="2">
        <v>2145687.36</v>
      </c>
      <c r="S418" s="1">
        <v>43921</v>
      </c>
      <c r="T418" s="1">
        <v>43936</v>
      </c>
      <c r="U418" s="1">
        <v>43939</v>
      </c>
      <c r="V418">
        <v>21</v>
      </c>
      <c r="W418" s="1">
        <v>43960</v>
      </c>
      <c r="X418" s="1">
        <v>43942</v>
      </c>
      <c r="Y418" s="2">
        <v>27001461.07</v>
      </c>
      <c r="Z418" s="2">
        <v>1023807.82</v>
      </c>
      <c r="AF418" s="2">
        <v>29400.49</v>
      </c>
      <c r="AG418" s="14">
        <f>SUMIF('consultant-gross'!D:D,eslam.data!AQ418,'consultant-gross'!F:F)</f>
        <v>3114205.16</v>
      </c>
      <c r="AH418" s="14">
        <f>SUMIF('consultant-gross'!D:D,eslam.data!AQ418,'consultant-gross'!G:G)</f>
        <v>27001461.07</v>
      </c>
      <c r="AI418" s="14">
        <f>SUMIF('consultant-net'!D:D,eslam.data!AQ418,'consultant-net'!F:F)</f>
        <v>2158979.11</v>
      </c>
      <c r="AJ418" s="2" t="str">
        <f>VLOOKUP(A418,'eslam-to-invoicing'!A:B,2,0)</f>
        <v>DoubleTree Mangroovy ElGouna</v>
      </c>
      <c r="AQ418" s="2" t="str">
        <f t="shared" si="66"/>
        <v>El-Gouna7</v>
      </c>
      <c r="AR418" s="2" t="str">
        <f t="shared" si="67"/>
        <v>DoubleTree Mangroovy ElGouna7</v>
      </c>
    </row>
    <row r="419" spans="1:44" x14ac:dyDescent="0.3">
      <c r="A419" s="6" t="s">
        <v>45</v>
      </c>
      <c r="B419" s="35">
        <f>VLOOKUP(A419,Sheet1!A:B,2,0)</f>
        <v>1</v>
      </c>
      <c r="C419" s="6">
        <v>8</v>
      </c>
      <c r="D419" s="25"/>
      <c r="E419" s="2">
        <v>3250029.799999997</v>
      </c>
      <c r="F419" s="26">
        <f>_xlfn.MAXIFS('data-from-invoicing'!E:E,'data-from-invoicing'!D:D,eslam.data!AR419)</f>
        <v>2806757.16</v>
      </c>
      <c r="G419" s="2">
        <f t="shared" si="64"/>
        <v>-443272.63999999687</v>
      </c>
      <c r="I419" s="23"/>
      <c r="J419" s="2">
        <f>SUMIF('collection only'!D:D,eslam.data!AQ419,'collection only'!E:E)</f>
        <v>1922134.77</v>
      </c>
      <c r="K419" s="26">
        <f>SUMIF('data-from-invoicing'!D:D,eslam.data!AR419,'data-from-invoicing'!F:F)</f>
        <v>1896543.798</v>
      </c>
      <c r="L419" s="2">
        <f t="shared" si="65"/>
        <v>-25590.972000000067</v>
      </c>
      <c r="Q419" s="23"/>
      <c r="R419" s="2">
        <v>1922134.77</v>
      </c>
      <c r="S419" s="1">
        <v>44012</v>
      </c>
      <c r="T419" s="1">
        <v>44013</v>
      </c>
      <c r="U419" s="1">
        <v>44017</v>
      </c>
      <c r="V419">
        <v>21</v>
      </c>
      <c r="W419" s="1">
        <v>44038</v>
      </c>
      <c r="X419" s="1">
        <v>44018</v>
      </c>
      <c r="Y419" s="2">
        <v>30251490.870000001</v>
      </c>
      <c r="Z419" s="2">
        <v>580535.18999999994</v>
      </c>
      <c r="AF419" s="2">
        <v>29400.49</v>
      </c>
      <c r="AG419" s="14">
        <f>SUMIF('consultant-gross'!D:D,eslam.data!AQ419,'consultant-gross'!F:F)</f>
        <v>3250029.799999997</v>
      </c>
      <c r="AH419" s="14">
        <f>SUMIF('consultant-gross'!D:D,eslam.data!AQ419,'consultant-gross'!G:G)</f>
        <v>30251490.869999997</v>
      </c>
      <c r="AI419" s="14">
        <f>SUMIF('consultant-net'!D:D,eslam.data!AQ419,'consultant-net'!F:F)</f>
        <v>1933855.68</v>
      </c>
      <c r="AJ419" s="2" t="str">
        <f>VLOOKUP(A419,'eslam-to-invoicing'!A:B,2,0)</f>
        <v>DoubleTree Mangroovy ElGouna</v>
      </c>
      <c r="AQ419" s="2" t="str">
        <f t="shared" si="66"/>
        <v>El-Gouna8</v>
      </c>
      <c r="AR419" s="2" t="str">
        <f t="shared" si="67"/>
        <v>DoubleTree Mangroovy ElGouna8</v>
      </c>
    </row>
    <row r="420" spans="1:44" x14ac:dyDescent="0.3">
      <c r="A420" s="6" t="s">
        <v>45</v>
      </c>
      <c r="B420" s="35">
        <f>VLOOKUP(A420,Sheet1!A:B,2,0)</f>
        <v>1</v>
      </c>
      <c r="C420" s="6">
        <v>9</v>
      </c>
      <c r="D420" s="25"/>
      <c r="E420" s="2">
        <v>1882490</v>
      </c>
      <c r="F420" s="26">
        <f>_xlfn.MAXIFS('data-from-invoicing'!E:E,'data-from-invoicing'!D:D,eslam.data!AR420)</f>
        <v>1505090.04</v>
      </c>
      <c r="G420" s="2">
        <f t="shared" si="64"/>
        <v>-377399.95999999996</v>
      </c>
      <c r="I420" s="23"/>
      <c r="J420" s="2">
        <f>SUMIF('collection only'!D:D,eslam.data!AQ420,'collection only'!E:E)</f>
        <v>1030964.27</v>
      </c>
      <c r="K420" s="26">
        <f>SUMIF('data-from-invoicing'!D:D,eslam.data!AR420,'data-from-invoicing'!F:F)</f>
        <v>1030964.272</v>
      </c>
      <c r="L420" s="2">
        <f t="shared" si="65"/>
        <v>1.9999999785795808E-3</v>
      </c>
      <c r="Q420" s="23"/>
      <c r="R420" s="2">
        <v>1037007.36</v>
      </c>
      <c r="S420" s="1">
        <v>44043</v>
      </c>
      <c r="T420" s="1">
        <v>44044</v>
      </c>
      <c r="U420" s="1">
        <v>44038</v>
      </c>
      <c r="V420">
        <v>21</v>
      </c>
      <c r="W420" s="1">
        <v>44059</v>
      </c>
      <c r="X420" s="1">
        <v>44039</v>
      </c>
      <c r="Y420" s="2">
        <v>32133980.870000001</v>
      </c>
      <c r="Z420" s="2">
        <v>203135.69</v>
      </c>
      <c r="AF420" s="2">
        <v>29400.49</v>
      </c>
      <c r="AG420" s="14">
        <f>SUMIF('consultant-gross'!D:D,eslam.data!AQ420,'consultant-gross'!F:F)</f>
        <v>0</v>
      </c>
      <c r="AH420" s="14">
        <f>SUMIF('consultant-gross'!D:D,eslam.data!AQ420,'consultant-gross'!G:G)</f>
        <v>0</v>
      </c>
      <c r="AI420" s="14">
        <f>SUMIF('consultant-net'!D:D,eslam.data!AQ420,'consultant-net'!F:F)</f>
        <v>0</v>
      </c>
      <c r="AJ420" s="2" t="str">
        <f>VLOOKUP(A420,'eslam-to-invoicing'!A:B,2,0)</f>
        <v>DoubleTree Mangroovy ElGouna</v>
      </c>
      <c r="AQ420" s="2" t="str">
        <f t="shared" si="66"/>
        <v>El-Gouna9</v>
      </c>
      <c r="AR420" s="2" t="str">
        <f t="shared" si="67"/>
        <v>DoubleTree Mangroovy ElGouna9</v>
      </c>
    </row>
    <row r="421" spans="1:44" x14ac:dyDescent="0.3">
      <c r="A421" s="6" t="s">
        <v>45</v>
      </c>
      <c r="B421" s="35">
        <f>VLOOKUP(A421,Sheet1!A:B,2,0)</f>
        <v>1</v>
      </c>
      <c r="C421" s="6">
        <v>10</v>
      </c>
      <c r="D421" s="25"/>
      <c r="E421" s="2">
        <v>1889241.538690872</v>
      </c>
      <c r="F421" s="26">
        <f>_xlfn.MAXIFS('data-from-invoicing'!E:E,'data-from-invoicing'!D:D,eslam.data!AR421)</f>
        <v>1714004.8</v>
      </c>
      <c r="G421" s="2">
        <f t="shared" si="64"/>
        <v>-175236.73869087198</v>
      </c>
      <c r="I421" s="23"/>
      <c r="J421" s="2">
        <f>SUMIF('collection only'!D:D,eslam.data!AQ421,'collection only'!E:E)</f>
        <v>1173489.52</v>
      </c>
      <c r="K421" s="26">
        <f>SUMIF('data-from-invoicing'!D:D,eslam.data!AR421,'data-from-invoicing'!F:F)</f>
        <v>1173489.49</v>
      </c>
      <c r="L421" s="2">
        <f t="shared" si="65"/>
        <v>-3.0000000027939677E-2</v>
      </c>
      <c r="Q421" s="23"/>
      <c r="R421" s="2">
        <v>1180949.3350760059</v>
      </c>
      <c r="S421" s="1">
        <v>44074</v>
      </c>
      <c r="T421" s="1">
        <v>44075</v>
      </c>
      <c r="U421" s="1">
        <v>44079</v>
      </c>
      <c r="V421">
        <v>21</v>
      </c>
      <c r="W421" s="1">
        <v>44100</v>
      </c>
      <c r="X421" s="1">
        <v>44079</v>
      </c>
      <c r="Y421" s="2">
        <v>34023222.40869087</v>
      </c>
      <c r="Z421" s="2">
        <v>27898.992000000071</v>
      </c>
      <c r="AF421" s="2">
        <v>29400.49</v>
      </c>
      <c r="AG421" s="14">
        <f>SUMIF('consultant-gross'!D:D,eslam.data!AQ421,'consultant-gross'!F:F)</f>
        <v>0</v>
      </c>
      <c r="AH421" s="14">
        <f>SUMIF('consultant-gross'!D:D,eslam.data!AQ421,'consultant-gross'!G:G)</f>
        <v>0</v>
      </c>
      <c r="AI421" s="14">
        <f>SUMIF('consultant-net'!D:D,eslam.data!AQ421,'consultant-net'!F:F)</f>
        <v>0</v>
      </c>
      <c r="AJ421" s="2" t="str">
        <f>VLOOKUP(A421,'eslam-to-invoicing'!A:B,2,0)</f>
        <v>DoubleTree Mangroovy ElGouna</v>
      </c>
      <c r="AQ421" s="2" t="str">
        <f t="shared" si="66"/>
        <v>El-Gouna10</v>
      </c>
      <c r="AR421" s="2" t="str">
        <f t="shared" si="67"/>
        <v>DoubleTree Mangroovy ElGouna10</v>
      </c>
    </row>
    <row r="422" spans="1:44" x14ac:dyDescent="0.3">
      <c r="A422" s="6" t="s">
        <v>45</v>
      </c>
      <c r="B422" s="35">
        <f>VLOOKUP(A422,Sheet1!A:B,2,0)</f>
        <v>1</v>
      </c>
      <c r="C422" s="6">
        <v>11</v>
      </c>
      <c r="D422" s="25"/>
      <c r="E422" s="2">
        <v>881976.77574044466</v>
      </c>
      <c r="F422" s="26">
        <f>_xlfn.MAXIFS('data-from-invoicing'!E:E,'data-from-invoicing'!D:D,eslam.data!AR422)</f>
        <v>2596008.2799999998</v>
      </c>
      <c r="G422" s="2">
        <f t="shared" si="64"/>
        <v>1714031.5042595551</v>
      </c>
      <c r="I422" s="23"/>
      <c r="J422" s="2">
        <f>SUMIF('collection only'!D:D,eslam.data!AQ422,'collection only'!E:E)</f>
        <v>1750027.3</v>
      </c>
      <c r="K422" s="26">
        <f>SUMIF('data-from-invoicing'!D:D,eslam.data!AR422,'data-from-invoicing'!F:F)</f>
        <v>1750027.3049999999</v>
      </c>
      <c r="L422" s="2">
        <f t="shared" si="65"/>
        <v>4.999999888241291E-3</v>
      </c>
      <c r="Q422" s="23"/>
      <c r="R422" s="2">
        <v>1788649.699229164</v>
      </c>
      <c r="S422" s="1">
        <v>44165</v>
      </c>
      <c r="T422" s="1">
        <v>44165</v>
      </c>
      <c r="U422" s="1">
        <v>44174</v>
      </c>
      <c r="V422">
        <v>21</v>
      </c>
      <c r="W422" s="1">
        <v>44195</v>
      </c>
      <c r="X422" s="1">
        <v>44184</v>
      </c>
      <c r="Y422" s="2">
        <v>34905199.184431307</v>
      </c>
      <c r="Z422" s="2">
        <v>1741930.4879999999</v>
      </c>
      <c r="AF422" s="2">
        <v>29400.49</v>
      </c>
      <c r="AG422" s="14">
        <f>SUMIF('consultant-gross'!D:D,eslam.data!AQ422,'consultant-gross'!F:F)</f>
        <v>0</v>
      </c>
      <c r="AH422" s="14">
        <f>SUMIF('consultant-gross'!D:D,eslam.data!AQ422,'consultant-gross'!G:G)</f>
        <v>0</v>
      </c>
      <c r="AI422" s="14">
        <f>SUMIF('consultant-net'!D:D,eslam.data!AQ422,'consultant-net'!F:F)</f>
        <v>0</v>
      </c>
      <c r="AJ422" s="2" t="str">
        <f>VLOOKUP(A422,'eslam-to-invoicing'!A:B,2,0)</f>
        <v>DoubleTree Mangroovy ElGouna</v>
      </c>
      <c r="AQ422" s="2" t="str">
        <f t="shared" si="66"/>
        <v>El-Gouna11</v>
      </c>
      <c r="AR422" s="2" t="str">
        <f t="shared" si="67"/>
        <v>DoubleTree Mangroovy ElGouna11</v>
      </c>
    </row>
    <row r="423" spans="1:44" x14ac:dyDescent="0.3">
      <c r="A423" s="6" t="s">
        <v>45</v>
      </c>
      <c r="B423" s="35">
        <f>VLOOKUP(A423,Sheet1!A:B,2,0)</f>
        <v>1</v>
      </c>
      <c r="C423" s="6">
        <v>12</v>
      </c>
      <c r="D423" s="25"/>
      <c r="E423" s="2">
        <v>-4.4313147664070129E-3</v>
      </c>
      <c r="F423" s="26">
        <f>_xlfn.MAXIFS('data-from-invoicing'!E:E,'data-from-invoicing'!D:D,eslam.data!AR423)</f>
        <v>1904761.9</v>
      </c>
      <c r="G423" s="2">
        <f t="shared" si="64"/>
        <v>1904761.9044313147</v>
      </c>
      <c r="I423" s="23"/>
      <c r="J423" s="2">
        <f>SUMIF('collection only'!D:D,eslam.data!AQ423,'collection only'!E:E)</f>
        <v>1942857.14</v>
      </c>
      <c r="K423" s="26">
        <f>SUMIF('data-from-invoicing'!D:D,eslam.data!AR423,'data-from-invoicing'!F:F)</f>
        <v>1942857.135</v>
      </c>
      <c r="L423" s="2">
        <f t="shared" si="65"/>
        <v>-4.999999888241291E-3</v>
      </c>
      <c r="Q423" s="23"/>
      <c r="R423" s="2">
        <v>2000000</v>
      </c>
      <c r="S423" s="1">
        <v>44165</v>
      </c>
      <c r="T423" s="1">
        <v>44165</v>
      </c>
      <c r="U423" s="1">
        <v>44188</v>
      </c>
      <c r="V423">
        <v>21</v>
      </c>
      <c r="W423" s="1">
        <v>44209</v>
      </c>
      <c r="X423" s="1">
        <v>44188</v>
      </c>
      <c r="Y423" s="2">
        <v>34905199.18</v>
      </c>
      <c r="Z423" s="2">
        <v>1741930.49</v>
      </c>
      <c r="AF423" s="2">
        <v>29400.49</v>
      </c>
      <c r="AG423" s="14">
        <f>SUMIF('consultant-gross'!D:D,eslam.data!AQ423,'consultant-gross'!F:F)</f>
        <v>0</v>
      </c>
      <c r="AH423" s="14">
        <f>SUMIF('consultant-gross'!D:D,eslam.data!AQ423,'consultant-gross'!G:G)</f>
        <v>0</v>
      </c>
      <c r="AI423" s="14">
        <f>SUMIF('consultant-net'!D:D,eslam.data!AQ423,'consultant-net'!F:F)</f>
        <v>0</v>
      </c>
      <c r="AJ423" s="2" t="str">
        <f>VLOOKUP(A423,'eslam-to-invoicing'!A:B,2,0)</f>
        <v>DoubleTree Mangroovy ElGouna</v>
      </c>
      <c r="AQ423" s="2" t="str">
        <f t="shared" si="66"/>
        <v>El-Gouna12</v>
      </c>
      <c r="AR423" s="2" t="str">
        <f t="shared" si="67"/>
        <v>DoubleTree Mangroovy ElGouna12</v>
      </c>
    </row>
    <row r="424" spans="1:44" x14ac:dyDescent="0.3">
      <c r="A424" s="6" t="s">
        <v>45</v>
      </c>
      <c r="B424" s="35">
        <f>VLOOKUP(A424,Sheet1!A:B,2,0)</f>
        <v>1</v>
      </c>
      <c r="C424" s="6">
        <v>13</v>
      </c>
      <c r="D424" s="25"/>
      <c r="E424" s="2">
        <v>2225492.7100000009</v>
      </c>
      <c r="F424" s="26">
        <f>_xlfn.MAXIFS('data-from-invoicing'!E:E,'data-from-invoicing'!D:D,eslam.data!AR424)</f>
        <v>2664148.65</v>
      </c>
      <c r="G424" s="2">
        <f t="shared" si="64"/>
        <v>438655.93999999901</v>
      </c>
      <c r="I424" s="23"/>
      <c r="J424" s="2">
        <f>SUMIF('collection only'!D:D,eslam.data!AQ424,'collection only'!E:E)</f>
        <v>1951940.18</v>
      </c>
      <c r="K424" s="26">
        <f>SUMIF('data-from-invoicing'!D:D,eslam.data!AR424,'data-from-invoicing'!F:F)</f>
        <v>1951940.1824999999</v>
      </c>
      <c r="L424" s="2">
        <f t="shared" si="65"/>
        <v>2.4999999441206455E-3</v>
      </c>
      <c r="Q424" s="23"/>
      <c r="R424" s="2">
        <v>1964526.99</v>
      </c>
      <c r="S424" s="1">
        <v>44196</v>
      </c>
      <c r="T424" s="1">
        <v>44196</v>
      </c>
      <c r="U424" s="1">
        <v>44206</v>
      </c>
      <c r="V424">
        <v>21</v>
      </c>
      <c r="W424" s="1">
        <v>44227</v>
      </c>
      <c r="X424" s="1">
        <v>44208</v>
      </c>
      <c r="Y424" s="2">
        <v>37130691.890000001</v>
      </c>
      <c r="Z424" s="2">
        <v>1823017.32</v>
      </c>
      <c r="AF424" s="2">
        <v>29400.49</v>
      </c>
      <c r="AG424" s="14">
        <f>SUMIF('consultant-gross'!D:D,eslam.data!AQ424,'consultant-gross'!F:F)</f>
        <v>0</v>
      </c>
      <c r="AH424" s="14">
        <f>SUMIF('consultant-gross'!D:D,eslam.data!AQ424,'consultant-gross'!G:G)</f>
        <v>0</v>
      </c>
      <c r="AI424" s="14">
        <f>SUMIF('consultant-net'!D:D,eslam.data!AQ424,'consultant-net'!F:F)</f>
        <v>0</v>
      </c>
      <c r="AJ424" s="2" t="str">
        <f>VLOOKUP(A424,'eslam-to-invoicing'!A:B,2,0)</f>
        <v>DoubleTree Mangroovy ElGouna</v>
      </c>
      <c r="AQ424" s="2" t="str">
        <f t="shared" si="66"/>
        <v>El-Gouna13</v>
      </c>
      <c r="AR424" s="2" t="str">
        <f t="shared" si="67"/>
        <v>DoubleTree Mangroovy ElGouna13</v>
      </c>
    </row>
    <row r="425" spans="1:44" x14ac:dyDescent="0.3">
      <c r="A425" s="6" t="s">
        <v>45</v>
      </c>
      <c r="B425" s="35">
        <f>VLOOKUP(A425,Sheet1!A:B,2,0)</f>
        <v>1</v>
      </c>
      <c r="C425" s="6">
        <v>14</v>
      </c>
      <c r="D425" s="25"/>
      <c r="E425" s="2">
        <v>3901532.199999996</v>
      </c>
      <c r="F425" s="26">
        <f>_xlfn.MAXIFS('data-from-invoicing'!E:E,'data-from-invoicing'!D:D,eslam.data!AR425)</f>
        <v>4271693.53</v>
      </c>
      <c r="G425" s="2">
        <f t="shared" si="64"/>
        <v>370161.33000000427</v>
      </c>
      <c r="I425" s="23"/>
      <c r="J425" s="2">
        <f>SUMIF('collection only'!D:D,eslam.data!AQ425,'collection only'!E:E)</f>
        <v>3058799.81</v>
      </c>
      <c r="K425" s="26">
        <f>SUMIF('data-from-invoicing'!D:D,eslam.data!AR425,'data-from-invoicing'!F:F)</f>
        <v>3058799.81</v>
      </c>
      <c r="L425" s="2">
        <f t="shared" si="65"/>
        <v>0</v>
      </c>
      <c r="Q425" s="23"/>
      <c r="R425" s="2">
        <v>3061707.07</v>
      </c>
      <c r="S425" s="1">
        <v>44227</v>
      </c>
      <c r="T425" s="1">
        <v>44227</v>
      </c>
      <c r="U425" s="1">
        <v>44241</v>
      </c>
      <c r="V425">
        <v>21</v>
      </c>
      <c r="W425" s="1">
        <v>44262</v>
      </c>
      <c r="X425" s="1">
        <v>44258</v>
      </c>
      <c r="Y425" s="2">
        <v>41032224.090000004</v>
      </c>
      <c r="Z425" s="2">
        <v>1836465.31</v>
      </c>
      <c r="AF425" s="2">
        <v>120415.29</v>
      </c>
      <c r="AG425" s="14">
        <f>SUMIF('consultant-gross'!D:D,eslam.data!AQ425,'consultant-gross'!F:F)</f>
        <v>0</v>
      </c>
      <c r="AH425" s="14">
        <f>SUMIF('consultant-gross'!D:D,eslam.data!AQ425,'consultant-gross'!G:G)</f>
        <v>0</v>
      </c>
      <c r="AI425" s="14">
        <f>SUMIF('consultant-net'!D:D,eslam.data!AQ425,'consultant-net'!F:F)</f>
        <v>0</v>
      </c>
      <c r="AJ425" s="2" t="str">
        <f>VLOOKUP(A425,'eslam-to-invoicing'!A:B,2,0)</f>
        <v>DoubleTree Mangroovy ElGouna</v>
      </c>
      <c r="AQ425" s="2" t="str">
        <f t="shared" si="66"/>
        <v>El-Gouna14</v>
      </c>
      <c r="AR425" s="2" t="str">
        <f t="shared" si="67"/>
        <v>DoubleTree Mangroovy ElGouna14</v>
      </c>
    </row>
    <row r="426" spans="1:44" x14ac:dyDescent="0.3">
      <c r="A426" s="6" t="s">
        <v>45</v>
      </c>
      <c r="B426" s="35">
        <f>VLOOKUP(A426,Sheet1!A:B,2,0)</f>
        <v>1</v>
      </c>
      <c r="C426" s="6">
        <v>15</v>
      </c>
      <c r="D426" s="25"/>
      <c r="E426" s="2">
        <v>4440680.4100000039</v>
      </c>
      <c r="F426" s="26">
        <f>_xlfn.MAXIFS('data-from-invoicing'!E:E,'data-from-invoicing'!D:D,eslam.data!AR426)</f>
        <v>4199870.68</v>
      </c>
      <c r="G426" s="2">
        <f t="shared" si="64"/>
        <v>-240809.73000000417</v>
      </c>
      <c r="I426" s="23"/>
      <c r="J426" s="2">
        <f>SUMIF('collection only'!D:D,eslam.data!AQ426,'collection only'!E:E)</f>
        <v>3002136.21</v>
      </c>
      <c r="K426" s="26">
        <f>SUMIF('data-from-invoicing'!D:D,eslam.data!AR426,'data-from-invoicing'!F:F)</f>
        <v>3002136.2140000002</v>
      </c>
      <c r="L426" s="2">
        <f t="shared" si="65"/>
        <v>4.0000001899898052E-3</v>
      </c>
      <c r="Q426" s="23"/>
      <c r="R426" s="2">
        <v>3011925.18</v>
      </c>
      <c r="S426" s="1">
        <v>44255</v>
      </c>
      <c r="T426" s="1">
        <v>44266</v>
      </c>
      <c r="U426" s="1">
        <v>44268</v>
      </c>
      <c r="V426">
        <v>21</v>
      </c>
      <c r="W426" s="1">
        <v>44289</v>
      </c>
      <c r="X426" s="1">
        <v>44303</v>
      </c>
      <c r="Y426" s="2">
        <v>45472904.5</v>
      </c>
      <c r="Z426" s="2">
        <v>1238512.71</v>
      </c>
      <c r="AF426" s="2">
        <v>120415.29</v>
      </c>
      <c r="AG426" s="14">
        <f>SUMIF('consultant-gross'!D:D,eslam.data!AQ426,'consultant-gross'!F:F)</f>
        <v>0</v>
      </c>
      <c r="AH426" s="14">
        <f>SUMIF('consultant-gross'!D:D,eslam.data!AQ426,'consultant-gross'!G:G)</f>
        <v>0</v>
      </c>
      <c r="AI426" s="14">
        <f>SUMIF('consultant-net'!D:D,eslam.data!AQ426,'consultant-net'!F:F)</f>
        <v>0</v>
      </c>
      <c r="AJ426" s="2" t="str">
        <f>VLOOKUP(A426,'eslam-to-invoicing'!A:B,2,0)</f>
        <v>DoubleTree Mangroovy ElGouna</v>
      </c>
      <c r="AQ426" s="2" t="str">
        <f t="shared" si="66"/>
        <v>El-Gouna15</v>
      </c>
      <c r="AR426" s="2" t="str">
        <f t="shared" si="67"/>
        <v>DoubleTree Mangroovy ElGouna15</v>
      </c>
    </row>
    <row r="427" spans="1:44" x14ac:dyDescent="0.3">
      <c r="A427" s="6" t="s">
        <v>45</v>
      </c>
      <c r="B427" s="35">
        <f>VLOOKUP(A427,Sheet1!A:B,2,0)</f>
        <v>1</v>
      </c>
      <c r="C427" s="6">
        <v>16</v>
      </c>
      <c r="D427" s="25"/>
      <c r="E427" s="2">
        <v>4113209.6099999989</v>
      </c>
      <c r="F427" s="26">
        <f>_xlfn.MAXIFS('data-from-invoicing'!E:E,'data-from-invoicing'!D:D,eslam.data!AR427)</f>
        <v>4424891.6399999997</v>
      </c>
      <c r="G427" s="2">
        <f t="shared" si="64"/>
        <v>311682.03000000073</v>
      </c>
      <c r="I427" s="23"/>
      <c r="J427" s="2">
        <f>SUMIF('collection only'!D:D,eslam.data!AQ427,'collection only'!E:E)</f>
        <v>3166964.63</v>
      </c>
      <c r="K427" s="26">
        <f>SUMIF('data-from-invoicing'!D:D,eslam.data!AR427,'data-from-invoicing'!F:F)</f>
        <v>3166964.6120000002</v>
      </c>
      <c r="L427" s="2">
        <f t="shared" si="65"/>
        <v>-1.7999999690800905E-2</v>
      </c>
      <c r="Q427" s="23"/>
      <c r="R427" s="2">
        <v>3166964.63</v>
      </c>
      <c r="S427" s="1">
        <v>44286</v>
      </c>
      <c r="T427" s="1">
        <v>44298</v>
      </c>
      <c r="U427" s="1">
        <v>44301</v>
      </c>
      <c r="V427">
        <v>21</v>
      </c>
      <c r="W427" s="1">
        <v>44322</v>
      </c>
      <c r="X427" s="1">
        <v>44313</v>
      </c>
      <c r="Y427" s="2">
        <v>49586114.109999999</v>
      </c>
      <c r="Z427" s="2">
        <v>1193051.8799999999</v>
      </c>
      <c r="AF427" s="2">
        <v>120415.29</v>
      </c>
      <c r="AG427" s="14">
        <f>SUMIF('consultant-gross'!D:D,eslam.data!AQ427,'consultant-gross'!F:F)</f>
        <v>0</v>
      </c>
      <c r="AH427" s="14">
        <f>SUMIF('consultant-gross'!D:D,eslam.data!AQ427,'consultant-gross'!G:G)</f>
        <v>0</v>
      </c>
      <c r="AI427" s="14">
        <f>SUMIF('consultant-net'!D:D,eslam.data!AQ427,'consultant-net'!F:F)</f>
        <v>0</v>
      </c>
      <c r="AJ427" s="2" t="str">
        <f>VLOOKUP(A427,'eslam-to-invoicing'!A:B,2,0)</f>
        <v>DoubleTree Mangroovy ElGouna</v>
      </c>
      <c r="AQ427" s="2" t="str">
        <f t="shared" si="66"/>
        <v>El-Gouna16</v>
      </c>
      <c r="AR427" s="2" t="str">
        <f t="shared" si="67"/>
        <v>DoubleTree Mangroovy ElGouna16</v>
      </c>
    </row>
    <row r="428" spans="1:44" x14ac:dyDescent="0.3">
      <c r="A428" s="6" t="s">
        <v>45</v>
      </c>
      <c r="B428" s="35">
        <f>VLOOKUP(A428,Sheet1!A:B,2,0)</f>
        <v>1</v>
      </c>
      <c r="C428" s="6">
        <v>17</v>
      </c>
      <c r="D428" s="25"/>
      <c r="E428" s="2">
        <v>3640319.409999996</v>
      </c>
      <c r="F428" s="26">
        <f>_xlfn.MAXIFS('data-from-invoicing'!E:E,'data-from-invoicing'!D:D,eslam.data!AR428)</f>
        <v>2987451.96</v>
      </c>
      <c r="G428" s="2">
        <f t="shared" si="64"/>
        <v>-652867.449999996</v>
      </c>
      <c r="I428" s="23"/>
      <c r="J428" s="2">
        <f>SUMIF('collection only'!D:D,eslam.data!AQ428,'collection only'!E:E)</f>
        <v>2526942.2000000002</v>
      </c>
      <c r="K428" s="26">
        <f>SUMIF('data-from-invoicing'!D:D,eslam.data!AR428,'data-from-invoicing'!F:F)</f>
        <v>4581335.9780000001</v>
      </c>
      <c r="L428" s="2">
        <f t="shared" si="65"/>
        <v>2054393.7779999999</v>
      </c>
      <c r="Q428" s="23"/>
      <c r="R428" s="2">
        <v>2547089.2799999998</v>
      </c>
      <c r="S428" s="1">
        <v>44347</v>
      </c>
      <c r="T428" s="1">
        <v>44347</v>
      </c>
      <c r="U428" s="1">
        <v>44350</v>
      </c>
      <c r="V428">
        <v>21</v>
      </c>
      <c r="W428" s="1">
        <v>44371</v>
      </c>
      <c r="X428" s="1">
        <v>44361</v>
      </c>
      <c r="Y428" s="2">
        <v>53226433.520000003</v>
      </c>
      <c r="Z428" s="2">
        <v>540181.99</v>
      </c>
      <c r="AF428" s="2">
        <v>120415.29</v>
      </c>
      <c r="AG428" s="14">
        <f>SUMIF('consultant-gross'!D:D,eslam.data!AQ428,'consultant-gross'!F:F)</f>
        <v>0</v>
      </c>
      <c r="AH428" s="14">
        <f>SUMIF('consultant-gross'!D:D,eslam.data!AQ428,'consultant-gross'!G:G)</f>
        <v>0</v>
      </c>
      <c r="AI428" s="14">
        <f>SUMIF('consultant-net'!D:D,eslam.data!AQ428,'consultant-net'!F:F)</f>
        <v>0</v>
      </c>
      <c r="AJ428" s="2" t="str">
        <f>VLOOKUP(A428,'eslam-to-invoicing'!A:B,2,0)</f>
        <v>DoubleTree Mangroovy ElGouna</v>
      </c>
      <c r="AQ428" s="2" t="str">
        <f t="shared" si="66"/>
        <v>El-Gouna17</v>
      </c>
      <c r="AR428" s="2" t="str">
        <f t="shared" si="67"/>
        <v>DoubleTree Mangroovy ElGouna17</v>
      </c>
    </row>
    <row r="429" spans="1:44" x14ac:dyDescent="0.3">
      <c r="A429" s="6" t="s">
        <v>45</v>
      </c>
      <c r="B429" s="35">
        <f>VLOOKUP(A429,Sheet1!A:B,2,0)</f>
        <v>1</v>
      </c>
      <c r="C429" s="6">
        <v>18</v>
      </c>
      <c r="D429" s="25"/>
      <c r="E429" s="2">
        <v>3384789.3100000019</v>
      </c>
      <c r="F429" s="26">
        <f>_xlfn.MAXIFS('data-from-invoicing'!E:E,'data-from-invoicing'!D:D,eslam.data!AR429)</f>
        <v>2844607.33</v>
      </c>
      <c r="G429" s="2">
        <f t="shared" si="64"/>
        <v>-540181.98000000184</v>
      </c>
      <c r="I429" s="23"/>
      <c r="J429" s="2">
        <f>SUMIF('collection only'!D:D,eslam.data!AQ429,'collection only'!E:E)</f>
        <v>5636281.25</v>
      </c>
      <c r="K429" s="26">
        <f>SUMIF('data-from-invoicing'!D:D,eslam.data!AR429,'data-from-invoicing'!F:F)</f>
        <v>5619891.3535000002</v>
      </c>
      <c r="L429" s="2">
        <f t="shared" si="65"/>
        <v>-16389.896499999799</v>
      </c>
      <c r="Q429" s="23"/>
      <c r="R429" s="2">
        <v>5636285.4100000001</v>
      </c>
      <c r="S429" s="1">
        <v>44439</v>
      </c>
      <c r="T429" s="1">
        <v>44434</v>
      </c>
      <c r="U429" s="1">
        <v>44434</v>
      </c>
      <c r="V429">
        <v>21</v>
      </c>
      <c r="W429" s="1">
        <v>44455</v>
      </c>
      <c r="X429" s="1">
        <v>44434</v>
      </c>
      <c r="Y429" s="2">
        <v>56611222.829999998</v>
      </c>
      <c r="AF429" s="2">
        <v>195708.06</v>
      </c>
      <c r="AG429" s="14">
        <f>SUMIF('consultant-gross'!D:D,eslam.data!AQ429,'consultant-gross'!F:F)</f>
        <v>0</v>
      </c>
      <c r="AH429" s="14">
        <f>SUMIF('consultant-gross'!D:D,eslam.data!AQ429,'consultant-gross'!G:G)</f>
        <v>0</v>
      </c>
      <c r="AI429" s="14">
        <f>SUMIF('consultant-net'!D:D,eslam.data!AQ429,'consultant-net'!F:F)</f>
        <v>0</v>
      </c>
      <c r="AJ429" s="2" t="str">
        <f>VLOOKUP(A429,'eslam-to-invoicing'!A:B,2,0)</f>
        <v>DoubleTree Mangroovy ElGouna</v>
      </c>
      <c r="AQ429" s="2" t="str">
        <f t="shared" si="66"/>
        <v>El-Gouna18</v>
      </c>
      <c r="AR429" s="2" t="str">
        <f t="shared" si="67"/>
        <v>DoubleTree Mangroovy ElGouna18</v>
      </c>
    </row>
    <row r="430" spans="1:44" x14ac:dyDescent="0.3">
      <c r="A430" s="6" t="s">
        <v>51</v>
      </c>
      <c r="B430" s="35">
        <f>VLOOKUP(A430,Sheet1!A:B,2,0)</f>
        <v>1</v>
      </c>
      <c r="C430" s="6">
        <v>1</v>
      </c>
      <c r="D430" s="25"/>
      <c r="E430" s="2">
        <v>80875</v>
      </c>
      <c r="F430" s="26">
        <f>_xlfn.MAXIFS('data-from-invoicing'!E:E,'data-from-invoicing'!D:D,eslam.data!AR430)</f>
        <v>3393576.4</v>
      </c>
      <c r="G430" s="2">
        <f t="shared" si="64"/>
        <v>3312701.4</v>
      </c>
      <c r="I430" s="23"/>
      <c r="J430" s="2">
        <f>SUMIF('collection only'!D:D,eslam.data!AQ430,'collection only'!E:E)</f>
        <v>73813.119999999995</v>
      </c>
      <c r="K430" s="26">
        <f>SUMIF('data-from-invoicing'!D:D,eslam.data!AR430,'data-from-invoicing'!F:F)</f>
        <v>2401503.7824999997</v>
      </c>
      <c r="L430" s="2">
        <f t="shared" si="65"/>
        <v>2327690.6624999996</v>
      </c>
      <c r="Q430" s="23"/>
      <c r="R430" s="2">
        <v>73813.119999999995</v>
      </c>
      <c r="S430" s="1">
        <v>43830</v>
      </c>
      <c r="T430" s="1">
        <v>43830</v>
      </c>
      <c r="U430" s="1">
        <v>43811</v>
      </c>
      <c r="V430">
        <v>21</v>
      </c>
      <c r="W430" s="1">
        <v>43832</v>
      </c>
      <c r="X430" s="1">
        <v>43863</v>
      </c>
      <c r="Y430" s="2">
        <v>80875</v>
      </c>
      <c r="AG430" s="14">
        <f>SUMIF('consultant-gross'!D:D,eslam.data!AQ430,'consultant-gross'!F:F)</f>
        <v>80875</v>
      </c>
      <c r="AH430" s="14">
        <f>SUMIF('consultant-gross'!D:D,eslam.data!AQ430,'consultant-gross'!G:G)</f>
        <v>80875</v>
      </c>
      <c r="AI430" s="14">
        <f>SUMIF('consultant-net'!D:D,eslam.data!AQ430,'consultant-net'!F:F)</f>
        <v>73813.119999999995</v>
      </c>
      <c r="AJ430" s="2" t="str">
        <f>VLOOKUP(A430,'eslam-to-invoicing'!A:B,2,0)</f>
        <v>DoubleTree Mangroovy ElGouna</v>
      </c>
      <c r="AQ430" s="2" t="str">
        <f t="shared" si="66"/>
        <v>El-Gouna - Equip. Rental1</v>
      </c>
      <c r="AR430" s="2" t="str">
        <f t="shared" si="67"/>
        <v>DoubleTree Mangroovy ElGouna1</v>
      </c>
    </row>
    <row r="431" spans="1:44" x14ac:dyDescent="0.3">
      <c r="A431" s="6" t="s">
        <v>51</v>
      </c>
      <c r="B431" s="35">
        <f>VLOOKUP(A431,Sheet1!A:B,2,0)</f>
        <v>1</v>
      </c>
      <c r="C431" s="6">
        <v>2</v>
      </c>
      <c r="D431" s="25"/>
      <c r="F431" s="26">
        <f>_xlfn.MAXIFS('data-from-invoicing'!E:E,'data-from-invoicing'!D:D,eslam.data!AR431)</f>
        <v>5630968.0099999998</v>
      </c>
      <c r="G431" s="2">
        <f t="shared" si="64"/>
        <v>5630968.0099999998</v>
      </c>
      <c r="I431" s="23"/>
      <c r="J431" s="2">
        <f>SUMIF('collection only'!D:D,eslam.data!AQ431,'collection only'!E:E)</f>
        <v>16757</v>
      </c>
      <c r="K431" s="26">
        <f>SUMIF('data-from-invoicing'!D:D,eslam.data!AR431,'data-from-invoicing'!F:F)</f>
        <v>4293335.2604999999</v>
      </c>
      <c r="L431" s="2">
        <f t="shared" si="65"/>
        <v>4276578.2604999999</v>
      </c>
      <c r="Q431" s="23"/>
      <c r="S431" s="1">
        <v>43921</v>
      </c>
      <c r="T431" s="1">
        <v>43921</v>
      </c>
      <c r="U431" s="1">
        <v>43908</v>
      </c>
      <c r="V431">
        <v>21</v>
      </c>
      <c r="W431" s="1">
        <v>43929</v>
      </c>
      <c r="AG431" s="14">
        <f>SUMIF('consultant-gross'!D:D,eslam.data!AQ431,'consultant-gross'!F:F)</f>
        <v>0</v>
      </c>
      <c r="AH431" s="14">
        <f>SUMIF('consultant-gross'!D:D,eslam.data!AQ431,'consultant-gross'!G:G)</f>
        <v>0</v>
      </c>
      <c r="AI431" s="14">
        <f>SUMIF('consultant-net'!D:D,eslam.data!AQ431,'consultant-net'!F:F)</f>
        <v>0</v>
      </c>
      <c r="AJ431" s="2" t="str">
        <f>VLOOKUP(A431,'eslam-to-invoicing'!A:B,2,0)</f>
        <v>DoubleTree Mangroovy ElGouna</v>
      </c>
      <c r="AQ431" s="2" t="str">
        <f t="shared" si="66"/>
        <v>El-Gouna - Equip. Rental2</v>
      </c>
      <c r="AR431" s="2" t="str">
        <f t="shared" si="67"/>
        <v>DoubleTree Mangroovy ElGouna2</v>
      </c>
    </row>
    <row r="432" spans="1:44" x14ac:dyDescent="0.3">
      <c r="A432" s="6" t="s">
        <v>51</v>
      </c>
      <c r="B432" s="35">
        <f>VLOOKUP(A432,Sheet1!A:B,2,0)</f>
        <v>1</v>
      </c>
      <c r="C432" s="6">
        <v>3</v>
      </c>
      <c r="D432" s="25"/>
      <c r="F432" s="26">
        <f>_xlfn.MAXIFS('data-from-invoicing'!E:E,'data-from-invoicing'!D:D,eslam.data!AR432)</f>
        <v>424545</v>
      </c>
      <c r="G432" s="2">
        <f t="shared" si="64"/>
        <v>424545</v>
      </c>
      <c r="I432" s="23"/>
      <c r="J432" s="2">
        <f>SUMIF('collection only'!D:D,eslam.data!AQ432,'collection only'!E:E)</f>
        <v>74100</v>
      </c>
      <c r="K432" s="26">
        <f>SUMIF('data-from-invoicing'!D:D,eslam.data!AR432,'data-from-invoicing'!F:F)</f>
        <v>680952</v>
      </c>
      <c r="L432" s="2">
        <f t="shared" si="65"/>
        <v>606852</v>
      </c>
      <c r="Q432" s="23"/>
      <c r="S432" s="1">
        <v>44012</v>
      </c>
      <c r="T432" s="1">
        <v>44021</v>
      </c>
      <c r="U432" s="1">
        <v>44021</v>
      </c>
      <c r="V432">
        <v>21</v>
      </c>
      <c r="W432" s="1">
        <v>44042</v>
      </c>
      <c r="AG432" s="14">
        <f>SUMIF('consultant-gross'!D:D,eslam.data!AQ432,'consultant-gross'!F:F)</f>
        <v>0</v>
      </c>
      <c r="AH432" s="14">
        <f>SUMIF('consultant-gross'!D:D,eslam.data!AQ432,'consultant-gross'!G:G)</f>
        <v>0</v>
      </c>
      <c r="AI432" s="14">
        <f>SUMIF('consultant-net'!D:D,eslam.data!AQ432,'consultant-net'!F:F)</f>
        <v>0</v>
      </c>
      <c r="AJ432" s="2" t="str">
        <f>VLOOKUP(A432,'eslam-to-invoicing'!A:B,2,0)</f>
        <v>DoubleTree Mangroovy ElGouna</v>
      </c>
      <c r="AQ432" s="2" t="str">
        <f t="shared" si="66"/>
        <v>El-Gouna - Equip. Rental3</v>
      </c>
      <c r="AR432" s="2" t="str">
        <f t="shared" si="67"/>
        <v>DoubleTree Mangroovy ElGouna3</v>
      </c>
    </row>
    <row r="433" spans="1:44" x14ac:dyDescent="0.3">
      <c r="A433" s="6" t="s">
        <v>51</v>
      </c>
      <c r="B433" s="35">
        <f>VLOOKUP(A433,Sheet1!A:B,2,0)</f>
        <v>1</v>
      </c>
      <c r="C433" s="6">
        <v>4</v>
      </c>
      <c r="D433" s="25"/>
      <c r="F433" s="26">
        <f>_xlfn.MAXIFS('data-from-invoicing'!E:E,'data-from-invoicing'!D:D,eslam.data!AR433)</f>
        <v>3743616.44</v>
      </c>
      <c r="G433" s="2">
        <f t="shared" si="64"/>
        <v>3743616.44</v>
      </c>
      <c r="I433" s="23"/>
      <c r="J433" s="2">
        <f>SUMIF('collection only'!D:D,eslam.data!AQ433,'collection only'!E:E)</f>
        <v>3281.25</v>
      </c>
      <c r="K433" s="26">
        <f>SUMIF('data-from-invoicing'!D:D,eslam.data!AR433,'data-from-invoicing'!F:F)</f>
        <v>2597585.4920000001</v>
      </c>
      <c r="L433" s="2">
        <f t="shared" si="65"/>
        <v>2594304.2420000001</v>
      </c>
      <c r="Q433" s="23"/>
      <c r="S433" s="1">
        <v>44286</v>
      </c>
      <c r="T433" s="1">
        <v>44286</v>
      </c>
      <c r="U433" s="1">
        <v>44286</v>
      </c>
      <c r="V433">
        <v>21</v>
      </c>
      <c r="W433" s="1">
        <v>44307</v>
      </c>
      <c r="AG433" s="14">
        <f>SUMIF('consultant-gross'!D:D,eslam.data!AQ433,'consultant-gross'!F:F)</f>
        <v>0</v>
      </c>
      <c r="AH433" s="14">
        <f>SUMIF('consultant-gross'!D:D,eslam.data!AQ433,'consultant-gross'!G:G)</f>
        <v>0</v>
      </c>
      <c r="AI433" s="14">
        <f>SUMIF('consultant-net'!D:D,eslam.data!AQ433,'consultant-net'!F:F)</f>
        <v>0</v>
      </c>
      <c r="AJ433" s="2" t="str">
        <f>VLOOKUP(A433,'eslam-to-invoicing'!A:B,2,0)</f>
        <v>DoubleTree Mangroovy ElGouna</v>
      </c>
      <c r="AQ433" s="2" t="str">
        <f t="shared" si="66"/>
        <v>El-Gouna - Equip. Rental4</v>
      </c>
      <c r="AR433" s="2" t="str">
        <f t="shared" si="67"/>
        <v>DoubleTree Mangroovy ElGouna4</v>
      </c>
    </row>
    <row r="434" spans="1:44" x14ac:dyDescent="0.3">
      <c r="A434" s="6" t="s">
        <v>51</v>
      </c>
      <c r="B434" s="35">
        <f>VLOOKUP(A434,Sheet1!A:B,2,0)</f>
        <v>1</v>
      </c>
      <c r="C434" s="6">
        <v>5</v>
      </c>
      <c r="D434" s="25"/>
      <c r="E434" s="2">
        <v>15000</v>
      </c>
      <c r="F434" s="26">
        <f>_xlfn.MAXIFS('data-from-invoicing'!E:E,'data-from-invoicing'!D:D,eslam.data!AR434)</f>
        <v>2635327.1800000002</v>
      </c>
      <c r="G434" s="2">
        <f t="shared" si="64"/>
        <v>2620327.1800000002</v>
      </c>
      <c r="I434" s="23"/>
      <c r="J434" s="2">
        <f>SUMIF('collection only'!D:D,eslam.data!AQ434,'collection only'!E:E)</f>
        <v>15750</v>
      </c>
      <c r="K434" s="26">
        <f>SUMIF('data-from-invoicing'!D:D,eslam.data!AR434,'data-from-invoicing'!F:F)</f>
        <v>1828998.8330000001</v>
      </c>
      <c r="L434" s="2">
        <f t="shared" si="65"/>
        <v>1813248.8330000001</v>
      </c>
      <c r="Q434" s="23"/>
      <c r="R434" s="2">
        <v>15750</v>
      </c>
      <c r="S434" s="1">
        <v>44347</v>
      </c>
      <c r="T434" s="1">
        <v>44340</v>
      </c>
      <c r="U434" s="1">
        <v>44340</v>
      </c>
      <c r="V434">
        <v>21</v>
      </c>
      <c r="W434" s="1">
        <v>44361</v>
      </c>
      <c r="X434" s="1">
        <v>44371</v>
      </c>
      <c r="Y434" s="2">
        <v>186362.5</v>
      </c>
      <c r="AG434" s="14">
        <f>SUMIF('consultant-gross'!D:D,eslam.data!AQ434,'consultant-gross'!F:F)</f>
        <v>0</v>
      </c>
      <c r="AH434" s="14">
        <f>SUMIF('consultant-gross'!D:D,eslam.data!AQ434,'consultant-gross'!G:G)</f>
        <v>0</v>
      </c>
      <c r="AI434" s="14">
        <f>SUMIF('consultant-net'!D:D,eslam.data!AQ434,'consultant-net'!F:F)</f>
        <v>0</v>
      </c>
      <c r="AJ434" s="2" t="str">
        <f>VLOOKUP(A434,'eslam-to-invoicing'!A:B,2,0)</f>
        <v>DoubleTree Mangroovy ElGouna</v>
      </c>
      <c r="AQ434" s="2" t="str">
        <f t="shared" si="66"/>
        <v>El-Gouna - Equip. Rental5</v>
      </c>
      <c r="AR434" s="2" t="str">
        <f t="shared" si="67"/>
        <v>DoubleTree Mangroovy ElGouna5</v>
      </c>
    </row>
    <row r="435" spans="1:44" x14ac:dyDescent="0.3">
      <c r="A435" s="6" t="s">
        <v>52</v>
      </c>
      <c r="B435" s="35">
        <f>VLOOKUP(A435,Sheet1!A:B,2,0)</f>
        <v>1</v>
      </c>
      <c r="C435" s="6">
        <v>1</v>
      </c>
      <c r="D435" s="25"/>
      <c r="E435" s="2">
        <v>409200</v>
      </c>
      <c r="F435" s="26">
        <f>_xlfn.MAXIFS('data-from-invoicing'!E:E,'data-from-invoicing'!D:D,eslam.data!AR435)</f>
        <v>3393576.4</v>
      </c>
      <c r="G435" s="2">
        <f t="shared" si="64"/>
        <v>2984376.4</v>
      </c>
      <c r="I435" s="23"/>
      <c r="J435" s="2">
        <f>SUMIF('collection only'!D:D,eslam.data!AQ435,'collection only'!E:E)</f>
        <v>425568</v>
      </c>
      <c r="K435" s="26">
        <f>SUMIF('data-from-invoicing'!D:D,eslam.data!AR435,'data-from-invoicing'!F:F)</f>
        <v>2401503.7824999997</v>
      </c>
      <c r="L435" s="2">
        <f t="shared" si="65"/>
        <v>1975935.7824999997</v>
      </c>
      <c r="Q435" s="23"/>
      <c r="R435" s="2">
        <v>429660</v>
      </c>
      <c r="S435" s="1">
        <v>43830</v>
      </c>
      <c r="T435" s="1">
        <v>43845</v>
      </c>
      <c r="U435" s="1">
        <v>43848</v>
      </c>
      <c r="V435">
        <v>21</v>
      </c>
      <c r="W435" s="1">
        <v>43869</v>
      </c>
      <c r="X435" s="1">
        <v>43891</v>
      </c>
      <c r="Y435" s="2">
        <v>409200</v>
      </c>
      <c r="AG435" s="14">
        <f>SUMIF('consultant-gross'!D:D,eslam.data!AQ435,'consultant-gross'!F:F)</f>
        <v>409200</v>
      </c>
      <c r="AH435" s="14">
        <f>SUMIF('consultant-gross'!D:D,eslam.data!AQ435,'consultant-gross'!G:G)</f>
        <v>409200</v>
      </c>
      <c r="AI435" s="14">
        <f>SUMIF('consultant-net'!D:D,eslam.data!AQ435,'consultant-net'!F:F)</f>
        <v>429660</v>
      </c>
      <c r="AJ435" s="2" t="str">
        <f>VLOOKUP(A435,'eslam-to-invoicing'!A:B,2,0)</f>
        <v>DoubleTree Mangroovy ElGouna</v>
      </c>
      <c r="AQ435" s="2" t="str">
        <f t="shared" si="66"/>
        <v>El-Gouna - Temp. Fence1</v>
      </c>
      <c r="AR435" s="2" t="str">
        <f t="shared" si="67"/>
        <v>DoubleTree Mangroovy ElGouna1</v>
      </c>
    </row>
    <row r="436" spans="1:44" x14ac:dyDescent="0.3">
      <c r="A436" s="6" t="s">
        <v>52</v>
      </c>
      <c r="B436" s="35">
        <f>VLOOKUP(A436,Sheet1!A:B,2,0)</f>
        <v>1</v>
      </c>
      <c r="C436" s="6">
        <v>2</v>
      </c>
      <c r="D436" s="25"/>
      <c r="F436" s="26">
        <f>_xlfn.MAXIFS('data-from-invoicing'!E:E,'data-from-invoicing'!D:D,eslam.data!AR436)</f>
        <v>5630968.0099999998</v>
      </c>
      <c r="G436" s="2">
        <f t="shared" si="64"/>
        <v>5630968.0099999998</v>
      </c>
      <c r="I436" s="23"/>
      <c r="J436" s="2">
        <f>SUMIF('collection only'!D:D,eslam.data!AQ436,'collection only'!E:E)</f>
        <v>441526.8</v>
      </c>
      <c r="K436" s="26">
        <f>SUMIF('data-from-invoicing'!D:D,eslam.data!AR436,'data-from-invoicing'!F:F)</f>
        <v>4293335.2604999999</v>
      </c>
      <c r="L436" s="2">
        <f t="shared" si="65"/>
        <v>3851808.4605</v>
      </c>
      <c r="Q436" s="23"/>
      <c r="S436" s="1">
        <v>43861</v>
      </c>
      <c r="T436" s="1">
        <v>43876</v>
      </c>
      <c r="U436" s="1">
        <v>43884</v>
      </c>
      <c r="V436">
        <v>21</v>
      </c>
      <c r="W436" s="1">
        <v>43905</v>
      </c>
      <c r="AG436" s="14">
        <f>SUMIF('consultant-gross'!D:D,eslam.data!AQ436,'consultant-gross'!F:F)</f>
        <v>0</v>
      </c>
      <c r="AH436" s="14">
        <f>SUMIF('consultant-gross'!D:D,eslam.data!AQ436,'consultant-gross'!G:G)</f>
        <v>0</v>
      </c>
      <c r="AI436" s="14">
        <f>SUMIF('consultant-net'!D:D,eslam.data!AQ436,'consultant-net'!F:F)</f>
        <v>0</v>
      </c>
      <c r="AJ436" s="2" t="str">
        <f>VLOOKUP(A436,'eslam-to-invoicing'!A:B,2,0)</f>
        <v>DoubleTree Mangroovy ElGouna</v>
      </c>
      <c r="AQ436" s="2" t="str">
        <f t="shared" si="66"/>
        <v>El-Gouna - Temp. Fence2</v>
      </c>
      <c r="AR436" s="2" t="str">
        <f t="shared" si="67"/>
        <v>DoubleTree Mangroovy ElGouna2</v>
      </c>
    </row>
    <row r="437" spans="1:44" x14ac:dyDescent="0.3">
      <c r="A437" s="6" t="s">
        <v>52</v>
      </c>
      <c r="B437" s="35">
        <f>VLOOKUP(A437,Sheet1!A:B,2,0)</f>
        <v>1</v>
      </c>
      <c r="C437" s="6">
        <v>3</v>
      </c>
      <c r="D437" s="25"/>
      <c r="F437" s="26">
        <f>_xlfn.MAXIFS('data-from-invoicing'!E:E,'data-from-invoicing'!D:D,eslam.data!AR437)</f>
        <v>424545</v>
      </c>
      <c r="G437" s="2">
        <f t="shared" si="64"/>
        <v>424545</v>
      </c>
      <c r="I437" s="23"/>
      <c r="J437" s="2">
        <f>SUMIF('collection only'!D:D,eslam.data!AQ437,'collection only'!E:E)</f>
        <v>173749.2</v>
      </c>
      <c r="K437" s="26">
        <f>SUMIF('data-from-invoicing'!D:D,eslam.data!AR437,'data-from-invoicing'!F:F)</f>
        <v>680952</v>
      </c>
      <c r="L437" s="2">
        <f t="shared" si="65"/>
        <v>507202.8</v>
      </c>
      <c r="Q437" s="23"/>
      <c r="S437" s="1">
        <v>43982</v>
      </c>
      <c r="T437" s="1">
        <v>43988</v>
      </c>
      <c r="U437" s="1">
        <v>43988</v>
      </c>
      <c r="V437">
        <v>21</v>
      </c>
      <c r="W437" s="1">
        <v>44009</v>
      </c>
      <c r="AG437" s="14">
        <f>SUMIF('consultant-gross'!D:D,eslam.data!AQ437,'consultant-gross'!F:F)</f>
        <v>0</v>
      </c>
      <c r="AH437" s="14">
        <f>SUMIF('consultant-gross'!D:D,eslam.data!AQ437,'consultant-gross'!G:G)</f>
        <v>0</v>
      </c>
      <c r="AI437" s="14">
        <f>SUMIF('consultant-net'!D:D,eslam.data!AQ437,'consultant-net'!F:F)</f>
        <v>0</v>
      </c>
      <c r="AJ437" s="2" t="str">
        <f>VLOOKUP(A437,'eslam-to-invoicing'!A:B,2,0)</f>
        <v>DoubleTree Mangroovy ElGouna</v>
      </c>
      <c r="AQ437" s="2" t="str">
        <f t="shared" si="66"/>
        <v>El-Gouna - Temp. Fence3</v>
      </c>
      <c r="AR437" s="2" t="str">
        <f t="shared" si="67"/>
        <v>DoubleTree Mangroovy ElGouna3</v>
      </c>
    </row>
    <row r="438" spans="1:44" x14ac:dyDescent="0.3">
      <c r="A438" s="6" t="s">
        <v>139</v>
      </c>
      <c r="B438" s="35">
        <f>VLOOKUP(A438,Sheet1!A:B,2,0)</f>
        <v>1</v>
      </c>
      <c r="C438" s="6">
        <v>1</v>
      </c>
      <c r="D438" s="25"/>
      <c r="E438" s="2">
        <v>573500</v>
      </c>
      <c r="F438" s="26">
        <f>_xlfn.MAXIFS('data-from-invoicing'!E:E,'data-from-invoicing'!D:D,eslam.data!AR438)</f>
        <v>0</v>
      </c>
      <c r="G438" s="2">
        <f t="shared" si="64"/>
        <v>-573500</v>
      </c>
      <c r="I438" s="23"/>
      <c r="J438" s="2">
        <f>SUMIF('collection only'!D:D,eslam.data!AQ438,'collection only'!E:E)</f>
        <v>1.0000000000000001E-5</v>
      </c>
      <c r="K438" s="26">
        <f>SUMIF('data-from-invoicing'!D:D,eslam.data!AR438,'data-from-invoicing'!F:F)</f>
        <v>0</v>
      </c>
      <c r="L438" s="2">
        <f t="shared" si="65"/>
        <v>-1.0000000000000001E-5</v>
      </c>
      <c r="Q438" s="23"/>
      <c r="R438" s="2">
        <v>636585</v>
      </c>
      <c r="S438" s="1">
        <v>45138</v>
      </c>
      <c r="T438" s="1">
        <v>45125</v>
      </c>
      <c r="U438" s="1">
        <v>45125</v>
      </c>
      <c r="V438">
        <v>15</v>
      </c>
      <c r="W438" s="1">
        <v>45140</v>
      </c>
      <c r="X438" s="1">
        <v>45137</v>
      </c>
      <c r="Y438" s="2">
        <v>573500</v>
      </c>
      <c r="AF438" s="2">
        <v>0</v>
      </c>
      <c r="AG438" s="14">
        <f>SUMIF('consultant-gross'!D:D,eslam.data!AQ438,'consultant-gross'!F:F)</f>
        <v>0</v>
      </c>
      <c r="AH438" s="14">
        <f>SUMIF('consultant-gross'!D:D,eslam.data!AQ438,'consultant-gross'!G:G)</f>
        <v>0</v>
      </c>
      <c r="AI438" s="14">
        <f>SUMIF('consultant-net'!D:D,eslam.data!AQ438,'consultant-net'!F:F)</f>
        <v>0</v>
      </c>
      <c r="AJ438" s="2">
        <f>VLOOKUP(A438,'eslam-to-invoicing'!A:B,2,0)</f>
        <v>0</v>
      </c>
      <c r="AQ438" s="2" t="str">
        <f t="shared" si="66"/>
        <v>Existing Intake Apply -SSC-Mech1</v>
      </c>
      <c r="AR438" s="2" t="str">
        <f t="shared" si="67"/>
        <v>01</v>
      </c>
    </row>
    <row r="439" spans="1:44" x14ac:dyDescent="0.3">
      <c r="A439" s="6" t="s">
        <v>117</v>
      </c>
      <c r="B439" s="35">
        <f>VLOOKUP(A439,Sheet1!A:B,2,0)</f>
        <v>1</v>
      </c>
      <c r="C439" s="6">
        <v>1</v>
      </c>
      <c r="D439" s="25"/>
      <c r="E439" s="2">
        <v>2140488</v>
      </c>
      <c r="F439" s="26">
        <f>_xlfn.MAXIFS('data-from-invoicing'!E:E,'data-from-invoicing'!D:D,eslam.data!AR439)</f>
        <v>0</v>
      </c>
      <c r="G439" s="2">
        <f t="shared" si="64"/>
        <v>-2140488</v>
      </c>
      <c r="I439" s="23"/>
      <c r="J439" s="2">
        <f>SUMIF('collection only'!D:D,eslam.data!AQ439,'collection only'!E:E)</f>
        <v>2311727.0699999998</v>
      </c>
      <c r="K439" s="26">
        <f>SUMIF('data-from-invoicing'!D:D,eslam.data!AR439,'data-from-invoicing'!F:F)</f>
        <v>0</v>
      </c>
      <c r="L439" s="2">
        <f t="shared" si="65"/>
        <v>-2311727.0699999998</v>
      </c>
      <c r="Q439" s="23"/>
      <c r="R439" s="2">
        <v>2418751.44</v>
      </c>
      <c r="S439" s="1">
        <v>45016</v>
      </c>
      <c r="T439" s="1">
        <v>45027</v>
      </c>
      <c r="U439" s="1">
        <v>45027</v>
      </c>
      <c r="V439">
        <v>15</v>
      </c>
      <c r="W439" s="1">
        <v>45042</v>
      </c>
      <c r="X439" s="1">
        <v>45028</v>
      </c>
      <c r="Y439" s="2">
        <v>2140488</v>
      </c>
      <c r="AF439" s="2">
        <v>0</v>
      </c>
      <c r="AG439" s="14">
        <f>SUMIF('consultant-gross'!D:D,eslam.data!AQ439,'consultant-gross'!F:F)</f>
        <v>0</v>
      </c>
      <c r="AH439" s="14">
        <f>SUMIF('consultant-gross'!D:D,eslam.data!AQ439,'consultant-gross'!G:G)</f>
        <v>0</v>
      </c>
      <c r="AI439" s="14">
        <f>SUMIF('consultant-net'!D:D,eslam.data!AQ439,'consultant-net'!F:F)</f>
        <v>0</v>
      </c>
      <c r="AJ439" s="2">
        <f>VLOOKUP(A439,'eslam-to-invoicing'!A:B,2,0)</f>
        <v>0</v>
      </c>
      <c r="AQ439" s="2" t="str">
        <f t="shared" si="66"/>
        <v>Existing Intake Supply -SSC-Mech1</v>
      </c>
      <c r="AR439" s="2" t="str">
        <f t="shared" si="67"/>
        <v>01</v>
      </c>
    </row>
    <row r="440" spans="1:44" x14ac:dyDescent="0.3">
      <c r="B440" s="35" t="e">
        <f>VLOOKUP(A440,Sheet1!A:B,2,0)</f>
        <v>#N/A</v>
      </c>
      <c r="D440" s="25"/>
      <c r="F440" s="26">
        <f>_xlfn.MAXIFS('data-from-invoicing'!E:E,'data-from-invoicing'!D:D,eslam.data!AR440)</f>
        <v>0</v>
      </c>
      <c r="I440" s="23"/>
      <c r="K440" s="26"/>
      <c r="Q440" s="23"/>
    </row>
    <row r="441" spans="1:44" x14ac:dyDescent="0.3">
      <c r="A441" s="6" t="s">
        <v>4</v>
      </c>
      <c r="B441" s="35">
        <f>VLOOKUP(A441,Sheet1!A:B,2,0)</f>
        <v>1</v>
      </c>
      <c r="C441" s="6">
        <v>210</v>
      </c>
      <c r="D441" s="25"/>
      <c r="E441" s="2">
        <v>2236443.87</v>
      </c>
      <c r="F441" s="26">
        <f>_xlfn.MAXIFS('data-from-invoicing'!E:E,'data-from-invoicing'!D:D,eslam.data!AR441)</f>
        <v>0</v>
      </c>
      <c r="G441" s="2">
        <f>F441-E441</f>
        <v>-2236443.87</v>
      </c>
      <c r="I441" s="23"/>
      <c r="J441" s="2">
        <f>SUMIF('collection only'!D:D,eslam.data!AQ441,'collection only'!E:E)</f>
        <v>1523916.51</v>
      </c>
      <c r="K441" s="26">
        <f>SUMIF('data-from-invoicing'!D:D,eslam.data!AR441,'data-from-invoicing'!F:F)</f>
        <v>0</v>
      </c>
      <c r="L441" s="2">
        <f>K441-J441</f>
        <v>-1523916.51</v>
      </c>
      <c r="Q441" s="23"/>
      <c r="R441" s="2">
        <v>1524934.13</v>
      </c>
      <c r="S441" s="1">
        <v>43039</v>
      </c>
      <c r="T441" s="1">
        <v>43028</v>
      </c>
      <c r="U441" s="1">
        <v>43028</v>
      </c>
      <c r="V441">
        <v>60</v>
      </c>
      <c r="W441" s="1">
        <v>43088</v>
      </c>
      <c r="X441" s="1">
        <v>43031</v>
      </c>
      <c r="Y441" s="2">
        <v>69807649.460000008</v>
      </c>
      <c r="AF441" s="2">
        <v>0</v>
      </c>
      <c r="AG441" s="14">
        <f>SUMIF('consultant-gross'!D:D,eslam.data!AQ441,'consultant-gross'!F:F)</f>
        <v>2236443.87</v>
      </c>
      <c r="AH441" s="14">
        <f>SUMIF('consultant-gross'!D:D,eslam.data!AQ441,'consultant-gross'!G:G)</f>
        <v>69808024.800000012</v>
      </c>
      <c r="AI441" s="14">
        <f>SUMIF('consultant-net'!D:D,eslam.data!AQ441,'consultant-net'!F:F)</f>
        <v>1524934.13</v>
      </c>
      <c r="AJ441" s="2">
        <f>VLOOKUP(A441,'eslam-to-invoicing'!A:B,2,0)</f>
        <v>0</v>
      </c>
      <c r="AQ441" s="2" t="str">
        <f>A441&amp;C441</f>
        <v>FIEM210</v>
      </c>
      <c r="AR441" s="2" t="str">
        <f>AJ441&amp;C441</f>
        <v>0210</v>
      </c>
    </row>
    <row r="442" spans="1:44" x14ac:dyDescent="0.3">
      <c r="A442" s="6" t="s">
        <v>4</v>
      </c>
      <c r="B442" s="35">
        <f>VLOOKUP(A442,Sheet1!A:B,2,0)</f>
        <v>1</v>
      </c>
      <c r="C442" s="6">
        <v>211</v>
      </c>
      <c r="D442" s="25"/>
      <c r="E442" s="2">
        <v>342199.52</v>
      </c>
      <c r="F442" s="26">
        <f>_xlfn.MAXIFS('data-from-invoicing'!E:E,'data-from-invoicing'!D:D,eslam.data!AR442)</f>
        <v>0</v>
      </c>
      <c r="G442" s="2">
        <f>F442-E442</f>
        <v>-342199.52</v>
      </c>
      <c r="I442" s="23"/>
      <c r="J442" s="2">
        <f>SUMIF('collection only'!D:D,eslam.data!AQ442,'collection only'!E:E)</f>
        <v>218510</v>
      </c>
      <c r="K442" s="26">
        <f>SUMIF('data-from-invoicing'!D:D,eslam.data!AR442,'data-from-invoicing'!F:F)</f>
        <v>0</v>
      </c>
      <c r="L442" s="2">
        <f>K442-J442</f>
        <v>-218510</v>
      </c>
      <c r="Q442" s="23"/>
      <c r="R442" s="2">
        <v>221255.83</v>
      </c>
      <c r="S442" s="1">
        <v>43069</v>
      </c>
      <c r="T442" s="1">
        <v>43073</v>
      </c>
      <c r="U442" s="1">
        <v>43102</v>
      </c>
      <c r="V442">
        <v>60</v>
      </c>
      <c r="W442" s="1">
        <v>43162</v>
      </c>
      <c r="X442" s="1">
        <v>43119</v>
      </c>
      <c r="Y442" s="2">
        <v>70149848.980000004</v>
      </c>
      <c r="AF442" s="2">
        <v>0</v>
      </c>
      <c r="AG442" s="14">
        <f>SUMIF('consultant-gross'!D:D,eslam.data!AQ442,'consultant-gross'!F:F)</f>
        <v>0</v>
      </c>
      <c r="AH442" s="14">
        <f>SUMIF('consultant-gross'!D:D,eslam.data!AQ442,'consultant-gross'!G:G)</f>
        <v>0</v>
      </c>
      <c r="AI442" s="14">
        <f>SUMIF('consultant-net'!D:D,eslam.data!AQ442,'consultant-net'!F:F)</f>
        <v>0</v>
      </c>
      <c r="AJ442" s="2">
        <f>VLOOKUP(A442,'eslam-to-invoicing'!A:B,2,0)</f>
        <v>0</v>
      </c>
      <c r="AQ442" s="2" t="str">
        <f>A442&amp;C442</f>
        <v>FIEM211</v>
      </c>
      <c r="AR442" s="2" t="str">
        <f>AJ442&amp;C442</f>
        <v>0211</v>
      </c>
    </row>
    <row r="443" spans="1:44" x14ac:dyDescent="0.3">
      <c r="A443" s="6" t="s">
        <v>4</v>
      </c>
      <c r="B443" s="35">
        <f>VLOOKUP(A443,Sheet1!A:B,2,0)</f>
        <v>1</v>
      </c>
      <c r="C443" s="6">
        <v>212</v>
      </c>
      <c r="D443" s="25"/>
      <c r="E443" s="2">
        <v>1955183.629999995</v>
      </c>
      <c r="F443" s="26">
        <f>_xlfn.MAXIFS('data-from-invoicing'!E:E,'data-from-invoicing'!D:D,eslam.data!AR443)</f>
        <v>0</v>
      </c>
      <c r="G443" s="2">
        <f>F443-E443</f>
        <v>-1955183.629999995</v>
      </c>
      <c r="I443" s="23"/>
      <c r="J443" s="2">
        <f>SUMIF('collection only'!D:D,eslam.data!AQ443,'collection only'!E:E)</f>
        <v>1205285.3</v>
      </c>
      <c r="K443" s="26">
        <f>SUMIF('data-from-invoicing'!D:D,eslam.data!AR443,'data-from-invoicing'!F:F)</f>
        <v>0</v>
      </c>
      <c r="L443" s="2">
        <f>K443-J443</f>
        <v>-1205285.3</v>
      </c>
      <c r="Q443" s="23"/>
      <c r="R443" s="2">
        <v>1546005.35</v>
      </c>
      <c r="S443" s="1">
        <v>43251</v>
      </c>
      <c r="T443" s="1">
        <v>43263</v>
      </c>
      <c r="U443" s="1">
        <v>43293</v>
      </c>
      <c r="V443">
        <v>60</v>
      </c>
      <c r="W443" s="1">
        <v>43353</v>
      </c>
      <c r="X443" s="1">
        <v>43397</v>
      </c>
      <c r="Y443" s="2">
        <v>72105032.609999999</v>
      </c>
      <c r="Z443" s="2">
        <v>0</v>
      </c>
      <c r="AF443" s="2">
        <v>0</v>
      </c>
      <c r="AG443" s="14">
        <f>SUMIF('consultant-gross'!D:D,eslam.data!AQ443,'consultant-gross'!F:F)</f>
        <v>0</v>
      </c>
      <c r="AH443" s="14">
        <f>SUMIF('consultant-gross'!D:D,eslam.data!AQ443,'consultant-gross'!G:G)</f>
        <v>0</v>
      </c>
      <c r="AI443" s="14">
        <f>SUMIF('consultant-net'!D:D,eslam.data!AQ443,'consultant-net'!F:F)</f>
        <v>0</v>
      </c>
      <c r="AJ443" s="2">
        <f>VLOOKUP(A443,'eslam-to-invoicing'!A:B,2,0)</f>
        <v>0</v>
      </c>
      <c r="AQ443" s="2" t="str">
        <f>A443&amp;C443</f>
        <v>FIEM212</v>
      </c>
      <c r="AR443" s="2" t="str">
        <f>AJ443&amp;C443</f>
        <v>0212</v>
      </c>
    </row>
    <row r="444" spans="1:44" x14ac:dyDescent="0.3">
      <c r="A444" s="6" t="s">
        <v>4</v>
      </c>
      <c r="B444" s="35">
        <f>VLOOKUP(A444,Sheet1!A:B,2,0)</f>
        <v>1</v>
      </c>
      <c r="C444" s="6">
        <v>213</v>
      </c>
      <c r="D444" s="25"/>
      <c r="E444" s="2">
        <v>336328.96999999881</v>
      </c>
      <c r="F444" s="26">
        <f>_xlfn.MAXIFS('data-from-invoicing'!E:E,'data-from-invoicing'!D:D,eslam.data!AR444)</f>
        <v>0</v>
      </c>
      <c r="G444" s="2">
        <f>F444-E444</f>
        <v>-336328.96999999881</v>
      </c>
      <c r="I444" s="23"/>
      <c r="J444" s="2">
        <f>SUMIF('collection only'!D:D,eslam.data!AQ444,'collection only'!E:E)</f>
        <v>335237.9460452199</v>
      </c>
      <c r="K444" s="26">
        <f>SUMIF('data-from-invoicing'!D:D,eslam.data!AR444,'data-from-invoicing'!F:F)</f>
        <v>0</v>
      </c>
      <c r="L444" s="2">
        <f>K444-J444</f>
        <v>-335237.9460452199</v>
      </c>
      <c r="Q444" s="23"/>
      <c r="R444" s="2">
        <v>335237.9460452199</v>
      </c>
      <c r="S444" s="1">
        <v>43343</v>
      </c>
      <c r="T444" s="1">
        <v>43327</v>
      </c>
      <c r="U444" s="1">
        <v>43394</v>
      </c>
      <c r="V444">
        <v>60</v>
      </c>
      <c r="W444" s="1">
        <v>43454</v>
      </c>
      <c r="X444" s="1">
        <v>43397</v>
      </c>
      <c r="Y444" s="2">
        <v>72441361.579999998</v>
      </c>
      <c r="Z444" s="2">
        <v>0</v>
      </c>
      <c r="AF444" s="2">
        <v>0</v>
      </c>
      <c r="AG444" s="14">
        <f>SUMIF('consultant-gross'!D:D,eslam.data!AQ444,'consultant-gross'!F:F)</f>
        <v>0</v>
      </c>
      <c r="AH444" s="14">
        <f>SUMIF('consultant-gross'!D:D,eslam.data!AQ444,'consultant-gross'!G:G)</f>
        <v>0</v>
      </c>
      <c r="AI444" s="14">
        <f>SUMIF('consultant-net'!D:D,eslam.data!AQ444,'consultant-net'!F:F)</f>
        <v>0</v>
      </c>
      <c r="AJ444" s="2">
        <f>VLOOKUP(A444,'eslam-to-invoicing'!A:B,2,0)</f>
        <v>0</v>
      </c>
      <c r="AQ444" s="2" t="str">
        <f>A444&amp;C444</f>
        <v>FIEM213</v>
      </c>
      <c r="AR444" s="2" t="str">
        <f>AJ444&amp;C444</f>
        <v>0213</v>
      </c>
    </row>
    <row r="445" spans="1:44" x14ac:dyDescent="0.3">
      <c r="B445" s="35" t="e">
        <f>VLOOKUP(A445,Sheet1!A:B,2,0)</f>
        <v>#N/A</v>
      </c>
      <c r="D445" s="25"/>
      <c r="F445" s="26">
        <f>_xlfn.MAXIFS('data-from-invoicing'!E:E,'data-from-invoicing'!D:D,eslam.data!AR445)</f>
        <v>0</v>
      </c>
      <c r="I445" s="23"/>
      <c r="K445" s="26"/>
      <c r="Q445" s="23"/>
    </row>
    <row r="446" spans="1:44" hidden="1" x14ac:dyDescent="0.3">
      <c r="A446" s="6" t="s">
        <v>64</v>
      </c>
      <c r="B446" s="6">
        <f>VLOOKUP(A446,Sheet1!A:B,2,0)</f>
        <v>1</v>
      </c>
      <c r="C446" s="6">
        <v>1</v>
      </c>
      <c r="D446" s="25"/>
      <c r="E446" s="2">
        <v>1435679.4</v>
      </c>
      <c r="F446" s="26">
        <f>_xlfn.MAXIFS('data-from-invoicing'!E:E,'data-from-invoicing'!D:D,eslam.data!AR446)</f>
        <v>1435679.43</v>
      </c>
      <c r="G446" s="2">
        <f t="shared" ref="G446:G470" si="68">F446-E446</f>
        <v>3.0000000027939677E-2</v>
      </c>
      <c r="H446" s="2"/>
      <c r="I446" s="23"/>
      <c r="J446" s="2">
        <f>SUMIF('collection only'!D:D,eslam.data!AQ446,'collection only'!E:E)</f>
        <v>6847513.6399999997</v>
      </c>
      <c r="K446" s="26">
        <f>SUMIF('data-from-invoicing'!D:D,eslam.data!AR446,'data-from-invoicing'!F:F)</f>
        <v>6886276.9799999995</v>
      </c>
      <c r="L446" s="2">
        <f t="shared" ref="L446:L470" si="69">K446-J446</f>
        <v>38763.339999999851</v>
      </c>
      <c r="M446" s="2"/>
      <c r="N446" s="2">
        <v>103231218.3</v>
      </c>
      <c r="Q446" s="23"/>
      <c r="R446" s="2">
        <v>6847513.7311428571</v>
      </c>
      <c r="S446" s="1">
        <v>44227</v>
      </c>
      <c r="T446" s="1">
        <v>44227</v>
      </c>
      <c r="U446" s="1">
        <v>44230</v>
      </c>
      <c r="V446">
        <v>21</v>
      </c>
      <c r="W446" s="1">
        <v>44251</v>
      </c>
      <c r="X446" s="1">
        <v>44249</v>
      </c>
      <c r="Y446" s="2">
        <v>1435679.4</v>
      </c>
      <c r="Z446" s="2">
        <v>5469259.1400000006</v>
      </c>
      <c r="AF446" s="2">
        <v>0</v>
      </c>
      <c r="AG446" s="14">
        <f>SUMIF('consultant-gross'!D:D,eslam.data!AQ446,'consultant-gross'!F:F)</f>
        <v>1435679.4</v>
      </c>
      <c r="AH446" s="14">
        <f>SUMIF('consultant-gross'!D:D,eslam.data!AQ446,'consultant-gross'!G:G)</f>
        <v>1435679.4</v>
      </c>
      <c r="AI446" s="14">
        <f>SUMIF('consultant-net'!D:D,eslam.data!AQ446,'consultant-net'!F:F)</f>
        <v>6847513.7311428571</v>
      </c>
      <c r="AJ446" s="2" t="str">
        <f>VLOOKUP(A446,'eslam-to-invoicing'!A:B,2,0)</f>
        <v>ElSewedy HQ Internal Finishing</v>
      </c>
      <c r="AQ446" s="2" t="str">
        <f t="shared" ref="AQ446:AQ470" si="70">A446&amp;C446</f>
        <v>HQ - CFC1</v>
      </c>
      <c r="AR446" s="2" t="str">
        <f t="shared" ref="AR446:AR470" si="71">AJ446&amp;C446</f>
        <v>ElSewedy HQ Internal Finishing1</v>
      </c>
    </row>
    <row r="447" spans="1:44" hidden="1" x14ac:dyDescent="0.3">
      <c r="A447" s="6" t="s">
        <v>64</v>
      </c>
      <c r="B447" s="6">
        <f>VLOOKUP(A447,Sheet1!A:B,2,0)</f>
        <v>1</v>
      </c>
      <c r="C447" s="6">
        <v>2</v>
      </c>
      <c r="D447" s="25"/>
      <c r="E447" s="2">
        <v>7766126.6999999993</v>
      </c>
      <c r="F447" s="26">
        <f>_xlfn.MAXIFS('data-from-invoicing'!E:E,'data-from-invoicing'!D:D,eslam.data!AR447)</f>
        <v>7766126.669999999</v>
      </c>
      <c r="G447" s="2">
        <f t="shared" si="68"/>
        <v>-3.0000000260770321E-2</v>
      </c>
      <c r="H447" s="2"/>
      <c r="I447" s="23"/>
      <c r="J447" s="2">
        <f>SUMIF('collection only'!D:D,eslam.data!AQ447,'collection only'!E:E)</f>
        <v>8021127.8200000003</v>
      </c>
      <c r="K447" s="26">
        <f>SUMIF('data-from-invoicing'!D:D,eslam.data!AR447,'data-from-invoicing'!F:F)</f>
        <v>8230813.2419999996</v>
      </c>
      <c r="L447" s="2">
        <f t="shared" si="69"/>
        <v>209685.42199999932</v>
      </c>
      <c r="M447" s="2"/>
      <c r="Q447" s="23"/>
      <c r="R447" s="2">
        <v>8021127.9400000004</v>
      </c>
      <c r="S447" s="1">
        <v>44255</v>
      </c>
      <c r="T447" s="1">
        <v>44255</v>
      </c>
      <c r="U447" s="1">
        <v>44263</v>
      </c>
      <c r="V447">
        <v>21</v>
      </c>
      <c r="W447" s="1">
        <v>44284</v>
      </c>
      <c r="X447" s="1">
        <v>44277</v>
      </c>
      <c r="Y447" s="2">
        <v>9201806.0999999996</v>
      </c>
      <c r="Z447" s="2">
        <v>7106192.5199999996</v>
      </c>
      <c r="AF447" s="2">
        <v>0</v>
      </c>
      <c r="AG447" s="14">
        <f>SUMIF('consultant-gross'!D:D,eslam.data!AQ447,'consultant-gross'!F:F)</f>
        <v>7766126.6999999993</v>
      </c>
      <c r="AH447" s="14">
        <f>SUMIF('consultant-gross'!D:D,eslam.data!AQ447,'consultant-gross'!G:G)</f>
        <v>9201806.0999999996</v>
      </c>
      <c r="AI447" s="14">
        <f>SUMIF('consultant-net'!D:D,eslam.data!AQ447,'consultant-net'!F:F)</f>
        <v>8021127.9400000004</v>
      </c>
      <c r="AJ447" s="2" t="str">
        <f>VLOOKUP(A447,'eslam-to-invoicing'!A:B,2,0)</f>
        <v>ElSewedy HQ Internal Finishing</v>
      </c>
      <c r="AQ447" s="2" t="str">
        <f t="shared" si="70"/>
        <v>HQ - CFC2</v>
      </c>
      <c r="AR447" s="2" t="str">
        <f t="shared" si="71"/>
        <v>ElSewedy HQ Internal Finishing2</v>
      </c>
    </row>
    <row r="448" spans="1:44" hidden="1" x14ac:dyDescent="0.3">
      <c r="A448" s="6" t="s">
        <v>64</v>
      </c>
      <c r="B448" s="6">
        <f>VLOOKUP(A448,Sheet1!A:B,2,0)</f>
        <v>1</v>
      </c>
      <c r="C448" s="6">
        <v>3</v>
      </c>
      <c r="D448" s="25"/>
      <c r="E448" s="2">
        <v>12533035.1</v>
      </c>
      <c r="F448" s="26">
        <f>_xlfn.MAXIFS('data-from-invoicing'!E:E,'data-from-invoicing'!D:D,eslam.data!AR448)</f>
        <v>12533035.140000001</v>
      </c>
      <c r="G448" s="2">
        <f t="shared" si="68"/>
        <v>4.0000000968575478E-2</v>
      </c>
      <c r="H448" s="2"/>
      <c r="I448" s="23"/>
      <c r="J448" s="2">
        <f>SUMIF('collection only'!D:D,eslam.data!AQ448,'collection only'!E:E)</f>
        <v>8213720.1100000003</v>
      </c>
      <c r="K448" s="26">
        <f>SUMIF('data-from-invoicing'!D:D,eslam.data!AR448,'data-from-invoicing'!F:F)</f>
        <v>8552112.0600000005</v>
      </c>
      <c r="L448" s="2">
        <f t="shared" si="69"/>
        <v>338391.95000000019</v>
      </c>
      <c r="M448" s="2"/>
      <c r="Q448" s="23"/>
      <c r="R448" s="2">
        <v>8213719.7599999998</v>
      </c>
      <c r="S448" s="1">
        <v>44286</v>
      </c>
      <c r="T448" s="1">
        <v>44286</v>
      </c>
      <c r="U448" s="1">
        <v>44296</v>
      </c>
      <c r="V448">
        <v>21</v>
      </c>
      <c r="W448" s="1">
        <v>44317</v>
      </c>
      <c r="X448" s="1">
        <v>44301</v>
      </c>
      <c r="Y448" s="2">
        <v>21734841.199999999</v>
      </c>
      <c r="Z448" s="2">
        <v>6815308.5599999996</v>
      </c>
      <c r="AF448" s="2">
        <v>50000</v>
      </c>
      <c r="AG448" s="14">
        <f>SUMIF('consultant-gross'!D:D,eslam.data!AQ448,'consultant-gross'!F:F)</f>
        <v>12533035.1</v>
      </c>
      <c r="AH448" s="14">
        <f>SUMIF('consultant-gross'!D:D,eslam.data!AQ448,'consultant-gross'!G:G)</f>
        <v>21734841.199999999</v>
      </c>
      <c r="AI448" s="14">
        <f>SUMIF('consultant-net'!D:D,eslam.data!AQ448,'consultant-net'!F:F)</f>
        <v>8213719.7599999998</v>
      </c>
      <c r="AJ448" s="2" t="str">
        <f>VLOOKUP(A448,'eslam-to-invoicing'!A:B,2,0)</f>
        <v>ElSewedy HQ Internal Finishing</v>
      </c>
      <c r="AQ448" s="2" t="str">
        <f t="shared" si="70"/>
        <v>HQ - CFC3</v>
      </c>
      <c r="AR448" s="2" t="str">
        <f t="shared" si="71"/>
        <v>ElSewedy HQ Internal Finishing3</v>
      </c>
    </row>
    <row r="449" spans="1:44" hidden="1" x14ac:dyDescent="0.3">
      <c r="A449" s="6" t="s">
        <v>64</v>
      </c>
      <c r="B449" s="6">
        <f>VLOOKUP(A449,Sheet1!A:B,2,0)</f>
        <v>1</v>
      </c>
      <c r="C449" s="6">
        <v>4</v>
      </c>
      <c r="D449" s="25"/>
      <c r="E449" s="2">
        <v>11480730.199999999</v>
      </c>
      <c r="F449" s="26">
        <f>_xlfn.MAXIFS('data-from-invoicing'!E:E,'data-from-invoicing'!D:D,eslam.data!AR449)</f>
        <v>11480730.189999999</v>
      </c>
      <c r="G449" s="2">
        <f t="shared" si="68"/>
        <v>-9.9999997764825821E-3</v>
      </c>
      <c r="H449" s="2"/>
      <c r="I449" s="23"/>
      <c r="J449" s="2">
        <f>SUMIF('collection only'!D:D,eslam.data!AQ449,'collection only'!E:E)</f>
        <v>7815807.7299999995</v>
      </c>
      <c r="K449" s="26">
        <f>SUMIF('data-from-invoicing'!D:D,eslam.data!AR449,'data-from-invoicing'!F:F)</f>
        <v>7530697.0499999998</v>
      </c>
      <c r="L449" s="2">
        <f t="shared" si="69"/>
        <v>-285110.6799999997</v>
      </c>
      <c r="M449" s="2"/>
      <c r="Q449" s="23"/>
      <c r="R449" s="2">
        <v>7815807.6399999997</v>
      </c>
      <c r="S449" s="1">
        <v>44316</v>
      </c>
      <c r="T449" s="1">
        <v>44316</v>
      </c>
      <c r="U449" s="1">
        <v>44322</v>
      </c>
      <c r="V449">
        <v>21</v>
      </c>
      <c r="W449" s="1">
        <v>44343</v>
      </c>
      <c r="X449" s="1">
        <v>44342</v>
      </c>
      <c r="Y449" s="2">
        <v>33215571.399999999</v>
      </c>
      <c r="Z449" s="2">
        <v>6784708.6299999999</v>
      </c>
      <c r="AF449" s="2">
        <v>50000</v>
      </c>
      <c r="AG449" s="14">
        <f>SUMIF('consultant-gross'!D:D,eslam.data!AQ449,'consultant-gross'!F:F)</f>
        <v>11480730.199999999</v>
      </c>
      <c r="AH449" s="14">
        <f>SUMIF('consultant-gross'!D:D,eslam.data!AQ449,'consultant-gross'!G:G)</f>
        <v>33215571.399999999</v>
      </c>
      <c r="AI449" s="14">
        <f>SUMIF('consultant-net'!D:D,eslam.data!AQ449,'consultant-net'!F:F)</f>
        <v>7815807.6399999997</v>
      </c>
      <c r="AJ449" s="2" t="str">
        <f>VLOOKUP(A449,'eslam-to-invoicing'!A:B,2,0)</f>
        <v>ElSewedy HQ Internal Finishing</v>
      </c>
      <c r="AQ449" s="2" t="str">
        <f t="shared" si="70"/>
        <v>HQ - CFC4</v>
      </c>
      <c r="AR449" s="2" t="str">
        <f t="shared" si="71"/>
        <v>ElSewedy HQ Internal Finishing4</v>
      </c>
    </row>
    <row r="450" spans="1:44" hidden="1" x14ac:dyDescent="0.3">
      <c r="A450" s="6" t="s">
        <v>64</v>
      </c>
      <c r="B450" s="6">
        <f>VLOOKUP(A450,Sheet1!A:B,2,0)</f>
        <v>1</v>
      </c>
      <c r="C450" s="6">
        <v>5</v>
      </c>
      <c r="D450" s="25"/>
      <c r="E450" s="2">
        <v>6032812.3999999994</v>
      </c>
      <c r="F450" s="26">
        <f>_xlfn.MAXIFS('data-from-invoicing'!E:E,'data-from-invoicing'!D:D,eslam.data!AR450)</f>
        <v>6032812.3799999999</v>
      </c>
      <c r="G450" s="2">
        <f t="shared" si="68"/>
        <v>-1.9999999552965164E-2</v>
      </c>
      <c r="H450" s="2"/>
      <c r="I450" s="23"/>
      <c r="J450" s="2">
        <f>SUMIF('collection only'!D:D,eslam.data!AQ450,'collection only'!E:E)</f>
        <v>3447418.19</v>
      </c>
      <c r="K450" s="26">
        <f>SUMIF('data-from-invoicing'!D:D,eslam.data!AR450,'data-from-invoicing'!F:F)</f>
        <v>3447418.1889999998</v>
      </c>
      <c r="L450" s="2">
        <f t="shared" si="69"/>
        <v>-1.0000001639127731E-3</v>
      </c>
      <c r="M450" s="2"/>
      <c r="Q450" s="23"/>
      <c r="R450" s="2">
        <v>3447418.19</v>
      </c>
      <c r="S450" s="1">
        <v>44377</v>
      </c>
      <c r="T450" s="1">
        <v>44377</v>
      </c>
      <c r="U450" s="1">
        <v>44383</v>
      </c>
      <c r="V450">
        <v>21</v>
      </c>
      <c r="W450" s="1">
        <v>44404</v>
      </c>
      <c r="X450" s="1">
        <v>44391</v>
      </c>
      <c r="Y450" s="2">
        <v>39248383.799999997</v>
      </c>
      <c r="Z450" s="2">
        <v>6043914.8799999999</v>
      </c>
      <c r="AF450" s="2">
        <v>298842.15999999997</v>
      </c>
      <c r="AG450" s="14">
        <f>SUMIF('consultant-gross'!D:D,eslam.data!AQ450,'consultant-gross'!F:F)</f>
        <v>0</v>
      </c>
      <c r="AH450" s="14">
        <f>SUMIF('consultant-gross'!D:D,eslam.data!AQ450,'consultant-gross'!G:G)</f>
        <v>0</v>
      </c>
      <c r="AI450" s="14">
        <f>SUMIF('consultant-net'!D:D,eslam.data!AQ450,'consultant-net'!F:F)</f>
        <v>0</v>
      </c>
      <c r="AJ450" s="2" t="str">
        <f>VLOOKUP(A450,'eslam-to-invoicing'!A:B,2,0)</f>
        <v>ElSewedy HQ Internal Finishing</v>
      </c>
      <c r="AQ450" s="2" t="str">
        <f t="shared" si="70"/>
        <v>HQ - CFC5</v>
      </c>
      <c r="AR450" s="2" t="str">
        <f t="shared" si="71"/>
        <v>ElSewedy HQ Internal Finishing5</v>
      </c>
    </row>
    <row r="451" spans="1:44" hidden="1" x14ac:dyDescent="0.3">
      <c r="A451" s="6" t="s">
        <v>64</v>
      </c>
      <c r="B451" s="6">
        <f>VLOOKUP(A451,Sheet1!A:B,2,0)</f>
        <v>1</v>
      </c>
      <c r="C451" s="6">
        <v>6</v>
      </c>
      <c r="D451" s="25"/>
      <c r="E451" s="2">
        <v>5418722.3000000035</v>
      </c>
      <c r="F451" s="26">
        <f>_xlfn.MAXIFS('data-from-invoicing'!E:E,'data-from-invoicing'!D:D,eslam.data!AR451)</f>
        <v>5418722.29</v>
      </c>
      <c r="G451" s="2">
        <f t="shared" si="68"/>
        <v>-1.0000003501772881E-2</v>
      </c>
      <c r="H451" s="2"/>
      <c r="I451" s="23"/>
      <c r="J451" s="2">
        <f>SUMIF('collection only'!D:D,eslam.data!AQ451,'collection only'!E:E)</f>
        <v>13157200.99</v>
      </c>
      <c r="K451" s="26">
        <f>SUMIF('data-from-invoicing'!D:D,eslam.data!AR451,'data-from-invoicing'!F:F)</f>
        <v>8157201.3445000006</v>
      </c>
      <c r="L451" s="2">
        <f t="shared" si="69"/>
        <v>-4999999.6454999996</v>
      </c>
      <c r="M451" s="2"/>
      <c r="Q451" s="23"/>
      <c r="R451" s="2">
        <v>13157201.34</v>
      </c>
      <c r="S451" s="1">
        <v>44408</v>
      </c>
      <c r="T451" s="1">
        <v>44408</v>
      </c>
      <c r="U451" s="1">
        <v>44412</v>
      </c>
      <c r="V451">
        <v>21</v>
      </c>
      <c r="W451" s="1">
        <v>44433</v>
      </c>
      <c r="X451" s="1">
        <v>44425</v>
      </c>
      <c r="Y451" s="2">
        <v>44667106.100000001</v>
      </c>
      <c r="Z451" s="2">
        <v>15536980.84</v>
      </c>
      <c r="AF451" s="2">
        <v>258842.16</v>
      </c>
      <c r="AG451" s="14">
        <f>SUMIF('consultant-gross'!D:D,eslam.data!AQ451,'consultant-gross'!F:F)</f>
        <v>0</v>
      </c>
      <c r="AH451" s="14">
        <f>SUMIF('consultant-gross'!D:D,eslam.data!AQ451,'consultant-gross'!G:G)</f>
        <v>0</v>
      </c>
      <c r="AI451" s="14">
        <f>SUMIF('consultant-net'!D:D,eslam.data!AQ451,'consultant-net'!F:F)</f>
        <v>0</v>
      </c>
      <c r="AJ451" s="2" t="str">
        <f>VLOOKUP(A451,'eslam-to-invoicing'!A:B,2,0)</f>
        <v>ElSewedy HQ Internal Finishing</v>
      </c>
      <c r="AQ451" s="2" t="str">
        <f t="shared" si="70"/>
        <v>HQ - CFC6</v>
      </c>
      <c r="AR451" s="2" t="str">
        <f t="shared" si="71"/>
        <v>ElSewedy HQ Internal Finishing6</v>
      </c>
    </row>
    <row r="452" spans="1:44" hidden="1" x14ac:dyDescent="0.3">
      <c r="A452" s="6" t="s">
        <v>64</v>
      </c>
      <c r="B452" s="6">
        <f>VLOOKUP(A452,Sheet1!A:B,2,0)</f>
        <v>1</v>
      </c>
      <c r="C452" s="6">
        <v>7</v>
      </c>
      <c r="D452" s="25"/>
      <c r="E452" s="2">
        <v>14463563.800000001</v>
      </c>
      <c r="F452" s="26">
        <f>_xlfn.MAXIFS('data-from-invoicing'!E:E,'data-from-invoicing'!D:D,eslam.data!AR452)</f>
        <v>14463563.810000001</v>
      </c>
      <c r="G452" s="2">
        <f t="shared" si="68"/>
        <v>9.9999997764825821E-3</v>
      </c>
      <c r="H452" s="2"/>
      <c r="I452" s="23"/>
      <c r="J452" s="2">
        <f>SUMIF('collection only'!D:D,eslam.data!AQ452,'collection only'!E:E)</f>
        <v>14942810.84</v>
      </c>
      <c r="K452" s="26">
        <f>SUMIF('data-from-invoicing'!D:D,eslam.data!AR452,'data-from-invoicing'!F:F)</f>
        <v>9724934.8100000005</v>
      </c>
      <c r="L452" s="2">
        <f t="shared" si="69"/>
        <v>-5217876.0299999993</v>
      </c>
      <c r="M452" s="2"/>
      <c r="Q452" s="23"/>
      <c r="R452" s="2">
        <v>14942810.849165609</v>
      </c>
      <c r="S452" s="1">
        <v>44439</v>
      </c>
      <c r="T452" s="1">
        <v>44445</v>
      </c>
      <c r="U452" s="1">
        <v>44446</v>
      </c>
      <c r="V452">
        <v>21</v>
      </c>
      <c r="W452" s="1">
        <v>44467</v>
      </c>
      <c r="X452" s="1">
        <v>44448</v>
      </c>
      <c r="Y452" s="2">
        <v>59130669.899999999</v>
      </c>
      <c r="Z452" s="2">
        <v>20740314.760000002</v>
      </c>
      <c r="AF452" s="2">
        <v>258842.16</v>
      </c>
      <c r="AG452" s="14">
        <f>SUMIF('consultant-gross'!D:D,eslam.data!AQ452,'consultant-gross'!F:F)</f>
        <v>14463563.799999997</v>
      </c>
      <c r="AH452" s="14">
        <f>SUMIF('consultant-gross'!D:D,eslam.data!AQ452,'consultant-gross'!G:G)</f>
        <v>59130669.899999999</v>
      </c>
      <c r="AI452" s="14">
        <f>SUMIF('consultant-net'!D:D,eslam.data!AQ452,'consultant-net'!F:F)</f>
        <v>14942810.849165615</v>
      </c>
      <c r="AJ452" s="2" t="str">
        <f>VLOOKUP(A452,'eslam-to-invoicing'!A:B,2,0)</f>
        <v>ElSewedy HQ Internal Finishing</v>
      </c>
      <c r="AQ452" s="2" t="str">
        <f t="shared" si="70"/>
        <v>HQ - CFC7</v>
      </c>
      <c r="AR452" s="2" t="str">
        <f t="shared" si="71"/>
        <v>ElSewedy HQ Internal Finishing7</v>
      </c>
    </row>
    <row r="453" spans="1:44" hidden="1" x14ac:dyDescent="0.3">
      <c r="A453" s="6" t="s">
        <v>64</v>
      </c>
      <c r="B453" s="6">
        <f>VLOOKUP(A453,Sheet1!A:B,2,0)</f>
        <v>1</v>
      </c>
      <c r="C453" s="6">
        <v>8</v>
      </c>
      <c r="D453" s="25"/>
      <c r="E453" s="2">
        <v>12855493.999999991</v>
      </c>
      <c r="F453" s="26">
        <f>_xlfn.MAXIFS('data-from-invoicing'!E:E,'data-from-invoicing'!D:D,eslam.data!AR453)</f>
        <v>12855494</v>
      </c>
      <c r="G453" s="2">
        <f t="shared" si="68"/>
        <v>0</v>
      </c>
      <c r="H453" s="2"/>
      <c r="I453" s="23"/>
      <c r="J453" s="2">
        <f>SUMIF('collection only'!D:D,eslam.data!AQ453,'collection only'!E:E)</f>
        <v>10012745.699999999</v>
      </c>
      <c r="K453" s="26">
        <f>SUMIF('data-from-invoicing'!D:D,eslam.data!AR453,'data-from-invoicing'!F:F)</f>
        <v>10012746.109999999</v>
      </c>
      <c r="L453" s="2">
        <f t="shared" si="69"/>
        <v>0.41000000014901161</v>
      </c>
      <c r="M453" s="2"/>
      <c r="Q453" s="23"/>
      <c r="R453" s="2">
        <v>10012746.109999999</v>
      </c>
      <c r="S453" s="1">
        <v>44469</v>
      </c>
      <c r="T453" s="1">
        <v>44475</v>
      </c>
      <c r="U453" s="1">
        <v>44478</v>
      </c>
      <c r="V453">
        <v>21</v>
      </c>
      <c r="W453" s="1">
        <v>44499</v>
      </c>
      <c r="X453" s="1">
        <v>44486</v>
      </c>
      <c r="Y453" s="2">
        <v>71986163.899999991</v>
      </c>
      <c r="Z453" s="2">
        <v>21760696.010000002</v>
      </c>
      <c r="AF453" s="2">
        <v>253842.16</v>
      </c>
      <c r="AG453" s="14">
        <f>SUMIF('consultant-gross'!D:D,eslam.data!AQ453,'consultant-gross'!F:F)</f>
        <v>12903651.600000001</v>
      </c>
      <c r="AH453" s="14">
        <f>SUMIF('consultant-gross'!D:D,eslam.data!AQ453,'consultant-gross'!G:G)</f>
        <v>72034321.5</v>
      </c>
      <c r="AI453" s="14">
        <f>SUMIF('consultant-net'!D:D,eslam.data!AQ453,'consultant-net'!F:F)</f>
        <v>10059001.5</v>
      </c>
      <c r="AJ453" s="2" t="str">
        <f>VLOOKUP(A453,'eslam-to-invoicing'!A:B,2,0)</f>
        <v>ElSewedy HQ Internal Finishing</v>
      </c>
      <c r="AQ453" s="2" t="str">
        <f t="shared" si="70"/>
        <v>HQ - CFC8</v>
      </c>
      <c r="AR453" s="2" t="str">
        <f t="shared" si="71"/>
        <v>ElSewedy HQ Internal Finishing8</v>
      </c>
    </row>
    <row r="454" spans="1:44" hidden="1" x14ac:dyDescent="0.3">
      <c r="A454" s="6" t="s">
        <v>64</v>
      </c>
      <c r="B454" s="6">
        <f>VLOOKUP(A454,Sheet1!A:B,2,0)</f>
        <v>1</v>
      </c>
      <c r="C454" s="6">
        <v>9</v>
      </c>
      <c r="D454" s="25"/>
      <c r="E454" s="2">
        <v>11039038.400000021</v>
      </c>
      <c r="F454" s="26">
        <f>_xlfn.MAXIFS('data-from-invoicing'!E:E,'data-from-invoicing'!D:D,eslam.data!AR454)</f>
        <v>11039038.380000001</v>
      </c>
      <c r="G454" s="2">
        <f t="shared" si="68"/>
        <v>-2.0000020042061806E-2</v>
      </c>
      <c r="H454" s="2"/>
      <c r="I454" s="23"/>
      <c r="J454" s="2">
        <f>SUMIF('collection only'!D:D,eslam.data!AQ454,'collection only'!E:E)</f>
        <v>17174919.84</v>
      </c>
      <c r="K454" s="26">
        <f>SUMIF('data-from-invoicing'!D:D,eslam.data!AR454,'data-from-invoicing'!F:F)</f>
        <v>10415313.809</v>
      </c>
      <c r="L454" s="2">
        <f t="shared" si="69"/>
        <v>-6759606.0309999995</v>
      </c>
      <c r="M454" s="2"/>
      <c r="Q454" s="23"/>
      <c r="R454" s="2">
        <v>17174919.859995849</v>
      </c>
      <c r="S454" s="1">
        <v>44500</v>
      </c>
      <c r="T454" s="1">
        <v>44503</v>
      </c>
      <c r="U454" s="1">
        <v>44504</v>
      </c>
      <c r="V454">
        <v>21</v>
      </c>
      <c r="W454" s="1">
        <v>44525</v>
      </c>
      <c r="X454" s="1">
        <v>44511</v>
      </c>
      <c r="Y454" s="2">
        <v>83025202.300000012</v>
      </c>
      <c r="Z454" s="2">
        <v>31225957.600000001</v>
      </c>
      <c r="AF454" s="2">
        <v>253842.16</v>
      </c>
      <c r="AG454" s="14">
        <f>SUMIF('consultant-gross'!D:D,eslam.data!AQ454,'consultant-gross'!F:F)</f>
        <v>11039038.400000021</v>
      </c>
      <c r="AH454" s="14">
        <f>SUMIF('consultant-gross'!D:D,eslam.data!AQ454,'consultant-gross'!G:G)</f>
        <v>83025202.300000012</v>
      </c>
      <c r="AI454" s="14">
        <f>SUMIF('consultant-net'!D:D,eslam.data!AQ454,'consultant-net'!F:F)</f>
        <v>17174919.859995853</v>
      </c>
      <c r="AJ454" s="2" t="str">
        <f>VLOOKUP(A454,'eslam-to-invoicing'!A:B,2,0)</f>
        <v>ElSewedy HQ Internal Finishing</v>
      </c>
      <c r="AQ454" s="2" t="str">
        <f t="shared" si="70"/>
        <v>HQ - CFC9</v>
      </c>
      <c r="AR454" s="2" t="str">
        <f t="shared" si="71"/>
        <v>ElSewedy HQ Internal Finishing9</v>
      </c>
    </row>
    <row r="455" spans="1:44" hidden="1" x14ac:dyDescent="0.3">
      <c r="A455" s="6" t="s">
        <v>64</v>
      </c>
      <c r="B455" s="6">
        <f>VLOOKUP(A455,Sheet1!A:B,2,0)</f>
        <v>1</v>
      </c>
      <c r="C455" s="6">
        <v>10</v>
      </c>
      <c r="D455" s="25"/>
      <c r="E455" s="2">
        <v>10645458.899999989</v>
      </c>
      <c r="F455" s="26">
        <f>_xlfn.MAXIFS('data-from-invoicing'!E:E,'data-from-invoicing'!D:D,eslam.data!AR455)</f>
        <v>10645458.949999999</v>
      </c>
      <c r="G455" s="2">
        <f t="shared" si="68"/>
        <v>5.0000010058283806E-2</v>
      </c>
      <c r="H455" s="2"/>
      <c r="I455" s="23"/>
      <c r="J455" s="2">
        <f>SUMIF('collection only'!D:D,eslam.data!AQ455,'collection only'!E:E)</f>
        <v>7981881.9400000004</v>
      </c>
      <c r="K455" s="26">
        <f>SUMIF('data-from-invoicing'!D:D,eslam.data!AR455,'data-from-invoicing'!F:F)</f>
        <v>0</v>
      </c>
      <c r="L455" s="2">
        <f t="shared" si="69"/>
        <v>-7981881.9400000004</v>
      </c>
      <c r="M455" s="2"/>
      <c r="Q455" s="23"/>
      <c r="R455" s="2">
        <v>7981881.9284200165</v>
      </c>
      <c r="S455" s="1">
        <v>44530</v>
      </c>
      <c r="T455" s="1">
        <v>44534</v>
      </c>
      <c r="U455" s="1">
        <v>44537</v>
      </c>
      <c r="V455">
        <v>21</v>
      </c>
      <c r="W455" s="1">
        <v>44558</v>
      </c>
      <c r="X455" s="1">
        <v>44546</v>
      </c>
      <c r="Y455" s="2">
        <v>93670661.200000003</v>
      </c>
      <c r="Z455" s="2">
        <v>32240807.02</v>
      </c>
      <c r="AF455" s="2">
        <v>673673.38</v>
      </c>
      <c r="AG455" s="14">
        <f>SUMIF('consultant-gross'!D:D,eslam.data!AQ455,'consultant-gross'!F:F)</f>
        <v>10645458.899999991</v>
      </c>
      <c r="AH455" s="14">
        <f>SUMIF('consultant-gross'!D:D,eslam.data!AQ455,'consultant-gross'!G:G)</f>
        <v>93670661.200000003</v>
      </c>
      <c r="AI455" s="14">
        <f>SUMIF('consultant-net'!D:D,eslam.data!AQ455,'consultant-net'!F:F)</f>
        <v>7981881.9284200175</v>
      </c>
      <c r="AJ455" s="2" t="str">
        <f>VLOOKUP(A455,'eslam-to-invoicing'!A:B,2,0)</f>
        <v>ElSewedy HQ Internal Finishing</v>
      </c>
      <c r="AQ455" s="2" t="str">
        <f t="shared" si="70"/>
        <v>HQ - CFC10</v>
      </c>
      <c r="AR455" s="2" t="str">
        <f t="shared" si="71"/>
        <v>ElSewedy HQ Internal Finishing10</v>
      </c>
    </row>
    <row r="456" spans="1:44" hidden="1" x14ac:dyDescent="0.3">
      <c r="A456" s="6" t="s">
        <v>64</v>
      </c>
      <c r="B456" s="6">
        <f>VLOOKUP(A456,Sheet1!A:B,2,0)</f>
        <v>1</v>
      </c>
      <c r="C456" s="6">
        <v>11</v>
      </c>
      <c r="D456" s="25"/>
      <c r="E456" s="2">
        <v>21606398.420000002</v>
      </c>
      <c r="F456" s="26">
        <f>_xlfn.MAXIFS('data-from-invoicing'!E:E,'data-from-invoicing'!D:D,eslam.data!AR456)</f>
        <v>21606397.82</v>
      </c>
      <c r="G456" s="2">
        <f t="shared" si="68"/>
        <v>-0.60000000149011612</v>
      </c>
      <c r="H456" s="2"/>
      <c r="I456" s="23"/>
      <c r="J456" s="2">
        <f>SUMIF('collection only'!D:D,eslam.data!AQ456,'collection only'!E:E)</f>
        <v>27417402.100000001</v>
      </c>
      <c r="K456" s="26">
        <f>SUMIF('data-from-invoicing'!D:D,eslam.data!AR456,'data-from-invoicing'!F:F)</f>
        <v>17417402.070999999</v>
      </c>
      <c r="L456" s="2">
        <f t="shared" si="69"/>
        <v>-10000000.029000003</v>
      </c>
      <c r="M456" s="2"/>
      <c r="Q456" s="23"/>
      <c r="R456" s="2">
        <v>17417402.059999999</v>
      </c>
      <c r="S456" s="1">
        <v>44561</v>
      </c>
      <c r="T456" s="1">
        <v>44570</v>
      </c>
      <c r="U456" s="1">
        <v>44571</v>
      </c>
      <c r="V456">
        <v>21</v>
      </c>
      <c r="W456" s="1">
        <v>44592</v>
      </c>
      <c r="X456" s="1">
        <v>44854</v>
      </c>
      <c r="Y456" s="2">
        <v>115277059.62</v>
      </c>
      <c r="Z456" s="2">
        <v>33736026.890000001</v>
      </c>
      <c r="AF456" s="2">
        <v>673673.38</v>
      </c>
      <c r="AG456" s="14">
        <f>SUMIF('consultant-gross'!D:D,eslam.data!AQ456,'consultant-gross'!F:F)</f>
        <v>21606397.899999991</v>
      </c>
      <c r="AH456" s="14">
        <f>SUMIF('consultant-gross'!D:D,eslam.data!AQ456,'consultant-gross'!G:G)</f>
        <v>115277059.09999999</v>
      </c>
      <c r="AI456" s="14">
        <f>SUMIF('consultant-net'!D:D,eslam.data!AQ456,'consultant-net'!F:F)</f>
        <v>17417402.132053819</v>
      </c>
      <c r="AJ456" s="2" t="str">
        <f>VLOOKUP(A456,'eslam-to-invoicing'!A:B,2,0)</f>
        <v>ElSewedy HQ Internal Finishing</v>
      </c>
      <c r="AQ456" s="2" t="str">
        <f t="shared" si="70"/>
        <v>HQ - CFC11</v>
      </c>
      <c r="AR456" s="2" t="str">
        <f t="shared" si="71"/>
        <v>ElSewedy HQ Internal Finishing11</v>
      </c>
    </row>
    <row r="457" spans="1:44" hidden="1" x14ac:dyDescent="0.3">
      <c r="A457" s="6" t="s">
        <v>64</v>
      </c>
      <c r="B457" s="6">
        <f>VLOOKUP(A457,Sheet1!A:B,2,0)</f>
        <v>1</v>
      </c>
      <c r="C457" s="6">
        <v>12</v>
      </c>
      <c r="D457" s="25"/>
      <c r="E457" s="2">
        <v>11990804.880000001</v>
      </c>
      <c r="F457" s="26">
        <f>_xlfn.MAXIFS('data-from-invoicing'!E:E,'data-from-invoicing'!D:D,eslam.data!AR457)</f>
        <v>11990805.42</v>
      </c>
      <c r="G457" s="2">
        <f t="shared" si="68"/>
        <v>0.53999999910593033</v>
      </c>
      <c r="H457" s="2"/>
      <c r="I457" s="23"/>
      <c r="J457" s="2">
        <f>SUMIF('collection only'!D:D,eslam.data!AQ457,'collection only'!E:E)</f>
        <v>11342066.99</v>
      </c>
      <c r="K457" s="26">
        <f>SUMIF('data-from-invoicing'!D:D,eslam.data!AR457,'data-from-invoicing'!F:F)</f>
        <v>8175767.9709999999</v>
      </c>
      <c r="L457" s="2">
        <f t="shared" si="69"/>
        <v>-3166299.0190000003</v>
      </c>
      <c r="M457" s="2"/>
      <c r="Q457" s="23"/>
      <c r="R457" s="2">
        <v>11342067.060000001</v>
      </c>
      <c r="S457" s="1">
        <v>44592</v>
      </c>
      <c r="T457" s="1">
        <v>44605</v>
      </c>
      <c r="U457" s="1">
        <v>44607</v>
      </c>
      <c r="V457">
        <v>21</v>
      </c>
      <c r="W457" s="1">
        <v>44628</v>
      </c>
      <c r="X457" s="1">
        <v>44616</v>
      </c>
      <c r="Y457" s="2">
        <v>127267864.5</v>
      </c>
      <c r="Z457" s="2">
        <v>36548454.909999996</v>
      </c>
      <c r="AF457" s="2">
        <v>0</v>
      </c>
      <c r="AG457" s="14">
        <f>SUMIF('consultant-gross'!D:D,eslam.data!AQ457,'consultant-gross'!F:F)</f>
        <v>11990804.879999995</v>
      </c>
      <c r="AH457" s="14">
        <f>SUMIF('consultant-gross'!D:D,eslam.data!AQ457,'consultant-gross'!G:G)</f>
        <v>127267864.5</v>
      </c>
      <c r="AI457" s="14">
        <f>SUMIF('consultant-net'!D:D,eslam.data!AQ457,'consultant-net'!F:F)</f>
        <v>11342067.060000001</v>
      </c>
      <c r="AJ457" s="2" t="str">
        <f>VLOOKUP(A457,'eslam-to-invoicing'!A:B,2,0)</f>
        <v>ElSewedy HQ Internal Finishing</v>
      </c>
      <c r="AQ457" s="2" t="str">
        <f t="shared" si="70"/>
        <v>HQ - CFC12</v>
      </c>
      <c r="AR457" s="2" t="str">
        <f t="shared" si="71"/>
        <v>ElSewedy HQ Internal Finishing12</v>
      </c>
    </row>
    <row r="458" spans="1:44" hidden="1" x14ac:dyDescent="0.3">
      <c r="A458" s="6" t="s">
        <v>64</v>
      </c>
      <c r="B458" s="6">
        <f>VLOOKUP(A458,Sheet1!A:B,2,0)</f>
        <v>1</v>
      </c>
      <c r="C458" s="6">
        <v>13</v>
      </c>
      <c r="D458" s="25"/>
      <c r="E458" s="2">
        <v>23373232.299999978</v>
      </c>
      <c r="F458" s="26">
        <f>_xlfn.MAXIFS('data-from-invoicing'!E:E,'data-from-invoicing'!D:D,eslam.data!AR458)</f>
        <v>23373232.290000003</v>
      </c>
      <c r="G458" s="2">
        <f t="shared" si="68"/>
        <v>-9.9999755620956421E-3</v>
      </c>
      <c r="H458" s="2"/>
      <c r="I458" s="23"/>
      <c r="J458" s="2">
        <f>SUMIF('collection only'!D:D,eslam.data!AQ458,'collection only'!E:E)</f>
        <v>10869511.32</v>
      </c>
      <c r="K458" s="26">
        <f>SUMIF('data-from-invoicing'!D:D,eslam.data!AR458,'data-from-invoicing'!F:F)</f>
        <v>869511.32449999999</v>
      </c>
      <c r="L458" s="2">
        <f t="shared" si="69"/>
        <v>-9999999.9955000002</v>
      </c>
      <c r="M458" s="2"/>
      <c r="Q458" s="23"/>
      <c r="R458" s="2">
        <v>869511.31832848024</v>
      </c>
      <c r="S458" s="1">
        <v>44620</v>
      </c>
      <c r="T458" s="1">
        <v>44630</v>
      </c>
      <c r="U458" s="1">
        <v>44635</v>
      </c>
      <c r="V458">
        <v>21</v>
      </c>
      <c r="W458" s="1">
        <v>44656</v>
      </c>
      <c r="X458" s="1">
        <v>44648</v>
      </c>
      <c r="Y458" s="2">
        <v>150641096.80000001</v>
      </c>
      <c r="Z458" s="2">
        <v>40068734.399999984</v>
      </c>
      <c r="AD458" s="2">
        <v>3954328.79</v>
      </c>
      <c r="AE458" s="2">
        <v>3954328.79</v>
      </c>
      <c r="AF458" s="2">
        <v>0</v>
      </c>
      <c r="AG458" s="14">
        <f>SUMIF('consultant-gross'!D:D,eslam.data!AQ458,'consultant-gross'!F:F)</f>
        <v>23373232.299999982</v>
      </c>
      <c r="AH458" s="14">
        <f>SUMIF('consultant-gross'!D:D,eslam.data!AQ458,'consultant-gross'!G:G)</f>
        <v>150641096.79999998</v>
      </c>
      <c r="AI458" s="14">
        <f>SUMIF('consultant-net'!D:D,eslam.data!AQ458,'consultant-net'!F:F)</f>
        <v>869511.31832848024</v>
      </c>
      <c r="AJ458" s="2" t="str">
        <f>VLOOKUP(A458,'eslam-to-invoicing'!A:B,2,0)</f>
        <v>ElSewedy HQ Internal Finishing</v>
      </c>
      <c r="AQ458" s="2" t="str">
        <f t="shared" si="70"/>
        <v>HQ - CFC13</v>
      </c>
      <c r="AR458" s="2" t="str">
        <f t="shared" si="71"/>
        <v>ElSewedy HQ Internal Finishing13</v>
      </c>
    </row>
    <row r="459" spans="1:44" x14ac:dyDescent="0.3">
      <c r="A459" s="6" t="s">
        <v>64</v>
      </c>
      <c r="B459" s="35">
        <f>VLOOKUP(A459,Sheet1!A:B,2,0)</f>
        <v>1</v>
      </c>
      <c r="C459" s="6">
        <v>14</v>
      </c>
      <c r="D459" s="25"/>
      <c r="F459" s="26">
        <f>_xlfn.MAXIFS('data-from-invoicing'!E:E,'data-from-invoicing'!D:D,eslam.data!AR459)</f>
        <v>15184089.24</v>
      </c>
      <c r="G459" s="2">
        <f t="shared" si="68"/>
        <v>15184089.24</v>
      </c>
      <c r="I459" s="23"/>
      <c r="J459" s="2">
        <f>SUMIF('collection only'!D:D,eslam.data!AQ459,'collection only'!E:E)</f>
        <v>6179916.4400000004</v>
      </c>
      <c r="K459" s="26">
        <f>SUMIF('data-from-invoicing'!D:D,eslam.data!AR459,'data-from-invoicing'!F:F)</f>
        <v>1748564.9370000002</v>
      </c>
      <c r="L459" s="2">
        <f t="shared" si="69"/>
        <v>-4431351.5030000005</v>
      </c>
      <c r="Q459" s="23"/>
      <c r="R459" s="2">
        <v>1748564.91</v>
      </c>
      <c r="S459" s="1">
        <v>44651</v>
      </c>
      <c r="T459" s="1">
        <v>44651</v>
      </c>
      <c r="U459" s="1">
        <v>44664</v>
      </c>
      <c r="V459">
        <v>21</v>
      </c>
      <c r="W459" s="1">
        <v>44685</v>
      </c>
      <c r="AF459" s="2">
        <v>0</v>
      </c>
      <c r="AG459" s="14">
        <f>SUMIF('consultant-gross'!D:D,eslam.data!AQ459,'consultant-gross'!F:F)</f>
        <v>0</v>
      </c>
      <c r="AH459" s="14">
        <f>SUMIF('consultant-gross'!D:D,eslam.data!AQ459,'consultant-gross'!G:G)</f>
        <v>0</v>
      </c>
      <c r="AI459" s="14">
        <f>SUMIF('consultant-net'!D:D,eslam.data!AQ459,'consultant-net'!F:F)</f>
        <v>1748564.9100000001</v>
      </c>
      <c r="AJ459" s="2" t="str">
        <f>VLOOKUP(A459,'eslam-to-invoicing'!A:B,2,0)</f>
        <v>ElSewedy HQ Internal Finishing</v>
      </c>
      <c r="AQ459" s="2" t="str">
        <f t="shared" si="70"/>
        <v>HQ - CFC14</v>
      </c>
      <c r="AR459" s="2" t="str">
        <f t="shared" si="71"/>
        <v>ElSewedy HQ Internal Finishing14</v>
      </c>
    </row>
    <row r="460" spans="1:44" x14ac:dyDescent="0.3">
      <c r="A460" s="6" t="s">
        <v>64</v>
      </c>
      <c r="B460" s="35">
        <f>VLOOKUP(A460,Sheet1!A:B,2,0)</f>
        <v>1</v>
      </c>
      <c r="C460" s="6">
        <v>15</v>
      </c>
      <c r="D460" s="25"/>
      <c r="E460" s="2">
        <v>16353901</v>
      </c>
      <c r="F460" s="26">
        <f>_xlfn.MAXIFS('data-from-invoicing'!E:E,'data-from-invoicing'!D:D,eslam.data!AR460)</f>
        <v>16126527.140000001</v>
      </c>
      <c r="G460" s="2">
        <f t="shared" si="68"/>
        <v>-227373.8599999994</v>
      </c>
      <c r="I460" s="23"/>
      <c r="J460" s="2">
        <f>SUMIF('collection only'!D:D,eslam.data!AQ460,'collection only'!E:E)</f>
        <v>10437699.800000001</v>
      </c>
      <c r="K460" s="26">
        <f>SUMIF('data-from-invoicing'!D:D,eslam.data!AR460,'data-from-invoicing'!F:F)</f>
        <v>10437709.627</v>
      </c>
      <c r="L460" s="2">
        <f t="shared" si="69"/>
        <v>9.8269999995827675</v>
      </c>
      <c r="Q460" s="23"/>
      <c r="R460" s="2">
        <v>10437709.626714289</v>
      </c>
      <c r="S460" s="1">
        <v>44681</v>
      </c>
      <c r="T460" s="1">
        <v>44681</v>
      </c>
      <c r="U460" s="1">
        <v>44691</v>
      </c>
      <c r="V460">
        <v>21</v>
      </c>
      <c r="W460" s="1">
        <v>44712</v>
      </c>
      <c r="X460" s="1">
        <v>44698</v>
      </c>
      <c r="Y460" s="2">
        <v>182179087</v>
      </c>
      <c r="Z460" s="2">
        <v>36127505.390000001</v>
      </c>
      <c r="AA460" s="2">
        <v>42019925.799999997</v>
      </c>
      <c r="AC460" s="2">
        <v>380603</v>
      </c>
      <c r="AD460" s="2">
        <v>4782201.0350000001</v>
      </c>
      <c r="AE460" s="2">
        <v>4782201.0350000001</v>
      </c>
      <c r="AF460" s="2">
        <v>28096</v>
      </c>
      <c r="AG460" s="14">
        <f>SUMIF('consultant-gross'!D:D,eslam.data!AQ460,'consultant-gross'!F:F)</f>
        <v>16353901</v>
      </c>
      <c r="AH460" s="14">
        <f>SUMIF('consultant-gross'!D:D,eslam.data!AQ460,'consultant-gross'!G:G)</f>
        <v>182179087</v>
      </c>
      <c r="AI460" s="14">
        <f>SUMIF('consultant-net'!D:D,eslam.data!AQ460,'consultant-net'!F:F)</f>
        <v>10437709.626714289</v>
      </c>
      <c r="AJ460" s="2" t="str">
        <f>VLOOKUP(A460,'eslam-to-invoicing'!A:B,2,0)</f>
        <v>ElSewedy HQ Internal Finishing</v>
      </c>
      <c r="AQ460" s="2" t="str">
        <f t="shared" si="70"/>
        <v>HQ - CFC15</v>
      </c>
      <c r="AR460" s="2" t="str">
        <f t="shared" si="71"/>
        <v>ElSewedy HQ Internal Finishing15</v>
      </c>
    </row>
    <row r="461" spans="1:44" hidden="1" x14ac:dyDescent="0.3">
      <c r="A461" s="6" t="s">
        <v>64</v>
      </c>
      <c r="B461" s="6">
        <f>VLOOKUP(A461,Sheet1!A:B,2,0)</f>
        <v>1</v>
      </c>
      <c r="C461" s="6">
        <v>16</v>
      </c>
      <c r="D461" s="25"/>
      <c r="E461" s="2">
        <v>8911604.3000000119</v>
      </c>
      <c r="F461" s="26">
        <f>_xlfn.MAXIFS('data-from-invoicing'!E:E,'data-from-invoicing'!D:D,eslam.data!AR461)</f>
        <v>8911604.2899999991</v>
      </c>
      <c r="G461" s="2">
        <f t="shared" si="68"/>
        <v>-1.0000012814998627E-2</v>
      </c>
      <c r="H461" s="2"/>
      <c r="I461" s="23"/>
      <c r="J461" s="2">
        <f>SUMIF('collection only'!D:D,eslam.data!AQ461,'collection only'!E:E)</f>
        <v>1064612.28</v>
      </c>
      <c r="K461" s="26">
        <f>SUMIF('data-from-invoicing'!D:D,eslam.data!AR461,'data-from-invoicing'!F:F)</f>
        <v>4.4999999999999997E-3</v>
      </c>
      <c r="L461" s="2">
        <f t="shared" si="69"/>
        <v>-1064612.2755</v>
      </c>
      <c r="M461" s="2"/>
      <c r="Q461" s="23"/>
      <c r="R461" s="2">
        <v>1064612.3500000001</v>
      </c>
      <c r="S461" s="1">
        <v>44712</v>
      </c>
      <c r="T461" s="1">
        <v>44712</v>
      </c>
      <c r="U461" s="1">
        <v>44724</v>
      </c>
      <c r="V461">
        <v>21</v>
      </c>
      <c r="W461" s="1">
        <v>44745</v>
      </c>
      <c r="X461" s="1">
        <v>44727</v>
      </c>
      <c r="Y461" s="2">
        <v>191090691.30000001</v>
      </c>
      <c r="Z461" s="2">
        <v>35019448</v>
      </c>
      <c r="AA461" s="2">
        <v>44132357</v>
      </c>
      <c r="AC461" s="2">
        <v>534156.21</v>
      </c>
      <c r="AD461" s="2">
        <v>5016130.5</v>
      </c>
      <c r="AE461" s="2">
        <v>5016130.5</v>
      </c>
      <c r="AF461" s="2">
        <v>1429217</v>
      </c>
      <c r="AG461" s="14">
        <f>SUMIF('consultant-gross'!D:D,eslam.data!AQ461,'consultant-gross'!F:F)</f>
        <v>8911604.3000000119</v>
      </c>
      <c r="AH461" s="14">
        <f>SUMIF('consultant-gross'!D:D,eslam.data!AQ461,'consultant-gross'!G:G)</f>
        <v>191090691.30000001</v>
      </c>
      <c r="AI461" s="14">
        <f>SUMIF('consultant-net'!D:D,eslam.data!AQ461,'consultant-net'!F:F)</f>
        <v>1064612.3500000001</v>
      </c>
      <c r="AJ461" s="2" t="str">
        <f>VLOOKUP(A461,'eslam-to-invoicing'!A:B,2,0)</f>
        <v>ElSewedy HQ Internal Finishing</v>
      </c>
      <c r="AQ461" s="2" t="str">
        <f t="shared" si="70"/>
        <v>HQ - CFC16</v>
      </c>
      <c r="AR461" s="2" t="str">
        <f t="shared" si="71"/>
        <v>ElSewedy HQ Internal Finishing16</v>
      </c>
    </row>
    <row r="462" spans="1:44" hidden="1" x14ac:dyDescent="0.3">
      <c r="A462" s="6" t="s">
        <v>64</v>
      </c>
      <c r="B462" s="6">
        <f>VLOOKUP(A462,Sheet1!A:B,2,0)</f>
        <v>1</v>
      </c>
      <c r="C462" s="6">
        <v>17</v>
      </c>
      <c r="D462" s="25"/>
      <c r="E462" s="2">
        <v>17076484.199999992</v>
      </c>
      <c r="F462" s="26">
        <f>_xlfn.MAXIFS('data-from-invoicing'!E:E,'data-from-invoicing'!D:D,eslam.data!AR462)</f>
        <v>17076484.190000001</v>
      </c>
      <c r="G462" s="2">
        <f t="shared" si="68"/>
        <v>-9.9999904632568359E-3</v>
      </c>
      <c r="H462" s="2"/>
      <c r="I462" s="23"/>
      <c r="J462" s="2">
        <f>SUMIF('collection only'!D:D,eslam.data!AQ462,'collection only'!E:E)</f>
        <v>8013147.4299999997</v>
      </c>
      <c r="K462" s="26">
        <f>SUMIF('data-from-invoicing'!D:D,eslam.data!AR462,'data-from-invoicing'!F:F)</f>
        <v>2847047.2295000004</v>
      </c>
      <c r="L462" s="2">
        <f t="shared" si="69"/>
        <v>-5166100.2004999993</v>
      </c>
      <c r="M462" s="2"/>
      <c r="Q462" s="23"/>
      <c r="R462" s="2">
        <v>8013147.4000000004</v>
      </c>
      <c r="S462" s="1">
        <v>44742</v>
      </c>
      <c r="T462" s="1">
        <v>44742</v>
      </c>
      <c r="U462" s="1">
        <v>44746</v>
      </c>
      <c r="V462">
        <v>21</v>
      </c>
      <c r="W462" s="1">
        <v>44767</v>
      </c>
      <c r="X462" s="1">
        <v>44760</v>
      </c>
      <c r="Y462" s="2">
        <v>208167175.5</v>
      </c>
      <c r="Z462" s="2">
        <v>34368331.939999998</v>
      </c>
      <c r="AA462" s="2">
        <v>46825994</v>
      </c>
      <c r="AC462" s="2">
        <v>855446.95</v>
      </c>
      <c r="AD462" s="2">
        <v>5464388</v>
      </c>
      <c r="AE462" s="2">
        <v>5464388</v>
      </c>
      <c r="AF462" s="2">
        <v>28096.400000000001</v>
      </c>
      <c r="AG462" s="14">
        <f>SUMIF('consultant-gross'!D:D,eslam.data!AQ462,'consultant-gross'!F:F)</f>
        <v>17076484.199999988</v>
      </c>
      <c r="AH462" s="14">
        <f>SUMIF('consultant-gross'!D:D,eslam.data!AQ462,'consultant-gross'!G:G)</f>
        <v>208167175.5</v>
      </c>
      <c r="AI462" s="14">
        <f>SUMIF('consultant-net'!D:D,eslam.data!AQ462,'consultant-net'!F:F)</f>
        <v>8013147.4000000004</v>
      </c>
      <c r="AJ462" s="2" t="str">
        <f>VLOOKUP(A462,'eslam-to-invoicing'!A:B,2,0)</f>
        <v>ElSewedy HQ Internal Finishing</v>
      </c>
      <c r="AQ462" s="2" t="str">
        <f t="shared" si="70"/>
        <v>HQ - CFC17</v>
      </c>
      <c r="AR462" s="2" t="str">
        <f t="shared" si="71"/>
        <v>ElSewedy HQ Internal Finishing17</v>
      </c>
    </row>
    <row r="463" spans="1:44" x14ac:dyDescent="0.3">
      <c r="A463" s="6" t="s">
        <v>64</v>
      </c>
      <c r="B463" s="35">
        <f>VLOOKUP(A463,Sheet1!A:B,2,0)</f>
        <v>1</v>
      </c>
      <c r="C463" s="6">
        <v>18</v>
      </c>
      <c r="D463" s="25"/>
      <c r="E463" s="2">
        <v>15625697.20000002</v>
      </c>
      <c r="F463" s="26">
        <f>_xlfn.MAXIFS('data-from-invoicing'!E:E,'data-from-invoicing'!D:D,eslam.data!AR463)</f>
        <v>15535743.720000001</v>
      </c>
      <c r="G463" s="2">
        <f t="shared" si="68"/>
        <v>-89953.480000019073</v>
      </c>
      <c r="I463" s="23"/>
      <c r="J463" s="2">
        <f>SUMIF('collection only'!D:D,eslam.data!AQ463,'collection only'!E:E)</f>
        <v>12964666.859999999</v>
      </c>
      <c r="K463" s="26">
        <f>SUMIF('data-from-invoicing'!D:D,eslam.data!AR463,'data-from-invoicing'!F:F)</f>
        <v>11331892.375999998</v>
      </c>
      <c r="L463" s="2">
        <f t="shared" si="69"/>
        <v>-1632774.4840000011</v>
      </c>
      <c r="Q463" s="23"/>
      <c r="R463" s="2">
        <v>13019444.4</v>
      </c>
      <c r="S463" s="1">
        <v>44773</v>
      </c>
      <c r="T463" s="1">
        <v>44773</v>
      </c>
      <c r="U463" s="1">
        <v>44779</v>
      </c>
      <c r="V463">
        <v>21</v>
      </c>
      <c r="W463" s="1">
        <v>44800</v>
      </c>
      <c r="X463" s="1">
        <v>44790</v>
      </c>
      <c r="Y463" s="2">
        <v>223792872.69999999</v>
      </c>
      <c r="Z463" s="2">
        <v>42794128.969999991</v>
      </c>
      <c r="AA463" s="2">
        <v>51289544.399999999</v>
      </c>
      <c r="AC463" s="2">
        <v>1216434.143490325</v>
      </c>
      <c r="AD463" s="2">
        <v>5874504.1475</v>
      </c>
      <c r="AE463" s="2">
        <v>5874504.1475</v>
      </c>
      <c r="AF463" s="2">
        <v>28096.400000000001</v>
      </c>
      <c r="AG463" s="14">
        <f>SUMIF('consultant-gross'!D:D,eslam.data!AQ463,'consultant-gross'!F:F)</f>
        <v>15625697.200000018</v>
      </c>
      <c r="AH463" s="14">
        <f>SUMIF('consultant-gross'!D:D,eslam.data!AQ463,'consultant-gross'!G:G)</f>
        <v>223792872.70000002</v>
      </c>
      <c r="AI463" s="14">
        <f>SUMIF('consultant-net'!D:D,eslam.data!AQ463,'consultant-net'!F:F)</f>
        <v>13019444.4</v>
      </c>
      <c r="AJ463" s="2" t="str">
        <f>VLOOKUP(A463,'eslam-to-invoicing'!A:B,2,0)</f>
        <v>ElSewedy HQ Internal Finishing</v>
      </c>
      <c r="AQ463" s="2" t="str">
        <f t="shared" si="70"/>
        <v>HQ - CFC18</v>
      </c>
      <c r="AR463" s="2" t="str">
        <f t="shared" si="71"/>
        <v>ElSewedy HQ Internal Finishing18</v>
      </c>
    </row>
    <row r="464" spans="1:44" x14ac:dyDescent="0.3">
      <c r="A464" s="6" t="s">
        <v>64</v>
      </c>
      <c r="B464" s="35">
        <f>VLOOKUP(A464,Sheet1!A:B,2,0)</f>
        <v>1</v>
      </c>
      <c r="C464" s="6">
        <v>19</v>
      </c>
      <c r="D464" s="25"/>
      <c r="E464" s="2">
        <v>11070593.29999998</v>
      </c>
      <c r="F464" s="26">
        <f>_xlfn.MAXIFS('data-from-invoicing'!E:E,'data-from-invoicing'!D:D,eslam.data!AR464)</f>
        <v>11160546.75</v>
      </c>
      <c r="G464" s="2">
        <f t="shared" si="68"/>
        <v>89953.450000019744</v>
      </c>
      <c r="I464" s="23"/>
      <c r="J464" s="2">
        <f>SUMIF('collection only'!D:D,eslam.data!AQ464,'collection only'!E:E)</f>
        <v>2123375.29</v>
      </c>
      <c r="K464" s="26">
        <f>SUMIF('data-from-invoicing'!D:D,eslam.data!AR464,'data-from-invoicing'!F:F)</f>
        <v>0</v>
      </c>
      <c r="L464" s="2">
        <f t="shared" si="69"/>
        <v>-2123375.29</v>
      </c>
      <c r="Q464" s="23"/>
      <c r="R464" s="2">
        <v>2123376.4</v>
      </c>
      <c r="S464" s="1">
        <v>44804</v>
      </c>
      <c r="T464" s="1">
        <v>44804</v>
      </c>
      <c r="U464" s="1">
        <v>44811</v>
      </c>
      <c r="V464">
        <v>21</v>
      </c>
      <c r="W464" s="1">
        <v>44832</v>
      </c>
      <c r="X464" s="1">
        <v>44850</v>
      </c>
      <c r="Y464" s="2">
        <v>234863466</v>
      </c>
      <c r="Z464" s="2">
        <v>43167126</v>
      </c>
      <c r="AA464" s="2">
        <v>53959703</v>
      </c>
      <c r="AC464" s="2">
        <v>1482872</v>
      </c>
      <c r="AD464" s="2">
        <v>6165165.5</v>
      </c>
      <c r="AE464" s="2">
        <v>6165165.5</v>
      </c>
      <c r="AF464" s="2">
        <v>23096</v>
      </c>
      <c r="AG464" s="14">
        <f>SUMIF('consultant-gross'!D:D,eslam.data!AQ464,'consultant-gross'!F:F)</f>
        <v>11070593.299999982</v>
      </c>
      <c r="AH464" s="14">
        <f>SUMIF('consultant-gross'!D:D,eslam.data!AQ464,'consultant-gross'!G:G)</f>
        <v>234863466</v>
      </c>
      <c r="AI464" s="14">
        <f>SUMIF('consultant-net'!D:D,eslam.data!AQ464,'consultant-net'!F:F)</f>
        <v>2123376.4</v>
      </c>
      <c r="AJ464" s="2" t="str">
        <f>VLOOKUP(A464,'eslam-to-invoicing'!A:B,2,0)</f>
        <v>ElSewedy HQ Internal Finishing</v>
      </c>
      <c r="AQ464" s="2" t="str">
        <f t="shared" si="70"/>
        <v>HQ - CFC19</v>
      </c>
      <c r="AR464" s="2" t="str">
        <f t="shared" si="71"/>
        <v>ElSewedy HQ Internal Finishing19</v>
      </c>
    </row>
    <row r="465" spans="1:44" hidden="1" x14ac:dyDescent="0.3">
      <c r="A465" s="6" t="s">
        <v>64</v>
      </c>
      <c r="B465" s="6">
        <f>VLOOKUP(A465,Sheet1!A:B,2,0)</f>
        <v>1</v>
      </c>
      <c r="C465" s="6">
        <v>20</v>
      </c>
      <c r="D465" s="25"/>
      <c r="E465" s="2">
        <v>43687204.699999988</v>
      </c>
      <c r="F465" s="26">
        <f>_xlfn.MAXIFS('data-from-invoicing'!E:E,'data-from-invoicing'!D:D,eslam.data!AR465)</f>
        <v>43687204.670000009</v>
      </c>
      <c r="G465" s="2">
        <f t="shared" si="68"/>
        <v>-2.9999978840351105E-2</v>
      </c>
      <c r="H465" s="2"/>
      <c r="I465" s="23"/>
      <c r="J465" s="2">
        <f>SUMIF('collection only'!D:D,eslam.data!AQ465,'collection only'!E:E)</f>
        <v>9324446.8000000007</v>
      </c>
      <c r="K465" s="26">
        <f>SUMIF('data-from-invoicing'!D:D,eslam.data!AR465,'data-from-invoicing'!F:F)</f>
        <v>10136401.93</v>
      </c>
      <c r="L465" s="2">
        <f t="shared" si="69"/>
        <v>811955.12999999896</v>
      </c>
      <c r="M465" s="2"/>
      <c r="Q465" s="23"/>
      <c r="R465" s="2">
        <v>9324446.763666302</v>
      </c>
      <c r="S465" s="1">
        <v>44834</v>
      </c>
      <c r="T465" s="1">
        <v>44834</v>
      </c>
      <c r="U465" s="1">
        <v>44845</v>
      </c>
      <c r="V465">
        <v>21</v>
      </c>
      <c r="W465" s="1">
        <v>44866</v>
      </c>
      <c r="X465" s="1">
        <v>44851</v>
      </c>
      <c r="Y465" s="2">
        <v>278550670.69999999</v>
      </c>
      <c r="Z465" s="2">
        <v>25330248.859999981</v>
      </c>
      <c r="AA465" s="2">
        <v>72413577.799999997</v>
      </c>
      <c r="AC465" s="2">
        <v>2630548.10692759</v>
      </c>
      <c r="AD465" s="2">
        <v>7311955.1050000004</v>
      </c>
      <c r="AE465" s="2">
        <v>7311955.1050000004</v>
      </c>
      <c r="AF465" s="2">
        <v>23096.400000000001</v>
      </c>
      <c r="AG465" s="14">
        <f>SUMIF('consultant-gross'!D:D,eslam.data!AQ465,'consultant-gross'!F:F)</f>
        <v>43687204.699999988</v>
      </c>
      <c r="AH465" s="14">
        <f>SUMIF('consultant-gross'!D:D,eslam.data!AQ465,'consultant-gross'!G:G)</f>
        <v>278550670.69999999</v>
      </c>
      <c r="AI465" s="14">
        <f>SUMIF('consultant-net'!D:D,eslam.data!AQ465,'consultant-net'!F:F)</f>
        <v>9324446.763666302</v>
      </c>
      <c r="AJ465" s="2" t="str">
        <f>VLOOKUP(A465,'eslam-to-invoicing'!A:B,2,0)</f>
        <v>ElSewedy HQ Internal Finishing</v>
      </c>
      <c r="AQ465" s="2" t="str">
        <f t="shared" si="70"/>
        <v>HQ - CFC20</v>
      </c>
      <c r="AR465" s="2" t="str">
        <f t="shared" si="71"/>
        <v>ElSewedy HQ Internal Finishing20</v>
      </c>
    </row>
    <row r="466" spans="1:44" hidden="1" x14ac:dyDescent="0.3">
      <c r="A466" s="6" t="s">
        <v>64</v>
      </c>
      <c r="B466" s="6">
        <f>VLOOKUP(A466,Sheet1!A:B,2,0)</f>
        <v>1</v>
      </c>
      <c r="C466" s="6">
        <v>21</v>
      </c>
      <c r="D466" s="25"/>
      <c r="E466" s="2">
        <v>6969185.8999999762</v>
      </c>
      <c r="F466" s="26">
        <f>_xlfn.MAXIFS('data-from-invoicing'!E:E,'data-from-invoicing'!D:D,eslam.data!AR466)</f>
        <v>6969185.9000000004</v>
      </c>
      <c r="G466" s="2">
        <f t="shared" si="68"/>
        <v>2.4214386940002441E-8</v>
      </c>
      <c r="H466" s="2"/>
      <c r="I466" s="23"/>
      <c r="J466" s="2">
        <f>SUMIF('collection only'!D:D,eslam.data!AQ466,'collection only'!E:E)</f>
        <v>1704646.05</v>
      </c>
      <c r="K466" s="26">
        <f>SUMIF('data-from-invoicing'!D:D,eslam.data!AR466,'data-from-invoicing'!F:F)</f>
        <v>0</v>
      </c>
      <c r="L466" s="2">
        <f t="shared" si="69"/>
        <v>-1704646.05</v>
      </c>
      <c r="M466" s="2"/>
      <c r="Q466" s="23"/>
      <c r="R466" s="2">
        <v>1704646.05</v>
      </c>
      <c r="S466" s="1">
        <v>44865</v>
      </c>
      <c r="T466" s="1">
        <v>44865</v>
      </c>
      <c r="U466" s="1">
        <v>44873</v>
      </c>
      <c r="V466">
        <v>21</v>
      </c>
      <c r="W466" s="1">
        <v>44894</v>
      </c>
      <c r="X466" s="1">
        <v>44885</v>
      </c>
      <c r="Y466" s="2">
        <v>285519856.60000002</v>
      </c>
      <c r="Z466" s="2">
        <v>22835242</v>
      </c>
      <c r="AA466" s="2">
        <v>75563462.200000003</v>
      </c>
      <c r="AC466" s="2">
        <v>2846115</v>
      </c>
      <c r="AD466" s="2">
        <v>7494896</v>
      </c>
      <c r="AE466" s="2">
        <v>7494896</v>
      </c>
      <c r="AF466" s="2">
        <v>0</v>
      </c>
      <c r="AG466" s="14">
        <f>SUMIF('consultant-gross'!D:D,eslam.data!AQ466,'consultant-gross'!F:F)</f>
        <v>6969185.8999999762</v>
      </c>
      <c r="AH466" s="14">
        <f>SUMIF('consultant-gross'!D:D,eslam.data!AQ466,'consultant-gross'!G:G)</f>
        <v>285519856.59999996</v>
      </c>
      <c r="AI466" s="14">
        <f>SUMIF('consultant-net'!D:D,eslam.data!AQ466,'consultant-net'!F:F)</f>
        <v>1704646.05</v>
      </c>
      <c r="AJ466" s="2" t="str">
        <f>VLOOKUP(A466,'eslam-to-invoicing'!A:B,2,0)</f>
        <v>ElSewedy HQ Internal Finishing</v>
      </c>
      <c r="AQ466" s="2" t="str">
        <f t="shared" si="70"/>
        <v>HQ - CFC21</v>
      </c>
      <c r="AR466" s="2" t="str">
        <f t="shared" si="71"/>
        <v>ElSewedy HQ Internal Finishing21</v>
      </c>
    </row>
    <row r="467" spans="1:44" x14ac:dyDescent="0.3">
      <c r="A467" s="6" t="s">
        <v>64</v>
      </c>
      <c r="B467" s="35">
        <f>VLOOKUP(A467,Sheet1!A:B,2,0)</f>
        <v>1</v>
      </c>
      <c r="C467" s="6">
        <v>23</v>
      </c>
      <c r="D467" s="25"/>
      <c r="E467" s="2">
        <v>9615384.6999999881</v>
      </c>
      <c r="F467" s="26">
        <f>_xlfn.MAXIFS('data-from-invoicing'!E:E,'data-from-invoicing'!D:D,eslam.data!AR467)</f>
        <v>25519032.039999999</v>
      </c>
      <c r="G467" s="2">
        <f t="shared" si="68"/>
        <v>15903647.340000011</v>
      </c>
      <c r="I467" s="23"/>
      <c r="J467" s="2">
        <f>SUMIF('collection only'!D:D,eslam.data!AQ467,'collection only'!E:E)</f>
        <v>10000000</v>
      </c>
      <c r="K467" s="26">
        <f>SUMIF('data-from-invoicing'!D:D,eslam.data!AR467,'data-from-invoicing'!F:F)</f>
        <v>1915761.6529999999</v>
      </c>
      <c r="L467" s="2">
        <f t="shared" si="69"/>
        <v>-8084238.3470000001</v>
      </c>
      <c r="Q467" s="23"/>
      <c r="R467" s="2">
        <v>10000000.15238129</v>
      </c>
      <c r="S467" s="1">
        <v>44895</v>
      </c>
      <c r="T467" s="1">
        <v>44895</v>
      </c>
      <c r="U467" s="1">
        <v>44902</v>
      </c>
      <c r="V467">
        <v>21</v>
      </c>
      <c r="W467" s="1">
        <v>44923</v>
      </c>
      <c r="X467" s="1">
        <v>44909</v>
      </c>
      <c r="Y467" s="2">
        <v>295135241.30000001</v>
      </c>
      <c r="Z467" s="2">
        <v>22835242.979999989</v>
      </c>
      <c r="AA467" s="2">
        <v>85178846.599999994</v>
      </c>
      <c r="AC467" s="2">
        <v>2846115.9564102581</v>
      </c>
      <c r="AD467" s="2">
        <v>7494896.2350000003</v>
      </c>
      <c r="AE467" s="2">
        <v>7494896.2350000003</v>
      </c>
      <c r="AF467" s="2">
        <v>2085744.58</v>
      </c>
      <c r="AG467" s="14">
        <f>SUMIF('consultant-gross'!D:D,eslam.data!AQ467,'consultant-gross'!F:F)</f>
        <v>0</v>
      </c>
      <c r="AH467" s="14">
        <f>SUMIF('consultant-gross'!D:D,eslam.data!AQ467,'consultant-gross'!G:G)</f>
        <v>0</v>
      </c>
      <c r="AI467" s="14">
        <f>SUMIF('consultant-net'!D:D,eslam.data!AQ467,'consultant-net'!F:F)</f>
        <v>0</v>
      </c>
      <c r="AJ467" s="2" t="str">
        <f>VLOOKUP(A467,'eslam-to-invoicing'!A:B,2,0)</f>
        <v>ElSewedy HQ Internal Finishing</v>
      </c>
      <c r="AQ467" s="2" t="str">
        <f t="shared" si="70"/>
        <v>HQ - CFC23</v>
      </c>
      <c r="AR467" s="2" t="str">
        <f t="shared" si="71"/>
        <v>ElSewedy HQ Internal Finishing23</v>
      </c>
    </row>
    <row r="468" spans="1:44" x14ac:dyDescent="0.3">
      <c r="A468" s="6" t="s">
        <v>64</v>
      </c>
      <c r="B468" s="35">
        <f>VLOOKUP(A468,Sheet1!A:B,2,0)</f>
        <v>1</v>
      </c>
      <c r="C468" s="6">
        <v>24</v>
      </c>
      <c r="D468" s="25"/>
      <c r="E468" s="2">
        <v>25568878.300000072</v>
      </c>
      <c r="F468" s="26">
        <f>_xlfn.MAXIFS('data-from-invoicing'!E:E,'data-from-invoicing'!D:D,eslam.data!AR468)</f>
        <v>25519032.039999999</v>
      </c>
      <c r="G468" s="2">
        <f t="shared" si="68"/>
        <v>-49846.26000007242</v>
      </c>
      <c r="I468" s="23"/>
      <c r="J468" s="2">
        <f>SUMIF('collection only'!D:D,eslam.data!AQ468,'collection only'!E:E)</f>
        <v>5681250.46</v>
      </c>
      <c r="K468" s="26">
        <f>SUMIF('data-from-invoicing'!D:D,eslam.data!AR468,'data-from-invoicing'!F:F)</f>
        <v>0</v>
      </c>
      <c r="L468" s="2">
        <f t="shared" si="69"/>
        <v>-5681250.46</v>
      </c>
      <c r="Q468" s="23"/>
      <c r="R468" s="2">
        <v>5979128.0099999998</v>
      </c>
      <c r="S468" s="1">
        <v>44895</v>
      </c>
      <c r="T468" s="1">
        <v>44895</v>
      </c>
      <c r="U468" s="1">
        <v>44908</v>
      </c>
      <c r="V468">
        <v>21</v>
      </c>
      <c r="W468" s="1">
        <v>44929</v>
      </c>
      <c r="X468" s="1">
        <v>44922</v>
      </c>
      <c r="Y468" s="2">
        <v>320704119.60000002</v>
      </c>
      <c r="Z468" s="2">
        <v>12624923</v>
      </c>
      <c r="AA468" s="2">
        <v>98574568</v>
      </c>
      <c r="AC468" s="2">
        <v>4317722</v>
      </c>
      <c r="AD468" s="2">
        <v>7311955.0899999999</v>
      </c>
      <c r="AE468" s="2">
        <v>9525011.1900000013</v>
      </c>
      <c r="AF468" s="2">
        <v>325973.55</v>
      </c>
      <c r="AG468" s="14">
        <f>SUMIF('consultant-gross'!D:D,eslam.data!AQ468,'consultant-gross'!F:F)</f>
        <v>25568878.300000072</v>
      </c>
      <c r="AH468" s="14">
        <f>SUMIF('consultant-gross'!D:D,eslam.data!AQ468,'consultant-gross'!G:G)</f>
        <v>320704119.60000002</v>
      </c>
      <c r="AI468" s="14">
        <f>SUMIF('consultant-net'!D:D,eslam.data!AQ468,'consultant-net'!F:F)</f>
        <v>5979128.0099999998</v>
      </c>
      <c r="AJ468" s="2" t="str">
        <f>VLOOKUP(A468,'eslam-to-invoicing'!A:B,2,0)</f>
        <v>ElSewedy HQ Internal Finishing</v>
      </c>
      <c r="AQ468" s="2" t="str">
        <f t="shared" si="70"/>
        <v>HQ - CFC24</v>
      </c>
      <c r="AR468" s="2" t="str">
        <f t="shared" si="71"/>
        <v>ElSewedy HQ Internal Finishing24</v>
      </c>
    </row>
    <row r="469" spans="1:44" x14ac:dyDescent="0.3">
      <c r="A469" s="6" t="s">
        <v>64</v>
      </c>
      <c r="B469" s="35">
        <f>VLOOKUP(A469,Sheet1!A:B,2,0)</f>
        <v>1</v>
      </c>
      <c r="C469" s="6">
        <v>25</v>
      </c>
      <c r="D469" s="25"/>
      <c r="E469" s="2">
        <v>17887580.019047622</v>
      </c>
      <c r="F469" s="26">
        <f>_xlfn.MAXIFS('data-from-invoicing'!E:E,'data-from-invoicing'!D:D,eslam.data!AR469)</f>
        <v>17937426.600000001</v>
      </c>
      <c r="G469" s="2">
        <f t="shared" si="68"/>
        <v>49846.580952379853</v>
      </c>
      <c r="I469" s="23"/>
      <c r="J469" s="2">
        <f>SUMIF('collection only'!D:D,eslam.data!AQ469,'collection only'!E:E)</f>
        <v>9125697.4299999997</v>
      </c>
      <c r="K469" s="26">
        <f>SUMIF('data-from-invoicing'!D:D,eslam.data!AR469,'data-from-invoicing'!F:F)</f>
        <v>4987239.22</v>
      </c>
      <c r="L469" s="2">
        <f t="shared" si="69"/>
        <v>-4138458.21</v>
      </c>
      <c r="Q469" s="23"/>
      <c r="R469" s="2">
        <v>10125697.764095269</v>
      </c>
      <c r="S469" s="1">
        <v>44926</v>
      </c>
      <c r="T469" s="1">
        <v>44926</v>
      </c>
      <c r="U469" s="1">
        <v>44937</v>
      </c>
      <c r="V469">
        <v>21</v>
      </c>
      <c r="W469" s="1">
        <v>44958</v>
      </c>
      <c r="X469" s="1">
        <v>44956</v>
      </c>
      <c r="Y469" s="2">
        <v>338591699.61904758</v>
      </c>
      <c r="Z469" s="2">
        <v>5521723.7800000003</v>
      </c>
      <c r="AA469" s="2">
        <v>103716174.2</v>
      </c>
      <c r="AC469" s="2">
        <v>5354076.6018413184</v>
      </c>
      <c r="AD469" s="2">
        <v>7311955.0899999999</v>
      </c>
      <c r="AE469" s="2">
        <v>10464109.140000001</v>
      </c>
      <c r="AF469" s="2">
        <v>297877.55</v>
      </c>
      <c r="AG469" s="14">
        <f>SUMIF('consultant-gross'!D:D,eslam.data!AQ469,'consultant-gross'!F:F)</f>
        <v>17887580.019047618</v>
      </c>
      <c r="AH469" s="14">
        <f>SUMIF('consultant-gross'!D:D,eslam.data!AQ469,'consultant-gross'!G:G)</f>
        <v>338591699.61904764</v>
      </c>
      <c r="AI469" s="14">
        <f>SUMIF('consultant-net'!D:D,eslam.data!AQ469,'consultant-net'!F:F)</f>
        <v>10125697.764095265</v>
      </c>
      <c r="AJ469" s="2" t="str">
        <f>VLOOKUP(A469,'eslam-to-invoicing'!A:B,2,0)</f>
        <v>ElSewedy HQ Internal Finishing</v>
      </c>
      <c r="AQ469" s="2" t="str">
        <f t="shared" si="70"/>
        <v>HQ - CFC25</v>
      </c>
      <c r="AR469" s="2" t="str">
        <f t="shared" si="71"/>
        <v>ElSewedy HQ Internal Finishing25</v>
      </c>
    </row>
    <row r="470" spans="1:44" hidden="1" x14ac:dyDescent="0.3">
      <c r="A470" s="6" t="s">
        <v>64</v>
      </c>
      <c r="B470" s="6">
        <f>VLOOKUP(A470,Sheet1!A:B,2,0)</f>
        <v>1</v>
      </c>
      <c r="C470" s="6">
        <v>26</v>
      </c>
      <c r="D470" s="25"/>
      <c r="E470" s="2">
        <v>15848994.285714271</v>
      </c>
      <c r="F470" s="26">
        <f>_xlfn.MAXIFS('data-from-invoicing'!E:E,'data-from-invoicing'!D:D,eslam.data!AR470)</f>
        <v>15848994.310000001</v>
      </c>
      <c r="G470" s="2">
        <f t="shared" si="68"/>
        <v>2.4285729974508286E-2</v>
      </c>
      <c r="H470" s="2"/>
      <c r="I470" s="23"/>
      <c r="J470" s="2">
        <f>SUMIF('collection only'!D:D,eslam.data!AQ470,'collection only'!E:E)</f>
        <v>11231097.41</v>
      </c>
      <c r="K470" s="26">
        <f>SUMIF('data-from-invoicing'!D:D,eslam.data!AR470,'data-from-invoicing'!F:F)</f>
        <v>11230610.0055</v>
      </c>
      <c r="L470" s="2">
        <f t="shared" si="69"/>
        <v>-487.40450000017881</v>
      </c>
      <c r="M470" s="2"/>
      <c r="Q470" s="23"/>
      <c r="R470" s="2">
        <v>24450753.149999999</v>
      </c>
      <c r="S470" s="1">
        <v>44957</v>
      </c>
      <c r="T470" s="1">
        <v>44957</v>
      </c>
      <c r="U470" s="1">
        <v>45252</v>
      </c>
      <c r="V470">
        <v>21</v>
      </c>
      <c r="W470" s="1">
        <v>45273</v>
      </c>
      <c r="X470" s="1">
        <v>45337</v>
      </c>
      <c r="Y470" s="2">
        <v>354440693.90476191</v>
      </c>
      <c r="Z470" s="2">
        <v>2203336.4700000002</v>
      </c>
      <c r="AA470" s="2">
        <v>119098372.40000001</v>
      </c>
      <c r="AC470" s="2">
        <v>6380098.5700000003</v>
      </c>
      <c r="AD470" s="2">
        <v>9304068.2149999999</v>
      </c>
      <c r="AE470" s="2">
        <v>9304068.2149999999</v>
      </c>
      <c r="AF470" s="2">
        <v>0</v>
      </c>
      <c r="AG470" s="14">
        <f>SUMIF('consultant-gross'!D:D,eslam.data!AQ470,'consultant-gross'!F:F)</f>
        <v>15848994.285714269</v>
      </c>
      <c r="AH470" s="14">
        <f>SUMIF('consultant-gross'!D:D,eslam.data!AQ470,'consultant-gross'!G:G)</f>
        <v>354440693.90476191</v>
      </c>
      <c r="AI470" s="14">
        <f>SUMIF('consultant-net'!D:D,eslam.data!AQ470,'consultant-net'!F:F)</f>
        <v>24450753.149999999</v>
      </c>
      <c r="AJ470" s="2" t="str">
        <f>VLOOKUP(A470,'eslam-to-invoicing'!A:B,2,0)</f>
        <v>ElSewedy HQ Internal Finishing</v>
      </c>
      <c r="AQ470" s="2" t="str">
        <f t="shared" si="70"/>
        <v>HQ - CFC26</v>
      </c>
      <c r="AR470" s="2" t="str">
        <f t="shared" si="71"/>
        <v>ElSewedy HQ Internal Finishing26</v>
      </c>
    </row>
    <row r="471" spans="1:44" x14ac:dyDescent="0.3">
      <c r="B471" s="35" t="e">
        <f>VLOOKUP(A471,Sheet1!A:B,2,0)</f>
        <v>#N/A</v>
      </c>
      <c r="D471" s="25"/>
      <c r="F471" s="26">
        <f>_xlfn.MAXIFS('data-from-invoicing'!E:E,'data-from-invoicing'!D:D,eslam.data!AR471)</f>
        <v>0</v>
      </c>
      <c r="I471" s="23"/>
      <c r="K471" s="26"/>
      <c r="Q471" s="23"/>
    </row>
    <row r="472" spans="1:44" hidden="1" x14ac:dyDescent="0.3">
      <c r="A472" s="6" t="s">
        <v>48</v>
      </c>
      <c r="B472" s="6">
        <f>VLOOKUP(A472,Sheet1!A:B,2,0)</f>
        <v>1</v>
      </c>
      <c r="C472" s="6">
        <v>1</v>
      </c>
      <c r="D472" s="25"/>
      <c r="E472" s="2">
        <v>1684523.66</v>
      </c>
      <c r="F472" s="26">
        <f>_xlfn.MAXIFS('data-from-invoicing'!E:E,'data-from-invoicing'!D:D,eslam.data!AR472)</f>
        <v>1684524</v>
      </c>
      <c r="G472" s="2">
        <f t="shared" ref="G472:G486" si="72">F472-E472</f>
        <v>0.34000000008381903</v>
      </c>
      <c r="H472" s="2"/>
      <c r="I472" s="23"/>
      <c r="J472" s="2">
        <f>SUMIF('collection only'!D:D,eslam.data!AQ472,'collection only'!E:E)</f>
        <v>36249090</v>
      </c>
      <c r="K472" s="26">
        <f>SUMIF('data-from-invoicing'!D:D,eslam.data!AR472,'data-from-invoicing'!F:F)</f>
        <v>2583316</v>
      </c>
      <c r="L472" s="2">
        <f t="shared" ref="L472:L486" si="73">K472-J472</f>
        <v>-33665774</v>
      </c>
      <c r="M472" s="2"/>
      <c r="N472" s="2">
        <v>33750000</v>
      </c>
      <c r="Q472" s="23"/>
      <c r="R472" s="2">
        <v>2673900.9500000002</v>
      </c>
      <c r="S472" s="1">
        <v>43769</v>
      </c>
      <c r="T472" s="1">
        <v>43779</v>
      </c>
      <c r="U472" s="1">
        <v>43780</v>
      </c>
      <c r="V472">
        <v>14</v>
      </c>
      <c r="W472" s="1">
        <v>43794</v>
      </c>
      <c r="X472" s="1">
        <v>43793</v>
      </c>
      <c r="Y472" s="2">
        <v>1684523.66</v>
      </c>
      <c r="Z472" s="2">
        <v>1191900</v>
      </c>
      <c r="AF472" s="2">
        <v>0</v>
      </c>
      <c r="AG472" s="14">
        <f>SUMIF('consultant-gross'!D:D,eslam.data!AQ472,'consultant-gross'!F:F)</f>
        <v>1684523.66</v>
      </c>
      <c r="AH472" s="14">
        <f>SUMIF('consultant-gross'!D:D,eslam.data!AQ472,'consultant-gross'!G:G)</f>
        <v>1684523.66</v>
      </c>
      <c r="AI472" s="14">
        <f>SUMIF('consultant-net'!D:D,eslam.data!AQ472,'consultant-net'!F:F)</f>
        <v>2673900.9500000002</v>
      </c>
      <c r="AJ472" s="2" t="str">
        <f>VLOOKUP(A472,'eslam-to-invoicing'!A:B,2,0)</f>
        <v>HyperOne Zayed Extension</v>
      </c>
      <c r="AQ472" s="2" t="str">
        <f t="shared" ref="AQ472:AQ486" si="74">A472&amp;C472</f>
        <v>HyperOne1</v>
      </c>
      <c r="AR472" s="2" t="str">
        <f t="shared" ref="AR472:AR486" si="75">AJ472&amp;C472</f>
        <v>HyperOne Zayed Extension1</v>
      </c>
    </row>
    <row r="473" spans="1:44" hidden="1" x14ac:dyDescent="0.3">
      <c r="A473" s="6" t="s">
        <v>48</v>
      </c>
      <c r="B473" s="6">
        <f>VLOOKUP(A473,Sheet1!A:B,2,0)</f>
        <v>1</v>
      </c>
      <c r="C473" s="6">
        <v>2</v>
      </c>
      <c r="D473" s="25"/>
      <c r="E473" s="2">
        <v>11473372.17</v>
      </c>
      <c r="F473" s="26">
        <f>_xlfn.MAXIFS('data-from-invoicing'!E:E,'data-from-invoicing'!D:D,eslam.data!AR473)</f>
        <v>11473371.43</v>
      </c>
      <c r="G473" s="2">
        <f t="shared" si="72"/>
        <v>-0.74000000022351742</v>
      </c>
      <c r="H473" s="2"/>
      <c r="I473" s="23"/>
      <c r="J473" s="2">
        <f>SUMIF('collection only'!D:D,eslam.data!AQ473,'collection only'!E:E)</f>
        <v>8063620</v>
      </c>
      <c r="K473" s="26">
        <f>SUMIF('data-from-invoicing'!D:D,eslam.data!AR473,'data-from-invoicing'!F:F)</f>
        <v>8637288.8614999987</v>
      </c>
      <c r="L473" s="2">
        <f t="shared" si="73"/>
        <v>573668.86149999872</v>
      </c>
      <c r="M473" s="2"/>
      <c r="Q473" s="23"/>
      <c r="R473" s="2">
        <v>8554552.6099999994</v>
      </c>
      <c r="S473" s="1">
        <v>43799</v>
      </c>
      <c r="T473" s="1">
        <v>43806</v>
      </c>
      <c r="U473" s="1">
        <v>43807</v>
      </c>
      <c r="V473">
        <v>14</v>
      </c>
      <c r="W473" s="1">
        <v>43821</v>
      </c>
      <c r="X473" s="1">
        <v>43811</v>
      </c>
      <c r="Y473" s="2">
        <v>13157895.83</v>
      </c>
      <c r="Z473" s="2">
        <v>478500</v>
      </c>
      <c r="AF473" s="2">
        <v>0</v>
      </c>
      <c r="AG473" s="14">
        <f>SUMIF('consultant-gross'!D:D,eslam.data!AQ473,'consultant-gross'!F:F)</f>
        <v>11473372.17</v>
      </c>
      <c r="AH473" s="14">
        <f>SUMIF('consultant-gross'!D:D,eslam.data!AQ473,'consultant-gross'!G:G)</f>
        <v>13157895.83</v>
      </c>
      <c r="AI473" s="14">
        <f>SUMIF('consultant-net'!D:D,eslam.data!AQ473,'consultant-net'!F:F)</f>
        <v>8554552.6099999994</v>
      </c>
      <c r="AJ473" s="2" t="str">
        <f>VLOOKUP(A473,'eslam-to-invoicing'!A:B,2,0)</f>
        <v>HyperOne Zayed Extension</v>
      </c>
      <c r="AQ473" s="2" t="str">
        <f t="shared" si="74"/>
        <v>HyperOne2</v>
      </c>
      <c r="AR473" s="2" t="str">
        <f t="shared" si="75"/>
        <v>HyperOne Zayed Extension2</v>
      </c>
    </row>
    <row r="474" spans="1:44" hidden="1" x14ac:dyDescent="0.3">
      <c r="A474" s="6" t="s">
        <v>48</v>
      </c>
      <c r="B474" s="6">
        <f>VLOOKUP(A474,Sheet1!A:B,2,0)</f>
        <v>1</v>
      </c>
      <c r="C474" s="6">
        <v>3</v>
      </c>
      <c r="D474" s="25"/>
      <c r="E474" s="2">
        <v>10276217.5887</v>
      </c>
      <c r="F474" s="26">
        <f>_xlfn.MAXIFS('data-from-invoicing'!E:E,'data-from-invoicing'!D:D,eslam.data!AR474)</f>
        <v>10276217.140000001</v>
      </c>
      <c r="G474" s="2">
        <f t="shared" si="72"/>
        <v>-0.44869999960064888</v>
      </c>
      <c r="H474" s="2"/>
      <c r="I474" s="23"/>
      <c r="J474" s="2">
        <f>SUMIF('collection only'!D:D,eslam.data!AQ474,'collection only'!E:E)</f>
        <v>6681009</v>
      </c>
      <c r="K474" s="26">
        <f>SUMIF('data-from-invoicing'!D:D,eslam.data!AR474,'data-from-invoicing'!F:F)</f>
        <v>7194819.6799999997</v>
      </c>
      <c r="L474" s="2">
        <f t="shared" si="73"/>
        <v>513810.6799999997</v>
      </c>
      <c r="M474" s="2"/>
      <c r="Q474" s="23"/>
      <c r="R474" s="2">
        <v>7194819.7145490814</v>
      </c>
      <c r="S474" s="1">
        <v>43830</v>
      </c>
      <c r="T474" s="1">
        <v>43830</v>
      </c>
      <c r="U474" s="1">
        <v>43832</v>
      </c>
      <c r="V474">
        <v>14</v>
      </c>
      <c r="W474" s="1">
        <v>43846</v>
      </c>
      <c r="X474" s="1">
        <v>43843</v>
      </c>
      <c r="Y474" s="2">
        <v>23434113.418699998</v>
      </c>
      <c r="Z474" s="2">
        <v>478500</v>
      </c>
      <c r="AF474" s="2">
        <v>1194684.3215999999</v>
      </c>
      <c r="AG474" s="14">
        <f>SUMIF('consultant-gross'!D:D,eslam.data!AQ474,'consultant-gross'!F:F)</f>
        <v>10276217.588699998</v>
      </c>
      <c r="AH474" s="14">
        <f>SUMIF('consultant-gross'!D:D,eslam.data!AQ474,'consultant-gross'!G:G)</f>
        <v>23434113.418699998</v>
      </c>
      <c r="AI474" s="14">
        <f>SUMIF('consultant-net'!D:D,eslam.data!AQ474,'consultant-net'!F:F)</f>
        <v>7194819.7145490814</v>
      </c>
      <c r="AJ474" s="2" t="str">
        <f>VLOOKUP(A474,'eslam-to-invoicing'!A:B,2,0)</f>
        <v>HyperOne Zayed Extension</v>
      </c>
      <c r="AQ474" s="2" t="str">
        <f t="shared" si="74"/>
        <v>HyperOne3</v>
      </c>
      <c r="AR474" s="2" t="str">
        <f t="shared" si="75"/>
        <v>HyperOne Zayed Extension3</v>
      </c>
    </row>
    <row r="475" spans="1:44" hidden="1" x14ac:dyDescent="0.3">
      <c r="A475" s="6" t="s">
        <v>48</v>
      </c>
      <c r="B475" s="6">
        <f>VLOOKUP(A475,Sheet1!A:B,2,0)</f>
        <v>1</v>
      </c>
      <c r="C475" s="6">
        <v>4</v>
      </c>
      <c r="D475" s="25"/>
      <c r="E475" s="2">
        <v>12451224.366800001</v>
      </c>
      <c r="F475" s="26">
        <f>_xlfn.MAXIFS('data-from-invoicing'!E:E,'data-from-invoicing'!D:D,eslam.data!AR475)</f>
        <v>12451225.710000001</v>
      </c>
      <c r="G475" s="2">
        <f t="shared" si="72"/>
        <v>1.3432000000029802</v>
      </c>
      <c r="H475" s="2"/>
      <c r="I475" s="23"/>
      <c r="J475" s="2">
        <f>SUMIF('collection only'!D:D,eslam.data!AQ475,'collection only'!E:E)</f>
        <v>6318712</v>
      </c>
      <c r="K475" s="26">
        <f>SUMIF('data-from-invoicing'!D:D,eslam.data!AR475,'data-from-invoicing'!F:F)</f>
        <v>6318712</v>
      </c>
      <c r="L475" s="2">
        <f t="shared" si="73"/>
        <v>0</v>
      </c>
      <c r="M475" s="2"/>
      <c r="Q475" s="23"/>
      <c r="R475" s="2">
        <v>6318712</v>
      </c>
      <c r="S475" s="1">
        <v>43861</v>
      </c>
      <c r="T475" s="1">
        <v>43861</v>
      </c>
      <c r="U475" s="1">
        <v>43867</v>
      </c>
      <c r="V475">
        <v>14</v>
      </c>
      <c r="W475" s="1">
        <v>43881</v>
      </c>
      <c r="X475" s="1">
        <v>43884</v>
      </c>
      <c r="Y475" s="2">
        <v>35885337.785499997</v>
      </c>
      <c r="AF475" s="2">
        <v>4562652.7636000002</v>
      </c>
      <c r="AG475" s="14">
        <f>SUMIF('consultant-gross'!D:D,eslam.data!AQ475,'consultant-gross'!F:F)</f>
        <v>12451224.366799999</v>
      </c>
      <c r="AH475" s="14">
        <f>SUMIF('consultant-gross'!D:D,eslam.data!AQ475,'consultant-gross'!G:G)</f>
        <v>35885337.785499997</v>
      </c>
      <c r="AI475" s="14">
        <f>SUMIF('consultant-net'!D:D,eslam.data!AQ475,'consultant-net'!F:F)</f>
        <v>7092200.1310555199</v>
      </c>
      <c r="AJ475" s="2" t="str">
        <f>VLOOKUP(A475,'eslam-to-invoicing'!A:B,2,0)</f>
        <v>HyperOne Zayed Extension</v>
      </c>
      <c r="AQ475" s="2" t="str">
        <f t="shared" si="74"/>
        <v>HyperOne4</v>
      </c>
      <c r="AR475" s="2" t="str">
        <f t="shared" si="75"/>
        <v>HyperOne Zayed Extension4</v>
      </c>
    </row>
    <row r="476" spans="1:44" x14ac:dyDescent="0.3">
      <c r="A476" s="6" t="s">
        <v>48</v>
      </c>
      <c r="B476" s="35">
        <f>VLOOKUP(A476,Sheet1!A:B,2,0)</f>
        <v>1</v>
      </c>
      <c r="C476" s="6">
        <v>5</v>
      </c>
      <c r="D476" s="25"/>
      <c r="E476" s="2">
        <v>5616638.2145000026</v>
      </c>
      <c r="F476" s="26">
        <f>_xlfn.MAXIFS('data-from-invoicing'!E:E,'data-from-invoicing'!D:D,eslam.data!AR476)</f>
        <v>5616447.6200000001</v>
      </c>
      <c r="G476" s="2">
        <f t="shared" si="72"/>
        <v>-190.59450000245124</v>
      </c>
      <c r="I476" s="23"/>
      <c r="J476" s="2">
        <f>SUMIF('collection only'!D:D,eslam.data!AQ476,'collection only'!E:E)</f>
        <v>3307335</v>
      </c>
      <c r="K476" s="26">
        <f>SUMIF('data-from-invoicing'!D:D,eslam.data!AR476,'data-from-invoicing'!F:F)</f>
        <v>3307335</v>
      </c>
      <c r="L476" s="2">
        <f t="shared" si="73"/>
        <v>0</v>
      </c>
      <c r="Q476" s="23"/>
      <c r="R476" s="2">
        <v>3307335</v>
      </c>
      <c r="S476" s="1">
        <v>43890</v>
      </c>
      <c r="T476" s="1">
        <v>43875</v>
      </c>
      <c r="U476" s="1">
        <v>43879</v>
      </c>
      <c r="V476">
        <v>14</v>
      </c>
      <c r="W476" s="1">
        <v>43893</v>
      </c>
      <c r="X476" s="1">
        <v>43884</v>
      </c>
      <c r="Y476" s="2">
        <v>41501976</v>
      </c>
      <c r="AF476" s="2">
        <v>5067252</v>
      </c>
      <c r="AG476" s="14">
        <f>SUMIF('consultant-gross'!D:D,eslam.data!AQ476,'consultant-gross'!F:F)</f>
        <v>5616638.2145000026</v>
      </c>
      <c r="AH476" s="14">
        <f>SUMIF('consultant-gross'!D:D,eslam.data!AQ476,'consultant-gross'!G:G)</f>
        <v>41501976</v>
      </c>
      <c r="AI476" s="14">
        <f>SUMIF('consultant-net'!D:D,eslam.data!AQ476,'consultant-net'!F:F)</f>
        <v>3307335</v>
      </c>
      <c r="AJ476" s="2" t="str">
        <f>VLOOKUP(A476,'eslam-to-invoicing'!A:B,2,0)</f>
        <v>HyperOne Zayed Extension</v>
      </c>
      <c r="AQ476" s="2" t="str">
        <f t="shared" si="74"/>
        <v>HyperOne5</v>
      </c>
      <c r="AR476" s="2" t="str">
        <f t="shared" si="75"/>
        <v>HyperOne Zayed Extension5</v>
      </c>
    </row>
    <row r="477" spans="1:44" hidden="1" x14ac:dyDescent="0.3">
      <c r="A477" s="6" t="s">
        <v>48</v>
      </c>
      <c r="B477" s="6">
        <f>VLOOKUP(A477,Sheet1!A:B,2,0)</f>
        <v>1</v>
      </c>
      <c r="C477" s="6">
        <v>6</v>
      </c>
      <c r="D477" s="25"/>
      <c r="E477" s="2">
        <v>10976157.5052</v>
      </c>
      <c r="F477" s="26">
        <f>_xlfn.MAXIFS('data-from-invoicing'!E:E,'data-from-invoicing'!D:D,eslam.data!AR477)</f>
        <v>10976158</v>
      </c>
      <c r="G477" s="2">
        <f t="shared" si="72"/>
        <v>0.49479999952018261</v>
      </c>
      <c r="H477" s="2"/>
      <c r="I477" s="23"/>
      <c r="J477" s="2">
        <f>SUMIF('collection only'!D:D,eslam.data!AQ477,'collection only'!E:E)</f>
        <v>8598544</v>
      </c>
      <c r="K477" s="26">
        <f>SUMIF('data-from-invoicing'!D:D,eslam.data!AR477,'data-from-invoicing'!F:F)</f>
        <v>8598918.8200000003</v>
      </c>
      <c r="L477" s="2">
        <f t="shared" si="73"/>
        <v>374.82000000029802</v>
      </c>
      <c r="M477" s="2"/>
      <c r="Q477" s="23"/>
      <c r="R477" s="2">
        <v>8598545.1486564241</v>
      </c>
      <c r="S477" s="1">
        <v>43890</v>
      </c>
      <c r="T477" s="1">
        <v>43890</v>
      </c>
      <c r="U477" s="1">
        <v>43893</v>
      </c>
      <c r="V477">
        <v>14</v>
      </c>
      <c r="W477" s="1">
        <v>43907</v>
      </c>
      <c r="X477" s="1">
        <v>43897</v>
      </c>
      <c r="Y477" s="2">
        <v>52478133.505199999</v>
      </c>
      <c r="AF477" s="2">
        <v>6203130.80535</v>
      </c>
      <c r="AG477" s="14">
        <f>SUMIF('consultant-gross'!D:D,eslam.data!AQ477,'consultant-gross'!F:F)</f>
        <v>10976157.505199999</v>
      </c>
      <c r="AH477" s="14">
        <f>SUMIF('consultant-gross'!D:D,eslam.data!AQ477,'consultant-gross'!G:G)</f>
        <v>52478133.505199999</v>
      </c>
      <c r="AI477" s="14">
        <f>SUMIF('consultant-net'!D:D,eslam.data!AQ477,'consultant-net'!F:F)</f>
        <v>8598545.1486564241</v>
      </c>
      <c r="AJ477" s="2" t="str">
        <f>VLOOKUP(A477,'eslam-to-invoicing'!A:B,2,0)</f>
        <v>HyperOne Zayed Extension</v>
      </c>
      <c r="AQ477" s="2" t="str">
        <f t="shared" si="74"/>
        <v>HyperOne6</v>
      </c>
      <c r="AR477" s="2" t="str">
        <f t="shared" si="75"/>
        <v>HyperOne Zayed Extension6</v>
      </c>
    </row>
    <row r="478" spans="1:44" x14ac:dyDescent="0.3">
      <c r="A478" s="6" t="s">
        <v>48</v>
      </c>
      <c r="B478" s="35">
        <f>VLOOKUP(A478,Sheet1!A:B,2,0)</f>
        <v>1</v>
      </c>
      <c r="C478" s="6">
        <v>7</v>
      </c>
      <c r="D478" s="25"/>
      <c r="E478" s="2">
        <v>12354446.4948</v>
      </c>
      <c r="F478" s="26">
        <f>_xlfn.MAXIFS('data-from-invoicing'!E:E,'data-from-invoicing'!D:D,eslam.data!AR478)</f>
        <v>12419046</v>
      </c>
      <c r="G478" s="2">
        <f t="shared" si="72"/>
        <v>64599.50520000048</v>
      </c>
      <c r="I478" s="23"/>
      <c r="J478" s="2">
        <f>SUMIF('collection only'!D:D,eslam.data!AQ478,'collection only'!E:E)</f>
        <v>8960935</v>
      </c>
      <c r="K478" s="26">
        <f>SUMIF('data-from-invoicing'!D:D,eslam.data!AR478,'data-from-invoicing'!F:F)</f>
        <v>8960289.4800000004</v>
      </c>
      <c r="L478" s="2">
        <f t="shared" si="73"/>
        <v>-645.51999999955297</v>
      </c>
      <c r="Q478" s="23"/>
      <c r="R478" s="2">
        <v>8896507</v>
      </c>
      <c r="S478" s="1">
        <v>43921</v>
      </c>
      <c r="T478" s="1">
        <v>43906</v>
      </c>
      <c r="U478" s="1">
        <v>43909</v>
      </c>
      <c r="V478">
        <v>14</v>
      </c>
      <c r="W478" s="1">
        <v>43923</v>
      </c>
      <c r="X478" s="1">
        <v>43913</v>
      </c>
      <c r="Y478" s="2">
        <v>64832580</v>
      </c>
      <c r="AF478" s="2">
        <v>7392793.3391800001</v>
      </c>
      <c r="AG478" s="14">
        <f>SUMIF('consultant-gross'!D:D,eslam.data!AQ478,'consultant-gross'!F:F)</f>
        <v>12354446.494800001</v>
      </c>
      <c r="AH478" s="14">
        <f>SUMIF('consultant-gross'!D:D,eslam.data!AQ478,'consultant-gross'!G:G)</f>
        <v>64832580</v>
      </c>
      <c r="AI478" s="14">
        <f>SUMIF('consultant-net'!D:D,eslam.data!AQ478,'consultant-net'!F:F)</f>
        <v>8896507</v>
      </c>
      <c r="AJ478" s="2" t="str">
        <f>VLOOKUP(A478,'eslam-to-invoicing'!A:B,2,0)</f>
        <v>HyperOne Zayed Extension</v>
      </c>
      <c r="AQ478" s="2" t="str">
        <f t="shared" si="74"/>
        <v>HyperOne7</v>
      </c>
      <c r="AR478" s="2" t="str">
        <f t="shared" si="75"/>
        <v>HyperOne Zayed Extension7</v>
      </c>
    </row>
    <row r="479" spans="1:44" x14ac:dyDescent="0.3">
      <c r="A479" s="6" t="s">
        <v>48</v>
      </c>
      <c r="B479" s="35">
        <f>VLOOKUP(A479,Sheet1!A:B,2,0)</f>
        <v>1</v>
      </c>
      <c r="C479" s="6">
        <v>8</v>
      </c>
      <c r="D479" s="25"/>
      <c r="E479" s="2">
        <v>7228560.7301416993</v>
      </c>
      <c r="F479" s="26">
        <f>_xlfn.MAXIFS('data-from-invoicing'!E:E,'data-from-invoicing'!D:D,eslam.data!AR479)</f>
        <v>7092750.29</v>
      </c>
      <c r="G479" s="2">
        <f t="shared" si="72"/>
        <v>-135810.44014169928</v>
      </c>
      <c r="I479" s="23"/>
      <c r="J479" s="2">
        <f>SUMIF('collection only'!D:D,eslam.data!AQ479,'collection only'!E:E)</f>
        <v>3276433</v>
      </c>
      <c r="K479" s="26">
        <f>SUMIF('data-from-invoicing'!D:D,eslam.data!AR479,'data-from-invoicing'!F:F)</f>
        <v>3276433</v>
      </c>
      <c r="L479" s="2">
        <f t="shared" si="73"/>
        <v>0</v>
      </c>
      <c r="Q479" s="23"/>
      <c r="R479" s="2">
        <v>3400669</v>
      </c>
      <c r="S479" s="1">
        <v>43921</v>
      </c>
      <c r="T479" s="1">
        <v>43921</v>
      </c>
      <c r="U479" s="1">
        <v>43925</v>
      </c>
      <c r="V479">
        <v>14</v>
      </c>
      <c r="W479" s="1">
        <v>43939</v>
      </c>
      <c r="X479" s="1">
        <v>43933</v>
      </c>
      <c r="Y479" s="2">
        <v>72061140.730141699</v>
      </c>
      <c r="AF479" s="2">
        <v>9893521.3391800001</v>
      </c>
      <c r="AG479" s="14">
        <f>SUMIF('consultant-gross'!D:D,eslam.data!AQ479,'consultant-gross'!F:F)</f>
        <v>7228560.7301416993</v>
      </c>
      <c r="AH479" s="14">
        <f>SUMIF('consultant-gross'!D:D,eslam.data!AQ479,'consultant-gross'!G:G)</f>
        <v>72061140.730141699</v>
      </c>
      <c r="AI479" s="14">
        <f>SUMIF('consultant-net'!D:D,eslam.data!AQ479,'consultant-net'!F:F)</f>
        <v>3400669</v>
      </c>
      <c r="AJ479" s="2" t="str">
        <f>VLOOKUP(A479,'eslam-to-invoicing'!A:B,2,0)</f>
        <v>HyperOne Zayed Extension</v>
      </c>
      <c r="AQ479" s="2" t="str">
        <f t="shared" si="74"/>
        <v>HyperOne8</v>
      </c>
      <c r="AR479" s="2" t="str">
        <f t="shared" si="75"/>
        <v>HyperOne Zayed Extension8</v>
      </c>
    </row>
    <row r="480" spans="1:44" x14ac:dyDescent="0.3">
      <c r="A480" s="6" t="s">
        <v>48</v>
      </c>
      <c r="B480" s="35">
        <f>VLOOKUP(A480,Sheet1!A:B,2,0)</f>
        <v>1</v>
      </c>
      <c r="C480" s="6">
        <v>9</v>
      </c>
      <c r="D480" s="25"/>
      <c r="E480" s="2">
        <v>2029339.2698583009</v>
      </c>
      <c r="F480" s="26">
        <f>_xlfn.MAXIFS('data-from-invoicing'!E:E,'data-from-invoicing'!D:D,eslam.data!AR480)</f>
        <v>2100740</v>
      </c>
      <c r="G480" s="2">
        <f t="shared" si="72"/>
        <v>71400.730141699081</v>
      </c>
      <c r="I480" s="23"/>
      <c r="J480" s="2">
        <f>SUMIF('collection only'!D:D,eslam.data!AQ480,'collection only'!E:E)</f>
        <v>1277872</v>
      </c>
      <c r="K480" s="26">
        <f>SUMIF('data-from-invoicing'!D:D,eslam.data!AR480,'data-from-invoicing'!F:F)</f>
        <v>9493853</v>
      </c>
      <c r="L480" s="2">
        <f t="shared" si="73"/>
        <v>8215981</v>
      </c>
      <c r="Q480" s="23"/>
      <c r="R480" s="2">
        <v>1277872</v>
      </c>
      <c r="S480" s="1">
        <v>43951</v>
      </c>
      <c r="T480" s="1">
        <v>43937</v>
      </c>
      <c r="U480" s="1">
        <v>43940</v>
      </c>
      <c r="V480">
        <v>14</v>
      </c>
      <c r="W480" s="1">
        <v>43954</v>
      </c>
      <c r="X480" s="1">
        <v>43947</v>
      </c>
      <c r="Y480" s="2">
        <v>74090480</v>
      </c>
      <c r="AF480" s="2">
        <v>10272402</v>
      </c>
      <c r="AG480" s="14">
        <f>SUMIF('consultant-gross'!D:D,eslam.data!AQ480,'consultant-gross'!F:F)</f>
        <v>2029339.2698583007</v>
      </c>
      <c r="AH480" s="14">
        <f>SUMIF('consultant-gross'!D:D,eslam.data!AQ480,'consultant-gross'!G:G)</f>
        <v>74090480</v>
      </c>
      <c r="AI480" s="14">
        <f>SUMIF('consultant-net'!D:D,eslam.data!AQ480,'consultant-net'!F:F)</f>
        <v>1277872</v>
      </c>
      <c r="AJ480" s="2" t="str">
        <f>VLOOKUP(A480,'eslam-to-invoicing'!A:B,2,0)</f>
        <v>HyperOne Zayed Extension</v>
      </c>
      <c r="AQ480" s="2" t="str">
        <f t="shared" si="74"/>
        <v>HyperOne9</v>
      </c>
      <c r="AR480" s="2" t="str">
        <f t="shared" si="75"/>
        <v>HyperOne Zayed Extension9</v>
      </c>
    </row>
    <row r="481" spans="1:44" x14ac:dyDescent="0.3">
      <c r="A481" s="6" t="s">
        <v>48</v>
      </c>
      <c r="B481" s="35">
        <f>VLOOKUP(A481,Sheet1!A:B,2,0)</f>
        <v>1</v>
      </c>
      <c r="C481" s="6">
        <v>10</v>
      </c>
      <c r="D481" s="25"/>
      <c r="E481" s="2">
        <v>7741768.3647465408</v>
      </c>
      <c r="F481" s="26">
        <f>_xlfn.MAXIFS('data-from-invoicing'!E:E,'data-from-invoicing'!D:D,eslam.data!AR481)</f>
        <v>7629179.0499999998</v>
      </c>
      <c r="G481" s="2">
        <f t="shared" si="72"/>
        <v>-112589.31474654097</v>
      </c>
      <c r="I481" s="23"/>
      <c r="J481" s="2">
        <f>SUMIF('collection only'!D:D,eslam.data!AQ481,'collection only'!E:E)</f>
        <v>4688664</v>
      </c>
      <c r="K481" s="26">
        <f>SUMIF('data-from-invoicing'!D:D,eslam.data!AR481,'data-from-invoicing'!F:F)</f>
        <v>4688663.2125000004</v>
      </c>
      <c r="L481" s="2">
        <f t="shared" si="73"/>
        <v>-0.78749999962747097</v>
      </c>
      <c r="Q481" s="23"/>
      <c r="R481" s="2">
        <v>4810581.915521387</v>
      </c>
      <c r="S481" s="1">
        <v>43982</v>
      </c>
      <c r="T481" s="1">
        <v>43966</v>
      </c>
      <c r="U481" s="1">
        <v>43968</v>
      </c>
      <c r="V481">
        <v>14</v>
      </c>
      <c r="W481" s="1">
        <v>43982</v>
      </c>
      <c r="X481" s="1">
        <v>43983</v>
      </c>
      <c r="Y481" s="2">
        <v>81832248.364746541</v>
      </c>
      <c r="AF481" s="2">
        <v>11782199.724579999</v>
      </c>
      <c r="AG481" s="14">
        <f>SUMIF('consultant-gross'!D:D,eslam.data!AQ481,'consultant-gross'!F:F)</f>
        <v>7741768.3647465408</v>
      </c>
      <c r="AH481" s="14">
        <f>SUMIF('consultant-gross'!D:D,eslam.data!AQ481,'consultant-gross'!G:G)</f>
        <v>81832248.364746541</v>
      </c>
      <c r="AI481" s="14">
        <f>SUMIF('consultant-net'!D:D,eslam.data!AQ481,'consultant-net'!F:F)</f>
        <v>4810581.915521387</v>
      </c>
      <c r="AJ481" s="2" t="str">
        <f>VLOOKUP(A481,'eslam-to-invoicing'!A:B,2,0)</f>
        <v>HyperOne Zayed Extension</v>
      </c>
      <c r="AQ481" s="2" t="str">
        <f t="shared" si="74"/>
        <v>HyperOne10</v>
      </c>
      <c r="AR481" s="2" t="str">
        <f t="shared" si="75"/>
        <v>HyperOne Zayed Extension10</v>
      </c>
    </row>
    <row r="482" spans="1:44" x14ac:dyDescent="0.3">
      <c r="A482" s="6" t="s">
        <v>48</v>
      </c>
      <c r="B482" s="35">
        <f>VLOOKUP(A482,Sheet1!A:B,2,0)</f>
        <v>1</v>
      </c>
      <c r="C482" s="6">
        <v>11</v>
      </c>
      <c r="D482" s="25"/>
      <c r="E482" s="2">
        <v>9960645.6352534592</v>
      </c>
      <c r="F482" s="26">
        <f>_xlfn.MAXIFS('data-from-invoicing'!E:E,'data-from-invoicing'!D:D,eslam.data!AR482)</f>
        <v>10073235.24</v>
      </c>
      <c r="G482" s="2">
        <f t="shared" si="72"/>
        <v>112589.60474654101</v>
      </c>
      <c r="I482" s="23"/>
      <c r="J482" s="2">
        <f>SUMIF('collection only'!D:D,eslam.data!AQ482,'collection only'!E:E)</f>
        <v>6700148</v>
      </c>
      <c r="K482" s="26">
        <f>SUMIF('data-from-invoicing'!D:D,eslam.data!AR482,'data-from-invoicing'!F:F)</f>
        <v>6700148</v>
      </c>
      <c r="L482" s="2">
        <f t="shared" si="73"/>
        <v>0</v>
      </c>
      <c r="Q482" s="23"/>
      <c r="R482" s="2">
        <v>6700151</v>
      </c>
      <c r="S482" s="1">
        <v>44012</v>
      </c>
      <c r="T482" s="1">
        <v>43997</v>
      </c>
      <c r="U482" s="1">
        <v>44000</v>
      </c>
      <c r="V482">
        <v>14</v>
      </c>
      <c r="W482" s="1">
        <v>44014</v>
      </c>
      <c r="X482" s="1">
        <v>44005</v>
      </c>
      <c r="Y482" s="2">
        <v>91792894</v>
      </c>
      <c r="AF482" s="2">
        <v>13305539</v>
      </c>
      <c r="AG482" s="14">
        <f>SUMIF('consultant-gross'!D:D,eslam.data!AQ482,'consultant-gross'!F:F)</f>
        <v>9960645.6352534592</v>
      </c>
      <c r="AH482" s="14">
        <f>SUMIF('consultant-gross'!D:D,eslam.data!AQ482,'consultant-gross'!G:G)</f>
        <v>91792894</v>
      </c>
      <c r="AI482" s="14">
        <f>SUMIF('consultant-net'!D:D,eslam.data!AQ482,'consultant-net'!F:F)</f>
        <v>6700151</v>
      </c>
      <c r="AJ482" s="2" t="str">
        <f>VLOOKUP(A482,'eslam-to-invoicing'!A:B,2,0)</f>
        <v>HyperOne Zayed Extension</v>
      </c>
      <c r="AQ482" s="2" t="str">
        <f t="shared" si="74"/>
        <v>HyperOne11</v>
      </c>
      <c r="AR482" s="2" t="str">
        <f t="shared" si="75"/>
        <v>HyperOne Zayed Extension11</v>
      </c>
    </row>
    <row r="483" spans="1:44" hidden="1" x14ac:dyDescent="0.3">
      <c r="A483" s="6" t="s">
        <v>48</v>
      </c>
      <c r="B483" s="6">
        <f>VLOOKUP(A483,Sheet1!A:B,2,0)</f>
        <v>1</v>
      </c>
      <c r="C483" s="6">
        <v>12</v>
      </c>
      <c r="D483" s="25"/>
      <c r="E483" s="2">
        <v>3093528.571520105</v>
      </c>
      <c r="F483" s="26">
        <f>_xlfn.MAXIFS('data-from-invoicing'!E:E,'data-from-invoicing'!D:D,eslam.data!AR483)</f>
        <v>3093527.62</v>
      </c>
      <c r="G483" s="2">
        <f t="shared" si="72"/>
        <v>-0.9515201048925519</v>
      </c>
      <c r="H483" s="2"/>
      <c r="I483" s="23"/>
      <c r="J483" s="2">
        <f>SUMIF('collection only'!D:D,eslam.data!AQ483,'collection only'!E:E)</f>
        <v>1896315</v>
      </c>
      <c r="K483" s="26">
        <f>SUMIF('data-from-invoicing'!D:D,eslam.data!AR483,'data-from-invoicing'!F:F)</f>
        <v>1896313.7209999999</v>
      </c>
      <c r="L483" s="2">
        <f t="shared" si="73"/>
        <v>-1.2790000000968575</v>
      </c>
      <c r="M483" s="2"/>
      <c r="Q483" s="23"/>
      <c r="R483" s="2">
        <v>1896314.4171560151</v>
      </c>
      <c r="S483" s="1">
        <v>44012</v>
      </c>
      <c r="T483" s="1">
        <v>44012</v>
      </c>
      <c r="U483" s="1">
        <v>44016</v>
      </c>
      <c r="V483">
        <v>14</v>
      </c>
      <c r="W483" s="1">
        <v>44030</v>
      </c>
      <c r="X483" s="1">
        <v>44023</v>
      </c>
      <c r="Y483" s="2">
        <v>94886422.571520105</v>
      </c>
      <c r="AF483" s="2">
        <v>13935080.90718</v>
      </c>
      <c r="AG483" s="14">
        <f>SUMIF('consultant-gross'!D:D,eslam.data!AQ483,'consultant-gross'!F:F)</f>
        <v>3093528.571520105</v>
      </c>
      <c r="AH483" s="14">
        <f>SUMIF('consultant-gross'!D:D,eslam.data!AQ483,'consultant-gross'!G:G)</f>
        <v>94886422.571520105</v>
      </c>
      <c r="AI483" s="14">
        <f>SUMIF('consultant-net'!D:D,eslam.data!AQ483,'consultant-net'!F:F)</f>
        <v>1896314.4171560146</v>
      </c>
      <c r="AJ483" s="2" t="str">
        <f>VLOOKUP(A483,'eslam-to-invoicing'!A:B,2,0)</f>
        <v>HyperOne Zayed Extension</v>
      </c>
      <c r="AQ483" s="2" t="str">
        <f t="shared" si="74"/>
        <v>HyperOne12</v>
      </c>
      <c r="AR483" s="2" t="str">
        <f t="shared" si="75"/>
        <v>HyperOne Zayed Extension12</v>
      </c>
    </row>
    <row r="484" spans="1:44" hidden="1" x14ac:dyDescent="0.3">
      <c r="A484" s="6" t="s">
        <v>48</v>
      </c>
      <c r="B484" s="6">
        <f>VLOOKUP(A484,Sheet1!A:B,2,0)</f>
        <v>1</v>
      </c>
      <c r="C484" s="6">
        <v>13</v>
      </c>
      <c r="D484" s="25"/>
      <c r="E484" s="2">
        <v>9161230.5390150398</v>
      </c>
      <c r="F484" s="26">
        <f>_xlfn.MAXIFS('data-from-invoicing'!E:E,'data-from-invoicing'!D:D,eslam.data!AR484)</f>
        <v>9161231</v>
      </c>
      <c r="G484" s="2">
        <f t="shared" si="72"/>
        <v>0.4609849601984024</v>
      </c>
      <c r="H484" s="2"/>
      <c r="I484" s="23"/>
      <c r="J484" s="2">
        <f>SUMIF('collection only'!D:D,eslam.data!AQ484,'collection only'!E:E)</f>
        <v>6738702</v>
      </c>
      <c r="K484" s="26">
        <f>SUMIF('data-from-invoicing'!D:D,eslam.data!AR484,'data-from-invoicing'!F:F)</f>
        <v>6738702</v>
      </c>
      <c r="L484" s="2">
        <f t="shared" si="73"/>
        <v>0</v>
      </c>
      <c r="M484" s="2"/>
      <c r="Q484" s="23"/>
      <c r="R484" s="2">
        <v>6738701.3467518752</v>
      </c>
      <c r="S484" s="1">
        <v>44043</v>
      </c>
      <c r="T484" s="1">
        <v>44043</v>
      </c>
      <c r="U484" s="1">
        <v>44052</v>
      </c>
      <c r="V484">
        <v>14</v>
      </c>
      <c r="W484" s="1">
        <v>44066</v>
      </c>
      <c r="X484" s="1">
        <v>44062</v>
      </c>
      <c r="Y484" s="2">
        <v>104047653.1105351</v>
      </c>
      <c r="AF484" s="2">
        <v>14675608.17248</v>
      </c>
      <c r="AG484" s="14">
        <f>SUMIF('consultant-gross'!D:D,eslam.data!AQ484,'consultant-gross'!F:F)</f>
        <v>9161230.5390150398</v>
      </c>
      <c r="AH484" s="14">
        <f>SUMIF('consultant-gross'!D:D,eslam.data!AQ484,'consultant-gross'!G:G)</f>
        <v>104047653.11053514</v>
      </c>
      <c r="AI484" s="14">
        <f>SUMIF('consultant-net'!D:D,eslam.data!AQ484,'consultant-net'!F:F)</f>
        <v>6738701.3467518752</v>
      </c>
      <c r="AJ484" s="2" t="str">
        <f>VLOOKUP(A484,'eslam-to-invoicing'!A:B,2,0)</f>
        <v>HyperOne Zayed Extension</v>
      </c>
      <c r="AQ484" s="2" t="str">
        <f t="shared" si="74"/>
        <v>HyperOne13</v>
      </c>
      <c r="AR484" s="2" t="str">
        <f t="shared" si="75"/>
        <v>HyperOne Zayed Extension13</v>
      </c>
    </row>
    <row r="485" spans="1:44" hidden="1" x14ac:dyDescent="0.3">
      <c r="A485" s="6" t="s">
        <v>48</v>
      </c>
      <c r="B485" s="6">
        <f>VLOOKUP(A485,Sheet1!A:B,2,0)</f>
        <v>1</v>
      </c>
      <c r="C485" s="6">
        <v>14</v>
      </c>
      <c r="D485" s="25"/>
      <c r="E485" s="2">
        <v>5698538.8894648552</v>
      </c>
      <c r="F485" s="26">
        <f>_xlfn.MAXIFS('data-from-invoicing'!E:E,'data-from-invoicing'!D:D,eslam.data!AR485)</f>
        <v>5698546.5999999996</v>
      </c>
      <c r="G485" s="2">
        <f t="shared" si="72"/>
        <v>7.7105351444333792</v>
      </c>
      <c r="H485" s="2"/>
      <c r="I485" s="23"/>
      <c r="J485" s="2">
        <f>SUMIF('collection only'!D:D,eslam.data!AQ485,'collection only'!E:E)</f>
        <v>4476191</v>
      </c>
      <c r="K485" s="26">
        <f>SUMIF('data-from-invoicing'!D:D,eslam.data!AR485,'data-from-invoicing'!F:F)</f>
        <v>4476191</v>
      </c>
      <c r="L485" s="2">
        <f t="shared" si="73"/>
        <v>0</v>
      </c>
      <c r="M485" s="2"/>
      <c r="Q485" s="23"/>
      <c r="R485" s="2">
        <v>4476191</v>
      </c>
      <c r="S485" s="1">
        <v>44074</v>
      </c>
      <c r="T485" s="1">
        <v>44074</v>
      </c>
      <c r="U485" s="1">
        <v>44076</v>
      </c>
      <c r="V485">
        <v>14</v>
      </c>
      <c r="W485" s="1">
        <v>44090</v>
      </c>
      <c r="X485" s="1">
        <v>44087</v>
      </c>
      <c r="Y485" s="2">
        <v>109746192</v>
      </c>
      <c r="AF485" s="2">
        <v>14851704</v>
      </c>
      <c r="AG485" s="14">
        <f>SUMIF('consultant-gross'!D:D,eslam.data!AQ485,'consultant-gross'!F:F)</f>
        <v>5698538.8894648552</v>
      </c>
      <c r="AH485" s="14">
        <f>SUMIF('consultant-gross'!D:D,eslam.data!AQ485,'consultant-gross'!G:G)</f>
        <v>109746192</v>
      </c>
      <c r="AI485" s="14">
        <f>SUMIF('consultant-net'!D:D,eslam.data!AQ485,'consultant-net'!F:F)</f>
        <v>4476191</v>
      </c>
      <c r="AJ485" s="2" t="str">
        <f>VLOOKUP(A485,'eslam-to-invoicing'!A:B,2,0)</f>
        <v>HyperOne Zayed Extension</v>
      </c>
      <c r="AQ485" s="2" t="str">
        <f t="shared" si="74"/>
        <v>HyperOne14</v>
      </c>
      <c r="AR485" s="2" t="str">
        <f t="shared" si="75"/>
        <v>HyperOne Zayed Extension14</v>
      </c>
    </row>
    <row r="486" spans="1:44" x14ac:dyDescent="0.3">
      <c r="A486" s="6" t="s">
        <v>48</v>
      </c>
      <c r="B486" s="35">
        <f>VLOOKUP(A486,Sheet1!A:B,2,0)</f>
        <v>1</v>
      </c>
      <c r="C486" s="6">
        <v>15</v>
      </c>
      <c r="D486" s="25"/>
      <c r="E486" s="2">
        <v>16067546</v>
      </c>
      <c r="F486" s="26">
        <f>_xlfn.MAXIFS('data-from-invoicing'!E:E,'data-from-invoicing'!D:D,eslam.data!AR486)</f>
        <v>0</v>
      </c>
      <c r="G486" s="2">
        <f t="shared" si="72"/>
        <v>-16067546</v>
      </c>
      <c r="I486" s="23"/>
      <c r="J486" s="2">
        <f>SUMIF('collection only'!D:D,eslam.data!AQ486,'collection only'!E:E)</f>
        <v>2754557</v>
      </c>
      <c r="K486" s="26">
        <f>SUMIF('data-from-invoicing'!D:D,eslam.data!AR486,'data-from-invoicing'!F:F)</f>
        <v>0</v>
      </c>
      <c r="L486" s="2">
        <f t="shared" si="73"/>
        <v>-2754557</v>
      </c>
      <c r="Q486" s="23"/>
      <c r="R486" s="2">
        <v>2800899.62</v>
      </c>
      <c r="S486" s="1">
        <v>44196</v>
      </c>
      <c r="T486" s="1">
        <v>44196</v>
      </c>
      <c r="U486" s="1">
        <v>44387</v>
      </c>
      <c r="V486">
        <v>14</v>
      </c>
      <c r="W486" s="1">
        <v>44401</v>
      </c>
      <c r="X486" s="1">
        <v>44447</v>
      </c>
      <c r="Y486" s="2">
        <v>125813738</v>
      </c>
      <c r="AF486" s="2">
        <v>18113646</v>
      </c>
      <c r="AG486" s="14">
        <f>SUMIF('consultant-gross'!D:D,eslam.data!AQ486,'consultant-gross'!F:F)</f>
        <v>16067546</v>
      </c>
      <c r="AH486" s="14">
        <f>SUMIF('consultant-gross'!D:D,eslam.data!AQ486,'consultant-gross'!G:G)</f>
        <v>125813738</v>
      </c>
      <c r="AI486" s="14">
        <f>SUMIF('consultant-net'!D:D,eslam.data!AQ486,'consultant-net'!F:F)</f>
        <v>2800899.62</v>
      </c>
      <c r="AJ486" s="2" t="str">
        <f>VLOOKUP(A486,'eslam-to-invoicing'!A:B,2,0)</f>
        <v>HyperOne Zayed Extension</v>
      </c>
      <c r="AQ486" s="2" t="str">
        <f t="shared" si="74"/>
        <v>HyperOne15</v>
      </c>
      <c r="AR486" s="2" t="str">
        <f t="shared" si="75"/>
        <v>HyperOne Zayed Extension15</v>
      </c>
    </row>
    <row r="487" spans="1:44" x14ac:dyDescent="0.3">
      <c r="B487" s="35" t="e">
        <f>VLOOKUP(A487,Sheet1!A:B,2,0)</f>
        <v>#N/A</v>
      </c>
      <c r="D487" s="25"/>
      <c r="F487" s="26">
        <f>_xlfn.MAXIFS('data-from-invoicing'!E:E,'data-from-invoicing'!D:D,eslam.data!AR487)</f>
        <v>0</v>
      </c>
      <c r="I487" s="23"/>
      <c r="K487" s="26"/>
      <c r="Q487" s="23"/>
    </row>
    <row r="488" spans="1:44" hidden="1" x14ac:dyDescent="0.3">
      <c r="A488" s="6" t="s">
        <v>46</v>
      </c>
      <c r="B488" s="6">
        <f>VLOOKUP(A488,Sheet1!A:B,2,0)</f>
        <v>1</v>
      </c>
      <c r="C488" s="6">
        <v>1</v>
      </c>
      <c r="D488" s="25"/>
      <c r="E488" s="2">
        <v>2651353.89</v>
      </c>
      <c r="F488" s="26">
        <f>_xlfn.MAXIFS('data-from-invoicing'!E:E,'data-from-invoicing'!D:D,eslam.data!AR488)</f>
        <v>2651353</v>
      </c>
      <c r="G488" s="2">
        <f t="shared" ref="G488:G503" si="76">F488-E488</f>
        <v>-0.89000000013038516</v>
      </c>
      <c r="H488" s="2"/>
      <c r="I488" s="23"/>
      <c r="J488" s="2">
        <f>SUMIF('collection only'!D:D,eslam.data!AQ488,'collection only'!E:E)</f>
        <v>9032556.9000000004</v>
      </c>
      <c r="K488" s="26">
        <f>SUMIF('data-from-invoicing'!D:D,eslam.data!AR488,'data-from-invoicing'!F:F)</f>
        <v>5297470.32</v>
      </c>
      <c r="L488" s="2">
        <f t="shared" ref="L488:L503" si="77">K488-J488</f>
        <v>-3735086.58</v>
      </c>
      <c r="M488" s="2"/>
      <c r="N488" s="2">
        <v>5000000</v>
      </c>
      <c r="Q488" s="23"/>
      <c r="R488" s="2">
        <v>4032556.9</v>
      </c>
      <c r="S488" s="1">
        <v>43769</v>
      </c>
      <c r="T488" s="1">
        <v>43762</v>
      </c>
      <c r="U488" s="1">
        <v>43767</v>
      </c>
      <c r="V488">
        <v>56</v>
      </c>
      <c r="W488" s="1">
        <v>43823</v>
      </c>
      <c r="X488" s="1">
        <v>43782</v>
      </c>
      <c r="Y488" s="2">
        <v>2651353.89</v>
      </c>
      <c r="Z488" s="2">
        <v>2149309.09</v>
      </c>
      <c r="AF488" s="2">
        <v>0</v>
      </c>
      <c r="AG488" s="14">
        <f>SUMIF('consultant-gross'!D:D,eslam.data!AQ488,'consultant-gross'!F:F)</f>
        <v>0</v>
      </c>
      <c r="AH488" s="14">
        <f>SUMIF('consultant-gross'!D:D,eslam.data!AQ488,'consultant-gross'!G:G)</f>
        <v>0</v>
      </c>
      <c r="AI488" s="14">
        <f>SUMIF('consultant-net'!D:D,eslam.data!AQ488,'consultant-net'!F:F)</f>
        <v>0</v>
      </c>
      <c r="AJ488" s="2" t="str">
        <f>VLOOKUP(A488,'eslam-to-invoicing'!A:B,2,0)</f>
        <v>IKEA Extension MoA</v>
      </c>
      <c r="AQ488" s="2" t="str">
        <f t="shared" ref="AQ488:AQ503" si="78">A488&amp;C488</f>
        <v>IKEA1</v>
      </c>
      <c r="AR488" s="2" t="str">
        <f t="shared" ref="AR488:AR503" si="79">AJ488&amp;C488</f>
        <v>IKEA Extension MoA1</v>
      </c>
    </row>
    <row r="489" spans="1:44" x14ac:dyDescent="0.3">
      <c r="A489" s="6" t="s">
        <v>46</v>
      </c>
      <c r="B489" s="35">
        <f>VLOOKUP(A489,Sheet1!A:B,2,0)</f>
        <v>1</v>
      </c>
      <c r="C489" s="6">
        <v>2</v>
      </c>
      <c r="D489" s="25"/>
      <c r="E489" s="2">
        <v>11255708.289999999</v>
      </c>
      <c r="F489" s="26">
        <f>_xlfn.MAXIFS('data-from-invoicing'!E:E,'data-from-invoicing'!D:D,eslam.data!AR489)</f>
        <v>10719807.9</v>
      </c>
      <c r="G489" s="2">
        <f t="shared" si="76"/>
        <v>-535900.38999999873</v>
      </c>
      <c r="I489" s="23"/>
      <c r="J489" s="2">
        <f>SUMIF('collection only'!D:D,eslam.data!AQ489,'collection only'!E:E)</f>
        <v>11062702.450000001</v>
      </c>
      <c r="K489" s="26">
        <f>SUMIF('data-from-invoicing'!D:D,eslam.data!AR489,'data-from-invoicing'!F:F)</f>
        <v>12738076.370000001</v>
      </c>
      <c r="L489" s="2">
        <f t="shared" si="77"/>
        <v>1675373.92</v>
      </c>
      <c r="N489" s="2">
        <v>428986.9</v>
      </c>
      <c r="Q489" s="23"/>
      <c r="R489" s="2">
        <v>10633715.550000001</v>
      </c>
      <c r="S489" s="1">
        <v>43799</v>
      </c>
      <c r="T489" s="1">
        <v>43799</v>
      </c>
      <c r="U489" s="1">
        <v>43800</v>
      </c>
      <c r="V489">
        <v>56</v>
      </c>
      <c r="W489" s="1">
        <v>43856</v>
      </c>
      <c r="X489" s="1">
        <v>43822</v>
      </c>
      <c r="Y489" s="2">
        <v>13907062.18</v>
      </c>
      <c r="Z489" s="2">
        <v>4289692.08</v>
      </c>
      <c r="AF489" s="2">
        <v>619021.13</v>
      </c>
      <c r="AG489" s="14">
        <f>SUMIF('consultant-gross'!D:D,eslam.data!AQ489,'consultant-gross'!F:F)</f>
        <v>0</v>
      </c>
      <c r="AH489" s="14">
        <f>SUMIF('consultant-gross'!D:D,eslam.data!AQ489,'consultant-gross'!G:G)</f>
        <v>0</v>
      </c>
      <c r="AI489" s="14">
        <f>SUMIF('consultant-net'!D:D,eslam.data!AQ489,'consultant-net'!F:F)</f>
        <v>0</v>
      </c>
      <c r="AJ489" s="2" t="str">
        <f>VLOOKUP(A489,'eslam-to-invoicing'!A:B,2,0)</f>
        <v>IKEA Extension MoA</v>
      </c>
      <c r="AQ489" s="2" t="str">
        <f t="shared" si="78"/>
        <v>IKEA2</v>
      </c>
      <c r="AR489" s="2" t="str">
        <f t="shared" si="79"/>
        <v>IKEA Extension MoA2</v>
      </c>
    </row>
    <row r="490" spans="1:44" hidden="1" x14ac:dyDescent="0.3">
      <c r="A490" s="6" t="s">
        <v>46</v>
      </c>
      <c r="B490" s="6">
        <f>VLOOKUP(A490,Sheet1!A:B,2,0)</f>
        <v>1</v>
      </c>
      <c r="C490" s="6">
        <v>3</v>
      </c>
      <c r="D490" s="25"/>
      <c r="E490" s="2">
        <v>10066585.32</v>
      </c>
      <c r="F490" s="26">
        <f>_xlfn.MAXIFS('data-from-invoicing'!E:E,'data-from-invoicing'!D:D,eslam.data!AR490)</f>
        <v>10066585.310000001</v>
      </c>
      <c r="G490" s="2">
        <f t="shared" si="76"/>
        <v>-9.9999997764825821E-3</v>
      </c>
      <c r="H490" s="2"/>
      <c r="I490" s="23"/>
      <c r="J490" s="2">
        <f>SUMIF('collection only'!D:D,eslam.data!AQ490,'collection only'!E:E)</f>
        <v>12136068.98</v>
      </c>
      <c r="K490" s="26">
        <f>SUMIF('data-from-invoicing'!D:D,eslam.data!AR490,'data-from-invoicing'!F:F)</f>
        <v>8007384.7750000004</v>
      </c>
      <c r="L490" s="2">
        <f t="shared" si="77"/>
        <v>-4128684.2050000001</v>
      </c>
      <c r="M490" s="2"/>
      <c r="N490" s="2">
        <v>4951900.8</v>
      </c>
      <c r="Q490" s="23"/>
      <c r="R490" s="2">
        <v>7184168.1799999997</v>
      </c>
      <c r="S490" s="1">
        <v>43830</v>
      </c>
      <c r="T490" s="1">
        <v>43830</v>
      </c>
      <c r="U490" s="1">
        <v>43828</v>
      </c>
      <c r="V490">
        <v>56</v>
      </c>
      <c r="W490" s="1">
        <v>43884</v>
      </c>
      <c r="X490" s="1">
        <v>43857</v>
      </c>
      <c r="Y490" s="2">
        <v>23973647.5</v>
      </c>
      <c r="Z490" s="2">
        <v>2903747.63</v>
      </c>
      <c r="AF490" s="2">
        <v>726571.28</v>
      </c>
      <c r="AG490" s="14">
        <f>SUMIF('consultant-gross'!D:D,eslam.data!AQ490,'consultant-gross'!F:F)</f>
        <v>0</v>
      </c>
      <c r="AH490" s="14">
        <f>SUMIF('consultant-gross'!D:D,eslam.data!AQ490,'consultant-gross'!G:G)</f>
        <v>0</v>
      </c>
      <c r="AI490" s="14">
        <f>SUMIF('consultant-net'!D:D,eslam.data!AQ490,'consultant-net'!F:F)</f>
        <v>0</v>
      </c>
      <c r="AJ490" s="2" t="str">
        <f>VLOOKUP(A490,'eslam-to-invoicing'!A:B,2,0)</f>
        <v>IKEA Extension MoA</v>
      </c>
      <c r="AQ490" s="2" t="str">
        <f t="shared" si="78"/>
        <v>IKEA3</v>
      </c>
      <c r="AR490" s="2" t="str">
        <f t="shared" si="79"/>
        <v>IKEA Extension MoA3</v>
      </c>
    </row>
    <row r="491" spans="1:44" hidden="1" x14ac:dyDescent="0.3">
      <c r="A491" s="6" t="s">
        <v>46</v>
      </c>
      <c r="B491" s="6">
        <f>VLOOKUP(A491,Sheet1!A:B,2,0)</f>
        <v>1</v>
      </c>
      <c r="C491" s="6">
        <v>4</v>
      </c>
      <c r="D491" s="25"/>
      <c r="E491" s="2">
        <v>12574283.567749999</v>
      </c>
      <c r="F491" s="26">
        <f>_xlfn.MAXIFS('data-from-invoicing'!E:E,'data-from-invoicing'!D:D,eslam.data!AR491)</f>
        <v>12574283.57</v>
      </c>
      <c r="G491" s="2">
        <f t="shared" si="76"/>
        <v>2.2500008344650269E-3</v>
      </c>
      <c r="H491" s="2"/>
      <c r="I491" s="23"/>
      <c r="J491" s="2">
        <f>SUMIF('collection only'!D:D,eslam.data!AQ491,'collection only'!E:E)</f>
        <v>10394851.440000001</v>
      </c>
      <c r="K491" s="26">
        <f>SUMIF('data-from-invoicing'!D:D,eslam.data!AR491,'data-from-invoicing'!F:F)</f>
        <v>8955635.5639999993</v>
      </c>
      <c r="L491" s="2">
        <f t="shared" si="77"/>
        <v>-1439215.876000002</v>
      </c>
      <c r="M491" s="2"/>
      <c r="N491" s="2">
        <v>2116049.37</v>
      </c>
      <c r="Q491" s="23"/>
      <c r="R491" s="2">
        <v>8278802.0662750006</v>
      </c>
      <c r="S491" s="1">
        <v>43861</v>
      </c>
      <c r="T491" s="1">
        <v>43864</v>
      </c>
      <c r="U491" s="1">
        <v>43864</v>
      </c>
      <c r="V491">
        <v>56</v>
      </c>
      <c r="W491" s="1">
        <v>43920</v>
      </c>
      <c r="X491" s="1">
        <v>43887</v>
      </c>
      <c r="Y491" s="2">
        <v>36547931.067749999</v>
      </c>
      <c r="Z491" s="2">
        <v>465407.83100000001</v>
      </c>
      <c r="AF491" s="2">
        <v>919175.09273999999</v>
      </c>
      <c r="AG491" s="14">
        <f>SUMIF('consultant-gross'!D:D,eslam.data!AQ491,'consultant-gross'!F:F)</f>
        <v>0</v>
      </c>
      <c r="AH491" s="14">
        <f>SUMIF('consultant-gross'!D:D,eslam.data!AQ491,'consultant-gross'!G:G)</f>
        <v>0</v>
      </c>
      <c r="AI491" s="14">
        <f>SUMIF('consultant-net'!D:D,eslam.data!AQ491,'consultant-net'!F:F)</f>
        <v>0</v>
      </c>
      <c r="AJ491" s="2" t="str">
        <f>VLOOKUP(A491,'eslam-to-invoicing'!A:B,2,0)</f>
        <v>IKEA Extension MoA</v>
      </c>
      <c r="AQ491" s="2" t="str">
        <f t="shared" si="78"/>
        <v>IKEA4</v>
      </c>
      <c r="AR491" s="2" t="str">
        <f t="shared" si="79"/>
        <v>IKEA Extension MoA4</v>
      </c>
    </row>
    <row r="492" spans="1:44" hidden="1" x14ac:dyDescent="0.3">
      <c r="A492" s="6" t="s">
        <v>46</v>
      </c>
      <c r="B492" s="6">
        <f>VLOOKUP(A492,Sheet1!A:B,2,0)</f>
        <v>1</v>
      </c>
      <c r="C492" s="6">
        <v>5</v>
      </c>
      <c r="D492" s="25"/>
      <c r="E492" s="2">
        <v>9421690.8413780034</v>
      </c>
      <c r="F492" s="26">
        <f>_xlfn.MAXIFS('data-from-invoicing'!E:E,'data-from-invoicing'!D:D,eslam.data!AR492)</f>
        <v>9421690.8399999999</v>
      </c>
      <c r="G492" s="2">
        <f t="shared" si="76"/>
        <v>-1.3780035078525543E-3</v>
      </c>
      <c r="H492" s="2"/>
      <c r="I492" s="23"/>
      <c r="J492" s="2">
        <f>SUMIF('collection only'!D:D,eslam.data!AQ492,'collection only'!E:E)</f>
        <v>29492459.808026478</v>
      </c>
      <c r="K492" s="26">
        <f>SUMIF('data-from-invoicing'!D:D,eslam.data!AR492,'data-from-invoicing'!F:F)</f>
        <v>7739970.29</v>
      </c>
      <c r="L492" s="2">
        <f t="shared" si="77"/>
        <v>-21752489.518026479</v>
      </c>
      <c r="M492" s="2"/>
      <c r="N492" s="2">
        <v>21562500</v>
      </c>
      <c r="Q492" s="23"/>
      <c r="R492" s="2">
        <v>7929959.8080264777</v>
      </c>
      <c r="S492" s="1">
        <v>43890</v>
      </c>
      <c r="T492" s="1">
        <v>43890</v>
      </c>
      <c r="U492" s="1">
        <v>43892</v>
      </c>
      <c r="V492">
        <v>56</v>
      </c>
      <c r="W492" s="1">
        <v>43948</v>
      </c>
      <c r="X492" s="1">
        <v>43919</v>
      </c>
      <c r="Y492" s="2">
        <v>45969621.909128003</v>
      </c>
      <c r="Z492" s="2">
        <v>371420</v>
      </c>
      <c r="AF492" s="2">
        <v>847495.26089104405</v>
      </c>
      <c r="AG492" s="14">
        <f>SUMIF('consultant-gross'!D:D,eslam.data!AQ492,'consultant-gross'!F:F)</f>
        <v>0</v>
      </c>
      <c r="AH492" s="14">
        <f>SUMIF('consultant-gross'!D:D,eslam.data!AQ492,'consultant-gross'!G:G)</f>
        <v>0</v>
      </c>
      <c r="AI492" s="14">
        <f>SUMIF('consultant-net'!D:D,eslam.data!AQ492,'consultant-net'!F:F)</f>
        <v>0</v>
      </c>
      <c r="AJ492" s="2" t="str">
        <f>VLOOKUP(A492,'eslam-to-invoicing'!A:B,2,0)</f>
        <v>IKEA Extension MoA</v>
      </c>
      <c r="AQ492" s="2" t="str">
        <f t="shared" si="78"/>
        <v>IKEA5</v>
      </c>
      <c r="AR492" s="2" t="str">
        <f t="shared" si="79"/>
        <v>IKEA Extension MoA5</v>
      </c>
    </row>
    <row r="493" spans="1:44" hidden="1" x14ac:dyDescent="0.3">
      <c r="A493" s="6" t="s">
        <v>46</v>
      </c>
      <c r="B493" s="6">
        <f>VLOOKUP(A493,Sheet1!A:B,2,0)</f>
        <v>1</v>
      </c>
      <c r="C493" s="6">
        <v>6</v>
      </c>
      <c r="D493" s="25"/>
      <c r="E493" s="2">
        <v>5112809.0458881557</v>
      </c>
      <c r="F493" s="26">
        <f>_xlfn.MAXIFS('data-from-invoicing'!E:E,'data-from-invoicing'!D:D,eslam.data!AR493)</f>
        <v>5112809.05</v>
      </c>
      <c r="G493" s="2">
        <f t="shared" si="76"/>
        <v>4.11184411495924E-3</v>
      </c>
      <c r="H493" s="2"/>
      <c r="I493" s="23"/>
      <c r="J493" s="2">
        <f>SUMIF('collection only'!D:D,eslam.data!AQ493,'collection only'!E:E)</f>
        <v>5718130.6799999997</v>
      </c>
      <c r="K493" s="26">
        <f>SUMIF('data-from-invoicing'!D:D,eslam.data!AR493,'data-from-invoicing'!F:F)</f>
        <v>4141935.79</v>
      </c>
      <c r="L493" s="2">
        <f t="shared" si="77"/>
        <v>-1576194.8899999997</v>
      </c>
      <c r="M493" s="2"/>
      <c r="N493" s="2">
        <v>1818917</v>
      </c>
      <c r="Q493" s="23"/>
      <c r="R493" s="2">
        <v>3899213.676486053</v>
      </c>
      <c r="S493" s="1">
        <v>43921</v>
      </c>
      <c r="T493" s="1">
        <v>43921</v>
      </c>
      <c r="U493" s="1">
        <v>43921</v>
      </c>
      <c r="V493">
        <v>56</v>
      </c>
      <c r="W493" s="1">
        <v>43977</v>
      </c>
      <c r="X493" s="1">
        <v>43944</v>
      </c>
      <c r="Y493" s="2">
        <v>51082430.955016159</v>
      </c>
      <c r="Z493" s="2">
        <v>371420</v>
      </c>
      <c r="AF493" s="2">
        <v>1125963.2758260439</v>
      </c>
      <c r="AG493" s="14">
        <f>SUMIF('consultant-gross'!D:D,eslam.data!AQ493,'consultant-gross'!F:F)</f>
        <v>0</v>
      </c>
      <c r="AH493" s="14">
        <f>SUMIF('consultant-gross'!D:D,eslam.data!AQ493,'consultant-gross'!G:G)</f>
        <v>0</v>
      </c>
      <c r="AI493" s="14">
        <f>SUMIF('consultant-net'!D:D,eslam.data!AQ493,'consultant-net'!F:F)</f>
        <v>0</v>
      </c>
      <c r="AJ493" s="2" t="str">
        <f>VLOOKUP(A493,'eslam-to-invoicing'!A:B,2,0)</f>
        <v>IKEA Extension MoA</v>
      </c>
      <c r="AQ493" s="2" t="str">
        <f t="shared" si="78"/>
        <v>IKEA6</v>
      </c>
      <c r="AR493" s="2" t="str">
        <f t="shared" si="79"/>
        <v>IKEA Extension MoA6</v>
      </c>
    </row>
    <row r="494" spans="1:44" hidden="1" x14ac:dyDescent="0.3">
      <c r="A494" s="6" t="s">
        <v>46</v>
      </c>
      <c r="B494" s="6">
        <f>VLOOKUP(A494,Sheet1!A:B,2,0)</f>
        <v>1</v>
      </c>
      <c r="C494" s="6">
        <v>7</v>
      </c>
      <c r="D494" s="25"/>
      <c r="E494" s="2">
        <v>9400137.0091494396</v>
      </c>
      <c r="F494" s="26">
        <f>_xlfn.MAXIFS('data-from-invoicing'!E:E,'data-from-invoicing'!D:D,eslam.data!AR494)</f>
        <v>9400137.0099999998</v>
      </c>
      <c r="G494" s="2">
        <f t="shared" si="76"/>
        <v>8.5056014358997345E-4</v>
      </c>
      <c r="H494" s="2"/>
      <c r="I494" s="23"/>
      <c r="J494" s="2">
        <f>SUMIF('collection only'!D:D,eslam.data!AQ494,'collection only'!E:E)</f>
        <v>9913732.5300000012</v>
      </c>
      <c r="K494" s="26">
        <f>SUMIF('data-from-invoicing'!D:D,eslam.data!AR494,'data-from-invoicing'!F:F)</f>
        <v>6567550.0700000003</v>
      </c>
      <c r="L494" s="2">
        <f t="shared" si="77"/>
        <v>-3346182.4600000009</v>
      </c>
      <c r="M494" s="2"/>
      <c r="N494" s="2">
        <v>3751873.62</v>
      </c>
      <c r="Q494" s="23"/>
      <c r="R494" s="2">
        <v>6161858.9082227573</v>
      </c>
      <c r="S494" s="1">
        <v>43951</v>
      </c>
      <c r="T494" s="1">
        <v>43954</v>
      </c>
      <c r="U494" s="1">
        <v>43956</v>
      </c>
      <c r="V494">
        <v>56</v>
      </c>
      <c r="W494" s="1">
        <v>44012</v>
      </c>
      <c r="X494" s="1">
        <v>43989</v>
      </c>
      <c r="Y494" s="2">
        <v>60482567.964165598</v>
      </c>
      <c r="AF494" s="2">
        <v>1472106.3608260399</v>
      </c>
      <c r="AG494" s="14">
        <f>SUMIF('consultant-gross'!D:D,eslam.data!AQ494,'consultant-gross'!F:F)</f>
        <v>0</v>
      </c>
      <c r="AH494" s="14">
        <f>SUMIF('consultant-gross'!D:D,eslam.data!AQ494,'consultant-gross'!G:G)</f>
        <v>0</v>
      </c>
      <c r="AI494" s="14">
        <f>SUMIF('consultant-net'!D:D,eslam.data!AQ494,'consultant-net'!F:F)</f>
        <v>0</v>
      </c>
      <c r="AJ494" s="2" t="str">
        <f>VLOOKUP(A494,'eslam-to-invoicing'!A:B,2,0)</f>
        <v>IKEA Extension MoA</v>
      </c>
      <c r="AQ494" s="2" t="str">
        <f t="shared" si="78"/>
        <v>IKEA7</v>
      </c>
      <c r="AR494" s="2" t="str">
        <f t="shared" si="79"/>
        <v>IKEA Extension MoA7</v>
      </c>
    </row>
    <row r="495" spans="1:44" x14ac:dyDescent="0.3">
      <c r="A495" s="6" t="s">
        <v>46</v>
      </c>
      <c r="B495" s="35">
        <f>VLOOKUP(A495,Sheet1!A:B,2,0)</f>
        <v>1</v>
      </c>
      <c r="C495" s="6">
        <v>8</v>
      </c>
      <c r="D495" s="25"/>
      <c r="E495" s="2">
        <v>17657618.950887222</v>
      </c>
      <c r="F495" s="26">
        <f>_xlfn.MAXIFS('data-from-invoicing'!E:E,'data-from-invoicing'!D:D,eslam.data!AR495)</f>
        <v>18401730.5</v>
      </c>
      <c r="G495" s="2">
        <f t="shared" si="76"/>
        <v>744111.54911277816</v>
      </c>
      <c r="I495" s="23"/>
      <c r="J495" s="2">
        <f>SUMIF('collection only'!D:D,eslam.data!AQ495,'collection only'!E:E)</f>
        <v>13605824.960000001</v>
      </c>
      <c r="K495" s="26">
        <f>SUMIF('data-from-invoicing'!D:D,eslam.data!AR495,'data-from-invoicing'!F:F)</f>
        <v>13497644.42</v>
      </c>
      <c r="L495" s="2">
        <f t="shared" si="77"/>
        <v>-108180.54000000097</v>
      </c>
      <c r="N495" s="2">
        <v>525633.82999999996</v>
      </c>
      <c r="Q495" s="23"/>
      <c r="R495" s="2">
        <v>13080191.13309993</v>
      </c>
      <c r="S495" s="1">
        <v>44012</v>
      </c>
      <c r="T495" s="1">
        <v>44005</v>
      </c>
      <c r="U495" s="1">
        <v>44005</v>
      </c>
      <c r="V495">
        <v>56</v>
      </c>
      <c r="W495" s="1">
        <v>44061</v>
      </c>
      <c r="X495" s="1">
        <v>44027</v>
      </c>
      <c r="Y495" s="2">
        <v>78140186.915052816</v>
      </c>
      <c r="Z495" s="2">
        <v>5848353.1449999996</v>
      </c>
      <c r="AF495" s="2">
        <v>2079486.5166990401</v>
      </c>
      <c r="AG495" s="14">
        <f>SUMIF('consultant-gross'!D:D,eslam.data!AQ495,'consultant-gross'!F:F)</f>
        <v>0</v>
      </c>
      <c r="AH495" s="14">
        <f>SUMIF('consultant-gross'!D:D,eslam.data!AQ495,'consultant-gross'!G:G)</f>
        <v>0</v>
      </c>
      <c r="AI495" s="14">
        <f>SUMIF('consultant-net'!D:D,eslam.data!AQ495,'consultant-net'!F:F)</f>
        <v>0</v>
      </c>
      <c r="AJ495" s="2" t="str">
        <f>VLOOKUP(A495,'eslam-to-invoicing'!A:B,2,0)</f>
        <v>IKEA Extension MoA</v>
      </c>
      <c r="AQ495" s="2" t="str">
        <f t="shared" si="78"/>
        <v>IKEA8</v>
      </c>
      <c r="AR495" s="2" t="str">
        <f t="shared" si="79"/>
        <v>IKEA Extension MoA8</v>
      </c>
    </row>
    <row r="496" spans="1:44" x14ac:dyDescent="0.3">
      <c r="A496" s="6" t="s">
        <v>46</v>
      </c>
      <c r="B496" s="35">
        <f>VLOOKUP(A496,Sheet1!A:B,2,0)</f>
        <v>1</v>
      </c>
      <c r="C496" s="6">
        <v>9</v>
      </c>
      <c r="D496" s="25"/>
      <c r="E496" s="2">
        <v>19939473.950232878</v>
      </c>
      <c r="F496" s="26">
        <f>_xlfn.MAXIFS('data-from-invoicing'!E:E,'data-from-invoicing'!D:D,eslam.data!AR496)</f>
        <v>19195362.400000002</v>
      </c>
      <c r="G496" s="2">
        <f t="shared" si="76"/>
        <v>-744111.55023287609</v>
      </c>
      <c r="I496" s="23"/>
      <c r="J496" s="2">
        <f>SUMIF('collection only'!D:D,eslam.data!AQ496,'collection only'!E:E)</f>
        <v>21936362.84</v>
      </c>
      <c r="K496" s="26">
        <f>SUMIF('data-from-invoicing'!D:D,eslam.data!AR496,'data-from-invoicing'!F:F)</f>
        <v>21335051.850000001</v>
      </c>
      <c r="L496" s="2">
        <f t="shared" si="77"/>
        <v>-601310.98999999836</v>
      </c>
      <c r="Q496" s="23"/>
      <c r="R496" s="2">
        <v>21936362.842196021</v>
      </c>
      <c r="S496" s="1">
        <v>44043</v>
      </c>
      <c r="T496" s="1">
        <v>44034</v>
      </c>
      <c r="U496" s="1">
        <v>44035</v>
      </c>
      <c r="V496">
        <v>56</v>
      </c>
      <c r="W496" s="1">
        <v>44091</v>
      </c>
      <c r="X496" s="1">
        <v>44056</v>
      </c>
      <c r="Y496" s="2">
        <v>98079660.865285695</v>
      </c>
      <c r="Z496" s="2">
        <v>17006675.991</v>
      </c>
      <c r="AF496" s="2">
        <v>1611811.9037041599</v>
      </c>
      <c r="AG496" s="14">
        <f>SUMIF('consultant-gross'!D:D,eslam.data!AQ496,'consultant-gross'!F:F)</f>
        <v>0</v>
      </c>
      <c r="AH496" s="14">
        <f>SUMIF('consultant-gross'!D:D,eslam.data!AQ496,'consultant-gross'!G:G)</f>
        <v>0</v>
      </c>
      <c r="AI496" s="14">
        <f>SUMIF('consultant-net'!D:D,eslam.data!AQ496,'consultant-net'!F:F)</f>
        <v>0</v>
      </c>
      <c r="AJ496" s="2" t="str">
        <f>VLOOKUP(A496,'eslam-to-invoicing'!A:B,2,0)</f>
        <v>IKEA Extension MoA</v>
      </c>
      <c r="AQ496" s="2" t="str">
        <f t="shared" si="78"/>
        <v>IKEA9</v>
      </c>
      <c r="AR496" s="2" t="str">
        <f t="shared" si="79"/>
        <v>IKEA Extension MoA9</v>
      </c>
    </row>
    <row r="497" spans="1:44" hidden="1" x14ac:dyDescent="0.3">
      <c r="A497" s="6" t="s">
        <v>46</v>
      </c>
      <c r="B497" s="6">
        <f>VLOOKUP(A497,Sheet1!A:B,2,0)</f>
        <v>1</v>
      </c>
      <c r="C497" s="6">
        <v>10</v>
      </c>
      <c r="D497" s="25"/>
      <c r="E497" s="2">
        <v>16241524.144714311</v>
      </c>
      <c r="F497" s="26">
        <f>_xlfn.MAXIFS('data-from-invoicing'!E:E,'data-from-invoicing'!D:D,eslam.data!AR497)</f>
        <v>16241435.02</v>
      </c>
      <c r="G497" s="2">
        <f t="shared" si="76"/>
        <v>-89.124714311212301</v>
      </c>
      <c r="H497" s="2"/>
      <c r="I497" s="23"/>
      <c r="J497" s="2">
        <f>SUMIF('collection only'!D:D,eslam.data!AQ497,'collection only'!E:E)</f>
        <v>10981834.92</v>
      </c>
      <c r="K497" s="26">
        <f>SUMIF('data-from-invoicing'!D:D,eslam.data!AR497,'data-from-invoicing'!F:F)</f>
        <v>10892925.949999999</v>
      </c>
      <c r="L497" s="2">
        <f t="shared" si="77"/>
        <v>-88908.970000000671</v>
      </c>
      <c r="M497" s="2"/>
      <c r="Q497" s="23"/>
      <c r="R497" s="2">
        <v>10981834.92</v>
      </c>
      <c r="S497" s="1">
        <v>44074</v>
      </c>
      <c r="T497" s="1">
        <v>44058</v>
      </c>
      <c r="U497" s="1">
        <v>44061</v>
      </c>
      <c r="V497">
        <v>56</v>
      </c>
      <c r="W497" s="1">
        <v>44117</v>
      </c>
      <c r="X497" s="1">
        <v>44101</v>
      </c>
      <c r="Y497" s="2">
        <v>114321185.01000001</v>
      </c>
      <c r="Z497" s="2">
        <v>16856139.280000001</v>
      </c>
      <c r="AF497" s="2">
        <v>2394063.2000000002</v>
      </c>
      <c r="AG497" s="14">
        <f>SUMIF('consultant-gross'!D:D,eslam.data!AQ497,'consultant-gross'!F:F)</f>
        <v>0</v>
      </c>
      <c r="AH497" s="14">
        <f>SUMIF('consultant-gross'!D:D,eslam.data!AQ497,'consultant-gross'!G:G)</f>
        <v>0</v>
      </c>
      <c r="AI497" s="14">
        <f>SUMIF('consultant-net'!D:D,eslam.data!AQ497,'consultant-net'!F:F)</f>
        <v>0</v>
      </c>
      <c r="AJ497" s="2" t="str">
        <f>VLOOKUP(A497,'eslam-to-invoicing'!A:B,2,0)</f>
        <v>IKEA Extension MoA</v>
      </c>
      <c r="AQ497" s="2" t="str">
        <f t="shared" si="78"/>
        <v>IKEA10</v>
      </c>
      <c r="AR497" s="2" t="str">
        <f t="shared" si="79"/>
        <v>IKEA Extension MoA10</v>
      </c>
    </row>
    <row r="498" spans="1:44" hidden="1" x14ac:dyDescent="0.3">
      <c r="A498" s="6" t="s">
        <v>46</v>
      </c>
      <c r="B498" s="6">
        <f>VLOOKUP(A498,Sheet1!A:B,2,0)</f>
        <v>1</v>
      </c>
      <c r="C498" s="6">
        <v>11</v>
      </c>
      <c r="D498" s="25"/>
      <c r="E498" s="2">
        <v>40022086.822249994</v>
      </c>
      <c r="F498" s="26">
        <f>_xlfn.MAXIFS('data-from-invoicing'!E:E,'data-from-invoicing'!D:D,eslam.data!AR498)</f>
        <v>40022086.82</v>
      </c>
      <c r="G498" s="2">
        <f t="shared" si="76"/>
        <v>-2.2499933838844299E-3</v>
      </c>
      <c r="H498" s="2"/>
      <c r="I498" s="23"/>
      <c r="J498" s="2">
        <f>SUMIF('collection only'!D:D,eslam.data!AQ498,'collection only'!E:E)</f>
        <v>16592416.379999999</v>
      </c>
      <c r="K498" s="26">
        <f>SUMIF('data-from-invoicing'!D:D,eslam.data!AR498,'data-from-invoicing'!F:F)</f>
        <v>16989482.640000001</v>
      </c>
      <c r="L498" s="2">
        <f t="shared" si="77"/>
        <v>397066.26000000164</v>
      </c>
      <c r="M498" s="2"/>
      <c r="Q498" s="23"/>
      <c r="R498" s="2">
        <v>16592416.380000001</v>
      </c>
      <c r="S498" s="1">
        <v>44104</v>
      </c>
      <c r="T498" s="1">
        <v>44116</v>
      </c>
      <c r="U498" s="1">
        <v>44118</v>
      </c>
      <c r="V498">
        <v>56</v>
      </c>
      <c r="W498" s="1">
        <v>44174</v>
      </c>
      <c r="X498" s="1">
        <v>44150</v>
      </c>
      <c r="Y498" s="2">
        <v>154343271.83225</v>
      </c>
      <c r="Z498" s="2">
        <v>2685460.4477499989</v>
      </c>
      <c r="AF498" s="2">
        <v>3391607</v>
      </c>
      <c r="AG498" s="14">
        <f>SUMIF('consultant-gross'!D:D,eslam.data!AQ498,'consultant-gross'!F:F)</f>
        <v>0</v>
      </c>
      <c r="AH498" s="14">
        <f>SUMIF('consultant-gross'!D:D,eslam.data!AQ498,'consultant-gross'!G:G)</f>
        <v>0</v>
      </c>
      <c r="AI498" s="14">
        <f>SUMIF('consultant-net'!D:D,eslam.data!AQ498,'consultant-net'!F:F)</f>
        <v>0</v>
      </c>
      <c r="AJ498" s="2" t="str">
        <f>VLOOKUP(A498,'eslam-to-invoicing'!A:B,2,0)</f>
        <v>IKEA Extension MoA</v>
      </c>
      <c r="AQ498" s="2" t="str">
        <f t="shared" si="78"/>
        <v>IKEA11</v>
      </c>
      <c r="AR498" s="2" t="str">
        <f t="shared" si="79"/>
        <v>IKEA Extension MoA11</v>
      </c>
    </row>
    <row r="499" spans="1:44" x14ac:dyDescent="0.3">
      <c r="A499" s="6" t="s">
        <v>46</v>
      </c>
      <c r="B499" s="35">
        <f>VLOOKUP(A499,Sheet1!A:B,2,0)</f>
        <v>1</v>
      </c>
      <c r="C499" s="6">
        <v>12</v>
      </c>
      <c r="D499" s="25"/>
      <c r="E499" s="2">
        <v>27619584.417750001</v>
      </c>
      <c r="F499" s="26">
        <f>_xlfn.MAXIFS('data-from-invoicing'!E:E,'data-from-invoicing'!D:D,eslam.data!AR499)</f>
        <v>27691689.430000003</v>
      </c>
      <c r="G499" s="2">
        <f t="shared" si="76"/>
        <v>72105.012250002474</v>
      </c>
      <c r="I499" s="23"/>
      <c r="J499" s="2">
        <f>SUMIF('collection only'!D:D,eslam.data!AQ499,'collection only'!E:E)</f>
        <v>15898929.26</v>
      </c>
      <c r="K499" s="26">
        <f>SUMIF('data-from-invoicing'!D:D,eslam.data!AR499,'data-from-invoicing'!F:F)</f>
        <v>15913350.289999999</v>
      </c>
      <c r="L499" s="2">
        <f t="shared" si="77"/>
        <v>14421.029999999329</v>
      </c>
      <c r="Q499" s="23"/>
      <c r="R499" s="2">
        <v>15898929.26</v>
      </c>
      <c r="S499" s="1">
        <v>44165</v>
      </c>
      <c r="T499" s="1">
        <v>44160</v>
      </c>
      <c r="U499" s="1">
        <v>44164</v>
      </c>
      <c r="V499">
        <v>56</v>
      </c>
      <c r="W499" s="1">
        <v>44220</v>
      </c>
      <c r="X499" s="1">
        <v>44560</v>
      </c>
      <c r="Y499" s="2">
        <v>181962856.25</v>
      </c>
      <c r="Z499" s="2">
        <v>-4332571</v>
      </c>
      <c r="AF499" s="2">
        <v>0</v>
      </c>
      <c r="AG499" s="14">
        <f>SUMIF('consultant-gross'!D:D,eslam.data!AQ499,'consultant-gross'!F:F)</f>
        <v>0</v>
      </c>
      <c r="AH499" s="14">
        <f>SUMIF('consultant-gross'!D:D,eslam.data!AQ499,'consultant-gross'!G:G)</f>
        <v>0</v>
      </c>
      <c r="AI499" s="14">
        <f>SUMIF('consultant-net'!D:D,eslam.data!AQ499,'consultant-net'!F:F)</f>
        <v>0</v>
      </c>
      <c r="AJ499" s="2" t="str">
        <f>VLOOKUP(A499,'eslam-to-invoicing'!A:B,2,0)</f>
        <v>IKEA Extension MoA</v>
      </c>
      <c r="AQ499" s="2" t="str">
        <f t="shared" si="78"/>
        <v>IKEA12</v>
      </c>
      <c r="AR499" s="2" t="str">
        <f t="shared" si="79"/>
        <v>IKEA Extension MoA12</v>
      </c>
    </row>
    <row r="500" spans="1:44" hidden="1" x14ac:dyDescent="0.3">
      <c r="A500" s="6" t="s">
        <v>46</v>
      </c>
      <c r="B500" s="6">
        <f>VLOOKUP(A500,Sheet1!A:B,2,0)</f>
        <v>1</v>
      </c>
      <c r="C500" s="6">
        <v>13</v>
      </c>
      <c r="D500" s="25"/>
      <c r="E500" s="2">
        <v>3981119.650000006</v>
      </c>
      <c r="F500" s="26">
        <f>_xlfn.MAXIFS('data-from-invoicing'!E:E,'data-from-invoicing'!D:D,eslam.data!AR500)</f>
        <v>3981119.65</v>
      </c>
      <c r="G500" s="2">
        <f t="shared" si="76"/>
        <v>-6.0535967350006104E-9</v>
      </c>
      <c r="H500" s="2"/>
      <c r="I500" s="23"/>
      <c r="J500" s="2">
        <f>SUMIF('collection only'!D:D,eslam.data!AQ500,'collection only'!E:E)</f>
        <v>5400893.3099999996</v>
      </c>
      <c r="K500" s="26">
        <f>SUMIF('data-from-invoicing'!D:D,eslam.data!AR500,'data-from-invoicing'!F:F)</f>
        <v>4064871.9</v>
      </c>
      <c r="L500" s="2">
        <f t="shared" si="77"/>
        <v>-1336021.4099999997</v>
      </c>
      <c r="M500" s="2"/>
      <c r="Q500" s="23"/>
      <c r="R500" s="2">
        <v>5400893.3099999996</v>
      </c>
      <c r="S500" s="1">
        <v>44196</v>
      </c>
      <c r="T500" s="1">
        <v>44206</v>
      </c>
      <c r="U500" s="1">
        <v>44209</v>
      </c>
      <c r="V500">
        <v>56</v>
      </c>
      <c r="W500" s="1">
        <v>44265</v>
      </c>
      <c r="X500" s="1">
        <v>44245</v>
      </c>
      <c r="Y500" s="2">
        <v>185943975.90000001</v>
      </c>
      <c r="AF500" s="2">
        <v>4547790.9000000004</v>
      </c>
      <c r="AG500" s="14">
        <f>SUMIF('consultant-gross'!D:D,eslam.data!AQ500,'consultant-gross'!F:F)</f>
        <v>0</v>
      </c>
      <c r="AH500" s="14">
        <f>SUMIF('consultant-gross'!D:D,eslam.data!AQ500,'consultant-gross'!G:G)</f>
        <v>0</v>
      </c>
      <c r="AI500" s="14">
        <f>SUMIF('consultant-net'!D:D,eslam.data!AQ500,'consultant-net'!F:F)</f>
        <v>0</v>
      </c>
      <c r="AJ500" s="2" t="str">
        <f>VLOOKUP(A500,'eslam-to-invoicing'!A:B,2,0)</f>
        <v>IKEA Extension MoA</v>
      </c>
      <c r="AQ500" s="2" t="str">
        <f t="shared" si="78"/>
        <v>IKEA13</v>
      </c>
      <c r="AR500" s="2" t="str">
        <f t="shared" si="79"/>
        <v>IKEA Extension MoA13</v>
      </c>
    </row>
    <row r="501" spans="1:44" x14ac:dyDescent="0.3">
      <c r="A501" s="6" t="s">
        <v>46</v>
      </c>
      <c r="B501" s="35">
        <f>VLOOKUP(A501,Sheet1!A:B,2,0)</f>
        <v>1</v>
      </c>
      <c r="C501" s="6">
        <v>14</v>
      </c>
      <c r="D501" s="25"/>
      <c r="E501" s="2">
        <v>10525422.84</v>
      </c>
      <c r="F501" s="26">
        <f>_xlfn.MAXIFS('data-from-invoicing'!E:E,'data-from-invoicing'!D:D,eslam.data!AR501)</f>
        <v>10453317.840000002</v>
      </c>
      <c r="G501" s="2">
        <f t="shared" si="76"/>
        <v>-72104.999999998137</v>
      </c>
      <c r="I501" s="23"/>
      <c r="J501" s="2">
        <f>SUMIF('collection only'!D:D,eslam.data!AQ501,'collection only'!E:E)</f>
        <v>15116863.460000001</v>
      </c>
      <c r="K501" s="26">
        <f>SUMIF('data-from-invoicing'!D:D,eslam.data!AR501,'data-from-invoicing'!F:F)</f>
        <v>20582119.900000002</v>
      </c>
      <c r="L501" s="2">
        <f t="shared" si="77"/>
        <v>5465256.4400000013</v>
      </c>
      <c r="Q501" s="23"/>
      <c r="R501" s="2">
        <v>15116863.460000001</v>
      </c>
      <c r="S501" s="1">
        <v>44316</v>
      </c>
      <c r="T501" s="1">
        <v>44305</v>
      </c>
      <c r="U501" s="1">
        <v>44371</v>
      </c>
      <c r="V501">
        <v>56</v>
      </c>
      <c r="W501" s="1">
        <v>44427</v>
      </c>
      <c r="X501" s="1">
        <v>44417</v>
      </c>
      <c r="Y501" s="2">
        <v>196469398.74000001</v>
      </c>
      <c r="AF501" s="2">
        <v>0</v>
      </c>
      <c r="AG501" s="14">
        <f>SUMIF('consultant-gross'!D:D,eslam.data!AQ501,'consultant-gross'!F:F)</f>
        <v>0</v>
      </c>
      <c r="AH501" s="14">
        <f>SUMIF('consultant-gross'!D:D,eslam.data!AQ501,'consultant-gross'!G:G)</f>
        <v>0</v>
      </c>
      <c r="AI501" s="14">
        <f>SUMIF('consultant-net'!D:D,eslam.data!AQ501,'consultant-net'!F:F)</f>
        <v>0</v>
      </c>
      <c r="AJ501" s="2" t="str">
        <f>VLOOKUP(A501,'eslam-to-invoicing'!A:B,2,0)</f>
        <v>IKEA Extension MoA</v>
      </c>
      <c r="AQ501" s="2" t="str">
        <f t="shared" si="78"/>
        <v>IKEA14</v>
      </c>
      <c r="AR501" s="2" t="str">
        <f t="shared" si="79"/>
        <v>IKEA Extension MoA14</v>
      </c>
    </row>
    <row r="502" spans="1:44" x14ac:dyDescent="0.3">
      <c r="A502" s="6" t="s">
        <v>3</v>
      </c>
      <c r="B502" s="35">
        <f>VLOOKUP(A502,Sheet1!A:B,2,0)</f>
        <v>1</v>
      </c>
      <c r="C502" s="6">
        <v>19</v>
      </c>
      <c r="D502" s="25"/>
      <c r="E502" s="2">
        <v>1210863.76</v>
      </c>
      <c r="F502" s="26">
        <f>_xlfn.MAXIFS('data-from-invoicing'!E:E,'data-from-invoicing'!D:D,eslam.data!AR502)</f>
        <v>0</v>
      </c>
      <c r="G502" s="2">
        <f t="shared" si="76"/>
        <v>-1210863.76</v>
      </c>
      <c r="I502" s="23"/>
      <c r="J502" s="2">
        <f>SUMIF('collection only'!D:D,eslam.data!AQ502,'collection only'!E:E)</f>
        <v>1141675.9099999999</v>
      </c>
      <c r="K502" s="26">
        <f>SUMIF('data-from-invoicing'!D:D,eslam.data!AR502,'data-from-invoicing'!F:F)</f>
        <v>0</v>
      </c>
      <c r="L502" s="2">
        <f t="shared" si="77"/>
        <v>-1141675.9099999999</v>
      </c>
      <c r="Q502" s="23"/>
      <c r="R502" s="2">
        <v>1141675.9099999999</v>
      </c>
      <c r="S502" s="1">
        <v>43039</v>
      </c>
      <c r="T502" s="1">
        <v>43036</v>
      </c>
      <c r="U502" s="1">
        <v>43102</v>
      </c>
      <c r="V502">
        <v>60</v>
      </c>
      <c r="W502" s="1">
        <v>43162</v>
      </c>
      <c r="X502" s="1">
        <v>43038</v>
      </c>
      <c r="Y502" s="2">
        <v>117203462.77</v>
      </c>
      <c r="Z502" s="2">
        <v>0</v>
      </c>
      <c r="AF502" s="2">
        <v>0</v>
      </c>
      <c r="AG502" s="14">
        <f>SUMIF('consultant-gross'!D:D,eslam.data!AQ502,'consultant-gross'!F:F)</f>
        <v>1210863.76</v>
      </c>
      <c r="AH502" s="14">
        <f>SUMIF('consultant-gross'!D:D,eslam.data!AQ502,'consultant-gross'!G:G)</f>
        <v>117203462.77</v>
      </c>
      <c r="AI502" s="14">
        <f>SUMIF('consultant-net'!D:D,eslam.data!AQ502,'consultant-net'!F:F)</f>
        <v>1141675.9099999999</v>
      </c>
      <c r="AJ502" s="2">
        <f>VLOOKUP(A502,'eslam-to-invoicing'!A:B,2,0)</f>
        <v>0</v>
      </c>
      <c r="AQ502" s="2" t="str">
        <f t="shared" si="78"/>
        <v>JICA19</v>
      </c>
      <c r="AR502" s="2" t="str">
        <f t="shared" si="79"/>
        <v>019</v>
      </c>
    </row>
    <row r="503" spans="1:44" x14ac:dyDescent="0.3">
      <c r="A503" s="6" t="s">
        <v>3</v>
      </c>
      <c r="B503" s="35">
        <f>VLOOKUP(A503,Sheet1!A:B,2,0)</f>
        <v>1</v>
      </c>
      <c r="C503" s="6">
        <v>20</v>
      </c>
      <c r="D503" s="25"/>
      <c r="E503" s="2">
        <v>283125.01000000542</v>
      </c>
      <c r="F503" s="26">
        <f>_xlfn.MAXIFS('data-from-invoicing'!E:E,'data-from-invoicing'!D:D,eslam.data!AR503)</f>
        <v>0</v>
      </c>
      <c r="G503" s="2">
        <f t="shared" si="76"/>
        <v>-283125.01000000542</v>
      </c>
      <c r="I503" s="23"/>
      <c r="J503" s="2">
        <f>SUMIF('collection only'!D:D,eslam.data!AQ503,'collection only'!E:E)</f>
        <v>413014.8</v>
      </c>
      <c r="K503" s="26">
        <f>SUMIF('data-from-invoicing'!D:D,eslam.data!AR503,'data-from-invoicing'!F:F)</f>
        <v>0</v>
      </c>
      <c r="L503" s="2">
        <f t="shared" si="77"/>
        <v>-413014.8</v>
      </c>
      <c r="Q503" s="23"/>
      <c r="R503" s="2">
        <v>413014.8</v>
      </c>
      <c r="S503" s="1">
        <v>43343</v>
      </c>
      <c r="T503" s="1">
        <v>43327</v>
      </c>
      <c r="U503" s="1">
        <v>43327</v>
      </c>
      <c r="V503">
        <v>60</v>
      </c>
      <c r="W503" s="1">
        <v>43387</v>
      </c>
      <c r="X503" s="1">
        <v>43330</v>
      </c>
      <c r="Y503" s="2">
        <v>117486587.78</v>
      </c>
      <c r="Z503" s="2">
        <v>0</v>
      </c>
      <c r="AF503" s="2">
        <v>0</v>
      </c>
      <c r="AG503" s="14">
        <f>SUMIF('consultant-gross'!D:D,eslam.data!AQ503,'consultant-gross'!F:F)</f>
        <v>0</v>
      </c>
      <c r="AH503" s="14">
        <f>SUMIF('consultant-gross'!D:D,eslam.data!AQ503,'consultant-gross'!G:G)</f>
        <v>0</v>
      </c>
      <c r="AI503" s="14">
        <f>SUMIF('consultant-net'!D:D,eslam.data!AQ503,'consultant-net'!F:F)</f>
        <v>0</v>
      </c>
      <c r="AJ503" s="2">
        <f>VLOOKUP(A503,'eslam-to-invoicing'!A:B,2,0)</f>
        <v>0</v>
      </c>
      <c r="AQ503" s="2" t="str">
        <f t="shared" si="78"/>
        <v>JICA20</v>
      </c>
      <c r="AR503" s="2" t="str">
        <f t="shared" si="79"/>
        <v>020</v>
      </c>
    </row>
    <row r="504" spans="1:44" x14ac:dyDescent="0.3">
      <c r="B504" s="35" t="e">
        <f>VLOOKUP(A504,Sheet1!A:B,2,0)</f>
        <v>#N/A</v>
      </c>
      <c r="D504" s="25"/>
      <c r="F504" s="26">
        <f>_xlfn.MAXIFS('data-from-invoicing'!E:E,'data-from-invoicing'!D:D,eslam.data!AR504)</f>
        <v>0</v>
      </c>
      <c r="I504" s="23"/>
      <c r="K504" s="26"/>
      <c r="Q504" s="23"/>
    </row>
    <row r="505" spans="1:44" x14ac:dyDescent="0.3">
      <c r="A505" s="6" t="s">
        <v>67</v>
      </c>
      <c r="B505" s="35">
        <f>VLOOKUP(A505,Sheet1!A:B,2,0)</f>
        <v>2</v>
      </c>
      <c r="C505" s="6">
        <v>1</v>
      </c>
      <c r="D505" s="25"/>
      <c r="F505" s="26">
        <f>_xlfn.MAXIFS('data-from-invoicing'!E:E,'data-from-invoicing'!D:D,eslam.data!AR505)</f>
        <v>32770679.809999999</v>
      </c>
      <c r="G505" s="2">
        <f t="shared" ref="G505:G514" si="80">F505-E505</f>
        <v>32770679.809999999</v>
      </c>
      <c r="I505" s="23"/>
      <c r="J505" s="2">
        <f>SUMIF('collection only'!D:D,eslam.data!AQ505,'collection only'!E:E)</f>
        <v>28845197.399999999</v>
      </c>
      <c r="K505" s="26">
        <f>SUMIF('data-from-invoicing'!D:D,eslam.data!AR505,'data-from-invoicing'!F:F)</f>
        <v>29730005.760499999</v>
      </c>
      <c r="L505" s="2">
        <f t="shared" ref="L505:L514" si="81">K505-J505</f>
        <v>884808.36050000042</v>
      </c>
      <c r="Q505" s="23"/>
      <c r="S505" s="1">
        <v>44286</v>
      </c>
      <c r="T505" s="1">
        <v>44269</v>
      </c>
      <c r="U505" s="1">
        <v>44272</v>
      </c>
      <c r="V505">
        <v>60</v>
      </c>
      <c r="W505" s="1">
        <v>44332</v>
      </c>
      <c r="AF505" s="2">
        <v>0</v>
      </c>
      <c r="AG505" s="14">
        <f>SUMIF('consultant-gross'!D:D,eslam.data!AQ505,'consultant-gross'!F:F)</f>
        <v>0</v>
      </c>
      <c r="AH505" s="14">
        <f>SUMIF('consultant-gross'!D:D,eslam.data!AQ505,'consultant-gross'!G:G)</f>
        <v>0</v>
      </c>
      <c r="AI505" s="14">
        <f>SUMIF('consultant-net'!D:D,eslam.data!AQ505,'consultant-net'!F:F)</f>
        <v>0</v>
      </c>
      <c r="AJ505" s="2" t="str">
        <f>VLOOKUP(A505,'eslam-to-invoicing'!A:B,2,0)</f>
        <v>Kafr Shokr Bridge</v>
      </c>
      <c r="AQ505" s="2" t="str">
        <f t="shared" ref="AQ505:AQ514" si="82">A505&amp;C505</f>
        <v>Kafr Shokr 1</v>
      </c>
      <c r="AR505" s="2" t="str">
        <f t="shared" ref="AR505:AR514" si="83">AJ505&amp;C505</f>
        <v>Kafr Shokr Bridge1</v>
      </c>
    </row>
    <row r="506" spans="1:44" x14ac:dyDescent="0.3">
      <c r="A506" s="6" t="s">
        <v>67</v>
      </c>
      <c r="B506" s="35">
        <f>VLOOKUP(A506,Sheet1!A:B,2,0)</f>
        <v>2</v>
      </c>
      <c r="C506" s="6">
        <v>2</v>
      </c>
      <c r="D506" s="25"/>
      <c r="F506" s="26">
        <f>_xlfn.MAXIFS('data-from-invoicing'!E:E,'data-from-invoicing'!D:D,eslam.data!AR506)</f>
        <v>7001830.4800000004</v>
      </c>
      <c r="G506" s="2">
        <f t="shared" si="80"/>
        <v>7001830.4800000004</v>
      </c>
      <c r="I506" s="23"/>
      <c r="J506" s="2">
        <f>SUMIF('collection only'!D:D,eslam.data!AQ506,'collection only'!E:E)</f>
        <v>6242742.2000000002</v>
      </c>
      <c r="K506" s="26">
        <f>SUMIF('data-from-invoicing'!D:D,eslam.data!AR506,'data-from-invoicing'!F:F)</f>
        <v>6242742.1639999999</v>
      </c>
      <c r="L506" s="2">
        <f t="shared" si="81"/>
        <v>-3.6000000312924385E-2</v>
      </c>
      <c r="Q506" s="23"/>
      <c r="S506" s="1">
        <v>44286</v>
      </c>
      <c r="T506" s="1">
        <v>44286</v>
      </c>
      <c r="U506" s="1">
        <v>44293</v>
      </c>
      <c r="V506">
        <v>60</v>
      </c>
      <c r="W506" s="1">
        <v>44353</v>
      </c>
      <c r="AF506" s="2">
        <v>0</v>
      </c>
      <c r="AG506" s="14">
        <f>SUMIF('consultant-gross'!D:D,eslam.data!AQ506,'consultant-gross'!F:F)</f>
        <v>0</v>
      </c>
      <c r="AH506" s="14">
        <f>SUMIF('consultant-gross'!D:D,eslam.data!AQ506,'consultant-gross'!G:G)</f>
        <v>0</v>
      </c>
      <c r="AI506" s="14">
        <f>SUMIF('consultant-net'!D:D,eslam.data!AQ506,'consultant-net'!F:F)</f>
        <v>0</v>
      </c>
      <c r="AJ506" s="2" t="str">
        <f>VLOOKUP(A506,'eslam-to-invoicing'!A:B,2,0)</f>
        <v>Kafr Shokr Bridge</v>
      </c>
      <c r="AQ506" s="2" t="str">
        <f t="shared" si="82"/>
        <v>Kafr Shokr 2</v>
      </c>
      <c r="AR506" s="2" t="str">
        <f t="shared" si="83"/>
        <v>Kafr Shokr Bridge2</v>
      </c>
    </row>
    <row r="507" spans="1:44" x14ac:dyDescent="0.3">
      <c r="A507" s="6" t="s">
        <v>67</v>
      </c>
      <c r="B507" s="35">
        <f>VLOOKUP(A507,Sheet1!A:B,2,0)</f>
        <v>2</v>
      </c>
      <c r="C507" s="6">
        <v>3</v>
      </c>
      <c r="D507" s="25"/>
      <c r="F507" s="26">
        <f>_xlfn.MAXIFS('data-from-invoicing'!E:E,'data-from-invoicing'!D:D,eslam.data!AR507)</f>
        <v>9630317.8599999994</v>
      </c>
      <c r="G507" s="2">
        <f t="shared" si="80"/>
        <v>9630317.8599999994</v>
      </c>
      <c r="I507" s="23"/>
      <c r="J507" s="2">
        <f>SUMIF('collection only'!D:D,eslam.data!AQ507,'collection only'!E:E)</f>
        <v>8372664.9000000004</v>
      </c>
      <c r="K507" s="26">
        <f>SUMIF('data-from-invoicing'!D:D,eslam.data!AR507,'data-from-invoicing'!F:F)</f>
        <v>8372664.9360000007</v>
      </c>
      <c r="L507" s="2">
        <f t="shared" si="81"/>
        <v>3.6000000312924385E-2</v>
      </c>
      <c r="Q507" s="23"/>
      <c r="S507" s="1">
        <v>44316</v>
      </c>
      <c r="T507" s="1">
        <v>44316</v>
      </c>
      <c r="U507" s="1">
        <v>44339</v>
      </c>
      <c r="V507">
        <v>60</v>
      </c>
      <c r="W507" s="1">
        <v>44399</v>
      </c>
      <c r="AF507" s="2">
        <v>0</v>
      </c>
      <c r="AG507" s="14">
        <f>SUMIF('consultant-gross'!D:D,eslam.data!AQ507,'consultant-gross'!F:F)</f>
        <v>0</v>
      </c>
      <c r="AH507" s="14">
        <f>SUMIF('consultant-gross'!D:D,eslam.data!AQ507,'consultant-gross'!G:G)</f>
        <v>0</v>
      </c>
      <c r="AI507" s="14">
        <f>SUMIF('consultant-net'!D:D,eslam.data!AQ507,'consultant-net'!F:F)</f>
        <v>0</v>
      </c>
      <c r="AJ507" s="2" t="str">
        <f>VLOOKUP(A507,'eslam-to-invoicing'!A:B,2,0)</f>
        <v>Kafr Shokr Bridge</v>
      </c>
      <c r="AQ507" s="2" t="str">
        <f t="shared" si="82"/>
        <v>Kafr Shokr 3</v>
      </c>
      <c r="AR507" s="2" t="str">
        <f t="shared" si="83"/>
        <v>Kafr Shokr Bridge3</v>
      </c>
    </row>
    <row r="508" spans="1:44" x14ac:dyDescent="0.3">
      <c r="A508" s="6" t="s">
        <v>67</v>
      </c>
      <c r="B508" s="35">
        <f>VLOOKUP(A508,Sheet1!A:B,2,0)</f>
        <v>2</v>
      </c>
      <c r="C508" s="6">
        <v>4</v>
      </c>
      <c r="D508" s="25"/>
      <c r="F508" s="26">
        <f>_xlfn.MAXIFS('data-from-invoicing'!E:E,'data-from-invoicing'!D:D,eslam.data!AR508)</f>
        <v>14900014.289999999</v>
      </c>
      <c r="G508" s="2">
        <f t="shared" si="80"/>
        <v>14900014.289999999</v>
      </c>
      <c r="I508" s="23"/>
      <c r="J508" s="2">
        <f>SUMIF('collection only'!D:D,eslam.data!AQ508,'collection only'!E:E)</f>
        <v>8190447.9000000004</v>
      </c>
      <c r="K508" s="26">
        <f>SUMIF('data-from-invoicing'!D:D,eslam.data!AR508,'data-from-invoicing'!F:F)</f>
        <v>8190447.9000000004</v>
      </c>
      <c r="L508" s="2">
        <f t="shared" si="81"/>
        <v>0</v>
      </c>
      <c r="Q508" s="23"/>
      <c r="S508" s="1">
        <v>44347</v>
      </c>
      <c r="T508" s="1">
        <v>44347</v>
      </c>
      <c r="U508" s="1">
        <v>44355</v>
      </c>
      <c r="V508">
        <v>60</v>
      </c>
      <c r="W508" s="1">
        <v>44415</v>
      </c>
      <c r="AF508" s="2">
        <v>0</v>
      </c>
      <c r="AG508" s="14">
        <f>SUMIF('consultant-gross'!D:D,eslam.data!AQ508,'consultant-gross'!F:F)</f>
        <v>0</v>
      </c>
      <c r="AH508" s="14">
        <f>SUMIF('consultant-gross'!D:D,eslam.data!AQ508,'consultant-gross'!G:G)</f>
        <v>0</v>
      </c>
      <c r="AI508" s="14">
        <f>SUMIF('consultant-net'!D:D,eslam.data!AQ508,'consultant-net'!F:F)</f>
        <v>0</v>
      </c>
      <c r="AJ508" s="2" t="str">
        <f>VLOOKUP(A508,'eslam-to-invoicing'!A:B,2,0)</f>
        <v>Kafr Shokr Bridge</v>
      </c>
      <c r="AQ508" s="2" t="str">
        <f t="shared" si="82"/>
        <v>Kafr Shokr 4</v>
      </c>
      <c r="AR508" s="2" t="str">
        <f t="shared" si="83"/>
        <v>Kafr Shokr Bridge4</v>
      </c>
    </row>
    <row r="509" spans="1:44" x14ac:dyDescent="0.3">
      <c r="A509" s="6" t="s">
        <v>67</v>
      </c>
      <c r="B509" s="35">
        <f>VLOOKUP(A509,Sheet1!A:B,2,0)</f>
        <v>2</v>
      </c>
      <c r="C509" s="6">
        <v>5</v>
      </c>
      <c r="D509" s="25"/>
      <c r="F509" s="26">
        <f>_xlfn.MAXIFS('data-from-invoicing'!E:E,'data-from-invoicing'!D:D,eslam.data!AR509)</f>
        <v>6107250</v>
      </c>
      <c r="G509" s="2">
        <f t="shared" si="80"/>
        <v>6107250</v>
      </c>
      <c r="I509" s="23"/>
      <c r="J509" s="2">
        <f>SUMIF('collection only'!D:D,eslam.data!AQ509,'collection only'!E:E)</f>
        <v>5371513.6500000004</v>
      </c>
      <c r="K509" s="26">
        <f>SUMIF('data-from-invoicing'!D:D,eslam.data!AR509,'data-from-invoicing'!F:F)</f>
        <v>5371513.6500000004</v>
      </c>
      <c r="L509" s="2">
        <f t="shared" si="81"/>
        <v>0</v>
      </c>
      <c r="Q509" s="23"/>
      <c r="S509" s="1">
        <v>44408</v>
      </c>
      <c r="T509" s="1">
        <v>44408</v>
      </c>
      <c r="U509" s="1">
        <v>44420</v>
      </c>
      <c r="V509">
        <v>60</v>
      </c>
      <c r="W509" s="1">
        <v>44480</v>
      </c>
      <c r="AF509" s="2">
        <v>0</v>
      </c>
      <c r="AG509" s="14">
        <f>SUMIF('consultant-gross'!D:D,eslam.data!AQ509,'consultant-gross'!F:F)</f>
        <v>0</v>
      </c>
      <c r="AH509" s="14">
        <f>SUMIF('consultant-gross'!D:D,eslam.data!AQ509,'consultant-gross'!G:G)</f>
        <v>0</v>
      </c>
      <c r="AI509" s="14">
        <f>SUMIF('consultant-net'!D:D,eslam.data!AQ509,'consultant-net'!F:F)</f>
        <v>0</v>
      </c>
      <c r="AJ509" s="2" t="str">
        <f>VLOOKUP(A509,'eslam-to-invoicing'!A:B,2,0)</f>
        <v>Kafr Shokr Bridge</v>
      </c>
      <c r="AQ509" s="2" t="str">
        <f t="shared" si="82"/>
        <v>Kafr Shokr 5</v>
      </c>
      <c r="AR509" s="2" t="str">
        <f t="shared" si="83"/>
        <v>Kafr Shokr Bridge5</v>
      </c>
    </row>
    <row r="510" spans="1:44" x14ac:dyDescent="0.3">
      <c r="A510" s="6" t="s">
        <v>67</v>
      </c>
      <c r="B510" s="35">
        <f>VLOOKUP(A510,Sheet1!A:B,2,0)</f>
        <v>2</v>
      </c>
      <c r="C510" s="6">
        <v>6</v>
      </c>
      <c r="D510" s="25"/>
      <c r="F510" s="26">
        <f>_xlfn.MAXIFS('data-from-invoicing'!E:E,'data-from-invoicing'!D:D,eslam.data!AR510)</f>
        <v>2805242.86</v>
      </c>
      <c r="G510" s="2">
        <f t="shared" si="80"/>
        <v>2805242.86</v>
      </c>
      <c r="I510" s="23"/>
      <c r="J510" s="2">
        <f>SUMIF('collection only'!D:D,eslam.data!AQ510,'collection only'!E:E)</f>
        <v>444257.7</v>
      </c>
      <c r="K510" s="26">
        <f>SUMIF('data-from-invoicing'!D:D,eslam.data!AR510,'data-from-invoicing'!F:F)</f>
        <v>444257.73000000004</v>
      </c>
      <c r="L510" s="2">
        <f t="shared" si="81"/>
        <v>3.0000000027939677E-2</v>
      </c>
      <c r="Q510" s="23"/>
      <c r="S510" s="1">
        <v>44439</v>
      </c>
      <c r="T510" s="1">
        <v>44439</v>
      </c>
      <c r="U510" s="1">
        <v>44444</v>
      </c>
      <c r="V510">
        <v>60</v>
      </c>
      <c r="W510" s="1">
        <v>44504</v>
      </c>
      <c r="AF510" s="2">
        <v>0</v>
      </c>
      <c r="AG510" s="14">
        <f>SUMIF('consultant-gross'!D:D,eslam.data!AQ510,'consultant-gross'!F:F)</f>
        <v>0</v>
      </c>
      <c r="AH510" s="14">
        <f>SUMIF('consultant-gross'!D:D,eslam.data!AQ510,'consultant-gross'!G:G)</f>
        <v>0</v>
      </c>
      <c r="AI510" s="14">
        <f>SUMIF('consultant-net'!D:D,eslam.data!AQ510,'consultant-net'!F:F)</f>
        <v>0</v>
      </c>
      <c r="AJ510" s="2" t="str">
        <f>VLOOKUP(A510,'eslam-to-invoicing'!A:B,2,0)</f>
        <v>Kafr Shokr Bridge</v>
      </c>
      <c r="AQ510" s="2" t="str">
        <f t="shared" si="82"/>
        <v>Kafr Shokr 6</v>
      </c>
      <c r="AR510" s="2" t="str">
        <f t="shared" si="83"/>
        <v>Kafr Shokr Bridge6</v>
      </c>
    </row>
    <row r="511" spans="1:44" x14ac:dyDescent="0.3">
      <c r="A511" s="6" t="s">
        <v>67</v>
      </c>
      <c r="B511" s="35">
        <f>VLOOKUP(A511,Sheet1!A:B,2,0)</f>
        <v>2</v>
      </c>
      <c r="C511" s="6">
        <v>7</v>
      </c>
      <c r="D511" s="25"/>
      <c r="E511" s="2">
        <v>31881474.949999999</v>
      </c>
      <c r="F511" s="26">
        <f>_xlfn.MAXIFS('data-from-invoicing'!E:E,'data-from-invoicing'!D:D,eslam.data!AR511)</f>
        <v>30363309.48</v>
      </c>
      <c r="G511" s="2">
        <f t="shared" si="80"/>
        <v>-1518165.4699999988</v>
      </c>
      <c r="I511" s="23"/>
      <c r="J511" s="2">
        <f>SUMIF('collection only'!D:D,eslam.data!AQ511,'collection only'!E:E)</f>
        <v>26652960.079999998</v>
      </c>
      <c r="K511" s="26">
        <f>SUMIF('data-from-invoicing'!D:D,eslam.data!AR511,'data-from-invoicing'!F:F)</f>
        <v>27070646.129999999</v>
      </c>
      <c r="L511" s="2">
        <f t="shared" si="81"/>
        <v>417686.05000000075</v>
      </c>
      <c r="Q511" s="23"/>
      <c r="R511" s="2">
        <v>25823994.7095</v>
      </c>
      <c r="S511" s="1">
        <v>44469</v>
      </c>
      <c r="T511" s="1">
        <v>44469</v>
      </c>
      <c r="U511" s="1">
        <v>44479</v>
      </c>
      <c r="V511">
        <v>60</v>
      </c>
      <c r="W511" s="1">
        <v>44539</v>
      </c>
      <c r="Y511" s="2">
        <v>108184525</v>
      </c>
      <c r="AF511" s="2">
        <v>0</v>
      </c>
      <c r="AG511" s="14">
        <f>SUMIF('consultant-gross'!D:D,eslam.data!AQ511,'consultant-gross'!F:F)</f>
        <v>31881474.949999999</v>
      </c>
      <c r="AH511" s="14">
        <f>SUMIF('consultant-gross'!D:D,eslam.data!AQ511,'consultant-gross'!G:G)</f>
        <v>108184525</v>
      </c>
      <c r="AI511" s="14">
        <f>SUMIF('consultant-net'!D:D,eslam.data!AQ511,'consultant-net'!F:F)</f>
        <v>25823994.7095</v>
      </c>
      <c r="AJ511" s="2" t="str">
        <f>VLOOKUP(A511,'eslam-to-invoicing'!A:B,2,0)</f>
        <v>Kafr Shokr Bridge</v>
      </c>
      <c r="AQ511" s="2" t="str">
        <f t="shared" si="82"/>
        <v>Kafr Shokr 7</v>
      </c>
      <c r="AR511" s="2" t="str">
        <f t="shared" si="83"/>
        <v>Kafr Shokr Bridge7</v>
      </c>
    </row>
    <row r="512" spans="1:44" x14ac:dyDescent="0.3">
      <c r="A512" s="6" t="s">
        <v>67</v>
      </c>
      <c r="B512" s="35">
        <f>VLOOKUP(A512,Sheet1!A:B,2,0)</f>
        <v>2</v>
      </c>
      <c r="C512" s="6">
        <v>8</v>
      </c>
      <c r="D512" s="25"/>
      <c r="E512" s="2">
        <v>2504502</v>
      </c>
      <c r="F512" s="26">
        <f>_xlfn.MAXIFS('data-from-invoicing'!E:E,'data-from-invoicing'!D:D,eslam.data!AR512)</f>
        <v>1839476.19</v>
      </c>
      <c r="G512" s="2">
        <f t="shared" si="80"/>
        <v>-665025.81000000006</v>
      </c>
      <c r="I512" s="23"/>
      <c r="J512" s="2">
        <f>SUMIF('collection only'!D:D,eslam.data!AQ512,'collection only'!E:E)</f>
        <v>2028646.62</v>
      </c>
      <c r="K512" s="26">
        <f>SUMIF('data-from-invoicing'!D:D,eslam.data!AR512,'data-from-invoicing'!F:F)</f>
        <v>1610960.6295</v>
      </c>
      <c r="L512" s="2">
        <f t="shared" si="81"/>
        <v>-417685.99050000007</v>
      </c>
      <c r="Q512" s="23"/>
      <c r="R512" s="2">
        <v>2028646.62</v>
      </c>
      <c r="S512" s="1">
        <v>44530</v>
      </c>
      <c r="T512" s="1">
        <v>44530</v>
      </c>
      <c r="U512" s="1">
        <v>44530</v>
      </c>
      <c r="V512">
        <v>60</v>
      </c>
      <c r="W512" s="1">
        <v>44590</v>
      </c>
      <c r="X512" s="1">
        <v>44555</v>
      </c>
      <c r="Y512" s="2">
        <v>110689027</v>
      </c>
      <c r="AF512" s="2">
        <v>0</v>
      </c>
      <c r="AG512" s="14">
        <f>SUMIF('consultant-gross'!D:D,eslam.data!AQ512,'consultant-gross'!F:F)</f>
        <v>2504502</v>
      </c>
      <c r="AH512" s="14">
        <f>SUMIF('consultant-gross'!D:D,eslam.data!AQ512,'consultant-gross'!G:G)</f>
        <v>110689027</v>
      </c>
      <c r="AI512" s="14">
        <f>SUMIF('consultant-net'!D:D,eslam.data!AQ512,'consultant-net'!F:F)</f>
        <v>2028646.62</v>
      </c>
      <c r="AJ512" s="2" t="str">
        <f>VLOOKUP(A512,'eslam-to-invoicing'!A:B,2,0)</f>
        <v>Kafr Shokr Bridge</v>
      </c>
      <c r="AQ512" s="2" t="str">
        <f t="shared" si="82"/>
        <v>Kafr Shokr 8</v>
      </c>
      <c r="AR512" s="2" t="str">
        <f t="shared" si="83"/>
        <v>Kafr Shokr Bridge8</v>
      </c>
    </row>
    <row r="513" spans="1:44" x14ac:dyDescent="0.3">
      <c r="A513" s="6" t="s">
        <v>67</v>
      </c>
      <c r="B513" s="35">
        <f>VLOOKUP(A513,Sheet1!A:B,2,0)</f>
        <v>2</v>
      </c>
      <c r="C513" s="6">
        <v>9</v>
      </c>
      <c r="D513" s="25"/>
      <c r="E513" s="2">
        <v>5785188</v>
      </c>
      <c r="F513" s="26">
        <f>_xlfn.MAXIFS('data-from-invoicing'!E:E,'data-from-invoicing'!D:D,eslam.data!AR513)</f>
        <v>5509702.8600000003</v>
      </c>
      <c r="G513" s="2">
        <f t="shared" si="80"/>
        <v>-275485.13999999966</v>
      </c>
      <c r="I513" s="23"/>
      <c r="J513" s="2">
        <f>SUMIF('collection only'!D:D,eslam.data!AQ513,'collection only'!E:E)</f>
        <v>4811891.0999999996</v>
      </c>
      <c r="K513" s="26">
        <f>SUMIF('data-from-invoicing'!D:D,eslam.data!AR513,'data-from-invoicing'!F:F)</f>
        <v>4811892.2</v>
      </c>
      <c r="L513" s="2">
        <f t="shared" si="81"/>
        <v>1.1000000005587935</v>
      </c>
      <c r="Q513" s="23"/>
      <c r="R513" s="2">
        <v>0</v>
      </c>
      <c r="S513" s="1">
        <v>44561</v>
      </c>
      <c r="T513" s="1">
        <v>44561</v>
      </c>
      <c r="U513" s="1">
        <v>44570</v>
      </c>
      <c r="V513">
        <v>60</v>
      </c>
      <c r="W513" s="1">
        <v>44630</v>
      </c>
      <c r="X513" s="1">
        <v>44780</v>
      </c>
      <c r="Y513" s="2">
        <v>116474215</v>
      </c>
      <c r="AF513" s="2">
        <v>0</v>
      </c>
      <c r="AG513" s="14">
        <f>SUMIF('consultant-gross'!D:D,eslam.data!AQ513,'consultant-gross'!F:F)</f>
        <v>5785188</v>
      </c>
      <c r="AH513" s="14">
        <f>SUMIF('consultant-gross'!D:D,eslam.data!AQ513,'consultant-gross'!G:G)</f>
        <v>116474215</v>
      </c>
      <c r="AI513" s="14">
        <f>SUMIF('consultant-net'!D:D,eslam.data!AQ513,'consultant-net'!F:F)</f>
        <v>0</v>
      </c>
      <c r="AJ513" s="2" t="str">
        <f>VLOOKUP(A513,'eslam-to-invoicing'!A:B,2,0)</f>
        <v>Kafr Shokr Bridge</v>
      </c>
      <c r="AQ513" s="2" t="str">
        <f t="shared" si="82"/>
        <v>Kafr Shokr 9</v>
      </c>
      <c r="AR513" s="2" t="str">
        <f t="shared" si="83"/>
        <v>Kafr Shokr Bridge9</v>
      </c>
    </row>
    <row r="514" spans="1:44" x14ac:dyDescent="0.3">
      <c r="A514" s="6" t="s">
        <v>67</v>
      </c>
      <c r="B514" s="35">
        <f>VLOOKUP(A514,Sheet1!A:B,2,0)</f>
        <v>2</v>
      </c>
      <c r="C514" s="6">
        <v>10</v>
      </c>
      <c r="D514" s="25"/>
      <c r="E514" s="2">
        <v>2841975</v>
      </c>
      <c r="F514" s="26">
        <f>_xlfn.MAXIFS('data-from-invoicing'!E:E,'data-from-invoicing'!D:D,eslam.data!AR514)</f>
        <v>2706642.86</v>
      </c>
      <c r="G514" s="2">
        <f t="shared" si="80"/>
        <v>-135332.14000000013</v>
      </c>
      <c r="I514" s="23"/>
      <c r="J514" s="2">
        <f>SUMIF('collection only'!D:D,eslam.data!AQ514,'collection only'!E:E)</f>
        <v>2390708.7000000002</v>
      </c>
      <c r="K514" s="26">
        <f>SUMIF('data-from-invoicing'!D:D,eslam.data!AR514,'data-from-invoicing'!F:F)</f>
        <v>2390708.77</v>
      </c>
      <c r="L514" s="2">
        <f t="shared" si="81"/>
        <v>6.9999999832361937E-2</v>
      </c>
      <c r="Q514" s="23"/>
      <c r="R514" s="2">
        <v>2301999.75</v>
      </c>
      <c r="S514" s="1">
        <v>44561</v>
      </c>
      <c r="T514" s="1">
        <v>44561</v>
      </c>
      <c r="U514" s="1">
        <v>44598</v>
      </c>
      <c r="V514">
        <v>60</v>
      </c>
      <c r="W514" s="1">
        <v>44658</v>
      </c>
      <c r="X514" s="1">
        <v>44830</v>
      </c>
      <c r="Y514" s="2">
        <v>119316190</v>
      </c>
      <c r="AF514" s="2">
        <v>0</v>
      </c>
      <c r="AG514" s="14">
        <f>SUMIF('consultant-gross'!D:D,eslam.data!AQ514,'consultant-gross'!F:F)</f>
        <v>2841975</v>
      </c>
      <c r="AH514" s="14">
        <f>SUMIF('consultant-gross'!D:D,eslam.data!AQ514,'consultant-gross'!G:G)</f>
        <v>119316190</v>
      </c>
      <c r="AI514" s="14">
        <f>SUMIF('consultant-net'!D:D,eslam.data!AQ514,'consultant-net'!F:F)</f>
        <v>2301999.75</v>
      </c>
      <c r="AJ514" s="2" t="str">
        <f>VLOOKUP(A514,'eslam-to-invoicing'!A:B,2,0)</f>
        <v>Kafr Shokr Bridge</v>
      </c>
      <c r="AQ514" s="2" t="str">
        <f t="shared" si="82"/>
        <v>Kafr Shokr 10</v>
      </c>
      <c r="AR514" s="2" t="str">
        <f t="shared" si="83"/>
        <v>Kafr Shokr Bridge10</v>
      </c>
    </row>
    <row r="515" spans="1:44" x14ac:dyDescent="0.3">
      <c r="B515" s="35" t="e">
        <f>VLOOKUP(A515,Sheet1!A:B,2,0)</f>
        <v>#N/A</v>
      </c>
      <c r="D515" s="25"/>
      <c r="F515" s="26">
        <f>_xlfn.MAXIFS('data-from-invoicing'!E:E,'data-from-invoicing'!D:D,eslam.data!AR515)</f>
        <v>0</v>
      </c>
      <c r="I515" s="23"/>
      <c r="K515" s="26"/>
      <c r="Q515" s="23"/>
    </row>
    <row r="516" spans="1:44" x14ac:dyDescent="0.3">
      <c r="A516" s="6" t="s">
        <v>60</v>
      </c>
      <c r="B516" s="35">
        <f>VLOOKUP(A516,Sheet1!A:B,2,0)</f>
        <v>1</v>
      </c>
      <c r="C516" s="6">
        <v>1</v>
      </c>
      <c r="D516" s="25"/>
      <c r="E516" s="2">
        <v>2910883.3062689002</v>
      </c>
      <c r="F516" s="26">
        <f>_xlfn.MAXIFS('data-from-invoicing'!E:E,'data-from-invoicing'!D:D,eslam.data!AR516)</f>
        <v>2919397.4</v>
      </c>
      <c r="G516" s="2">
        <f t="shared" ref="G516:G547" si="84">F516-E516</f>
        <v>8514.0937310997397</v>
      </c>
      <c r="I516" s="23"/>
      <c r="J516" s="2">
        <f>SUMIF('collection only'!D:D,eslam.data!AQ516,'collection only'!E:E)</f>
        <v>2741191.29</v>
      </c>
      <c r="K516" s="26">
        <f>SUMIF('data-from-invoicing'!D:D,eslam.data!AR516,'data-from-invoicing'!F:F)</f>
        <v>2748675.4515</v>
      </c>
      <c r="L516" s="2">
        <f t="shared" ref="L516:L547" si="85">K516-J516</f>
        <v>7484.1614999999292</v>
      </c>
      <c r="N516" s="2">
        <v>200000000</v>
      </c>
      <c r="Q516" s="23"/>
      <c r="R516" s="2">
        <v>2741191.2884321562</v>
      </c>
      <c r="S516" s="1">
        <v>44196</v>
      </c>
      <c r="T516" s="1">
        <v>44196</v>
      </c>
      <c r="U516" s="1">
        <v>44210</v>
      </c>
      <c r="V516">
        <v>40</v>
      </c>
      <c r="W516" s="1">
        <v>44250</v>
      </c>
      <c r="X516" s="1">
        <v>44227</v>
      </c>
      <c r="Y516" s="2">
        <v>2910883.3062689002</v>
      </c>
      <c r="AF516" s="2">
        <v>0</v>
      </c>
      <c r="AG516" s="14">
        <f>SUMIF('consultant-gross'!D:D,eslam.data!AQ516,'consultant-gross'!F:F)</f>
        <v>0</v>
      </c>
      <c r="AH516" s="14">
        <f>SUMIF('consultant-gross'!D:D,eslam.data!AQ516,'consultant-gross'!G:G)</f>
        <v>0</v>
      </c>
      <c r="AI516" s="14">
        <f>SUMIF('consultant-net'!D:D,eslam.data!AQ516,'consultant-net'!F:F)</f>
        <v>0</v>
      </c>
      <c r="AJ516" s="2" t="str">
        <f>VLOOKUP(A516,'eslam-to-invoicing'!A:B,2,0)</f>
        <v>Kattameya Creeks</v>
      </c>
      <c r="AQ516" s="2" t="str">
        <f t="shared" ref="AQ516:AQ547" si="86">A516&amp;C516</f>
        <v>Katameya - Creeks1</v>
      </c>
      <c r="AR516" s="2" t="str">
        <f t="shared" ref="AR516:AR547" si="87">AJ516&amp;C516</f>
        <v>Kattameya Creeks1</v>
      </c>
    </row>
    <row r="517" spans="1:44" x14ac:dyDescent="0.3">
      <c r="A517" s="6" t="s">
        <v>60</v>
      </c>
      <c r="B517" s="35">
        <f>VLOOKUP(A517,Sheet1!A:B,2,0)</f>
        <v>1</v>
      </c>
      <c r="C517" s="6">
        <v>2</v>
      </c>
      <c r="D517" s="25"/>
      <c r="E517" s="2">
        <v>11780609.682254501</v>
      </c>
      <c r="F517" s="26">
        <f>_xlfn.MAXIFS('data-from-invoicing'!E:E,'data-from-invoicing'!D:D,eslam.data!AR517)</f>
        <v>12368012.17</v>
      </c>
      <c r="G517" s="2">
        <f t="shared" si="84"/>
        <v>587402.48774549924</v>
      </c>
      <c r="I517" s="23"/>
      <c r="J517" s="2">
        <f>SUMIF('collection only'!D:D,eslam.data!AQ517,'collection only'!E:E)</f>
        <v>56302769.94093518</v>
      </c>
      <c r="K517" s="26">
        <f>SUMIF('data-from-invoicing'!D:D,eslam.data!AR517,'data-from-invoicing'!F:F)</f>
        <v>11295285.7785</v>
      </c>
      <c r="L517" s="2">
        <f t="shared" si="85"/>
        <v>-45007484.162435181</v>
      </c>
      <c r="O517" s="2">
        <v>45000000</v>
      </c>
      <c r="Q517" s="23"/>
      <c r="R517" s="2">
        <v>11302769.94093518</v>
      </c>
      <c r="S517" s="1">
        <v>44227</v>
      </c>
      <c r="T517" s="1">
        <v>44227</v>
      </c>
      <c r="U517" s="1">
        <v>44231</v>
      </c>
      <c r="V517">
        <v>40</v>
      </c>
      <c r="W517" s="1">
        <v>44271</v>
      </c>
      <c r="X517" s="1">
        <v>44245</v>
      </c>
      <c r="Y517" s="2">
        <v>14691492.988523399</v>
      </c>
      <c r="Z517" s="2">
        <v>595916.5854374998</v>
      </c>
      <c r="AF517" s="2">
        <v>0</v>
      </c>
      <c r="AG517" s="14">
        <f>SUMIF('consultant-gross'!D:D,eslam.data!AQ517,'consultant-gross'!F:F)</f>
        <v>0</v>
      </c>
      <c r="AH517" s="14">
        <f>SUMIF('consultant-gross'!D:D,eslam.data!AQ517,'consultant-gross'!G:G)</f>
        <v>0</v>
      </c>
      <c r="AI517" s="14">
        <f>SUMIF('consultant-net'!D:D,eslam.data!AQ517,'consultant-net'!F:F)</f>
        <v>0</v>
      </c>
      <c r="AJ517" s="2" t="str">
        <f>VLOOKUP(A517,'eslam-to-invoicing'!A:B,2,0)</f>
        <v>Kattameya Creeks</v>
      </c>
      <c r="AQ517" s="2" t="str">
        <f t="shared" si="86"/>
        <v>Katameya - Creeks2</v>
      </c>
      <c r="AR517" s="2" t="str">
        <f t="shared" si="87"/>
        <v>Kattameya Creeks2</v>
      </c>
    </row>
    <row r="518" spans="1:44" x14ac:dyDescent="0.3">
      <c r="A518" s="6" t="s">
        <v>60</v>
      </c>
      <c r="B518" s="35">
        <f>VLOOKUP(A518,Sheet1!A:B,2,0)</f>
        <v>1</v>
      </c>
      <c r="C518" s="6">
        <v>3</v>
      </c>
      <c r="D518" s="25"/>
      <c r="E518" s="2">
        <v>36329559.932261437</v>
      </c>
      <c r="F518" s="26">
        <f>_xlfn.MAXIFS('data-from-invoicing'!E:E,'data-from-invoicing'!D:D,eslam.data!AR518)</f>
        <v>41751425.710000001</v>
      </c>
      <c r="G518" s="2">
        <f t="shared" si="84"/>
        <v>5421865.7777385637</v>
      </c>
      <c r="I518" s="23"/>
      <c r="J518" s="2">
        <f>SUMIF('collection only'!D:D,eslam.data!AQ518,'collection only'!E:E)</f>
        <v>84570120.900000006</v>
      </c>
      <c r="K518" s="26">
        <f>SUMIF('data-from-invoicing'!D:D,eslam.data!AR518,'data-from-invoicing'!F:F)</f>
        <v>39570120.895499997</v>
      </c>
      <c r="L518" s="2">
        <f t="shared" si="85"/>
        <v>-45000000.004500009</v>
      </c>
      <c r="O518" s="2">
        <v>45000000</v>
      </c>
      <c r="Q518" s="23"/>
      <c r="R518" s="2">
        <v>39570120.897336587</v>
      </c>
      <c r="S518" s="1">
        <v>44255</v>
      </c>
      <c r="T518" s="1">
        <v>44255</v>
      </c>
      <c r="U518" s="1">
        <v>44261</v>
      </c>
      <c r="V518">
        <v>40</v>
      </c>
      <c r="W518" s="1">
        <v>44301</v>
      </c>
      <c r="X518" s="1">
        <v>44276</v>
      </c>
      <c r="Y518" s="2">
        <v>51021052.920784853</v>
      </c>
      <c r="Z518" s="2">
        <v>6017782.3615499996</v>
      </c>
      <c r="AF518" s="2">
        <v>0</v>
      </c>
      <c r="AG518" s="14">
        <f>SUMIF('consultant-gross'!D:D,eslam.data!AQ518,'consultant-gross'!F:F)</f>
        <v>0</v>
      </c>
      <c r="AH518" s="14">
        <f>SUMIF('consultant-gross'!D:D,eslam.data!AQ518,'consultant-gross'!G:G)</f>
        <v>0</v>
      </c>
      <c r="AI518" s="14">
        <f>SUMIF('consultant-net'!D:D,eslam.data!AQ518,'consultant-net'!F:F)</f>
        <v>0</v>
      </c>
      <c r="AJ518" s="2" t="str">
        <f>VLOOKUP(A518,'eslam-to-invoicing'!A:B,2,0)</f>
        <v>Kattameya Creeks</v>
      </c>
      <c r="AQ518" s="2" t="str">
        <f t="shared" si="86"/>
        <v>Katameya - Creeks3</v>
      </c>
      <c r="AR518" s="2" t="str">
        <f t="shared" si="87"/>
        <v>Kattameya Creeks3</v>
      </c>
    </row>
    <row r="519" spans="1:44" x14ac:dyDescent="0.3">
      <c r="A519" s="6" t="s">
        <v>60</v>
      </c>
      <c r="B519" s="35">
        <f>VLOOKUP(A519,Sheet1!A:B,2,0)</f>
        <v>1</v>
      </c>
      <c r="C519" s="6">
        <v>4</v>
      </c>
      <c r="D519" s="25"/>
      <c r="E519" s="2">
        <v>30128591.47921516</v>
      </c>
      <c r="F519" s="26">
        <f>_xlfn.MAXIFS('data-from-invoicing'!E:E,'data-from-invoicing'!D:D,eslam.data!AR519)</f>
        <v>31881858.16</v>
      </c>
      <c r="G519" s="2">
        <f t="shared" si="84"/>
        <v>1753266.6807848401</v>
      </c>
      <c r="I519" s="23"/>
      <c r="J519" s="2">
        <f>SUMIF('collection only'!D:D,eslam.data!AQ519,'collection only'!E:E)</f>
        <v>49688637.310000002</v>
      </c>
      <c r="K519" s="26">
        <f>SUMIF('data-from-invoicing'!D:D,eslam.data!AR519,'data-from-invoicing'!F:F)</f>
        <v>29687637.307999998</v>
      </c>
      <c r="L519" s="2">
        <f t="shared" si="85"/>
        <v>-20001000.002000004</v>
      </c>
      <c r="O519" s="2">
        <v>20000000</v>
      </c>
      <c r="Q519" s="23"/>
      <c r="R519" s="2">
        <v>29688637.309999999</v>
      </c>
      <c r="S519" s="1">
        <v>44286</v>
      </c>
      <c r="T519" s="1">
        <v>44286</v>
      </c>
      <c r="U519" s="1">
        <v>44292</v>
      </c>
      <c r="V519">
        <v>40</v>
      </c>
      <c r="W519" s="1">
        <v>44332</v>
      </c>
      <c r="X519" s="1">
        <v>44308</v>
      </c>
      <c r="Y519" s="2">
        <v>81149644.400000006</v>
      </c>
      <c r="Z519" s="2">
        <v>7771049.0499999998</v>
      </c>
      <c r="AF519" s="2">
        <v>0</v>
      </c>
      <c r="AG519" s="14">
        <f>SUMIF('consultant-gross'!D:D,eslam.data!AQ519,'consultant-gross'!F:F)</f>
        <v>0</v>
      </c>
      <c r="AH519" s="14">
        <f>SUMIF('consultant-gross'!D:D,eslam.data!AQ519,'consultant-gross'!G:G)</f>
        <v>0</v>
      </c>
      <c r="AI519" s="14">
        <f>SUMIF('consultant-net'!D:D,eslam.data!AQ519,'consultant-net'!F:F)</f>
        <v>0</v>
      </c>
      <c r="AJ519" s="2" t="str">
        <f>VLOOKUP(A519,'eslam-to-invoicing'!A:B,2,0)</f>
        <v>Kattameya Creeks</v>
      </c>
      <c r="AQ519" s="2" t="str">
        <f t="shared" si="86"/>
        <v>Katameya - Creeks4</v>
      </c>
      <c r="AR519" s="2" t="str">
        <f t="shared" si="87"/>
        <v>Kattameya Creeks4</v>
      </c>
    </row>
    <row r="520" spans="1:44" x14ac:dyDescent="0.3">
      <c r="A520" s="6" t="s">
        <v>60</v>
      </c>
      <c r="B520" s="35">
        <f>VLOOKUP(A520,Sheet1!A:B,2,0)</f>
        <v>1</v>
      </c>
      <c r="C520" s="6">
        <v>5</v>
      </c>
      <c r="D520" s="25"/>
      <c r="E520" s="2">
        <v>41641437.569999993</v>
      </c>
      <c r="F520" s="26">
        <f>_xlfn.MAXIFS('data-from-invoicing'!E:E,'data-from-invoicing'!D:D,eslam.data!AR520)</f>
        <v>43155172.939999998</v>
      </c>
      <c r="G520" s="2">
        <f t="shared" si="84"/>
        <v>1513735.3700000048</v>
      </c>
      <c r="I520" s="23"/>
      <c r="J520" s="2">
        <f>SUMIF('collection only'!D:D,eslam.data!AQ520,'collection only'!E:E)</f>
        <v>40006572.359999999</v>
      </c>
      <c r="K520" s="26">
        <f>SUMIF('data-from-invoicing'!D:D,eslam.data!AR520,'data-from-invoicing'!F:F)</f>
        <v>40007572.366999999</v>
      </c>
      <c r="L520" s="2">
        <f t="shared" si="85"/>
        <v>1000.0069999992847</v>
      </c>
      <c r="Q520" s="23"/>
      <c r="R520" s="2">
        <v>40006572.359999999</v>
      </c>
      <c r="S520" s="1">
        <v>44316</v>
      </c>
      <c r="T520" s="1">
        <v>44322</v>
      </c>
      <c r="U520" s="1">
        <v>44322</v>
      </c>
      <c r="V520">
        <v>40</v>
      </c>
      <c r="W520" s="1">
        <v>44362</v>
      </c>
      <c r="X520" s="1">
        <v>44339</v>
      </c>
      <c r="Y520" s="2">
        <v>122791081.97</v>
      </c>
      <c r="Z520" s="2">
        <v>9284784.4199999999</v>
      </c>
      <c r="AF520" s="2">
        <v>0</v>
      </c>
      <c r="AG520" s="14">
        <f>SUMIF('consultant-gross'!D:D,eslam.data!AQ520,'consultant-gross'!F:F)</f>
        <v>0</v>
      </c>
      <c r="AH520" s="14">
        <f>SUMIF('consultant-gross'!D:D,eslam.data!AQ520,'consultant-gross'!G:G)</f>
        <v>0</v>
      </c>
      <c r="AI520" s="14">
        <f>SUMIF('consultant-net'!D:D,eslam.data!AQ520,'consultant-net'!F:F)</f>
        <v>0</v>
      </c>
      <c r="AJ520" s="2" t="str">
        <f>VLOOKUP(A520,'eslam-to-invoicing'!A:B,2,0)</f>
        <v>Kattameya Creeks</v>
      </c>
      <c r="AQ520" s="2" t="str">
        <f t="shared" si="86"/>
        <v>Katameya - Creeks5</v>
      </c>
      <c r="AR520" s="2" t="str">
        <f t="shared" si="87"/>
        <v>Kattameya Creeks5</v>
      </c>
    </row>
    <row r="521" spans="1:44" x14ac:dyDescent="0.3">
      <c r="A521" s="6" t="s">
        <v>60</v>
      </c>
      <c r="B521" s="35">
        <f>VLOOKUP(A521,Sheet1!A:B,2,0)</f>
        <v>1</v>
      </c>
      <c r="C521" s="6">
        <v>6</v>
      </c>
      <c r="D521" s="25"/>
      <c r="E521" s="2">
        <v>35290109.979999989</v>
      </c>
      <c r="F521" s="26">
        <f>_xlfn.MAXIFS('data-from-invoicing'!E:E,'data-from-invoicing'!D:D,eslam.data!AR521)</f>
        <v>32255415.109999999</v>
      </c>
      <c r="G521" s="2">
        <f t="shared" si="84"/>
        <v>-3034694.8699999899</v>
      </c>
      <c r="I521" s="23"/>
      <c r="J521" s="2">
        <f>SUMIF('collection only'!D:D,eslam.data!AQ521,'collection only'!E:E)</f>
        <v>29363826.77</v>
      </c>
      <c r="K521" s="26">
        <f>SUMIF('data-from-invoicing'!D:D,eslam.data!AR521,'data-from-invoicing'!F:F)</f>
        <v>29363826.765500002</v>
      </c>
      <c r="L521" s="2">
        <f t="shared" si="85"/>
        <v>-4.4999979436397552E-3</v>
      </c>
      <c r="Q521" s="23"/>
      <c r="R521" s="2">
        <v>29363826.77</v>
      </c>
      <c r="S521" s="1">
        <v>44347</v>
      </c>
      <c r="T521" s="1">
        <v>44353</v>
      </c>
      <c r="U521" s="1">
        <v>44353</v>
      </c>
      <c r="V521">
        <v>40</v>
      </c>
      <c r="W521" s="1">
        <v>44393</v>
      </c>
      <c r="X521" s="1">
        <v>44376</v>
      </c>
      <c r="Y521" s="2">
        <v>158081191.94999999</v>
      </c>
      <c r="Z521" s="2">
        <v>6250089.5499999998</v>
      </c>
      <c r="AF521" s="2">
        <v>0</v>
      </c>
      <c r="AG521" s="14">
        <f>SUMIF('consultant-gross'!D:D,eslam.data!AQ521,'consultant-gross'!F:F)</f>
        <v>0</v>
      </c>
      <c r="AH521" s="14">
        <f>SUMIF('consultant-gross'!D:D,eslam.data!AQ521,'consultant-gross'!G:G)</f>
        <v>0</v>
      </c>
      <c r="AI521" s="14">
        <f>SUMIF('consultant-net'!D:D,eslam.data!AQ521,'consultant-net'!F:F)</f>
        <v>0</v>
      </c>
      <c r="AJ521" s="2" t="str">
        <f>VLOOKUP(A521,'eslam-to-invoicing'!A:B,2,0)</f>
        <v>Kattameya Creeks</v>
      </c>
      <c r="AQ521" s="2" t="str">
        <f t="shared" si="86"/>
        <v>Katameya - Creeks6</v>
      </c>
      <c r="AR521" s="2" t="str">
        <f t="shared" si="87"/>
        <v>Kattameya Creeks6</v>
      </c>
    </row>
    <row r="522" spans="1:44" x14ac:dyDescent="0.3">
      <c r="A522" s="6" t="s">
        <v>60</v>
      </c>
      <c r="B522" s="35">
        <f>VLOOKUP(A522,Sheet1!A:B,2,0)</f>
        <v>1</v>
      </c>
      <c r="C522" s="6">
        <v>7</v>
      </c>
      <c r="D522" s="25"/>
      <c r="E522" s="2">
        <v>46826693.780000001</v>
      </c>
      <c r="F522" s="26">
        <f>_xlfn.MAXIFS('data-from-invoicing'!E:E,'data-from-invoicing'!D:D,eslam.data!AR522)</f>
        <v>48280873.420000009</v>
      </c>
      <c r="G522" s="2">
        <f t="shared" si="84"/>
        <v>1454179.640000008</v>
      </c>
      <c r="I522" s="23"/>
      <c r="J522" s="2">
        <f>SUMIF('collection only'!D:D,eslam.data!AQ522,'collection only'!E:E)</f>
        <v>44380443</v>
      </c>
      <c r="K522" s="26">
        <f>SUMIF('data-from-invoicing'!D:D,eslam.data!AR522,'data-from-invoicing'!F:F)</f>
        <v>44380444.227499999</v>
      </c>
      <c r="L522" s="2">
        <f t="shared" si="85"/>
        <v>1.2274999991059303</v>
      </c>
      <c r="Q522" s="23"/>
      <c r="R522" s="2">
        <v>44596069.780000001</v>
      </c>
      <c r="S522" s="1">
        <v>44377</v>
      </c>
      <c r="T522" s="1">
        <v>44383</v>
      </c>
      <c r="U522" s="1">
        <v>44383</v>
      </c>
      <c r="V522">
        <v>40</v>
      </c>
      <c r="W522" s="1">
        <v>44423</v>
      </c>
      <c r="X522" s="1">
        <v>44404</v>
      </c>
      <c r="Y522" s="2">
        <v>204907885.72999999</v>
      </c>
      <c r="Z522" s="2">
        <v>7704269.1900000004</v>
      </c>
      <c r="AF522" s="2">
        <v>523000</v>
      </c>
      <c r="AG522" s="14">
        <f>SUMIF('consultant-gross'!D:D,eslam.data!AQ522,'consultant-gross'!F:F)</f>
        <v>46826693.780000001</v>
      </c>
      <c r="AH522" s="14">
        <f>SUMIF('consultant-gross'!D:D,eslam.data!AQ522,'consultant-gross'!G:G)</f>
        <v>204907885.72999999</v>
      </c>
      <c r="AI522" s="14">
        <f>SUMIF('consultant-net'!D:D,eslam.data!AQ522,'consultant-net'!F:F)</f>
        <v>44596069.780000001</v>
      </c>
      <c r="AJ522" s="2" t="str">
        <f>VLOOKUP(A522,'eslam-to-invoicing'!A:B,2,0)</f>
        <v>Kattameya Creeks</v>
      </c>
      <c r="AQ522" s="2" t="str">
        <f t="shared" si="86"/>
        <v>Katameya - Creeks7</v>
      </c>
      <c r="AR522" s="2" t="str">
        <f t="shared" si="87"/>
        <v>Kattameya Creeks7</v>
      </c>
    </row>
    <row r="523" spans="1:44" x14ac:dyDescent="0.3">
      <c r="A523" s="6" t="s">
        <v>60</v>
      </c>
      <c r="B523" s="35">
        <f>VLOOKUP(A523,Sheet1!A:B,2,0)</f>
        <v>1</v>
      </c>
      <c r="C523" s="6">
        <v>8</v>
      </c>
      <c r="D523" s="25"/>
      <c r="E523" s="2">
        <v>41480221.369999997</v>
      </c>
      <c r="F523" s="26">
        <f>_xlfn.MAXIFS('data-from-invoicing'!E:E,'data-from-invoicing'!D:D,eslam.data!AR523)</f>
        <v>43370006.729999997</v>
      </c>
      <c r="G523" s="2">
        <f t="shared" si="84"/>
        <v>1889785.3599999994</v>
      </c>
      <c r="I523" s="23"/>
      <c r="J523" s="2">
        <f>SUMIF('collection only'!D:D,eslam.data!AQ523,'collection only'!E:E)</f>
        <v>40343227.980000004</v>
      </c>
      <c r="K523" s="26">
        <f>SUMIF('data-from-invoicing'!D:D,eslam.data!AR523,'data-from-invoicing'!F:F)</f>
        <v>40343227.966499999</v>
      </c>
      <c r="L523" s="2">
        <f t="shared" si="85"/>
        <v>-1.3500005006790161E-2</v>
      </c>
      <c r="Q523" s="23"/>
      <c r="R523" s="2">
        <v>40343227.979999997</v>
      </c>
      <c r="S523" s="1">
        <v>44408</v>
      </c>
      <c r="T523" s="1">
        <v>44415</v>
      </c>
      <c r="U523" s="1">
        <v>44415</v>
      </c>
      <c r="V523">
        <v>40</v>
      </c>
      <c r="W523" s="1">
        <v>44455</v>
      </c>
      <c r="X523" s="1">
        <v>44415</v>
      </c>
      <c r="Y523" s="2">
        <v>246388107.09999999</v>
      </c>
      <c r="Z523" s="2">
        <v>9594054.5600000005</v>
      </c>
      <c r="AF523" s="2">
        <v>777600</v>
      </c>
      <c r="AG523" s="14">
        <f>SUMIF('consultant-gross'!D:D,eslam.data!AQ523,'consultant-gross'!F:F)</f>
        <v>0</v>
      </c>
      <c r="AH523" s="14">
        <f>SUMIF('consultant-gross'!D:D,eslam.data!AQ523,'consultant-gross'!G:G)</f>
        <v>0</v>
      </c>
      <c r="AI523" s="14">
        <f>SUMIF('consultant-net'!D:D,eslam.data!AQ523,'consultant-net'!F:F)</f>
        <v>0</v>
      </c>
      <c r="AJ523" s="2" t="str">
        <f>VLOOKUP(A523,'eslam-to-invoicing'!A:B,2,0)</f>
        <v>Kattameya Creeks</v>
      </c>
      <c r="AQ523" s="2" t="str">
        <f t="shared" si="86"/>
        <v>Katameya - Creeks8</v>
      </c>
      <c r="AR523" s="2" t="str">
        <f t="shared" si="87"/>
        <v>Kattameya Creeks8</v>
      </c>
    </row>
    <row r="524" spans="1:44" x14ac:dyDescent="0.3">
      <c r="A524" s="6" t="s">
        <v>60</v>
      </c>
      <c r="B524" s="35">
        <f>VLOOKUP(A524,Sheet1!A:B,2,0)</f>
        <v>1</v>
      </c>
      <c r="C524" s="6">
        <v>9</v>
      </c>
      <c r="D524" s="25"/>
      <c r="E524" s="2">
        <v>44965022.450000018</v>
      </c>
      <c r="F524" s="26">
        <f>_xlfn.MAXIFS('data-from-invoicing'!E:E,'data-from-invoicing'!D:D,eslam.data!AR524)</f>
        <v>45658900.57</v>
      </c>
      <c r="G524" s="2">
        <f t="shared" si="84"/>
        <v>693878.11999998242</v>
      </c>
      <c r="I524" s="23"/>
      <c r="J524" s="2">
        <f>SUMIF('collection only'!D:D,eslam.data!AQ524,'collection only'!E:E)</f>
        <v>43056438.189999998</v>
      </c>
      <c r="K524" s="26">
        <f>SUMIF('data-from-invoicing'!D:D,eslam.data!AR524,'data-from-invoicing'!F:F)</f>
        <v>43056438.178499997</v>
      </c>
      <c r="L524" s="2">
        <f t="shared" si="85"/>
        <v>-1.1500000953674316E-2</v>
      </c>
      <c r="Q524" s="23"/>
      <c r="R524" s="2">
        <v>43056438.189999998</v>
      </c>
      <c r="S524" s="1">
        <v>44439</v>
      </c>
      <c r="T524" s="1">
        <v>44439</v>
      </c>
      <c r="U524" s="1">
        <v>44444</v>
      </c>
      <c r="V524">
        <v>40</v>
      </c>
      <c r="W524" s="1">
        <v>44484</v>
      </c>
      <c r="X524" s="1">
        <v>44462</v>
      </c>
      <c r="Y524" s="2">
        <v>291353129.55000001</v>
      </c>
      <c r="Z524" s="2">
        <v>10287932.68</v>
      </c>
      <c r="AF524" s="2">
        <v>800600</v>
      </c>
      <c r="AG524" s="14">
        <f>SUMIF('consultant-gross'!D:D,eslam.data!AQ524,'consultant-gross'!F:F)</f>
        <v>0</v>
      </c>
      <c r="AH524" s="14">
        <f>SUMIF('consultant-gross'!D:D,eslam.data!AQ524,'consultant-gross'!G:G)</f>
        <v>0</v>
      </c>
      <c r="AI524" s="14">
        <f>SUMIF('consultant-net'!D:D,eslam.data!AQ524,'consultant-net'!F:F)</f>
        <v>0</v>
      </c>
      <c r="AJ524" s="2" t="str">
        <f>VLOOKUP(A524,'eslam-to-invoicing'!A:B,2,0)</f>
        <v>Kattameya Creeks</v>
      </c>
      <c r="AQ524" s="2" t="str">
        <f t="shared" si="86"/>
        <v>Katameya - Creeks9</v>
      </c>
      <c r="AR524" s="2" t="str">
        <f t="shared" si="87"/>
        <v>Kattameya Creeks9</v>
      </c>
    </row>
    <row r="525" spans="1:44" x14ac:dyDescent="0.3">
      <c r="A525" s="6" t="s">
        <v>60</v>
      </c>
      <c r="B525" s="35">
        <f>VLOOKUP(A525,Sheet1!A:B,2,0)</f>
        <v>1</v>
      </c>
      <c r="C525" s="6">
        <v>10</v>
      </c>
      <c r="D525" s="25"/>
      <c r="E525" s="2">
        <v>37520387.969999969</v>
      </c>
      <c r="F525" s="26">
        <f>_xlfn.MAXIFS('data-from-invoicing'!E:E,'data-from-invoicing'!D:D,eslam.data!AR525)</f>
        <v>38757548.530000001</v>
      </c>
      <c r="G525" s="2">
        <f t="shared" si="84"/>
        <v>1237160.5600000322</v>
      </c>
      <c r="I525" s="23"/>
      <c r="J525" s="2">
        <f>SUMIF('collection only'!D:D,eslam.data!AQ525,'collection only'!E:E)</f>
        <v>61159972.969999999</v>
      </c>
      <c r="K525" s="26">
        <f>SUMIF('data-from-invoicing'!D:D,eslam.data!AR525,'data-from-invoicing'!F:F)</f>
        <v>36159161.936499998</v>
      </c>
      <c r="L525" s="2">
        <f t="shared" si="85"/>
        <v>-25000811.033500001</v>
      </c>
      <c r="Q525" s="23"/>
      <c r="R525" s="2">
        <v>36159161.93</v>
      </c>
      <c r="S525" s="1">
        <v>44469</v>
      </c>
      <c r="T525" s="1">
        <v>44469</v>
      </c>
      <c r="U525" s="1">
        <v>44475</v>
      </c>
      <c r="V525">
        <v>40</v>
      </c>
      <c r="W525" s="1">
        <v>44515</v>
      </c>
      <c r="X525" s="1">
        <v>44497</v>
      </c>
      <c r="Y525" s="2">
        <v>328873517.51999998</v>
      </c>
      <c r="Z525" s="2">
        <v>11525093.24</v>
      </c>
      <c r="AF525" s="2">
        <v>813250</v>
      </c>
      <c r="AG525" s="14">
        <f>SUMIF('consultant-gross'!D:D,eslam.data!AQ525,'consultant-gross'!F:F)</f>
        <v>0</v>
      </c>
      <c r="AH525" s="14">
        <f>SUMIF('consultant-gross'!D:D,eslam.data!AQ525,'consultant-gross'!G:G)</f>
        <v>0</v>
      </c>
      <c r="AI525" s="14">
        <f>SUMIF('consultant-net'!D:D,eslam.data!AQ525,'consultant-net'!F:F)</f>
        <v>0</v>
      </c>
      <c r="AJ525" s="2" t="str">
        <f>VLOOKUP(A525,'eslam-to-invoicing'!A:B,2,0)</f>
        <v>Kattameya Creeks</v>
      </c>
      <c r="AQ525" s="2" t="str">
        <f t="shared" si="86"/>
        <v>Katameya - Creeks10</v>
      </c>
      <c r="AR525" s="2" t="str">
        <f t="shared" si="87"/>
        <v>Kattameya Creeks10</v>
      </c>
    </row>
    <row r="526" spans="1:44" x14ac:dyDescent="0.3">
      <c r="A526" s="6" t="s">
        <v>60</v>
      </c>
      <c r="B526" s="35">
        <f>VLOOKUP(A526,Sheet1!A:B,2,0)</f>
        <v>1</v>
      </c>
      <c r="C526" s="6">
        <v>11</v>
      </c>
      <c r="D526" s="25"/>
      <c r="F526" s="26">
        <f>_xlfn.MAXIFS('data-from-invoicing'!E:E,'data-from-invoicing'!D:D,eslam.data!AR526)</f>
        <v>46662391.159999996</v>
      </c>
      <c r="G526" s="2">
        <f t="shared" si="84"/>
        <v>46662391.159999996</v>
      </c>
      <c r="I526" s="23"/>
      <c r="J526" s="2">
        <f>SUMIF('collection only'!D:D,eslam.data!AQ526,'collection only'!E:E)</f>
        <v>43214038.280000001</v>
      </c>
      <c r="K526" s="26">
        <f>SUMIF('data-from-invoicing'!D:D,eslam.data!AR526,'data-from-invoicing'!F:F)</f>
        <v>43214038.288000003</v>
      </c>
      <c r="L526" s="2">
        <f t="shared" si="85"/>
        <v>8.0000013113021851E-3</v>
      </c>
      <c r="Q526" s="23"/>
      <c r="R526" s="2">
        <v>43214038.280000001</v>
      </c>
      <c r="S526" s="1">
        <v>44500</v>
      </c>
      <c r="T526" s="1">
        <v>44500</v>
      </c>
      <c r="U526" s="1">
        <v>44506</v>
      </c>
      <c r="V526">
        <v>40</v>
      </c>
      <c r="W526" s="1">
        <v>44546</v>
      </c>
      <c r="X526" s="1">
        <v>44522</v>
      </c>
      <c r="Y526" s="2">
        <v>379505848.55000001</v>
      </c>
      <c r="Z526" s="2">
        <v>7555153.3700000001</v>
      </c>
      <c r="AF526" s="2">
        <v>823370</v>
      </c>
      <c r="AG526" s="14">
        <f>SUMIF('consultant-gross'!D:D,eslam.data!AQ526,'consultant-gross'!F:F)</f>
        <v>0</v>
      </c>
      <c r="AH526" s="14">
        <f>SUMIF('consultant-gross'!D:D,eslam.data!AQ526,'consultant-gross'!G:G)</f>
        <v>0</v>
      </c>
      <c r="AI526" s="14">
        <f>SUMIF('consultant-net'!D:D,eslam.data!AQ526,'consultant-net'!F:F)</f>
        <v>0</v>
      </c>
      <c r="AJ526" s="2" t="str">
        <f>VLOOKUP(A526,'eslam-to-invoicing'!A:B,2,0)</f>
        <v>Kattameya Creeks</v>
      </c>
      <c r="AQ526" s="2" t="str">
        <f t="shared" si="86"/>
        <v>Katameya - Creeks11</v>
      </c>
      <c r="AR526" s="2" t="str">
        <f t="shared" si="87"/>
        <v>Kattameya Creeks11</v>
      </c>
    </row>
    <row r="527" spans="1:44" x14ac:dyDescent="0.3">
      <c r="A527" s="6" t="s">
        <v>60</v>
      </c>
      <c r="B527" s="35">
        <f>VLOOKUP(A527,Sheet1!A:B,2,0)</f>
        <v>1</v>
      </c>
      <c r="C527" s="6">
        <v>12</v>
      </c>
      <c r="D527" s="25"/>
      <c r="E527" s="2">
        <v>40810274.280000031</v>
      </c>
      <c r="F527" s="26">
        <f>_xlfn.MAXIFS('data-from-invoicing'!E:E,'data-from-invoicing'!D:D,eslam.data!AR527)</f>
        <v>39536093.609999999</v>
      </c>
      <c r="G527" s="2">
        <f t="shared" si="84"/>
        <v>-1274180.6700000316</v>
      </c>
      <c r="I527" s="23"/>
      <c r="J527" s="2">
        <f>SUMIF('collection only'!D:D,eslam.data!AQ527,'collection only'!E:E)</f>
        <v>36461301.549999997</v>
      </c>
      <c r="K527" s="26">
        <f>SUMIF('data-from-invoicing'!D:D,eslam.data!AR527,'data-from-invoicing'!F:F)</f>
        <v>36461301.530500002</v>
      </c>
      <c r="L527" s="2">
        <f t="shared" si="85"/>
        <v>-1.9499994814395905E-2</v>
      </c>
      <c r="Q527" s="23"/>
      <c r="R527" s="2">
        <v>36461301.549999997</v>
      </c>
      <c r="S527" s="1">
        <v>44530</v>
      </c>
      <c r="T527" s="1">
        <v>44530</v>
      </c>
      <c r="U527" s="1">
        <v>44536</v>
      </c>
      <c r="V527">
        <v>40</v>
      </c>
      <c r="W527" s="1">
        <v>44576</v>
      </c>
      <c r="X527" s="1">
        <v>44557</v>
      </c>
      <c r="Y527" s="2">
        <v>420316122.82999998</v>
      </c>
      <c r="Z527" s="2">
        <v>6280972.71</v>
      </c>
      <c r="AF527" s="2">
        <v>841080</v>
      </c>
      <c r="AG527" s="14">
        <f>SUMIF('consultant-gross'!D:D,eslam.data!AQ527,'consultant-gross'!F:F)</f>
        <v>0</v>
      </c>
      <c r="AH527" s="14">
        <f>SUMIF('consultant-gross'!D:D,eslam.data!AQ527,'consultant-gross'!G:G)</f>
        <v>0</v>
      </c>
      <c r="AI527" s="14">
        <f>SUMIF('consultant-net'!D:D,eslam.data!AQ527,'consultant-net'!F:F)</f>
        <v>0</v>
      </c>
      <c r="AJ527" s="2" t="str">
        <f>VLOOKUP(A527,'eslam-to-invoicing'!A:B,2,0)</f>
        <v>Kattameya Creeks</v>
      </c>
      <c r="AQ527" s="2" t="str">
        <f t="shared" si="86"/>
        <v>Katameya - Creeks12</v>
      </c>
      <c r="AR527" s="2" t="str">
        <f t="shared" si="87"/>
        <v>Kattameya Creeks12</v>
      </c>
    </row>
    <row r="528" spans="1:44" x14ac:dyDescent="0.3">
      <c r="A528" s="6" t="s">
        <v>60</v>
      </c>
      <c r="B528" s="35">
        <f>VLOOKUP(A528,Sheet1!A:B,2,0)</f>
        <v>1</v>
      </c>
      <c r="C528" s="6">
        <v>13</v>
      </c>
      <c r="D528" s="25"/>
      <c r="E528" s="2">
        <v>39636501.959999979</v>
      </c>
      <c r="F528" s="26">
        <f>_xlfn.MAXIFS('data-from-invoicing'!E:E,'data-from-invoicing'!D:D,eslam.data!AR528)</f>
        <v>41829784.579999998</v>
      </c>
      <c r="G528" s="2">
        <f t="shared" si="84"/>
        <v>2193282.6200000197</v>
      </c>
      <c r="I528" s="23"/>
      <c r="J528" s="2">
        <f>SUMIF('collection only'!D:D,eslam.data!AQ528,'collection only'!E:E)</f>
        <v>39353596.009999998</v>
      </c>
      <c r="K528" s="26">
        <f>SUMIF('data-from-invoicing'!D:D,eslam.data!AR528,'data-from-invoicing'!F:F)</f>
        <v>39353596.009000003</v>
      </c>
      <c r="L528" s="2">
        <f t="shared" si="85"/>
        <v>-9.9999457597732544E-4</v>
      </c>
      <c r="Q528" s="23"/>
      <c r="R528" s="2">
        <v>39353596.009999998</v>
      </c>
      <c r="S528" s="1">
        <v>44561</v>
      </c>
      <c r="T528" s="1">
        <v>44561</v>
      </c>
      <c r="U528" s="1">
        <v>44569</v>
      </c>
      <c r="V528">
        <v>40</v>
      </c>
      <c r="W528" s="1">
        <v>44609</v>
      </c>
      <c r="X528" s="1">
        <v>44588</v>
      </c>
      <c r="Y528" s="2">
        <v>459952624.79000002</v>
      </c>
      <c r="Z528" s="2">
        <v>8474255.3200000003</v>
      </c>
      <c r="AF528" s="2">
        <v>863850</v>
      </c>
      <c r="AG528" s="14">
        <f>SUMIF('consultant-gross'!D:D,eslam.data!AQ528,'consultant-gross'!F:F)</f>
        <v>0</v>
      </c>
      <c r="AH528" s="14">
        <f>SUMIF('consultant-gross'!D:D,eslam.data!AQ528,'consultant-gross'!G:G)</f>
        <v>0</v>
      </c>
      <c r="AI528" s="14">
        <f>SUMIF('consultant-net'!D:D,eslam.data!AQ528,'consultant-net'!F:F)</f>
        <v>0</v>
      </c>
      <c r="AJ528" s="2" t="str">
        <f>VLOOKUP(A528,'eslam-to-invoicing'!A:B,2,0)</f>
        <v>Kattameya Creeks</v>
      </c>
      <c r="AQ528" s="2" t="str">
        <f t="shared" si="86"/>
        <v>Katameya - Creeks13</v>
      </c>
      <c r="AR528" s="2" t="str">
        <f t="shared" si="87"/>
        <v>Kattameya Creeks13</v>
      </c>
    </row>
    <row r="529" spans="1:44" x14ac:dyDescent="0.3">
      <c r="A529" s="6" t="s">
        <v>60</v>
      </c>
      <c r="B529" s="35">
        <f>VLOOKUP(A529,Sheet1!A:B,2,0)</f>
        <v>1</v>
      </c>
      <c r="C529" s="6">
        <v>14</v>
      </c>
      <c r="D529" s="25"/>
      <c r="E529" s="2">
        <v>45239351.949999928</v>
      </c>
      <c r="F529" s="26">
        <f>_xlfn.MAXIFS('data-from-invoicing'!E:E,'data-from-invoicing'!D:D,eslam.data!AR529)</f>
        <v>48574512.669999994</v>
      </c>
      <c r="G529" s="2">
        <f t="shared" si="84"/>
        <v>3335160.7200000659</v>
      </c>
      <c r="I529" s="23"/>
      <c r="J529" s="2">
        <f>SUMIF('collection only'!D:D,eslam.data!AQ529,'collection only'!E:E)</f>
        <v>45904629.979999997</v>
      </c>
      <c r="K529" s="26">
        <f>SUMIF('data-from-invoicing'!D:D,eslam.data!AR529,'data-from-invoicing'!F:F)</f>
        <v>45904629.993499994</v>
      </c>
      <c r="L529" s="2">
        <f t="shared" si="85"/>
        <v>1.3499997556209564E-2</v>
      </c>
      <c r="Q529" s="23"/>
      <c r="R529" s="2">
        <v>45904629.979999997</v>
      </c>
      <c r="S529" s="1">
        <v>44592</v>
      </c>
      <c r="T529" s="1">
        <v>44592</v>
      </c>
      <c r="U529" s="1">
        <v>44599</v>
      </c>
      <c r="V529">
        <v>40</v>
      </c>
      <c r="W529" s="1">
        <v>44639</v>
      </c>
      <c r="X529" s="1">
        <v>44616</v>
      </c>
      <c r="Y529" s="2">
        <v>505191976.73999989</v>
      </c>
      <c r="Z529" s="2">
        <v>11809416.039999999</v>
      </c>
      <c r="AF529" s="2">
        <v>0</v>
      </c>
      <c r="AG529" s="14">
        <f>SUMIF('consultant-gross'!D:D,eslam.data!AQ529,'consultant-gross'!F:F)</f>
        <v>45239351.949999928</v>
      </c>
      <c r="AH529" s="14">
        <f>SUMIF('consultant-gross'!D:D,eslam.data!AQ529,'consultant-gross'!G:G)</f>
        <v>505191976.73999995</v>
      </c>
      <c r="AI529" s="14">
        <f>SUMIF('consultant-net'!D:D,eslam.data!AQ529,'consultant-net'!F:F)</f>
        <v>45904629.979999997</v>
      </c>
      <c r="AJ529" s="2" t="str">
        <f>VLOOKUP(A529,'eslam-to-invoicing'!A:B,2,0)</f>
        <v>Kattameya Creeks</v>
      </c>
      <c r="AQ529" s="2" t="str">
        <f t="shared" si="86"/>
        <v>Katameya - Creeks14</v>
      </c>
      <c r="AR529" s="2" t="str">
        <f t="shared" si="87"/>
        <v>Kattameya Creeks14</v>
      </c>
    </row>
    <row r="530" spans="1:44" x14ac:dyDescent="0.3">
      <c r="A530" s="6" t="s">
        <v>60</v>
      </c>
      <c r="B530" s="35">
        <f>VLOOKUP(A530,Sheet1!A:B,2,0)</f>
        <v>1</v>
      </c>
      <c r="C530" s="6">
        <v>15</v>
      </c>
      <c r="D530" s="25"/>
      <c r="E530" s="2">
        <v>47493723.660000034</v>
      </c>
      <c r="F530" s="26">
        <f>_xlfn.MAXIFS('data-from-invoicing'!E:E,'data-from-invoicing'!D:D,eslam.data!AR530)</f>
        <v>51903318.979999997</v>
      </c>
      <c r="G530" s="2">
        <f t="shared" si="84"/>
        <v>4409595.319999963</v>
      </c>
      <c r="I530" s="23"/>
      <c r="J530" s="2">
        <f>SUMIF('collection only'!D:D,eslam.data!AQ530,'collection only'!E:E)</f>
        <v>49567395</v>
      </c>
      <c r="K530" s="26">
        <f>SUMIF('data-from-invoicing'!D:D,eslam.data!AR530,'data-from-invoicing'!F:F)</f>
        <v>49567394.568999998</v>
      </c>
      <c r="L530" s="2">
        <f t="shared" si="85"/>
        <v>-0.4310000017285347</v>
      </c>
      <c r="Q530" s="23"/>
      <c r="R530" s="2">
        <v>49567394.590000004</v>
      </c>
      <c r="S530" s="1">
        <v>44620</v>
      </c>
      <c r="T530" s="1">
        <v>44620</v>
      </c>
      <c r="U530" s="1">
        <v>44625</v>
      </c>
      <c r="V530">
        <v>40</v>
      </c>
      <c r="W530" s="1">
        <v>44665</v>
      </c>
      <c r="X530" s="1">
        <v>44634</v>
      </c>
      <c r="Y530" s="2">
        <v>552685700.39999998</v>
      </c>
      <c r="Z530" s="2">
        <v>16219011.359999999</v>
      </c>
      <c r="AF530" s="2">
        <v>0</v>
      </c>
      <c r="AG530" s="14">
        <f>SUMIF('consultant-gross'!D:D,eslam.data!AQ530,'consultant-gross'!F:F)</f>
        <v>0</v>
      </c>
      <c r="AH530" s="14">
        <f>SUMIF('consultant-gross'!D:D,eslam.data!AQ530,'consultant-gross'!G:G)</f>
        <v>0</v>
      </c>
      <c r="AI530" s="14">
        <f>SUMIF('consultant-net'!D:D,eslam.data!AQ530,'consultant-net'!F:F)</f>
        <v>0</v>
      </c>
      <c r="AJ530" s="2" t="str">
        <f>VLOOKUP(A530,'eslam-to-invoicing'!A:B,2,0)</f>
        <v>Kattameya Creeks</v>
      </c>
      <c r="AQ530" s="2" t="str">
        <f t="shared" si="86"/>
        <v>Katameya - Creeks15</v>
      </c>
      <c r="AR530" s="2" t="str">
        <f t="shared" si="87"/>
        <v>Kattameya Creeks15</v>
      </c>
    </row>
    <row r="531" spans="1:44" x14ac:dyDescent="0.3">
      <c r="A531" s="6" t="s">
        <v>60</v>
      </c>
      <c r="B531" s="35">
        <f>VLOOKUP(A531,Sheet1!A:B,2,0)</f>
        <v>1</v>
      </c>
      <c r="C531" s="6">
        <v>16</v>
      </c>
      <c r="D531" s="25"/>
      <c r="E531" s="2">
        <v>48315079.389999993</v>
      </c>
      <c r="F531" s="26">
        <f>_xlfn.MAXIFS('data-from-invoicing'!E:E,'data-from-invoicing'!D:D,eslam.data!AR531)</f>
        <v>47021445.380000003</v>
      </c>
      <c r="G531" s="2">
        <f t="shared" si="84"/>
        <v>-1293634.0099999905</v>
      </c>
      <c r="I531" s="23"/>
      <c r="J531" s="2">
        <f>SUMIF('collection only'!D:D,eslam.data!AQ531,'collection only'!E:E)</f>
        <v>44583744</v>
      </c>
      <c r="K531" s="26">
        <f>SUMIF('data-from-invoicing'!D:D,eslam.data!AR531,'data-from-invoicing'!F:F)</f>
        <v>44583744.004500002</v>
      </c>
      <c r="L531" s="2">
        <f t="shared" si="85"/>
        <v>4.5000016689300537E-3</v>
      </c>
      <c r="Q531" s="23"/>
      <c r="R531" s="2">
        <v>44583744.399999999</v>
      </c>
      <c r="S531" s="1">
        <v>44651</v>
      </c>
      <c r="T531" s="1">
        <v>44651</v>
      </c>
      <c r="U531" s="1">
        <v>44657</v>
      </c>
      <c r="V531">
        <v>40</v>
      </c>
      <c r="W531" s="1">
        <v>44697</v>
      </c>
      <c r="X531" s="1">
        <v>44668</v>
      </c>
      <c r="Y531" s="2">
        <v>601000779.78999996</v>
      </c>
      <c r="Z531" s="2">
        <v>14925377.35</v>
      </c>
      <c r="AF531" s="2">
        <v>0</v>
      </c>
      <c r="AG531" s="14">
        <f>SUMIF('consultant-gross'!D:D,eslam.data!AQ531,'consultant-gross'!F:F)</f>
        <v>0</v>
      </c>
      <c r="AH531" s="14">
        <f>SUMIF('consultant-gross'!D:D,eslam.data!AQ531,'consultant-gross'!G:G)</f>
        <v>0</v>
      </c>
      <c r="AI531" s="14">
        <f>SUMIF('consultant-net'!D:D,eslam.data!AQ531,'consultant-net'!F:F)</f>
        <v>0</v>
      </c>
      <c r="AJ531" s="2" t="str">
        <f>VLOOKUP(A531,'eslam-to-invoicing'!A:B,2,0)</f>
        <v>Kattameya Creeks</v>
      </c>
      <c r="AQ531" s="2" t="str">
        <f t="shared" si="86"/>
        <v>Katameya - Creeks16</v>
      </c>
      <c r="AR531" s="2" t="str">
        <f t="shared" si="87"/>
        <v>Kattameya Creeks16</v>
      </c>
    </row>
    <row r="532" spans="1:44" x14ac:dyDescent="0.3">
      <c r="A532" s="6" t="s">
        <v>60</v>
      </c>
      <c r="B532" s="35">
        <f>VLOOKUP(A532,Sheet1!A:B,2,0)</f>
        <v>1</v>
      </c>
      <c r="C532" s="6">
        <v>17</v>
      </c>
      <c r="D532" s="25"/>
      <c r="E532" s="2">
        <v>37444918.460000038</v>
      </c>
      <c r="F532" s="26">
        <f>_xlfn.MAXIFS('data-from-invoicing'!E:E,'data-from-invoicing'!D:D,eslam.data!AR532)</f>
        <v>37521775.170000002</v>
      </c>
      <c r="G532" s="2">
        <f t="shared" si="84"/>
        <v>76856.709999963641</v>
      </c>
      <c r="I532" s="23"/>
      <c r="J532" s="2">
        <f>SUMIF('collection only'!D:D,eslam.data!AQ532,'collection only'!E:E)</f>
        <v>36501027.740000002</v>
      </c>
      <c r="K532" s="26">
        <f>SUMIF('data-from-invoicing'!D:D,eslam.data!AR532,'data-from-invoicing'!F:F)</f>
        <v>36571027.748500004</v>
      </c>
      <c r="L532" s="2">
        <f t="shared" si="85"/>
        <v>70000.008500002325</v>
      </c>
      <c r="Q532" s="23"/>
      <c r="R532" s="2">
        <v>36501027.740000002</v>
      </c>
      <c r="S532" s="1">
        <v>44681</v>
      </c>
      <c r="T532" s="1">
        <v>44681</v>
      </c>
      <c r="U532" s="1">
        <v>44688</v>
      </c>
      <c r="V532">
        <v>40</v>
      </c>
      <c r="W532" s="1">
        <v>44728</v>
      </c>
      <c r="X532" s="1">
        <v>44710</v>
      </c>
      <c r="Y532" s="2">
        <v>638445698.25</v>
      </c>
      <c r="Z532" s="2">
        <v>15002234.060000001</v>
      </c>
      <c r="AA532" s="2">
        <v>50675010</v>
      </c>
      <c r="AC532" s="2">
        <v>97675643</v>
      </c>
      <c r="AF532" s="2">
        <v>1009270</v>
      </c>
      <c r="AG532" s="14">
        <f>SUMIF('consultant-gross'!D:D,eslam.data!AQ532,'consultant-gross'!F:F)</f>
        <v>0</v>
      </c>
      <c r="AH532" s="14">
        <f>SUMIF('consultant-gross'!D:D,eslam.data!AQ532,'consultant-gross'!G:G)</f>
        <v>0</v>
      </c>
      <c r="AI532" s="14">
        <f>SUMIF('consultant-net'!D:D,eslam.data!AQ532,'consultant-net'!F:F)</f>
        <v>0</v>
      </c>
      <c r="AJ532" s="2" t="str">
        <f>VLOOKUP(A532,'eslam-to-invoicing'!A:B,2,0)</f>
        <v>Kattameya Creeks</v>
      </c>
      <c r="AQ532" s="2" t="str">
        <f t="shared" si="86"/>
        <v>Katameya - Creeks17</v>
      </c>
      <c r="AR532" s="2" t="str">
        <f t="shared" si="87"/>
        <v>Kattameya Creeks17</v>
      </c>
    </row>
    <row r="533" spans="1:44" x14ac:dyDescent="0.3">
      <c r="A533" s="6" t="s">
        <v>60</v>
      </c>
      <c r="B533" s="35">
        <f>VLOOKUP(A533,Sheet1!A:B,2,0)</f>
        <v>1</v>
      </c>
      <c r="C533" s="6">
        <v>18</v>
      </c>
      <c r="D533" s="25"/>
      <c r="E533" s="2">
        <v>37748158.210000038</v>
      </c>
      <c r="F533" s="26">
        <f>_xlfn.MAXIFS('data-from-invoicing'!E:E,'data-from-invoicing'!D:D,eslam.data!AR533)</f>
        <v>42935687.009999998</v>
      </c>
      <c r="G533" s="2">
        <f t="shared" si="84"/>
        <v>5187528.7999999598</v>
      </c>
      <c r="I533" s="23"/>
      <c r="J533" s="2">
        <f>SUMIF('collection only'!D:D,eslam.data!AQ533,'collection only'!E:E)</f>
        <v>41565441.799999997</v>
      </c>
      <c r="K533" s="26">
        <f>SUMIF('data-from-invoicing'!D:D,eslam.data!AR533,'data-from-invoicing'!F:F)</f>
        <v>41641258.134499997</v>
      </c>
      <c r="L533" s="2">
        <f t="shared" si="85"/>
        <v>75816.334499999881</v>
      </c>
      <c r="Q533" s="23"/>
      <c r="R533" s="2">
        <v>41565441.799999997</v>
      </c>
      <c r="S533" s="1">
        <v>44712</v>
      </c>
      <c r="T533" s="1">
        <v>44712</v>
      </c>
      <c r="U533" s="1">
        <v>44717</v>
      </c>
      <c r="V533">
        <v>40</v>
      </c>
      <c r="W533" s="1">
        <v>44757</v>
      </c>
      <c r="X533" s="1">
        <v>44717</v>
      </c>
      <c r="Y533" s="2">
        <v>676193856.46000004</v>
      </c>
      <c r="Z533" s="2">
        <v>20189762.859999999</v>
      </c>
      <c r="AA533" s="2">
        <v>59495615</v>
      </c>
      <c r="AC533" s="2">
        <v>103801771</v>
      </c>
      <c r="AF533" s="2">
        <v>1085086</v>
      </c>
      <c r="AG533" s="14">
        <f>SUMIF('consultant-gross'!D:D,eslam.data!AQ533,'consultant-gross'!F:F)</f>
        <v>0</v>
      </c>
      <c r="AH533" s="14">
        <f>SUMIF('consultant-gross'!D:D,eslam.data!AQ533,'consultant-gross'!G:G)</f>
        <v>0</v>
      </c>
      <c r="AI533" s="14">
        <f>SUMIF('consultant-net'!D:D,eslam.data!AQ533,'consultant-net'!F:F)</f>
        <v>0</v>
      </c>
      <c r="AJ533" s="2" t="str">
        <f>VLOOKUP(A533,'eslam-to-invoicing'!A:B,2,0)</f>
        <v>Kattameya Creeks</v>
      </c>
      <c r="AQ533" s="2" t="str">
        <f t="shared" si="86"/>
        <v>Katameya - Creeks18</v>
      </c>
      <c r="AR533" s="2" t="str">
        <f t="shared" si="87"/>
        <v>Kattameya Creeks18</v>
      </c>
    </row>
    <row r="534" spans="1:44" x14ac:dyDescent="0.3">
      <c r="A534" s="6" t="s">
        <v>60</v>
      </c>
      <c r="B534" s="35">
        <f>VLOOKUP(A534,Sheet1!A:B,2,0)</f>
        <v>1</v>
      </c>
      <c r="C534" s="6">
        <v>19</v>
      </c>
      <c r="D534" s="25"/>
      <c r="E534" s="2">
        <v>37876838.610000007</v>
      </c>
      <c r="F534" s="26">
        <f>_xlfn.MAXIFS('data-from-invoicing'!E:E,'data-from-invoicing'!D:D,eslam.data!AR534)</f>
        <v>37484144.909999996</v>
      </c>
      <c r="G534" s="2">
        <f t="shared" si="84"/>
        <v>-392693.70000001043</v>
      </c>
      <c r="I534" s="23"/>
      <c r="J534" s="2">
        <f>SUMIF('collection only'!D:D,eslam.data!AQ534,'collection only'!E:E)</f>
        <v>36081249.469999999</v>
      </c>
      <c r="K534" s="26">
        <f>SUMIF('data-from-invoicing'!D:D,eslam.data!AR534,'data-from-invoicing'!F:F)</f>
        <v>36075433.115500003</v>
      </c>
      <c r="L534" s="2">
        <f t="shared" si="85"/>
        <v>-5816.3544999957085</v>
      </c>
      <c r="Q534" s="23"/>
      <c r="R534" s="2">
        <v>36081249.469999999</v>
      </c>
      <c r="S534" s="1">
        <v>44742</v>
      </c>
      <c r="T534" s="1">
        <v>44742</v>
      </c>
      <c r="U534" s="1">
        <v>44747</v>
      </c>
      <c r="V534">
        <v>40</v>
      </c>
      <c r="W534" s="1">
        <v>44787</v>
      </c>
      <c r="X534" s="1">
        <v>44776</v>
      </c>
      <c r="Y534" s="2">
        <v>714070695.07000005</v>
      </c>
      <c r="Z534" s="2">
        <v>19797069.170000002</v>
      </c>
      <c r="AA534" s="2">
        <v>71508662.789999992</v>
      </c>
      <c r="AC534" s="2">
        <v>108653109.7</v>
      </c>
      <c r="AF534" s="2">
        <v>1084330</v>
      </c>
      <c r="AG534" s="14">
        <f>SUMIF('consultant-gross'!D:D,eslam.data!AQ534,'consultant-gross'!F:F)</f>
        <v>0</v>
      </c>
      <c r="AH534" s="14">
        <f>SUMIF('consultant-gross'!D:D,eslam.data!AQ534,'consultant-gross'!G:G)</f>
        <v>0</v>
      </c>
      <c r="AI534" s="14">
        <f>SUMIF('consultant-net'!D:D,eslam.data!AQ534,'consultant-net'!F:F)</f>
        <v>0</v>
      </c>
      <c r="AJ534" s="2" t="str">
        <f>VLOOKUP(A534,'eslam-to-invoicing'!A:B,2,0)</f>
        <v>Kattameya Creeks</v>
      </c>
      <c r="AQ534" s="2" t="str">
        <f t="shared" si="86"/>
        <v>Katameya - Creeks19</v>
      </c>
      <c r="AR534" s="2" t="str">
        <f t="shared" si="87"/>
        <v>Kattameya Creeks19</v>
      </c>
    </row>
    <row r="535" spans="1:44" x14ac:dyDescent="0.3">
      <c r="A535" s="6" t="s">
        <v>60</v>
      </c>
      <c r="B535" s="35">
        <f>VLOOKUP(A535,Sheet1!A:B,2,0)</f>
        <v>1</v>
      </c>
      <c r="C535" s="6">
        <v>20</v>
      </c>
      <c r="D535" s="25"/>
      <c r="E535" s="2">
        <v>23863809.779999848</v>
      </c>
      <c r="F535" s="26">
        <f>_xlfn.MAXIFS('data-from-invoicing'!E:E,'data-from-invoicing'!D:D,eslam.data!AR535)</f>
        <v>25275496.940000001</v>
      </c>
      <c r="G535" s="2">
        <f t="shared" si="84"/>
        <v>1411687.1600001529</v>
      </c>
      <c r="I535" s="23"/>
      <c r="J535" s="2">
        <f>SUMIF('collection only'!D:D,eslam.data!AQ535,'collection only'!E:E)</f>
        <v>24569045</v>
      </c>
      <c r="K535" s="26">
        <f>SUMIF('data-from-invoicing'!D:D,eslam.data!AR535,'data-from-invoicing'!F:F)</f>
        <v>24429045.006999999</v>
      </c>
      <c r="L535" s="2">
        <f t="shared" si="85"/>
        <v>-139999.99300000072</v>
      </c>
      <c r="Q535" s="23"/>
      <c r="R535" s="2">
        <v>24569045.010000002</v>
      </c>
      <c r="S535" s="1">
        <v>44773</v>
      </c>
      <c r="T535" s="1">
        <v>44773</v>
      </c>
      <c r="U535" s="1">
        <v>44780</v>
      </c>
      <c r="V535">
        <v>40</v>
      </c>
      <c r="W535" s="1">
        <v>44820</v>
      </c>
      <c r="X535" s="1">
        <v>44794</v>
      </c>
      <c r="Y535" s="2">
        <v>737934504.8499999</v>
      </c>
      <c r="Z535" s="2">
        <v>21208756.329999998</v>
      </c>
      <c r="AA535" s="2">
        <v>79759027</v>
      </c>
      <c r="AC535" s="2">
        <v>110507501</v>
      </c>
      <c r="AF535" s="2">
        <v>944330</v>
      </c>
      <c r="AG535" s="14">
        <f>SUMIF('consultant-gross'!D:D,eslam.data!AQ535,'consultant-gross'!F:F)</f>
        <v>23863809.779999852</v>
      </c>
      <c r="AH535" s="14">
        <f>SUMIF('consultant-gross'!D:D,eslam.data!AQ535,'consultant-gross'!G:G)</f>
        <v>737934504.8499999</v>
      </c>
      <c r="AI535" s="14">
        <f>SUMIF('consultant-net'!D:D,eslam.data!AQ535,'consultant-net'!F:F)</f>
        <v>24569045.010000002</v>
      </c>
      <c r="AJ535" s="2" t="str">
        <f>VLOOKUP(A535,'eslam-to-invoicing'!A:B,2,0)</f>
        <v>Kattameya Creeks</v>
      </c>
      <c r="AQ535" s="2" t="str">
        <f t="shared" si="86"/>
        <v>Katameya - Creeks20</v>
      </c>
      <c r="AR535" s="2" t="str">
        <f t="shared" si="87"/>
        <v>Kattameya Creeks20</v>
      </c>
    </row>
    <row r="536" spans="1:44" x14ac:dyDescent="0.3">
      <c r="A536" s="6" t="s">
        <v>60</v>
      </c>
      <c r="B536" s="35">
        <f>VLOOKUP(A536,Sheet1!A:B,2,0)</f>
        <v>1</v>
      </c>
      <c r="C536" s="6">
        <v>21</v>
      </c>
      <c r="D536" s="25"/>
      <c r="E536" s="2">
        <v>37145495.170000076</v>
      </c>
      <c r="F536" s="26">
        <f>_xlfn.MAXIFS('data-from-invoicing'!E:E,'data-from-invoicing'!D:D,eslam.data!AR536)</f>
        <v>36255948.469999999</v>
      </c>
      <c r="G536" s="2">
        <f t="shared" si="84"/>
        <v>-889546.70000007749</v>
      </c>
      <c r="I536" s="23"/>
      <c r="J536" s="2">
        <f>SUMIF('collection only'!D:D,eslam.data!AQ536,'collection only'!E:E)</f>
        <v>35259435.93</v>
      </c>
      <c r="K536" s="26">
        <f>SUMIF('data-from-invoicing'!D:D,eslam.data!AR536,'data-from-invoicing'!F:F)</f>
        <v>35259435.93</v>
      </c>
      <c r="L536" s="2">
        <f t="shared" si="85"/>
        <v>0</v>
      </c>
      <c r="Q536" s="23"/>
      <c r="R536" s="2">
        <v>35259435.93</v>
      </c>
      <c r="S536" s="1">
        <v>44804</v>
      </c>
      <c r="T536" s="1">
        <v>44804</v>
      </c>
      <c r="U536" s="1">
        <v>44809</v>
      </c>
      <c r="V536">
        <v>40</v>
      </c>
      <c r="W536" s="1">
        <v>44849</v>
      </c>
      <c r="X536" s="1">
        <v>44824</v>
      </c>
      <c r="Y536" s="2">
        <v>775080000.01999998</v>
      </c>
      <c r="Z536" s="2">
        <v>20319209.629999999</v>
      </c>
      <c r="AA536" s="2">
        <v>93957089.310000002</v>
      </c>
      <c r="AC536" s="2">
        <v>115330857</v>
      </c>
      <c r="AF536" s="2">
        <v>944330</v>
      </c>
      <c r="AG536" s="14">
        <f>SUMIF('consultant-gross'!D:D,eslam.data!AQ536,'consultant-gross'!F:F)</f>
        <v>37145495.170000076</v>
      </c>
      <c r="AH536" s="14">
        <f>SUMIF('consultant-gross'!D:D,eslam.data!AQ536,'consultant-gross'!G:G)</f>
        <v>775080000.01999998</v>
      </c>
      <c r="AI536" s="14">
        <f>SUMIF('consultant-net'!D:D,eslam.data!AQ536,'consultant-net'!F:F)</f>
        <v>35259435.93</v>
      </c>
      <c r="AJ536" s="2" t="str">
        <f>VLOOKUP(A536,'eslam-to-invoicing'!A:B,2,0)</f>
        <v>Kattameya Creeks</v>
      </c>
      <c r="AQ536" s="2" t="str">
        <f t="shared" si="86"/>
        <v>Katameya - Creeks21</v>
      </c>
      <c r="AR536" s="2" t="str">
        <f t="shared" si="87"/>
        <v>Kattameya Creeks21</v>
      </c>
    </row>
    <row r="537" spans="1:44" x14ac:dyDescent="0.3">
      <c r="A537" s="6" t="s">
        <v>60</v>
      </c>
      <c r="B537" s="35">
        <f>VLOOKUP(A537,Sheet1!A:B,2,0)</f>
        <v>1</v>
      </c>
      <c r="C537" s="6">
        <v>22</v>
      </c>
      <c r="D537" s="25"/>
      <c r="E537" s="2">
        <v>28622135.190000061</v>
      </c>
      <c r="F537" s="26">
        <f>_xlfn.MAXIFS('data-from-invoicing'!E:E,'data-from-invoicing'!D:D,eslam.data!AR537)</f>
        <v>32375932.350000001</v>
      </c>
      <c r="G537" s="2">
        <f t="shared" si="84"/>
        <v>3753797.1599999405</v>
      </c>
      <c r="I537" s="23"/>
      <c r="J537" s="2">
        <f>SUMIF('collection only'!D:D,eslam.data!AQ537,'collection only'!E:E)</f>
        <v>31299260.010000002</v>
      </c>
      <c r="K537" s="26">
        <f>SUMIF('data-from-invoicing'!D:D,eslam.data!AR537,'data-from-invoicing'!F:F)</f>
        <v>31299260.017499998</v>
      </c>
      <c r="L537" s="2">
        <f t="shared" si="85"/>
        <v>7.4999965727329254E-3</v>
      </c>
      <c r="Q537" s="23"/>
      <c r="R537" s="2">
        <v>31299260.010000002</v>
      </c>
      <c r="S537" s="1">
        <v>44834</v>
      </c>
      <c r="T537" s="1">
        <v>44834</v>
      </c>
      <c r="U537" s="1">
        <v>44840</v>
      </c>
      <c r="V537">
        <v>40</v>
      </c>
      <c r="W537" s="1">
        <v>44880</v>
      </c>
      <c r="X537" s="1">
        <v>44856</v>
      </c>
      <c r="Y537" s="2">
        <v>803702135.21000004</v>
      </c>
      <c r="Z537" s="2">
        <v>24073006.789999999</v>
      </c>
      <c r="AA537" s="2">
        <v>104402623</v>
      </c>
      <c r="AC537" s="2">
        <v>118783626</v>
      </c>
      <c r="AF537" s="2">
        <v>944330</v>
      </c>
      <c r="AG537" s="14">
        <f>SUMIF('consultant-gross'!D:D,eslam.data!AQ537,'consultant-gross'!F:F)</f>
        <v>0</v>
      </c>
      <c r="AH537" s="14">
        <f>SUMIF('consultant-gross'!D:D,eslam.data!AQ537,'consultant-gross'!G:G)</f>
        <v>0</v>
      </c>
      <c r="AI537" s="14">
        <f>SUMIF('consultant-net'!D:D,eslam.data!AQ537,'consultant-net'!F:F)</f>
        <v>0</v>
      </c>
      <c r="AJ537" s="2" t="str">
        <f>VLOOKUP(A537,'eslam-to-invoicing'!A:B,2,0)</f>
        <v>Kattameya Creeks</v>
      </c>
      <c r="AQ537" s="2" t="str">
        <f t="shared" si="86"/>
        <v>Katameya - Creeks22</v>
      </c>
      <c r="AR537" s="2" t="str">
        <f t="shared" si="87"/>
        <v>Kattameya Creeks22</v>
      </c>
    </row>
    <row r="538" spans="1:44" x14ac:dyDescent="0.3">
      <c r="A538" s="6" t="s">
        <v>60</v>
      </c>
      <c r="B538" s="35">
        <f>VLOOKUP(A538,Sheet1!A:B,2,0)</f>
        <v>1</v>
      </c>
      <c r="C538" s="6">
        <v>23</v>
      </c>
      <c r="D538" s="25"/>
      <c r="E538" s="2">
        <v>24245600.879999999</v>
      </c>
      <c r="F538" s="26">
        <f>_xlfn.MAXIFS('data-from-invoicing'!E:E,'data-from-invoicing'!D:D,eslam.data!AR538)</f>
        <v>30664402.09</v>
      </c>
      <c r="G538" s="2">
        <f t="shared" si="84"/>
        <v>6418801.2100000009</v>
      </c>
      <c r="I538" s="23"/>
      <c r="J538" s="2">
        <f>SUMIF('collection only'!D:D,eslam.data!AQ538,'collection only'!E:E)</f>
        <v>29834733.07</v>
      </c>
      <c r="K538" s="26">
        <f>SUMIF('data-from-invoicing'!D:D,eslam.data!AR538,'data-from-invoicing'!F:F)</f>
        <v>29834733.064499997</v>
      </c>
      <c r="L538" s="2">
        <f t="shared" si="85"/>
        <v>-5.5000036954879761E-3</v>
      </c>
      <c r="Q538" s="23"/>
      <c r="R538" s="2">
        <v>29834733.07</v>
      </c>
      <c r="S538" s="1">
        <v>44865</v>
      </c>
      <c r="T538" s="1">
        <v>44859</v>
      </c>
      <c r="U538" s="1">
        <v>44871</v>
      </c>
      <c r="V538">
        <v>40</v>
      </c>
      <c r="W538" s="1">
        <v>44911</v>
      </c>
      <c r="X538" s="1">
        <v>44893</v>
      </c>
      <c r="Y538" s="2">
        <v>827947736.09000003</v>
      </c>
      <c r="Z538" s="2">
        <v>30491808</v>
      </c>
      <c r="AA538" s="2">
        <v>110827191.37</v>
      </c>
      <c r="AC538" s="2">
        <v>121373214</v>
      </c>
      <c r="AF538" s="2">
        <v>944330</v>
      </c>
      <c r="AG538" s="14">
        <f>SUMIF('consultant-gross'!D:D,eslam.data!AQ538,'consultant-gross'!F:F)</f>
        <v>0</v>
      </c>
      <c r="AH538" s="14">
        <f>SUMIF('consultant-gross'!D:D,eslam.data!AQ538,'consultant-gross'!G:G)</f>
        <v>0</v>
      </c>
      <c r="AI538" s="14">
        <f>SUMIF('consultant-net'!D:D,eslam.data!AQ538,'consultant-net'!F:F)</f>
        <v>0</v>
      </c>
      <c r="AJ538" s="2" t="str">
        <f>VLOOKUP(A538,'eslam-to-invoicing'!A:B,2,0)</f>
        <v>Kattameya Creeks</v>
      </c>
      <c r="AQ538" s="2" t="str">
        <f t="shared" si="86"/>
        <v>Katameya - Creeks23</v>
      </c>
      <c r="AR538" s="2" t="str">
        <f t="shared" si="87"/>
        <v>Kattameya Creeks23</v>
      </c>
    </row>
    <row r="539" spans="1:44" x14ac:dyDescent="0.3">
      <c r="A539" s="6" t="s">
        <v>60</v>
      </c>
      <c r="B539" s="35">
        <f>VLOOKUP(A539,Sheet1!A:B,2,0)</f>
        <v>1</v>
      </c>
      <c r="C539" s="6">
        <v>24</v>
      </c>
      <c r="D539" s="25"/>
      <c r="E539" s="2">
        <v>30975620.820000049</v>
      </c>
      <c r="F539" s="26">
        <f>_xlfn.MAXIFS('data-from-invoicing'!E:E,'data-from-invoicing'!D:D,eslam.data!AR539)</f>
        <v>38710056.009999998</v>
      </c>
      <c r="G539" s="2">
        <f t="shared" si="84"/>
        <v>7734435.1899999492</v>
      </c>
      <c r="I539" s="23"/>
      <c r="J539" s="2">
        <f>SUMIF('collection only'!D:D,eslam.data!AQ539,'collection only'!E:E)</f>
        <v>37876579.920000002</v>
      </c>
      <c r="K539" s="26">
        <f>SUMIF('data-from-invoicing'!D:D,eslam.data!AR539,'data-from-invoicing'!F:F)</f>
        <v>37876579.917999998</v>
      </c>
      <c r="L539" s="2">
        <f t="shared" si="85"/>
        <v>-2.0000040531158447E-3</v>
      </c>
      <c r="Q539" s="23"/>
      <c r="R539" s="2">
        <v>37876581.289999999</v>
      </c>
      <c r="S539" s="1">
        <v>44895</v>
      </c>
      <c r="T539" s="1">
        <v>44895</v>
      </c>
      <c r="U539" s="1">
        <v>44900</v>
      </c>
      <c r="V539">
        <v>40</v>
      </c>
      <c r="W539" s="1">
        <v>44940</v>
      </c>
      <c r="X539" s="1">
        <v>44921</v>
      </c>
      <c r="Y539" s="2">
        <v>858923356.91000009</v>
      </c>
      <c r="Z539" s="2">
        <v>38226243.189999998</v>
      </c>
      <c r="AA539" s="2">
        <v>123338828</v>
      </c>
      <c r="AC539" s="2">
        <v>123817551</v>
      </c>
      <c r="AF539" s="2">
        <v>944330</v>
      </c>
      <c r="AG539" s="14">
        <f>SUMIF('consultant-gross'!D:D,eslam.data!AQ539,'consultant-gross'!F:F)</f>
        <v>30975620.820000052</v>
      </c>
      <c r="AH539" s="14">
        <f>SUMIF('consultant-gross'!D:D,eslam.data!AQ539,'consultant-gross'!G:G)</f>
        <v>858923356.91000009</v>
      </c>
      <c r="AI539" s="14">
        <f>SUMIF('consultant-net'!D:D,eslam.data!AQ539,'consultant-net'!F:F)</f>
        <v>37876581.289999999</v>
      </c>
      <c r="AJ539" s="2" t="str">
        <f>VLOOKUP(A539,'eslam-to-invoicing'!A:B,2,0)</f>
        <v>Kattameya Creeks</v>
      </c>
      <c r="AQ539" s="2" t="str">
        <f t="shared" si="86"/>
        <v>Katameya - Creeks24</v>
      </c>
      <c r="AR539" s="2" t="str">
        <f t="shared" si="87"/>
        <v>Kattameya Creeks24</v>
      </c>
    </row>
    <row r="540" spans="1:44" x14ac:dyDescent="0.3">
      <c r="A540" s="6" t="s">
        <v>60</v>
      </c>
      <c r="B540" s="35">
        <f>VLOOKUP(A540,Sheet1!A:B,2,0)</f>
        <v>1</v>
      </c>
      <c r="C540" s="6">
        <v>25</v>
      </c>
      <c r="D540" s="25"/>
      <c r="E540" s="2">
        <v>21870157.409999851</v>
      </c>
      <c r="F540" s="26">
        <f>_xlfn.MAXIFS('data-from-invoicing'!E:E,'data-from-invoicing'!D:D,eslam.data!AR540)</f>
        <v>45327391.409999996</v>
      </c>
      <c r="G540" s="2">
        <f t="shared" si="84"/>
        <v>23457234.000000145</v>
      </c>
      <c r="I540" s="23"/>
      <c r="J540" s="2">
        <f>SUMIF('collection only'!D:D,eslam.data!AQ540,'collection only'!E:E)</f>
        <v>45191848.310000002</v>
      </c>
      <c r="K540" s="26">
        <f>SUMIF('data-from-invoicing'!D:D,eslam.data!AR540,'data-from-invoicing'!F:F)</f>
        <v>45191848.310000002</v>
      </c>
      <c r="L540" s="2">
        <f t="shared" si="85"/>
        <v>0</v>
      </c>
      <c r="Q540" s="23"/>
      <c r="R540" s="2">
        <v>45191848.32</v>
      </c>
      <c r="S540" s="1">
        <v>44926</v>
      </c>
      <c r="T540" s="1">
        <v>44926</v>
      </c>
      <c r="U540" s="1">
        <v>44929</v>
      </c>
      <c r="V540">
        <v>40</v>
      </c>
      <c r="W540" s="1">
        <v>44969</v>
      </c>
      <c r="X540" s="1">
        <v>44951</v>
      </c>
      <c r="Y540" s="2">
        <v>880793514.31999993</v>
      </c>
      <c r="Z540" s="2">
        <v>61683477.189999998</v>
      </c>
      <c r="AA540" s="2">
        <v>133104770</v>
      </c>
      <c r="AC540" s="2">
        <v>126424933</v>
      </c>
      <c r="AF540" s="2">
        <v>944330</v>
      </c>
      <c r="AG540" s="14">
        <f>SUMIF('consultant-gross'!D:D,eslam.data!AQ540,'consultant-gross'!F:F)</f>
        <v>21870157.409999847</v>
      </c>
      <c r="AH540" s="14">
        <f>SUMIF('consultant-gross'!D:D,eslam.data!AQ540,'consultant-gross'!G:G)</f>
        <v>880793514.31999993</v>
      </c>
      <c r="AI540" s="14">
        <f>SUMIF('consultant-net'!D:D,eslam.data!AQ540,'consultant-net'!F:F)</f>
        <v>45191848.32</v>
      </c>
      <c r="AJ540" s="2" t="str">
        <f>VLOOKUP(A540,'eslam-to-invoicing'!A:B,2,0)</f>
        <v>Kattameya Creeks</v>
      </c>
      <c r="AQ540" s="2" t="str">
        <f t="shared" si="86"/>
        <v>Katameya - Creeks25</v>
      </c>
      <c r="AR540" s="2" t="str">
        <f t="shared" si="87"/>
        <v>Kattameya Creeks25</v>
      </c>
    </row>
    <row r="541" spans="1:44" x14ac:dyDescent="0.3">
      <c r="A541" s="6" t="s">
        <v>60</v>
      </c>
      <c r="B541" s="35">
        <f>VLOOKUP(A541,Sheet1!A:B,2,0)</f>
        <v>1</v>
      </c>
      <c r="C541" s="6">
        <v>26</v>
      </c>
      <c r="D541" s="25"/>
      <c r="E541" s="2">
        <v>41254688.360000007</v>
      </c>
      <c r="F541" s="26">
        <f>_xlfn.MAXIFS('data-from-invoicing'!E:E,'data-from-invoicing'!D:D,eslam.data!AR541)</f>
        <v>73494584.170000002</v>
      </c>
      <c r="G541" s="2">
        <f t="shared" si="84"/>
        <v>32239895.809999995</v>
      </c>
      <c r="I541" s="23"/>
      <c r="J541" s="2">
        <f>SUMIF('collection only'!D:D,eslam.data!AQ541,'collection only'!E:E)</f>
        <v>74263221</v>
      </c>
      <c r="K541" s="26">
        <f>SUMIF('data-from-invoicing'!D:D,eslam.data!AR541,'data-from-invoicing'!F:F)</f>
        <v>74263221</v>
      </c>
      <c r="L541" s="2">
        <f t="shared" si="85"/>
        <v>0</v>
      </c>
      <c r="Q541" s="23"/>
      <c r="R541" s="2">
        <v>74263221.640000001</v>
      </c>
      <c r="S541" s="1">
        <v>44957</v>
      </c>
      <c r="T541" s="1">
        <v>44957</v>
      </c>
      <c r="U541" s="1">
        <v>44962</v>
      </c>
      <c r="V541">
        <v>40</v>
      </c>
      <c r="W541" s="1">
        <v>45002</v>
      </c>
      <c r="X541" s="1">
        <v>44985</v>
      </c>
      <c r="Y541" s="2">
        <v>922048202.67999995</v>
      </c>
      <c r="Z541" s="2">
        <v>93923373</v>
      </c>
      <c r="AA541" s="2">
        <v>158579085</v>
      </c>
      <c r="AC541" s="2">
        <v>130310913</v>
      </c>
      <c r="AF541" s="2">
        <v>975300.2</v>
      </c>
      <c r="AG541" s="14">
        <f>SUMIF('consultant-gross'!D:D,eslam.data!AQ541,'consultant-gross'!F:F)</f>
        <v>41254688.360000014</v>
      </c>
      <c r="AH541" s="14">
        <f>SUMIF('consultant-gross'!D:D,eslam.data!AQ541,'consultant-gross'!G:G)</f>
        <v>922048202.67999995</v>
      </c>
      <c r="AI541" s="14">
        <f>SUMIF('consultant-net'!D:D,eslam.data!AQ541,'consultant-net'!F:F)</f>
        <v>74263221.640000001</v>
      </c>
      <c r="AJ541" s="2" t="str">
        <f>VLOOKUP(A541,'eslam-to-invoicing'!A:B,2,0)</f>
        <v>Kattameya Creeks</v>
      </c>
      <c r="AQ541" s="2" t="str">
        <f t="shared" si="86"/>
        <v>Katameya - Creeks26</v>
      </c>
      <c r="AR541" s="2" t="str">
        <f t="shared" si="87"/>
        <v>Kattameya Creeks26</v>
      </c>
    </row>
    <row r="542" spans="1:44" x14ac:dyDescent="0.3">
      <c r="A542" s="6" t="s">
        <v>60</v>
      </c>
      <c r="B542" s="35">
        <f>VLOOKUP(A542,Sheet1!A:B,2,0)</f>
        <v>1</v>
      </c>
      <c r="C542" s="6">
        <v>27</v>
      </c>
      <c r="D542" s="25"/>
      <c r="E542" s="2">
        <v>23948941.0200001</v>
      </c>
      <c r="F542" s="26">
        <f>_xlfn.MAXIFS('data-from-invoicing'!E:E,'data-from-invoicing'!D:D,eslam.data!AR542)</f>
        <v>35445373.600000001</v>
      </c>
      <c r="G542" s="2">
        <f t="shared" si="84"/>
        <v>11496432.579999901</v>
      </c>
      <c r="I542" s="23"/>
      <c r="J542" s="2">
        <f>SUMIF('collection only'!D:D,eslam.data!AQ542,'collection only'!E:E)</f>
        <v>35452924</v>
      </c>
      <c r="K542" s="26">
        <f>SUMIF('data-from-invoicing'!D:D,eslam.data!AR542,'data-from-invoicing'!F:F)</f>
        <v>35452924</v>
      </c>
      <c r="L542" s="2">
        <f t="shared" si="85"/>
        <v>0</v>
      </c>
      <c r="Q542" s="23"/>
      <c r="R542" s="2">
        <v>35452924.060000002</v>
      </c>
      <c r="S542" s="1">
        <v>44985</v>
      </c>
      <c r="T542" s="1">
        <v>44985</v>
      </c>
      <c r="U542" s="1">
        <v>44990</v>
      </c>
      <c r="V542">
        <v>40</v>
      </c>
      <c r="W542" s="1">
        <v>45030</v>
      </c>
      <c r="X542" s="1">
        <v>45015</v>
      </c>
      <c r="Y542" s="2">
        <v>945997143.70000005</v>
      </c>
      <c r="Z542" s="2">
        <v>105419805.56999999</v>
      </c>
      <c r="AA542" s="2">
        <v>170052796</v>
      </c>
      <c r="AC542" s="2">
        <v>133396502</v>
      </c>
      <c r="AF542" s="2">
        <v>975300</v>
      </c>
      <c r="AG542" s="14">
        <f>SUMIF('consultant-gross'!D:D,eslam.data!AQ542,'consultant-gross'!F:F)</f>
        <v>0</v>
      </c>
      <c r="AH542" s="14">
        <f>SUMIF('consultant-gross'!D:D,eslam.data!AQ542,'consultant-gross'!G:G)</f>
        <v>0</v>
      </c>
      <c r="AI542" s="14">
        <f>SUMIF('consultant-net'!D:D,eslam.data!AQ542,'consultant-net'!F:F)</f>
        <v>0</v>
      </c>
      <c r="AJ542" s="2" t="str">
        <f>VLOOKUP(A542,'eslam-to-invoicing'!A:B,2,0)</f>
        <v>Kattameya Creeks</v>
      </c>
      <c r="AQ542" s="2" t="str">
        <f t="shared" si="86"/>
        <v>Katameya - Creeks27</v>
      </c>
      <c r="AR542" s="2" t="str">
        <f t="shared" si="87"/>
        <v>Kattameya Creeks27</v>
      </c>
    </row>
    <row r="543" spans="1:44" x14ac:dyDescent="0.3">
      <c r="A543" s="6" t="s">
        <v>60</v>
      </c>
      <c r="B543" s="35">
        <f>VLOOKUP(A543,Sheet1!A:B,2,0)</f>
        <v>1</v>
      </c>
      <c r="C543" s="6">
        <v>28</v>
      </c>
      <c r="D543" s="25"/>
      <c r="E543" s="2">
        <v>26373696.190000061</v>
      </c>
      <c r="F543" s="26">
        <f>_xlfn.MAXIFS('data-from-invoicing'!E:E,'data-from-invoicing'!D:D,eslam.data!AR543)</f>
        <v>28889381.890000001</v>
      </c>
      <c r="G543" s="2">
        <f t="shared" si="84"/>
        <v>2515685.6999999397</v>
      </c>
      <c r="I543" s="23"/>
      <c r="J543" s="2">
        <f>SUMIF('collection only'!D:D,eslam.data!AQ543,'collection only'!E:E)</f>
        <v>28650459</v>
      </c>
      <c r="K543" s="26">
        <f>SUMIF('data-from-invoicing'!D:D,eslam.data!AR543,'data-from-invoicing'!F:F)</f>
        <v>28650459</v>
      </c>
      <c r="L543" s="2">
        <f t="shared" si="85"/>
        <v>0</v>
      </c>
      <c r="Q543" s="23"/>
      <c r="R543" s="2">
        <v>28650459.02</v>
      </c>
      <c r="S543" s="1">
        <v>45016</v>
      </c>
      <c r="T543" s="1">
        <v>45015</v>
      </c>
      <c r="U543" s="1">
        <v>45022</v>
      </c>
      <c r="V543">
        <v>40</v>
      </c>
      <c r="W543" s="1">
        <v>45062</v>
      </c>
      <c r="X543" s="1">
        <v>45050</v>
      </c>
      <c r="Y543" s="2">
        <v>972370839.8900001</v>
      </c>
      <c r="Z543" s="2">
        <v>107935491.27</v>
      </c>
      <c r="AA543" s="2">
        <v>183454579.15000001</v>
      </c>
      <c r="AC543" s="2">
        <v>136180192</v>
      </c>
      <c r="AF543" s="2">
        <v>975300</v>
      </c>
      <c r="AG543" s="14">
        <f>SUMIF('consultant-gross'!D:D,eslam.data!AQ543,'consultant-gross'!F:F)</f>
        <v>26373696.190000057</v>
      </c>
      <c r="AH543" s="14">
        <f>SUMIF('consultant-gross'!D:D,eslam.data!AQ543,'consultant-gross'!G:G)</f>
        <v>972370839.8900001</v>
      </c>
      <c r="AI543" s="14">
        <f>SUMIF('consultant-net'!D:D,eslam.data!AQ543,'consultant-net'!F:F)</f>
        <v>28650459.02</v>
      </c>
      <c r="AJ543" s="2" t="str">
        <f>VLOOKUP(A543,'eslam-to-invoicing'!A:B,2,0)</f>
        <v>Kattameya Creeks</v>
      </c>
      <c r="AQ543" s="2" t="str">
        <f t="shared" si="86"/>
        <v>Katameya - Creeks28</v>
      </c>
      <c r="AR543" s="2" t="str">
        <f t="shared" si="87"/>
        <v>Kattameya Creeks28</v>
      </c>
    </row>
    <row r="544" spans="1:44" x14ac:dyDescent="0.3">
      <c r="A544" s="6" t="s">
        <v>60</v>
      </c>
      <c r="B544" s="35">
        <f>VLOOKUP(A544,Sheet1!A:B,2,0)</f>
        <v>1</v>
      </c>
      <c r="C544" s="6">
        <v>29</v>
      </c>
      <c r="D544" s="25"/>
      <c r="E544" s="2">
        <v>23994845.48999989</v>
      </c>
      <c r="F544" s="26">
        <f>_xlfn.MAXIFS('data-from-invoicing'!E:E,'data-from-invoicing'!D:D,eslam.data!AR544)</f>
        <v>40212630.079999998</v>
      </c>
      <c r="G544" s="2">
        <f t="shared" si="84"/>
        <v>16217784.590000108</v>
      </c>
      <c r="I544" s="23"/>
      <c r="J544" s="2">
        <f>SUMIF('collection only'!D:D,eslam.data!AQ544,'collection only'!E:E)</f>
        <v>40904481</v>
      </c>
      <c r="K544" s="26">
        <f>SUMIF('data-from-invoicing'!D:D,eslam.data!AR544,'data-from-invoicing'!F:F)</f>
        <v>40904481</v>
      </c>
      <c r="L544" s="2">
        <f t="shared" si="85"/>
        <v>0</v>
      </c>
      <c r="Q544" s="23"/>
      <c r="R544" s="2">
        <v>40904481.770000003</v>
      </c>
      <c r="S544" s="1">
        <v>45046</v>
      </c>
      <c r="T544" s="1">
        <v>45046</v>
      </c>
      <c r="U544" s="1">
        <v>45056</v>
      </c>
      <c r="V544">
        <v>40</v>
      </c>
      <c r="W544" s="1">
        <v>45096</v>
      </c>
      <c r="X544" s="1">
        <v>45080</v>
      </c>
      <c r="Y544" s="2">
        <v>996365685.38</v>
      </c>
      <c r="Z544" s="2">
        <v>124153275.86</v>
      </c>
      <c r="AA544" s="2">
        <v>196775586</v>
      </c>
      <c r="AC544" s="2">
        <v>138759517</v>
      </c>
      <c r="AF544" s="2">
        <v>1187195.2</v>
      </c>
      <c r="AG544" s="14">
        <f>SUMIF('consultant-gross'!D:D,eslam.data!AQ544,'consultant-gross'!F:F)</f>
        <v>23994845.48999989</v>
      </c>
      <c r="AH544" s="14">
        <f>SUMIF('consultant-gross'!D:D,eslam.data!AQ544,'consultant-gross'!G:G)</f>
        <v>996365685.38</v>
      </c>
      <c r="AI544" s="14">
        <f>SUMIF('consultant-net'!D:D,eslam.data!AQ544,'consultant-net'!F:F)</f>
        <v>40904481.770000003</v>
      </c>
      <c r="AJ544" s="2" t="str">
        <f>VLOOKUP(A544,'eslam-to-invoicing'!A:B,2,0)</f>
        <v>Kattameya Creeks</v>
      </c>
      <c r="AQ544" s="2" t="str">
        <f t="shared" si="86"/>
        <v>Katameya - Creeks29</v>
      </c>
      <c r="AR544" s="2" t="str">
        <f t="shared" si="87"/>
        <v>Kattameya Creeks29</v>
      </c>
    </row>
    <row r="545" spans="1:44" x14ac:dyDescent="0.3">
      <c r="A545" s="6" t="s">
        <v>60</v>
      </c>
      <c r="B545" s="35">
        <f>VLOOKUP(A545,Sheet1!A:B,2,0)</f>
        <v>1</v>
      </c>
      <c r="C545" s="6">
        <v>30</v>
      </c>
      <c r="D545" s="25"/>
      <c r="E545" s="2">
        <v>81851684.9799999</v>
      </c>
      <c r="F545" s="26">
        <f>_xlfn.MAXIFS('data-from-invoicing'!E:E,'data-from-invoicing'!D:D,eslam.data!AR545)</f>
        <v>55298315.109999999</v>
      </c>
      <c r="G545" s="2">
        <f t="shared" si="84"/>
        <v>-26553369.8699999</v>
      </c>
      <c r="I545" s="23"/>
      <c r="J545" s="2">
        <f>SUMIF('collection only'!D:D,eslam.data!AQ545,'collection only'!E:E)</f>
        <v>43084120</v>
      </c>
      <c r="K545" s="26">
        <f>SUMIF('data-from-invoicing'!D:D,eslam.data!AR545,'data-from-invoicing'!F:F)</f>
        <v>43084120</v>
      </c>
      <c r="L545" s="2">
        <f t="shared" si="85"/>
        <v>0</v>
      </c>
      <c r="Q545" s="23"/>
      <c r="R545" s="2">
        <v>43084120.030000001</v>
      </c>
      <c r="S545" s="1">
        <v>45077</v>
      </c>
      <c r="T545" s="1">
        <v>45077</v>
      </c>
      <c r="U545" s="1">
        <v>45084</v>
      </c>
      <c r="V545">
        <v>40</v>
      </c>
      <c r="W545" s="1">
        <v>45124</v>
      </c>
      <c r="X545" s="1">
        <v>45099</v>
      </c>
      <c r="Y545" s="2">
        <v>1078217370.3599999</v>
      </c>
      <c r="Z545" s="2">
        <v>97599905.989999995</v>
      </c>
      <c r="AA545" s="2">
        <v>269087133.94999999</v>
      </c>
      <c r="AC545" s="2">
        <v>142922586</v>
      </c>
      <c r="AF545" s="2">
        <v>1474123.2</v>
      </c>
      <c r="AG545" s="14">
        <f>SUMIF('consultant-gross'!D:D,eslam.data!AQ545,'consultant-gross'!F:F)</f>
        <v>0</v>
      </c>
      <c r="AH545" s="14">
        <f>SUMIF('consultant-gross'!D:D,eslam.data!AQ545,'consultant-gross'!G:G)</f>
        <v>0</v>
      </c>
      <c r="AI545" s="14">
        <f>SUMIF('consultant-net'!D:D,eslam.data!AQ545,'consultant-net'!F:F)</f>
        <v>0</v>
      </c>
      <c r="AJ545" s="2" t="str">
        <f>VLOOKUP(A545,'eslam-to-invoicing'!A:B,2,0)</f>
        <v>Kattameya Creeks</v>
      </c>
      <c r="AQ545" s="2" t="str">
        <f t="shared" si="86"/>
        <v>Katameya - Creeks30</v>
      </c>
      <c r="AR545" s="2" t="str">
        <f t="shared" si="87"/>
        <v>Kattameya Creeks30</v>
      </c>
    </row>
    <row r="546" spans="1:44" x14ac:dyDescent="0.3">
      <c r="A546" s="6" t="s">
        <v>60</v>
      </c>
      <c r="B546" s="35">
        <f>VLOOKUP(A546,Sheet1!A:B,2,0)</f>
        <v>1</v>
      </c>
      <c r="C546" s="6">
        <v>31</v>
      </c>
      <c r="D546" s="25"/>
      <c r="E546" s="2">
        <v>34090513.580000162</v>
      </c>
      <c r="F546" s="26">
        <f>_xlfn.MAXIFS('data-from-invoicing'!E:E,'data-from-invoicing'!D:D,eslam.data!AR546)</f>
        <v>49290024.520000003</v>
      </c>
      <c r="G546" s="2">
        <f t="shared" si="84"/>
        <v>15199510.939999841</v>
      </c>
      <c r="I546" s="23"/>
      <c r="J546" s="2">
        <f>SUMIF('collection only'!D:D,eslam.data!AQ546,'collection only'!E:E)</f>
        <v>37106226</v>
      </c>
      <c r="K546" s="26">
        <f>SUMIF('data-from-invoicing'!D:D,eslam.data!AR546,'data-from-invoicing'!F:F)</f>
        <v>37106226</v>
      </c>
      <c r="L546" s="2">
        <f t="shared" si="85"/>
        <v>0</v>
      </c>
      <c r="Q546" s="23"/>
      <c r="R546" s="2">
        <v>37106226.159999996</v>
      </c>
      <c r="S546" s="1">
        <v>45107</v>
      </c>
      <c r="T546" s="1">
        <v>45107</v>
      </c>
      <c r="U546" s="1">
        <v>45116</v>
      </c>
      <c r="V546">
        <v>40</v>
      </c>
      <c r="W546" s="1">
        <v>45156</v>
      </c>
      <c r="X546" s="1">
        <v>45138</v>
      </c>
      <c r="Y546" s="2">
        <v>1112307883.9400001</v>
      </c>
      <c r="Z546" s="2">
        <v>112799416.94</v>
      </c>
      <c r="AA546" s="2">
        <v>291661196</v>
      </c>
      <c r="AC546" s="2">
        <v>146035580.84</v>
      </c>
      <c r="AF546" s="2">
        <v>1474123.2</v>
      </c>
      <c r="AG546" s="14">
        <f>SUMIF('consultant-gross'!D:D,eslam.data!AQ546,'consultant-gross'!F:F)</f>
        <v>34090513.580000162</v>
      </c>
      <c r="AH546" s="14">
        <f>SUMIF('consultant-gross'!D:D,eslam.data!AQ546,'consultant-gross'!G:G)</f>
        <v>1112307883.9400001</v>
      </c>
      <c r="AI546" s="14">
        <f>SUMIF('consultant-net'!D:D,eslam.data!AQ546,'consultant-net'!F:F)</f>
        <v>37106226.159999996</v>
      </c>
      <c r="AJ546" s="2" t="str">
        <f>VLOOKUP(A546,'eslam-to-invoicing'!A:B,2,0)</f>
        <v>Kattameya Creeks</v>
      </c>
      <c r="AQ546" s="2" t="str">
        <f t="shared" si="86"/>
        <v>Katameya - Creeks31</v>
      </c>
      <c r="AR546" s="2" t="str">
        <f t="shared" si="87"/>
        <v>Kattameya Creeks31</v>
      </c>
    </row>
    <row r="547" spans="1:44" x14ac:dyDescent="0.3">
      <c r="A547" s="6" t="s">
        <v>60</v>
      </c>
      <c r="B547" s="35">
        <f>VLOOKUP(A547,Sheet1!A:B,2,0)</f>
        <v>1</v>
      </c>
      <c r="C547" s="6">
        <v>32</v>
      </c>
      <c r="D547" s="25"/>
      <c r="E547" s="2">
        <v>36694395.359999903</v>
      </c>
      <c r="F547" s="26">
        <f>_xlfn.MAXIFS('data-from-invoicing'!E:E,'data-from-invoicing'!D:D,eslam.data!AR547)</f>
        <v>52360770.170000002</v>
      </c>
      <c r="G547" s="2">
        <f t="shared" si="84"/>
        <v>15666374.810000099</v>
      </c>
      <c r="I547" s="23"/>
      <c r="J547" s="2">
        <f>SUMIF('collection only'!D:D,eslam.data!AQ547,'collection only'!E:E)</f>
        <v>41216438</v>
      </c>
      <c r="K547" s="26">
        <f>SUMIF('data-from-invoicing'!D:D,eslam.data!AR547,'data-from-invoicing'!F:F)</f>
        <v>41216438</v>
      </c>
      <c r="L547" s="2">
        <f t="shared" si="85"/>
        <v>0</v>
      </c>
      <c r="Q547" s="23"/>
      <c r="R547" s="2">
        <v>53216438.640000001</v>
      </c>
      <c r="S547" s="1">
        <v>45138</v>
      </c>
      <c r="T547" s="1">
        <v>45138</v>
      </c>
      <c r="U547" s="1">
        <v>45146</v>
      </c>
      <c r="V547">
        <v>40</v>
      </c>
      <c r="W547" s="1">
        <v>45186</v>
      </c>
      <c r="X547" s="1">
        <v>45173</v>
      </c>
      <c r="Y547" s="2">
        <v>1149002279.3</v>
      </c>
      <c r="Z547" s="2">
        <v>128465791.75</v>
      </c>
      <c r="AA547" s="2">
        <v>319241513</v>
      </c>
      <c r="AC547" s="2">
        <v>149874135</v>
      </c>
      <c r="AF547" s="2">
        <v>1474123.2</v>
      </c>
      <c r="AG547" s="14">
        <f>SUMIF('consultant-gross'!D:D,eslam.data!AQ547,'consultant-gross'!F:F)</f>
        <v>0</v>
      </c>
      <c r="AH547" s="14">
        <f>SUMIF('consultant-gross'!D:D,eslam.data!AQ547,'consultant-gross'!G:G)</f>
        <v>0</v>
      </c>
      <c r="AI547" s="14">
        <f>SUMIF('consultant-net'!D:D,eslam.data!AQ547,'consultant-net'!F:F)</f>
        <v>53390542.82</v>
      </c>
      <c r="AJ547" s="2" t="str">
        <f>VLOOKUP(A547,'eslam-to-invoicing'!A:B,2,0)</f>
        <v>Kattameya Creeks</v>
      </c>
      <c r="AQ547" s="2" t="str">
        <f t="shared" si="86"/>
        <v>Katameya - Creeks32</v>
      </c>
      <c r="AR547" s="2" t="str">
        <f t="shared" si="87"/>
        <v>Kattameya Creeks32</v>
      </c>
    </row>
    <row r="548" spans="1:44" x14ac:dyDescent="0.3">
      <c r="A548" s="6" t="s">
        <v>60</v>
      </c>
      <c r="B548" s="35">
        <f>VLOOKUP(A548,Sheet1!A:B,2,0)</f>
        <v>1</v>
      </c>
      <c r="C548" s="6">
        <v>33</v>
      </c>
      <c r="D548" s="25"/>
      <c r="E548" s="2">
        <v>61801377.920000076</v>
      </c>
      <c r="F548" s="26">
        <f>_xlfn.MAXIFS('data-from-invoicing'!E:E,'data-from-invoicing'!D:D,eslam.data!AR548)</f>
        <v>61236907.710000001</v>
      </c>
      <c r="G548" s="2">
        <f t="shared" ref="G548:G579" si="88">F548-E548</f>
        <v>-564470.2100000754</v>
      </c>
      <c r="I548" s="23"/>
      <c r="J548" s="2">
        <f>SUMIF('collection only'!D:D,eslam.data!AQ548,'collection only'!E:E)</f>
        <v>47329833</v>
      </c>
      <c r="K548" s="26">
        <f>SUMIF('data-from-invoicing'!D:D,eslam.data!AR548,'data-from-invoicing'!F:F)</f>
        <v>47329832.968400002</v>
      </c>
      <c r="L548" s="2">
        <f t="shared" ref="L548:L579" si="89">K548-J548</f>
        <v>-3.1599998474121094E-2</v>
      </c>
      <c r="Q548" s="23"/>
      <c r="R548" s="2">
        <v>47329832.990000002</v>
      </c>
      <c r="S548" s="1">
        <v>45169</v>
      </c>
      <c r="T548" s="1">
        <v>45169</v>
      </c>
      <c r="U548" s="1">
        <v>45176</v>
      </c>
      <c r="V548">
        <v>40</v>
      </c>
      <c r="W548" s="1">
        <v>45216</v>
      </c>
      <c r="X548" s="1">
        <v>45200</v>
      </c>
      <c r="Y548" s="2">
        <v>1210803657.22</v>
      </c>
      <c r="Z548" s="2">
        <v>127901321.55</v>
      </c>
      <c r="AA548" s="2">
        <v>370075065.87</v>
      </c>
      <c r="AC548" s="2">
        <v>154477701.59999999</v>
      </c>
      <c r="AF548" s="2">
        <v>1474123.2</v>
      </c>
      <c r="AG548" s="14">
        <f>SUMIF('consultant-gross'!D:D,eslam.data!AQ548,'consultant-gross'!F:F)</f>
        <v>61801377.920000076</v>
      </c>
      <c r="AH548" s="14">
        <f>SUMIF('consultant-gross'!D:D,eslam.data!AQ548,'consultant-gross'!G:G)</f>
        <v>1210803657.22</v>
      </c>
      <c r="AI548" s="14">
        <f>SUMIF('consultant-net'!D:D,eslam.data!AQ548,'consultant-net'!F:F)</f>
        <v>47329832.990000002</v>
      </c>
      <c r="AJ548" s="2" t="str">
        <f>VLOOKUP(A548,'eslam-to-invoicing'!A:B,2,0)</f>
        <v>Kattameya Creeks</v>
      </c>
      <c r="AQ548" s="2" t="str">
        <f t="shared" ref="AQ548:AQ579" si="90">A548&amp;C548</f>
        <v>Katameya - Creeks33</v>
      </c>
      <c r="AR548" s="2" t="str">
        <f t="shared" ref="AR548:AR579" si="91">AJ548&amp;C548</f>
        <v>Kattameya Creeks33</v>
      </c>
    </row>
    <row r="549" spans="1:44" x14ac:dyDescent="0.3">
      <c r="A549" s="6" t="s">
        <v>60</v>
      </c>
      <c r="B549" s="35">
        <f>VLOOKUP(A549,Sheet1!A:B,2,0)</f>
        <v>1</v>
      </c>
      <c r="C549" s="6">
        <v>34</v>
      </c>
      <c r="D549" s="25"/>
      <c r="E549" s="2">
        <v>67431952.339999914</v>
      </c>
      <c r="F549" s="26">
        <f>_xlfn.MAXIFS('data-from-invoicing'!E:E,'data-from-invoicing'!D:D,eslam.data!AR549)</f>
        <v>82997244.560000002</v>
      </c>
      <c r="G549" s="2">
        <f t="shared" si="88"/>
        <v>15565292.220000088</v>
      </c>
      <c r="I549" s="23"/>
      <c r="J549" s="2">
        <f>SUMIF('collection only'!D:D,eslam.data!AQ549,'collection only'!E:E)</f>
        <v>70308953</v>
      </c>
      <c r="K549" s="26">
        <f>SUMIF('data-from-invoicing'!D:D,eslam.data!AR549,'data-from-invoicing'!F:F)</f>
        <v>70308953</v>
      </c>
      <c r="L549" s="2">
        <f t="shared" si="89"/>
        <v>0</v>
      </c>
      <c r="Q549" s="23"/>
      <c r="R549" s="2">
        <v>70308953.760000005</v>
      </c>
      <c r="S549" s="1">
        <v>45199</v>
      </c>
      <c r="T549" s="1">
        <v>45199</v>
      </c>
      <c r="U549" s="1">
        <v>45207</v>
      </c>
      <c r="V549">
        <v>40</v>
      </c>
      <c r="W549" s="1">
        <v>45247</v>
      </c>
      <c r="X549" s="1">
        <v>45232</v>
      </c>
      <c r="Y549" s="2">
        <v>1278235609.5599999</v>
      </c>
      <c r="Z549" s="2">
        <v>143466613.75999999</v>
      </c>
      <c r="AA549" s="2">
        <v>421285092.94</v>
      </c>
      <c r="AC549" s="2">
        <v>161880059</v>
      </c>
      <c r="AF549" s="2">
        <v>2286300.2000000002</v>
      </c>
      <c r="AG549" s="14">
        <f>SUMIF('consultant-gross'!D:D,eslam.data!AQ549,'consultant-gross'!F:F)</f>
        <v>67431952.339999914</v>
      </c>
      <c r="AH549" s="14">
        <f>SUMIF('consultant-gross'!D:D,eslam.data!AQ549,'consultant-gross'!G:G)</f>
        <v>1278235609.5599999</v>
      </c>
      <c r="AI549" s="14">
        <f>SUMIF('consultant-net'!D:D,eslam.data!AQ549,'consultant-net'!F:F)</f>
        <v>70308953.760000005</v>
      </c>
      <c r="AJ549" s="2" t="str">
        <f>VLOOKUP(A549,'eslam-to-invoicing'!A:B,2,0)</f>
        <v>Kattameya Creeks</v>
      </c>
      <c r="AQ549" s="2" t="str">
        <f t="shared" si="90"/>
        <v>Katameya - Creeks34</v>
      </c>
      <c r="AR549" s="2" t="str">
        <f t="shared" si="91"/>
        <v>Kattameya Creeks34</v>
      </c>
    </row>
    <row r="550" spans="1:44" x14ac:dyDescent="0.3">
      <c r="A550" s="6" t="s">
        <v>60</v>
      </c>
      <c r="B550" s="35">
        <f>VLOOKUP(A550,Sheet1!A:B,2,0)</f>
        <v>1</v>
      </c>
      <c r="C550" s="6">
        <v>35</v>
      </c>
      <c r="D550" s="25"/>
      <c r="E550" s="2">
        <v>61247331.119999893</v>
      </c>
      <c r="F550" s="26">
        <f>_xlfn.MAXIFS('data-from-invoicing'!E:E,'data-from-invoicing'!D:D,eslam.data!AR550)</f>
        <v>59094596.479999997</v>
      </c>
      <c r="G550" s="2">
        <f t="shared" si="88"/>
        <v>-2152734.6399998963</v>
      </c>
      <c r="I550" s="23"/>
      <c r="J550" s="2">
        <f>SUMIF('collection only'!D:D,eslam.data!AQ550,'collection only'!E:E)</f>
        <v>46816344</v>
      </c>
      <c r="K550" s="26">
        <f>SUMIF('data-from-invoicing'!D:D,eslam.data!AR550,'data-from-invoicing'!F:F)</f>
        <v>46816344</v>
      </c>
      <c r="L550" s="2">
        <f t="shared" si="89"/>
        <v>0</v>
      </c>
      <c r="Q550" s="23"/>
      <c r="R550" s="2">
        <v>46816344.409999996</v>
      </c>
      <c r="S550" s="1">
        <v>45230</v>
      </c>
      <c r="T550" s="1">
        <v>45230</v>
      </c>
      <c r="U550" s="1">
        <v>45238</v>
      </c>
      <c r="V550">
        <v>40</v>
      </c>
      <c r="W550" s="1">
        <v>45278</v>
      </c>
      <c r="X550" s="1">
        <v>45266</v>
      </c>
      <c r="Y550" s="2">
        <v>1339482940.6800001</v>
      </c>
      <c r="Z550" s="2">
        <v>141313879.12</v>
      </c>
      <c r="AA550" s="2">
        <v>467826001.19</v>
      </c>
      <c r="AC550" s="2">
        <v>169260713.53</v>
      </c>
      <c r="AF550" s="2">
        <v>2593710.2000000002</v>
      </c>
      <c r="AG550" s="14">
        <f>SUMIF('consultant-gross'!D:D,eslam.data!AQ550,'consultant-gross'!F:F)</f>
        <v>61247331.119999886</v>
      </c>
      <c r="AH550" s="14">
        <f>SUMIF('consultant-gross'!D:D,eslam.data!AQ550,'consultant-gross'!G:G)</f>
        <v>1339482940.6799998</v>
      </c>
      <c r="AI550" s="14">
        <f>SUMIF('consultant-net'!D:D,eslam.data!AQ550,'consultant-net'!F:F)</f>
        <v>46816344.409999996</v>
      </c>
      <c r="AJ550" s="2" t="str">
        <f>VLOOKUP(A550,'eslam-to-invoicing'!A:B,2,0)</f>
        <v>Kattameya Creeks</v>
      </c>
      <c r="AQ550" s="2" t="str">
        <f t="shared" si="90"/>
        <v>Katameya - Creeks35</v>
      </c>
      <c r="AR550" s="2" t="str">
        <f t="shared" si="91"/>
        <v>Kattameya Creeks35</v>
      </c>
    </row>
    <row r="551" spans="1:44" x14ac:dyDescent="0.3">
      <c r="A551" s="6" t="s">
        <v>60</v>
      </c>
      <c r="B551" s="35">
        <f>VLOOKUP(A551,Sheet1!A:B,2,0)</f>
        <v>1</v>
      </c>
      <c r="C551" s="6">
        <v>36</v>
      </c>
      <c r="D551" s="25"/>
      <c r="E551" s="2">
        <v>74463161.120000124</v>
      </c>
      <c r="F551" s="26">
        <f>_xlfn.MAXIFS('data-from-invoicing'!E:E,'data-from-invoicing'!D:D,eslam.data!AR551)</f>
        <v>64452457.920000009</v>
      </c>
      <c r="G551" s="2">
        <f t="shared" si="88"/>
        <v>-10010703.200000115</v>
      </c>
      <c r="I551" s="23"/>
      <c r="J551" s="2">
        <f>SUMIF('collection only'!D:D,eslam.data!AQ551,'collection only'!E:E)</f>
        <v>50530224.780000001</v>
      </c>
      <c r="K551" s="26">
        <f>SUMIF('data-from-invoicing'!D:D,eslam.data!AR551,'data-from-invoicing'!F:F)</f>
        <v>50530224.780000001</v>
      </c>
      <c r="L551" s="2">
        <f t="shared" si="89"/>
        <v>0</v>
      </c>
      <c r="Q551" s="23"/>
      <c r="R551" s="2">
        <v>50530225.450000003</v>
      </c>
      <c r="S551" s="1">
        <v>45260</v>
      </c>
      <c r="T551" s="1">
        <v>45260</v>
      </c>
      <c r="U551" s="1">
        <v>45267</v>
      </c>
      <c r="V551">
        <v>40</v>
      </c>
      <c r="W551" s="1">
        <v>45307</v>
      </c>
      <c r="X551" s="1">
        <v>45290</v>
      </c>
      <c r="Y551" s="2">
        <v>1413946101.8</v>
      </c>
      <c r="Z551" s="2">
        <v>131303175.93000001</v>
      </c>
      <c r="AA551" s="2">
        <v>514457815.27999997</v>
      </c>
      <c r="AC551" s="2">
        <v>175537623</v>
      </c>
      <c r="AF551" s="2">
        <v>2835674.2</v>
      </c>
      <c r="AG551" s="14">
        <f>SUMIF('consultant-gross'!D:D,eslam.data!AQ551,'consultant-gross'!F:F)</f>
        <v>74463161.120000124</v>
      </c>
      <c r="AH551" s="14">
        <f>SUMIF('consultant-gross'!D:D,eslam.data!AQ551,'consultant-gross'!G:G)</f>
        <v>1413946101.8</v>
      </c>
      <c r="AI551" s="14">
        <f>SUMIF('consultant-net'!D:D,eslam.data!AQ551,'consultant-net'!F:F)</f>
        <v>50530225.450000003</v>
      </c>
      <c r="AJ551" s="2" t="str">
        <f>VLOOKUP(A551,'eslam-to-invoicing'!A:B,2,0)</f>
        <v>Kattameya Creeks</v>
      </c>
      <c r="AQ551" s="2" t="str">
        <f t="shared" si="90"/>
        <v>Katameya - Creeks36</v>
      </c>
      <c r="AR551" s="2" t="str">
        <f t="shared" si="91"/>
        <v>Kattameya Creeks36</v>
      </c>
    </row>
    <row r="552" spans="1:44" x14ac:dyDescent="0.3">
      <c r="A552" s="6" t="s">
        <v>60</v>
      </c>
      <c r="B552" s="35">
        <f>VLOOKUP(A552,Sheet1!A:B,2,0)</f>
        <v>1</v>
      </c>
      <c r="C552" s="6">
        <v>37</v>
      </c>
      <c r="D552" s="25"/>
      <c r="E552" s="2">
        <v>53331460.140000097</v>
      </c>
      <c r="F552" s="26">
        <f>_xlfn.MAXIFS('data-from-invoicing'!E:E,'data-from-invoicing'!D:D,eslam.data!AR552)</f>
        <v>60819348.359999999</v>
      </c>
      <c r="G552" s="2">
        <f t="shared" si="88"/>
        <v>7487888.219999902</v>
      </c>
      <c r="I552" s="23"/>
      <c r="J552" s="2">
        <f>SUMIF('collection only'!D:D,eslam.data!AQ552,'collection only'!E:E)</f>
        <v>62109565</v>
      </c>
      <c r="K552" s="26">
        <f>SUMIF('data-from-invoicing'!D:D,eslam.data!AR552,'data-from-invoicing'!F:F)</f>
        <v>62109565</v>
      </c>
      <c r="L552" s="2">
        <f t="shared" si="89"/>
        <v>0</v>
      </c>
      <c r="Q552" s="23"/>
      <c r="R552" s="2">
        <v>62109565.07</v>
      </c>
      <c r="S552" s="1">
        <v>45291</v>
      </c>
      <c r="T552" s="1">
        <v>45291</v>
      </c>
      <c r="U552" s="1">
        <v>45295</v>
      </c>
      <c r="V552">
        <v>40</v>
      </c>
      <c r="W552" s="1">
        <v>45335</v>
      </c>
      <c r="X552" s="1">
        <v>45313</v>
      </c>
      <c r="Y552" s="2">
        <v>1467277561.9400001</v>
      </c>
      <c r="Z552" s="2">
        <v>138791064.13999999</v>
      </c>
      <c r="AA552" s="2">
        <v>557616767.7700001</v>
      </c>
      <c r="AC552" s="2">
        <v>179660456</v>
      </c>
      <c r="AF552" s="2">
        <v>3087279.2</v>
      </c>
      <c r="AG552" s="14">
        <f>SUMIF('consultant-gross'!D:D,eslam.data!AQ552,'consultant-gross'!F:F)</f>
        <v>53331460.140000105</v>
      </c>
      <c r="AH552" s="14">
        <f>SUMIF('consultant-gross'!D:D,eslam.data!AQ552,'consultant-gross'!G:G)</f>
        <v>1467277561.9400001</v>
      </c>
      <c r="AI552" s="14">
        <f>SUMIF('consultant-net'!D:D,eslam.data!AQ552,'consultant-net'!F:F)</f>
        <v>62109565.07</v>
      </c>
      <c r="AJ552" s="2" t="str">
        <f>VLOOKUP(A552,'eslam-to-invoicing'!A:B,2,0)</f>
        <v>Kattameya Creeks</v>
      </c>
      <c r="AQ552" s="2" t="str">
        <f t="shared" si="90"/>
        <v>Katameya - Creeks37</v>
      </c>
      <c r="AR552" s="2" t="str">
        <f t="shared" si="91"/>
        <v>Kattameya Creeks37</v>
      </c>
    </row>
    <row r="553" spans="1:44" x14ac:dyDescent="0.3">
      <c r="A553" s="6" t="s">
        <v>60</v>
      </c>
      <c r="B553" s="35">
        <f>VLOOKUP(A553,Sheet1!A:B,2,0)</f>
        <v>1</v>
      </c>
      <c r="C553" s="6">
        <v>38</v>
      </c>
      <c r="D553" s="25"/>
      <c r="E553" s="2">
        <v>83842743.599999905</v>
      </c>
      <c r="F553" s="26">
        <f>_xlfn.MAXIFS('data-from-invoicing'!E:E,'data-from-invoicing'!D:D,eslam.data!AR553)</f>
        <v>78865309.719999999</v>
      </c>
      <c r="G553" s="2">
        <f t="shared" si="88"/>
        <v>-4977433.8799999058</v>
      </c>
      <c r="I553" s="23"/>
      <c r="J553" s="2">
        <f>SUMIF('collection only'!D:D,eslam.data!AQ553,'collection only'!E:E)</f>
        <v>79235150</v>
      </c>
      <c r="K553" s="26">
        <f>SUMIF('data-from-invoicing'!D:D,eslam.data!AR553,'data-from-invoicing'!F:F)</f>
        <v>79235149.888799995</v>
      </c>
      <c r="L553" s="2">
        <f t="shared" si="89"/>
        <v>-0.1112000048160553</v>
      </c>
      <c r="Q553" s="23"/>
      <c r="R553" s="2">
        <v>79235149.900000006</v>
      </c>
      <c r="S553" s="1">
        <v>45322</v>
      </c>
      <c r="T553" s="1">
        <v>45322</v>
      </c>
      <c r="U553" s="1">
        <v>45330</v>
      </c>
      <c r="V553">
        <v>40</v>
      </c>
      <c r="W553" s="1">
        <v>45370</v>
      </c>
      <c r="X553" s="1">
        <v>45357</v>
      </c>
      <c r="Y553" s="2">
        <v>1551120305.54</v>
      </c>
      <c r="Z553" s="2">
        <v>133813630.27</v>
      </c>
      <c r="AA553" s="2">
        <v>619119624.83000004</v>
      </c>
      <c r="AC553" s="2">
        <v>194495708</v>
      </c>
      <c r="AF553" s="2">
        <v>3385105</v>
      </c>
      <c r="AG553" s="14">
        <f>SUMIF('consultant-gross'!D:D,eslam.data!AQ553,'consultant-gross'!F:F)</f>
        <v>83842743.599999905</v>
      </c>
      <c r="AH553" s="14">
        <f>SUMIF('consultant-gross'!D:D,eslam.data!AQ553,'consultant-gross'!G:G)</f>
        <v>1551120305.54</v>
      </c>
      <c r="AI553" s="14">
        <f>SUMIF('consultant-net'!D:D,eslam.data!AQ553,'consultant-net'!F:F)</f>
        <v>79235149.900000006</v>
      </c>
      <c r="AJ553" s="2" t="str">
        <f>VLOOKUP(A553,'eslam-to-invoicing'!A:B,2,0)</f>
        <v>Kattameya Creeks</v>
      </c>
      <c r="AQ553" s="2" t="str">
        <f t="shared" si="90"/>
        <v>Katameya - Creeks38</v>
      </c>
      <c r="AR553" s="2" t="str">
        <f t="shared" si="91"/>
        <v>Kattameya Creeks38</v>
      </c>
    </row>
    <row r="554" spans="1:44" x14ac:dyDescent="0.3">
      <c r="A554" s="6" t="s">
        <v>60</v>
      </c>
      <c r="B554" s="35">
        <f>VLOOKUP(A554,Sheet1!A:B,2,0)</f>
        <v>1</v>
      </c>
      <c r="C554" s="6">
        <v>39</v>
      </c>
      <c r="D554" s="25"/>
      <c r="E554" s="2">
        <v>81688930.920000076</v>
      </c>
      <c r="F554" s="26">
        <f>_xlfn.MAXIFS('data-from-invoicing'!E:E,'data-from-invoicing'!D:D,eslam.data!AR554)</f>
        <v>66379928.689999998</v>
      </c>
      <c r="G554" s="2">
        <f t="shared" si="88"/>
        <v>-15309002.230000079</v>
      </c>
      <c r="I554" s="23"/>
      <c r="J554" s="2">
        <f>SUMIF('collection only'!D:D,eslam.data!AQ554,'collection only'!E:E)</f>
        <v>66261026</v>
      </c>
      <c r="K554" s="26">
        <f>SUMIF('data-from-invoicing'!D:D,eslam.data!AR554,'data-from-invoicing'!F:F)</f>
        <v>66261026</v>
      </c>
      <c r="L554" s="2">
        <f t="shared" si="89"/>
        <v>0</v>
      </c>
      <c r="Q554" s="23"/>
      <c r="R554" s="2">
        <v>66261026.210000001</v>
      </c>
      <c r="S554" s="1">
        <v>45351</v>
      </c>
      <c r="T554" s="1">
        <v>45351</v>
      </c>
      <c r="U554" s="1">
        <v>45361</v>
      </c>
      <c r="V554">
        <v>40</v>
      </c>
      <c r="W554" s="1">
        <v>45401</v>
      </c>
      <c r="X554" s="1">
        <v>45384</v>
      </c>
      <c r="Y554" s="2">
        <v>1632809236.46</v>
      </c>
      <c r="Z554" s="2">
        <v>118504628.04000001</v>
      </c>
      <c r="AA554" s="2">
        <v>681574347</v>
      </c>
      <c r="AC554" s="2">
        <v>206803236</v>
      </c>
      <c r="AF554" s="2">
        <v>3583708</v>
      </c>
      <c r="AG554" s="14">
        <f>SUMIF('consultant-gross'!D:D,eslam.data!AQ554,'consultant-gross'!F:F)</f>
        <v>81688930.920000076</v>
      </c>
      <c r="AH554" s="14">
        <f>SUMIF('consultant-gross'!D:D,eslam.data!AQ554,'consultant-gross'!G:G)</f>
        <v>1632809236.46</v>
      </c>
      <c r="AI554" s="14">
        <f>SUMIF('consultant-net'!D:D,eslam.data!AQ554,'consultant-net'!F:F)</f>
        <v>66261026.210000001</v>
      </c>
      <c r="AJ554" s="2" t="str">
        <f>VLOOKUP(A554,'eslam-to-invoicing'!A:B,2,0)</f>
        <v>Kattameya Creeks</v>
      </c>
      <c r="AQ554" s="2" t="str">
        <f t="shared" si="90"/>
        <v>Katameya - Creeks39</v>
      </c>
      <c r="AR554" s="2" t="str">
        <f t="shared" si="91"/>
        <v>Kattameya Creeks39</v>
      </c>
    </row>
    <row r="555" spans="1:44" x14ac:dyDescent="0.3">
      <c r="A555" s="6" t="s">
        <v>60</v>
      </c>
      <c r="B555" s="35">
        <f>VLOOKUP(A555,Sheet1!A:B,2,0)</f>
        <v>1</v>
      </c>
      <c r="C555" s="6">
        <v>40</v>
      </c>
      <c r="D555" s="25"/>
      <c r="E555" s="2">
        <v>66582662.039999962</v>
      </c>
      <c r="F555" s="26">
        <f>_xlfn.MAXIFS('data-from-invoicing'!E:E,'data-from-invoicing'!D:D,eslam.data!AR555)</f>
        <v>52383248.289999999</v>
      </c>
      <c r="G555" s="2">
        <f t="shared" si="88"/>
        <v>-14199413.749999963</v>
      </c>
      <c r="I555" s="23"/>
      <c r="J555" s="2">
        <f>SUMIF('collection only'!D:D,eslam.data!AQ555,'collection only'!E:E)</f>
        <v>52039038</v>
      </c>
      <c r="K555" s="26">
        <f>SUMIF('data-from-invoicing'!D:D,eslam.data!AR555,'data-from-invoicing'!F:F)</f>
        <v>52039038</v>
      </c>
      <c r="L555" s="2">
        <f t="shared" si="89"/>
        <v>0</v>
      </c>
      <c r="Q555" s="23"/>
      <c r="R555" s="2">
        <v>52039038.119999997</v>
      </c>
      <c r="S555" s="1">
        <v>45382</v>
      </c>
      <c r="T555" s="1">
        <v>45382</v>
      </c>
      <c r="U555" s="1">
        <v>45388</v>
      </c>
      <c r="V555">
        <v>40</v>
      </c>
      <c r="W555" s="1">
        <v>45428</v>
      </c>
      <c r="X555" s="1">
        <v>45414</v>
      </c>
      <c r="Y555" s="2">
        <v>1699391898.5</v>
      </c>
      <c r="Z555" s="2">
        <v>104305214.28</v>
      </c>
      <c r="AA555" s="2">
        <v>732184516</v>
      </c>
      <c r="AC555" s="2">
        <v>217702929</v>
      </c>
      <c r="AF555" s="2">
        <v>3885490.2</v>
      </c>
      <c r="AG555" s="14">
        <f>SUMIF('consultant-gross'!D:D,eslam.data!AQ555,'consultant-gross'!F:F)</f>
        <v>0</v>
      </c>
      <c r="AH555" s="14">
        <f>SUMIF('consultant-gross'!D:D,eslam.data!AQ555,'consultant-gross'!G:G)</f>
        <v>0</v>
      </c>
      <c r="AI555" s="14">
        <f>SUMIF('consultant-net'!D:D,eslam.data!AQ555,'consultant-net'!F:F)</f>
        <v>0</v>
      </c>
      <c r="AJ555" s="2" t="str">
        <f>VLOOKUP(A555,'eslam-to-invoicing'!A:B,2,0)</f>
        <v>Kattameya Creeks</v>
      </c>
      <c r="AQ555" s="2" t="str">
        <f t="shared" si="90"/>
        <v>Katameya - Creeks40</v>
      </c>
      <c r="AR555" s="2" t="str">
        <f t="shared" si="91"/>
        <v>Kattameya Creeks40</v>
      </c>
    </row>
    <row r="556" spans="1:44" x14ac:dyDescent="0.3">
      <c r="A556" s="6" t="s">
        <v>60</v>
      </c>
      <c r="B556" s="35">
        <f>VLOOKUP(A556,Sheet1!A:B,2,0)</f>
        <v>1</v>
      </c>
      <c r="C556" s="6">
        <v>41</v>
      </c>
      <c r="D556" s="25"/>
      <c r="E556" s="2">
        <v>47455342.029999971</v>
      </c>
      <c r="F556" s="26">
        <f>_xlfn.MAXIFS('data-from-invoicing'!E:E,'data-from-invoicing'!D:D,eslam.data!AR556)</f>
        <v>44558913.700000003</v>
      </c>
      <c r="G556" s="2">
        <f t="shared" si="88"/>
        <v>-2896428.3299999684</v>
      </c>
      <c r="I556" s="23"/>
      <c r="J556" s="2">
        <f>SUMIF('collection only'!D:D,eslam.data!AQ556,'collection only'!E:E)</f>
        <v>45340678.810000002</v>
      </c>
      <c r="K556" s="26">
        <f>SUMIF('data-from-invoicing'!D:D,eslam.data!AR556,'data-from-invoicing'!F:F)</f>
        <v>45340679.807999998</v>
      </c>
      <c r="L556" s="2">
        <f t="shared" si="89"/>
        <v>0.99799999594688416</v>
      </c>
      <c r="Q556" s="23"/>
      <c r="R556" s="2">
        <v>45340679.799999997</v>
      </c>
      <c r="S556" s="1">
        <v>45412</v>
      </c>
      <c r="T556" s="1">
        <v>45412</v>
      </c>
      <c r="U556" s="1">
        <v>45420</v>
      </c>
      <c r="V556">
        <v>40</v>
      </c>
      <c r="W556" s="1">
        <v>45460</v>
      </c>
      <c r="X556" s="1">
        <v>45437</v>
      </c>
      <c r="Y556" s="2">
        <v>1746847240.53</v>
      </c>
      <c r="Z556" s="2">
        <v>101408785.94</v>
      </c>
      <c r="AA556" s="2">
        <v>771118051</v>
      </c>
      <c r="AC556" s="2">
        <v>224726984.46000001</v>
      </c>
      <c r="AF556" s="2">
        <v>4067349.2</v>
      </c>
      <c r="AG556" s="14">
        <f>SUMIF('consultant-gross'!D:D,eslam.data!AQ556,'consultant-gross'!F:F)</f>
        <v>47455342.029999971</v>
      </c>
      <c r="AH556" s="14">
        <f>SUMIF('consultant-gross'!D:D,eslam.data!AQ556,'consultant-gross'!G:G)</f>
        <v>1746847240.53</v>
      </c>
      <c r="AI556" s="14">
        <f>SUMIF('consultant-net'!D:D,eslam.data!AQ556,'consultant-net'!F:F)</f>
        <v>45340679.799999997</v>
      </c>
      <c r="AJ556" s="2" t="str">
        <f>VLOOKUP(A556,'eslam-to-invoicing'!A:B,2,0)</f>
        <v>Kattameya Creeks</v>
      </c>
      <c r="AQ556" s="2" t="str">
        <f t="shared" si="90"/>
        <v>Katameya - Creeks41</v>
      </c>
      <c r="AR556" s="2" t="str">
        <f t="shared" si="91"/>
        <v>Kattameya Creeks41</v>
      </c>
    </row>
    <row r="557" spans="1:44" x14ac:dyDescent="0.3">
      <c r="A557" s="6" t="s">
        <v>60</v>
      </c>
      <c r="B557" s="35">
        <f>VLOOKUP(A557,Sheet1!A:B,2,0)</f>
        <v>1</v>
      </c>
      <c r="C557" s="6">
        <v>42</v>
      </c>
      <c r="D557" s="25"/>
      <c r="E557" s="2">
        <v>56995945.470000029</v>
      </c>
      <c r="F557" s="26">
        <f>_xlfn.MAXIFS('data-from-invoicing'!E:E,'data-from-invoicing'!D:D,eslam.data!AR557)</f>
        <v>52161798.490000002</v>
      </c>
      <c r="G557" s="2">
        <f t="shared" si="88"/>
        <v>-4834146.9800000265</v>
      </c>
      <c r="I557" s="23"/>
      <c r="J557" s="2">
        <f>SUMIF('collection only'!D:D,eslam.data!AQ557,'collection only'!E:E)</f>
        <v>52791233</v>
      </c>
      <c r="K557" s="26">
        <f>SUMIF('data-from-invoicing'!D:D,eslam.data!AR557,'data-from-invoicing'!F:F)</f>
        <v>52791233</v>
      </c>
      <c r="L557" s="2">
        <f t="shared" si="89"/>
        <v>0</v>
      </c>
      <c r="Q557" s="23"/>
      <c r="R557" s="2">
        <v>52791233.920000002</v>
      </c>
      <c r="S557" s="1">
        <v>45443</v>
      </c>
      <c r="T557" s="1">
        <v>45443</v>
      </c>
      <c r="U557" s="1">
        <v>45452</v>
      </c>
      <c r="V557">
        <v>40</v>
      </c>
      <c r="W557" s="1">
        <v>45492</v>
      </c>
      <c r="X557" s="1">
        <v>45480</v>
      </c>
      <c r="Y557" s="2">
        <v>1803843186</v>
      </c>
      <c r="Z557" s="2">
        <v>96574638</v>
      </c>
      <c r="AA557" s="2">
        <v>816861989</v>
      </c>
      <c r="AC557" s="2">
        <v>232964321</v>
      </c>
      <c r="AF557" s="2">
        <v>4370002</v>
      </c>
      <c r="AG557" s="14">
        <f>SUMIF('consultant-gross'!D:D,eslam.data!AQ557,'consultant-gross'!F:F)</f>
        <v>56995945.470000029</v>
      </c>
      <c r="AH557" s="14">
        <f>SUMIF('consultant-gross'!D:D,eslam.data!AQ557,'consultant-gross'!G:G)</f>
        <v>1803843186</v>
      </c>
      <c r="AI557" s="14">
        <f>SUMIF('consultant-net'!D:D,eslam.data!AQ557,'consultant-net'!F:F)</f>
        <v>52791233.920000002</v>
      </c>
      <c r="AJ557" s="2" t="str">
        <f>VLOOKUP(A557,'eslam-to-invoicing'!A:B,2,0)</f>
        <v>Kattameya Creeks</v>
      </c>
      <c r="AQ557" s="2" t="str">
        <f t="shared" si="90"/>
        <v>Katameya - Creeks42</v>
      </c>
      <c r="AR557" s="2" t="str">
        <f t="shared" si="91"/>
        <v>Kattameya Creeks42</v>
      </c>
    </row>
    <row r="558" spans="1:44" x14ac:dyDescent="0.3">
      <c r="A558" s="6" t="s">
        <v>60</v>
      </c>
      <c r="B558" s="35">
        <f>VLOOKUP(A558,Sheet1!A:B,2,0)</f>
        <v>1</v>
      </c>
      <c r="C558" s="6">
        <v>43</v>
      </c>
      <c r="D558" s="25"/>
      <c r="E558" s="2">
        <v>56437240.436228752</v>
      </c>
      <c r="F558" s="26">
        <f>_xlfn.MAXIFS('data-from-invoicing'!E:E,'data-from-invoicing'!D:D,eslam.data!AR558)</f>
        <v>42016089.18</v>
      </c>
      <c r="G558" s="2">
        <f t="shared" si="88"/>
        <v>-14421151.256228752</v>
      </c>
      <c r="I558" s="23"/>
      <c r="J558" s="2">
        <f>SUMIF('collection only'!D:D,eslam.data!AQ558,'collection only'!E:E)</f>
        <v>21224102</v>
      </c>
      <c r="K558" s="26">
        <f>SUMIF('data-from-invoicing'!D:D,eslam.data!AR558,'data-from-invoicing'!F:F)</f>
        <v>21224102</v>
      </c>
      <c r="L558" s="2">
        <f t="shared" si="89"/>
        <v>0</v>
      </c>
      <c r="Q558" s="23"/>
      <c r="R558" s="2">
        <v>30082113.946245909</v>
      </c>
      <c r="S558" s="1">
        <v>45473</v>
      </c>
      <c r="T558" s="1">
        <v>45473</v>
      </c>
      <c r="U558" s="1">
        <v>45483</v>
      </c>
      <c r="V558">
        <v>40</v>
      </c>
      <c r="W558" s="1">
        <v>45523</v>
      </c>
      <c r="X558" s="1">
        <v>45500</v>
      </c>
      <c r="Y558" s="2">
        <v>1860280426.436229</v>
      </c>
      <c r="Z558" s="2">
        <v>90480931.813061342</v>
      </c>
      <c r="AA558" s="2">
        <v>861619431.08342218</v>
      </c>
      <c r="AC558" s="2">
        <v>241015625.4571293</v>
      </c>
      <c r="AF558" s="2">
        <v>4370002.2</v>
      </c>
      <c r="AG558" s="14">
        <f>SUMIF('consultant-gross'!D:D,eslam.data!AQ558,'consultant-gross'!F:F)</f>
        <v>56437240.436228752</v>
      </c>
      <c r="AH558" s="14">
        <f>SUMIF('consultant-gross'!D:D,eslam.data!AQ558,'consultant-gross'!G:G)</f>
        <v>1860280426.4362288</v>
      </c>
      <c r="AI558" s="14">
        <f>SUMIF('consultant-net'!D:D,eslam.data!AQ558,'consultant-net'!F:F)</f>
        <v>30082113.946245909</v>
      </c>
      <c r="AJ558" s="2" t="str">
        <f>VLOOKUP(A558,'eslam-to-invoicing'!A:B,2,0)</f>
        <v>Kattameya Creeks</v>
      </c>
      <c r="AQ558" s="2" t="str">
        <f t="shared" si="90"/>
        <v>Katameya - Creeks43</v>
      </c>
      <c r="AR558" s="2" t="str">
        <f t="shared" si="91"/>
        <v>Kattameya Creeks43</v>
      </c>
    </row>
    <row r="559" spans="1:44" x14ac:dyDescent="0.3">
      <c r="A559" s="6" t="s">
        <v>60</v>
      </c>
      <c r="B559" s="35">
        <f>VLOOKUP(A559,Sheet1!A:B,2,0)</f>
        <v>1</v>
      </c>
      <c r="C559" s="6">
        <v>44</v>
      </c>
      <c r="D559" s="25"/>
      <c r="E559" s="2">
        <v>49427006.693771116</v>
      </c>
      <c r="F559" s="26">
        <f>_xlfn.MAXIFS('data-from-invoicing'!E:E,'data-from-invoicing'!D:D,eslam.data!AR559)</f>
        <v>34374886.210000001</v>
      </c>
      <c r="G559" s="2">
        <f t="shared" si="88"/>
        <v>-15052120.483771116</v>
      </c>
      <c r="I559" s="23"/>
      <c r="J559" s="2">
        <f>SUMIF('collection only'!D:D,eslam.data!AQ559,'collection only'!E:E)</f>
        <v>8345106.3000000007</v>
      </c>
      <c r="K559" s="26">
        <f>SUMIF('data-from-invoicing'!D:D,eslam.data!AR559,'data-from-invoicing'!F:F)</f>
        <v>8345106.3083999995</v>
      </c>
      <c r="L559" s="2">
        <f t="shared" si="89"/>
        <v>8.3999987691640854E-3</v>
      </c>
      <c r="Q559" s="23"/>
      <c r="R559" s="2">
        <v>8345106.2999999998</v>
      </c>
      <c r="S559" s="1">
        <v>45504</v>
      </c>
      <c r="T559" s="1">
        <v>45504</v>
      </c>
      <c r="U559" s="1">
        <v>45514</v>
      </c>
      <c r="V559">
        <v>40</v>
      </c>
      <c r="W559" s="1">
        <v>45554</v>
      </c>
      <c r="X559" s="1">
        <v>45535</v>
      </c>
      <c r="Y559" s="2">
        <v>1909707433.1300001</v>
      </c>
      <c r="Z559" s="2">
        <v>67101367.219999999</v>
      </c>
      <c r="AA559" s="2">
        <v>899419335</v>
      </c>
      <c r="AC559" s="2">
        <v>247392879</v>
      </c>
      <c r="AF559" s="2">
        <v>4855643.2</v>
      </c>
      <c r="AG559" s="14">
        <f>SUMIF('consultant-gross'!D:D,eslam.data!AQ559,'consultant-gross'!F:F)</f>
        <v>49427006.693771124</v>
      </c>
      <c r="AH559" s="14">
        <f>SUMIF('consultant-gross'!D:D,eslam.data!AQ559,'consultant-gross'!G:G)</f>
        <v>1909707433.1299999</v>
      </c>
      <c r="AI559" s="14">
        <f>SUMIF('consultant-net'!D:D,eslam.data!AQ559,'consultant-net'!F:F)</f>
        <v>8345106.2999999998</v>
      </c>
      <c r="AJ559" s="2" t="str">
        <f>VLOOKUP(A559,'eslam-to-invoicing'!A:B,2,0)</f>
        <v>Kattameya Creeks</v>
      </c>
      <c r="AQ559" s="2" t="str">
        <f t="shared" si="90"/>
        <v>Katameya - Creeks44</v>
      </c>
      <c r="AR559" s="2" t="str">
        <f t="shared" si="91"/>
        <v>Kattameya Creeks44</v>
      </c>
    </row>
    <row r="560" spans="1:44" x14ac:dyDescent="0.3">
      <c r="A560" s="6" t="s">
        <v>60</v>
      </c>
      <c r="B560" s="35">
        <f>VLOOKUP(A560,Sheet1!A:B,2,0)</f>
        <v>1</v>
      </c>
      <c r="C560" s="6">
        <v>45</v>
      </c>
      <c r="D560" s="25"/>
      <c r="E560" s="2">
        <v>67801530.870000124</v>
      </c>
      <c r="F560" s="26">
        <f>_xlfn.MAXIFS('data-from-invoicing'!E:E,'data-from-invoicing'!D:D,eslam.data!AR560)</f>
        <v>50790503.789999999</v>
      </c>
      <c r="G560" s="2">
        <f t="shared" si="88"/>
        <v>-17011027.080000125</v>
      </c>
      <c r="I560" s="23"/>
      <c r="J560" s="2">
        <f>SUMIF('collection only'!D:D,eslam.data!AQ560,'collection only'!E:E)</f>
        <v>8654893.6999999993</v>
      </c>
      <c r="K560" s="26">
        <f>SUMIF('data-from-invoicing'!D:D,eslam.data!AR560,'data-from-invoicing'!F:F)</f>
        <v>24274088.371600002</v>
      </c>
      <c r="L560" s="2">
        <f t="shared" si="89"/>
        <v>15619194.671600003</v>
      </c>
      <c r="Q560" s="23"/>
      <c r="R560" s="2">
        <v>24274088.379999999</v>
      </c>
      <c r="S560" s="1">
        <v>45535</v>
      </c>
      <c r="T560" s="1">
        <v>45535</v>
      </c>
      <c r="U560" s="1">
        <v>45544</v>
      </c>
      <c r="V560">
        <v>40</v>
      </c>
      <c r="W560" s="1">
        <v>45584</v>
      </c>
      <c r="X560" s="1">
        <v>45568</v>
      </c>
      <c r="Y560" s="2">
        <v>1977508964</v>
      </c>
      <c r="Z560" s="2">
        <v>50090340</v>
      </c>
      <c r="AA560" s="2">
        <v>947220416</v>
      </c>
      <c r="AC560" s="2">
        <v>256761214</v>
      </c>
      <c r="AF560" s="2">
        <v>5144638</v>
      </c>
      <c r="AG560" s="14">
        <f>SUMIF('consultant-gross'!D:D,eslam.data!AQ560,'consultant-gross'!F:F)</f>
        <v>0</v>
      </c>
      <c r="AH560" s="14">
        <f>SUMIF('consultant-gross'!D:D,eslam.data!AQ560,'consultant-gross'!G:G)</f>
        <v>0</v>
      </c>
      <c r="AI560" s="14">
        <f>SUMIF('consultant-net'!D:D,eslam.data!AQ560,'consultant-net'!F:F)</f>
        <v>0</v>
      </c>
      <c r="AJ560" s="2" t="str">
        <f>VLOOKUP(A560,'eslam-to-invoicing'!A:B,2,0)</f>
        <v>Kattameya Creeks</v>
      </c>
      <c r="AQ560" s="2" t="str">
        <f t="shared" si="90"/>
        <v>Katameya - Creeks45</v>
      </c>
      <c r="AR560" s="2" t="str">
        <f t="shared" si="91"/>
        <v>Kattameya Creeks45</v>
      </c>
    </row>
    <row r="561" spans="1:44" x14ac:dyDescent="0.3">
      <c r="A561" s="6" t="s">
        <v>60</v>
      </c>
      <c r="B561" s="35">
        <f>VLOOKUP(A561,Sheet1!A:B,2,0)</f>
        <v>1</v>
      </c>
      <c r="C561" s="6">
        <v>46</v>
      </c>
      <c r="D561" s="25"/>
      <c r="E561" s="2">
        <v>42454238</v>
      </c>
      <c r="F561" s="26">
        <f>_xlfn.MAXIFS('data-from-invoicing'!E:E,'data-from-invoicing'!D:D,eslam.data!AR561)</f>
        <v>0</v>
      </c>
      <c r="G561" s="2">
        <f t="shared" si="88"/>
        <v>-42454238</v>
      </c>
      <c r="I561" s="23"/>
      <c r="J561" s="2">
        <f>SUMIF('collection only'!D:D,eslam.data!AQ561,'collection only'!E:E)</f>
        <v>0</v>
      </c>
      <c r="K561" s="26">
        <f>SUMIF('data-from-invoicing'!D:D,eslam.data!AR561,'data-from-invoicing'!F:F)</f>
        <v>0</v>
      </c>
      <c r="L561" s="2">
        <f t="shared" si="89"/>
        <v>0</v>
      </c>
      <c r="Q561" s="23"/>
      <c r="R561" s="2">
        <v>22007540.780000001</v>
      </c>
      <c r="S561" s="1">
        <v>45565</v>
      </c>
      <c r="T561" s="1">
        <v>45565</v>
      </c>
      <c r="U561" s="1">
        <v>45575</v>
      </c>
      <c r="V561">
        <v>40</v>
      </c>
      <c r="W561" s="1">
        <v>45615</v>
      </c>
      <c r="X561" s="1">
        <v>45600</v>
      </c>
      <c r="Y561" s="2">
        <v>2019963202</v>
      </c>
      <c r="Z561" s="2">
        <v>39951618</v>
      </c>
      <c r="AA561" s="2">
        <v>976799080</v>
      </c>
      <c r="AC561" s="2">
        <v>264112905</v>
      </c>
      <c r="AF561" s="2">
        <v>5327913</v>
      </c>
      <c r="AG561" s="14">
        <f>SUMIF('consultant-gross'!D:D,eslam.data!AQ561,'consultant-gross'!F:F)</f>
        <v>42454238</v>
      </c>
      <c r="AH561" s="14">
        <f>SUMIF('consultant-gross'!D:D,eslam.data!AQ561,'consultant-gross'!G:G)</f>
        <v>2019963202</v>
      </c>
      <c r="AI561" s="14">
        <f>SUMIF('consultant-net'!D:D,eslam.data!AQ561,'consultant-net'!F:F)</f>
        <v>22007540.780000001</v>
      </c>
      <c r="AJ561" s="2" t="str">
        <f>VLOOKUP(A561,'eslam-to-invoicing'!A:B,2,0)</f>
        <v>Kattameya Creeks</v>
      </c>
      <c r="AQ561" s="2" t="str">
        <f t="shared" si="90"/>
        <v>Katameya - Creeks46</v>
      </c>
      <c r="AR561" s="2" t="str">
        <f t="shared" si="91"/>
        <v>Kattameya Creeks46</v>
      </c>
    </row>
    <row r="562" spans="1:44" hidden="1" x14ac:dyDescent="0.3">
      <c r="A562" s="6" t="s">
        <v>60</v>
      </c>
      <c r="B562" s="6">
        <f>VLOOKUP(A562,Sheet1!A:B,2,0)</f>
        <v>1</v>
      </c>
      <c r="C562" s="6">
        <v>47</v>
      </c>
      <c r="D562" s="25"/>
      <c r="F562" s="26">
        <f>_xlfn.MAXIFS('data-from-invoicing'!E:E,'data-from-invoicing'!D:D,eslam.data!AR562)</f>
        <v>0</v>
      </c>
      <c r="G562" s="2">
        <f t="shared" si="88"/>
        <v>0</v>
      </c>
      <c r="H562" s="2"/>
      <c r="I562" s="23"/>
      <c r="J562" s="2">
        <f>SUMIF('collection only'!D:D,eslam.data!AQ562,'collection only'!E:E)</f>
        <v>0</v>
      </c>
      <c r="K562" s="26">
        <f>SUMIF('data-from-invoicing'!D:D,eslam.data!AR562,'data-from-invoicing'!F:F)</f>
        <v>0</v>
      </c>
      <c r="L562" s="2">
        <f t="shared" si="89"/>
        <v>0</v>
      </c>
      <c r="M562" s="2"/>
      <c r="Q562" s="23"/>
      <c r="S562" s="1">
        <v>45596</v>
      </c>
      <c r="T562" s="1">
        <v>45596</v>
      </c>
      <c r="U562" s="1">
        <v>45605</v>
      </c>
      <c r="V562">
        <v>40</v>
      </c>
      <c r="W562" s="1">
        <v>45645</v>
      </c>
      <c r="AF562" s="2">
        <v>0</v>
      </c>
      <c r="AG562" s="14">
        <f>SUMIF('consultant-gross'!D:D,eslam.data!AQ562,'consultant-gross'!F:F)</f>
        <v>0</v>
      </c>
      <c r="AH562" s="14">
        <f>SUMIF('consultant-gross'!D:D,eslam.data!AQ562,'consultant-gross'!G:G)</f>
        <v>0</v>
      </c>
      <c r="AI562" s="14">
        <f>SUMIF('consultant-net'!D:D,eslam.data!AQ562,'consultant-net'!F:F)</f>
        <v>0</v>
      </c>
      <c r="AJ562" s="2" t="str">
        <f>VLOOKUP(A562,'eslam-to-invoicing'!A:B,2,0)</f>
        <v>Kattameya Creeks</v>
      </c>
      <c r="AQ562" s="2" t="str">
        <f t="shared" si="90"/>
        <v>Katameya - Creeks47</v>
      </c>
      <c r="AR562" s="2" t="str">
        <f t="shared" si="91"/>
        <v>Kattameya Creeks47</v>
      </c>
    </row>
    <row r="563" spans="1:44" hidden="1" x14ac:dyDescent="0.3">
      <c r="A563" s="6" t="s">
        <v>12</v>
      </c>
      <c r="B563" s="34">
        <f>VLOOKUP(A563,Sheet1!A:B,2,0)</f>
        <v>1</v>
      </c>
      <c r="C563" s="6">
        <v>109</v>
      </c>
      <c r="D563" s="25"/>
      <c r="E563" s="2">
        <v>156311.35</v>
      </c>
      <c r="F563" s="26">
        <f>_xlfn.MAXIFS('data-from-invoicing'!E:E,'data-from-invoicing'!D:D,eslam.data!AR563)</f>
        <v>0</v>
      </c>
      <c r="G563" s="2">
        <f t="shared" si="88"/>
        <v>-156311.35</v>
      </c>
      <c r="H563" s="2"/>
      <c r="I563" s="23"/>
      <c r="J563" s="2">
        <f>SUMIF('collection only'!D:D,eslam.data!AQ563,'collection only'!E:E)</f>
        <v>128570.36</v>
      </c>
      <c r="K563" s="26">
        <f>SUMIF('data-from-invoicing'!D:D,eslam.data!AR563,'data-from-invoicing'!F:F)</f>
        <v>0</v>
      </c>
      <c r="L563" s="2">
        <f t="shared" si="89"/>
        <v>-128570.36</v>
      </c>
      <c r="M563" s="2"/>
      <c r="Q563" s="23"/>
      <c r="R563" s="2">
        <v>128570.36</v>
      </c>
      <c r="S563" s="1">
        <v>43008</v>
      </c>
      <c r="T563" s="1">
        <v>43017</v>
      </c>
      <c r="U563" s="1">
        <v>43102</v>
      </c>
      <c r="V563">
        <v>60</v>
      </c>
      <c r="W563" s="1">
        <v>43162</v>
      </c>
      <c r="X563" s="1">
        <v>43031</v>
      </c>
      <c r="Y563" s="2">
        <v>20308378.879999999</v>
      </c>
      <c r="AF563" s="2">
        <v>0</v>
      </c>
      <c r="AG563" s="14">
        <f>SUMIF('consultant-gross'!D:D,eslam.data!AQ563,'consultant-gross'!F:F)</f>
        <v>0</v>
      </c>
      <c r="AH563" s="14">
        <f>SUMIF('consultant-gross'!D:D,eslam.data!AQ563,'consultant-gross'!G:G)</f>
        <v>0</v>
      </c>
      <c r="AI563" s="14">
        <f>SUMIF('consultant-net'!D:D,eslam.data!AQ563,'consultant-net'!F:F)</f>
        <v>0</v>
      </c>
      <c r="AJ563" s="2">
        <f>VLOOKUP(A563,'eslam-to-invoicing'!A:B,2,0)</f>
        <v>0</v>
      </c>
      <c r="AQ563" s="2" t="str">
        <f t="shared" si="90"/>
        <v>KFW109</v>
      </c>
      <c r="AR563" s="2" t="str">
        <f t="shared" si="91"/>
        <v>0109</v>
      </c>
    </row>
    <row r="564" spans="1:44" hidden="1" x14ac:dyDescent="0.3">
      <c r="A564" s="6" t="s">
        <v>12</v>
      </c>
      <c r="B564" s="34">
        <f>VLOOKUP(A564,Sheet1!A:B,2,0)</f>
        <v>1</v>
      </c>
      <c r="C564" s="6">
        <v>110</v>
      </c>
      <c r="D564" s="25"/>
      <c r="E564" s="2">
        <v>357187.5</v>
      </c>
      <c r="F564" s="26">
        <f>_xlfn.MAXIFS('data-from-invoicing'!E:E,'data-from-invoicing'!D:D,eslam.data!AR564)</f>
        <v>0</v>
      </c>
      <c r="G564" s="2">
        <f t="shared" si="88"/>
        <v>-357187.5</v>
      </c>
      <c r="H564" s="2"/>
      <c r="I564" s="23"/>
      <c r="J564" s="2">
        <f>SUMIF('collection only'!D:D,eslam.data!AQ564,'collection only'!E:E)</f>
        <v>377225.16</v>
      </c>
      <c r="K564" s="26">
        <f>SUMIF('data-from-invoicing'!D:D,eslam.data!AR564,'data-from-invoicing'!F:F)</f>
        <v>0</v>
      </c>
      <c r="L564" s="2">
        <f t="shared" si="89"/>
        <v>-377225.16</v>
      </c>
      <c r="M564" s="2"/>
      <c r="Q564" s="23"/>
      <c r="R564" s="2">
        <v>377225.16</v>
      </c>
      <c r="S564" s="1">
        <v>43343</v>
      </c>
      <c r="T564" s="1">
        <v>43327</v>
      </c>
      <c r="U564" s="1">
        <v>43327</v>
      </c>
      <c r="V564">
        <v>60</v>
      </c>
      <c r="W564" s="1">
        <v>43387</v>
      </c>
      <c r="X564" s="1">
        <v>43330</v>
      </c>
      <c r="Y564" s="2">
        <v>20665566.379999999</v>
      </c>
      <c r="Z564" s="2">
        <v>0</v>
      </c>
      <c r="AF564" s="2">
        <v>0</v>
      </c>
      <c r="AG564" s="14">
        <f>SUMIF('consultant-gross'!D:D,eslam.data!AQ564,'consultant-gross'!F:F)</f>
        <v>0</v>
      </c>
      <c r="AH564" s="14">
        <f>SUMIF('consultant-gross'!D:D,eslam.data!AQ564,'consultant-gross'!G:G)</f>
        <v>0</v>
      </c>
      <c r="AI564" s="14">
        <f>SUMIF('consultant-net'!D:D,eslam.data!AQ564,'consultant-net'!F:F)</f>
        <v>0</v>
      </c>
      <c r="AJ564" s="2">
        <f>VLOOKUP(A564,'eslam-to-invoicing'!A:B,2,0)</f>
        <v>0</v>
      </c>
      <c r="AQ564" s="2" t="str">
        <f t="shared" si="90"/>
        <v>KFW110</v>
      </c>
      <c r="AR564" s="2" t="str">
        <f t="shared" si="91"/>
        <v>0110</v>
      </c>
    </row>
    <row r="565" spans="1:44" hidden="1" x14ac:dyDescent="0.3">
      <c r="A565" s="6" t="s">
        <v>83</v>
      </c>
      <c r="B565" s="34">
        <f>VLOOKUP(A565,Sheet1!A:B,2,0)</f>
        <v>2</v>
      </c>
      <c r="C565" s="6">
        <v>1</v>
      </c>
      <c r="D565" s="25"/>
      <c r="E565" s="2">
        <v>42898060</v>
      </c>
      <c r="F565" s="26">
        <f>_xlfn.MAXIFS('data-from-invoicing'!E:E,'data-from-invoicing'!D:D,eslam.data!AR565)</f>
        <v>40855295.240000002</v>
      </c>
      <c r="G565" s="2">
        <f t="shared" si="88"/>
        <v>-2042764.7599999979</v>
      </c>
      <c r="H565" s="2"/>
      <c r="I565" s="23"/>
      <c r="J565" s="2">
        <f>SUMIF('collection only'!D:D,eslam.data!AQ565,'collection only'!E:E)</f>
        <v>803531.75</v>
      </c>
      <c r="K565" s="26">
        <f>SUMIF('data-from-invoicing'!D:D,eslam.data!AR565,'data-from-invoicing'!F:F)</f>
        <v>6931826.0920000002</v>
      </c>
      <c r="L565" s="2">
        <f t="shared" si="89"/>
        <v>6128294.3420000002</v>
      </c>
      <c r="M565" s="2"/>
      <c r="Q565" s="23"/>
      <c r="R565" s="2">
        <v>8313070.0499999998</v>
      </c>
      <c r="S565" s="1">
        <v>44592</v>
      </c>
      <c r="T565" s="1">
        <v>44592</v>
      </c>
      <c r="U565" s="1">
        <v>44598</v>
      </c>
      <c r="V565">
        <v>60</v>
      </c>
      <c r="W565" s="1">
        <v>44658</v>
      </c>
      <c r="X565" s="1">
        <v>44600</v>
      </c>
      <c r="Y565" s="2">
        <v>42898060</v>
      </c>
      <c r="AF565" s="2">
        <v>0</v>
      </c>
      <c r="AG565" s="14">
        <f>SUMIF('consultant-gross'!D:D,eslam.data!AQ565,'consultant-gross'!F:F)</f>
        <v>0</v>
      </c>
      <c r="AH565" s="14">
        <f>SUMIF('consultant-gross'!D:D,eslam.data!AQ565,'consultant-gross'!G:G)</f>
        <v>0</v>
      </c>
      <c r="AI565" s="14">
        <f>SUMIF('consultant-net'!D:D,eslam.data!AQ565,'consultant-net'!F:F)</f>
        <v>0</v>
      </c>
      <c r="AJ565" s="2" t="str">
        <f>VLOOKUP(A565,'eslam-to-invoicing'!A:B,2,0)</f>
        <v>El Khatatba Bridge</v>
      </c>
      <c r="AQ565" s="2" t="str">
        <f t="shared" si="90"/>
        <v>Khatatba Bridge1</v>
      </c>
      <c r="AR565" s="2" t="str">
        <f t="shared" si="91"/>
        <v>El Khatatba Bridge1</v>
      </c>
    </row>
    <row r="566" spans="1:44" hidden="1" x14ac:dyDescent="0.3">
      <c r="A566" s="6" t="s">
        <v>83</v>
      </c>
      <c r="B566" s="34">
        <f>VLOOKUP(A566,Sheet1!A:B,2,0)</f>
        <v>2</v>
      </c>
      <c r="C566" s="6">
        <v>2</v>
      </c>
      <c r="D566" s="25"/>
      <c r="E566" s="2">
        <v>10581515</v>
      </c>
      <c r="F566" s="26">
        <f>_xlfn.MAXIFS('data-from-invoicing'!E:E,'data-from-invoicing'!D:D,eslam.data!AR566)</f>
        <v>2437694.0499999998</v>
      </c>
      <c r="G566" s="2">
        <f t="shared" si="88"/>
        <v>-8143820.9500000002</v>
      </c>
      <c r="H566" s="2"/>
      <c r="I566" s="23"/>
      <c r="J566" s="2">
        <f>SUMIF('collection only'!D:D,eslam.data!AQ566,'collection only'!E:E)</f>
        <v>7509538.2999999998</v>
      </c>
      <c r="K566" s="26">
        <f>SUMIF('data-from-invoicing'!D:D,eslam.data!AR566,'data-from-invoicing'!F:F)</f>
        <v>1381244.0525</v>
      </c>
      <c r="L566" s="2">
        <f t="shared" si="89"/>
        <v>-6128294.2474999996</v>
      </c>
      <c r="M566" s="2"/>
      <c r="Q566" s="23"/>
      <c r="R566" s="2">
        <v>10363626.075846519</v>
      </c>
      <c r="S566" s="1">
        <v>44620</v>
      </c>
      <c r="T566" s="1">
        <v>44620</v>
      </c>
      <c r="U566" s="1">
        <v>44627</v>
      </c>
      <c r="V566">
        <v>60</v>
      </c>
      <c r="W566" s="1">
        <v>44687</v>
      </c>
      <c r="X566" s="1">
        <v>44627</v>
      </c>
      <c r="Y566" s="2">
        <v>53479575</v>
      </c>
      <c r="AF566" s="2">
        <v>0</v>
      </c>
      <c r="AG566" s="14">
        <f>SUMIF('consultant-gross'!D:D,eslam.data!AQ566,'consultant-gross'!F:F)</f>
        <v>0</v>
      </c>
      <c r="AH566" s="14">
        <f>SUMIF('consultant-gross'!D:D,eslam.data!AQ566,'consultant-gross'!G:G)</f>
        <v>0</v>
      </c>
      <c r="AI566" s="14">
        <f>SUMIF('consultant-net'!D:D,eslam.data!AQ566,'consultant-net'!F:F)</f>
        <v>0</v>
      </c>
      <c r="AJ566" s="2" t="str">
        <f>VLOOKUP(A566,'eslam-to-invoicing'!A:B,2,0)</f>
        <v>El Khatatba Bridge</v>
      </c>
      <c r="AQ566" s="2" t="str">
        <f t="shared" si="90"/>
        <v>Khatatba Bridge2</v>
      </c>
      <c r="AR566" s="2" t="str">
        <f t="shared" si="91"/>
        <v>El Khatatba Bridge2</v>
      </c>
    </row>
    <row r="567" spans="1:44" hidden="1" x14ac:dyDescent="0.3">
      <c r="A567" s="6" t="s">
        <v>83</v>
      </c>
      <c r="B567" s="34">
        <f>VLOOKUP(A567,Sheet1!A:B,2,0)</f>
        <v>2</v>
      </c>
      <c r="C567" s="6">
        <v>4</v>
      </c>
      <c r="D567" s="25"/>
      <c r="E567" s="2">
        <v>50062250</v>
      </c>
      <c r="F567" s="26">
        <f>_xlfn.MAXIFS('data-from-invoicing'!E:E,'data-from-invoicing'!D:D,eslam.data!AR567)</f>
        <v>0</v>
      </c>
      <c r="G567" s="2">
        <f t="shared" si="88"/>
        <v>-50062250</v>
      </c>
      <c r="H567" s="2"/>
      <c r="I567" s="23"/>
      <c r="J567" s="2">
        <f>SUMIF('collection only'!D:D,eslam.data!AQ567,'collection only'!E:E)</f>
        <v>36303482.299999997</v>
      </c>
      <c r="K567" s="26">
        <f>SUMIF('data-from-invoicing'!D:D,eslam.data!AR567,'data-from-invoicing'!F:F)</f>
        <v>0</v>
      </c>
      <c r="L567" s="2">
        <f t="shared" si="89"/>
        <v>-36303482.299999997</v>
      </c>
      <c r="M567" s="2"/>
      <c r="Q567" s="23"/>
      <c r="R567" s="2">
        <v>49031394.797016077</v>
      </c>
      <c r="S567" s="1">
        <v>44773</v>
      </c>
      <c r="T567" s="1">
        <v>44774</v>
      </c>
      <c r="U567" s="1">
        <v>44788</v>
      </c>
      <c r="V567">
        <v>60</v>
      </c>
      <c r="W567" s="1">
        <v>44848</v>
      </c>
      <c r="X567" s="1">
        <v>44788</v>
      </c>
      <c r="Y567" s="2">
        <v>103541825</v>
      </c>
      <c r="AF567" s="2">
        <v>0</v>
      </c>
      <c r="AG567" s="14">
        <f>SUMIF('consultant-gross'!D:D,eslam.data!AQ567,'consultant-gross'!F:F)</f>
        <v>0</v>
      </c>
      <c r="AH567" s="14">
        <f>SUMIF('consultant-gross'!D:D,eslam.data!AQ567,'consultant-gross'!G:G)</f>
        <v>0</v>
      </c>
      <c r="AI567" s="14">
        <f>SUMIF('consultant-net'!D:D,eslam.data!AQ567,'consultant-net'!F:F)</f>
        <v>0</v>
      </c>
      <c r="AJ567" s="2" t="str">
        <f>VLOOKUP(A567,'eslam-to-invoicing'!A:B,2,0)</f>
        <v>El Khatatba Bridge</v>
      </c>
      <c r="AQ567" s="2" t="str">
        <f t="shared" si="90"/>
        <v>Khatatba Bridge4</v>
      </c>
      <c r="AR567" s="2" t="str">
        <f t="shared" si="91"/>
        <v>El Khatatba Bridge4</v>
      </c>
    </row>
    <row r="568" spans="1:44" hidden="1" x14ac:dyDescent="0.3">
      <c r="A568" s="6" t="s">
        <v>120</v>
      </c>
      <c r="B568" s="34">
        <f>VLOOKUP(A568,Sheet1!A:B,2,0)</f>
        <v>1</v>
      </c>
      <c r="C568" s="6">
        <v>1</v>
      </c>
      <c r="D568" s="25"/>
      <c r="E568" s="2">
        <v>1174788.1000000001</v>
      </c>
      <c r="F568" s="26">
        <f>_xlfn.MAXIFS('data-from-invoicing'!E:E,'data-from-invoicing'!D:D,eslam.data!AR568)</f>
        <v>0</v>
      </c>
      <c r="G568" s="2">
        <f t="shared" si="88"/>
        <v>-1174788.1000000001</v>
      </c>
      <c r="H568" s="2"/>
      <c r="I568" s="23"/>
      <c r="J568" s="2">
        <f>SUMIF('collection only'!D:D,eslam.data!AQ568,'collection only'!E:E)</f>
        <v>1183249.5730503979</v>
      </c>
      <c r="K568" s="26">
        <f>SUMIF('data-from-invoicing'!D:D,eslam.data!AR568,'data-from-invoicing'!F:F)</f>
        <v>0</v>
      </c>
      <c r="L568" s="2">
        <f t="shared" si="89"/>
        <v>-1183249.5730503979</v>
      </c>
      <c r="M568" s="2"/>
      <c r="Q568" s="23"/>
      <c r="R568" s="2">
        <v>951578.36</v>
      </c>
      <c r="S568" s="1">
        <v>44985</v>
      </c>
      <c r="T568" s="1">
        <v>44985</v>
      </c>
      <c r="U568" s="1">
        <v>45089</v>
      </c>
      <c r="V568">
        <v>75</v>
      </c>
      <c r="W568" s="1">
        <v>45164</v>
      </c>
      <c r="X568" s="1">
        <v>45090</v>
      </c>
      <c r="Y568" s="2">
        <v>1174788.1000000001</v>
      </c>
      <c r="AD568" s="2">
        <v>117478.81</v>
      </c>
      <c r="AF568" s="2">
        <v>0</v>
      </c>
      <c r="AG568" s="14">
        <f>SUMIF('consultant-gross'!D:D,eslam.data!AQ568,'consultant-gross'!F:F)</f>
        <v>1174788.1000000001</v>
      </c>
      <c r="AH568" s="14">
        <f>SUMIF('consultant-gross'!D:D,eslam.data!AQ568,'consultant-gross'!G:G)</f>
        <v>1174788.1000000001</v>
      </c>
      <c r="AI568" s="14">
        <f>SUMIF('consultant-net'!D:D,eslam.data!AQ568,'consultant-net'!F:F)</f>
        <v>951578.36</v>
      </c>
      <c r="AJ568" s="2">
        <f>VLOOKUP(A568,'eslam-to-invoicing'!A:B,2,0)</f>
        <v>0</v>
      </c>
      <c r="AQ568" s="2" t="str">
        <f t="shared" si="90"/>
        <v>KSA-Tarek AbdelHakim Center1</v>
      </c>
      <c r="AR568" s="2" t="str">
        <f t="shared" si="91"/>
        <v>01</v>
      </c>
    </row>
    <row r="569" spans="1:44" hidden="1" x14ac:dyDescent="0.3">
      <c r="A569" s="6" t="s">
        <v>120</v>
      </c>
      <c r="B569" s="34">
        <f>VLOOKUP(A569,Sheet1!A:B,2,0)</f>
        <v>1</v>
      </c>
      <c r="C569" s="6">
        <v>2</v>
      </c>
      <c r="D569" s="25"/>
      <c r="E569" s="2">
        <v>2619891.0299999998</v>
      </c>
      <c r="F569" s="26">
        <f>_xlfn.MAXIFS('data-from-invoicing'!E:E,'data-from-invoicing'!D:D,eslam.data!AR569)</f>
        <v>0</v>
      </c>
      <c r="G569" s="2">
        <f t="shared" si="88"/>
        <v>-2619891.0299999998</v>
      </c>
      <c r="H569" s="2"/>
      <c r="I569" s="23"/>
      <c r="J569" s="2">
        <f>SUMIF('collection only'!D:D,eslam.data!AQ569,'collection only'!E:E)</f>
        <v>562894.35809018568</v>
      </c>
      <c r="K569" s="26">
        <f>SUMIF('data-from-invoicing'!D:D,eslam.data!AR569,'data-from-invoicing'!F:F)</f>
        <v>0</v>
      </c>
      <c r="L569" s="2">
        <f t="shared" si="89"/>
        <v>-562894.35809018568</v>
      </c>
      <c r="M569" s="2"/>
      <c r="Q569" s="23"/>
      <c r="R569" s="2">
        <v>2122111.73</v>
      </c>
      <c r="S569" s="1">
        <v>45016</v>
      </c>
      <c r="T569" s="1">
        <v>45016</v>
      </c>
      <c r="U569" s="1">
        <v>45089</v>
      </c>
      <c r="V569">
        <v>75</v>
      </c>
      <c r="W569" s="1">
        <v>45164</v>
      </c>
      <c r="X569" s="1">
        <v>45090</v>
      </c>
      <c r="Y569" s="2">
        <v>3794679.13</v>
      </c>
      <c r="AD569" s="2">
        <v>379467.91</v>
      </c>
      <c r="AF569" s="2">
        <v>0</v>
      </c>
      <c r="AG569" s="14">
        <f>SUMIF('consultant-gross'!D:D,eslam.data!AQ569,'consultant-gross'!F:F)</f>
        <v>2619891.0299999998</v>
      </c>
      <c r="AH569" s="14">
        <f>SUMIF('consultant-gross'!D:D,eslam.data!AQ569,'consultant-gross'!G:G)</f>
        <v>3794679.13</v>
      </c>
      <c r="AI569" s="14">
        <f>SUMIF('consultant-net'!D:D,eslam.data!AQ569,'consultant-net'!F:F)</f>
        <v>2122111.73</v>
      </c>
      <c r="AJ569" s="2">
        <f>VLOOKUP(A569,'eslam-to-invoicing'!A:B,2,0)</f>
        <v>0</v>
      </c>
      <c r="AQ569" s="2" t="str">
        <f t="shared" si="90"/>
        <v>KSA-Tarek AbdelHakim Center2</v>
      </c>
      <c r="AR569" s="2" t="str">
        <f t="shared" si="91"/>
        <v>02</v>
      </c>
    </row>
    <row r="570" spans="1:44" hidden="1" x14ac:dyDescent="0.3">
      <c r="A570" s="6" t="s">
        <v>120</v>
      </c>
      <c r="B570" s="34">
        <f>VLOOKUP(A570,Sheet1!A:B,2,0)</f>
        <v>1</v>
      </c>
      <c r="C570" s="6">
        <v>3</v>
      </c>
      <c r="D570" s="25"/>
      <c r="E570" s="2">
        <v>1124829.43</v>
      </c>
      <c r="F570" s="26">
        <f>_xlfn.MAXIFS('data-from-invoicing'!E:E,'data-from-invoicing'!D:D,eslam.data!AR570)</f>
        <v>0</v>
      </c>
      <c r="G570" s="2">
        <f t="shared" si="88"/>
        <v>-1124829.43</v>
      </c>
      <c r="H570" s="2"/>
      <c r="I570" s="23"/>
      <c r="J570" s="2">
        <f>SUMIF('collection only'!D:D,eslam.data!AQ570,'collection only'!E:E)</f>
        <v>194180.73885941645</v>
      </c>
      <c r="K570" s="26">
        <f>SUMIF('data-from-invoicing'!D:D,eslam.data!AR570,'data-from-invoicing'!F:F)</f>
        <v>0</v>
      </c>
      <c r="L570" s="2">
        <f t="shared" si="89"/>
        <v>-194180.73885941645</v>
      </c>
      <c r="M570" s="2"/>
      <c r="Q570" s="23"/>
      <c r="R570" s="2">
        <v>911111.84</v>
      </c>
      <c r="S570" s="1">
        <v>45046</v>
      </c>
      <c r="T570" s="1">
        <v>45046</v>
      </c>
      <c r="U570" s="1">
        <v>45099</v>
      </c>
      <c r="V570">
        <v>75</v>
      </c>
      <c r="W570" s="1">
        <v>45174</v>
      </c>
      <c r="X570" s="1">
        <v>45132</v>
      </c>
      <c r="Y570" s="2">
        <v>4919508.5599999996</v>
      </c>
      <c r="AD570" s="2">
        <v>491950.85</v>
      </c>
      <c r="AF570" s="2">
        <v>0</v>
      </c>
      <c r="AG570" s="14">
        <f>SUMIF('consultant-gross'!D:D,eslam.data!AQ570,'consultant-gross'!F:F)</f>
        <v>1124829.43</v>
      </c>
      <c r="AH570" s="14">
        <f>SUMIF('consultant-gross'!D:D,eslam.data!AQ570,'consultant-gross'!G:G)</f>
        <v>4919508.5599999996</v>
      </c>
      <c r="AI570" s="14">
        <f>SUMIF('consultant-net'!D:D,eslam.data!AQ570,'consultant-net'!F:F)</f>
        <v>911111.84</v>
      </c>
      <c r="AJ570" s="2">
        <f>VLOOKUP(A570,'eslam-to-invoicing'!A:B,2,0)</f>
        <v>0</v>
      </c>
      <c r="AQ570" s="2" t="str">
        <f t="shared" si="90"/>
        <v>KSA-Tarek AbdelHakim Center3</v>
      </c>
      <c r="AR570" s="2" t="str">
        <f t="shared" si="91"/>
        <v>03</v>
      </c>
    </row>
    <row r="571" spans="1:44" hidden="1" x14ac:dyDescent="0.3">
      <c r="A571" s="6" t="s">
        <v>120</v>
      </c>
      <c r="B571" s="34">
        <f>VLOOKUP(A571,Sheet1!A:B,2,0)</f>
        <v>1</v>
      </c>
      <c r="C571" s="6">
        <v>4</v>
      </c>
      <c r="D571" s="25"/>
      <c r="E571" s="2">
        <v>1181749.3500000001</v>
      </c>
      <c r="F571" s="26">
        <f>_xlfn.MAXIFS('data-from-invoicing'!E:E,'data-from-invoicing'!D:D,eslam.data!AR571)</f>
        <v>0</v>
      </c>
      <c r="G571" s="2">
        <f t="shared" si="88"/>
        <v>-1181749.3500000001</v>
      </c>
      <c r="H571" s="2"/>
      <c r="I571" s="23"/>
      <c r="J571" s="2">
        <f>SUMIF('collection only'!D:D,eslam.data!AQ571,'collection only'!E:E)</f>
        <v>242494.97</v>
      </c>
      <c r="K571" s="26">
        <f>SUMIF('data-from-invoicing'!D:D,eslam.data!AR571,'data-from-invoicing'!F:F)</f>
        <v>0</v>
      </c>
      <c r="L571" s="2">
        <f t="shared" si="89"/>
        <v>-242494.97</v>
      </c>
      <c r="M571" s="2"/>
      <c r="Q571" s="23"/>
      <c r="R571" s="2">
        <v>957216.97</v>
      </c>
      <c r="S571" s="1">
        <v>45077</v>
      </c>
      <c r="T571" s="1">
        <v>45077</v>
      </c>
      <c r="U571" s="1">
        <v>45131</v>
      </c>
      <c r="V571">
        <v>75</v>
      </c>
      <c r="W571" s="1">
        <v>45206</v>
      </c>
      <c r="X571" s="1">
        <v>45132</v>
      </c>
      <c r="Y571" s="2">
        <v>6101257.9100000001</v>
      </c>
      <c r="AD571" s="2">
        <v>610125.78</v>
      </c>
      <c r="AF571" s="2">
        <v>0</v>
      </c>
      <c r="AG571" s="14">
        <f>SUMIF('consultant-gross'!D:D,eslam.data!AQ571,'consultant-gross'!F:F)</f>
        <v>1181749.3500000001</v>
      </c>
      <c r="AH571" s="14">
        <f>SUMIF('consultant-gross'!D:D,eslam.data!AQ571,'consultant-gross'!G:G)</f>
        <v>6101257.9100000001</v>
      </c>
      <c r="AI571" s="14">
        <f>SUMIF('consultant-net'!D:D,eslam.data!AQ571,'consultant-net'!F:F)</f>
        <v>957216.97</v>
      </c>
      <c r="AJ571" s="2">
        <f>VLOOKUP(A571,'eslam-to-invoicing'!A:B,2,0)</f>
        <v>0</v>
      </c>
      <c r="AQ571" s="2" t="str">
        <f t="shared" si="90"/>
        <v>KSA-Tarek AbdelHakim Center4</v>
      </c>
      <c r="AR571" s="2" t="str">
        <f t="shared" si="91"/>
        <v>04</v>
      </c>
    </row>
    <row r="572" spans="1:44" hidden="1" x14ac:dyDescent="0.3">
      <c r="A572" s="6" t="s">
        <v>120</v>
      </c>
      <c r="B572" s="6">
        <f>VLOOKUP(A572,Sheet1!A:B,2,0)</f>
        <v>1</v>
      </c>
      <c r="C572" s="6">
        <v>5</v>
      </c>
      <c r="D572" s="25"/>
      <c r="F572" s="26">
        <f>_xlfn.MAXIFS('data-from-invoicing'!E:E,'data-from-invoicing'!D:D,eslam.data!AR572)</f>
        <v>0</v>
      </c>
      <c r="G572" s="2">
        <f t="shared" si="88"/>
        <v>0</v>
      </c>
      <c r="H572" s="2"/>
      <c r="I572" s="23"/>
      <c r="J572" s="2">
        <f>SUMIF('collection only'!D:D,eslam.data!AQ572,'collection only'!E:E)</f>
        <v>260811.86</v>
      </c>
      <c r="K572" s="26">
        <f>SUMIF('data-from-invoicing'!D:D,eslam.data!AR572,'data-from-invoicing'!F:F)</f>
        <v>0</v>
      </c>
      <c r="L572" s="2">
        <f t="shared" si="89"/>
        <v>-260811.86</v>
      </c>
      <c r="M572" s="2"/>
      <c r="Q572" s="23"/>
      <c r="S572" s="1">
        <v>45107</v>
      </c>
      <c r="T572" s="1">
        <v>45107</v>
      </c>
      <c r="U572" s="1">
        <v>45183</v>
      </c>
      <c r="V572">
        <v>75</v>
      </c>
      <c r="W572" s="1">
        <v>45258</v>
      </c>
      <c r="AF572" s="2">
        <v>0</v>
      </c>
      <c r="AG572" s="14">
        <f>SUMIF('consultant-gross'!D:D,eslam.data!AQ572,'consultant-gross'!F:F)</f>
        <v>0</v>
      </c>
      <c r="AH572" s="14">
        <f>SUMIF('consultant-gross'!D:D,eslam.data!AQ572,'consultant-gross'!G:G)</f>
        <v>0</v>
      </c>
      <c r="AI572" s="14">
        <f>SUMIF('consultant-net'!D:D,eslam.data!AQ572,'consultant-net'!F:F)</f>
        <v>0</v>
      </c>
      <c r="AJ572" s="2">
        <f>VLOOKUP(A572,'eslam-to-invoicing'!A:B,2,0)</f>
        <v>0</v>
      </c>
      <c r="AQ572" s="2" t="str">
        <f t="shared" si="90"/>
        <v>KSA-Tarek AbdelHakim Center5</v>
      </c>
      <c r="AR572" s="2" t="str">
        <f t="shared" si="91"/>
        <v>05</v>
      </c>
    </row>
    <row r="573" spans="1:44" hidden="1" x14ac:dyDescent="0.3">
      <c r="A573" s="6" t="s">
        <v>120</v>
      </c>
      <c r="B573" s="6">
        <f>VLOOKUP(A573,Sheet1!A:B,2,0)</f>
        <v>1</v>
      </c>
      <c r="C573" s="6">
        <v>6</v>
      </c>
      <c r="D573" s="25"/>
      <c r="F573" s="26">
        <f>_xlfn.MAXIFS('data-from-invoicing'!E:E,'data-from-invoicing'!D:D,eslam.data!AR573)</f>
        <v>0</v>
      </c>
      <c r="G573" s="2">
        <f t="shared" si="88"/>
        <v>0</v>
      </c>
      <c r="H573" s="2"/>
      <c r="I573" s="23"/>
      <c r="J573" s="2">
        <f>SUMIF('collection only'!D:D,eslam.data!AQ573,'collection only'!E:E)</f>
        <v>253333.77</v>
      </c>
      <c r="K573" s="26">
        <f>SUMIF('data-from-invoicing'!D:D,eslam.data!AR573,'data-from-invoicing'!F:F)</f>
        <v>0</v>
      </c>
      <c r="L573" s="2">
        <f t="shared" si="89"/>
        <v>-253333.77</v>
      </c>
      <c r="M573" s="2"/>
      <c r="Q573" s="23"/>
      <c r="S573" s="1">
        <v>45138</v>
      </c>
      <c r="T573" s="1">
        <v>45138</v>
      </c>
      <c r="U573" s="1">
        <v>45183</v>
      </c>
      <c r="V573">
        <v>75</v>
      </c>
      <c r="W573" s="1">
        <v>45258</v>
      </c>
      <c r="AF573" s="2">
        <v>0</v>
      </c>
      <c r="AG573" s="14">
        <f>SUMIF('consultant-gross'!D:D,eslam.data!AQ573,'consultant-gross'!F:F)</f>
        <v>0</v>
      </c>
      <c r="AH573" s="14">
        <f>SUMIF('consultant-gross'!D:D,eslam.data!AQ573,'consultant-gross'!G:G)</f>
        <v>0</v>
      </c>
      <c r="AI573" s="14">
        <f>SUMIF('consultant-net'!D:D,eslam.data!AQ573,'consultant-net'!F:F)</f>
        <v>0</v>
      </c>
      <c r="AJ573" s="2">
        <f>VLOOKUP(A573,'eslam-to-invoicing'!A:B,2,0)</f>
        <v>0</v>
      </c>
      <c r="AQ573" s="2" t="str">
        <f t="shared" si="90"/>
        <v>KSA-Tarek AbdelHakim Center6</v>
      </c>
      <c r="AR573" s="2" t="str">
        <f t="shared" si="91"/>
        <v>06</v>
      </c>
    </row>
    <row r="574" spans="1:44" hidden="1" x14ac:dyDescent="0.3">
      <c r="A574" s="6" t="s">
        <v>120</v>
      </c>
      <c r="B574" s="6">
        <f>VLOOKUP(A574,Sheet1!A:B,2,0)</f>
        <v>1</v>
      </c>
      <c r="C574" s="6">
        <v>7</v>
      </c>
      <c r="D574" s="25"/>
      <c r="F574" s="26">
        <f>_xlfn.MAXIFS('data-from-invoicing'!E:E,'data-from-invoicing'!D:D,eslam.data!AR574)</f>
        <v>0</v>
      </c>
      <c r="G574" s="2">
        <f t="shared" si="88"/>
        <v>0</v>
      </c>
      <c r="H574" s="2"/>
      <c r="I574" s="23"/>
      <c r="J574" s="2">
        <f>SUMIF('collection only'!D:D,eslam.data!AQ574,'collection only'!E:E)</f>
        <v>450546.16</v>
      </c>
      <c r="K574" s="26">
        <f>SUMIF('data-from-invoicing'!D:D,eslam.data!AR574,'data-from-invoicing'!F:F)</f>
        <v>0</v>
      </c>
      <c r="L574" s="2">
        <f t="shared" si="89"/>
        <v>-450546.16</v>
      </c>
      <c r="M574" s="2"/>
      <c r="Q574" s="23"/>
      <c r="S574" s="1">
        <v>45169</v>
      </c>
      <c r="T574" s="1">
        <v>45169</v>
      </c>
      <c r="U574" s="1">
        <v>45183</v>
      </c>
      <c r="V574">
        <v>75</v>
      </c>
      <c r="W574" s="1">
        <v>45258</v>
      </c>
      <c r="AF574" s="2">
        <v>0</v>
      </c>
      <c r="AG574" s="14">
        <f>SUMIF('consultant-gross'!D:D,eslam.data!AQ574,'consultant-gross'!F:F)</f>
        <v>0</v>
      </c>
      <c r="AH574" s="14">
        <f>SUMIF('consultant-gross'!D:D,eslam.data!AQ574,'consultant-gross'!G:G)</f>
        <v>0</v>
      </c>
      <c r="AI574" s="14">
        <f>SUMIF('consultant-net'!D:D,eslam.data!AQ574,'consultant-net'!F:F)</f>
        <v>0</v>
      </c>
      <c r="AJ574" s="2">
        <f>VLOOKUP(A574,'eslam-to-invoicing'!A:B,2,0)</f>
        <v>0</v>
      </c>
      <c r="AQ574" s="2" t="str">
        <f t="shared" si="90"/>
        <v>KSA-Tarek AbdelHakim Center7</v>
      </c>
      <c r="AR574" s="2" t="str">
        <f t="shared" si="91"/>
        <v>07</v>
      </c>
    </row>
    <row r="575" spans="1:44" hidden="1" x14ac:dyDescent="0.3">
      <c r="A575" s="6" t="s">
        <v>120</v>
      </c>
      <c r="B575" s="6">
        <f>VLOOKUP(A575,Sheet1!A:B,2,0)</f>
        <v>1</v>
      </c>
      <c r="C575" s="6">
        <v>8</v>
      </c>
      <c r="D575" s="25"/>
      <c r="F575" s="26">
        <f>_xlfn.MAXIFS('data-from-invoicing'!E:E,'data-from-invoicing'!D:D,eslam.data!AR575)</f>
        <v>0</v>
      </c>
      <c r="G575" s="2">
        <f t="shared" si="88"/>
        <v>0</v>
      </c>
      <c r="H575" s="2"/>
      <c r="I575" s="23"/>
      <c r="J575" s="2">
        <f>SUMIF('collection only'!D:D,eslam.data!AQ575,'collection only'!E:E)</f>
        <v>630195.46</v>
      </c>
      <c r="K575" s="26">
        <f>SUMIF('data-from-invoicing'!D:D,eslam.data!AR575,'data-from-invoicing'!F:F)</f>
        <v>0</v>
      </c>
      <c r="L575" s="2">
        <f t="shared" si="89"/>
        <v>-630195.46</v>
      </c>
      <c r="M575" s="2"/>
      <c r="Q575" s="23"/>
      <c r="S575" s="1">
        <v>45199</v>
      </c>
      <c r="T575" s="1">
        <v>45199</v>
      </c>
      <c r="U575" s="1">
        <v>45216</v>
      </c>
      <c r="V575">
        <v>75</v>
      </c>
      <c r="W575" s="1">
        <v>45291</v>
      </c>
      <c r="AF575" s="2">
        <v>0</v>
      </c>
      <c r="AG575" s="14">
        <f>SUMIF('consultant-gross'!D:D,eslam.data!AQ575,'consultant-gross'!F:F)</f>
        <v>0</v>
      </c>
      <c r="AH575" s="14">
        <f>SUMIF('consultant-gross'!D:D,eslam.data!AQ575,'consultant-gross'!G:G)</f>
        <v>0</v>
      </c>
      <c r="AI575" s="14">
        <f>SUMIF('consultant-net'!D:D,eslam.data!AQ575,'consultant-net'!F:F)</f>
        <v>0</v>
      </c>
      <c r="AJ575" s="2">
        <f>VLOOKUP(A575,'eslam-to-invoicing'!A:B,2,0)</f>
        <v>0</v>
      </c>
      <c r="AQ575" s="2" t="str">
        <f t="shared" si="90"/>
        <v>KSA-Tarek AbdelHakim Center8</v>
      </c>
      <c r="AR575" s="2" t="str">
        <f t="shared" si="91"/>
        <v>08</v>
      </c>
    </row>
    <row r="576" spans="1:44" hidden="1" x14ac:dyDescent="0.3">
      <c r="A576" s="6" t="s">
        <v>120</v>
      </c>
      <c r="B576" s="6">
        <f>VLOOKUP(A576,Sheet1!A:B,2,0)</f>
        <v>1</v>
      </c>
      <c r="C576" s="6">
        <v>9</v>
      </c>
      <c r="D576" s="25"/>
      <c r="F576" s="26">
        <f>_xlfn.MAXIFS('data-from-invoicing'!E:E,'data-from-invoicing'!D:D,eslam.data!AR576)</f>
        <v>0</v>
      </c>
      <c r="G576" s="2">
        <f t="shared" si="88"/>
        <v>0</v>
      </c>
      <c r="H576" s="2"/>
      <c r="I576" s="23"/>
      <c r="J576" s="2">
        <f>SUMIF('collection only'!D:D,eslam.data!AQ576,'collection only'!E:E)</f>
        <v>1513478.59</v>
      </c>
      <c r="K576" s="26">
        <f>SUMIF('data-from-invoicing'!D:D,eslam.data!AR576,'data-from-invoicing'!F:F)</f>
        <v>0</v>
      </c>
      <c r="L576" s="2">
        <f t="shared" si="89"/>
        <v>-1513478.59</v>
      </c>
      <c r="M576" s="2"/>
      <c r="Q576" s="23"/>
      <c r="S576" s="1">
        <v>45230</v>
      </c>
      <c r="T576" s="1">
        <v>45236</v>
      </c>
      <c r="U576" s="1">
        <v>45236</v>
      </c>
      <c r="V576">
        <v>75</v>
      </c>
      <c r="W576" s="1">
        <v>45311</v>
      </c>
      <c r="AF576" s="2">
        <v>0</v>
      </c>
      <c r="AG576" s="14">
        <f>SUMIF('consultant-gross'!D:D,eslam.data!AQ576,'consultant-gross'!F:F)</f>
        <v>0</v>
      </c>
      <c r="AH576" s="14">
        <f>SUMIF('consultant-gross'!D:D,eslam.data!AQ576,'consultant-gross'!G:G)</f>
        <v>0</v>
      </c>
      <c r="AI576" s="14">
        <f>SUMIF('consultant-net'!D:D,eslam.data!AQ576,'consultant-net'!F:F)</f>
        <v>0</v>
      </c>
      <c r="AJ576" s="2">
        <f>VLOOKUP(A576,'eslam-to-invoicing'!A:B,2,0)</f>
        <v>0</v>
      </c>
      <c r="AQ576" s="2" t="str">
        <f t="shared" si="90"/>
        <v>KSA-Tarek AbdelHakim Center9</v>
      </c>
      <c r="AR576" s="2" t="str">
        <f t="shared" si="91"/>
        <v>09</v>
      </c>
    </row>
    <row r="577" spans="1:44" hidden="1" x14ac:dyDescent="0.3">
      <c r="A577" s="6" t="s">
        <v>120</v>
      </c>
      <c r="B577" s="6">
        <f>VLOOKUP(A577,Sheet1!A:B,2,0)</f>
        <v>1</v>
      </c>
      <c r="C577" s="6">
        <v>10</v>
      </c>
      <c r="D577" s="25"/>
      <c r="F577" s="26">
        <f>_xlfn.MAXIFS('data-from-invoicing'!E:E,'data-from-invoicing'!D:D,eslam.data!AR577)</f>
        <v>0</v>
      </c>
      <c r="G577" s="2">
        <f t="shared" si="88"/>
        <v>0</v>
      </c>
      <c r="H577" s="2"/>
      <c r="I577" s="23"/>
      <c r="J577" s="2">
        <f>SUMIF('collection only'!D:D,eslam.data!AQ577,'collection only'!E:E)</f>
        <v>1468894.06</v>
      </c>
      <c r="K577" s="26">
        <f>SUMIF('data-from-invoicing'!D:D,eslam.data!AR577,'data-from-invoicing'!F:F)</f>
        <v>0</v>
      </c>
      <c r="L577" s="2">
        <f t="shared" si="89"/>
        <v>-1468894.06</v>
      </c>
      <c r="M577" s="2"/>
      <c r="Q577" s="23"/>
      <c r="S577" s="1">
        <v>45260</v>
      </c>
      <c r="T577" s="1">
        <v>45251</v>
      </c>
      <c r="U577" s="1">
        <v>45251</v>
      </c>
      <c r="V577">
        <v>75</v>
      </c>
      <c r="W577" s="1">
        <v>45326</v>
      </c>
      <c r="AF577" s="2">
        <v>0</v>
      </c>
      <c r="AG577" s="14">
        <f>SUMIF('consultant-gross'!D:D,eslam.data!AQ577,'consultant-gross'!F:F)</f>
        <v>0</v>
      </c>
      <c r="AH577" s="14">
        <f>SUMIF('consultant-gross'!D:D,eslam.data!AQ577,'consultant-gross'!G:G)</f>
        <v>0</v>
      </c>
      <c r="AI577" s="14">
        <f>SUMIF('consultant-net'!D:D,eslam.data!AQ577,'consultant-net'!F:F)</f>
        <v>0</v>
      </c>
      <c r="AJ577" s="2">
        <f>VLOOKUP(A577,'eslam-to-invoicing'!A:B,2,0)</f>
        <v>0</v>
      </c>
      <c r="AQ577" s="2" t="str">
        <f t="shared" si="90"/>
        <v>KSA-Tarek AbdelHakim Center10</v>
      </c>
      <c r="AR577" s="2" t="str">
        <f t="shared" si="91"/>
        <v>010</v>
      </c>
    </row>
    <row r="578" spans="1:44" hidden="1" x14ac:dyDescent="0.3">
      <c r="A578" s="6" t="s">
        <v>120</v>
      </c>
      <c r="B578" s="34">
        <f>VLOOKUP(A578,Sheet1!A:B,2,0)</f>
        <v>1</v>
      </c>
      <c r="C578" s="6">
        <v>11</v>
      </c>
      <c r="D578" s="25"/>
      <c r="E578" s="2">
        <v>6272151.5800000001</v>
      </c>
      <c r="F578" s="26">
        <f>_xlfn.MAXIFS('data-from-invoicing'!E:E,'data-from-invoicing'!D:D,eslam.data!AR578)</f>
        <v>0</v>
      </c>
      <c r="G578" s="2">
        <f t="shared" si="88"/>
        <v>-6272151.5800000001</v>
      </c>
      <c r="H578" s="2"/>
      <c r="I578" s="23"/>
      <c r="J578" s="2">
        <f>SUMIF('collection only'!D:D,eslam.data!AQ578,'collection only'!E:E)</f>
        <v>0</v>
      </c>
      <c r="K578" s="26">
        <f>SUMIF('data-from-invoicing'!D:D,eslam.data!AR578,'data-from-invoicing'!F:F)</f>
        <v>0</v>
      </c>
      <c r="L578" s="2">
        <f t="shared" si="89"/>
        <v>0</v>
      </c>
      <c r="M578" s="2"/>
      <c r="Q578" s="23"/>
      <c r="R578" s="2">
        <v>5080442.78</v>
      </c>
      <c r="S578" s="1">
        <v>45291</v>
      </c>
      <c r="T578" s="1">
        <v>45284</v>
      </c>
      <c r="U578" s="1">
        <v>45284</v>
      </c>
      <c r="V578">
        <v>75</v>
      </c>
      <c r="W578" s="1">
        <v>45359</v>
      </c>
      <c r="X578" s="1">
        <v>45295</v>
      </c>
      <c r="Y578" s="2">
        <v>34906557.560000002</v>
      </c>
      <c r="AD578" s="2">
        <v>3367198.74</v>
      </c>
      <c r="AF578" s="2">
        <v>0</v>
      </c>
      <c r="AG578" s="14">
        <f>SUMIF('consultant-gross'!D:D,eslam.data!AQ578,'consultant-gross'!F:F)</f>
        <v>6272151.5800000001</v>
      </c>
      <c r="AH578" s="14">
        <f>SUMIF('consultant-gross'!D:D,eslam.data!AQ578,'consultant-gross'!G:G)</f>
        <v>34906557.560000002</v>
      </c>
      <c r="AI578" s="14">
        <f>SUMIF('consultant-net'!D:D,eslam.data!AQ578,'consultant-net'!F:F)</f>
        <v>5080442.78</v>
      </c>
      <c r="AJ578" s="2">
        <f>VLOOKUP(A578,'eslam-to-invoicing'!A:B,2,0)</f>
        <v>0</v>
      </c>
      <c r="AQ578" s="2" t="str">
        <f t="shared" si="90"/>
        <v>KSA-Tarek AbdelHakim Center11</v>
      </c>
      <c r="AR578" s="2" t="str">
        <f t="shared" si="91"/>
        <v>011</v>
      </c>
    </row>
    <row r="579" spans="1:44" hidden="1" x14ac:dyDescent="0.3">
      <c r="A579" s="6" t="s">
        <v>120</v>
      </c>
      <c r="B579" s="6">
        <f>VLOOKUP(A579,Sheet1!A:B,2,0)</f>
        <v>1</v>
      </c>
      <c r="C579" s="6">
        <v>12</v>
      </c>
      <c r="D579" s="25"/>
      <c r="F579" s="26">
        <f>_xlfn.MAXIFS('data-from-invoicing'!E:E,'data-from-invoicing'!D:D,eslam.data!AR579)</f>
        <v>0</v>
      </c>
      <c r="G579" s="2">
        <f t="shared" si="88"/>
        <v>0</v>
      </c>
      <c r="H579" s="2"/>
      <c r="I579" s="23"/>
      <c r="J579" s="2">
        <f>SUMIF('collection only'!D:D,eslam.data!AQ579,'collection only'!E:E)</f>
        <v>0</v>
      </c>
      <c r="K579" s="26">
        <f>SUMIF('data-from-invoicing'!D:D,eslam.data!AR579,'data-from-invoicing'!F:F)</f>
        <v>0</v>
      </c>
      <c r="L579" s="2">
        <f t="shared" si="89"/>
        <v>0</v>
      </c>
      <c r="M579" s="2"/>
      <c r="Q579" s="23"/>
      <c r="S579" s="1">
        <v>45412</v>
      </c>
      <c r="T579" s="1">
        <v>45421</v>
      </c>
      <c r="U579" s="1">
        <v>45559</v>
      </c>
      <c r="V579">
        <v>75</v>
      </c>
      <c r="W579" s="1">
        <v>45634</v>
      </c>
      <c r="AF579" s="2">
        <v>0</v>
      </c>
      <c r="AG579" s="14">
        <f>SUMIF('consultant-gross'!D:D,eslam.data!AQ579,'consultant-gross'!F:F)</f>
        <v>0</v>
      </c>
      <c r="AH579" s="14">
        <f>SUMIF('consultant-gross'!D:D,eslam.data!AQ579,'consultant-gross'!G:G)</f>
        <v>0</v>
      </c>
      <c r="AI579" s="14">
        <f>SUMIF('consultant-net'!D:D,eslam.data!AQ579,'consultant-net'!F:F)</f>
        <v>0</v>
      </c>
      <c r="AJ579" s="2">
        <f>VLOOKUP(A579,'eslam-to-invoicing'!A:B,2,0)</f>
        <v>0</v>
      </c>
      <c r="AQ579" s="2" t="str">
        <f t="shared" si="90"/>
        <v>KSA-Tarek AbdelHakim Center12</v>
      </c>
      <c r="AR579" s="2" t="str">
        <f t="shared" si="91"/>
        <v>012</v>
      </c>
    </row>
    <row r="580" spans="1:44" hidden="1" x14ac:dyDescent="0.3">
      <c r="B580" s="34" t="e">
        <f>VLOOKUP(A580,Sheet1!A:B,2,0)</f>
        <v>#N/A</v>
      </c>
      <c r="D580" s="25"/>
      <c r="F580" s="26">
        <f>_xlfn.MAXIFS('data-from-invoicing'!E:E,'data-from-invoicing'!D:D,eslam.data!AR580)</f>
        <v>0</v>
      </c>
      <c r="H580" s="2"/>
      <c r="I580" s="23"/>
      <c r="K580" s="26"/>
      <c r="M580" s="2"/>
      <c r="Q580" s="23"/>
    </row>
    <row r="581" spans="1:44" hidden="1" x14ac:dyDescent="0.3">
      <c r="A581" s="6" t="s">
        <v>56</v>
      </c>
      <c r="B581" s="34">
        <f>VLOOKUP(A581,Sheet1!A:B,2,0)</f>
        <v>1</v>
      </c>
      <c r="C581" s="6">
        <v>1</v>
      </c>
      <c r="D581" s="25"/>
      <c r="F581" s="26">
        <f>_xlfn.MAXIFS('data-from-invoicing'!E:E,'data-from-invoicing'!D:D,eslam.data!AR581)</f>
        <v>15655160.979999999</v>
      </c>
      <c r="G581" s="2">
        <f t="shared" ref="G581:G599" si="92">F581-E581</f>
        <v>15655160.979999999</v>
      </c>
      <c r="H581" s="2"/>
      <c r="I581" s="23"/>
      <c r="J581" s="2">
        <f>SUMIF('collection only'!D:D,eslam.data!AQ581,'collection only'!E:E)</f>
        <v>37970902.460000001</v>
      </c>
      <c r="K581" s="26">
        <f>SUMIF('data-from-invoicing'!D:D,eslam.data!AR581,'data-from-invoicing'!F:F)</f>
        <v>4795487.7990000006</v>
      </c>
      <c r="L581" s="2">
        <f t="shared" ref="L581:L599" si="93">K581-J581</f>
        <v>-33175414.660999998</v>
      </c>
      <c r="M581" s="2"/>
      <c r="N581" s="2">
        <v>36300000</v>
      </c>
      <c r="Q581" s="23"/>
      <c r="S581" s="1">
        <v>43921</v>
      </c>
      <c r="T581" s="1">
        <v>43905</v>
      </c>
      <c r="U581" s="1">
        <v>44031</v>
      </c>
      <c r="V581">
        <v>60</v>
      </c>
      <c r="W581" s="1">
        <v>44091</v>
      </c>
      <c r="AF581" s="2">
        <v>0</v>
      </c>
      <c r="AG581" s="14">
        <f>SUMIF('consultant-gross'!D:D,eslam.data!AQ581,'consultant-gross'!F:F)</f>
        <v>0</v>
      </c>
      <c r="AH581" s="14">
        <f>SUMIF('consultant-gross'!D:D,eslam.data!AQ581,'consultant-gross'!G:G)</f>
        <v>0</v>
      </c>
      <c r="AI581" s="14">
        <f>SUMIF('consultant-net'!D:D,eslam.data!AQ581,'consultant-net'!F:F)</f>
        <v>0</v>
      </c>
      <c r="AJ581" s="2" t="str">
        <f>VLOOKUP(A581,'eslam-to-invoicing'!A:B,2,0)</f>
        <v>Lekela 250MW Wind Farm</v>
      </c>
      <c r="AQ581" s="2" t="str">
        <f t="shared" ref="AQ581:AQ599" si="94">A581&amp;C581</f>
        <v>LEKELA1</v>
      </c>
      <c r="AR581" s="2" t="str">
        <f t="shared" ref="AR581:AR599" si="95">AJ581&amp;C581</f>
        <v>Lekela 250MW Wind Farm1</v>
      </c>
    </row>
    <row r="582" spans="1:44" hidden="1" x14ac:dyDescent="0.3">
      <c r="A582" s="6" t="s">
        <v>56</v>
      </c>
      <c r="B582" s="34">
        <f>VLOOKUP(A582,Sheet1!A:B,2,0)</f>
        <v>1</v>
      </c>
      <c r="C582" s="6">
        <v>2</v>
      </c>
      <c r="D582" s="25"/>
      <c r="F582" s="26">
        <f>_xlfn.MAXIFS('data-from-invoicing'!E:E,'data-from-invoicing'!D:D,eslam.data!AR582)</f>
        <v>6153867.6100000003</v>
      </c>
      <c r="G582" s="2">
        <f t="shared" si="92"/>
        <v>6153867.6100000003</v>
      </c>
      <c r="H582" s="2"/>
      <c r="I582" s="23"/>
      <c r="J582" s="2">
        <f>SUMIF('collection only'!D:D,eslam.data!AQ582,'collection only'!E:E)</f>
        <v>1067868.0976</v>
      </c>
      <c r="K582" s="26">
        <f>SUMIF('data-from-invoicing'!D:D,eslam.data!AR582,'data-from-invoicing'!F:F)</f>
        <v>7467890.3969999999</v>
      </c>
      <c r="L582" s="2">
        <f t="shared" si="93"/>
        <v>6400022.2993999999</v>
      </c>
      <c r="M582" s="2"/>
      <c r="Q582" s="23"/>
      <c r="S582" s="1">
        <v>44012</v>
      </c>
      <c r="T582" s="1">
        <v>44012</v>
      </c>
      <c r="U582" s="1">
        <v>44031</v>
      </c>
      <c r="V582">
        <v>60</v>
      </c>
      <c r="W582" s="1">
        <v>44091</v>
      </c>
      <c r="AF582" s="2">
        <v>0</v>
      </c>
      <c r="AG582" s="14">
        <f>SUMIF('consultant-gross'!D:D,eslam.data!AQ582,'consultant-gross'!F:F)</f>
        <v>0</v>
      </c>
      <c r="AH582" s="14">
        <f>SUMIF('consultant-gross'!D:D,eslam.data!AQ582,'consultant-gross'!G:G)</f>
        <v>0</v>
      </c>
      <c r="AI582" s="14">
        <f>SUMIF('consultant-net'!D:D,eslam.data!AQ582,'consultant-net'!F:F)</f>
        <v>0</v>
      </c>
      <c r="AJ582" s="2" t="str">
        <f>VLOOKUP(A582,'eslam-to-invoicing'!A:B,2,0)</f>
        <v>Lekela 250MW Wind Farm</v>
      </c>
      <c r="AQ582" s="2" t="str">
        <f t="shared" si="94"/>
        <v>LEKELA2</v>
      </c>
      <c r="AR582" s="2" t="str">
        <f t="shared" si="95"/>
        <v>Lekela 250MW Wind Farm2</v>
      </c>
    </row>
    <row r="583" spans="1:44" hidden="1" x14ac:dyDescent="0.3">
      <c r="A583" s="6" t="s">
        <v>56</v>
      </c>
      <c r="B583" s="34">
        <f>VLOOKUP(A583,Sheet1!A:B,2,0)</f>
        <v>1</v>
      </c>
      <c r="C583" s="6">
        <v>3</v>
      </c>
      <c r="D583" s="25"/>
      <c r="F583" s="26">
        <f>_xlfn.MAXIFS('data-from-invoicing'!E:E,'data-from-invoicing'!D:D,eslam.data!AR583)</f>
        <v>2093986.78</v>
      </c>
      <c r="G583" s="2">
        <f t="shared" si="92"/>
        <v>2093986.78</v>
      </c>
      <c r="H583" s="2"/>
      <c r="I583" s="23"/>
      <c r="J583" s="2">
        <f>SUMIF('collection only'!D:D,eslam.data!AQ583,'collection only'!E:E)</f>
        <v>1758948.8952000001</v>
      </c>
      <c r="K583" s="26">
        <f>SUMIF('data-from-invoicing'!D:D,eslam.data!AR583,'data-from-invoicing'!F:F)</f>
        <v>1758948.889</v>
      </c>
      <c r="L583" s="2">
        <f t="shared" si="93"/>
        <v>-6.2000001780688763E-3</v>
      </c>
      <c r="M583" s="2"/>
      <c r="Q583" s="23"/>
      <c r="S583" s="1">
        <v>44043</v>
      </c>
      <c r="T583" s="1">
        <v>44039</v>
      </c>
      <c r="U583" s="1">
        <v>44039</v>
      </c>
      <c r="V583">
        <v>60</v>
      </c>
      <c r="W583" s="1">
        <v>44099</v>
      </c>
      <c r="AF583" s="2">
        <v>0</v>
      </c>
      <c r="AG583" s="14">
        <f>SUMIF('consultant-gross'!D:D,eslam.data!AQ583,'consultant-gross'!F:F)</f>
        <v>0</v>
      </c>
      <c r="AH583" s="14">
        <f>SUMIF('consultant-gross'!D:D,eslam.data!AQ583,'consultant-gross'!G:G)</f>
        <v>0</v>
      </c>
      <c r="AI583" s="14">
        <f>SUMIF('consultant-net'!D:D,eslam.data!AQ583,'consultant-net'!F:F)</f>
        <v>0</v>
      </c>
      <c r="AJ583" s="2" t="str">
        <f>VLOOKUP(A583,'eslam-to-invoicing'!A:B,2,0)</f>
        <v>Lekela 250MW Wind Farm</v>
      </c>
      <c r="AQ583" s="2" t="str">
        <f t="shared" si="94"/>
        <v>LEKELA3</v>
      </c>
      <c r="AR583" s="2" t="str">
        <f t="shared" si="95"/>
        <v>Lekela 250MW Wind Farm3</v>
      </c>
    </row>
    <row r="584" spans="1:44" hidden="1" x14ac:dyDescent="0.3">
      <c r="A584" s="6" t="s">
        <v>56</v>
      </c>
      <c r="B584" s="34">
        <f>VLOOKUP(A584,Sheet1!A:B,2,0)</f>
        <v>1</v>
      </c>
      <c r="C584" s="6">
        <v>4</v>
      </c>
      <c r="D584" s="25"/>
      <c r="F584" s="26">
        <f>_xlfn.MAXIFS('data-from-invoicing'!E:E,'data-from-invoicing'!D:D,eslam.data!AR584)</f>
        <v>777289.9</v>
      </c>
      <c r="G584" s="2">
        <f t="shared" si="92"/>
        <v>777289.9</v>
      </c>
      <c r="H584" s="2"/>
      <c r="I584" s="23"/>
      <c r="J584" s="2">
        <f>SUMIF('collection only'!D:D,eslam.data!AQ584,'collection only'!E:E)</f>
        <v>652923.5</v>
      </c>
      <c r="K584" s="26">
        <f>SUMIF('data-from-invoicing'!D:D,eslam.data!AR584,'data-from-invoicing'!F:F)</f>
        <v>652923.51500000001</v>
      </c>
      <c r="L584" s="2">
        <f t="shared" si="93"/>
        <v>1.5000000013969839E-2</v>
      </c>
      <c r="M584" s="2"/>
      <c r="Q584" s="23"/>
      <c r="S584" s="1">
        <v>44074</v>
      </c>
      <c r="T584" s="1">
        <v>44074</v>
      </c>
      <c r="U584" s="1">
        <v>44086</v>
      </c>
      <c r="V584">
        <v>60</v>
      </c>
      <c r="W584" s="1">
        <v>44146</v>
      </c>
      <c r="AF584" s="2">
        <v>0</v>
      </c>
      <c r="AG584" s="14">
        <f>SUMIF('consultant-gross'!D:D,eslam.data!AQ584,'consultant-gross'!F:F)</f>
        <v>0</v>
      </c>
      <c r="AH584" s="14">
        <f>SUMIF('consultant-gross'!D:D,eslam.data!AQ584,'consultant-gross'!G:G)</f>
        <v>0</v>
      </c>
      <c r="AI584" s="14">
        <f>SUMIF('consultant-net'!D:D,eslam.data!AQ584,'consultant-net'!F:F)</f>
        <v>0</v>
      </c>
      <c r="AJ584" s="2" t="str">
        <f>VLOOKUP(A584,'eslam-to-invoicing'!A:B,2,0)</f>
        <v>Lekela 250MW Wind Farm</v>
      </c>
      <c r="AQ584" s="2" t="str">
        <f t="shared" si="94"/>
        <v>LEKELA4</v>
      </c>
      <c r="AR584" s="2" t="str">
        <f t="shared" si="95"/>
        <v>Lekela 250MW Wind Farm4</v>
      </c>
    </row>
    <row r="585" spans="1:44" hidden="1" x14ac:dyDescent="0.3">
      <c r="A585" s="6" t="s">
        <v>56</v>
      </c>
      <c r="B585" s="6">
        <f>VLOOKUP(A585,Sheet1!A:B,2,0)</f>
        <v>1</v>
      </c>
      <c r="C585" s="6">
        <v>5</v>
      </c>
      <c r="D585" s="25"/>
      <c r="E585" s="2">
        <v>8446374.7260000017</v>
      </c>
      <c r="F585" s="26">
        <f>_xlfn.MAXIFS('data-from-invoicing'!E:E,'data-from-invoicing'!D:D,eslam.data!AR585)</f>
        <v>8446374.7200000007</v>
      </c>
      <c r="G585" s="2">
        <f t="shared" si="92"/>
        <v>-6.0000009834766388E-3</v>
      </c>
      <c r="H585" s="2"/>
      <c r="I585" s="23"/>
      <c r="J585" s="2">
        <f>SUMIF('collection only'!D:D,eslam.data!AQ585,'collection only'!E:E)</f>
        <v>7094954.7715200009</v>
      </c>
      <c r="K585" s="26">
        <f>SUMIF('data-from-invoicing'!D:D,eslam.data!AR585,'data-from-invoicing'!F:F)</f>
        <v>7094954.7659999998</v>
      </c>
      <c r="L585" s="2">
        <f t="shared" si="93"/>
        <v>-5.5200010538101196E-3</v>
      </c>
      <c r="M585" s="2"/>
      <c r="Q585" s="23"/>
      <c r="R585" s="2">
        <v>7094954.7715200009</v>
      </c>
      <c r="S585" s="1">
        <v>44104</v>
      </c>
      <c r="T585" s="1">
        <v>44103</v>
      </c>
      <c r="U585" s="1">
        <v>44104</v>
      </c>
      <c r="V585">
        <v>60</v>
      </c>
      <c r="W585" s="1">
        <v>44164</v>
      </c>
      <c r="X585" s="1">
        <v>44112</v>
      </c>
      <c r="Y585" s="2">
        <v>14578092.546</v>
      </c>
      <c r="AF585" s="2">
        <v>0</v>
      </c>
      <c r="AG585" s="14">
        <f>SUMIF('consultant-gross'!D:D,eslam.data!AQ585,'consultant-gross'!F:F)</f>
        <v>0</v>
      </c>
      <c r="AH585" s="14">
        <f>SUMIF('consultant-gross'!D:D,eslam.data!AQ585,'consultant-gross'!G:G)</f>
        <v>0</v>
      </c>
      <c r="AI585" s="14">
        <f>SUMIF('consultant-net'!D:D,eslam.data!AQ585,'consultant-net'!F:F)</f>
        <v>0</v>
      </c>
      <c r="AJ585" s="2" t="str">
        <f>VLOOKUP(A585,'eslam-to-invoicing'!A:B,2,0)</f>
        <v>Lekela 250MW Wind Farm</v>
      </c>
      <c r="AQ585" s="2" t="str">
        <f t="shared" si="94"/>
        <v>LEKELA5</v>
      </c>
      <c r="AR585" s="2" t="str">
        <f t="shared" si="95"/>
        <v>Lekela 250MW Wind Farm5</v>
      </c>
    </row>
    <row r="586" spans="1:44" hidden="1" x14ac:dyDescent="0.3">
      <c r="A586" s="6" t="s">
        <v>56</v>
      </c>
      <c r="B586" s="34">
        <f>VLOOKUP(A586,Sheet1!A:B,2,0)</f>
        <v>1</v>
      </c>
      <c r="C586" s="6">
        <v>6</v>
      </c>
      <c r="D586" s="25"/>
      <c r="E586" s="2">
        <v>20620363.179999989</v>
      </c>
      <c r="F586" s="26">
        <f>_xlfn.MAXIFS('data-from-invoicing'!E:E,'data-from-invoicing'!D:D,eslam.data!AR586)</f>
        <v>17262367.140000001</v>
      </c>
      <c r="G586" s="2">
        <f t="shared" si="92"/>
        <v>-3357996.0399999879</v>
      </c>
      <c r="H586" s="2"/>
      <c r="I586" s="23"/>
      <c r="J586" s="2">
        <f>SUMIF('collection only'!D:D,eslam.data!AQ586,'collection only'!E:E)</f>
        <v>14840272.423116002</v>
      </c>
      <c r="K586" s="26">
        <f>SUMIF('data-from-invoicing'!D:D,eslam.data!AR586,'data-from-invoicing'!F:F)</f>
        <v>14840272.416999999</v>
      </c>
      <c r="L586" s="2">
        <f t="shared" si="93"/>
        <v>-6.1160027980804443E-3</v>
      </c>
      <c r="M586" s="2"/>
      <c r="Q586" s="23"/>
      <c r="R586" s="2">
        <v>14840272.423116</v>
      </c>
      <c r="S586" s="1">
        <v>44135</v>
      </c>
      <c r="T586" s="1">
        <v>44132</v>
      </c>
      <c r="U586" s="1">
        <v>44132</v>
      </c>
      <c r="V586">
        <v>60</v>
      </c>
      <c r="W586" s="1">
        <v>44192</v>
      </c>
      <c r="X586" s="1">
        <v>44147</v>
      </c>
      <c r="Y586" s="2">
        <v>35198455.726000004</v>
      </c>
      <c r="AF586" s="2">
        <v>0</v>
      </c>
      <c r="AG586" s="14">
        <f>SUMIF('consultant-gross'!D:D,eslam.data!AQ586,'consultant-gross'!F:F)</f>
        <v>0</v>
      </c>
      <c r="AH586" s="14">
        <f>SUMIF('consultant-gross'!D:D,eslam.data!AQ586,'consultant-gross'!G:G)</f>
        <v>0</v>
      </c>
      <c r="AI586" s="14">
        <f>SUMIF('consultant-net'!D:D,eslam.data!AQ586,'consultant-net'!F:F)</f>
        <v>0</v>
      </c>
      <c r="AJ586" s="2" t="str">
        <f>VLOOKUP(A586,'eslam-to-invoicing'!A:B,2,0)</f>
        <v>Lekela 250MW Wind Farm</v>
      </c>
      <c r="AQ586" s="2" t="str">
        <f t="shared" si="94"/>
        <v>LEKELA6</v>
      </c>
      <c r="AR586" s="2" t="str">
        <f t="shared" si="95"/>
        <v>Lekela 250MW Wind Farm6</v>
      </c>
    </row>
    <row r="587" spans="1:44" hidden="1" x14ac:dyDescent="0.3">
      <c r="A587" s="6" t="s">
        <v>56</v>
      </c>
      <c r="B587" s="34">
        <f>VLOOKUP(A587,Sheet1!A:B,2,0)</f>
        <v>1</v>
      </c>
      <c r="C587" s="6">
        <v>7</v>
      </c>
      <c r="D587" s="25"/>
      <c r="E587" s="2">
        <v>19433463.84119999</v>
      </c>
      <c r="F587" s="26">
        <f>_xlfn.MAXIFS('data-from-invoicing'!E:E,'data-from-invoicing'!D:D,eslam.data!AR587)</f>
        <v>17619865.649999999</v>
      </c>
      <c r="G587" s="2">
        <f t="shared" si="92"/>
        <v>-1813598.1911999919</v>
      </c>
      <c r="H587" s="2"/>
      <c r="I587" s="23"/>
      <c r="J587" s="2">
        <f>SUMIF('collection only'!D:D,eslam.data!AQ587,'collection only'!E:E)</f>
        <v>15073158.35</v>
      </c>
      <c r="K587" s="26">
        <f>SUMIF('data-from-invoicing'!D:D,eslam.data!AR587,'data-from-invoicing'!F:F)</f>
        <v>15073158.3375</v>
      </c>
      <c r="L587" s="2">
        <f t="shared" si="93"/>
        <v>-1.249999925494194E-2</v>
      </c>
      <c r="M587" s="2"/>
      <c r="Q587" s="23"/>
      <c r="R587" s="2">
        <v>15073158.349897191</v>
      </c>
      <c r="S587" s="1">
        <v>44165</v>
      </c>
      <c r="T587" s="1">
        <v>44157</v>
      </c>
      <c r="U587" s="1">
        <v>44158</v>
      </c>
      <c r="V587">
        <v>60</v>
      </c>
      <c r="W587" s="1">
        <v>44218</v>
      </c>
      <c r="X587" s="1">
        <v>44167</v>
      </c>
      <c r="Y587" s="2">
        <v>54631919.56719999</v>
      </c>
      <c r="AF587" s="2">
        <v>0</v>
      </c>
      <c r="AG587" s="14">
        <f>SUMIF('consultant-gross'!D:D,eslam.data!AQ587,'consultant-gross'!F:F)</f>
        <v>0</v>
      </c>
      <c r="AH587" s="14">
        <f>SUMIF('consultant-gross'!D:D,eslam.data!AQ587,'consultant-gross'!G:G)</f>
        <v>0</v>
      </c>
      <c r="AI587" s="14">
        <f>SUMIF('consultant-net'!D:D,eslam.data!AQ587,'consultant-net'!F:F)</f>
        <v>0</v>
      </c>
      <c r="AJ587" s="2" t="str">
        <f>VLOOKUP(A587,'eslam-to-invoicing'!A:B,2,0)</f>
        <v>Lekela 250MW Wind Farm</v>
      </c>
      <c r="AQ587" s="2" t="str">
        <f t="shared" si="94"/>
        <v>LEKELA7</v>
      </c>
      <c r="AR587" s="2" t="str">
        <f t="shared" si="95"/>
        <v>Lekela 250MW Wind Farm7</v>
      </c>
    </row>
    <row r="588" spans="1:44" hidden="1" x14ac:dyDescent="0.3">
      <c r="A588" s="6" t="s">
        <v>56</v>
      </c>
      <c r="B588" s="34">
        <f>VLOOKUP(A588,Sheet1!A:B,2,0)</f>
        <v>1</v>
      </c>
      <c r="C588" s="6">
        <v>8</v>
      </c>
      <c r="D588" s="25"/>
      <c r="E588" s="2">
        <v>41700595.034800008</v>
      </c>
      <c r="F588" s="26">
        <f>_xlfn.MAXIFS('data-from-invoicing'!E:E,'data-from-invoicing'!D:D,eslam.data!AR588)</f>
        <v>38206684.389999993</v>
      </c>
      <c r="G588" s="2">
        <f t="shared" si="92"/>
        <v>-3493910.6448000148</v>
      </c>
      <c r="H588" s="2"/>
      <c r="I588" s="23"/>
      <c r="J588" s="2">
        <f>SUMIF('collection only'!D:D,eslam.data!AQ588,'collection only'!E:E)</f>
        <v>33357157.216883998</v>
      </c>
      <c r="K588" s="26">
        <f>SUMIF('data-from-invoicing'!D:D,eslam.data!AR588,'data-from-invoicing'!F:F)</f>
        <v>33513527.479499999</v>
      </c>
      <c r="L588" s="2">
        <f t="shared" si="93"/>
        <v>156370.26261600107</v>
      </c>
      <c r="M588" s="2"/>
      <c r="Q588" s="23"/>
      <c r="R588" s="2">
        <v>33513527.471482821</v>
      </c>
      <c r="S588" s="1">
        <v>44196</v>
      </c>
      <c r="T588" s="1">
        <v>44193</v>
      </c>
      <c r="U588" s="1">
        <v>44193</v>
      </c>
      <c r="V588">
        <v>60</v>
      </c>
      <c r="W588" s="1">
        <v>44253</v>
      </c>
      <c r="X588" s="1">
        <v>44215</v>
      </c>
      <c r="Y588" s="2">
        <v>96332514.601999998</v>
      </c>
      <c r="AF588" s="2">
        <v>0</v>
      </c>
      <c r="AG588" s="14">
        <f>SUMIF('consultant-gross'!D:D,eslam.data!AQ588,'consultant-gross'!F:F)</f>
        <v>0</v>
      </c>
      <c r="AH588" s="14">
        <f>SUMIF('consultant-gross'!D:D,eslam.data!AQ588,'consultant-gross'!G:G)</f>
        <v>0</v>
      </c>
      <c r="AI588" s="14">
        <f>SUMIF('consultant-net'!D:D,eslam.data!AQ588,'consultant-net'!F:F)</f>
        <v>0</v>
      </c>
      <c r="AJ588" s="2" t="str">
        <f>VLOOKUP(A588,'eslam-to-invoicing'!A:B,2,0)</f>
        <v>Lekela 250MW Wind Farm</v>
      </c>
      <c r="AQ588" s="2" t="str">
        <f t="shared" si="94"/>
        <v>LEKELA8</v>
      </c>
      <c r="AR588" s="2" t="str">
        <f t="shared" si="95"/>
        <v>Lekela 250MW Wind Farm8</v>
      </c>
    </row>
    <row r="589" spans="1:44" hidden="1" x14ac:dyDescent="0.3">
      <c r="A589" s="6" t="s">
        <v>56</v>
      </c>
      <c r="B589" s="34">
        <f>VLOOKUP(A589,Sheet1!A:B,2,0)</f>
        <v>1</v>
      </c>
      <c r="C589" s="6">
        <v>9</v>
      </c>
      <c r="D589" s="25"/>
      <c r="E589" s="2">
        <v>23169483.20999999</v>
      </c>
      <c r="F589" s="26">
        <f>_xlfn.MAXIFS('data-from-invoicing'!E:E,'data-from-invoicing'!D:D,eslam.data!AR589)</f>
        <v>21219483.489999998</v>
      </c>
      <c r="G589" s="2">
        <f t="shared" si="92"/>
        <v>-1949999.7199999914</v>
      </c>
      <c r="H589" s="2"/>
      <c r="I589" s="23"/>
      <c r="J589" s="2">
        <f>SUMIF('collection only'!D:D,eslam.data!AQ589,'collection only'!E:E)</f>
        <v>18594958.192523986</v>
      </c>
      <c r="K589" s="26">
        <f>SUMIF('data-from-invoicing'!D:D,eslam.data!AR589,'data-from-invoicing'!F:F)</f>
        <v>18594958.194499999</v>
      </c>
      <c r="L589" s="2">
        <f t="shared" si="93"/>
        <v>1.97601318359375E-3</v>
      </c>
      <c r="M589" s="2"/>
      <c r="Q589" s="23"/>
      <c r="R589" s="2">
        <v>18594958.19252399</v>
      </c>
      <c r="S589" s="1">
        <v>44227</v>
      </c>
      <c r="T589" s="1">
        <v>44211</v>
      </c>
      <c r="U589" s="1">
        <v>44227</v>
      </c>
      <c r="V589">
        <v>60</v>
      </c>
      <c r="W589" s="1">
        <v>44287</v>
      </c>
      <c r="X589" s="1">
        <v>44232</v>
      </c>
      <c r="Y589" s="2">
        <v>119501997.81200001</v>
      </c>
      <c r="AF589" s="2">
        <v>0</v>
      </c>
      <c r="AG589" s="14">
        <f>SUMIF('consultant-gross'!D:D,eslam.data!AQ589,'consultant-gross'!F:F)</f>
        <v>0</v>
      </c>
      <c r="AH589" s="14">
        <f>SUMIF('consultant-gross'!D:D,eslam.data!AQ589,'consultant-gross'!G:G)</f>
        <v>0</v>
      </c>
      <c r="AI589" s="14">
        <f>SUMIF('consultant-net'!D:D,eslam.data!AQ589,'consultant-net'!F:F)</f>
        <v>0</v>
      </c>
      <c r="AJ589" s="2" t="str">
        <f>VLOOKUP(A589,'eslam-to-invoicing'!A:B,2,0)</f>
        <v>Lekela 250MW Wind Farm</v>
      </c>
      <c r="AQ589" s="2" t="str">
        <f t="shared" si="94"/>
        <v>LEKELA9</v>
      </c>
      <c r="AR589" s="2" t="str">
        <f t="shared" si="95"/>
        <v>Lekela 250MW Wind Farm9</v>
      </c>
    </row>
    <row r="590" spans="1:44" hidden="1" x14ac:dyDescent="0.3">
      <c r="A590" s="6" t="s">
        <v>56</v>
      </c>
      <c r="B590" s="34">
        <f>VLOOKUP(A590,Sheet1!A:B,2,0)</f>
        <v>1</v>
      </c>
      <c r="C590" s="6">
        <v>10</v>
      </c>
      <c r="D590" s="25"/>
      <c r="E590" s="2">
        <v>27064762.4726923</v>
      </c>
      <c r="F590" s="26">
        <f>_xlfn.MAXIFS('data-from-invoicing'!E:E,'data-from-invoicing'!D:D,eslam.data!AR590)</f>
        <v>24782925.379999999</v>
      </c>
      <c r="G590" s="2">
        <f t="shared" si="92"/>
        <v>-2281837.0926923007</v>
      </c>
      <c r="H590" s="2"/>
      <c r="I590" s="23"/>
      <c r="J590" s="2">
        <f>SUMIF('collection only'!D:D,eslam.data!AQ590,'collection only'!E:E)</f>
        <v>21709399.510000002</v>
      </c>
      <c r="K590" s="26">
        <f>SUMIF('data-from-invoicing'!D:D,eslam.data!AR590,'data-from-invoicing'!F:F)</f>
        <v>21709399.519000001</v>
      </c>
      <c r="L590" s="2">
        <f t="shared" si="93"/>
        <v>8.999999612569809E-3</v>
      </c>
      <c r="M590" s="2"/>
      <c r="Q590" s="23"/>
      <c r="R590" s="2">
        <v>21709399.510000002</v>
      </c>
      <c r="S590" s="1">
        <v>44255</v>
      </c>
      <c r="T590" s="1">
        <v>44242</v>
      </c>
      <c r="U590" s="1">
        <v>44244</v>
      </c>
      <c r="V590">
        <v>60</v>
      </c>
      <c r="W590" s="1">
        <v>44304</v>
      </c>
      <c r="X590" s="1">
        <v>44266</v>
      </c>
      <c r="Y590" s="2">
        <v>146566760.28469229</v>
      </c>
      <c r="Z590" s="2">
        <v>0</v>
      </c>
      <c r="AF590" s="2">
        <v>0</v>
      </c>
      <c r="AG590" s="14">
        <f>SUMIF('consultant-gross'!D:D,eslam.data!AQ590,'consultant-gross'!F:F)</f>
        <v>0</v>
      </c>
      <c r="AH590" s="14">
        <f>SUMIF('consultant-gross'!D:D,eslam.data!AQ590,'consultant-gross'!G:G)</f>
        <v>0</v>
      </c>
      <c r="AI590" s="14">
        <f>SUMIF('consultant-net'!D:D,eslam.data!AQ590,'consultant-net'!F:F)</f>
        <v>0</v>
      </c>
      <c r="AJ590" s="2" t="str">
        <f>VLOOKUP(A590,'eslam-to-invoicing'!A:B,2,0)</f>
        <v>Lekela 250MW Wind Farm</v>
      </c>
      <c r="AQ590" s="2" t="str">
        <f t="shared" si="94"/>
        <v>LEKELA10</v>
      </c>
      <c r="AR590" s="2" t="str">
        <f t="shared" si="95"/>
        <v>Lekela 250MW Wind Farm10</v>
      </c>
    </row>
    <row r="591" spans="1:44" hidden="1" x14ac:dyDescent="0.3">
      <c r="A591" s="6" t="s">
        <v>56</v>
      </c>
      <c r="B591" s="34">
        <f>VLOOKUP(A591,Sheet1!A:B,2,0)</f>
        <v>1</v>
      </c>
      <c r="C591" s="6">
        <v>11</v>
      </c>
      <c r="D591" s="25"/>
      <c r="E591" s="2">
        <v>18055279.936216831</v>
      </c>
      <c r="F591" s="26">
        <f>_xlfn.MAXIFS('data-from-invoicing'!E:E,'data-from-invoicing'!D:D,eslam.data!AR591)</f>
        <v>16648813.83</v>
      </c>
      <c r="G591" s="2">
        <f t="shared" si="92"/>
        <v>-1406466.1062168311</v>
      </c>
      <c r="H591" s="2"/>
      <c r="I591" s="23"/>
      <c r="J591" s="2">
        <f>SUMIF('collection only'!D:D,eslam.data!AQ591,'collection only'!E:E)</f>
        <v>14896483.6</v>
      </c>
      <c r="K591" s="26">
        <f>SUMIF('data-from-invoicing'!D:D,eslam.data!AR591,'data-from-invoicing'!F:F)</f>
        <v>14823033.591499999</v>
      </c>
      <c r="L591" s="2">
        <f t="shared" si="93"/>
        <v>-73450.008500000462</v>
      </c>
      <c r="M591" s="2"/>
      <c r="Q591" s="23"/>
      <c r="R591" s="2">
        <v>14823033.596023951</v>
      </c>
      <c r="S591" s="1">
        <v>44286</v>
      </c>
      <c r="T591" s="1">
        <v>44270</v>
      </c>
      <c r="U591" s="1">
        <v>44271</v>
      </c>
      <c r="V591">
        <v>60</v>
      </c>
      <c r="W591" s="1">
        <v>44331</v>
      </c>
      <c r="X591" s="1">
        <v>44336</v>
      </c>
      <c r="Y591" s="2">
        <v>164622040.22090909</v>
      </c>
      <c r="AF591" s="2">
        <v>0</v>
      </c>
      <c r="AG591" s="14">
        <f>SUMIF('consultant-gross'!D:D,eslam.data!AQ591,'consultant-gross'!F:F)</f>
        <v>0</v>
      </c>
      <c r="AH591" s="14">
        <f>SUMIF('consultant-gross'!D:D,eslam.data!AQ591,'consultant-gross'!G:G)</f>
        <v>0</v>
      </c>
      <c r="AI591" s="14">
        <f>SUMIF('consultant-net'!D:D,eslam.data!AQ591,'consultant-net'!F:F)</f>
        <v>0</v>
      </c>
      <c r="AJ591" s="2" t="str">
        <f>VLOOKUP(A591,'eslam-to-invoicing'!A:B,2,0)</f>
        <v>Lekela 250MW Wind Farm</v>
      </c>
      <c r="AQ591" s="2" t="str">
        <f t="shared" si="94"/>
        <v>LEKELA11</v>
      </c>
      <c r="AR591" s="2" t="str">
        <f t="shared" si="95"/>
        <v>Lekela 250MW Wind Farm11</v>
      </c>
    </row>
    <row r="592" spans="1:44" hidden="1" x14ac:dyDescent="0.3">
      <c r="A592" s="6" t="s">
        <v>56</v>
      </c>
      <c r="B592" s="34">
        <f>VLOOKUP(A592,Sheet1!A:B,2,0)</f>
        <v>1</v>
      </c>
      <c r="C592" s="6">
        <v>12</v>
      </c>
      <c r="D592" s="25"/>
      <c r="E592" s="2">
        <v>26449156.12854087</v>
      </c>
      <c r="F592" s="26">
        <f>_xlfn.MAXIFS('data-from-invoicing'!E:E,'data-from-invoicing'!D:D,eslam.data!AR592)</f>
        <v>24308181.239999998</v>
      </c>
      <c r="G592" s="2">
        <f t="shared" si="92"/>
        <v>-2140974.8885408714</v>
      </c>
      <c r="H592" s="2"/>
      <c r="I592" s="23"/>
      <c r="J592" s="2">
        <f>SUMIF('collection only'!D:D,eslam.data!AQ592,'collection only'!E:E)</f>
        <v>21477147.745037675</v>
      </c>
      <c r="K592" s="26">
        <f>SUMIF('data-from-invoicing'!D:D,eslam.data!AR592,'data-from-invoicing'!F:F)</f>
        <v>21477147.752</v>
      </c>
      <c r="L592" s="2">
        <f t="shared" si="93"/>
        <v>6.9623254239559174E-3</v>
      </c>
      <c r="M592" s="2"/>
      <c r="Q592" s="23"/>
      <c r="R592" s="2">
        <v>21477147.745037671</v>
      </c>
      <c r="S592" s="1">
        <v>44316</v>
      </c>
      <c r="T592" s="1">
        <v>44301</v>
      </c>
      <c r="U592" s="1">
        <v>44306</v>
      </c>
      <c r="V592">
        <v>60</v>
      </c>
      <c r="W592" s="1">
        <v>44366</v>
      </c>
      <c r="X592" s="1">
        <v>44340</v>
      </c>
      <c r="Y592" s="2">
        <v>191071196.34944999</v>
      </c>
      <c r="AF592" s="2">
        <v>0</v>
      </c>
      <c r="AG592" s="14">
        <f>SUMIF('consultant-gross'!D:D,eslam.data!AQ592,'consultant-gross'!F:F)</f>
        <v>0</v>
      </c>
      <c r="AH592" s="14">
        <f>SUMIF('consultant-gross'!D:D,eslam.data!AQ592,'consultant-gross'!G:G)</f>
        <v>0</v>
      </c>
      <c r="AI592" s="14">
        <f>SUMIF('consultant-net'!D:D,eslam.data!AQ592,'consultant-net'!F:F)</f>
        <v>0</v>
      </c>
      <c r="AJ592" s="2" t="str">
        <f>VLOOKUP(A592,'eslam-to-invoicing'!A:B,2,0)</f>
        <v>Lekela 250MW Wind Farm</v>
      </c>
      <c r="AQ592" s="2" t="str">
        <f t="shared" si="94"/>
        <v>LEKELA12</v>
      </c>
      <c r="AR592" s="2" t="str">
        <f t="shared" si="95"/>
        <v>Lekela 250MW Wind Farm12</v>
      </c>
    </row>
    <row r="593" spans="1:44" hidden="1" x14ac:dyDescent="0.3">
      <c r="A593" s="6" t="s">
        <v>56</v>
      </c>
      <c r="B593" s="34">
        <f>VLOOKUP(A593,Sheet1!A:B,2,0)</f>
        <v>1</v>
      </c>
      <c r="C593" s="6">
        <v>13</v>
      </c>
      <c r="D593" s="25"/>
      <c r="E593" s="2">
        <v>6179424.4905500114</v>
      </c>
      <c r="F593" s="26">
        <f>_xlfn.MAXIFS('data-from-invoicing'!E:E,'data-from-invoicing'!D:D,eslam.data!AR593)</f>
        <v>2899145.1</v>
      </c>
      <c r="G593" s="2">
        <f t="shared" si="92"/>
        <v>-3280279.3905500113</v>
      </c>
      <c r="H593" s="2"/>
      <c r="I593" s="23"/>
      <c r="J593" s="2">
        <f>SUMIF('collection only'!D:D,eslam.data!AQ593,'collection only'!E:E)</f>
        <v>2329136.4958050251</v>
      </c>
      <c r="K593" s="26">
        <f>SUMIF('data-from-invoicing'!D:D,eslam.data!AR593,'data-from-invoicing'!F:F)</f>
        <v>2329136.4950000001</v>
      </c>
      <c r="L593" s="2">
        <f t="shared" si="93"/>
        <v>-8.0502498894929886E-4</v>
      </c>
      <c r="M593" s="2"/>
      <c r="Q593" s="23"/>
      <c r="R593" s="2">
        <v>2329136.4958050251</v>
      </c>
      <c r="S593" s="1">
        <v>44347</v>
      </c>
      <c r="T593" s="1">
        <v>44331</v>
      </c>
      <c r="U593" s="1">
        <v>44340</v>
      </c>
      <c r="V593">
        <v>60</v>
      </c>
      <c r="W593" s="1">
        <v>44400</v>
      </c>
      <c r="X593" s="1">
        <v>44409</v>
      </c>
      <c r="Y593" s="2">
        <v>197250620.84</v>
      </c>
      <c r="AF593" s="2">
        <v>0</v>
      </c>
      <c r="AG593" s="14">
        <f>SUMIF('consultant-gross'!D:D,eslam.data!AQ593,'consultant-gross'!F:F)</f>
        <v>0</v>
      </c>
      <c r="AH593" s="14">
        <f>SUMIF('consultant-gross'!D:D,eslam.data!AQ593,'consultant-gross'!G:G)</f>
        <v>0</v>
      </c>
      <c r="AI593" s="14">
        <f>SUMIF('consultant-net'!D:D,eslam.data!AQ593,'consultant-net'!F:F)</f>
        <v>0</v>
      </c>
      <c r="AJ593" s="2" t="str">
        <f>VLOOKUP(A593,'eslam-to-invoicing'!A:B,2,0)</f>
        <v>Lekela 250MW Wind Farm</v>
      </c>
      <c r="AQ593" s="2" t="str">
        <f t="shared" si="94"/>
        <v>LEKELA13</v>
      </c>
      <c r="AR593" s="2" t="str">
        <f t="shared" si="95"/>
        <v>Lekela 250MW Wind Farm13</v>
      </c>
    </row>
    <row r="594" spans="1:44" hidden="1" x14ac:dyDescent="0.3">
      <c r="A594" s="6" t="s">
        <v>56</v>
      </c>
      <c r="B594" s="34">
        <f>VLOOKUP(A594,Sheet1!A:B,2,0)</f>
        <v>1</v>
      </c>
      <c r="C594" s="6">
        <v>14</v>
      </c>
      <c r="D594" s="25"/>
      <c r="F594" s="26">
        <f>_xlfn.MAXIFS('data-from-invoicing'!E:E,'data-from-invoicing'!D:D,eslam.data!AR594)</f>
        <v>18187988.27</v>
      </c>
      <c r="G594" s="2">
        <f t="shared" si="92"/>
        <v>18187988.27</v>
      </c>
      <c r="H594" s="2"/>
      <c r="I594" s="23"/>
      <c r="J594" s="2">
        <f>SUMIF('collection only'!D:D,eslam.data!AQ594,'collection only'!E:E)</f>
        <v>12951636.614194974</v>
      </c>
      <c r="K594" s="26">
        <f>SUMIF('data-from-invoicing'!D:D,eslam.data!AR594,'data-from-invoicing'!F:F)</f>
        <v>12931636.6285</v>
      </c>
      <c r="L594" s="2">
        <f t="shared" si="93"/>
        <v>-19999.985694974661</v>
      </c>
      <c r="M594" s="2"/>
      <c r="Q594" s="23"/>
      <c r="S594" s="1">
        <v>44377</v>
      </c>
      <c r="T594" s="1">
        <v>44362</v>
      </c>
      <c r="U594" s="1">
        <v>44403</v>
      </c>
      <c r="V594">
        <v>60</v>
      </c>
      <c r="W594" s="1">
        <v>44463</v>
      </c>
      <c r="AF594" s="2">
        <v>0</v>
      </c>
      <c r="AG594" s="14">
        <f>SUMIF('consultant-gross'!D:D,eslam.data!AQ594,'consultant-gross'!F:F)</f>
        <v>0</v>
      </c>
      <c r="AH594" s="14">
        <f>SUMIF('consultant-gross'!D:D,eslam.data!AQ594,'consultant-gross'!G:G)</f>
        <v>0</v>
      </c>
      <c r="AI594" s="14">
        <f>SUMIF('consultant-net'!D:D,eslam.data!AQ594,'consultant-net'!F:F)</f>
        <v>0</v>
      </c>
      <c r="AJ594" s="2" t="str">
        <f>VLOOKUP(A594,'eslam-to-invoicing'!A:B,2,0)</f>
        <v>Lekela 250MW Wind Farm</v>
      </c>
      <c r="AQ594" s="2" t="str">
        <f t="shared" si="94"/>
        <v>LEKELA14</v>
      </c>
      <c r="AR594" s="2" t="str">
        <f t="shared" si="95"/>
        <v>Lekela 250MW Wind Farm14</v>
      </c>
    </row>
    <row r="595" spans="1:44" hidden="1" x14ac:dyDescent="0.3">
      <c r="A595" s="6" t="s">
        <v>56</v>
      </c>
      <c r="B595" s="34">
        <f>VLOOKUP(A595,Sheet1!A:B,2,0)</f>
        <v>1</v>
      </c>
      <c r="C595" s="6">
        <v>15</v>
      </c>
      <c r="D595" s="25"/>
      <c r="E595" s="2">
        <v>6597023.3200000226</v>
      </c>
      <c r="F595" s="26">
        <f>_xlfn.MAXIFS('data-from-invoicing'!E:E,'data-from-invoicing'!D:D,eslam.data!AR595)</f>
        <v>15041907.67</v>
      </c>
      <c r="G595" s="2">
        <f t="shared" si="92"/>
        <v>8444884.3499999773</v>
      </c>
      <c r="H595" s="2"/>
      <c r="I595" s="23"/>
      <c r="J595" s="2">
        <f>SUMIF('collection only'!D:D,eslam.data!AQ595,'collection only'!E:E)</f>
        <v>3839081.1900000004</v>
      </c>
      <c r="K595" s="26">
        <f>SUMIF('data-from-invoicing'!D:D,eslam.data!AR595,'data-from-invoicing'!F:F)</f>
        <v>8754195.8234999999</v>
      </c>
      <c r="L595" s="2">
        <f t="shared" si="93"/>
        <v>4915114.6334999995</v>
      </c>
      <c r="M595" s="2"/>
      <c r="Q595" s="23"/>
      <c r="R595" s="2">
        <v>3229199.86</v>
      </c>
      <c r="S595" s="1">
        <v>44500</v>
      </c>
      <c r="T595" s="1">
        <v>44484</v>
      </c>
      <c r="U595" s="1">
        <v>44880</v>
      </c>
      <c r="V595">
        <v>60</v>
      </c>
      <c r="W595" s="1">
        <v>44940</v>
      </c>
      <c r="X595" s="1">
        <v>44909</v>
      </c>
      <c r="Y595" s="2">
        <v>207000000</v>
      </c>
      <c r="AF595" s="2">
        <v>0</v>
      </c>
      <c r="AG595" s="14">
        <f>SUMIF('consultant-gross'!D:D,eslam.data!AQ595,'consultant-gross'!F:F)</f>
        <v>0</v>
      </c>
      <c r="AH595" s="14">
        <f>SUMIF('consultant-gross'!D:D,eslam.data!AQ595,'consultant-gross'!G:G)</f>
        <v>0</v>
      </c>
      <c r="AI595" s="14">
        <f>SUMIF('consultant-net'!D:D,eslam.data!AQ595,'consultant-net'!F:F)</f>
        <v>0</v>
      </c>
      <c r="AJ595" s="2" t="str">
        <f>VLOOKUP(A595,'eslam-to-invoicing'!A:B,2,0)</f>
        <v>Lekela 250MW Wind Farm</v>
      </c>
      <c r="AQ595" s="2" t="str">
        <f t="shared" si="94"/>
        <v>LEKELA15</v>
      </c>
      <c r="AR595" s="2" t="str">
        <f t="shared" si="95"/>
        <v>Lekela 250MW Wind Farm15</v>
      </c>
    </row>
    <row r="596" spans="1:44" hidden="1" x14ac:dyDescent="0.3">
      <c r="A596" s="6" t="s">
        <v>56</v>
      </c>
      <c r="B596" s="6">
        <f>VLOOKUP(A596,Sheet1!A:B,2,0)</f>
        <v>1</v>
      </c>
      <c r="C596" s="6">
        <v>16</v>
      </c>
      <c r="D596" s="25"/>
      <c r="E596" s="2">
        <v>-1E-4</v>
      </c>
      <c r="F596" s="26">
        <f>_xlfn.MAXIFS('data-from-invoicing'!E:E,'data-from-invoicing'!D:D,eslam.data!AR596)</f>
        <v>0</v>
      </c>
      <c r="G596" s="2">
        <f t="shared" si="92"/>
        <v>1E-4</v>
      </c>
      <c r="H596" s="2"/>
      <c r="I596" s="23"/>
      <c r="J596" s="2">
        <f>SUMIF('collection only'!D:D,eslam.data!AQ596,'collection only'!E:E)</f>
        <v>8212932</v>
      </c>
      <c r="K596" s="26">
        <f>SUMIF('data-from-invoicing'!D:D,eslam.data!AR596,'data-from-invoicing'!F:F)</f>
        <v>0</v>
      </c>
      <c r="L596" s="2">
        <f t="shared" si="93"/>
        <v>-8212932</v>
      </c>
      <c r="M596" s="2"/>
      <c r="Q596" s="23"/>
      <c r="R596" s="2">
        <v>8212932.0099999998</v>
      </c>
      <c r="S596" s="1">
        <v>44895</v>
      </c>
      <c r="T596" s="1">
        <v>44885</v>
      </c>
      <c r="U596" s="1">
        <v>44979</v>
      </c>
      <c r="V596">
        <v>60</v>
      </c>
      <c r="W596" s="1">
        <v>45039</v>
      </c>
      <c r="X596" s="1">
        <v>45016</v>
      </c>
      <c r="Y596" s="2">
        <v>207000000</v>
      </c>
      <c r="AF596" s="2">
        <v>0</v>
      </c>
      <c r="AG596" s="14">
        <f>SUMIF('consultant-gross'!D:D,eslam.data!AQ596,'consultant-gross'!F:F)</f>
        <v>-1E-4</v>
      </c>
      <c r="AH596" s="14">
        <f>SUMIF('consultant-gross'!D:D,eslam.data!AQ596,'consultant-gross'!G:G)</f>
        <v>207000000</v>
      </c>
      <c r="AI596" s="14">
        <f>SUMIF('consultant-net'!D:D,eslam.data!AQ596,'consultant-net'!F:F)</f>
        <v>8212932.0099999998</v>
      </c>
      <c r="AJ596" s="2" t="str">
        <f>VLOOKUP(A596,'eslam-to-invoicing'!A:B,2,0)</f>
        <v>Lekela 250MW Wind Farm</v>
      </c>
      <c r="AQ596" s="2" t="str">
        <f t="shared" si="94"/>
        <v>LEKELA16</v>
      </c>
      <c r="AR596" s="2" t="str">
        <f t="shared" si="95"/>
        <v>Lekela 250MW Wind Farm16</v>
      </c>
    </row>
    <row r="597" spans="1:44" hidden="1" x14ac:dyDescent="0.3">
      <c r="A597" s="6" t="s">
        <v>137</v>
      </c>
      <c r="B597" s="34">
        <f>VLOOKUP(A597,Sheet1!A:B,2,0)</f>
        <v>1</v>
      </c>
      <c r="C597" s="6">
        <v>2</v>
      </c>
      <c r="D597" s="25"/>
      <c r="F597" s="26">
        <f>_xlfn.MAXIFS('data-from-invoicing'!E:E,'data-from-invoicing'!D:D,eslam.data!AR597)</f>
        <v>6153867.6100000003</v>
      </c>
      <c r="G597" s="2">
        <f t="shared" si="92"/>
        <v>6153867.6100000003</v>
      </c>
      <c r="H597" s="2"/>
      <c r="I597" s="23"/>
      <c r="J597" s="2">
        <f>SUMIF('collection only'!D:D,eslam.data!AQ597,'collection only'!E:E)</f>
        <v>7000000.5199999996</v>
      </c>
      <c r="K597" s="26">
        <f>SUMIF('data-from-invoicing'!D:D,eslam.data!AR597,'data-from-invoicing'!F:F)</f>
        <v>7467890.3969999999</v>
      </c>
      <c r="L597" s="2">
        <f t="shared" si="93"/>
        <v>467889.87700000033</v>
      </c>
      <c r="M597" s="2"/>
      <c r="Q597" s="23"/>
      <c r="S597" s="1">
        <v>45322</v>
      </c>
      <c r="T597" s="1">
        <v>45321</v>
      </c>
      <c r="U597" s="1">
        <v>45348</v>
      </c>
      <c r="V597">
        <v>60</v>
      </c>
      <c r="W597" s="1">
        <v>45408</v>
      </c>
      <c r="AF597" s="2">
        <v>0</v>
      </c>
      <c r="AG597" s="14">
        <f>SUMIF('consultant-gross'!D:D,eslam.data!AQ597,'consultant-gross'!F:F)</f>
        <v>0</v>
      </c>
      <c r="AH597" s="14">
        <f>SUMIF('consultant-gross'!D:D,eslam.data!AQ597,'consultant-gross'!G:G)</f>
        <v>0</v>
      </c>
      <c r="AI597" s="14">
        <f>SUMIF('consultant-net'!D:D,eslam.data!AQ597,'consultant-net'!F:F)</f>
        <v>0</v>
      </c>
      <c r="AJ597" s="2" t="str">
        <f>VLOOKUP(A597,'eslam-to-invoicing'!A:B,2,0)</f>
        <v>Lekela 250MW Wind Farm</v>
      </c>
      <c r="AQ597" s="2" t="str">
        <f t="shared" si="94"/>
        <v>LEKELA Remedial2</v>
      </c>
      <c r="AR597" s="2" t="str">
        <f t="shared" si="95"/>
        <v>Lekela 250MW Wind Farm2</v>
      </c>
    </row>
    <row r="598" spans="1:44" hidden="1" x14ac:dyDescent="0.3">
      <c r="A598" s="6" t="s">
        <v>137</v>
      </c>
      <c r="B598" s="34">
        <f>VLOOKUP(A598,Sheet1!A:B,2,0)</f>
        <v>1</v>
      </c>
      <c r="C598" s="6">
        <v>3</v>
      </c>
      <c r="D598" s="25"/>
      <c r="E598" s="2">
        <v>2884958.98</v>
      </c>
      <c r="F598" s="26">
        <f>_xlfn.MAXIFS('data-from-invoicing'!E:E,'data-from-invoicing'!D:D,eslam.data!AR598)</f>
        <v>2093986.78</v>
      </c>
      <c r="G598" s="2">
        <f t="shared" si="92"/>
        <v>-790972.2</v>
      </c>
      <c r="H598" s="2"/>
      <c r="I598" s="23"/>
      <c r="J598" s="2">
        <f>SUMIF('collection only'!D:D,eslam.data!AQ598,'collection only'!E:E)</f>
        <v>3000357.34</v>
      </c>
      <c r="K598" s="26">
        <f>SUMIF('data-from-invoicing'!D:D,eslam.data!AR598,'data-from-invoicing'!F:F)</f>
        <v>1758948.889</v>
      </c>
      <c r="L598" s="2">
        <f t="shared" si="93"/>
        <v>-1241408.4509999999</v>
      </c>
      <c r="M598" s="2"/>
      <c r="Q598" s="23"/>
      <c r="R598" s="2">
        <v>3000357.86</v>
      </c>
      <c r="S598" s="1">
        <v>45443</v>
      </c>
      <c r="T598" s="1">
        <v>45431</v>
      </c>
      <c r="U598" s="1">
        <v>45523</v>
      </c>
      <c r="V598">
        <v>60</v>
      </c>
      <c r="W598" s="1">
        <v>45583</v>
      </c>
      <c r="X598" s="1">
        <v>45525</v>
      </c>
      <c r="Y598" s="2">
        <v>15655160.98</v>
      </c>
      <c r="AF598" s="2">
        <v>0</v>
      </c>
      <c r="AG598" s="14">
        <f>SUMIF('consultant-gross'!D:D,eslam.data!AQ598,'consultant-gross'!F:F)</f>
        <v>0</v>
      </c>
      <c r="AH598" s="14">
        <f>SUMIF('consultant-gross'!D:D,eslam.data!AQ598,'consultant-gross'!G:G)</f>
        <v>0</v>
      </c>
      <c r="AI598" s="14">
        <f>SUMIF('consultant-net'!D:D,eslam.data!AQ598,'consultant-net'!F:F)</f>
        <v>0</v>
      </c>
      <c r="AJ598" s="2" t="str">
        <f>VLOOKUP(A598,'eslam-to-invoicing'!A:B,2,0)</f>
        <v>Lekela 250MW Wind Farm</v>
      </c>
      <c r="AQ598" s="2" t="str">
        <f t="shared" si="94"/>
        <v>LEKELA Remedial3</v>
      </c>
      <c r="AR598" s="2" t="str">
        <f t="shared" si="95"/>
        <v>Lekela 250MW Wind Farm3</v>
      </c>
    </row>
    <row r="599" spans="1:44" hidden="1" x14ac:dyDescent="0.3">
      <c r="A599" s="6" t="s">
        <v>137</v>
      </c>
      <c r="B599" s="34">
        <f>VLOOKUP(A599,Sheet1!A:B,2,0)</f>
        <v>1</v>
      </c>
      <c r="C599" s="6">
        <v>4</v>
      </c>
      <c r="D599" s="25"/>
      <c r="E599" s="2">
        <v>6153867.6099999994</v>
      </c>
      <c r="F599" s="26">
        <f>_xlfn.MAXIFS('data-from-invoicing'!E:E,'data-from-invoicing'!D:D,eslam.data!AR599)</f>
        <v>777289.9</v>
      </c>
      <c r="G599" s="2">
        <f t="shared" si="92"/>
        <v>-5376577.709999999</v>
      </c>
      <c r="H599" s="2"/>
      <c r="I599" s="23"/>
      <c r="J599" s="2">
        <f>SUMIF('collection only'!D:D,eslam.data!AQ599,'collection only'!E:E)</f>
        <v>6400022.3200000003</v>
      </c>
      <c r="K599" s="26">
        <f>SUMIF('data-from-invoicing'!D:D,eslam.data!AR599,'data-from-invoicing'!F:F)</f>
        <v>652923.51500000001</v>
      </c>
      <c r="L599" s="2">
        <f t="shared" si="93"/>
        <v>-5747098.8050000006</v>
      </c>
      <c r="M599" s="2"/>
      <c r="Q599" s="23"/>
      <c r="R599" s="2">
        <v>6400022.3200000003</v>
      </c>
      <c r="S599" s="1">
        <v>45535</v>
      </c>
      <c r="T599" s="1">
        <v>45524</v>
      </c>
      <c r="U599" s="1">
        <v>45525</v>
      </c>
      <c r="V599">
        <v>60</v>
      </c>
      <c r="W599" s="1">
        <v>45585</v>
      </c>
      <c r="X599" s="1">
        <v>45585</v>
      </c>
      <c r="Y599" s="2">
        <v>21809028.59</v>
      </c>
      <c r="AC599" s="2">
        <v>2290980.91</v>
      </c>
      <c r="AF599" s="2">
        <v>0</v>
      </c>
      <c r="AG599" s="14">
        <f>SUMIF('consultant-gross'!D:D,eslam.data!AQ599,'consultant-gross'!F:F)</f>
        <v>0</v>
      </c>
      <c r="AH599" s="14">
        <f>SUMIF('consultant-gross'!D:D,eslam.data!AQ599,'consultant-gross'!G:G)</f>
        <v>0</v>
      </c>
      <c r="AI599" s="14">
        <f>SUMIF('consultant-net'!D:D,eslam.data!AQ599,'consultant-net'!F:F)</f>
        <v>0</v>
      </c>
      <c r="AJ599" s="2" t="str">
        <f>VLOOKUP(A599,'eslam-to-invoicing'!A:B,2,0)</f>
        <v>Lekela 250MW Wind Farm</v>
      </c>
      <c r="AQ599" s="2" t="str">
        <f t="shared" si="94"/>
        <v>LEKELA Remedial4</v>
      </c>
      <c r="AR599" s="2" t="str">
        <f t="shared" si="95"/>
        <v>Lekela 250MW Wind Farm4</v>
      </c>
    </row>
    <row r="600" spans="1:44" hidden="1" x14ac:dyDescent="0.3">
      <c r="B600" s="34" t="e">
        <f>VLOOKUP(A600,Sheet1!A:B,2,0)</f>
        <v>#N/A</v>
      </c>
      <c r="D600" s="25"/>
      <c r="F600" s="26">
        <f>_xlfn.MAXIFS('data-from-invoicing'!E:E,'data-from-invoicing'!D:D,eslam.data!AR600)</f>
        <v>0</v>
      </c>
      <c r="H600" s="2"/>
      <c r="I600" s="23"/>
      <c r="K600" s="26"/>
      <c r="M600" s="2"/>
      <c r="Q600" s="23"/>
    </row>
    <row r="601" spans="1:44" hidden="1" x14ac:dyDescent="0.3">
      <c r="A601" s="6" t="s">
        <v>73</v>
      </c>
      <c r="B601" s="34">
        <f>VLOOKUP(A601,Sheet1!A:B,2,0)</f>
        <v>1</v>
      </c>
      <c r="C601" s="6">
        <v>1</v>
      </c>
      <c r="D601" s="25"/>
      <c r="E601" s="2">
        <v>3709029.4</v>
      </c>
      <c r="F601" s="26">
        <f>_xlfn.MAXIFS('data-from-invoicing'!E:E,'data-from-invoicing'!D:D,eslam.data!AR601)</f>
        <v>2418808.5699999998</v>
      </c>
      <c r="G601" s="2">
        <f t="shared" ref="G601:G632" si="96">F601-E601</f>
        <v>-1290220.83</v>
      </c>
      <c r="H601" s="2"/>
      <c r="I601" s="23"/>
      <c r="J601" s="2">
        <f>SUMIF('collection only'!D:D,eslam.data!AQ601,'collection only'!E:E)</f>
        <v>47854244.399999999</v>
      </c>
      <c r="K601" s="26">
        <f>SUMIF('data-from-invoicing'!D:D,eslam.data!AR601,'data-from-invoicing'!F:F)</f>
        <v>7639890.6465999996</v>
      </c>
      <c r="L601" s="2">
        <f t="shared" ref="L601:L632" si="97">K601-J601</f>
        <v>-40214353.753399998</v>
      </c>
      <c r="M601" s="2"/>
      <c r="N601" s="2">
        <v>41622365.399999999</v>
      </c>
      <c r="Q601" s="23"/>
      <c r="R601" s="2">
        <v>6231879.2400000002</v>
      </c>
      <c r="S601" s="1">
        <v>44377</v>
      </c>
      <c r="T601" s="1">
        <v>44377</v>
      </c>
      <c r="U601" s="1">
        <v>44382</v>
      </c>
      <c r="V601">
        <v>28</v>
      </c>
      <c r="W601" s="1">
        <v>44410</v>
      </c>
      <c r="X601" s="1">
        <v>44425</v>
      </c>
      <c r="Y601" s="2">
        <v>3709029.4</v>
      </c>
      <c r="Z601" s="2">
        <v>4472196.3899999997</v>
      </c>
      <c r="AF601" s="2">
        <v>0</v>
      </c>
      <c r="AG601" s="14">
        <f>SUMIF('consultant-gross'!D:D,eslam.data!AQ601,'consultant-gross'!F:F)</f>
        <v>0</v>
      </c>
      <c r="AH601" s="14">
        <f>SUMIF('consultant-gross'!D:D,eslam.data!AQ601,'consultant-gross'!G:G)</f>
        <v>0</v>
      </c>
      <c r="AI601" s="14">
        <f>SUMIF('consultant-net'!D:D,eslam.data!AQ601,'consultant-net'!F:F)</f>
        <v>0</v>
      </c>
      <c r="AJ601" s="2" t="str">
        <f>VLOOKUP(A601,'eslam-to-invoicing'!A:B,2,0)</f>
        <v>MDF Factory</v>
      </c>
      <c r="AQ601" s="2" t="str">
        <f t="shared" ref="AQ601:AQ632" si="98">A601&amp;C601</f>
        <v>MDF Factory1</v>
      </c>
      <c r="AR601" s="2" t="str">
        <f t="shared" ref="AR601:AR632" si="99">AJ601&amp;C601</f>
        <v>MDF Factory1</v>
      </c>
    </row>
    <row r="602" spans="1:44" hidden="1" x14ac:dyDescent="0.3">
      <c r="A602" s="6" t="s">
        <v>73</v>
      </c>
      <c r="B602" s="34">
        <f>VLOOKUP(A602,Sheet1!A:B,2,0)</f>
        <v>1</v>
      </c>
      <c r="C602" s="6">
        <v>2</v>
      </c>
      <c r="D602" s="25"/>
      <c r="E602" s="2">
        <v>5178414.7199999988</v>
      </c>
      <c r="F602" s="26">
        <f>_xlfn.MAXIFS('data-from-invoicing'!E:E,'data-from-invoicing'!D:D,eslam.data!AR602)</f>
        <v>6157903.8099999996</v>
      </c>
      <c r="G602" s="2">
        <f t="shared" si="96"/>
        <v>979489.09000000078</v>
      </c>
      <c r="H602" s="2"/>
      <c r="I602" s="23"/>
      <c r="J602" s="2">
        <f>SUMIF('collection only'!D:D,eslam.data!AQ602,'collection only'!E:E)</f>
        <v>13393735</v>
      </c>
      <c r="K602" s="26">
        <f>SUMIF('data-from-invoicing'!D:D,eslam.data!AR602,'data-from-invoicing'!F:F)</f>
        <v>10804321.9583</v>
      </c>
      <c r="L602" s="2">
        <f t="shared" si="97"/>
        <v>-2589413.0416999999</v>
      </c>
      <c r="M602" s="2"/>
      <c r="N602" s="2">
        <v>6300000</v>
      </c>
      <c r="Q602" s="23"/>
      <c r="R602" s="2">
        <v>7093735</v>
      </c>
      <c r="S602" s="1">
        <v>44408</v>
      </c>
      <c r="T602" s="1">
        <v>44416</v>
      </c>
      <c r="U602" s="1">
        <v>44416</v>
      </c>
      <c r="V602">
        <v>28</v>
      </c>
      <c r="W602" s="1">
        <v>44444</v>
      </c>
      <c r="X602" s="1">
        <v>44439</v>
      </c>
      <c r="Y602" s="2">
        <v>8887444.1199999992</v>
      </c>
      <c r="Z602" s="2">
        <v>7086056.0099999998</v>
      </c>
      <c r="AF602" s="2">
        <v>0</v>
      </c>
      <c r="AG602" s="14">
        <f>SUMIF('consultant-gross'!D:D,eslam.data!AQ602,'consultant-gross'!F:F)</f>
        <v>0</v>
      </c>
      <c r="AH602" s="14">
        <f>SUMIF('consultant-gross'!D:D,eslam.data!AQ602,'consultant-gross'!G:G)</f>
        <v>0</v>
      </c>
      <c r="AI602" s="14">
        <f>SUMIF('consultant-net'!D:D,eslam.data!AQ602,'consultant-net'!F:F)</f>
        <v>0</v>
      </c>
      <c r="AJ602" s="2" t="str">
        <f>VLOOKUP(A602,'eslam-to-invoicing'!A:B,2,0)</f>
        <v>MDF Factory</v>
      </c>
      <c r="AQ602" s="2" t="str">
        <f t="shared" si="98"/>
        <v>MDF Factory2</v>
      </c>
      <c r="AR602" s="2" t="str">
        <f t="shared" si="99"/>
        <v>MDF Factory2</v>
      </c>
    </row>
    <row r="603" spans="1:44" hidden="1" x14ac:dyDescent="0.3">
      <c r="A603" s="6" t="s">
        <v>73</v>
      </c>
      <c r="B603" s="34">
        <f>VLOOKUP(A603,Sheet1!A:B,2,0)</f>
        <v>1</v>
      </c>
      <c r="C603" s="6">
        <v>3</v>
      </c>
      <c r="D603" s="25"/>
      <c r="E603" s="2">
        <v>9214079.1700000037</v>
      </c>
      <c r="F603" s="26">
        <f>_xlfn.MAXIFS('data-from-invoicing'!E:E,'data-from-invoicing'!D:D,eslam.data!AR603)</f>
        <v>9210979.0099999998</v>
      </c>
      <c r="G603" s="2">
        <f t="shared" si="96"/>
        <v>-3100.1600000038743</v>
      </c>
      <c r="H603" s="2"/>
      <c r="I603" s="23"/>
      <c r="J603" s="2">
        <f>SUMIF('collection only'!D:D,eslam.data!AQ603,'collection only'!E:E)</f>
        <v>18410664.559999999</v>
      </c>
      <c r="K603" s="26">
        <f>SUMIF('data-from-invoicing'!D:D,eslam.data!AR603,'data-from-invoicing'!F:F)</f>
        <v>11956077.466699999</v>
      </c>
      <c r="L603" s="2">
        <f t="shared" si="97"/>
        <v>-6454587.0932999998</v>
      </c>
      <c r="M603" s="2"/>
      <c r="N603" s="2">
        <v>2000000</v>
      </c>
      <c r="Q603" s="23"/>
      <c r="R603" s="2">
        <v>8598866.2300000004</v>
      </c>
      <c r="S603" s="1">
        <v>44439</v>
      </c>
      <c r="T603" s="1">
        <v>44439</v>
      </c>
      <c r="U603" s="1">
        <v>44445</v>
      </c>
      <c r="V603">
        <v>28</v>
      </c>
      <c r="W603" s="1">
        <v>44473</v>
      </c>
      <c r="X603" s="1">
        <v>44461</v>
      </c>
      <c r="Y603" s="2">
        <v>18101523.289999999</v>
      </c>
      <c r="Z603" s="2">
        <v>8983935.8699999992</v>
      </c>
      <c r="AF603" s="2">
        <v>0</v>
      </c>
      <c r="AG603" s="14">
        <f>SUMIF('consultant-gross'!D:D,eslam.data!AQ603,'consultant-gross'!F:F)</f>
        <v>0</v>
      </c>
      <c r="AH603" s="14">
        <f>SUMIF('consultant-gross'!D:D,eslam.data!AQ603,'consultant-gross'!G:G)</f>
        <v>0</v>
      </c>
      <c r="AI603" s="14">
        <f>SUMIF('consultant-net'!D:D,eslam.data!AQ603,'consultant-net'!F:F)</f>
        <v>0</v>
      </c>
      <c r="AJ603" s="2" t="str">
        <f>VLOOKUP(A603,'eslam-to-invoicing'!A:B,2,0)</f>
        <v>MDF Factory</v>
      </c>
      <c r="AQ603" s="2" t="str">
        <f t="shared" si="98"/>
        <v>MDF Factory3</v>
      </c>
      <c r="AR603" s="2" t="str">
        <f t="shared" si="99"/>
        <v>MDF Factory3</v>
      </c>
    </row>
    <row r="604" spans="1:44" hidden="1" x14ac:dyDescent="0.3">
      <c r="A604" s="6" t="s">
        <v>73</v>
      </c>
      <c r="B604" s="34">
        <f>VLOOKUP(A604,Sheet1!A:B,2,0)</f>
        <v>1</v>
      </c>
      <c r="C604" s="6">
        <v>4</v>
      </c>
      <c r="D604" s="25"/>
      <c r="E604" s="2">
        <v>9266652.8799999952</v>
      </c>
      <c r="F604" s="26">
        <f>_xlfn.MAXIFS('data-from-invoicing'!E:E,'data-from-invoicing'!D:D,eslam.data!AR604)</f>
        <v>9184332.6099999994</v>
      </c>
      <c r="G604" s="2">
        <f t="shared" si="96"/>
        <v>-82320.269999995828</v>
      </c>
      <c r="H604" s="2"/>
      <c r="I604" s="23"/>
      <c r="J604" s="2">
        <f>SUMIF('collection only'!D:D,eslam.data!AQ604,'collection only'!E:E)</f>
        <v>19359615</v>
      </c>
      <c r="K604" s="26">
        <f>SUMIF('data-from-invoicing'!D:D,eslam.data!AR604,'data-from-invoicing'!F:F)</f>
        <v>11048205.3073</v>
      </c>
      <c r="L604" s="2">
        <f t="shared" si="97"/>
        <v>-8311409.6927000005</v>
      </c>
      <c r="M604" s="2"/>
      <c r="N604" s="2">
        <v>2000000</v>
      </c>
      <c r="Q604" s="23"/>
      <c r="R604" s="2">
        <v>8359615.9699999997</v>
      </c>
      <c r="S604" s="1">
        <v>44469</v>
      </c>
      <c r="T604" s="1">
        <v>44469</v>
      </c>
      <c r="U604" s="1">
        <v>44475</v>
      </c>
      <c r="V604">
        <v>28</v>
      </c>
      <c r="W604" s="1">
        <v>44503</v>
      </c>
      <c r="X604" s="1">
        <v>44496</v>
      </c>
      <c r="Y604" s="2">
        <v>27368176.170000002</v>
      </c>
      <c r="Z604" s="2">
        <v>10661948.66</v>
      </c>
      <c r="AF604" s="2">
        <v>0</v>
      </c>
      <c r="AG604" s="14">
        <f>SUMIF('consultant-gross'!D:D,eslam.data!AQ604,'consultant-gross'!F:F)</f>
        <v>0</v>
      </c>
      <c r="AH604" s="14">
        <f>SUMIF('consultant-gross'!D:D,eslam.data!AQ604,'consultant-gross'!G:G)</f>
        <v>0</v>
      </c>
      <c r="AI604" s="14">
        <f>SUMIF('consultant-net'!D:D,eslam.data!AQ604,'consultant-net'!F:F)</f>
        <v>0</v>
      </c>
      <c r="AJ604" s="2" t="str">
        <f>VLOOKUP(A604,'eslam-to-invoicing'!A:B,2,0)</f>
        <v>MDF Factory</v>
      </c>
      <c r="AQ604" s="2" t="str">
        <f t="shared" si="98"/>
        <v>MDF Factory4</v>
      </c>
      <c r="AR604" s="2" t="str">
        <f t="shared" si="99"/>
        <v>MDF Factory4</v>
      </c>
    </row>
    <row r="605" spans="1:44" hidden="1" x14ac:dyDescent="0.3">
      <c r="A605" s="6" t="s">
        <v>73</v>
      </c>
      <c r="B605" s="34">
        <f>VLOOKUP(A605,Sheet1!A:B,2,0)</f>
        <v>1</v>
      </c>
      <c r="C605" s="6">
        <v>5</v>
      </c>
      <c r="D605" s="25"/>
      <c r="E605" s="2">
        <v>23662523.073914591</v>
      </c>
      <c r="F605" s="26">
        <f>_xlfn.MAXIFS('data-from-invoicing'!E:E,'data-from-invoicing'!D:D,eslam.data!AR605)</f>
        <v>23254260.420000002</v>
      </c>
      <c r="G605" s="2">
        <f t="shared" si="96"/>
        <v>-408262.65391458943</v>
      </c>
      <c r="H605" s="2"/>
      <c r="I605" s="23"/>
      <c r="J605" s="2">
        <f>SUMIF('collection only'!D:D,eslam.data!AQ605,'collection only'!E:E)</f>
        <v>38802133.780000001</v>
      </c>
      <c r="K605" s="26">
        <f>SUMIF('data-from-invoicing'!D:D,eslam.data!AR605,'data-from-invoicing'!F:F)</f>
        <v>26370472.863600001</v>
      </c>
      <c r="L605" s="2">
        <f t="shared" si="97"/>
        <v>-12431660.9164</v>
      </c>
      <c r="M605" s="2"/>
      <c r="N605" s="2">
        <v>10016624.859999999</v>
      </c>
      <c r="Q605" s="23"/>
      <c r="R605" s="2">
        <v>21785509.710000001</v>
      </c>
      <c r="S605" s="1">
        <v>44500</v>
      </c>
      <c r="T605" s="1">
        <v>44500</v>
      </c>
      <c r="U605" s="1">
        <v>44507</v>
      </c>
      <c r="V605">
        <v>28</v>
      </c>
      <c r="W605" s="1">
        <v>44535</v>
      </c>
      <c r="X605" s="1">
        <v>44535</v>
      </c>
      <c r="Y605" s="2">
        <v>51030699.243914589</v>
      </c>
      <c r="Z605" s="2">
        <v>10195623.756837981</v>
      </c>
      <c r="AF605" s="2">
        <v>0</v>
      </c>
      <c r="AG605" s="14">
        <f>SUMIF('consultant-gross'!D:D,eslam.data!AQ605,'consultant-gross'!F:F)</f>
        <v>0</v>
      </c>
      <c r="AH605" s="14">
        <f>SUMIF('consultant-gross'!D:D,eslam.data!AQ605,'consultant-gross'!G:G)</f>
        <v>0</v>
      </c>
      <c r="AI605" s="14">
        <f>SUMIF('consultant-net'!D:D,eslam.data!AQ605,'consultant-net'!F:F)</f>
        <v>0</v>
      </c>
      <c r="AJ605" s="2" t="str">
        <f>VLOOKUP(A605,'eslam-to-invoicing'!A:B,2,0)</f>
        <v>MDF Factory</v>
      </c>
      <c r="AQ605" s="2" t="str">
        <f t="shared" si="98"/>
        <v>MDF Factory5</v>
      </c>
      <c r="AR605" s="2" t="str">
        <f t="shared" si="99"/>
        <v>MDF Factory5</v>
      </c>
    </row>
    <row r="606" spans="1:44" hidden="1" x14ac:dyDescent="0.3">
      <c r="A606" s="6" t="s">
        <v>73</v>
      </c>
      <c r="B606" s="34">
        <f>VLOOKUP(A606,Sheet1!A:B,2,0)</f>
        <v>1</v>
      </c>
      <c r="C606" s="6">
        <v>6</v>
      </c>
      <c r="D606" s="25"/>
      <c r="E606" s="2">
        <v>17937654.126085419</v>
      </c>
      <c r="F606" s="26">
        <f>_xlfn.MAXIFS('data-from-invoicing'!E:E,'data-from-invoicing'!D:D,eslam.data!AR606)</f>
        <v>17710147.670000002</v>
      </c>
      <c r="G606" s="2">
        <f t="shared" si="96"/>
        <v>-227506.45608541742</v>
      </c>
      <c r="H606" s="2"/>
      <c r="I606" s="23"/>
      <c r="J606" s="2">
        <f>SUMIF('collection only'!D:D,eslam.data!AQ606,'collection only'!E:E)</f>
        <v>28503193.329999998</v>
      </c>
      <c r="K606" s="26">
        <f>SUMIF('data-from-invoicing'!D:D,eslam.data!AR606,'data-from-invoicing'!F:F)</f>
        <v>20230205.967699997</v>
      </c>
      <c r="L606" s="2">
        <f t="shared" si="97"/>
        <v>-8272987.3623000011</v>
      </c>
      <c r="M606" s="2"/>
      <c r="N606" s="2">
        <v>7331999.9999999991</v>
      </c>
      <c r="Q606" s="23"/>
      <c r="R606" s="2">
        <v>17171193.315510381</v>
      </c>
      <c r="S606" s="1">
        <v>44530</v>
      </c>
      <c r="T606" s="1">
        <v>44530</v>
      </c>
      <c r="U606" s="1">
        <v>44539</v>
      </c>
      <c r="V606">
        <v>28</v>
      </c>
      <c r="W606" s="1">
        <v>44567</v>
      </c>
      <c r="X606" s="1">
        <v>44581</v>
      </c>
      <c r="Y606" s="2">
        <v>68968353.370000005</v>
      </c>
      <c r="Z606" s="2">
        <v>11973915.52</v>
      </c>
      <c r="AF606" s="2">
        <v>0</v>
      </c>
      <c r="AG606" s="14">
        <f>SUMIF('consultant-gross'!D:D,eslam.data!AQ606,'consultant-gross'!F:F)</f>
        <v>17937654.126085415</v>
      </c>
      <c r="AH606" s="14">
        <f>SUMIF('consultant-gross'!D:D,eslam.data!AQ606,'consultant-gross'!G:G)</f>
        <v>68968353.370000005</v>
      </c>
      <c r="AI606" s="14">
        <f>SUMIF('consultant-net'!D:D,eslam.data!AQ606,'consultant-net'!F:F)</f>
        <v>17171193.315510381</v>
      </c>
      <c r="AJ606" s="2" t="str">
        <f>VLOOKUP(A606,'eslam-to-invoicing'!A:B,2,0)</f>
        <v>MDF Factory</v>
      </c>
      <c r="AQ606" s="2" t="str">
        <f t="shared" si="98"/>
        <v>MDF Factory6</v>
      </c>
      <c r="AR606" s="2" t="str">
        <f t="shared" si="99"/>
        <v>MDF Factory6</v>
      </c>
    </row>
    <row r="607" spans="1:44" hidden="1" x14ac:dyDescent="0.3">
      <c r="A607" s="6" t="s">
        <v>73</v>
      </c>
      <c r="B607" s="34">
        <f>VLOOKUP(A607,Sheet1!A:B,2,0)</f>
        <v>1</v>
      </c>
      <c r="C607" s="6">
        <v>7</v>
      </c>
      <c r="D607" s="25"/>
      <c r="E607" s="2">
        <v>16080953.78160258</v>
      </c>
      <c r="F607" s="26">
        <f>_xlfn.MAXIFS('data-from-invoicing'!E:E,'data-from-invoicing'!D:D,eslam.data!AR607)</f>
        <v>15382008.960000001</v>
      </c>
      <c r="G607" s="2">
        <f t="shared" si="96"/>
        <v>-698944.82160257921</v>
      </c>
      <c r="H607" s="2"/>
      <c r="I607" s="23"/>
      <c r="J607" s="2">
        <f>SUMIF('collection only'!D:D,eslam.data!AQ607,'collection only'!E:E)</f>
        <v>59606480</v>
      </c>
      <c r="K607" s="26">
        <f>SUMIF('data-from-invoicing'!D:D,eslam.data!AR607,'data-from-invoicing'!F:F)</f>
        <v>15247412.6383</v>
      </c>
      <c r="L607" s="2">
        <f t="shared" si="97"/>
        <v>-44359067.361699998</v>
      </c>
      <c r="M607" s="2"/>
      <c r="N607" s="2">
        <v>6000000</v>
      </c>
      <c r="Q607" s="23"/>
      <c r="R607" s="2">
        <v>14452550.56193712</v>
      </c>
      <c r="S607" s="1">
        <v>44561</v>
      </c>
      <c r="T607" s="1">
        <v>44561</v>
      </c>
      <c r="U607" s="1">
        <v>44572</v>
      </c>
      <c r="V607">
        <v>28</v>
      </c>
      <c r="W607" s="1">
        <v>44600</v>
      </c>
      <c r="X607" s="1">
        <v>44606</v>
      </c>
      <c r="Y607" s="2">
        <v>85049307.151602581</v>
      </c>
      <c r="Z607" s="2">
        <v>12658184.960000001</v>
      </c>
      <c r="AF607" s="2">
        <v>0</v>
      </c>
      <c r="AG607" s="14">
        <f>SUMIF('consultant-gross'!D:D,eslam.data!AQ607,'consultant-gross'!F:F)</f>
        <v>16588591.019999996</v>
      </c>
      <c r="AH607" s="14">
        <f>SUMIF('consultant-gross'!D:D,eslam.data!AQ607,'consultant-gross'!G:G)</f>
        <v>85556944.390000001</v>
      </c>
      <c r="AI607" s="14">
        <f>SUMIF('consultant-net'!D:D,eslam.data!AQ607,'consultant-net'!F:F)</f>
        <v>14851309.99</v>
      </c>
      <c r="AJ607" s="2" t="str">
        <f>VLOOKUP(A607,'eslam-to-invoicing'!A:B,2,0)</f>
        <v>MDF Factory</v>
      </c>
      <c r="AQ607" s="2" t="str">
        <f t="shared" si="98"/>
        <v>MDF Factory7</v>
      </c>
      <c r="AR607" s="2" t="str">
        <f t="shared" si="99"/>
        <v>MDF Factory7</v>
      </c>
    </row>
    <row r="608" spans="1:44" hidden="1" x14ac:dyDescent="0.3">
      <c r="A608" s="6" t="s">
        <v>73</v>
      </c>
      <c r="B608" s="34">
        <f>VLOOKUP(A608,Sheet1!A:B,2,0)</f>
        <v>1</v>
      </c>
      <c r="C608" s="6">
        <v>8</v>
      </c>
      <c r="D608" s="25"/>
      <c r="E608" s="2">
        <v>12291002.28839742</v>
      </c>
      <c r="F608" s="26">
        <f>_xlfn.MAXIFS('data-from-invoicing'!E:E,'data-from-invoicing'!D:D,eslam.data!AR608)</f>
        <v>7024663.54</v>
      </c>
      <c r="G608" s="2">
        <f t="shared" si="96"/>
        <v>-5266338.7483974202</v>
      </c>
      <c r="H608" s="2"/>
      <c r="I608" s="23"/>
      <c r="J608" s="2">
        <f>SUMIF('collection only'!D:D,eslam.data!AQ608,'collection only'!E:E)</f>
        <v>29352571.68</v>
      </c>
      <c r="K608" s="26">
        <f>SUMIF('data-from-invoicing'!D:D,eslam.data!AR608,'data-from-invoicing'!F:F)</f>
        <v>13514522.741600001</v>
      </c>
      <c r="L608" s="2">
        <f t="shared" si="97"/>
        <v>-15838048.938399998</v>
      </c>
      <c r="M608" s="2"/>
      <c r="N608" s="2">
        <v>11000000</v>
      </c>
      <c r="Q608" s="23"/>
      <c r="R608" s="2">
        <v>12391060.050000001</v>
      </c>
      <c r="S608" s="1">
        <v>44592</v>
      </c>
      <c r="T608" s="1">
        <v>44592</v>
      </c>
      <c r="U608" s="1">
        <v>44601</v>
      </c>
      <c r="V608">
        <v>28</v>
      </c>
      <c r="W608" s="1">
        <v>44629</v>
      </c>
      <c r="X608" s="1">
        <v>44621</v>
      </c>
      <c r="Y608" s="2">
        <v>97340309.439999998</v>
      </c>
      <c r="Z608" s="2">
        <v>14426942.060000001</v>
      </c>
      <c r="AF608" s="2">
        <v>0</v>
      </c>
      <c r="AG608" s="14">
        <f>SUMIF('consultant-gross'!D:D,eslam.data!AQ608,'consultant-gross'!F:F)</f>
        <v>12291002.288397416</v>
      </c>
      <c r="AH608" s="14">
        <f>SUMIF('consultant-gross'!D:D,eslam.data!AQ608,'consultant-gross'!G:G)</f>
        <v>97340309.439999998</v>
      </c>
      <c r="AI608" s="14">
        <f>SUMIF('consultant-net'!D:D,eslam.data!AQ608,'consultant-net'!F:F)</f>
        <v>12391060.050000001</v>
      </c>
      <c r="AJ608" s="2" t="str">
        <f>VLOOKUP(A608,'eslam-to-invoicing'!A:B,2,0)</f>
        <v>MDF Factory</v>
      </c>
      <c r="AQ608" s="2" t="str">
        <f t="shared" si="98"/>
        <v>MDF Factory8</v>
      </c>
      <c r="AR608" s="2" t="str">
        <f t="shared" si="99"/>
        <v>MDF Factory8</v>
      </c>
    </row>
    <row r="609" spans="1:44" hidden="1" x14ac:dyDescent="0.3">
      <c r="A609" s="6" t="s">
        <v>73</v>
      </c>
      <c r="B609" s="34">
        <f>VLOOKUP(A609,Sheet1!A:B,2,0)</f>
        <v>1</v>
      </c>
      <c r="C609" s="6">
        <v>9</v>
      </c>
      <c r="D609" s="25"/>
      <c r="E609" s="2">
        <v>8038787.7699999958</v>
      </c>
      <c r="F609" s="26">
        <f>_xlfn.MAXIFS('data-from-invoicing'!E:E,'data-from-invoicing'!D:D,eslam.data!AR609)</f>
        <v>6053905.5100000007</v>
      </c>
      <c r="G609" s="2">
        <f t="shared" si="96"/>
        <v>-1984882.2599999951</v>
      </c>
      <c r="H609" s="2"/>
      <c r="I609" s="23"/>
      <c r="J609" s="2">
        <f>SUMIF('collection only'!D:D,eslam.data!AQ609,'collection only'!E:E)</f>
        <v>18942922.649999999</v>
      </c>
      <c r="K609" s="26">
        <f>SUMIF('data-from-invoicing'!D:D,eslam.data!AR609,'data-from-invoicing'!F:F)</f>
        <v>8739856.8749000002</v>
      </c>
      <c r="L609" s="2">
        <f t="shared" si="97"/>
        <v>-10203065.775099998</v>
      </c>
      <c r="M609" s="2"/>
      <c r="N609" s="2">
        <v>13754630</v>
      </c>
      <c r="Q609" s="23"/>
      <c r="R609" s="2">
        <v>7655361.3300000001</v>
      </c>
      <c r="S609" s="1">
        <v>44620</v>
      </c>
      <c r="T609" s="1">
        <v>44620</v>
      </c>
      <c r="U609" s="1">
        <v>44629</v>
      </c>
      <c r="V609">
        <v>28</v>
      </c>
      <c r="W609" s="1">
        <v>44657</v>
      </c>
      <c r="X609" s="1">
        <v>44658</v>
      </c>
      <c r="Y609" s="2">
        <v>105379097.20999999</v>
      </c>
      <c r="Z609" s="2">
        <v>14289033.25</v>
      </c>
      <c r="AD609" s="2">
        <v>2526800.69</v>
      </c>
      <c r="AE609" s="2">
        <v>2526800.69</v>
      </c>
      <c r="AF609" s="2">
        <v>0</v>
      </c>
      <c r="AG609" s="14">
        <f>SUMIF('consultant-gross'!D:D,eslam.data!AQ609,'consultant-gross'!F:F)</f>
        <v>8038787.7699999958</v>
      </c>
      <c r="AH609" s="14">
        <f>SUMIF('consultant-gross'!D:D,eslam.data!AQ609,'consultant-gross'!G:G)</f>
        <v>105379097.20999999</v>
      </c>
      <c r="AI609" s="14">
        <f>SUMIF('consultant-net'!D:D,eslam.data!AQ609,'consultant-net'!F:F)</f>
        <v>7655361.3300000001</v>
      </c>
      <c r="AJ609" s="2" t="str">
        <f>VLOOKUP(A609,'eslam-to-invoicing'!A:B,2,0)</f>
        <v>MDF Factory</v>
      </c>
      <c r="AQ609" s="2" t="str">
        <f t="shared" si="98"/>
        <v>MDF Factory9</v>
      </c>
      <c r="AR609" s="2" t="str">
        <f t="shared" si="99"/>
        <v>MDF Factory9</v>
      </c>
    </row>
    <row r="610" spans="1:44" hidden="1" x14ac:dyDescent="0.3">
      <c r="A610" s="6" t="s">
        <v>73</v>
      </c>
      <c r="B610" s="34">
        <f>VLOOKUP(A610,Sheet1!A:B,2,0)</f>
        <v>1</v>
      </c>
      <c r="C610" s="6">
        <v>10</v>
      </c>
      <c r="D610" s="25"/>
      <c r="E610" s="2">
        <v>6155129.9900000095</v>
      </c>
      <c r="F610" s="26">
        <f>_xlfn.MAXIFS('data-from-invoicing'!E:E,'data-from-invoicing'!D:D,eslam.data!AR610)</f>
        <v>7456023.4299999997</v>
      </c>
      <c r="G610" s="2">
        <f t="shared" si="96"/>
        <v>1300893.4399999902</v>
      </c>
      <c r="H610" s="2"/>
      <c r="I610" s="23"/>
      <c r="J610" s="2">
        <f>SUMIF('collection only'!D:D,eslam.data!AQ610,'collection only'!E:E)</f>
        <v>11719330.26</v>
      </c>
      <c r="K610" s="26">
        <f>SUMIF('data-from-invoicing'!D:D,eslam.data!AR610,'data-from-invoicing'!F:F)</f>
        <v>14703215.598099999</v>
      </c>
      <c r="L610" s="2">
        <f t="shared" si="97"/>
        <v>2983885.3380999994</v>
      </c>
      <c r="M610" s="2"/>
      <c r="N610" s="2">
        <v>1488562.75</v>
      </c>
      <c r="Q610" s="23"/>
      <c r="R610" s="2">
        <v>11119452.630000001</v>
      </c>
      <c r="S610" s="1">
        <v>44651</v>
      </c>
      <c r="T610" s="1">
        <v>44651</v>
      </c>
      <c r="U610" s="1">
        <v>44664</v>
      </c>
      <c r="V610">
        <v>28</v>
      </c>
      <c r="W610" s="1">
        <v>44692</v>
      </c>
      <c r="X610" s="1">
        <v>44678</v>
      </c>
      <c r="Y610" s="2">
        <v>111534227.2</v>
      </c>
      <c r="Z610" s="2">
        <v>19004034.210000001</v>
      </c>
      <c r="AF610" s="2">
        <v>0</v>
      </c>
      <c r="AG610" s="14">
        <f>SUMIF('consultant-gross'!D:D,eslam.data!AQ610,'consultant-gross'!F:F)</f>
        <v>6155129.9900000095</v>
      </c>
      <c r="AH610" s="14">
        <f>SUMIF('consultant-gross'!D:D,eslam.data!AQ610,'consultant-gross'!G:G)</f>
        <v>111534227.2</v>
      </c>
      <c r="AI610" s="14">
        <f>SUMIF('consultant-net'!D:D,eslam.data!AQ610,'consultant-net'!F:F)</f>
        <v>11119452.630000001</v>
      </c>
      <c r="AJ610" s="2" t="str">
        <f>VLOOKUP(A610,'eslam-to-invoicing'!A:B,2,0)</f>
        <v>MDF Factory</v>
      </c>
      <c r="AQ610" s="2" t="str">
        <f t="shared" si="98"/>
        <v>MDF Factory10</v>
      </c>
      <c r="AR610" s="2" t="str">
        <f t="shared" si="99"/>
        <v>MDF Factory10</v>
      </c>
    </row>
    <row r="611" spans="1:44" hidden="1" x14ac:dyDescent="0.3">
      <c r="A611" s="6" t="s">
        <v>73</v>
      </c>
      <c r="B611" s="34">
        <f>VLOOKUP(A611,Sheet1!A:B,2,0)</f>
        <v>1</v>
      </c>
      <c r="C611" s="6">
        <v>11</v>
      </c>
      <c r="D611" s="25"/>
      <c r="E611" s="2">
        <v>9364100.799999997</v>
      </c>
      <c r="F611" s="26">
        <f>_xlfn.MAXIFS('data-from-invoicing'!E:E,'data-from-invoicing'!D:D,eslam.data!AR611)</f>
        <v>9266643.7599999998</v>
      </c>
      <c r="G611" s="2">
        <f t="shared" si="96"/>
        <v>-97457.039999997243</v>
      </c>
      <c r="H611" s="2"/>
      <c r="I611" s="23"/>
      <c r="J611" s="2">
        <f>SUMIF('collection only'!D:D,eslam.data!AQ611,'collection only'!E:E)</f>
        <v>11835349.23</v>
      </c>
      <c r="K611" s="26">
        <f>SUMIF('data-from-invoicing'!D:D,eslam.data!AR611,'data-from-invoicing'!F:F)</f>
        <v>10374106.903800001</v>
      </c>
      <c r="L611" s="2">
        <f t="shared" si="97"/>
        <v>-1461242.3261999991</v>
      </c>
      <c r="M611" s="2"/>
      <c r="N611" s="2">
        <v>3000000</v>
      </c>
      <c r="Q611" s="23"/>
      <c r="R611" s="2">
        <v>9991684.9399999995</v>
      </c>
      <c r="S611" s="1">
        <v>44681</v>
      </c>
      <c r="T611" s="1">
        <v>44681</v>
      </c>
      <c r="U611" s="1">
        <v>44679</v>
      </c>
      <c r="V611">
        <v>28</v>
      </c>
      <c r="W611" s="1">
        <v>44707</v>
      </c>
      <c r="X611" s="1">
        <v>44719</v>
      </c>
      <c r="Y611" s="2">
        <v>120898328</v>
      </c>
      <c r="Z611" s="2">
        <v>19378872</v>
      </c>
      <c r="AA611" s="2">
        <v>6694496.1699999999</v>
      </c>
      <c r="AC611" s="2">
        <v>8943366.1600000001</v>
      </c>
      <c r="AD611" s="2">
        <v>2938817.5</v>
      </c>
      <c r="AE611" s="2">
        <v>2938817.5</v>
      </c>
      <c r="AF611" s="2">
        <v>985000</v>
      </c>
      <c r="AG611" s="14">
        <f>SUMIF('consultant-gross'!D:D,eslam.data!AQ611,'consultant-gross'!F:F)</f>
        <v>9364100.799999997</v>
      </c>
      <c r="AH611" s="14">
        <f>SUMIF('consultant-gross'!D:D,eslam.data!AQ611,'consultant-gross'!G:G)</f>
        <v>120898328</v>
      </c>
      <c r="AI611" s="14">
        <f>SUMIF('consultant-net'!D:D,eslam.data!AQ611,'consultant-net'!F:F)</f>
        <v>9991684.9399999995</v>
      </c>
      <c r="AJ611" s="2" t="str">
        <f>VLOOKUP(A611,'eslam-to-invoicing'!A:B,2,0)</f>
        <v>MDF Factory</v>
      </c>
      <c r="AQ611" s="2" t="str">
        <f t="shared" si="98"/>
        <v>MDF Factory11</v>
      </c>
      <c r="AR611" s="2" t="str">
        <f t="shared" si="99"/>
        <v>MDF Factory11</v>
      </c>
    </row>
    <row r="612" spans="1:44" hidden="1" x14ac:dyDescent="0.3">
      <c r="A612" s="6" t="s">
        <v>73</v>
      </c>
      <c r="B612" s="34">
        <f>VLOOKUP(A612,Sheet1!A:B,2,0)</f>
        <v>1</v>
      </c>
      <c r="C612" s="6">
        <v>12</v>
      </c>
      <c r="D612" s="25"/>
      <c r="E612" s="2">
        <v>27509389.270000011</v>
      </c>
      <c r="F612" s="26">
        <f>_xlfn.MAXIFS('data-from-invoicing'!E:E,'data-from-invoicing'!D:D,eslam.data!AR612)</f>
        <v>35128478.149999999</v>
      </c>
      <c r="G612" s="2">
        <f t="shared" si="96"/>
        <v>7619088.8799999878</v>
      </c>
      <c r="H612" s="2"/>
      <c r="I612" s="23"/>
      <c r="J612" s="2">
        <f>SUMIF('collection only'!D:D,eslam.data!AQ612,'collection only'!E:E)</f>
        <v>25380982.300000001</v>
      </c>
      <c r="K612" s="26">
        <f>SUMIF('data-from-invoicing'!D:D,eslam.data!AR612,'data-from-invoicing'!F:F)</f>
        <v>25882723.221099999</v>
      </c>
      <c r="L612" s="2">
        <f t="shared" si="97"/>
        <v>501740.92109999806</v>
      </c>
      <c r="M612" s="2"/>
      <c r="Q612" s="23"/>
      <c r="R612" s="2">
        <v>29337407.23</v>
      </c>
      <c r="S612" s="1">
        <v>44712</v>
      </c>
      <c r="T612" s="1">
        <v>44712</v>
      </c>
      <c r="U612" s="1">
        <v>44723</v>
      </c>
      <c r="V612">
        <v>28</v>
      </c>
      <c r="W612" s="1">
        <v>44751</v>
      </c>
      <c r="X612" s="1">
        <v>44741</v>
      </c>
      <c r="Y612" s="2">
        <v>148407717.27000001</v>
      </c>
      <c r="Z612" s="2">
        <v>21048487.960000001</v>
      </c>
      <c r="AA612" s="2">
        <v>9413326</v>
      </c>
      <c r="AC612" s="2">
        <v>14867864</v>
      </c>
      <c r="AD612" s="2">
        <v>3374171</v>
      </c>
      <c r="AE612" s="2">
        <v>3374171</v>
      </c>
      <c r="AF612" s="2">
        <v>0</v>
      </c>
      <c r="AG612" s="14">
        <f>SUMIF('consultant-gross'!D:D,eslam.data!AQ612,'consultant-gross'!F:F)</f>
        <v>27509389.270000011</v>
      </c>
      <c r="AH612" s="14">
        <f>SUMIF('consultant-gross'!D:D,eslam.data!AQ612,'consultant-gross'!G:G)</f>
        <v>148407717.27000001</v>
      </c>
      <c r="AI612" s="14">
        <f>SUMIF('consultant-net'!D:D,eslam.data!AQ612,'consultant-net'!F:F)</f>
        <v>29337407.23</v>
      </c>
      <c r="AJ612" s="2" t="str">
        <f>VLOOKUP(A612,'eslam-to-invoicing'!A:B,2,0)</f>
        <v>MDF Factory</v>
      </c>
      <c r="AQ612" s="2" t="str">
        <f t="shared" si="98"/>
        <v>MDF Factory12</v>
      </c>
      <c r="AR612" s="2" t="str">
        <f t="shared" si="99"/>
        <v>MDF Factory12</v>
      </c>
    </row>
    <row r="613" spans="1:44" hidden="1" x14ac:dyDescent="0.3">
      <c r="A613" s="6" t="s">
        <v>73</v>
      </c>
      <c r="B613" s="34">
        <f>VLOOKUP(A613,Sheet1!A:B,2,0)</f>
        <v>1</v>
      </c>
      <c r="C613" s="6">
        <v>13</v>
      </c>
      <c r="D613" s="25"/>
      <c r="E613" s="2">
        <v>15343913.470000001</v>
      </c>
      <c r="F613" s="26">
        <f>_xlfn.MAXIFS('data-from-invoicing'!E:E,'data-from-invoicing'!D:D,eslam.data!AR613)</f>
        <v>16038148.23</v>
      </c>
      <c r="G613" s="2">
        <f t="shared" si="96"/>
        <v>694234.75999999978</v>
      </c>
      <c r="H613" s="2"/>
      <c r="I613" s="23"/>
      <c r="J613" s="2">
        <f>SUMIF('collection only'!D:D,eslam.data!AQ613,'collection only'!E:E)</f>
        <v>2351273.2200000002</v>
      </c>
      <c r="K613" s="26">
        <f>SUMIF('data-from-invoicing'!D:D,eslam.data!AR613,'data-from-invoicing'!F:F)</f>
        <v>2860119.7470999998</v>
      </c>
      <c r="L613" s="2">
        <f t="shared" si="97"/>
        <v>508846.5270999996</v>
      </c>
      <c r="M613" s="2"/>
      <c r="Q613" s="23"/>
      <c r="R613" s="2">
        <v>19866888.030000001</v>
      </c>
      <c r="S613" s="1">
        <v>44742</v>
      </c>
      <c r="T613" s="1">
        <v>44742</v>
      </c>
      <c r="U613" s="1">
        <v>44748</v>
      </c>
      <c r="V613">
        <v>28</v>
      </c>
      <c r="W613" s="1">
        <v>44776</v>
      </c>
      <c r="X613" s="1">
        <v>44780</v>
      </c>
      <c r="Y613" s="2">
        <v>163751630.74000001</v>
      </c>
      <c r="Z613" s="2">
        <v>25112316.18</v>
      </c>
      <c r="AA613" s="2">
        <v>10650525.16</v>
      </c>
      <c r="AC613" s="2">
        <v>15407262.1</v>
      </c>
      <c r="AD613" s="2">
        <v>3894039.6749999998</v>
      </c>
      <c r="AE613" s="2">
        <v>3894039.6749999998</v>
      </c>
      <c r="AF613" s="2">
        <v>1300000</v>
      </c>
      <c r="AG613" s="14">
        <f>SUMIF('consultant-gross'!D:D,eslam.data!AQ613,'consultant-gross'!F:F)</f>
        <v>15343913.469999999</v>
      </c>
      <c r="AH613" s="14">
        <f>SUMIF('consultant-gross'!D:D,eslam.data!AQ613,'consultant-gross'!G:G)</f>
        <v>163751630.74000001</v>
      </c>
      <c r="AI613" s="14">
        <f>SUMIF('consultant-net'!D:D,eslam.data!AQ613,'consultant-net'!F:F)</f>
        <v>19866888.030000001</v>
      </c>
      <c r="AJ613" s="2" t="str">
        <f>VLOOKUP(A613,'eslam-to-invoicing'!A:B,2,0)</f>
        <v>MDF Factory</v>
      </c>
      <c r="AQ613" s="2" t="str">
        <f t="shared" si="98"/>
        <v>MDF Factory13</v>
      </c>
      <c r="AR613" s="2" t="str">
        <f t="shared" si="99"/>
        <v>MDF Factory13</v>
      </c>
    </row>
    <row r="614" spans="1:44" hidden="1" x14ac:dyDescent="0.3">
      <c r="A614" s="6" t="s">
        <v>73</v>
      </c>
      <c r="B614" s="34">
        <f>VLOOKUP(A614,Sheet1!A:B,2,0)</f>
        <v>1</v>
      </c>
      <c r="C614" s="6">
        <v>14</v>
      </c>
      <c r="D614" s="25"/>
      <c r="E614" s="2">
        <v>11905906.396753579</v>
      </c>
      <c r="F614" s="26">
        <f>_xlfn.MAXIFS('data-from-invoicing'!E:E,'data-from-invoicing'!D:D,eslam.data!AR614)</f>
        <v>12281779.549999999</v>
      </c>
      <c r="G614" s="2">
        <f t="shared" si="96"/>
        <v>375873.1532464195</v>
      </c>
      <c r="H614" s="2"/>
      <c r="I614" s="23"/>
      <c r="J614" s="2">
        <f>SUMIF('collection only'!D:D,eslam.data!AQ614,'collection only'!E:E)</f>
        <v>11219362.359999999</v>
      </c>
      <c r="K614" s="26">
        <f>SUMIF('data-from-invoicing'!D:D,eslam.data!AR614,'data-from-invoicing'!F:F)</f>
        <v>23227533.887499999</v>
      </c>
      <c r="L614" s="2">
        <f t="shared" si="97"/>
        <v>12008171.5275</v>
      </c>
      <c r="M614" s="2"/>
      <c r="Q614" s="23"/>
      <c r="R614" s="2">
        <v>11219361.663276941</v>
      </c>
      <c r="S614" s="1">
        <v>44773</v>
      </c>
      <c r="T614" s="1">
        <v>44767</v>
      </c>
      <c r="U614" s="1">
        <v>44787</v>
      </c>
      <c r="V614">
        <v>28</v>
      </c>
      <c r="W614" s="1">
        <v>44815</v>
      </c>
      <c r="X614" s="1">
        <v>44829</v>
      </c>
      <c r="Y614" s="2">
        <v>175657537.13675359</v>
      </c>
      <c r="Z614" s="2">
        <v>28064532.296287641</v>
      </c>
      <c r="AA614" s="2">
        <v>10473927.480705</v>
      </c>
      <c r="AC614" s="2">
        <v>17096495.494603131</v>
      </c>
      <c r="AD614" s="2">
        <v>4266369.8049999997</v>
      </c>
      <c r="AE614" s="2">
        <v>4266369.8049999997</v>
      </c>
      <c r="AF614" s="2">
        <v>3250000</v>
      </c>
      <c r="AG614" s="14">
        <f>SUMIF('consultant-gross'!D:D,eslam.data!AQ614,'consultant-gross'!F:F)</f>
        <v>12301138.789999992</v>
      </c>
      <c r="AH614" s="14">
        <f>SUMIF('consultant-gross'!D:D,eslam.data!AQ614,'consultant-gross'!G:G)</f>
        <v>176052769.53</v>
      </c>
      <c r="AI614" s="14">
        <f>SUMIF('consultant-net'!D:D,eslam.data!AQ614,'consultant-net'!F:F)</f>
        <v>15316196.460000001</v>
      </c>
      <c r="AJ614" s="2" t="str">
        <f>VLOOKUP(A614,'eslam-to-invoicing'!A:B,2,0)</f>
        <v>MDF Factory</v>
      </c>
      <c r="AQ614" s="2" t="str">
        <f t="shared" si="98"/>
        <v>MDF Factory14</v>
      </c>
      <c r="AR614" s="2" t="str">
        <f t="shared" si="99"/>
        <v>MDF Factory14</v>
      </c>
    </row>
    <row r="615" spans="1:44" hidden="1" x14ac:dyDescent="0.3">
      <c r="A615" s="6" t="s">
        <v>73</v>
      </c>
      <c r="B615" s="34">
        <f>VLOOKUP(A615,Sheet1!A:B,2,0)</f>
        <v>1</v>
      </c>
      <c r="C615" s="6">
        <v>15</v>
      </c>
      <c r="D615" s="25"/>
      <c r="E615" s="2">
        <v>8651043.7332464159</v>
      </c>
      <c r="F615" s="26">
        <f>_xlfn.MAXIFS('data-from-invoicing'!E:E,'data-from-invoicing'!D:D,eslam.data!AR615)</f>
        <v>8189110.5</v>
      </c>
      <c r="G615" s="2">
        <f t="shared" si="96"/>
        <v>-461933.23324641585</v>
      </c>
      <c r="H615" s="2"/>
      <c r="I615" s="23"/>
      <c r="J615" s="2">
        <f>SUMIF('collection only'!D:D,eslam.data!AQ615,'collection only'!E:E)</f>
        <v>10812468.25</v>
      </c>
      <c r="K615" s="26">
        <f>SUMIF('data-from-invoicing'!D:D,eslam.data!AR615,'data-from-invoicing'!F:F)</f>
        <v>15790368.0492</v>
      </c>
      <c r="L615" s="2">
        <f t="shared" si="97"/>
        <v>4977899.7992000002</v>
      </c>
      <c r="M615" s="2"/>
      <c r="Q615" s="23"/>
      <c r="R615" s="2">
        <v>15409194.689999999</v>
      </c>
      <c r="S615" s="1">
        <v>44804</v>
      </c>
      <c r="T615" s="1">
        <v>44804</v>
      </c>
      <c r="U615" s="1">
        <v>44812</v>
      </c>
      <c r="V615">
        <v>28</v>
      </c>
      <c r="W615" s="1">
        <v>44840</v>
      </c>
      <c r="X615" s="1">
        <v>44843</v>
      </c>
      <c r="Y615" s="2">
        <v>184308580.87</v>
      </c>
      <c r="Z615" s="2">
        <v>33441117.050000001</v>
      </c>
      <c r="AA615" s="2">
        <v>10616746</v>
      </c>
      <c r="AC615" s="2">
        <v>16229441.880000001</v>
      </c>
      <c r="AD615" s="2">
        <v>4412077.4000000004</v>
      </c>
      <c r="AE615" s="2">
        <v>4412077.4000000004</v>
      </c>
      <c r="AF615" s="2">
        <v>1350000</v>
      </c>
      <c r="AG615" s="14">
        <f>SUMIF('consultant-gross'!D:D,eslam.data!AQ615,'consultant-gross'!F:F)</f>
        <v>8651043.7332464159</v>
      </c>
      <c r="AH615" s="14">
        <f>SUMIF('consultant-gross'!D:D,eslam.data!AQ615,'consultant-gross'!G:G)</f>
        <v>184308580.87</v>
      </c>
      <c r="AI615" s="14">
        <f>SUMIF('consultant-net'!D:D,eslam.data!AQ615,'consultant-net'!F:F)</f>
        <v>15409194.689999999</v>
      </c>
      <c r="AJ615" s="2" t="str">
        <f>VLOOKUP(A615,'eslam-to-invoicing'!A:B,2,0)</f>
        <v>MDF Factory</v>
      </c>
      <c r="AQ615" s="2" t="str">
        <f t="shared" si="98"/>
        <v>MDF Factory15</v>
      </c>
      <c r="AR615" s="2" t="str">
        <f t="shared" si="99"/>
        <v>MDF Factory15</v>
      </c>
    </row>
    <row r="616" spans="1:44" hidden="1" x14ac:dyDescent="0.3">
      <c r="A616" s="6" t="s">
        <v>73</v>
      </c>
      <c r="B616" s="34">
        <f>VLOOKUP(A616,Sheet1!A:B,2,0)</f>
        <v>1</v>
      </c>
      <c r="C616" s="6">
        <v>16</v>
      </c>
      <c r="D616" s="25"/>
      <c r="E616" s="2">
        <v>21753082.059999999</v>
      </c>
      <c r="F616" s="26">
        <f>_xlfn.MAXIFS('data-from-invoicing'!E:E,'data-from-invoicing'!D:D,eslam.data!AR616)</f>
        <v>11688118.01</v>
      </c>
      <c r="G616" s="2">
        <f t="shared" si="96"/>
        <v>-10064964.049999999</v>
      </c>
      <c r="H616" s="2"/>
      <c r="I616" s="23"/>
      <c r="J616" s="2">
        <f>SUMIF('collection only'!D:D,eslam.data!AQ616,'collection only'!E:E)</f>
        <v>10601848.060000001</v>
      </c>
      <c r="K616" s="26">
        <f>SUMIF('data-from-invoicing'!D:D,eslam.data!AR616,'data-from-invoicing'!F:F)</f>
        <v>12827443.3694</v>
      </c>
      <c r="L616" s="2">
        <f t="shared" si="97"/>
        <v>2225595.3093999997</v>
      </c>
      <c r="M616" s="2"/>
      <c r="Q616" s="23"/>
      <c r="R616" s="2">
        <v>22014291.850000001</v>
      </c>
      <c r="S616" s="1">
        <v>44834</v>
      </c>
      <c r="T616" s="1">
        <v>44834</v>
      </c>
      <c r="U616" s="1">
        <v>44845</v>
      </c>
      <c r="V616">
        <v>28</v>
      </c>
      <c r="W616" s="1">
        <v>44873</v>
      </c>
      <c r="X616" s="1">
        <v>44871</v>
      </c>
      <c r="Y616" s="2">
        <v>206061662.93000001</v>
      </c>
      <c r="Z616" s="2">
        <v>35882692.549999997</v>
      </c>
      <c r="AA616" s="2">
        <v>10827826.68</v>
      </c>
      <c r="AC616" s="2">
        <v>16039161.029999999</v>
      </c>
      <c r="AD616" s="2">
        <v>4776541.5750000002</v>
      </c>
      <c r="AE616" s="2">
        <v>4776541.5750000002</v>
      </c>
      <c r="AF616" s="2">
        <v>3300000</v>
      </c>
      <c r="AG616" s="14">
        <f>SUMIF('consultant-gross'!D:D,eslam.data!AQ616,'consultant-gross'!F:F)</f>
        <v>21753082.060000002</v>
      </c>
      <c r="AH616" s="14">
        <f>SUMIF('consultant-gross'!D:D,eslam.data!AQ616,'consultant-gross'!G:G)</f>
        <v>206061662.93000001</v>
      </c>
      <c r="AI616" s="14">
        <f>SUMIF('consultant-net'!D:D,eslam.data!AQ616,'consultant-net'!F:F)</f>
        <v>22014291.850000001</v>
      </c>
      <c r="AJ616" s="2" t="str">
        <f>VLOOKUP(A616,'eslam-to-invoicing'!A:B,2,0)</f>
        <v>MDF Factory</v>
      </c>
      <c r="AQ616" s="2" t="str">
        <f t="shared" si="98"/>
        <v>MDF Factory16</v>
      </c>
      <c r="AR616" s="2" t="str">
        <f t="shared" si="99"/>
        <v>MDF Factory16</v>
      </c>
    </row>
    <row r="617" spans="1:44" hidden="1" x14ac:dyDescent="0.3">
      <c r="A617" s="6" t="s">
        <v>73</v>
      </c>
      <c r="B617" s="34">
        <f>VLOOKUP(A617,Sheet1!A:B,2,0)</f>
        <v>1</v>
      </c>
      <c r="C617" s="6">
        <v>17</v>
      </c>
      <c r="D617" s="25"/>
      <c r="E617" s="2">
        <v>3503748.6999999881</v>
      </c>
      <c r="F617" s="26">
        <f>_xlfn.MAXIFS('data-from-invoicing'!E:E,'data-from-invoicing'!D:D,eslam.data!AR617)</f>
        <v>12397151.01</v>
      </c>
      <c r="G617" s="2">
        <f t="shared" si="96"/>
        <v>8893402.3100000117</v>
      </c>
      <c r="H617" s="2"/>
      <c r="I617" s="23"/>
      <c r="J617" s="2">
        <f>SUMIF('collection only'!D:D,eslam.data!AQ617,'collection only'!E:E)</f>
        <v>13701835.530000001</v>
      </c>
      <c r="K617" s="26">
        <f>SUMIF('data-from-invoicing'!D:D,eslam.data!AR617,'data-from-invoicing'!F:F)</f>
        <v>13738045.4627</v>
      </c>
      <c r="L617" s="2">
        <f t="shared" si="97"/>
        <v>36209.932699998841</v>
      </c>
      <c r="M617" s="2"/>
      <c r="Q617" s="23"/>
      <c r="R617" s="2">
        <v>15156893.210000001</v>
      </c>
      <c r="S617" s="1">
        <v>44865</v>
      </c>
      <c r="T617" s="1">
        <v>44865</v>
      </c>
      <c r="U617" s="1">
        <v>44873</v>
      </c>
      <c r="V617">
        <v>28</v>
      </c>
      <c r="W617" s="1">
        <v>44901</v>
      </c>
      <c r="X617" s="1">
        <v>44888</v>
      </c>
      <c r="Y617" s="2">
        <v>209565411.63</v>
      </c>
      <c r="Z617" s="2">
        <v>38117303.520000003</v>
      </c>
      <c r="AA617" s="2">
        <v>12364842.710000001</v>
      </c>
      <c r="AC617" s="2">
        <v>20883147.710000001</v>
      </c>
      <c r="AD617" s="2">
        <v>5114135</v>
      </c>
      <c r="AE617" s="2">
        <v>5114135</v>
      </c>
      <c r="AF617" s="2">
        <v>2890000</v>
      </c>
      <c r="AG617" s="14">
        <f>SUMIF('consultant-gross'!D:D,eslam.data!AQ617,'consultant-gross'!F:F)</f>
        <v>3503748.6999999881</v>
      </c>
      <c r="AH617" s="14">
        <f>SUMIF('consultant-gross'!D:D,eslam.data!AQ617,'consultant-gross'!G:G)</f>
        <v>209565411.63</v>
      </c>
      <c r="AI617" s="14">
        <f>SUMIF('consultant-net'!D:D,eslam.data!AQ617,'consultant-net'!F:F)</f>
        <v>15156893.210000001</v>
      </c>
      <c r="AJ617" s="2" t="str">
        <f>VLOOKUP(A617,'eslam-to-invoicing'!A:B,2,0)</f>
        <v>MDF Factory</v>
      </c>
      <c r="AQ617" s="2" t="str">
        <f t="shared" si="98"/>
        <v>MDF Factory17</v>
      </c>
      <c r="AR617" s="2" t="str">
        <f t="shared" si="99"/>
        <v>MDF Factory17</v>
      </c>
    </row>
    <row r="618" spans="1:44" hidden="1" x14ac:dyDescent="0.3">
      <c r="A618" s="6" t="s">
        <v>73</v>
      </c>
      <c r="B618" s="34">
        <f>VLOOKUP(A618,Sheet1!A:B,2,0)</f>
        <v>1</v>
      </c>
      <c r="C618" s="6">
        <v>18</v>
      </c>
      <c r="D618" s="25"/>
      <c r="E618" s="2">
        <v>4093790.1299999952</v>
      </c>
      <c r="F618" s="26">
        <f>_xlfn.MAXIFS('data-from-invoicing'!E:E,'data-from-invoicing'!D:D,eslam.data!AR618)</f>
        <v>4222095.24</v>
      </c>
      <c r="G618" s="2">
        <f t="shared" si="96"/>
        <v>128305.11000000499</v>
      </c>
      <c r="H618" s="2"/>
      <c r="I618" s="23"/>
      <c r="J618" s="2">
        <f>SUMIF('collection only'!D:D,eslam.data!AQ618,'collection only'!E:E)</f>
        <v>3474417.48</v>
      </c>
      <c r="K618" s="26">
        <f>SUMIF('data-from-invoicing'!D:D,eslam.data!AR618,'data-from-invoicing'!F:F)</f>
        <v>8046794.6243000003</v>
      </c>
      <c r="L618" s="2">
        <f t="shared" si="97"/>
        <v>4572377.1443000007</v>
      </c>
      <c r="M618" s="2"/>
      <c r="Q618" s="23"/>
      <c r="R618" s="2">
        <v>5028798.9800000004</v>
      </c>
      <c r="S618" s="1">
        <v>44895</v>
      </c>
      <c r="T618" s="1">
        <v>44880</v>
      </c>
      <c r="U618" s="1">
        <v>44892</v>
      </c>
      <c r="V618">
        <v>28</v>
      </c>
      <c r="W618" s="1">
        <v>44920</v>
      </c>
      <c r="X618" s="1">
        <v>44906</v>
      </c>
      <c r="Y618" s="2">
        <v>213659201.75999999</v>
      </c>
      <c r="Z618" s="2">
        <v>38907634.850000001</v>
      </c>
      <c r="AA618" s="2">
        <v>12512881.83</v>
      </c>
      <c r="AC618" s="2">
        <v>19805682.68</v>
      </c>
      <c r="AD618" s="2">
        <v>5216480</v>
      </c>
      <c r="AE618" s="2">
        <v>5216480</v>
      </c>
      <c r="AF618" s="2">
        <v>2840000</v>
      </c>
      <c r="AG618" s="14">
        <f>SUMIF('consultant-gross'!D:D,eslam.data!AQ618,'consultant-gross'!F:F)</f>
        <v>4093790.1299999952</v>
      </c>
      <c r="AH618" s="14">
        <f>SUMIF('consultant-gross'!D:D,eslam.data!AQ618,'consultant-gross'!G:G)</f>
        <v>213659201.75999999</v>
      </c>
      <c r="AI618" s="14">
        <f>SUMIF('consultant-net'!D:D,eslam.data!AQ618,'consultant-net'!F:F)</f>
        <v>5028798.9800000004</v>
      </c>
      <c r="AJ618" s="2" t="str">
        <f>VLOOKUP(A618,'eslam-to-invoicing'!A:B,2,0)</f>
        <v>MDF Factory</v>
      </c>
      <c r="AQ618" s="2" t="str">
        <f t="shared" si="98"/>
        <v>MDF Factory18</v>
      </c>
      <c r="AR618" s="2" t="str">
        <f t="shared" si="99"/>
        <v>MDF Factory18</v>
      </c>
    </row>
    <row r="619" spans="1:44" hidden="1" x14ac:dyDescent="0.3">
      <c r="A619" s="6" t="s">
        <v>73</v>
      </c>
      <c r="B619" s="34">
        <f>VLOOKUP(A619,Sheet1!A:B,2,0)</f>
        <v>1</v>
      </c>
      <c r="C619" s="6">
        <v>19</v>
      </c>
      <c r="D619" s="25"/>
      <c r="E619" s="2">
        <v>12077854.330000009</v>
      </c>
      <c r="F619" s="26">
        <f>_xlfn.MAXIFS('data-from-invoicing'!E:E,'data-from-invoicing'!D:D,eslam.data!AR619)</f>
        <v>12911250.9</v>
      </c>
      <c r="G619" s="2">
        <f t="shared" si="96"/>
        <v>833396.56999999098</v>
      </c>
      <c r="H619" s="2"/>
      <c r="I619" s="23"/>
      <c r="J619" s="2">
        <f>SUMIF('collection only'!D:D,eslam.data!AQ619,'collection only'!E:E)</f>
        <v>8855940.1600000001</v>
      </c>
      <c r="K619" s="26">
        <f>SUMIF('data-from-invoicing'!D:D,eslam.data!AR619,'data-from-invoicing'!F:F)</f>
        <v>13406399.725</v>
      </c>
      <c r="L619" s="2">
        <f t="shared" si="97"/>
        <v>4550459.5649999995</v>
      </c>
      <c r="M619" s="2"/>
      <c r="Q619" s="23"/>
      <c r="R619" s="2">
        <v>9756751.3599999994</v>
      </c>
      <c r="S619" s="1">
        <v>44895</v>
      </c>
      <c r="T619" s="1">
        <v>44895</v>
      </c>
      <c r="U619" s="1">
        <v>44907</v>
      </c>
      <c r="V619">
        <v>28</v>
      </c>
      <c r="W619" s="1">
        <v>44935</v>
      </c>
      <c r="X619" s="1">
        <v>44923</v>
      </c>
      <c r="Y619" s="2">
        <v>225737056.09</v>
      </c>
      <c r="Z619" s="2">
        <v>37074813.729999997</v>
      </c>
      <c r="AA619" s="2">
        <v>17269270.260000002</v>
      </c>
      <c r="AC619" s="2">
        <v>19805682.68</v>
      </c>
      <c r="AD619" s="2">
        <v>5518426.4000000004</v>
      </c>
      <c r="AE619" s="2">
        <v>5518426.4000000004</v>
      </c>
      <c r="AF619" s="2">
        <v>1240000</v>
      </c>
      <c r="AG619" s="14">
        <f>SUMIF('consultant-gross'!D:D,eslam.data!AQ619,'consultant-gross'!F:F)</f>
        <v>12077854.330000013</v>
      </c>
      <c r="AH619" s="14">
        <f>SUMIF('consultant-gross'!D:D,eslam.data!AQ619,'consultant-gross'!G:G)</f>
        <v>225737056.09</v>
      </c>
      <c r="AI619" s="14">
        <f>SUMIF('consultant-net'!D:D,eslam.data!AQ619,'consultant-net'!F:F)</f>
        <v>9756751.3599999994</v>
      </c>
      <c r="AJ619" s="2" t="str">
        <f>VLOOKUP(A619,'eslam-to-invoicing'!A:B,2,0)</f>
        <v>MDF Factory</v>
      </c>
      <c r="AQ619" s="2" t="str">
        <f t="shared" si="98"/>
        <v>MDF Factory19</v>
      </c>
      <c r="AR619" s="2" t="str">
        <f t="shared" si="99"/>
        <v>MDF Factory19</v>
      </c>
    </row>
    <row r="620" spans="1:44" hidden="1" x14ac:dyDescent="0.3">
      <c r="A620" s="6" t="s">
        <v>73</v>
      </c>
      <c r="B620" s="34">
        <f>VLOOKUP(A620,Sheet1!A:B,2,0)</f>
        <v>1</v>
      </c>
      <c r="C620" s="6">
        <v>20</v>
      </c>
      <c r="D620" s="25"/>
      <c r="E620" s="2">
        <v>10662163.65000001</v>
      </c>
      <c r="F620" s="26">
        <f>_xlfn.MAXIFS('data-from-invoicing'!E:E,'data-from-invoicing'!D:D,eslam.data!AR620)</f>
        <v>10304099.23</v>
      </c>
      <c r="G620" s="2">
        <f t="shared" si="96"/>
        <v>-358064.42000000924</v>
      </c>
      <c r="H620" s="2"/>
      <c r="I620" s="23"/>
      <c r="J620" s="2">
        <f>SUMIF('collection only'!D:D,eslam.data!AQ620,'collection only'!E:E)</f>
        <v>1506264.66</v>
      </c>
      <c r="K620" s="26">
        <f>SUMIF('data-from-invoicing'!D:D,eslam.data!AR620,'data-from-invoicing'!F:F)</f>
        <v>3607979.0847</v>
      </c>
      <c r="L620" s="2">
        <f t="shared" si="97"/>
        <v>2101714.4247000003</v>
      </c>
      <c r="M620" s="2"/>
      <c r="Q620" s="23"/>
      <c r="R620" s="2">
        <v>14838164.52</v>
      </c>
      <c r="S620" s="1">
        <v>44926</v>
      </c>
      <c r="T620" s="1">
        <v>44920</v>
      </c>
      <c r="U620" s="1">
        <v>44917</v>
      </c>
      <c r="V620">
        <v>28</v>
      </c>
      <c r="W620" s="1">
        <v>44945</v>
      </c>
      <c r="X620" s="1">
        <v>44938</v>
      </c>
      <c r="Y620" s="2">
        <v>236399219.74000001</v>
      </c>
      <c r="Z620" s="2">
        <v>44141114.859999999</v>
      </c>
      <c r="AA620" s="2">
        <v>18934354.949999999</v>
      </c>
      <c r="AC620" s="2">
        <v>21551157.34</v>
      </c>
      <c r="AD620" s="2">
        <v>5784980.4950000001</v>
      </c>
      <c r="AE620" s="2">
        <v>5784980.4950000001</v>
      </c>
      <c r="AF620" s="2">
        <v>1240000</v>
      </c>
      <c r="AG620" s="14">
        <f>SUMIF('consultant-gross'!D:D,eslam.data!AQ620,'consultant-gross'!F:F)</f>
        <v>10662163.650000006</v>
      </c>
      <c r="AH620" s="14">
        <f>SUMIF('consultant-gross'!D:D,eslam.data!AQ620,'consultant-gross'!G:G)</f>
        <v>236399219.74000001</v>
      </c>
      <c r="AI620" s="14">
        <f>SUMIF('consultant-net'!D:D,eslam.data!AQ620,'consultant-net'!F:F)</f>
        <v>14838164.52</v>
      </c>
      <c r="AJ620" s="2" t="str">
        <f>VLOOKUP(A620,'eslam-to-invoicing'!A:B,2,0)</f>
        <v>MDF Factory</v>
      </c>
      <c r="AQ620" s="2" t="str">
        <f t="shared" si="98"/>
        <v>MDF Factory20</v>
      </c>
      <c r="AR620" s="2" t="str">
        <f t="shared" si="99"/>
        <v>MDF Factory20</v>
      </c>
    </row>
    <row r="621" spans="1:44" hidden="1" x14ac:dyDescent="0.3">
      <c r="A621" s="6" t="s">
        <v>73</v>
      </c>
      <c r="B621" s="34">
        <f>VLOOKUP(A621,Sheet1!A:B,2,0)</f>
        <v>1</v>
      </c>
      <c r="C621" s="6">
        <v>21</v>
      </c>
      <c r="D621" s="25"/>
      <c r="E621" s="2">
        <v>18933899.859999981</v>
      </c>
      <c r="F621" s="26">
        <f>_xlfn.MAXIFS('data-from-invoicing'!E:E,'data-from-invoicing'!D:D,eslam.data!AR621)</f>
        <v>13626930.9</v>
      </c>
      <c r="G621" s="2">
        <f t="shared" si="96"/>
        <v>-5306968.9599999804</v>
      </c>
      <c r="H621" s="2"/>
      <c r="I621" s="23"/>
      <c r="J621" s="2">
        <f>SUMIF('collection only'!D:D,eslam.data!AQ621,'collection only'!E:E)</f>
        <v>16783340.219999999</v>
      </c>
      <c r="K621" s="26">
        <f>SUMIF('data-from-invoicing'!D:D,eslam.data!AR621,'data-from-invoicing'!F:F)</f>
        <v>7032766.6410000008</v>
      </c>
      <c r="L621" s="2">
        <f t="shared" si="97"/>
        <v>-9750573.578999998</v>
      </c>
      <c r="M621" s="2"/>
      <c r="Q621" s="23"/>
      <c r="R621" s="2">
        <v>18749752.530000001</v>
      </c>
      <c r="S621" s="1">
        <v>44957</v>
      </c>
      <c r="T621" s="1">
        <v>44938</v>
      </c>
      <c r="U621" s="1">
        <v>44945</v>
      </c>
      <c r="V621">
        <v>28</v>
      </c>
      <c r="W621" s="1">
        <v>44973</v>
      </c>
      <c r="X621" s="1">
        <v>44963</v>
      </c>
      <c r="Y621" s="2">
        <v>255333119.59999999</v>
      </c>
      <c r="Z621" s="2">
        <v>44152242.899999999</v>
      </c>
      <c r="AA621" s="2">
        <v>21222761.600000001</v>
      </c>
      <c r="AC621" s="2">
        <v>32601298.43</v>
      </c>
      <c r="AD621" s="2">
        <v>6258327.9900000002</v>
      </c>
      <c r="AE621" s="2">
        <v>6258327.9900000002</v>
      </c>
      <c r="AF621" s="2">
        <v>890000</v>
      </c>
      <c r="AG621" s="14">
        <f>SUMIF('consultant-gross'!D:D,eslam.data!AQ621,'consultant-gross'!F:F)</f>
        <v>18933899.859999985</v>
      </c>
      <c r="AH621" s="14">
        <f>SUMIF('consultant-gross'!D:D,eslam.data!AQ621,'consultant-gross'!G:G)</f>
        <v>255333119.59999999</v>
      </c>
      <c r="AI621" s="14">
        <f>SUMIF('consultant-net'!D:D,eslam.data!AQ621,'consultant-net'!F:F)</f>
        <v>18749752.530000001</v>
      </c>
      <c r="AJ621" s="2" t="str">
        <f>VLOOKUP(A621,'eslam-to-invoicing'!A:B,2,0)</f>
        <v>MDF Factory</v>
      </c>
      <c r="AQ621" s="2" t="str">
        <f t="shared" si="98"/>
        <v>MDF Factory21</v>
      </c>
      <c r="AR621" s="2" t="str">
        <f t="shared" si="99"/>
        <v>MDF Factory21</v>
      </c>
    </row>
    <row r="622" spans="1:44" hidden="1" x14ac:dyDescent="0.3">
      <c r="A622" s="6" t="s">
        <v>73</v>
      </c>
      <c r="B622" s="34">
        <f>VLOOKUP(A622,Sheet1!A:B,2,0)</f>
        <v>1</v>
      </c>
      <c r="C622" s="6">
        <v>22</v>
      </c>
      <c r="D622" s="25"/>
      <c r="E622" s="2">
        <v>3256087.3100000019</v>
      </c>
      <c r="F622" s="26">
        <f>_xlfn.MAXIFS('data-from-invoicing'!E:E,'data-from-invoicing'!D:D,eslam.data!AR622)</f>
        <v>9440396.8300000001</v>
      </c>
      <c r="G622" s="2">
        <f t="shared" si="96"/>
        <v>6184309.5199999977</v>
      </c>
      <c r="H622" s="2"/>
      <c r="I622" s="23"/>
      <c r="J622" s="2">
        <f>SUMIF('collection only'!D:D,eslam.data!AQ622,'collection only'!E:E)</f>
        <v>9454487.2100000009</v>
      </c>
      <c r="K622" s="26">
        <f>SUMIF('data-from-invoicing'!D:D,eslam.data!AR622,'data-from-invoicing'!F:F)</f>
        <v>9336218.2730999999</v>
      </c>
      <c r="L622" s="2">
        <f t="shared" si="97"/>
        <v>-118268.93690000102</v>
      </c>
      <c r="M622" s="2"/>
      <c r="Q622" s="23"/>
      <c r="R622" s="2">
        <v>3016784.72</v>
      </c>
      <c r="S622" s="1">
        <v>44957</v>
      </c>
      <c r="T622" s="1">
        <v>44957</v>
      </c>
      <c r="U622" s="1">
        <v>44965</v>
      </c>
      <c r="V622">
        <v>28</v>
      </c>
      <c r="W622" s="1">
        <v>44993</v>
      </c>
      <c r="X622" s="1">
        <v>44982</v>
      </c>
      <c r="Y622" s="2">
        <v>258589206.91</v>
      </c>
      <c r="Z622" s="2">
        <v>44812446.869999997</v>
      </c>
      <c r="AA622" s="2">
        <v>22595375.039999999</v>
      </c>
      <c r="AB622" s="2">
        <v>400000</v>
      </c>
      <c r="AC622" s="2">
        <v>31182122.079999998</v>
      </c>
      <c r="AD622" s="2">
        <v>6339730</v>
      </c>
      <c r="AE622" s="2">
        <v>6339730</v>
      </c>
      <c r="AF622" s="2">
        <v>490000</v>
      </c>
      <c r="AG622" s="14">
        <f>SUMIF('consultant-gross'!D:D,eslam.data!AQ622,'consultant-gross'!F:F)</f>
        <v>3256087.3100000024</v>
      </c>
      <c r="AH622" s="14">
        <f>SUMIF('consultant-gross'!D:D,eslam.data!AQ622,'consultant-gross'!G:G)</f>
        <v>258589206.91</v>
      </c>
      <c r="AI622" s="14">
        <f>SUMIF('consultant-net'!D:D,eslam.data!AQ622,'consultant-net'!F:F)</f>
        <v>3016784.72</v>
      </c>
      <c r="AJ622" s="2" t="str">
        <f>VLOOKUP(A622,'eslam-to-invoicing'!A:B,2,0)</f>
        <v>MDF Factory</v>
      </c>
      <c r="AQ622" s="2" t="str">
        <f t="shared" si="98"/>
        <v>MDF Factory22</v>
      </c>
      <c r="AR622" s="2" t="str">
        <f t="shared" si="99"/>
        <v>MDF Factory22</v>
      </c>
    </row>
    <row r="623" spans="1:44" hidden="1" x14ac:dyDescent="0.3">
      <c r="A623" s="6" t="s">
        <v>73</v>
      </c>
      <c r="B623" s="34">
        <f>VLOOKUP(A623,Sheet1!A:B,2,0)</f>
        <v>1</v>
      </c>
      <c r="C623" s="6">
        <v>23</v>
      </c>
      <c r="D623" s="25"/>
      <c r="E623" s="2">
        <v>38888289.799999982</v>
      </c>
      <c r="F623" s="26">
        <f>_xlfn.MAXIFS('data-from-invoicing'!E:E,'data-from-invoicing'!D:D,eslam.data!AR623)</f>
        <v>37280017.770000003</v>
      </c>
      <c r="G623" s="2">
        <f t="shared" si="96"/>
        <v>-1608272.0299999788</v>
      </c>
      <c r="H623" s="2"/>
      <c r="I623" s="23"/>
      <c r="J623" s="2">
        <f>SUMIF('collection only'!D:D,eslam.data!AQ623,'collection only'!E:E)</f>
        <v>10035885.59</v>
      </c>
      <c r="K623" s="26">
        <f>SUMIF('data-from-invoicing'!D:D,eslam.data!AR623,'data-from-invoicing'!F:F)</f>
        <v>14557763.9768</v>
      </c>
      <c r="L623" s="2">
        <f t="shared" si="97"/>
        <v>4521878.3868000004</v>
      </c>
      <c r="M623" s="2"/>
      <c r="Q623" s="23"/>
      <c r="R623" s="2">
        <v>26140854.32</v>
      </c>
      <c r="S623" s="1">
        <v>44985</v>
      </c>
      <c r="T623" s="1">
        <v>44985</v>
      </c>
      <c r="U623" s="1">
        <v>44990</v>
      </c>
      <c r="V623">
        <v>28</v>
      </c>
      <c r="W623" s="1">
        <v>45018</v>
      </c>
      <c r="X623" s="1">
        <v>45007</v>
      </c>
      <c r="Y623" s="2">
        <v>297477496.70999998</v>
      </c>
      <c r="Z623" s="2">
        <v>41744854.590000004</v>
      </c>
      <c r="AA623" s="2">
        <v>37403483.039999999</v>
      </c>
      <c r="AB623" s="2">
        <v>400000</v>
      </c>
      <c r="AC623" s="2">
        <v>31433209.859999999</v>
      </c>
      <c r="AD623" s="2">
        <v>7311937.4199999999</v>
      </c>
      <c r="AE623" s="2">
        <v>7311937.4199999999</v>
      </c>
      <c r="AF623" s="2">
        <v>470000</v>
      </c>
      <c r="AG623" s="14">
        <f>SUMIF('consultant-gross'!D:D,eslam.data!AQ623,'consultant-gross'!F:F)</f>
        <v>38888289.799999982</v>
      </c>
      <c r="AH623" s="14">
        <f>SUMIF('consultant-gross'!D:D,eslam.data!AQ623,'consultant-gross'!G:G)</f>
        <v>297477496.70999998</v>
      </c>
      <c r="AI623" s="14">
        <f>SUMIF('consultant-net'!D:D,eslam.data!AQ623,'consultant-net'!F:F)</f>
        <v>26140854.32</v>
      </c>
      <c r="AJ623" s="2" t="str">
        <f>VLOOKUP(A623,'eslam-to-invoicing'!A:B,2,0)</f>
        <v>MDF Factory</v>
      </c>
      <c r="AQ623" s="2" t="str">
        <f t="shared" si="98"/>
        <v>MDF Factory23</v>
      </c>
      <c r="AR623" s="2" t="str">
        <f t="shared" si="99"/>
        <v>MDF Factory23</v>
      </c>
    </row>
    <row r="624" spans="1:44" hidden="1" x14ac:dyDescent="0.3">
      <c r="A624" s="6" t="s">
        <v>73</v>
      </c>
      <c r="B624" s="34">
        <f>VLOOKUP(A624,Sheet1!A:B,2,0)</f>
        <v>1</v>
      </c>
      <c r="C624" s="6">
        <v>24</v>
      </c>
      <c r="D624" s="25"/>
      <c r="E624" s="2">
        <v>18681389.16000003</v>
      </c>
      <c r="F624" s="26">
        <f>_xlfn.MAXIFS('data-from-invoicing'!E:E,'data-from-invoicing'!D:D,eslam.data!AR624)</f>
        <v>20265495.390000001</v>
      </c>
      <c r="G624" s="2">
        <f t="shared" si="96"/>
        <v>1584106.2299999706</v>
      </c>
      <c r="H624" s="2"/>
      <c r="I624" s="23"/>
      <c r="J624" s="2">
        <f>SUMIF('collection only'!D:D,eslam.data!AQ624,'collection only'!E:E)</f>
        <v>5923051.1699999999</v>
      </c>
      <c r="K624" s="26">
        <f>SUMIF('data-from-invoicing'!D:D,eslam.data!AR624,'data-from-invoicing'!F:F)</f>
        <v>2441794.1755999997</v>
      </c>
      <c r="L624" s="2">
        <f t="shared" si="97"/>
        <v>-3481256.9944000002</v>
      </c>
      <c r="M624" s="2"/>
      <c r="Q624" s="23"/>
      <c r="R624" s="2">
        <v>13504786.109999999</v>
      </c>
      <c r="S624" s="1">
        <v>45016</v>
      </c>
      <c r="T624" s="1">
        <v>45016</v>
      </c>
      <c r="U624" s="1">
        <v>45020</v>
      </c>
      <c r="V624">
        <v>28</v>
      </c>
      <c r="W624" s="1">
        <v>45048</v>
      </c>
      <c r="X624" s="1">
        <v>45046</v>
      </c>
      <c r="Y624" s="2">
        <v>316158885.87</v>
      </c>
      <c r="Z624" s="2">
        <v>36725913.890000001</v>
      </c>
      <c r="AA624" s="2">
        <v>48869956.890000001</v>
      </c>
      <c r="AB624" s="2">
        <v>400000</v>
      </c>
      <c r="AC624" s="2">
        <v>31459228.760000002</v>
      </c>
      <c r="AD624" s="2">
        <v>7778972.1449999996</v>
      </c>
      <c r="AE624" s="2">
        <v>7778972.1449999996</v>
      </c>
      <c r="AF624" s="2">
        <v>470000</v>
      </c>
      <c r="AG624" s="14">
        <f>SUMIF('consultant-gross'!D:D,eslam.data!AQ624,'consultant-gross'!F:F)</f>
        <v>18681389.160000026</v>
      </c>
      <c r="AH624" s="14">
        <f>SUMIF('consultant-gross'!D:D,eslam.data!AQ624,'consultant-gross'!G:G)</f>
        <v>316158885.87</v>
      </c>
      <c r="AI624" s="14">
        <f>SUMIF('consultant-net'!D:D,eslam.data!AQ624,'consultant-net'!F:F)</f>
        <v>13504786.109999999</v>
      </c>
      <c r="AJ624" s="2" t="str">
        <f>VLOOKUP(A624,'eslam-to-invoicing'!A:B,2,0)</f>
        <v>MDF Factory</v>
      </c>
      <c r="AQ624" s="2" t="str">
        <f t="shared" si="98"/>
        <v>MDF Factory24</v>
      </c>
      <c r="AR624" s="2" t="str">
        <f t="shared" si="99"/>
        <v>MDF Factory24</v>
      </c>
    </row>
    <row r="625" spans="1:44" hidden="1" x14ac:dyDescent="0.3">
      <c r="A625" s="6" t="s">
        <v>73</v>
      </c>
      <c r="B625" s="34">
        <f>VLOOKUP(A625,Sheet1!A:B,2,0)</f>
        <v>1</v>
      </c>
      <c r="C625" s="6">
        <v>25</v>
      </c>
      <c r="D625" s="25"/>
      <c r="E625" s="2">
        <v>10484631.75999999</v>
      </c>
      <c r="F625" s="26">
        <f>_xlfn.MAXIFS('data-from-invoicing'!E:E,'data-from-invoicing'!D:D,eslam.data!AR625)</f>
        <v>10389113.75</v>
      </c>
      <c r="G625" s="2">
        <f t="shared" si="96"/>
        <v>-95518.009999990463</v>
      </c>
      <c r="H625" s="2"/>
      <c r="I625" s="23"/>
      <c r="J625" s="2">
        <f>SUMIF('collection only'!D:D,eslam.data!AQ625,'collection only'!E:E)</f>
        <v>4519315.7699999996</v>
      </c>
      <c r="K625" s="26">
        <f>SUMIF('data-from-invoicing'!D:D,eslam.data!AR625,'data-from-invoicing'!F:F)</f>
        <v>5060375.9885</v>
      </c>
      <c r="L625" s="2">
        <f t="shared" si="97"/>
        <v>541060.21850000042</v>
      </c>
      <c r="M625" s="2"/>
      <c r="Q625" s="23"/>
      <c r="R625" s="2">
        <v>14874774.09</v>
      </c>
      <c r="S625" s="1">
        <v>45046</v>
      </c>
      <c r="T625" s="1">
        <v>45046</v>
      </c>
      <c r="U625" s="1">
        <v>45054</v>
      </c>
      <c r="V625">
        <v>28</v>
      </c>
      <c r="W625" s="1">
        <v>45082</v>
      </c>
      <c r="X625" s="1">
        <v>45082</v>
      </c>
      <c r="Y625" s="2">
        <v>326643517.63</v>
      </c>
      <c r="Z625" s="2">
        <v>41744047.170000002</v>
      </c>
      <c r="AA625" s="2">
        <v>58047371.039999999</v>
      </c>
      <c r="AB625" s="2">
        <v>650000</v>
      </c>
      <c r="AC625" s="2">
        <v>31459228.760000002</v>
      </c>
      <c r="AD625" s="2">
        <v>8041087.9400000004</v>
      </c>
      <c r="AE625" s="2">
        <v>8041087.9400000004</v>
      </c>
      <c r="AF625" s="2">
        <v>400000</v>
      </c>
      <c r="AG625" s="14">
        <f>SUMIF('consultant-gross'!D:D,eslam.data!AQ625,'consultant-gross'!F:F)</f>
        <v>0</v>
      </c>
      <c r="AH625" s="14">
        <f>SUMIF('consultant-gross'!D:D,eslam.data!AQ625,'consultant-gross'!G:G)</f>
        <v>0</v>
      </c>
      <c r="AI625" s="14">
        <f>SUMIF('consultant-net'!D:D,eslam.data!AQ625,'consultant-net'!F:F)</f>
        <v>0</v>
      </c>
      <c r="AJ625" s="2" t="str">
        <f>VLOOKUP(A625,'eslam-to-invoicing'!A:B,2,0)</f>
        <v>MDF Factory</v>
      </c>
      <c r="AQ625" s="2" t="str">
        <f t="shared" si="98"/>
        <v>MDF Factory25</v>
      </c>
      <c r="AR625" s="2" t="str">
        <f t="shared" si="99"/>
        <v>MDF Factory25</v>
      </c>
    </row>
    <row r="626" spans="1:44" hidden="1" x14ac:dyDescent="0.3">
      <c r="A626" s="6" t="s">
        <v>73</v>
      </c>
      <c r="B626" s="34">
        <f>VLOOKUP(A626,Sheet1!A:B,2,0)</f>
        <v>1</v>
      </c>
      <c r="C626" s="6">
        <v>26</v>
      </c>
      <c r="D626" s="25"/>
      <c r="E626" s="2">
        <v>21011393.059999999</v>
      </c>
      <c r="F626" s="26">
        <f>_xlfn.MAXIFS('data-from-invoicing'!E:E,'data-from-invoicing'!D:D,eslam.data!AR626)</f>
        <v>20422067.949999999</v>
      </c>
      <c r="G626" s="2">
        <f t="shared" si="96"/>
        <v>-589325.1099999994</v>
      </c>
      <c r="H626" s="2"/>
      <c r="I626" s="23"/>
      <c r="J626" s="2">
        <f>SUMIF('collection only'!D:D,eslam.data!AQ626,'collection only'!E:E)</f>
        <v>12901160.060000001</v>
      </c>
      <c r="K626" s="26">
        <f>SUMIF('data-from-invoicing'!D:D,eslam.data!AR626,'data-from-invoicing'!F:F)</f>
        <v>13730860.297</v>
      </c>
      <c r="L626" s="2">
        <f t="shared" si="97"/>
        <v>829700.23699999973</v>
      </c>
      <c r="M626" s="2"/>
      <c r="Q626" s="23"/>
      <c r="R626" s="2">
        <v>18123054.07</v>
      </c>
      <c r="S626" s="1">
        <v>45077</v>
      </c>
      <c r="T626" s="1">
        <v>45077</v>
      </c>
      <c r="U626" s="1">
        <v>45085</v>
      </c>
      <c r="V626">
        <v>28</v>
      </c>
      <c r="W626" s="1">
        <v>45113</v>
      </c>
      <c r="X626" s="1">
        <v>45098</v>
      </c>
      <c r="Y626" s="2">
        <v>347654910.69</v>
      </c>
      <c r="Z626" s="2">
        <v>39628505.18</v>
      </c>
      <c r="AA626" s="2">
        <v>73625314.200000003</v>
      </c>
      <c r="AB626" s="2">
        <v>200000</v>
      </c>
      <c r="AC626" s="2">
        <v>33225314.57</v>
      </c>
      <c r="AD626" s="2">
        <v>8566372.7650000006</v>
      </c>
      <c r="AE626" s="2">
        <v>8566372.7650000006</v>
      </c>
      <c r="AF626" s="2">
        <v>450000</v>
      </c>
      <c r="AG626" s="14">
        <f>SUMIF('consultant-gross'!D:D,eslam.data!AQ626,'consultant-gross'!F:F)</f>
        <v>21011393.060000002</v>
      </c>
      <c r="AH626" s="14">
        <f>SUMIF('consultant-gross'!D:D,eslam.data!AQ626,'consultant-gross'!G:G)</f>
        <v>347654910.69</v>
      </c>
      <c r="AI626" s="14">
        <f>SUMIF('consultant-net'!D:D,eslam.data!AQ626,'consultant-net'!F:F)</f>
        <v>18123054.07</v>
      </c>
      <c r="AJ626" s="2" t="str">
        <f>VLOOKUP(A626,'eslam-to-invoicing'!A:B,2,0)</f>
        <v>MDF Factory</v>
      </c>
      <c r="AQ626" s="2" t="str">
        <f t="shared" si="98"/>
        <v>MDF Factory26</v>
      </c>
      <c r="AR626" s="2" t="str">
        <f t="shared" si="99"/>
        <v>MDF Factory26</v>
      </c>
    </row>
    <row r="627" spans="1:44" hidden="1" x14ac:dyDescent="0.3">
      <c r="A627" s="6" t="s">
        <v>73</v>
      </c>
      <c r="B627" s="34">
        <f>VLOOKUP(A627,Sheet1!A:B,2,0)</f>
        <v>1</v>
      </c>
      <c r="C627" s="6">
        <v>27</v>
      </c>
      <c r="D627" s="25"/>
      <c r="E627" s="2">
        <v>10160280.74000001</v>
      </c>
      <c r="F627" s="26">
        <f>_xlfn.MAXIFS('data-from-invoicing'!E:E,'data-from-invoicing'!D:D,eslam.data!AR627)</f>
        <v>7649824.3099999996</v>
      </c>
      <c r="G627" s="2">
        <f t="shared" si="96"/>
        <v>-2510456.4300000099</v>
      </c>
      <c r="H627" s="2"/>
      <c r="I627" s="23"/>
      <c r="J627" s="2">
        <f>SUMIF('collection only'!D:D,eslam.data!AQ627,'collection only'!E:E)</f>
        <v>19177600.34</v>
      </c>
      <c r="K627" s="26">
        <f>SUMIF('data-from-invoicing'!D:D,eslam.data!AR627,'data-from-invoicing'!F:F)</f>
        <v>19177600.34</v>
      </c>
      <c r="L627" s="2">
        <f t="shared" si="97"/>
        <v>0</v>
      </c>
      <c r="M627" s="2"/>
      <c r="Q627" s="23"/>
      <c r="R627" s="2">
        <v>21231778.460000001</v>
      </c>
      <c r="S627" s="1">
        <v>45107</v>
      </c>
      <c r="T627" s="1">
        <v>45107</v>
      </c>
      <c r="U627" s="1">
        <v>45103</v>
      </c>
      <c r="V627">
        <v>28</v>
      </c>
      <c r="W627" s="1">
        <v>45131</v>
      </c>
      <c r="X627" s="1">
        <v>45119</v>
      </c>
      <c r="Y627" s="2">
        <v>357815191.43000001</v>
      </c>
      <c r="Z627" s="2">
        <v>54504636.340000004</v>
      </c>
      <c r="AA627" s="2">
        <v>81071518.939999998</v>
      </c>
      <c r="AB627" s="2">
        <v>250000</v>
      </c>
      <c r="AC627" s="2">
        <v>33210812.420000002</v>
      </c>
      <c r="AD627" s="2">
        <v>8820379.7850000001</v>
      </c>
      <c r="AE627" s="2">
        <v>8820379.7850000001</v>
      </c>
      <c r="AF627" s="2">
        <v>450000</v>
      </c>
      <c r="AG627" s="14">
        <f>SUMIF('consultant-gross'!D:D,eslam.data!AQ627,'consultant-gross'!F:F)</f>
        <v>10160280.74000001</v>
      </c>
      <c r="AH627" s="14">
        <f>SUMIF('consultant-gross'!D:D,eslam.data!AQ627,'consultant-gross'!G:G)</f>
        <v>357815191.43000001</v>
      </c>
      <c r="AI627" s="14">
        <f>SUMIF('consultant-net'!D:D,eslam.data!AQ627,'consultant-net'!F:F)</f>
        <v>21231778.460000001</v>
      </c>
      <c r="AJ627" s="2" t="str">
        <f>VLOOKUP(A627,'eslam-to-invoicing'!A:B,2,0)</f>
        <v>MDF Factory</v>
      </c>
      <c r="AQ627" s="2" t="str">
        <f t="shared" si="98"/>
        <v>MDF Factory27</v>
      </c>
      <c r="AR627" s="2" t="str">
        <f t="shared" si="99"/>
        <v>MDF Factory27</v>
      </c>
    </row>
    <row r="628" spans="1:44" hidden="1" x14ac:dyDescent="0.3">
      <c r="A628" s="6" t="s">
        <v>73</v>
      </c>
      <c r="B628" s="34">
        <f>VLOOKUP(A628,Sheet1!A:B,2,0)</f>
        <v>1</v>
      </c>
      <c r="C628" s="6">
        <v>28</v>
      </c>
      <c r="D628" s="25"/>
      <c r="E628" s="2">
        <v>4632219.7699999809</v>
      </c>
      <c r="F628" s="26">
        <f>_xlfn.MAXIFS('data-from-invoicing'!E:E,'data-from-invoicing'!D:D,eslam.data!AR628)</f>
        <v>4537395.0199999996</v>
      </c>
      <c r="G628" s="2">
        <f t="shared" si="96"/>
        <v>-94824.749999981374</v>
      </c>
      <c r="H628" s="2"/>
      <c r="I628" s="23"/>
      <c r="J628" s="2">
        <f>SUMIF('collection only'!D:D,eslam.data!AQ628,'collection only'!E:E)</f>
        <v>5380287.9900000002</v>
      </c>
      <c r="K628" s="26">
        <f>SUMIF('data-from-invoicing'!D:D,eslam.data!AR628,'data-from-invoicing'!F:F)</f>
        <v>5380287.9900000002</v>
      </c>
      <c r="L628" s="2">
        <f t="shared" si="97"/>
        <v>0</v>
      </c>
      <c r="M628" s="2"/>
      <c r="Q628" s="23"/>
      <c r="R628" s="2">
        <v>5471658.1244510412</v>
      </c>
      <c r="S628" s="1">
        <v>45138</v>
      </c>
      <c r="T628" s="1">
        <v>45122</v>
      </c>
      <c r="U628" s="1">
        <v>45125</v>
      </c>
      <c r="V628">
        <v>28</v>
      </c>
      <c r="W628" s="1">
        <v>45153</v>
      </c>
      <c r="X628" s="1">
        <v>45138</v>
      </c>
      <c r="Y628" s="2">
        <v>362447411.19999999</v>
      </c>
      <c r="Z628" s="2">
        <v>57298682.380000003</v>
      </c>
      <c r="AA628" s="2">
        <v>84101651.159999996</v>
      </c>
      <c r="AB628" s="2">
        <v>200000</v>
      </c>
      <c r="AC628" s="2">
        <v>33299495.32</v>
      </c>
      <c r="AD628" s="2">
        <v>8936185.2799999993</v>
      </c>
      <c r="AE628" s="2">
        <v>8936185.2799999993</v>
      </c>
      <c r="AF628" s="2">
        <v>500000</v>
      </c>
      <c r="AG628" s="14">
        <f>SUMIF('consultant-gross'!D:D,eslam.data!AQ628,'consultant-gross'!F:F)</f>
        <v>4632219.7699999809</v>
      </c>
      <c r="AH628" s="14">
        <f>SUMIF('consultant-gross'!D:D,eslam.data!AQ628,'consultant-gross'!G:G)</f>
        <v>362447411.19999999</v>
      </c>
      <c r="AI628" s="14">
        <f>SUMIF('consultant-net'!D:D,eslam.data!AQ628,'consultant-net'!F:F)</f>
        <v>5471658.1244510412</v>
      </c>
      <c r="AJ628" s="2" t="str">
        <f>VLOOKUP(A628,'eslam-to-invoicing'!A:B,2,0)</f>
        <v>MDF Factory</v>
      </c>
      <c r="AQ628" s="2" t="str">
        <f t="shared" si="98"/>
        <v>MDF Factory28</v>
      </c>
      <c r="AR628" s="2" t="str">
        <f t="shared" si="99"/>
        <v>MDF Factory28</v>
      </c>
    </row>
    <row r="629" spans="1:44" hidden="1" x14ac:dyDescent="0.3">
      <c r="A629" s="6" t="s">
        <v>73</v>
      </c>
      <c r="B629" s="34">
        <f>VLOOKUP(A629,Sheet1!A:B,2,0)</f>
        <v>1</v>
      </c>
      <c r="C629" s="6">
        <v>29</v>
      </c>
      <c r="D629" s="25"/>
      <c r="E629" s="2">
        <v>7201895.8000000119</v>
      </c>
      <c r="F629" s="26">
        <f>_xlfn.MAXIFS('data-from-invoicing'!E:E,'data-from-invoicing'!D:D,eslam.data!AR629)</f>
        <v>6882776.1900000004</v>
      </c>
      <c r="G629" s="2">
        <f t="shared" si="96"/>
        <v>-319119.61000001151</v>
      </c>
      <c r="H629" s="2"/>
      <c r="I629" s="23"/>
      <c r="J629" s="2">
        <f>SUMIF('collection only'!D:D,eslam.data!AQ629,'collection only'!E:E)</f>
        <v>10038430.32</v>
      </c>
      <c r="K629" s="26">
        <f>SUMIF('data-from-invoicing'!D:D,eslam.data!AR629,'data-from-invoicing'!F:F)</f>
        <v>10041845.6384</v>
      </c>
      <c r="L629" s="2">
        <f t="shared" si="97"/>
        <v>3415.3183999992907</v>
      </c>
      <c r="M629" s="2"/>
      <c r="Q629" s="23"/>
      <c r="R629" s="2">
        <v>13138195.960000001</v>
      </c>
      <c r="S629" s="1">
        <v>45138</v>
      </c>
      <c r="T629" s="1">
        <v>45138</v>
      </c>
      <c r="U629" s="1">
        <v>45146</v>
      </c>
      <c r="V629">
        <v>28</v>
      </c>
      <c r="W629" s="1">
        <v>45174</v>
      </c>
      <c r="X629" s="1">
        <v>45179</v>
      </c>
      <c r="Y629" s="2">
        <v>369649307</v>
      </c>
      <c r="Z629" s="2">
        <v>63433973.149999999</v>
      </c>
      <c r="AA629" s="2">
        <v>88923223.930000007</v>
      </c>
      <c r="AB629" s="2">
        <v>200000</v>
      </c>
      <c r="AC629" s="2">
        <v>35138135.490000002</v>
      </c>
      <c r="AD629" s="2">
        <v>9116232.6750000007</v>
      </c>
      <c r="AE629" s="2">
        <v>9116232.6750000007</v>
      </c>
      <c r="AF629" s="2">
        <v>520000</v>
      </c>
      <c r="AG629" s="14">
        <f>SUMIF('consultant-gross'!D:D,eslam.data!AQ629,'consultant-gross'!F:F)</f>
        <v>7201895.8000000119</v>
      </c>
      <c r="AH629" s="14">
        <f>SUMIF('consultant-gross'!D:D,eslam.data!AQ629,'consultant-gross'!G:G)</f>
        <v>369649307</v>
      </c>
      <c r="AI629" s="14">
        <f>SUMIF('consultant-net'!D:D,eslam.data!AQ629,'consultant-net'!F:F)</f>
        <v>13138195.960000001</v>
      </c>
      <c r="AJ629" s="2" t="str">
        <f>VLOOKUP(A629,'eslam-to-invoicing'!A:B,2,0)</f>
        <v>MDF Factory</v>
      </c>
      <c r="AQ629" s="2" t="str">
        <f t="shared" si="98"/>
        <v>MDF Factory29</v>
      </c>
      <c r="AR629" s="2" t="str">
        <f t="shared" si="99"/>
        <v>MDF Factory29</v>
      </c>
    </row>
    <row r="630" spans="1:44" hidden="1" x14ac:dyDescent="0.3">
      <c r="A630" s="6" t="s">
        <v>73</v>
      </c>
      <c r="B630" s="34">
        <f>VLOOKUP(A630,Sheet1!A:B,2,0)</f>
        <v>1</v>
      </c>
      <c r="C630" s="6">
        <v>30</v>
      </c>
      <c r="D630" s="25"/>
      <c r="E630" s="2">
        <v>42878737.920000017</v>
      </c>
      <c r="F630" s="26">
        <f>_xlfn.MAXIFS('data-from-invoicing'!E:E,'data-from-invoicing'!D:D,eslam.data!AR630)</f>
        <v>46563799.32</v>
      </c>
      <c r="G630" s="2">
        <f t="shared" si="96"/>
        <v>3685061.3999999836</v>
      </c>
      <c r="H630" s="2"/>
      <c r="I630" s="23"/>
      <c r="J630" s="2">
        <f>SUMIF('collection only'!D:D,eslam.data!AQ630,'collection only'!E:E)</f>
        <v>11530799.530000001</v>
      </c>
      <c r="K630" s="26">
        <f>SUMIF('data-from-invoicing'!D:D,eslam.data!AR630,'data-from-invoicing'!F:F)</f>
        <v>11554812.9428</v>
      </c>
      <c r="L630" s="2">
        <f t="shared" si="97"/>
        <v>24013.412799999118</v>
      </c>
      <c r="M630" s="2"/>
      <c r="Q630" s="23"/>
      <c r="R630" s="2">
        <v>12581507.75</v>
      </c>
      <c r="S630" s="1">
        <v>45169</v>
      </c>
      <c r="T630" s="1">
        <v>45168</v>
      </c>
      <c r="U630" s="1">
        <v>45179</v>
      </c>
      <c r="V630">
        <v>28</v>
      </c>
      <c r="W630" s="1">
        <v>45207</v>
      </c>
      <c r="X630" s="1">
        <v>45188</v>
      </c>
      <c r="Y630" s="2">
        <v>412528044.92000002</v>
      </c>
      <c r="Z630" s="2">
        <v>48447410.770000003</v>
      </c>
      <c r="AA630" s="2">
        <v>120743192.13</v>
      </c>
      <c r="AB630" s="2">
        <v>200000</v>
      </c>
      <c r="AC630" s="2">
        <v>35183358.229999997</v>
      </c>
      <c r="AD630" s="2">
        <v>10188201.125</v>
      </c>
      <c r="AE630" s="2">
        <v>10188201.125</v>
      </c>
      <c r="AF630" s="2">
        <v>550000</v>
      </c>
      <c r="AG630" s="14">
        <f>SUMIF('consultant-gross'!D:D,eslam.data!AQ630,'consultant-gross'!F:F)</f>
        <v>42878737.920000017</v>
      </c>
      <c r="AH630" s="14">
        <f>SUMIF('consultant-gross'!D:D,eslam.data!AQ630,'consultant-gross'!G:G)</f>
        <v>412528044.92000002</v>
      </c>
      <c r="AI630" s="14">
        <f>SUMIF('consultant-net'!D:D,eslam.data!AQ630,'consultant-net'!F:F)</f>
        <v>12581507.75</v>
      </c>
      <c r="AJ630" s="2" t="str">
        <f>VLOOKUP(A630,'eslam-to-invoicing'!A:B,2,0)</f>
        <v>MDF Factory</v>
      </c>
      <c r="AQ630" s="2" t="str">
        <f t="shared" si="98"/>
        <v>MDF Factory30</v>
      </c>
      <c r="AR630" s="2" t="str">
        <f t="shared" si="99"/>
        <v>MDF Factory30</v>
      </c>
    </row>
    <row r="631" spans="1:44" hidden="1" x14ac:dyDescent="0.3">
      <c r="A631" s="6" t="s">
        <v>73</v>
      </c>
      <c r="B631" s="34">
        <f>VLOOKUP(A631,Sheet1!A:B,2,0)</f>
        <v>1</v>
      </c>
      <c r="C631" s="6">
        <v>31</v>
      </c>
      <c r="D631" s="25"/>
      <c r="E631" s="2">
        <v>26984773</v>
      </c>
      <c r="F631" s="26">
        <f>_xlfn.MAXIFS('data-from-invoicing'!E:E,'data-from-invoicing'!D:D,eslam.data!AR631)</f>
        <v>25781281.670000002</v>
      </c>
      <c r="G631" s="2">
        <f t="shared" si="96"/>
        <v>-1203491.3299999982</v>
      </c>
      <c r="H631" s="2"/>
      <c r="I631" s="23"/>
      <c r="J631" s="2">
        <f>SUMIF('collection only'!D:D,eslam.data!AQ631,'collection only'!E:E)</f>
        <v>18846610.600000001</v>
      </c>
      <c r="K631" s="26">
        <f>SUMIF('data-from-invoicing'!D:D,eslam.data!AR631,'data-from-invoicing'!F:F)</f>
        <v>18542599.6668</v>
      </c>
      <c r="L631" s="2">
        <f t="shared" si="97"/>
        <v>-304010.93320000172</v>
      </c>
      <c r="M631" s="2"/>
      <c r="Q631" s="23"/>
      <c r="R631" s="2">
        <v>20429584.530000001</v>
      </c>
      <c r="S631" s="1">
        <v>45199</v>
      </c>
      <c r="T631" s="1">
        <v>45199</v>
      </c>
      <c r="U631" s="1">
        <v>45204</v>
      </c>
      <c r="V631">
        <v>28</v>
      </c>
      <c r="W631" s="1">
        <v>45232</v>
      </c>
      <c r="X631" s="1">
        <v>45206</v>
      </c>
      <c r="Y631" s="2">
        <v>439512817.92000002</v>
      </c>
      <c r="Z631" s="2">
        <v>52299084.090000004</v>
      </c>
      <c r="AA631" s="2">
        <v>141277943.84</v>
      </c>
      <c r="AB631" s="2">
        <v>200000</v>
      </c>
      <c r="AC631" s="2">
        <v>34937145.359999999</v>
      </c>
      <c r="AD631" s="2">
        <v>10862820.449999999</v>
      </c>
      <c r="AE631" s="2">
        <v>10862820.449999999</v>
      </c>
      <c r="AF631" s="2">
        <v>250000</v>
      </c>
      <c r="AG631" s="14">
        <f>SUMIF('consultant-gross'!D:D,eslam.data!AQ631,'consultant-gross'!F:F)</f>
        <v>26984773</v>
      </c>
      <c r="AH631" s="14">
        <f>SUMIF('consultant-gross'!D:D,eslam.data!AQ631,'consultant-gross'!G:G)</f>
        <v>439512817.92000002</v>
      </c>
      <c r="AI631" s="14">
        <f>SUMIF('consultant-net'!D:D,eslam.data!AQ631,'consultant-net'!F:F)</f>
        <v>20429584.530000001</v>
      </c>
      <c r="AJ631" s="2" t="str">
        <f>VLOOKUP(A631,'eslam-to-invoicing'!A:B,2,0)</f>
        <v>MDF Factory</v>
      </c>
      <c r="AQ631" s="2" t="str">
        <f t="shared" si="98"/>
        <v>MDF Factory31</v>
      </c>
      <c r="AR631" s="2" t="str">
        <f t="shared" si="99"/>
        <v>MDF Factory31</v>
      </c>
    </row>
    <row r="632" spans="1:44" hidden="1" x14ac:dyDescent="0.3">
      <c r="A632" s="6" t="s">
        <v>73</v>
      </c>
      <c r="B632" s="6">
        <f>VLOOKUP(A632,Sheet1!A:B,2,0)</f>
        <v>1</v>
      </c>
      <c r="C632" s="6">
        <v>32</v>
      </c>
      <c r="D632" s="25"/>
      <c r="E632" s="2">
        <v>2754000</v>
      </c>
      <c r="F632" s="26">
        <f>_xlfn.MAXIFS('data-from-invoicing'!E:E,'data-from-invoicing'!D:D,eslam.data!AR632)</f>
        <v>2754000</v>
      </c>
      <c r="G632" s="2">
        <f t="shared" si="96"/>
        <v>0</v>
      </c>
      <c r="H632" s="2"/>
      <c r="I632" s="23"/>
      <c r="J632" s="2">
        <f>SUMIF('collection only'!D:D,eslam.data!AQ632,'collection only'!E:E)</f>
        <v>2726460</v>
      </c>
      <c r="K632" s="26">
        <f>SUMIF('data-from-invoicing'!D:D,eslam.data!AR632,'data-from-invoicing'!F:F)</f>
        <v>2726460</v>
      </c>
      <c r="L632" s="2">
        <f t="shared" si="97"/>
        <v>0</v>
      </c>
      <c r="M632" s="2"/>
      <c r="Q632" s="23"/>
      <c r="R632" s="2">
        <v>2726460</v>
      </c>
      <c r="S632" s="1">
        <v>45230</v>
      </c>
      <c r="T632" s="1">
        <v>45224</v>
      </c>
      <c r="U632" s="1">
        <v>45225</v>
      </c>
      <c r="V632">
        <v>28</v>
      </c>
      <c r="W632" s="1">
        <v>45253</v>
      </c>
      <c r="X632" s="1">
        <v>45225</v>
      </c>
      <c r="Y632" s="2">
        <v>442266817.92000002</v>
      </c>
      <c r="Z632" s="2">
        <v>52299084.090000004</v>
      </c>
      <c r="AA632" s="2">
        <v>144031943.84</v>
      </c>
      <c r="AB632" s="2">
        <v>200000</v>
      </c>
      <c r="AC632" s="2">
        <v>34937145.359999999</v>
      </c>
      <c r="AD632" s="2">
        <v>10931670.449999999</v>
      </c>
      <c r="AE632" s="2">
        <v>10931670.449999999</v>
      </c>
      <c r="AF632" s="2">
        <v>250000</v>
      </c>
      <c r="AG632" s="14">
        <f>SUMIF('consultant-gross'!D:D,eslam.data!AQ632,'consultant-gross'!F:F)</f>
        <v>2754000</v>
      </c>
      <c r="AH632" s="14">
        <f>SUMIF('consultant-gross'!D:D,eslam.data!AQ632,'consultant-gross'!G:G)</f>
        <v>442266817.92000002</v>
      </c>
      <c r="AI632" s="14">
        <f>SUMIF('consultant-net'!D:D,eslam.data!AQ632,'consultant-net'!F:F)</f>
        <v>2726460</v>
      </c>
      <c r="AJ632" s="2" t="str">
        <f>VLOOKUP(A632,'eslam-to-invoicing'!A:B,2,0)</f>
        <v>MDF Factory</v>
      </c>
      <c r="AQ632" s="2" t="str">
        <f t="shared" si="98"/>
        <v>MDF Factory32</v>
      </c>
      <c r="AR632" s="2" t="str">
        <f t="shared" si="99"/>
        <v>MDF Factory32</v>
      </c>
    </row>
    <row r="633" spans="1:44" hidden="1" x14ac:dyDescent="0.3">
      <c r="A633" s="6" t="s">
        <v>73</v>
      </c>
      <c r="B633" s="34">
        <f>VLOOKUP(A633,Sheet1!A:B,2,0)</f>
        <v>1</v>
      </c>
      <c r="C633" s="6">
        <v>33</v>
      </c>
      <c r="D633" s="25"/>
      <c r="E633" s="2">
        <v>20665276.539999962</v>
      </c>
      <c r="F633" s="26">
        <f>_xlfn.MAXIFS('data-from-invoicing'!E:E,'data-from-invoicing'!D:D,eslam.data!AR633)</f>
        <v>18965945.93</v>
      </c>
      <c r="G633" s="2">
        <f t="shared" ref="G633:G664" si="100">F633-E633</f>
        <v>-1699330.6099999622</v>
      </c>
      <c r="H633" s="2"/>
      <c r="I633" s="23"/>
      <c r="J633" s="2">
        <f>SUMIF('collection only'!D:D,eslam.data!AQ633,'collection only'!E:E)</f>
        <v>8808260.3300000001</v>
      </c>
      <c r="K633" s="26">
        <f>SUMIF('data-from-invoicing'!D:D,eslam.data!AR633,'data-from-invoicing'!F:F)</f>
        <v>10638561.7072</v>
      </c>
      <c r="L633" s="2">
        <f t="shared" ref="L633:L664" si="101">K633-J633</f>
        <v>1830301.3772</v>
      </c>
      <c r="M633" s="2"/>
      <c r="Q633" s="23"/>
      <c r="R633" s="2">
        <v>12154985.640000001</v>
      </c>
      <c r="S633" s="1">
        <v>45230</v>
      </c>
      <c r="T633" s="1">
        <v>45230</v>
      </c>
      <c r="U633" s="1">
        <v>45237</v>
      </c>
      <c r="V633">
        <v>28</v>
      </c>
      <c r="W633" s="1">
        <v>45265</v>
      </c>
      <c r="X633" s="1">
        <v>45255</v>
      </c>
      <c r="Y633" s="2">
        <v>462932094.45999998</v>
      </c>
      <c r="Z633" s="2">
        <v>52125340.590000004</v>
      </c>
      <c r="AA633" s="2">
        <v>161100913.16</v>
      </c>
      <c r="AB633" s="2">
        <v>250000</v>
      </c>
      <c r="AC633" s="2">
        <v>35201311.240000002</v>
      </c>
      <c r="AD633" s="2">
        <v>11448302</v>
      </c>
      <c r="AE633" s="2">
        <v>11448302</v>
      </c>
      <c r="AF633" s="2">
        <v>200000</v>
      </c>
      <c r="AG633" s="14">
        <f>SUMIF('consultant-gross'!D:D,eslam.data!AQ633,'consultant-gross'!F:F)</f>
        <v>20665276.539999962</v>
      </c>
      <c r="AH633" s="14">
        <f>SUMIF('consultant-gross'!D:D,eslam.data!AQ633,'consultant-gross'!G:G)</f>
        <v>462932094.45999998</v>
      </c>
      <c r="AI633" s="14">
        <f>SUMIF('consultant-net'!D:D,eslam.data!AQ633,'consultant-net'!F:F)</f>
        <v>12154985.640000001</v>
      </c>
      <c r="AJ633" s="2" t="str">
        <f>VLOOKUP(A633,'eslam-to-invoicing'!A:B,2,0)</f>
        <v>MDF Factory</v>
      </c>
      <c r="AQ633" s="2" t="str">
        <f t="shared" ref="AQ633:AQ664" si="102">A633&amp;C633</f>
        <v>MDF Factory33</v>
      </c>
      <c r="AR633" s="2" t="str">
        <f t="shared" ref="AR633:AR664" si="103">AJ633&amp;C633</f>
        <v>MDF Factory33</v>
      </c>
    </row>
    <row r="634" spans="1:44" hidden="1" x14ac:dyDescent="0.3">
      <c r="A634" s="6" t="s">
        <v>73</v>
      </c>
      <c r="B634" s="34">
        <f>VLOOKUP(A634,Sheet1!A:B,2,0)</f>
        <v>1</v>
      </c>
      <c r="C634" s="6">
        <v>34</v>
      </c>
      <c r="D634" s="25"/>
      <c r="E634" s="2">
        <v>25469525.620000001</v>
      </c>
      <c r="F634" s="26">
        <f>_xlfn.MAXIFS('data-from-invoicing'!E:E,'data-from-invoicing'!D:D,eslam.data!AR634)</f>
        <v>27337098.5</v>
      </c>
      <c r="G634" s="2">
        <f t="shared" si="100"/>
        <v>1867572.879999999</v>
      </c>
      <c r="H634" s="2"/>
      <c r="I634" s="23"/>
      <c r="J634" s="2">
        <f>SUMIF('collection only'!D:D,eslam.data!AQ634,'collection only'!E:E)</f>
        <v>12466636.779999999</v>
      </c>
      <c r="K634" s="26">
        <f>SUMIF('data-from-invoicing'!D:D,eslam.data!AR634,'data-from-invoicing'!F:F)</f>
        <v>12636241.380000001</v>
      </c>
      <c r="L634" s="2">
        <f t="shared" si="101"/>
        <v>169604.60000000149</v>
      </c>
      <c r="M634" s="2"/>
      <c r="Q634" s="23"/>
      <c r="R634" s="2">
        <v>13093494.9</v>
      </c>
      <c r="S634" s="1">
        <v>45260</v>
      </c>
      <c r="T634" s="1">
        <v>45260</v>
      </c>
      <c r="U634" s="1">
        <v>45269</v>
      </c>
      <c r="V634">
        <v>28</v>
      </c>
      <c r="W634" s="1">
        <v>45297</v>
      </c>
      <c r="X634" s="1">
        <v>45280</v>
      </c>
      <c r="Y634" s="2">
        <v>488401620.07999998</v>
      </c>
      <c r="Z634" s="2">
        <v>49181191.789999999</v>
      </c>
      <c r="AA634" s="2">
        <v>181875990.59999999</v>
      </c>
      <c r="AB634" s="2">
        <v>250000</v>
      </c>
      <c r="AC634" s="2">
        <v>35200228.82</v>
      </c>
      <c r="AD634" s="2">
        <v>12085040.5</v>
      </c>
      <c r="AE634" s="2">
        <v>12085040.5</v>
      </c>
      <c r="AF634" s="2">
        <v>200000</v>
      </c>
      <c r="AG634" s="14">
        <f>SUMIF('consultant-gross'!D:D,eslam.data!AQ634,'consultant-gross'!F:F)</f>
        <v>25469525.620000005</v>
      </c>
      <c r="AH634" s="14">
        <f>SUMIF('consultant-gross'!D:D,eslam.data!AQ634,'consultant-gross'!G:G)</f>
        <v>488401620.07999998</v>
      </c>
      <c r="AI634" s="14">
        <f>SUMIF('consultant-net'!D:D,eslam.data!AQ634,'consultant-net'!F:F)</f>
        <v>13093494.9</v>
      </c>
      <c r="AJ634" s="2" t="str">
        <f>VLOOKUP(A634,'eslam-to-invoicing'!A:B,2,0)</f>
        <v>MDF Factory</v>
      </c>
      <c r="AQ634" s="2" t="str">
        <f t="shared" si="102"/>
        <v>MDF Factory34</v>
      </c>
      <c r="AR634" s="2" t="str">
        <f t="shared" si="103"/>
        <v>MDF Factory34</v>
      </c>
    </row>
    <row r="635" spans="1:44" hidden="1" x14ac:dyDescent="0.3">
      <c r="A635" s="6" t="s">
        <v>73</v>
      </c>
      <c r="B635" s="34">
        <f>VLOOKUP(A635,Sheet1!A:B,2,0)</f>
        <v>1</v>
      </c>
      <c r="C635" s="6">
        <v>35</v>
      </c>
      <c r="D635" s="25"/>
      <c r="E635" s="2">
        <v>7460561</v>
      </c>
      <c r="F635" s="26">
        <f>_xlfn.MAXIFS('data-from-invoicing'!E:E,'data-from-invoicing'!D:D,eslam.data!AR635)</f>
        <v>8184195.0100000007</v>
      </c>
      <c r="G635" s="2">
        <f t="shared" si="100"/>
        <v>723634.01000000071</v>
      </c>
      <c r="H635" s="2"/>
      <c r="I635" s="23"/>
      <c r="J635" s="2">
        <f>SUMIF('collection only'!D:D,eslam.data!AQ635,'collection only'!E:E)</f>
        <v>11964736.84</v>
      </c>
      <c r="K635" s="26">
        <f>SUMIF('data-from-invoicing'!D:D,eslam.data!AR635,'data-from-invoicing'!F:F)</f>
        <v>11964736.84</v>
      </c>
      <c r="L635" s="2">
        <f t="shared" si="101"/>
        <v>0</v>
      </c>
      <c r="M635" s="2"/>
      <c r="Q635" s="23"/>
      <c r="R635" s="2">
        <v>14005346.869999999</v>
      </c>
      <c r="S635" s="1">
        <v>45291</v>
      </c>
      <c r="T635" s="1">
        <v>45291</v>
      </c>
      <c r="U635" s="1">
        <v>45291</v>
      </c>
      <c r="V635">
        <v>28</v>
      </c>
      <c r="W635" s="1">
        <v>45319</v>
      </c>
      <c r="X635" s="1">
        <v>45312</v>
      </c>
      <c r="Y635" s="2">
        <v>495862181.07999998</v>
      </c>
      <c r="Z635" s="2">
        <v>56480937.479999997</v>
      </c>
      <c r="AA635" s="2">
        <v>187067355.65000001</v>
      </c>
      <c r="AB635" s="2">
        <v>100000</v>
      </c>
      <c r="AC635" s="2">
        <v>35200149.539999999</v>
      </c>
      <c r="AD635" s="2">
        <v>12271554.525</v>
      </c>
      <c r="AE635" s="2">
        <v>12271554.525</v>
      </c>
      <c r="AF635" s="2">
        <v>350000</v>
      </c>
      <c r="AG635" s="14">
        <f>SUMIF('consultant-gross'!D:D,eslam.data!AQ635,'consultant-gross'!F:F)</f>
        <v>7460561</v>
      </c>
      <c r="AH635" s="14">
        <f>SUMIF('consultant-gross'!D:D,eslam.data!AQ635,'consultant-gross'!G:G)</f>
        <v>495862181.07999998</v>
      </c>
      <c r="AI635" s="14">
        <f>SUMIF('consultant-net'!D:D,eslam.data!AQ635,'consultant-net'!F:F)</f>
        <v>14005346.869999999</v>
      </c>
      <c r="AJ635" s="2" t="str">
        <f>VLOOKUP(A635,'eslam-to-invoicing'!A:B,2,0)</f>
        <v>MDF Factory</v>
      </c>
      <c r="AQ635" s="2" t="str">
        <f t="shared" si="102"/>
        <v>MDF Factory35</v>
      </c>
      <c r="AR635" s="2" t="str">
        <f t="shared" si="103"/>
        <v>MDF Factory35</v>
      </c>
    </row>
    <row r="636" spans="1:44" hidden="1" x14ac:dyDescent="0.3">
      <c r="A636" s="6" t="s">
        <v>73</v>
      </c>
      <c r="B636" s="34">
        <f>VLOOKUP(A636,Sheet1!A:B,2,0)</f>
        <v>1</v>
      </c>
      <c r="C636" s="6">
        <v>36</v>
      </c>
      <c r="D636" s="25"/>
      <c r="E636" s="2">
        <v>24220349.75</v>
      </c>
      <c r="F636" s="26">
        <f>_xlfn.MAXIFS('data-from-invoicing'!E:E,'data-from-invoicing'!D:D,eslam.data!AR636)</f>
        <v>24401575.219999999</v>
      </c>
      <c r="G636" s="2">
        <f t="shared" si="100"/>
        <v>181225.46999999881</v>
      </c>
      <c r="H636" s="2"/>
      <c r="I636" s="23"/>
      <c r="J636" s="2">
        <f>SUMIF('collection only'!D:D,eslam.data!AQ636,'collection only'!E:E)</f>
        <v>10194821.77</v>
      </c>
      <c r="K636" s="26">
        <f>SUMIF('data-from-invoicing'!D:D,eslam.data!AR636,'data-from-invoicing'!F:F)</f>
        <v>10167393.038799999</v>
      </c>
      <c r="L636" s="2">
        <f t="shared" si="101"/>
        <v>-27428.731200000271</v>
      </c>
      <c r="M636" s="2"/>
      <c r="Q636" s="23"/>
      <c r="R636" s="2">
        <v>12150509.060000001</v>
      </c>
      <c r="S636" s="1">
        <v>45322</v>
      </c>
      <c r="T636" s="1">
        <v>45322</v>
      </c>
      <c r="U636" s="1">
        <v>45328</v>
      </c>
      <c r="V636">
        <v>28</v>
      </c>
      <c r="W636" s="1">
        <v>45356</v>
      </c>
      <c r="X636" s="1">
        <v>45350</v>
      </c>
      <c r="Y636" s="2">
        <v>520082530.82999998</v>
      </c>
      <c r="Z636" s="2">
        <v>52738337.770000003</v>
      </c>
      <c r="AA636" s="2">
        <v>208687659.78</v>
      </c>
      <c r="AB636" s="2">
        <v>200000</v>
      </c>
      <c r="AC636" s="2">
        <v>35240386.140000001</v>
      </c>
      <c r="AD636" s="2">
        <v>12877063.27</v>
      </c>
      <c r="AE636" s="2">
        <v>12877063.27</v>
      </c>
      <c r="AF636" s="2">
        <v>220000</v>
      </c>
      <c r="AG636" s="14">
        <f>SUMIF('consultant-gross'!D:D,eslam.data!AQ636,'consultant-gross'!F:F)</f>
        <v>24220349.75</v>
      </c>
      <c r="AH636" s="14">
        <f>SUMIF('consultant-gross'!D:D,eslam.data!AQ636,'consultant-gross'!G:G)</f>
        <v>520082530.82999998</v>
      </c>
      <c r="AI636" s="14">
        <f>SUMIF('consultant-net'!D:D,eslam.data!AQ636,'consultant-net'!F:F)</f>
        <v>12150509.060000001</v>
      </c>
      <c r="AJ636" s="2" t="str">
        <f>VLOOKUP(A636,'eslam-to-invoicing'!A:B,2,0)</f>
        <v>MDF Factory</v>
      </c>
      <c r="AQ636" s="2" t="str">
        <f t="shared" si="102"/>
        <v>MDF Factory36</v>
      </c>
      <c r="AR636" s="2" t="str">
        <f t="shared" si="103"/>
        <v>MDF Factory36</v>
      </c>
    </row>
    <row r="637" spans="1:44" hidden="1" x14ac:dyDescent="0.3">
      <c r="A637" s="6" t="s">
        <v>73</v>
      </c>
      <c r="B637" s="34">
        <f>VLOOKUP(A637,Sheet1!A:B,2,0)</f>
        <v>1</v>
      </c>
      <c r="C637" s="6">
        <v>37</v>
      </c>
      <c r="D637" s="25"/>
      <c r="E637" s="2">
        <v>18799337.86000007</v>
      </c>
      <c r="F637" s="26">
        <f>_xlfn.MAXIFS('data-from-invoicing'!E:E,'data-from-invoicing'!D:D,eslam.data!AR637)</f>
        <v>18482561.460000001</v>
      </c>
      <c r="G637" s="2">
        <f t="shared" si="100"/>
        <v>-316776.40000006929</v>
      </c>
      <c r="H637" s="2"/>
      <c r="I637" s="23"/>
      <c r="J637" s="2">
        <f>SUMIF('collection only'!D:D,eslam.data!AQ637,'collection only'!E:E)</f>
        <v>4465149.3899999997</v>
      </c>
      <c r="K637" s="26">
        <f>SUMIF('data-from-invoicing'!D:D,eslam.data!AR637,'data-from-invoicing'!F:F)</f>
        <v>4465149.3899999997</v>
      </c>
      <c r="L637" s="2">
        <f t="shared" si="101"/>
        <v>0</v>
      </c>
      <c r="M637" s="2"/>
      <c r="Q637" s="23"/>
      <c r="R637" s="2">
        <v>7449862.8600000003</v>
      </c>
      <c r="S637" s="1">
        <v>45351</v>
      </c>
      <c r="T637" s="1">
        <v>45351</v>
      </c>
      <c r="U637" s="1">
        <v>45362</v>
      </c>
      <c r="V637">
        <v>28</v>
      </c>
      <c r="W637" s="1">
        <v>45390</v>
      </c>
      <c r="X637" s="1">
        <v>45384</v>
      </c>
      <c r="Y637" s="2">
        <v>538881868.69000006</v>
      </c>
      <c r="Z637" s="2">
        <v>47546890.759999998</v>
      </c>
      <c r="AA637" s="2">
        <v>225598759.06999999</v>
      </c>
      <c r="AB637" s="2">
        <v>1500000</v>
      </c>
      <c r="AC637" s="2">
        <v>35240386.140000001</v>
      </c>
      <c r="AD637" s="2">
        <v>13347046.715</v>
      </c>
      <c r="AE637" s="2">
        <v>13347046.715</v>
      </c>
      <c r="AF637" s="2">
        <v>700000</v>
      </c>
      <c r="AG637" s="14">
        <f>SUMIF('consultant-gross'!D:D,eslam.data!AQ637,'consultant-gross'!F:F)</f>
        <v>18799337.860000074</v>
      </c>
      <c r="AH637" s="14">
        <f>SUMIF('consultant-gross'!D:D,eslam.data!AQ637,'consultant-gross'!G:G)</f>
        <v>538881868.69000006</v>
      </c>
      <c r="AI637" s="14">
        <f>SUMIF('consultant-net'!D:D,eslam.data!AQ637,'consultant-net'!F:F)</f>
        <v>7449862.8600000003</v>
      </c>
      <c r="AJ637" s="2" t="str">
        <f>VLOOKUP(A637,'eslam-to-invoicing'!A:B,2,0)</f>
        <v>MDF Factory</v>
      </c>
      <c r="AQ637" s="2" t="str">
        <f t="shared" si="102"/>
        <v>MDF Factory37</v>
      </c>
      <c r="AR637" s="2" t="str">
        <f t="shared" si="103"/>
        <v>MDF Factory37</v>
      </c>
    </row>
    <row r="638" spans="1:44" hidden="1" x14ac:dyDescent="0.3">
      <c r="A638" s="6" t="s">
        <v>73</v>
      </c>
      <c r="B638" s="34">
        <f>VLOOKUP(A638,Sheet1!A:B,2,0)</f>
        <v>1</v>
      </c>
      <c r="C638" s="6">
        <v>38</v>
      </c>
      <c r="D638" s="25"/>
      <c r="E638" s="2">
        <v>25264630.56999993</v>
      </c>
      <c r="F638" s="26">
        <f>_xlfn.MAXIFS('data-from-invoicing'!E:E,'data-from-invoicing'!D:D,eslam.data!AR638)</f>
        <v>25020067.649999995</v>
      </c>
      <c r="G638" s="2">
        <f t="shared" si="100"/>
        <v>-244562.91999993473</v>
      </c>
      <c r="H638" s="2"/>
      <c r="I638" s="23"/>
      <c r="J638" s="2">
        <f>SUMIF('collection only'!D:D,eslam.data!AQ638,'collection only'!E:E)</f>
        <v>9539881.6500000004</v>
      </c>
      <c r="K638" s="26">
        <f>SUMIF('data-from-invoicing'!D:D,eslam.data!AR638,'data-from-invoicing'!F:F)</f>
        <v>9539881.6500000004</v>
      </c>
      <c r="L638" s="2">
        <f t="shared" si="101"/>
        <v>0</v>
      </c>
      <c r="M638" s="2"/>
      <c r="Q638" s="23"/>
      <c r="R638" s="2">
        <v>10129299.69014072</v>
      </c>
      <c r="S638" s="1">
        <v>45382</v>
      </c>
      <c r="T638" s="1">
        <v>45382</v>
      </c>
      <c r="U638" s="1">
        <v>45390</v>
      </c>
      <c r="V638">
        <v>28</v>
      </c>
      <c r="W638" s="1">
        <v>45418</v>
      </c>
      <c r="X638" s="1">
        <v>45406</v>
      </c>
      <c r="Y638" s="2">
        <v>564146499.25999999</v>
      </c>
      <c r="Z638" s="2">
        <v>42828938.170000002</v>
      </c>
      <c r="AA638" s="2">
        <v>247874489.5</v>
      </c>
      <c r="AB638" s="2">
        <v>200000</v>
      </c>
      <c r="AC638" s="2">
        <v>35240386.140000001</v>
      </c>
      <c r="AD638" s="2">
        <v>13978662.48</v>
      </c>
      <c r="AE638" s="2">
        <v>13978662.48</v>
      </c>
      <c r="AF638" s="2">
        <v>253450</v>
      </c>
      <c r="AG638" s="14">
        <f>SUMIF('consultant-gross'!D:D,eslam.data!AQ638,'consultant-gross'!F:F)</f>
        <v>25264630.569999933</v>
      </c>
      <c r="AH638" s="14">
        <f>SUMIF('consultant-gross'!D:D,eslam.data!AQ638,'consultant-gross'!G:G)</f>
        <v>564146499.25999999</v>
      </c>
      <c r="AI638" s="14">
        <f>SUMIF('consultant-net'!D:D,eslam.data!AQ638,'consultant-net'!F:F)</f>
        <v>10129299.690140724</v>
      </c>
      <c r="AJ638" s="2" t="str">
        <f>VLOOKUP(A638,'eslam-to-invoicing'!A:B,2,0)</f>
        <v>MDF Factory</v>
      </c>
      <c r="AQ638" s="2" t="str">
        <f t="shared" si="102"/>
        <v>MDF Factory38</v>
      </c>
      <c r="AR638" s="2" t="str">
        <f t="shared" si="103"/>
        <v>MDF Factory38</v>
      </c>
    </row>
    <row r="639" spans="1:44" hidden="1" x14ac:dyDescent="0.3">
      <c r="A639" s="6" t="s">
        <v>73</v>
      </c>
      <c r="B639" s="34">
        <f>VLOOKUP(A639,Sheet1!A:B,2,0)</f>
        <v>1</v>
      </c>
      <c r="C639" s="6">
        <v>39</v>
      </c>
      <c r="D639" s="25"/>
      <c r="E639" s="2">
        <v>17461783.470000029</v>
      </c>
      <c r="F639" s="26">
        <f>_xlfn.MAXIFS('data-from-invoicing'!E:E,'data-from-invoicing'!D:D,eslam.data!AR639)</f>
        <v>17738610.899999999</v>
      </c>
      <c r="G639" s="2">
        <f t="shared" si="100"/>
        <v>276827.4299999699</v>
      </c>
      <c r="H639" s="2"/>
      <c r="I639" s="23"/>
      <c r="J639" s="2">
        <f>SUMIF('collection only'!D:D,eslam.data!AQ639,'collection only'!E:E)</f>
        <v>6984174.9199999999</v>
      </c>
      <c r="K639" s="26">
        <f>SUMIF('data-from-invoicing'!D:D,eslam.data!AR639,'data-from-invoicing'!F:F)</f>
        <v>6984174.9199999999</v>
      </c>
      <c r="L639" s="2">
        <f t="shared" si="101"/>
        <v>0</v>
      </c>
      <c r="M639" s="2"/>
      <c r="Q639" s="23"/>
      <c r="R639" s="2">
        <v>7951387.2800000003</v>
      </c>
      <c r="S639" s="1">
        <v>45412</v>
      </c>
      <c r="T639" s="1">
        <v>45412</v>
      </c>
      <c r="U639" s="1">
        <v>45419</v>
      </c>
      <c r="V639">
        <v>28</v>
      </c>
      <c r="W639" s="1">
        <v>45447</v>
      </c>
      <c r="X639" s="1">
        <v>45434</v>
      </c>
      <c r="Y639" s="2">
        <v>581608282.73000002</v>
      </c>
      <c r="Z639" s="2">
        <v>39702840.210000001</v>
      </c>
      <c r="AA639" s="2">
        <v>261893208.84</v>
      </c>
      <c r="AB639" s="2">
        <v>200000</v>
      </c>
      <c r="AC639" s="2">
        <v>35240386.140000001</v>
      </c>
      <c r="AD639" s="2">
        <v>14415207</v>
      </c>
      <c r="AE639" s="2">
        <v>14415207</v>
      </c>
      <c r="AF639" s="2">
        <v>253450</v>
      </c>
      <c r="AG639" s="14">
        <f>SUMIF('consultant-gross'!D:D,eslam.data!AQ639,'consultant-gross'!F:F)</f>
        <v>17461783.470000029</v>
      </c>
      <c r="AH639" s="14">
        <f>SUMIF('consultant-gross'!D:D,eslam.data!AQ639,'consultant-gross'!G:G)</f>
        <v>581608282.73000002</v>
      </c>
      <c r="AI639" s="14">
        <f>SUMIF('consultant-net'!D:D,eslam.data!AQ639,'consultant-net'!F:F)</f>
        <v>7951387.2800000003</v>
      </c>
      <c r="AJ639" s="2" t="str">
        <f>VLOOKUP(A639,'eslam-to-invoicing'!A:B,2,0)</f>
        <v>MDF Factory</v>
      </c>
      <c r="AQ639" s="2" t="str">
        <f t="shared" si="102"/>
        <v>MDF Factory39</v>
      </c>
      <c r="AR639" s="2" t="str">
        <f t="shared" si="103"/>
        <v>MDF Factory39</v>
      </c>
    </row>
    <row r="640" spans="1:44" hidden="1" x14ac:dyDescent="0.3">
      <c r="A640" s="6" t="s">
        <v>73</v>
      </c>
      <c r="B640" s="34">
        <f>VLOOKUP(A640,Sheet1!A:B,2,0)</f>
        <v>1</v>
      </c>
      <c r="C640" s="6">
        <v>40</v>
      </c>
      <c r="D640" s="25"/>
      <c r="E640" s="2">
        <v>-0.73000001907348633</v>
      </c>
      <c r="F640" s="26">
        <f>_xlfn.MAXIFS('data-from-invoicing'!E:E,'data-from-invoicing'!D:D,eslam.data!AR640)</f>
        <v>759488.56</v>
      </c>
      <c r="G640" s="2">
        <f t="shared" si="100"/>
        <v>759489.29000001913</v>
      </c>
      <c r="H640" s="2"/>
      <c r="I640" s="23"/>
      <c r="J640" s="2">
        <f>SUMIF('collection only'!D:D,eslam.data!AQ640,'collection only'!E:E)</f>
        <v>13054639.6</v>
      </c>
      <c r="K640" s="26">
        <f>SUMIF('data-from-invoicing'!D:D,eslam.data!AR640,'data-from-invoicing'!F:F)</f>
        <v>14022964.76</v>
      </c>
      <c r="L640" s="2">
        <f t="shared" si="101"/>
        <v>968325.16000000015</v>
      </c>
      <c r="M640" s="2"/>
      <c r="Q640" s="23"/>
      <c r="R640" s="2">
        <v>13055049.84</v>
      </c>
      <c r="S640" s="1">
        <v>45412</v>
      </c>
      <c r="T640" s="1">
        <v>45412</v>
      </c>
      <c r="U640" s="1">
        <v>45438</v>
      </c>
      <c r="V640">
        <v>28</v>
      </c>
      <c r="W640" s="1">
        <v>45466</v>
      </c>
      <c r="X640" s="1">
        <v>45455</v>
      </c>
      <c r="Y640" s="2">
        <v>581608282</v>
      </c>
      <c r="Z640" s="2">
        <v>39702840</v>
      </c>
      <c r="AA640" s="2">
        <v>261893208</v>
      </c>
      <c r="AC640" s="2">
        <v>35240386</v>
      </c>
      <c r="AD640" s="2">
        <v>6101647</v>
      </c>
      <c r="AF640" s="2">
        <v>453450</v>
      </c>
      <c r="AG640" s="14">
        <f>SUMIF('consultant-gross'!D:D,eslam.data!AQ640,'consultant-gross'!F:F)</f>
        <v>0</v>
      </c>
      <c r="AH640" s="14">
        <f>SUMIF('consultant-gross'!D:D,eslam.data!AQ640,'consultant-gross'!G:G)</f>
        <v>0</v>
      </c>
      <c r="AI640" s="14">
        <f>SUMIF('consultant-net'!D:D,eslam.data!AQ640,'consultant-net'!F:F)</f>
        <v>0</v>
      </c>
      <c r="AJ640" s="2" t="str">
        <f>VLOOKUP(A640,'eslam-to-invoicing'!A:B,2,0)</f>
        <v>MDF Factory</v>
      </c>
      <c r="AQ640" s="2" t="str">
        <f t="shared" si="102"/>
        <v>MDF Factory40</v>
      </c>
      <c r="AR640" s="2" t="str">
        <f t="shared" si="103"/>
        <v>MDF Factory40</v>
      </c>
    </row>
    <row r="641" spans="1:44" hidden="1" x14ac:dyDescent="0.3">
      <c r="A641" s="6" t="s">
        <v>73</v>
      </c>
      <c r="B641" s="34">
        <f>VLOOKUP(A641,Sheet1!A:B,2,0)</f>
        <v>1</v>
      </c>
      <c r="C641" s="6">
        <v>41</v>
      </c>
      <c r="D641" s="25"/>
      <c r="E641" s="2">
        <v>26553112.480000019</v>
      </c>
      <c r="F641" s="26">
        <f>_xlfn.MAXIFS('data-from-invoicing'!E:E,'data-from-invoicing'!D:D,eslam.data!AR641)</f>
        <v>12031521.119999999</v>
      </c>
      <c r="G641" s="2">
        <f t="shared" si="100"/>
        <v>-14521591.36000002</v>
      </c>
      <c r="H641" s="2"/>
      <c r="I641" s="23"/>
      <c r="J641" s="2">
        <f>SUMIF('collection only'!D:D,eslam.data!AQ641,'collection only'!E:E)</f>
        <v>8347962.7000000002</v>
      </c>
      <c r="K641" s="26">
        <f>SUMIF('data-from-invoicing'!D:D,eslam.data!AR641,'data-from-invoicing'!F:F)</f>
        <v>7229637.5347999996</v>
      </c>
      <c r="L641" s="2">
        <f t="shared" si="101"/>
        <v>-1118325.1652000006</v>
      </c>
      <c r="M641" s="2"/>
      <c r="Q641" s="23"/>
      <c r="R641" s="2">
        <v>25000718.68</v>
      </c>
      <c r="S641" s="1">
        <v>45443</v>
      </c>
      <c r="T641" s="1">
        <v>45443</v>
      </c>
      <c r="U641" s="1">
        <v>45449</v>
      </c>
      <c r="V641">
        <v>28</v>
      </c>
      <c r="W641" s="1">
        <v>45477</v>
      </c>
      <c r="X641" s="1">
        <v>45456</v>
      </c>
      <c r="Y641" s="2">
        <v>608161394.48000002</v>
      </c>
      <c r="Z641" s="2">
        <v>40071589.729999997</v>
      </c>
      <c r="AA641" s="2">
        <v>273875725.24000001</v>
      </c>
      <c r="AC641" s="2">
        <v>35240386.140000001</v>
      </c>
      <c r="AD641" s="2">
        <v>7033092.8550000004</v>
      </c>
      <c r="AE641" s="2">
        <v>7033092.8550000004</v>
      </c>
      <c r="AF641" s="2">
        <v>303450</v>
      </c>
      <c r="AG641" s="14">
        <f>SUMIF('consultant-gross'!D:D,eslam.data!AQ641,'consultant-gross'!F:F)</f>
        <v>0</v>
      </c>
      <c r="AH641" s="14">
        <f>SUMIF('consultant-gross'!D:D,eslam.data!AQ641,'consultant-gross'!G:G)</f>
        <v>0</v>
      </c>
      <c r="AI641" s="14">
        <f>SUMIF('consultant-net'!D:D,eslam.data!AQ641,'consultant-net'!F:F)</f>
        <v>0</v>
      </c>
      <c r="AJ641" s="2" t="str">
        <f>VLOOKUP(A641,'eslam-to-invoicing'!A:B,2,0)</f>
        <v>MDF Factory</v>
      </c>
      <c r="AQ641" s="2" t="str">
        <f t="shared" si="102"/>
        <v>MDF Factory41</v>
      </c>
      <c r="AR641" s="2" t="str">
        <f t="shared" si="103"/>
        <v>MDF Factory41</v>
      </c>
    </row>
    <row r="642" spans="1:44" hidden="1" x14ac:dyDescent="0.3">
      <c r="A642" s="6" t="s">
        <v>73</v>
      </c>
      <c r="B642" s="34">
        <f>VLOOKUP(A642,Sheet1!A:B,2,0)</f>
        <v>1</v>
      </c>
      <c r="C642" s="6">
        <v>42</v>
      </c>
      <c r="D642" s="25"/>
      <c r="E642" s="2">
        <v>750284.19999992847</v>
      </c>
      <c r="F642" s="26">
        <f>_xlfn.MAXIFS('data-from-invoicing'!E:E,'data-from-invoicing'!D:D,eslam.data!AR642)</f>
        <v>19536964.219999999</v>
      </c>
      <c r="G642" s="2">
        <f t="shared" si="100"/>
        <v>18786680.02000007</v>
      </c>
      <c r="H642" s="2"/>
      <c r="I642" s="23"/>
      <c r="J642" s="2">
        <f>SUMIF('collection only'!D:D,eslam.data!AQ642,'collection only'!E:E)</f>
        <v>7602001.04</v>
      </c>
      <c r="K642" s="26">
        <f>SUMIF('data-from-invoicing'!D:D,eslam.data!AR642,'data-from-invoicing'!F:F)</f>
        <v>7602001.04</v>
      </c>
      <c r="L642" s="2">
        <f t="shared" si="101"/>
        <v>0</v>
      </c>
      <c r="M642" s="2"/>
      <c r="Q642" s="23"/>
      <c r="R642" s="2">
        <v>7547918.7000000002</v>
      </c>
      <c r="S642" s="1">
        <v>45473</v>
      </c>
      <c r="T642" s="1">
        <v>45473</v>
      </c>
      <c r="U642" s="1">
        <v>45480</v>
      </c>
      <c r="V642">
        <v>28</v>
      </c>
      <c r="W642" s="1">
        <v>45508</v>
      </c>
      <c r="X642" s="1">
        <v>45497</v>
      </c>
      <c r="Y642" s="2">
        <v>608911678.67999995</v>
      </c>
      <c r="Z642" s="2">
        <v>33497125</v>
      </c>
      <c r="AA642" s="2">
        <v>289636214</v>
      </c>
      <c r="AC642" s="2">
        <v>35240386</v>
      </c>
      <c r="AD642" s="2">
        <v>7100876.5</v>
      </c>
      <c r="AE642" s="2">
        <v>7100876.5</v>
      </c>
      <c r="AF642" s="2">
        <v>453450</v>
      </c>
      <c r="AG642" s="14">
        <f>SUMIF('consultant-gross'!D:D,eslam.data!AQ642,'consultant-gross'!F:F)</f>
        <v>750284.19999992847</v>
      </c>
      <c r="AH642" s="14">
        <f>SUMIF('consultant-gross'!D:D,eslam.data!AQ642,'consultant-gross'!G:G)</f>
        <v>608911678.67999995</v>
      </c>
      <c r="AI642" s="14">
        <f>SUMIF('consultant-net'!D:D,eslam.data!AQ642,'consultant-net'!F:F)</f>
        <v>7547918.7000000002</v>
      </c>
      <c r="AJ642" s="2" t="str">
        <f>VLOOKUP(A642,'eslam-to-invoicing'!A:B,2,0)</f>
        <v>MDF Factory</v>
      </c>
      <c r="AQ642" s="2" t="str">
        <f t="shared" si="102"/>
        <v>MDF Factory42</v>
      </c>
      <c r="AR642" s="2" t="str">
        <f t="shared" si="103"/>
        <v>MDF Factory42</v>
      </c>
    </row>
    <row r="643" spans="1:44" hidden="1" x14ac:dyDescent="0.3">
      <c r="A643" s="6" t="s">
        <v>73</v>
      </c>
      <c r="B643" s="34">
        <f>VLOOKUP(A643,Sheet1!A:B,2,0)</f>
        <v>1</v>
      </c>
      <c r="C643" s="6">
        <v>43</v>
      </c>
      <c r="D643" s="25"/>
      <c r="E643" s="2">
        <v>11210135.320000051</v>
      </c>
      <c r="F643" s="26">
        <f>_xlfn.MAXIFS('data-from-invoicing'!E:E,'data-from-invoicing'!D:D,eslam.data!AR643)</f>
        <v>0</v>
      </c>
      <c r="G643" s="2">
        <f t="shared" si="100"/>
        <v>-11210135.320000051</v>
      </c>
      <c r="H643" s="2"/>
      <c r="I643" s="23"/>
      <c r="J643" s="2">
        <f>SUMIF('collection only'!D:D,eslam.data!AQ643,'collection only'!E:E)</f>
        <v>45999180</v>
      </c>
      <c r="K643" s="26">
        <f>SUMIF('data-from-invoicing'!D:D,eslam.data!AR643,'data-from-invoicing'!F:F)</f>
        <v>0</v>
      </c>
      <c r="L643" s="2">
        <f t="shared" si="101"/>
        <v>-45999180</v>
      </c>
      <c r="M643" s="2"/>
      <c r="Q643" s="23"/>
      <c r="R643" s="2">
        <v>57977475.460000001</v>
      </c>
      <c r="S643" s="1">
        <v>45504</v>
      </c>
      <c r="T643" s="1">
        <v>45504</v>
      </c>
      <c r="U643" s="1">
        <v>45510</v>
      </c>
      <c r="V643">
        <v>28</v>
      </c>
      <c r="W643" s="1">
        <v>45538</v>
      </c>
      <c r="X643" s="1">
        <v>45525</v>
      </c>
      <c r="Y643" s="2">
        <v>620121814</v>
      </c>
      <c r="Z643" s="2">
        <v>31321429</v>
      </c>
      <c r="AA643" s="2">
        <v>299419159</v>
      </c>
      <c r="AC643" s="2">
        <v>35243045</v>
      </c>
      <c r="AD643" s="2">
        <v>7887682</v>
      </c>
      <c r="AE643" s="2">
        <v>7887682</v>
      </c>
      <c r="AF643" s="2">
        <v>553450</v>
      </c>
      <c r="AG643" s="14">
        <f>SUMIF('consultant-gross'!D:D,eslam.data!AQ643,'consultant-gross'!F:F)</f>
        <v>11210135.320000052</v>
      </c>
      <c r="AH643" s="14">
        <f>SUMIF('consultant-gross'!D:D,eslam.data!AQ643,'consultant-gross'!G:G)</f>
        <v>620121814</v>
      </c>
      <c r="AI643" s="14">
        <f>SUMIF('consultant-net'!D:D,eslam.data!AQ643,'consultant-net'!F:F)</f>
        <v>57977475.460000001</v>
      </c>
      <c r="AJ643" s="2" t="str">
        <f>VLOOKUP(A643,'eslam-to-invoicing'!A:B,2,0)</f>
        <v>MDF Factory</v>
      </c>
      <c r="AQ643" s="2" t="str">
        <f t="shared" si="102"/>
        <v>MDF Factory43</v>
      </c>
      <c r="AR643" s="2" t="str">
        <f t="shared" si="103"/>
        <v>MDF Factory43</v>
      </c>
    </row>
    <row r="644" spans="1:44" hidden="1" x14ac:dyDescent="0.3">
      <c r="A644" s="6" t="s">
        <v>73</v>
      </c>
      <c r="B644" s="34">
        <f>VLOOKUP(A644,Sheet1!A:B,2,0)</f>
        <v>1</v>
      </c>
      <c r="C644" s="6">
        <v>44</v>
      </c>
      <c r="D644" s="25"/>
      <c r="E644" s="2">
        <v>10205950.60000002</v>
      </c>
      <c r="F644" s="26">
        <f>_xlfn.MAXIFS('data-from-invoicing'!E:E,'data-from-invoicing'!D:D,eslam.data!AR644)</f>
        <v>0</v>
      </c>
      <c r="G644" s="2">
        <f t="shared" si="100"/>
        <v>-10205950.60000002</v>
      </c>
      <c r="H644" s="2"/>
      <c r="I644" s="23"/>
      <c r="J644" s="2">
        <f>SUMIF('collection only'!D:D,eslam.data!AQ644,'collection only'!E:E)</f>
        <v>0</v>
      </c>
      <c r="K644" s="26">
        <f>SUMIF('data-from-invoicing'!D:D,eslam.data!AR644,'data-from-invoicing'!F:F)</f>
        <v>0</v>
      </c>
      <c r="L644" s="2">
        <f t="shared" si="101"/>
        <v>0</v>
      </c>
      <c r="M644" s="2"/>
      <c r="Q644" s="23"/>
      <c r="R644" s="2">
        <v>13417821.66</v>
      </c>
      <c r="S644" s="1">
        <v>45535</v>
      </c>
      <c r="T644" s="1">
        <v>45535</v>
      </c>
      <c r="U644" s="1">
        <v>45540</v>
      </c>
      <c r="V644">
        <v>28</v>
      </c>
      <c r="W644" s="1">
        <v>45568</v>
      </c>
      <c r="X644" s="1">
        <v>45561</v>
      </c>
      <c r="Y644" s="2">
        <v>630327764.60000002</v>
      </c>
      <c r="Z644" s="2">
        <v>30187176.606168691</v>
      </c>
      <c r="AA644" s="2">
        <v>308819628.40902478</v>
      </c>
      <c r="AC644" s="2">
        <v>35266531.133720517</v>
      </c>
      <c r="AD644" s="2">
        <v>15775364.249</v>
      </c>
      <c r="AF644" s="2">
        <v>4593450</v>
      </c>
      <c r="AG644" s="14">
        <f>SUMIF('consultant-gross'!D:D,eslam.data!AQ644,'consultant-gross'!F:F)</f>
        <v>10205950.600000024</v>
      </c>
      <c r="AH644" s="14">
        <f>SUMIF('consultant-gross'!D:D,eslam.data!AQ644,'consultant-gross'!G:G)</f>
        <v>630327764.60000002</v>
      </c>
      <c r="AI644" s="14">
        <f>SUMIF('consultant-net'!D:D,eslam.data!AQ644,'consultant-net'!F:F)</f>
        <v>13417821.66</v>
      </c>
      <c r="AJ644" s="2" t="str">
        <f>VLOOKUP(A644,'eslam-to-invoicing'!A:B,2,0)</f>
        <v>MDF Factory</v>
      </c>
      <c r="AQ644" s="2" t="str">
        <f t="shared" si="102"/>
        <v>MDF Factory44</v>
      </c>
      <c r="AR644" s="2" t="str">
        <f t="shared" si="103"/>
        <v>MDF Factory44</v>
      </c>
    </row>
    <row r="645" spans="1:44" hidden="1" x14ac:dyDescent="0.3">
      <c r="A645" s="6" t="s">
        <v>73</v>
      </c>
      <c r="B645" s="34">
        <f>VLOOKUP(A645,Sheet1!A:B,2,0)</f>
        <v>1</v>
      </c>
      <c r="C645" s="6">
        <v>45</v>
      </c>
      <c r="D645" s="25"/>
      <c r="E645" s="2">
        <v>16259922.79999995</v>
      </c>
      <c r="F645" s="26">
        <f>_xlfn.MAXIFS('data-from-invoicing'!E:E,'data-from-invoicing'!D:D,eslam.data!AR645)</f>
        <v>0</v>
      </c>
      <c r="G645" s="2">
        <f t="shared" si="100"/>
        <v>-16259922.79999995</v>
      </c>
      <c r="H645" s="2"/>
      <c r="I645" s="23"/>
      <c r="J645" s="2">
        <f>SUMIF('collection only'!D:D,eslam.data!AQ645,'collection only'!E:E)</f>
        <v>0</v>
      </c>
      <c r="K645" s="26">
        <f>SUMIF('data-from-invoicing'!D:D,eslam.data!AR645,'data-from-invoicing'!F:F)</f>
        <v>0</v>
      </c>
      <c r="L645" s="2">
        <f t="shared" si="101"/>
        <v>0</v>
      </c>
      <c r="M645" s="2"/>
      <c r="Q645" s="23"/>
      <c r="R645" s="2">
        <v>21518034.219999999</v>
      </c>
      <c r="S645" s="1">
        <v>45565</v>
      </c>
      <c r="T645" s="1">
        <v>45565</v>
      </c>
      <c r="U645" s="1">
        <v>45575</v>
      </c>
      <c r="V645">
        <v>28</v>
      </c>
      <c r="W645" s="1">
        <v>45603</v>
      </c>
      <c r="X645" s="1">
        <v>45600</v>
      </c>
      <c r="Y645" s="2">
        <v>646587687.39999998</v>
      </c>
      <c r="Z645" s="2">
        <v>21616659</v>
      </c>
      <c r="AA645" s="2">
        <v>325129806</v>
      </c>
      <c r="AC645" s="2">
        <v>34015260</v>
      </c>
      <c r="AD645" s="2">
        <v>15775364</v>
      </c>
      <c r="AF645" s="2">
        <v>3833450</v>
      </c>
      <c r="AG645" s="14">
        <f>SUMIF('consultant-gross'!D:D,eslam.data!AQ645,'consultant-gross'!F:F)</f>
        <v>16259922.799999952</v>
      </c>
      <c r="AH645" s="14">
        <f>SUMIF('consultant-gross'!D:D,eslam.data!AQ645,'consultant-gross'!G:G)</f>
        <v>646587687.39999998</v>
      </c>
      <c r="AI645" s="14">
        <f>SUMIF('consultant-net'!D:D,eslam.data!AQ645,'consultant-net'!F:F)</f>
        <v>21518034.219999999</v>
      </c>
      <c r="AJ645" s="2" t="str">
        <f>VLOOKUP(A645,'eslam-to-invoicing'!A:B,2,0)</f>
        <v>MDF Factory</v>
      </c>
      <c r="AQ645" s="2" t="str">
        <f t="shared" si="102"/>
        <v>MDF Factory45</v>
      </c>
      <c r="AR645" s="2" t="str">
        <f t="shared" si="103"/>
        <v>MDF Factory45</v>
      </c>
    </row>
    <row r="646" spans="1:44" hidden="1" x14ac:dyDescent="0.3">
      <c r="A646" s="6" t="s">
        <v>80</v>
      </c>
      <c r="B646" s="34">
        <f>VLOOKUP(A646,Sheet1!A:B,2,0)</f>
        <v>1</v>
      </c>
      <c r="C646" s="6">
        <v>1</v>
      </c>
      <c r="D646" s="25"/>
      <c r="E646" s="2">
        <v>474511.19</v>
      </c>
      <c r="F646" s="26">
        <f>_xlfn.MAXIFS('data-from-invoicing'!E:E,'data-from-invoicing'!D:D,eslam.data!AR646)</f>
        <v>2418808.5699999998</v>
      </c>
      <c r="G646" s="2">
        <f t="shared" si="100"/>
        <v>1944297.38</v>
      </c>
      <c r="H646" s="2"/>
      <c r="I646" s="23"/>
      <c r="J646" s="2">
        <f>SUMIF('collection only'!D:D,eslam.data!AQ646,'collection only'!E:E)</f>
        <v>479255</v>
      </c>
      <c r="K646" s="26">
        <f>SUMIF('data-from-invoicing'!D:D,eslam.data!AR646,'data-from-invoicing'!F:F)</f>
        <v>7639890.6465999996</v>
      </c>
      <c r="L646" s="2">
        <f t="shared" si="101"/>
        <v>7160635.6465999996</v>
      </c>
      <c r="M646" s="2"/>
      <c r="Q646" s="23"/>
      <c r="R646" s="2">
        <v>487660.4</v>
      </c>
      <c r="S646" s="1">
        <v>44592</v>
      </c>
      <c r="T646" s="1">
        <v>44577</v>
      </c>
      <c r="U646" s="1">
        <v>44577</v>
      </c>
      <c r="V646">
        <v>28</v>
      </c>
      <c r="W646" s="1">
        <v>44605</v>
      </c>
      <c r="X646" s="1">
        <v>44577</v>
      </c>
      <c r="Y646" s="2">
        <v>474511.19</v>
      </c>
      <c r="AF646" s="2">
        <v>0</v>
      </c>
      <c r="AG646" s="14">
        <f>SUMIF('consultant-gross'!D:D,eslam.data!AQ646,'consultant-gross'!F:F)</f>
        <v>0</v>
      </c>
      <c r="AH646" s="14">
        <f>SUMIF('consultant-gross'!D:D,eslam.data!AQ646,'consultant-gross'!G:G)</f>
        <v>0</v>
      </c>
      <c r="AI646" s="14">
        <f>SUMIF('consultant-net'!D:D,eslam.data!AQ646,'consultant-net'!F:F)</f>
        <v>0</v>
      </c>
      <c r="AJ646" s="2" t="str">
        <f>VLOOKUP(A646,'eslam-to-invoicing'!A:B,2,0)</f>
        <v>MDF Factory</v>
      </c>
      <c r="AQ646" s="2" t="str">
        <f t="shared" si="102"/>
        <v>MDF Factory - Equip.1</v>
      </c>
      <c r="AR646" s="2" t="str">
        <f t="shared" si="103"/>
        <v>MDF Factory1</v>
      </c>
    </row>
    <row r="647" spans="1:44" hidden="1" x14ac:dyDescent="0.3">
      <c r="A647" s="6" t="s">
        <v>80</v>
      </c>
      <c r="B647" s="34">
        <f>VLOOKUP(A647,Sheet1!A:B,2,0)</f>
        <v>1</v>
      </c>
      <c r="C647" s="6">
        <v>2</v>
      </c>
      <c r="D647" s="25"/>
      <c r="E647" s="2">
        <v>2969783.71</v>
      </c>
      <c r="F647" s="26">
        <f>_xlfn.MAXIFS('data-from-invoicing'!E:E,'data-from-invoicing'!D:D,eslam.data!AR647)</f>
        <v>6157903.8099999996</v>
      </c>
      <c r="G647" s="2">
        <f t="shared" si="100"/>
        <v>3188120.0999999996</v>
      </c>
      <c r="H647" s="2"/>
      <c r="I647" s="23"/>
      <c r="J647" s="2">
        <f>SUMIF('collection only'!D:D,eslam.data!AQ647,'collection only'!E:E)</f>
        <v>2957905.39</v>
      </c>
      <c r="K647" s="26">
        <f>SUMIF('data-from-invoicing'!D:D,eslam.data!AR647,'data-from-invoicing'!F:F)</f>
        <v>10804321.9583</v>
      </c>
      <c r="L647" s="2">
        <f t="shared" si="101"/>
        <v>7846416.5682999995</v>
      </c>
      <c r="M647" s="2"/>
      <c r="Q647" s="23"/>
      <c r="R647" s="2">
        <v>2999481.54</v>
      </c>
      <c r="S647" s="1">
        <v>44592</v>
      </c>
      <c r="T647" s="1">
        <v>44577</v>
      </c>
      <c r="U647" s="1">
        <v>44577</v>
      </c>
      <c r="V647">
        <v>28</v>
      </c>
      <c r="W647" s="1">
        <v>44605</v>
      </c>
      <c r="X647" s="1">
        <v>44579</v>
      </c>
      <c r="Y647" s="2">
        <v>3444294.9</v>
      </c>
      <c r="AF647" s="2">
        <v>0</v>
      </c>
      <c r="AG647" s="14">
        <f>SUMIF('consultant-gross'!D:D,eslam.data!AQ647,'consultant-gross'!F:F)</f>
        <v>0</v>
      </c>
      <c r="AH647" s="14">
        <f>SUMIF('consultant-gross'!D:D,eslam.data!AQ647,'consultant-gross'!G:G)</f>
        <v>0</v>
      </c>
      <c r="AI647" s="14">
        <f>SUMIF('consultant-net'!D:D,eslam.data!AQ647,'consultant-net'!F:F)</f>
        <v>0</v>
      </c>
      <c r="AJ647" s="2" t="str">
        <f>VLOOKUP(A647,'eslam-to-invoicing'!A:B,2,0)</f>
        <v>MDF Factory</v>
      </c>
      <c r="AQ647" s="2" t="str">
        <f t="shared" si="102"/>
        <v>MDF Factory - Equip.2</v>
      </c>
      <c r="AR647" s="2" t="str">
        <f t="shared" si="103"/>
        <v>MDF Factory2</v>
      </c>
    </row>
    <row r="648" spans="1:44" hidden="1" x14ac:dyDescent="0.3">
      <c r="A648" s="6" t="s">
        <v>80</v>
      </c>
      <c r="B648" s="34">
        <f>VLOOKUP(A648,Sheet1!A:B,2,0)</f>
        <v>1</v>
      </c>
      <c r="C648" s="6">
        <v>3</v>
      </c>
      <c r="D648" s="25"/>
      <c r="E648" s="2">
        <v>2443276.13</v>
      </c>
      <c r="F648" s="26">
        <f>_xlfn.MAXIFS('data-from-invoicing'!E:E,'data-from-invoicing'!D:D,eslam.data!AR648)</f>
        <v>9210979.0099999998</v>
      </c>
      <c r="G648" s="2">
        <f t="shared" si="100"/>
        <v>6767702.8799999999</v>
      </c>
      <c r="H648" s="2"/>
      <c r="I648" s="23"/>
      <c r="J648" s="2">
        <f>SUMIF('collection only'!D:D,eslam.data!AQ648,'collection only'!E:E)</f>
        <v>2467707.5</v>
      </c>
      <c r="K648" s="26">
        <f>SUMIF('data-from-invoicing'!D:D,eslam.data!AR648,'data-from-invoicing'!F:F)</f>
        <v>11956077.466699999</v>
      </c>
      <c r="L648" s="2">
        <f t="shared" si="101"/>
        <v>9488369.9666999988</v>
      </c>
      <c r="M648" s="2"/>
      <c r="Q648" s="23"/>
      <c r="R648" s="2">
        <v>2478572.15</v>
      </c>
      <c r="S648" s="1">
        <v>44592</v>
      </c>
      <c r="T648" s="1">
        <v>44607</v>
      </c>
      <c r="U648" s="1">
        <v>44614</v>
      </c>
      <c r="V648">
        <v>28</v>
      </c>
      <c r="W648" s="1">
        <v>44642</v>
      </c>
      <c r="X648" s="1">
        <v>44621</v>
      </c>
      <c r="Y648" s="2">
        <v>5887571.0300000003</v>
      </c>
      <c r="AF648" s="2">
        <v>0</v>
      </c>
      <c r="AG648" s="14">
        <f>SUMIF('consultant-gross'!D:D,eslam.data!AQ648,'consultant-gross'!F:F)</f>
        <v>0</v>
      </c>
      <c r="AH648" s="14">
        <f>SUMIF('consultant-gross'!D:D,eslam.data!AQ648,'consultant-gross'!G:G)</f>
        <v>0</v>
      </c>
      <c r="AI648" s="14">
        <f>SUMIF('consultant-net'!D:D,eslam.data!AQ648,'consultant-net'!F:F)</f>
        <v>0</v>
      </c>
      <c r="AJ648" s="2" t="str">
        <f>VLOOKUP(A648,'eslam-to-invoicing'!A:B,2,0)</f>
        <v>MDF Factory</v>
      </c>
      <c r="AQ648" s="2" t="str">
        <f t="shared" si="102"/>
        <v>MDF Factory - Equip.3</v>
      </c>
      <c r="AR648" s="2" t="str">
        <f t="shared" si="103"/>
        <v>MDF Factory3</v>
      </c>
    </row>
    <row r="649" spans="1:44" hidden="1" x14ac:dyDescent="0.3">
      <c r="A649" s="6" t="s">
        <v>80</v>
      </c>
      <c r="B649" s="34">
        <f>VLOOKUP(A649,Sheet1!A:B,2,0)</f>
        <v>1</v>
      </c>
      <c r="C649" s="6">
        <v>4</v>
      </c>
      <c r="D649" s="25"/>
      <c r="F649" s="26">
        <f>_xlfn.MAXIFS('data-from-invoicing'!E:E,'data-from-invoicing'!D:D,eslam.data!AR649)</f>
        <v>9184332.6099999994</v>
      </c>
      <c r="G649" s="2">
        <f t="shared" si="100"/>
        <v>9184332.6099999994</v>
      </c>
      <c r="H649" s="2"/>
      <c r="I649" s="23"/>
      <c r="J649" s="2">
        <f>SUMIF('collection only'!D:D,eslam.data!AQ649,'collection only'!E:E)</f>
        <v>2118826</v>
      </c>
      <c r="K649" s="26">
        <f>SUMIF('data-from-invoicing'!D:D,eslam.data!AR649,'data-from-invoicing'!F:F)</f>
        <v>11048205.3073</v>
      </c>
      <c r="L649" s="2">
        <f t="shared" si="101"/>
        <v>8929379.3072999995</v>
      </c>
      <c r="M649" s="2"/>
      <c r="Q649" s="23"/>
      <c r="S649" s="1">
        <v>44651</v>
      </c>
      <c r="T649" s="1">
        <v>44635</v>
      </c>
      <c r="U649" s="1">
        <v>44649</v>
      </c>
      <c r="V649">
        <v>28</v>
      </c>
      <c r="W649" s="1">
        <v>44677</v>
      </c>
      <c r="AF649" s="2">
        <v>0</v>
      </c>
      <c r="AG649" s="14">
        <f>SUMIF('consultant-gross'!D:D,eslam.data!AQ649,'consultant-gross'!F:F)</f>
        <v>0</v>
      </c>
      <c r="AH649" s="14">
        <f>SUMIF('consultant-gross'!D:D,eslam.data!AQ649,'consultant-gross'!G:G)</f>
        <v>0</v>
      </c>
      <c r="AI649" s="14">
        <f>SUMIF('consultant-net'!D:D,eslam.data!AQ649,'consultant-net'!F:F)</f>
        <v>0</v>
      </c>
      <c r="AJ649" s="2" t="str">
        <f>VLOOKUP(A649,'eslam-to-invoicing'!A:B,2,0)</f>
        <v>MDF Factory</v>
      </c>
      <c r="AQ649" s="2" t="str">
        <f t="shared" si="102"/>
        <v>MDF Factory - Equip.4</v>
      </c>
      <c r="AR649" s="2" t="str">
        <f t="shared" si="103"/>
        <v>MDF Factory4</v>
      </c>
    </row>
    <row r="650" spans="1:44" hidden="1" x14ac:dyDescent="0.3">
      <c r="A650" s="6" t="s">
        <v>80</v>
      </c>
      <c r="B650" s="34">
        <f>VLOOKUP(A650,Sheet1!A:B,2,0)</f>
        <v>1</v>
      </c>
      <c r="C650" s="6">
        <v>5</v>
      </c>
      <c r="D650" s="25"/>
      <c r="F650" s="26">
        <f>_xlfn.MAXIFS('data-from-invoicing'!E:E,'data-from-invoicing'!D:D,eslam.data!AR650)</f>
        <v>23254260.420000002</v>
      </c>
      <c r="G650" s="2">
        <f t="shared" si="100"/>
        <v>23254260.420000002</v>
      </c>
      <c r="H650" s="2"/>
      <c r="I650" s="23"/>
      <c r="J650" s="2">
        <f>SUMIF('collection only'!D:D,eslam.data!AQ650,'collection only'!E:E)</f>
        <v>2067056</v>
      </c>
      <c r="K650" s="26">
        <f>SUMIF('data-from-invoicing'!D:D,eslam.data!AR650,'data-from-invoicing'!F:F)</f>
        <v>26370472.863600001</v>
      </c>
      <c r="L650" s="2">
        <f t="shared" si="101"/>
        <v>24303416.863600001</v>
      </c>
      <c r="M650" s="2"/>
      <c r="Q650" s="23"/>
      <c r="S650" s="1">
        <v>44681</v>
      </c>
      <c r="T650" s="1">
        <v>44666</v>
      </c>
      <c r="U650" s="1">
        <v>44675</v>
      </c>
      <c r="V650">
        <v>28</v>
      </c>
      <c r="W650" s="1">
        <v>44703</v>
      </c>
      <c r="AF650" s="2">
        <v>0</v>
      </c>
      <c r="AG650" s="14">
        <f>SUMIF('consultant-gross'!D:D,eslam.data!AQ650,'consultant-gross'!F:F)</f>
        <v>0</v>
      </c>
      <c r="AH650" s="14">
        <f>SUMIF('consultant-gross'!D:D,eslam.data!AQ650,'consultant-gross'!G:G)</f>
        <v>0</v>
      </c>
      <c r="AI650" s="14">
        <f>SUMIF('consultant-net'!D:D,eslam.data!AQ650,'consultant-net'!F:F)</f>
        <v>0</v>
      </c>
      <c r="AJ650" s="2" t="str">
        <f>VLOOKUP(A650,'eslam-to-invoicing'!A:B,2,0)</f>
        <v>MDF Factory</v>
      </c>
      <c r="AQ650" s="2" t="str">
        <f t="shared" si="102"/>
        <v>MDF Factory - Equip.5</v>
      </c>
      <c r="AR650" s="2" t="str">
        <f t="shared" si="103"/>
        <v>MDF Factory5</v>
      </c>
    </row>
    <row r="651" spans="1:44" hidden="1" x14ac:dyDescent="0.3">
      <c r="A651" s="6" t="s">
        <v>80</v>
      </c>
      <c r="B651" s="34">
        <f>VLOOKUP(A651,Sheet1!A:B,2,0)</f>
        <v>1</v>
      </c>
      <c r="C651" s="6">
        <v>6</v>
      </c>
      <c r="D651" s="25"/>
      <c r="F651" s="26">
        <f>_xlfn.MAXIFS('data-from-invoicing'!E:E,'data-from-invoicing'!D:D,eslam.data!AR651)</f>
        <v>17710147.670000002</v>
      </c>
      <c r="G651" s="2">
        <f t="shared" si="100"/>
        <v>17710147.670000002</v>
      </c>
      <c r="H651" s="2"/>
      <c r="I651" s="23"/>
      <c r="J651" s="2">
        <f>SUMIF('collection only'!D:D,eslam.data!AQ651,'collection only'!E:E)</f>
        <v>569764</v>
      </c>
      <c r="K651" s="26">
        <f>SUMIF('data-from-invoicing'!D:D,eslam.data!AR651,'data-from-invoicing'!F:F)</f>
        <v>20230205.967699997</v>
      </c>
      <c r="L651" s="2">
        <f t="shared" si="101"/>
        <v>19660441.967699997</v>
      </c>
      <c r="M651" s="2"/>
      <c r="Q651" s="23"/>
      <c r="S651" s="1">
        <v>44712</v>
      </c>
      <c r="T651" s="1">
        <v>44696</v>
      </c>
      <c r="U651" s="1">
        <v>44705</v>
      </c>
      <c r="V651">
        <v>28</v>
      </c>
      <c r="W651" s="1">
        <v>44733</v>
      </c>
      <c r="AF651" s="2">
        <v>0</v>
      </c>
      <c r="AG651" s="14">
        <f>SUMIF('consultant-gross'!D:D,eslam.data!AQ651,'consultant-gross'!F:F)</f>
        <v>0</v>
      </c>
      <c r="AH651" s="14">
        <f>SUMIF('consultant-gross'!D:D,eslam.data!AQ651,'consultant-gross'!G:G)</f>
        <v>0</v>
      </c>
      <c r="AI651" s="14">
        <f>SUMIF('consultant-net'!D:D,eslam.data!AQ651,'consultant-net'!F:F)</f>
        <v>0</v>
      </c>
      <c r="AJ651" s="2" t="str">
        <f>VLOOKUP(A651,'eslam-to-invoicing'!A:B,2,0)</f>
        <v>MDF Factory</v>
      </c>
      <c r="AQ651" s="2" t="str">
        <f t="shared" si="102"/>
        <v>MDF Factory - Equip.6</v>
      </c>
      <c r="AR651" s="2" t="str">
        <f t="shared" si="103"/>
        <v>MDF Factory6</v>
      </c>
    </row>
    <row r="652" spans="1:44" hidden="1" x14ac:dyDescent="0.3">
      <c r="A652" s="6" t="s">
        <v>80</v>
      </c>
      <c r="B652" s="34">
        <f>VLOOKUP(A652,Sheet1!A:B,2,0)</f>
        <v>1</v>
      </c>
      <c r="C652" s="6">
        <v>7</v>
      </c>
      <c r="D652" s="25"/>
      <c r="F652" s="26">
        <f>_xlfn.MAXIFS('data-from-invoicing'!E:E,'data-from-invoicing'!D:D,eslam.data!AR652)</f>
        <v>15382008.960000001</v>
      </c>
      <c r="G652" s="2">
        <f t="shared" si="100"/>
        <v>15382008.960000001</v>
      </c>
      <c r="H652" s="2"/>
      <c r="I652" s="23"/>
      <c r="J652" s="2">
        <f>SUMIF('collection only'!D:D,eslam.data!AQ652,'collection only'!E:E)</f>
        <v>795032</v>
      </c>
      <c r="K652" s="26">
        <f>SUMIF('data-from-invoicing'!D:D,eslam.data!AR652,'data-from-invoicing'!F:F)</f>
        <v>15247412.6383</v>
      </c>
      <c r="L652" s="2">
        <f t="shared" si="101"/>
        <v>14452380.6383</v>
      </c>
      <c r="M652" s="2"/>
      <c r="Q652" s="23"/>
      <c r="S652" s="1">
        <v>44742</v>
      </c>
      <c r="T652" s="1">
        <v>44727</v>
      </c>
      <c r="U652" s="1">
        <v>44733</v>
      </c>
      <c r="V652">
        <v>28</v>
      </c>
      <c r="W652" s="1">
        <v>44761</v>
      </c>
      <c r="AF652" s="2">
        <v>0</v>
      </c>
      <c r="AG652" s="14">
        <f>SUMIF('consultant-gross'!D:D,eslam.data!AQ652,'consultant-gross'!F:F)</f>
        <v>0</v>
      </c>
      <c r="AH652" s="14">
        <f>SUMIF('consultant-gross'!D:D,eslam.data!AQ652,'consultant-gross'!G:G)</f>
        <v>0</v>
      </c>
      <c r="AI652" s="14">
        <f>SUMIF('consultant-net'!D:D,eslam.data!AQ652,'consultant-net'!F:F)</f>
        <v>0</v>
      </c>
      <c r="AJ652" s="2" t="str">
        <f>VLOOKUP(A652,'eslam-to-invoicing'!A:B,2,0)</f>
        <v>MDF Factory</v>
      </c>
      <c r="AQ652" s="2" t="str">
        <f t="shared" si="102"/>
        <v>MDF Factory - Equip.7</v>
      </c>
      <c r="AR652" s="2" t="str">
        <f t="shared" si="103"/>
        <v>MDF Factory7</v>
      </c>
    </row>
    <row r="653" spans="1:44" hidden="1" x14ac:dyDescent="0.3">
      <c r="A653" s="6" t="s">
        <v>80</v>
      </c>
      <c r="B653" s="34">
        <f>VLOOKUP(A653,Sheet1!A:B,2,0)</f>
        <v>1</v>
      </c>
      <c r="C653" s="6">
        <v>8</v>
      </c>
      <c r="D653" s="25"/>
      <c r="E653" s="2">
        <v>340101.33999999991</v>
      </c>
      <c r="F653" s="26">
        <f>_xlfn.MAXIFS('data-from-invoicing'!E:E,'data-from-invoicing'!D:D,eslam.data!AR653)</f>
        <v>7024663.54</v>
      </c>
      <c r="G653" s="2">
        <f t="shared" si="100"/>
        <v>6684562.2000000002</v>
      </c>
      <c r="H653" s="2"/>
      <c r="I653" s="23"/>
      <c r="J653" s="2">
        <f>SUMIF('collection only'!D:D,eslam.data!AQ653,'collection only'!E:E)</f>
        <v>322760</v>
      </c>
      <c r="K653" s="26">
        <f>SUMIF('data-from-invoicing'!D:D,eslam.data!AR653,'data-from-invoicing'!F:F)</f>
        <v>13514522.741600001</v>
      </c>
      <c r="L653" s="2">
        <f t="shared" si="101"/>
        <v>13191762.741600001</v>
      </c>
      <c r="M653" s="2"/>
      <c r="Q653" s="23"/>
      <c r="R653" s="2">
        <v>324002.34999999998</v>
      </c>
      <c r="S653" s="1">
        <v>44773</v>
      </c>
      <c r="T653" s="1">
        <v>44757</v>
      </c>
      <c r="U653" s="1">
        <v>44767</v>
      </c>
      <c r="V653">
        <v>28</v>
      </c>
      <c r="W653" s="1">
        <v>44795</v>
      </c>
      <c r="X653" s="1">
        <v>44775</v>
      </c>
      <c r="Y653" s="2">
        <v>11819751.779999999</v>
      </c>
      <c r="AF653" s="2">
        <v>0</v>
      </c>
      <c r="AG653" s="14">
        <f>SUMIF('consultant-gross'!D:D,eslam.data!AQ653,'consultant-gross'!F:F)</f>
        <v>340101.33999999985</v>
      </c>
      <c r="AH653" s="14">
        <f>SUMIF('consultant-gross'!D:D,eslam.data!AQ653,'consultant-gross'!G:G)</f>
        <v>11819751.779999999</v>
      </c>
      <c r="AI653" s="14">
        <f>SUMIF('consultant-net'!D:D,eslam.data!AQ653,'consultant-net'!F:F)</f>
        <v>324002.34999999998</v>
      </c>
      <c r="AJ653" s="2" t="str">
        <f>VLOOKUP(A653,'eslam-to-invoicing'!A:B,2,0)</f>
        <v>MDF Factory</v>
      </c>
      <c r="AQ653" s="2" t="str">
        <f t="shared" si="102"/>
        <v>MDF Factory - Equip.8</v>
      </c>
      <c r="AR653" s="2" t="str">
        <f t="shared" si="103"/>
        <v>MDF Factory8</v>
      </c>
    </row>
    <row r="654" spans="1:44" hidden="1" x14ac:dyDescent="0.3">
      <c r="A654" s="6" t="s">
        <v>80</v>
      </c>
      <c r="B654" s="34">
        <f>VLOOKUP(A654,Sheet1!A:B,2,0)</f>
        <v>1</v>
      </c>
      <c r="C654" s="6">
        <v>9</v>
      </c>
      <c r="D654" s="25"/>
      <c r="F654" s="26">
        <f>_xlfn.MAXIFS('data-from-invoicing'!E:E,'data-from-invoicing'!D:D,eslam.data!AR654)</f>
        <v>6053905.5100000007</v>
      </c>
      <c r="G654" s="2">
        <f t="shared" si="100"/>
        <v>6053905.5100000007</v>
      </c>
      <c r="H654" s="2"/>
      <c r="I654" s="23"/>
      <c r="J654" s="2">
        <f>SUMIF('collection only'!D:D,eslam.data!AQ654,'collection only'!E:E)</f>
        <v>1546900</v>
      </c>
      <c r="K654" s="26">
        <f>SUMIF('data-from-invoicing'!D:D,eslam.data!AR654,'data-from-invoicing'!F:F)</f>
        <v>8739856.8749000002</v>
      </c>
      <c r="L654" s="2">
        <f t="shared" si="101"/>
        <v>7192956.8749000002</v>
      </c>
      <c r="M654" s="2"/>
      <c r="Q654" s="23"/>
      <c r="S654" s="1">
        <v>44804</v>
      </c>
      <c r="T654" s="1">
        <v>44788</v>
      </c>
      <c r="U654" s="1">
        <v>44802</v>
      </c>
      <c r="V654">
        <v>28</v>
      </c>
      <c r="W654" s="1">
        <v>44830</v>
      </c>
      <c r="AF654" s="2">
        <v>0</v>
      </c>
      <c r="AG654" s="14">
        <f>SUMIF('consultant-gross'!D:D,eslam.data!AQ654,'consultant-gross'!F:F)</f>
        <v>0</v>
      </c>
      <c r="AH654" s="14">
        <f>SUMIF('consultant-gross'!D:D,eslam.data!AQ654,'consultant-gross'!G:G)</f>
        <v>0</v>
      </c>
      <c r="AI654" s="14">
        <f>SUMIF('consultant-net'!D:D,eslam.data!AQ654,'consultant-net'!F:F)</f>
        <v>0</v>
      </c>
      <c r="AJ654" s="2" t="str">
        <f>VLOOKUP(A654,'eslam-to-invoicing'!A:B,2,0)</f>
        <v>MDF Factory</v>
      </c>
      <c r="AQ654" s="2" t="str">
        <f t="shared" si="102"/>
        <v>MDF Factory - Equip.9</v>
      </c>
      <c r="AR654" s="2" t="str">
        <f t="shared" si="103"/>
        <v>MDF Factory9</v>
      </c>
    </row>
    <row r="655" spans="1:44" hidden="1" x14ac:dyDescent="0.3">
      <c r="A655" s="6" t="s">
        <v>80</v>
      </c>
      <c r="B655" s="34">
        <f>VLOOKUP(A655,Sheet1!A:B,2,0)</f>
        <v>1</v>
      </c>
      <c r="C655" s="6">
        <v>10</v>
      </c>
      <c r="D655" s="25"/>
      <c r="F655" s="26">
        <f>_xlfn.MAXIFS('data-from-invoicing'!E:E,'data-from-invoicing'!D:D,eslam.data!AR655)</f>
        <v>7456023.4299999997</v>
      </c>
      <c r="G655" s="2">
        <f t="shared" si="100"/>
        <v>7456023.4299999997</v>
      </c>
      <c r="H655" s="2"/>
      <c r="I655" s="23"/>
      <c r="J655" s="2">
        <f>SUMIF('collection only'!D:D,eslam.data!AQ655,'collection only'!E:E)</f>
        <v>362327.85</v>
      </c>
      <c r="K655" s="26">
        <f>SUMIF('data-from-invoicing'!D:D,eslam.data!AR655,'data-from-invoicing'!F:F)</f>
        <v>14703215.598099999</v>
      </c>
      <c r="L655" s="2">
        <f t="shared" si="101"/>
        <v>14340887.7481</v>
      </c>
      <c r="M655" s="2"/>
      <c r="Q655" s="23"/>
      <c r="S655" s="1">
        <v>44834</v>
      </c>
      <c r="T655" s="1">
        <v>44819</v>
      </c>
      <c r="U655" s="1">
        <v>44824</v>
      </c>
      <c r="V655">
        <v>28</v>
      </c>
      <c r="W655" s="1">
        <v>44852</v>
      </c>
      <c r="AF655" s="2">
        <v>0</v>
      </c>
      <c r="AG655" s="14">
        <f>SUMIF('consultant-gross'!D:D,eslam.data!AQ655,'consultant-gross'!F:F)</f>
        <v>0</v>
      </c>
      <c r="AH655" s="14">
        <f>SUMIF('consultant-gross'!D:D,eslam.data!AQ655,'consultant-gross'!G:G)</f>
        <v>0</v>
      </c>
      <c r="AI655" s="14">
        <f>SUMIF('consultant-net'!D:D,eslam.data!AQ655,'consultant-net'!F:F)</f>
        <v>0</v>
      </c>
      <c r="AJ655" s="2" t="str">
        <f>VLOOKUP(A655,'eslam-to-invoicing'!A:B,2,0)</f>
        <v>MDF Factory</v>
      </c>
      <c r="AQ655" s="2" t="str">
        <f t="shared" si="102"/>
        <v>MDF Factory - Equip.10</v>
      </c>
      <c r="AR655" s="2" t="str">
        <f t="shared" si="103"/>
        <v>MDF Factory10</v>
      </c>
    </row>
    <row r="656" spans="1:44" hidden="1" x14ac:dyDescent="0.3">
      <c r="A656" s="6" t="s">
        <v>80</v>
      </c>
      <c r="B656" s="34">
        <f>VLOOKUP(A656,Sheet1!A:B,2,0)</f>
        <v>1</v>
      </c>
      <c r="C656" s="6">
        <v>11</v>
      </c>
      <c r="D656" s="25"/>
      <c r="F656" s="26">
        <f>_xlfn.MAXIFS('data-from-invoicing'!E:E,'data-from-invoicing'!D:D,eslam.data!AR656)</f>
        <v>9266643.7599999998</v>
      </c>
      <c r="G656" s="2">
        <f t="shared" si="100"/>
        <v>9266643.7599999998</v>
      </c>
      <c r="H656" s="2"/>
      <c r="I656" s="23"/>
      <c r="J656" s="2">
        <f>SUMIF('collection only'!D:D,eslam.data!AQ656,'collection only'!E:E)</f>
        <v>115740.16</v>
      </c>
      <c r="K656" s="26">
        <f>SUMIF('data-from-invoicing'!D:D,eslam.data!AR656,'data-from-invoicing'!F:F)</f>
        <v>10374106.903800001</v>
      </c>
      <c r="L656" s="2">
        <f t="shared" si="101"/>
        <v>10258366.743800001</v>
      </c>
      <c r="M656" s="2"/>
      <c r="Q656" s="23"/>
      <c r="S656" s="1">
        <v>44865</v>
      </c>
      <c r="T656" s="1">
        <v>44849</v>
      </c>
      <c r="U656" s="1">
        <v>44866</v>
      </c>
      <c r="V656">
        <v>28</v>
      </c>
      <c r="W656" s="1">
        <v>44894</v>
      </c>
      <c r="AF656" s="2">
        <v>0</v>
      </c>
      <c r="AG656" s="14">
        <f>SUMIF('consultant-gross'!D:D,eslam.data!AQ656,'consultant-gross'!F:F)</f>
        <v>0</v>
      </c>
      <c r="AH656" s="14">
        <f>SUMIF('consultant-gross'!D:D,eslam.data!AQ656,'consultant-gross'!G:G)</f>
        <v>0</v>
      </c>
      <c r="AI656" s="14">
        <f>SUMIF('consultant-net'!D:D,eslam.data!AQ656,'consultant-net'!F:F)</f>
        <v>0</v>
      </c>
      <c r="AJ656" s="2" t="str">
        <f>VLOOKUP(A656,'eslam-to-invoicing'!A:B,2,0)</f>
        <v>MDF Factory</v>
      </c>
      <c r="AQ656" s="2" t="str">
        <f t="shared" si="102"/>
        <v>MDF Factory - Equip.11</v>
      </c>
      <c r="AR656" s="2" t="str">
        <f t="shared" si="103"/>
        <v>MDF Factory11</v>
      </c>
    </row>
    <row r="657" spans="1:44" hidden="1" x14ac:dyDescent="0.3">
      <c r="A657" s="6" t="s">
        <v>80</v>
      </c>
      <c r="B657" s="34">
        <f>VLOOKUP(A657,Sheet1!A:B,2,0)</f>
        <v>1</v>
      </c>
      <c r="C657" s="6">
        <v>12</v>
      </c>
      <c r="D657" s="25"/>
      <c r="F657" s="26">
        <f>_xlfn.MAXIFS('data-from-invoicing'!E:E,'data-from-invoicing'!D:D,eslam.data!AR657)</f>
        <v>35128478.149999999</v>
      </c>
      <c r="G657" s="2">
        <f t="shared" si="100"/>
        <v>35128478.149999999</v>
      </c>
      <c r="H657" s="2"/>
      <c r="I657" s="23"/>
      <c r="J657" s="2">
        <f>SUMIF('collection only'!D:D,eslam.data!AQ657,'collection only'!E:E)</f>
        <v>617997.99</v>
      </c>
      <c r="K657" s="26">
        <f>SUMIF('data-from-invoicing'!D:D,eslam.data!AR657,'data-from-invoicing'!F:F)</f>
        <v>25882723.221099999</v>
      </c>
      <c r="L657" s="2">
        <f t="shared" si="101"/>
        <v>25264725.2311</v>
      </c>
      <c r="M657" s="2"/>
      <c r="Q657" s="23"/>
      <c r="S657" s="1">
        <v>44895</v>
      </c>
      <c r="T657" s="1">
        <v>44880</v>
      </c>
      <c r="U657" s="1">
        <v>44895</v>
      </c>
      <c r="V657">
        <v>28</v>
      </c>
      <c r="W657" s="1">
        <v>44923</v>
      </c>
      <c r="AF657" s="2">
        <v>0</v>
      </c>
      <c r="AG657" s="14">
        <f>SUMIF('consultant-gross'!D:D,eslam.data!AQ657,'consultant-gross'!F:F)</f>
        <v>0</v>
      </c>
      <c r="AH657" s="14">
        <f>SUMIF('consultant-gross'!D:D,eslam.data!AQ657,'consultant-gross'!G:G)</f>
        <v>0</v>
      </c>
      <c r="AI657" s="14">
        <f>SUMIF('consultant-net'!D:D,eslam.data!AQ657,'consultant-net'!F:F)</f>
        <v>0</v>
      </c>
      <c r="AJ657" s="2" t="str">
        <f>VLOOKUP(A657,'eslam-to-invoicing'!A:B,2,0)</f>
        <v>MDF Factory</v>
      </c>
      <c r="AQ657" s="2" t="str">
        <f t="shared" si="102"/>
        <v>MDF Factory - Equip.12</v>
      </c>
      <c r="AR657" s="2" t="str">
        <f t="shared" si="103"/>
        <v>MDF Factory12</v>
      </c>
    </row>
    <row r="658" spans="1:44" hidden="1" x14ac:dyDescent="0.3">
      <c r="A658" s="6" t="s">
        <v>80</v>
      </c>
      <c r="B658" s="34">
        <f>VLOOKUP(A658,Sheet1!A:B,2,0)</f>
        <v>1</v>
      </c>
      <c r="C658" s="6">
        <v>13</v>
      </c>
      <c r="D658" s="25"/>
      <c r="F658" s="26">
        <f>_xlfn.MAXIFS('data-from-invoicing'!E:E,'data-from-invoicing'!D:D,eslam.data!AR658)</f>
        <v>16038148.23</v>
      </c>
      <c r="G658" s="2">
        <f t="shared" si="100"/>
        <v>16038148.23</v>
      </c>
      <c r="H658" s="2"/>
      <c r="I658" s="23"/>
      <c r="J658" s="2">
        <f>SUMIF('collection only'!D:D,eslam.data!AQ658,'collection only'!E:E)</f>
        <v>1033353.65</v>
      </c>
      <c r="K658" s="26">
        <f>SUMIF('data-from-invoicing'!D:D,eslam.data!AR658,'data-from-invoicing'!F:F)</f>
        <v>2860119.7470999998</v>
      </c>
      <c r="L658" s="2">
        <f t="shared" si="101"/>
        <v>1826766.0970999999</v>
      </c>
      <c r="M658" s="2"/>
      <c r="Q658" s="23"/>
      <c r="S658" s="1">
        <v>44926</v>
      </c>
      <c r="T658" s="1">
        <v>44910</v>
      </c>
      <c r="U658" s="1">
        <v>44930</v>
      </c>
      <c r="V658">
        <v>28</v>
      </c>
      <c r="W658" s="1">
        <v>44958</v>
      </c>
      <c r="AF658" s="2">
        <v>0</v>
      </c>
      <c r="AG658" s="14">
        <f>SUMIF('consultant-gross'!D:D,eslam.data!AQ658,'consultant-gross'!F:F)</f>
        <v>0</v>
      </c>
      <c r="AH658" s="14">
        <f>SUMIF('consultant-gross'!D:D,eslam.data!AQ658,'consultant-gross'!G:G)</f>
        <v>0</v>
      </c>
      <c r="AI658" s="14">
        <f>SUMIF('consultant-net'!D:D,eslam.data!AQ658,'consultant-net'!F:F)</f>
        <v>0</v>
      </c>
      <c r="AJ658" s="2" t="str">
        <f>VLOOKUP(A658,'eslam-to-invoicing'!A:B,2,0)</f>
        <v>MDF Factory</v>
      </c>
      <c r="AQ658" s="2" t="str">
        <f t="shared" si="102"/>
        <v>MDF Factory - Equip.13</v>
      </c>
      <c r="AR658" s="2" t="str">
        <f t="shared" si="103"/>
        <v>MDF Factory13</v>
      </c>
    </row>
    <row r="659" spans="1:44" hidden="1" x14ac:dyDescent="0.3">
      <c r="A659" s="6" t="s">
        <v>80</v>
      </c>
      <c r="B659" s="34">
        <f>VLOOKUP(A659,Sheet1!A:B,2,0)</f>
        <v>1</v>
      </c>
      <c r="C659" s="6">
        <v>14</v>
      </c>
      <c r="D659" s="25"/>
      <c r="F659" s="26">
        <f>_xlfn.MAXIFS('data-from-invoicing'!E:E,'data-from-invoicing'!D:D,eslam.data!AR659)</f>
        <v>12281779.549999999</v>
      </c>
      <c r="G659" s="2">
        <f t="shared" si="100"/>
        <v>12281779.549999999</v>
      </c>
      <c r="H659" s="2"/>
      <c r="I659" s="23"/>
      <c r="J659" s="2">
        <f>SUMIF('collection only'!D:D,eslam.data!AQ659,'collection only'!E:E)</f>
        <v>1342515</v>
      </c>
      <c r="K659" s="26">
        <f>SUMIF('data-from-invoicing'!D:D,eslam.data!AR659,'data-from-invoicing'!F:F)</f>
        <v>23227533.887499999</v>
      </c>
      <c r="L659" s="2">
        <f t="shared" si="101"/>
        <v>21885018.887499999</v>
      </c>
      <c r="M659" s="2"/>
      <c r="Q659" s="23"/>
      <c r="S659" s="1">
        <v>44957</v>
      </c>
      <c r="T659" s="1">
        <v>44941</v>
      </c>
      <c r="U659" s="1">
        <v>44962</v>
      </c>
      <c r="V659">
        <v>28</v>
      </c>
      <c r="W659" s="1">
        <v>44990</v>
      </c>
      <c r="AF659" s="2">
        <v>0</v>
      </c>
      <c r="AG659" s="14">
        <f>SUMIF('consultant-gross'!D:D,eslam.data!AQ659,'consultant-gross'!F:F)</f>
        <v>0</v>
      </c>
      <c r="AH659" s="14">
        <f>SUMIF('consultant-gross'!D:D,eslam.data!AQ659,'consultant-gross'!G:G)</f>
        <v>0</v>
      </c>
      <c r="AI659" s="14">
        <f>SUMIF('consultant-net'!D:D,eslam.data!AQ659,'consultant-net'!F:F)</f>
        <v>0</v>
      </c>
      <c r="AJ659" s="2" t="str">
        <f>VLOOKUP(A659,'eslam-to-invoicing'!A:B,2,0)</f>
        <v>MDF Factory</v>
      </c>
      <c r="AQ659" s="2" t="str">
        <f t="shared" si="102"/>
        <v>MDF Factory - Equip.14</v>
      </c>
      <c r="AR659" s="2" t="str">
        <f t="shared" si="103"/>
        <v>MDF Factory14</v>
      </c>
    </row>
    <row r="660" spans="1:44" hidden="1" x14ac:dyDescent="0.3">
      <c r="A660" s="6" t="s">
        <v>80</v>
      </c>
      <c r="B660" s="34">
        <f>VLOOKUP(A660,Sheet1!A:B,2,0)</f>
        <v>1</v>
      </c>
      <c r="C660" s="6">
        <v>15</v>
      </c>
      <c r="D660" s="25"/>
      <c r="F660" s="26">
        <f>_xlfn.MAXIFS('data-from-invoicing'!E:E,'data-from-invoicing'!D:D,eslam.data!AR660)</f>
        <v>8189110.5</v>
      </c>
      <c r="G660" s="2">
        <f t="shared" si="100"/>
        <v>8189110.5</v>
      </c>
      <c r="H660" s="2"/>
      <c r="I660" s="23"/>
      <c r="J660" s="2">
        <f>SUMIF('collection only'!D:D,eslam.data!AQ660,'collection only'!E:E)</f>
        <v>1508230</v>
      </c>
      <c r="K660" s="26">
        <f>SUMIF('data-from-invoicing'!D:D,eslam.data!AR660,'data-from-invoicing'!F:F)</f>
        <v>15790368.0492</v>
      </c>
      <c r="L660" s="2">
        <f t="shared" si="101"/>
        <v>14282138.0492</v>
      </c>
      <c r="M660" s="2"/>
      <c r="Q660" s="23"/>
      <c r="S660" s="1">
        <v>44985</v>
      </c>
      <c r="T660" s="1">
        <v>44972</v>
      </c>
      <c r="U660" s="1">
        <v>44990</v>
      </c>
      <c r="V660">
        <v>28</v>
      </c>
      <c r="W660" s="1">
        <v>45018</v>
      </c>
      <c r="AF660" s="2">
        <v>0</v>
      </c>
      <c r="AG660" s="14">
        <f>SUMIF('consultant-gross'!D:D,eslam.data!AQ660,'consultant-gross'!F:F)</f>
        <v>0</v>
      </c>
      <c r="AH660" s="14">
        <f>SUMIF('consultant-gross'!D:D,eslam.data!AQ660,'consultant-gross'!G:G)</f>
        <v>0</v>
      </c>
      <c r="AI660" s="14">
        <f>SUMIF('consultant-net'!D:D,eslam.data!AQ660,'consultant-net'!F:F)</f>
        <v>0</v>
      </c>
      <c r="AJ660" s="2" t="str">
        <f>VLOOKUP(A660,'eslam-to-invoicing'!A:B,2,0)</f>
        <v>MDF Factory</v>
      </c>
      <c r="AQ660" s="2" t="str">
        <f t="shared" si="102"/>
        <v>MDF Factory - Equip.15</v>
      </c>
      <c r="AR660" s="2" t="str">
        <f t="shared" si="103"/>
        <v>MDF Factory15</v>
      </c>
    </row>
    <row r="661" spans="1:44" hidden="1" x14ac:dyDescent="0.3">
      <c r="A661" s="6" t="s">
        <v>80</v>
      </c>
      <c r="B661" s="34">
        <f>VLOOKUP(A661,Sheet1!A:B,2,0)</f>
        <v>1</v>
      </c>
      <c r="C661" s="6">
        <v>16</v>
      </c>
      <c r="D661" s="25"/>
      <c r="F661" s="26">
        <f>_xlfn.MAXIFS('data-from-invoicing'!E:E,'data-from-invoicing'!D:D,eslam.data!AR661)</f>
        <v>11688118.01</v>
      </c>
      <c r="G661" s="2">
        <f t="shared" si="100"/>
        <v>11688118.01</v>
      </c>
      <c r="H661" s="2"/>
      <c r="I661" s="23"/>
      <c r="J661" s="2">
        <f>SUMIF('collection only'!D:D,eslam.data!AQ661,'collection only'!E:E)</f>
        <v>963455.46</v>
      </c>
      <c r="K661" s="26">
        <f>SUMIF('data-from-invoicing'!D:D,eslam.data!AR661,'data-from-invoicing'!F:F)</f>
        <v>12827443.3694</v>
      </c>
      <c r="L661" s="2">
        <f t="shared" si="101"/>
        <v>11863987.909400001</v>
      </c>
      <c r="M661" s="2"/>
      <c r="Q661" s="23"/>
      <c r="S661" s="1">
        <v>45016</v>
      </c>
      <c r="T661" s="1">
        <v>45000</v>
      </c>
      <c r="U661" s="1">
        <v>45019</v>
      </c>
      <c r="V661">
        <v>28</v>
      </c>
      <c r="W661" s="1">
        <v>45047</v>
      </c>
      <c r="AF661" s="2">
        <v>0</v>
      </c>
      <c r="AG661" s="14">
        <f>SUMIF('consultant-gross'!D:D,eslam.data!AQ661,'consultant-gross'!F:F)</f>
        <v>0</v>
      </c>
      <c r="AH661" s="14">
        <f>SUMIF('consultant-gross'!D:D,eslam.data!AQ661,'consultant-gross'!G:G)</f>
        <v>0</v>
      </c>
      <c r="AI661" s="14">
        <f>SUMIF('consultant-net'!D:D,eslam.data!AQ661,'consultant-net'!F:F)</f>
        <v>0</v>
      </c>
      <c r="AJ661" s="2" t="str">
        <f>VLOOKUP(A661,'eslam-to-invoicing'!A:B,2,0)</f>
        <v>MDF Factory</v>
      </c>
      <c r="AQ661" s="2" t="str">
        <f t="shared" si="102"/>
        <v>MDF Factory - Equip.16</v>
      </c>
      <c r="AR661" s="2" t="str">
        <f t="shared" si="103"/>
        <v>MDF Factory16</v>
      </c>
    </row>
    <row r="662" spans="1:44" hidden="1" x14ac:dyDescent="0.3">
      <c r="A662" s="6" t="s">
        <v>80</v>
      </c>
      <c r="B662" s="34">
        <f>VLOOKUP(A662,Sheet1!A:B,2,0)</f>
        <v>1</v>
      </c>
      <c r="C662" s="6">
        <v>17</v>
      </c>
      <c r="D662" s="25"/>
      <c r="F662" s="26">
        <f>_xlfn.MAXIFS('data-from-invoicing'!E:E,'data-from-invoicing'!D:D,eslam.data!AR662)</f>
        <v>12397151.01</v>
      </c>
      <c r="G662" s="2">
        <f t="shared" si="100"/>
        <v>12397151.01</v>
      </c>
      <c r="H662" s="2"/>
      <c r="I662" s="23"/>
      <c r="J662" s="2">
        <f>SUMIF('collection only'!D:D,eslam.data!AQ662,'collection only'!E:E)</f>
        <v>359356.67</v>
      </c>
      <c r="K662" s="26">
        <f>SUMIF('data-from-invoicing'!D:D,eslam.data!AR662,'data-from-invoicing'!F:F)</f>
        <v>13738045.4627</v>
      </c>
      <c r="L662" s="2">
        <f t="shared" si="101"/>
        <v>13378688.7927</v>
      </c>
      <c r="M662" s="2"/>
      <c r="Q662" s="23"/>
      <c r="S662" s="1">
        <v>45077</v>
      </c>
      <c r="T662" s="1">
        <v>45092</v>
      </c>
      <c r="U662" s="1">
        <v>45095</v>
      </c>
      <c r="V662">
        <v>28</v>
      </c>
      <c r="W662" s="1">
        <v>45123</v>
      </c>
      <c r="AF662" s="2">
        <v>0</v>
      </c>
      <c r="AG662" s="14">
        <f>SUMIF('consultant-gross'!D:D,eslam.data!AQ662,'consultant-gross'!F:F)</f>
        <v>0</v>
      </c>
      <c r="AH662" s="14">
        <f>SUMIF('consultant-gross'!D:D,eslam.data!AQ662,'consultant-gross'!G:G)</f>
        <v>0</v>
      </c>
      <c r="AI662" s="14">
        <f>SUMIF('consultant-net'!D:D,eslam.data!AQ662,'consultant-net'!F:F)</f>
        <v>0</v>
      </c>
      <c r="AJ662" s="2" t="str">
        <f>VLOOKUP(A662,'eslam-to-invoicing'!A:B,2,0)</f>
        <v>MDF Factory</v>
      </c>
      <c r="AQ662" s="2" t="str">
        <f t="shared" si="102"/>
        <v>MDF Factory - Equip.17</v>
      </c>
      <c r="AR662" s="2" t="str">
        <f t="shared" si="103"/>
        <v>MDF Factory17</v>
      </c>
    </row>
    <row r="663" spans="1:44" hidden="1" x14ac:dyDescent="0.3">
      <c r="A663" s="6" t="s">
        <v>80</v>
      </c>
      <c r="B663" s="34">
        <f>VLOOKUP(A663,Sheet1!A:B,2,0)</f>
        <v>1</v>
      </c>
      <c r="C663" s="6">
        <v>18</v>
      </c>
      <c r="D663" s="25"/>
      <c r="F663" s="26">
        <f>_xlfn.MAXIFS('data-from-invoicing'!E:E,'data-from-invoicing'!D:D,eslam.data!AR663)</f>
        <v>4222095.24</v>
      </c>
      <c r="G663" s="2">
        <f t="shared" si="100"/>
        <v>4222095.24</v>
      </c>
      <c r="H663" s="2"/>
      <c r="I663" s="23"/>
      <c r="J663" s="2">
        <f>SUMIF('collection only'!D:D,eslam.data!AQ663,'collection only'!E:E)</f>
        <v>536737.62</v>
      </c>
      <c r="K663" s="26">
        <f>SUMIF('data-from-invoicing'!D:D,eslam.data!AR663,'data-from-invoicing'!F:F)</f>
        <v>8046794.6243000003</v>
      </c>
      <c r="L663" s="2">
        <f t="shared" si="101"/>
        <v>7510057.0043000001</v>
      </c>
      <c r="M663" s="2"/>
      <c r="Q663" s="23"/>
      <c r="S663" s="1">
        <v>45107</v>
      </c>
      <c r="T663" s="1">
        <v>45122</v>
      </c>
      <c r="U663" s="1">
        <v>45125</v>
      </c>
      <c r="V663">
        <v>28</v>
      </c>
      <c r="W663" s="1">
        <v>45153</v>
      </c>
      <c r="AF663" s="2">
        <v>0</v>
      </c>
      <c r="AG663" s="14">
        <f>SUMIF('consultant-gross'!D:D,eslam.data!AQ663,'consultant-gross'!F:F)</f>
        <v>0</v>
      </c>
      <c r="AH663" s="14">
        <f>SUMIF('consultant-gross'!D:D,eslam.data!AQ663,'consultant-gross'!G:G)</f>
        <v>0</v>
      </c>
      <c r="AI663" s="14">
        <f>SUMIF('consultant-net'!D:D,eslam.data!AQ663,'consultant-net'!F:F)</f>
        <v>0</v>
      </c>
      <c r="AJ663" s="2" t="str">
        <f>VLOOKUP(A663,'eslam-to-invoicing'!A:B,2,0)</f>
        <v>MDF Factory</v>
      </c>
      <c r="AQ663" s="2" t="str">
        <f t="shared" si="102"/>
        <v>MDF Factory - Equip.18</v>
      </c>
      <c r="AR663" s="2" t="str">
        <f t="shared" si="103"/>
        <v>MDF Factory18</v>
      </c>
    </row>
    <row r="664" spans="1:44" hidden="1" x14ac:dyDescent="0.3">
      <c r="A664" s="6" t="s">
        <v>80</v>
      </c>
      <c r="B664" s="34">
        <f>VLOOKUP(A664,Sheet1!A:B,2,0)</f>
        <v>1</v>
      </c>
      <c r="C664" s="6">
        <v>19</v>
      </c>
      <c r="D664" s="25"/>
      <c r="E664" s="2">
        <v>461776.48999999842</v>
      </c>
      <c r="F664" s="26">
        <f>_xlfn.MAXIFS('data-from-invoicing'!E:E,'data-from-invoicing'!D:D,eslam.data!AR664)</f>
        <v>12911250.9</v>
      </c>
      <c r="G664" s="2">
        <f t="shared" si="100"/>
        <v>12449474.410000002</v>
      </c>
      <c r="H664" s="2"/>
      <c r="I664" s="23"/>
      <c r="J664" s="2">
        <f>SUMIF('collection only'!D:D,eslam.data!AQ664,'collection only'!E:E)</f>
        <v>1190791</v>
      </c>
      <c r="K664" s="26">
        <f>SUMIF('data-from-invoicing'!D:D,eslam.data!AR664,'data-from-invoicing'!F:F)</f>
        <v>13406399.725</v>
      </c>
      <c r="L664" s="2">
        <f t="shared" si="101"/>
        <v>12215608.725</v>
      </c>
      <c r="M664" s="2"/>
      <c r="Q664" s="23"/>
      <c r="R664" s="2">
        <v>1199203.75</v>
      </c>
      <c r="S664" s="1">
        <v>45169</v>
      </c>
      <c r="T664" s="1">
        <v>45168</v>
      </c>
      <c r="U664" s="1">
        <v>45178</v>
      </c>
      <c r="V664">
        <v>28</v>
      </c>
      <c r="W664" s="1">
        <v>45206</v>
      </c>
      <c r="X664" s="1">
        <v>45201</v>
      </c>
      <c r="Y664" s="2">
        <v>21352041.899999999</v>
      </c>
      <c r="AF664" s="2">
        <v>0</v>
      </c>
      <c r="AG664" s="14">
        <f>SUMIF('consultant-gross'!D:D,eslam.data!AQ664,'consultant-gross'!F:F)</f>
        <v>0</v>
      </c>
      <c r="AH664" s="14">
        <f>SUMIF('consultant-gross'!D:D,eslam.data!AQ664,'consultant-gross'!G:G)</f>
        <v>0</v>
      </c>
      <c r="AI664" s="14">
        <f>SUMIF('consultant-net'!D:D,eslam.data!AQ664,'consultant-net'!F:F)</f>
        <v>0</v>
      </c>
      <c r="AJ664" s="2" t="str">
        <f>VLOOKUP(A664,'eslam-to-invoicing'!A:B,2,0)</f>
        <v>MDF Factory</v>
      </c>
      <c r="AQ664" s="2" t="str">
        <f t="shared" si="102"/>
        <v>MDF Factory - Equip.19</v>
      </c>
      <c r="AR664" s="2" t="str">
        <f t="shared" si="103"/>
        <v>MDF Factory19</v>
      </c>
    </row>
    <row r="665" spans="1:44" hidden="1" x14ac:dyDescent="0.3">
      <c r="A665" s="6" t="s">
        <v>80</v>
      </c>
      <c r="B665" s="34">
        <f>VLOOKUP(A665,Sheet1!A:B,2,0)</f>
        <v>1</v>
      </c>
      <c r="C665" s="6">
        <v>20</v>
      </c>
      <c r="D665" s="25"/>
      <c r="F665" s="26">
        <f>_xlfn.MAXIFS('data-from-invoicing'!E:E,'data-from-invoicing'!D:D,eslam.data!AR665)</f>
        <v>10304099.23</v>
      </c>
      <c r="G665" s="2">
        <f t="shared" ref="G665:G692" si="104">F665-E665</f>
        <v>10304099.23</v>
      </c>
      <c r="H665" s="2"/>
      <c r="I665" s="23"/>
      <c r="J665" s="2">
        <f>SUMIF('collection only'!D:D,eslam.data!AQ665,'collection only'!E:E)</f>
        <v>606416.12</v>
      </c>
      <c r="K665" s="26">
        <f>SUMIF('data-from-invoicing'!D:D,eslam.data!AR665,'data-from-invoicing'!F:F)</f>
        <v>3607979.0847</v>
      </c>
      <c r="L665" s="2">
        <f t="shared" ref="L665:L692" si="105">K665-J665</f>
        <v>3001562.9646999999</v>
      </c>
      <c r="M665" s="2"/>
      <c r="Q665" s="23"/>
      <c r="S665" s="1">
        <v>45199</v>
      </c>
      <c r="T665" s="1">
        <v>45199</v>
      </c>
      <c r="U665" s="1">
        <v>45215</v>
      </c>
      <c r="V665">
        <v>28</v>
      </c>
      <c r="W665" s="1">
        <v>45243</v>
      </c>
      <c r="AF665" s="2">
        <v>0</v>
      </c>
      <c r="AG665" s="14">
        <f>SUMIF('consultant-gross'!D:D,eslam.data!AQ665,'consultant-gross'!F:F)</f>
        <v>0</v>
      </c>
      <c r="AH665" s="14">
        <f>SUMIF('consultant-gross'!D:D,eslam.data!AQ665,'consultant-gross'!G:G)</f>
        <v>0</v>
      </c>
      <c r="AI665" s="14">
        <f>SUMIF('consultant-net'!D:D,eslam.data!AQ665,'consultant-net'!F:F)</f>
        <v>0</v>
      </c>
      <c r="AJ665" s="2" t="str">
        <f>VLOOKUP(A665,'eslam-to-invoicing'!A:B,2,0)</f>
        <v>MDF Factory</v>
      </c>
      <c r="AQ665" s="2" t="str">
        <f t="shared" ref="AQ665:AQ692" si="106">A665&amp;C665</f>
        <v>MDF Factory - Equip.20</v>
      </c>
      <c r="AR665" s="2" t="str">
        <f t="shared" ref="AR665:AR692" si="107">AJ665&amp;C665</f>
        <v>MDF Factory20</v>
      </c>
    </row>
    <row r="666" spans="1:44" hidden="1" x14ac:dyDescent="0.3">
      <c r="A666" s="6" t="s">
        <v>80</v>
      </c>
      <c r="B666" s="34">
        <f>VLOOKUP(A666,Sheet1!A:B,2,0)</f>
        <v>1</v>
      </c>
      <c r="C666" s="6">
        <v>21</v>
      </c>
      <c r="D666" s="25"/>
      <c r="E666" s="2">
        <v>540952.41000000015</v>
      </c>
      <c r="F666" s="26">
        <f>_xlfn.MAXIFS('data-from-invoicing'!E:E,'data-from-invoicing'!D:D,eslam.data!AR666)</f>
        <v>13626930.9</v>
      </c>
      <c r="G666" s="2">
        <f t="shared" si="104"/>
        <v>13085978.49</v>
      </c>
      <c r="H666" s="2"/>
      <c r="I666" s="23"/>
      <c r="J666" s="2">
        <f>SUMIF('collection only'!D:D,eslam.data!AQ666,'collection only'!E:E)</f>
        <v>600370.17000000004</v>
      </c>
      <c r="K666" s="26">
        <f>SUMIF('data-from-invoicing'!D:D,eslam.data!AR666,'data-from-invoicing'!F:F)</f>
        <v>7032766.6410000008</v>
      </c>
      <c r="L666" s="2">
        <f t="shared" si="105"/>
        <v>6432396.4710000008</v>
      </c>
      <c r="M666" s="2"/>
      <c r="Q666" s="23"/>
      <c r="R666" s="2">
        <v>592013.93000000005</v>
      </c>
      <c r="S666" s="1">
        <v>45291</v>
      </c>
      <c r="T666" s="1">
        <v>45280</v>
      </c>
      <c r="U666" s="1">
        <v>45285</v>
      </c>
      <c r="V666">
        <v>28</v>
      </c>
      <c r="W666" s="1">
        <v>45313</v>
      </c>
      <c r="X666" s="1">
        <v>45328</v>
      </c>
      <c r="Y666" s="2">
        <v>22578347.52</v>
      </c>
      <c r="AF666" s="2">
        <v>0</v>
      </c>
      <c r="AG666" s="14">
        <f>SUMIF('consultant-gross'!D:D,eslam.data!AQ666,'consultant-gross'!F:F)</f>
        <v>540952.41000000015</v>
      </c>
      <c r="AH666" s="14">
        <f>SUMIF('consultant-gross'!D:D,eslam.data!AQ666,'consultant-gross'!G:G)</f>
        <v>22578347.52</v>
      </c>
      <c r="AI666" s="14">
        <f>SUMIF('consultant-net'!D:D,eslam.data!AQ666,'consultant-net'!F:F)</f>
        <v>592013.93000000005</v>
      </c>
      <c r="AJ666" s="2" t="str">
        <f>VLOOKUP(A666,'eslam-to-invoicing'!A:B,2,0)</f>
        <v>MDF Factory</v>
      </c>
      <c r="AQ666" s="2" t="str">
        <f t="shared" si="106"/>
        <v>MDF Factory - Equip.21</v>
      </c>
      <c r="AR666" s="2" t="str">
        <f t="shared" si="107"/>
        <v>MDF Factory21</v>
      </c>
    </row>
    <row r="667" spans="1:44" hidden="1" x14ac:dyDescent="0.3">
      <c r="A667" s="6" t="s">
        <v>80</v>
      </c>
      <c r="B667" s="34">
        <f>VLOOKUP(A667,Sheet1!A:B,2,0)</f>
        <v>1</v>
      </c>
      <c r="C667" s="6">
        <v>22</v>
      </c>
      <c r="D667" s="25"/>
      <c r="F667" s="26">
        <f>_xlfn.MAXIFS('data-from-invoicing'!E:E,'data-from-invoicing'!D:D,eslam.data!AR667)</f>
        <v>9440396.8300000001</v>
      </c>
      <c r="G667" s="2">
        <f t="shared" si="104"/>
        <v>9440396.8300000001</v>
      </c>
      <c r="H667" s="2"/>
      <c r="I667" s="23"/>
      <c r="J667" s="2">
        <f>SUMIF('collection only'!D:D,eslam.data!AQ667,'collection only'!E:E)</f>
        <v>205199.38</v>
      </c>
      <c r="K667" s="26">
        <f>SUMIF('data-from-invoicing'!D:D,eslam.data!AR667,'data-from-invoicing'!F:F)</f>
        <v>9336218.2730999999</v>
      </c>
      <c r="L667" s="2">
        <f t="shared" si="105"/>
        <v>9131018.8930999991</v>
      </c>
      <c r="M667" s="2"/>
      <c r="Q667" s="23"/>
      <c r="S667" s="1">
        <v>45382</v>
      </c>
      <c r="T667" s="1">
        <v>45382</v>
      </c>
      <c r="U667" s="1">
        <v>45382</v>
      </c>
      <c r="V667">
        <v>28</v>
      </c>
      <c r="W667" s="1">
        <v>45410</v>
      </c>
      <c r="AF667" s="2">
        <v>0</v>
      </c>
      <c r="AG667" s="14">
        <f>SUMIF('consultant-gross'!D:D,eslam.data!AQ667,'consultant-gross'!F:F)</f>
        <v>0</v>
      </c>
      <c r="AH667" s="14">
        <f>SUMIF('consultant-gross'!D:D,eslam.data!AQ667,'consultant-gross'!G:G)</f>
        <v>0</v>
      </c>
      <c r="AI667" s="14">
        <f>SUMIF('consultant-net'!D:D,eslam.data!AQ667,'consultant-net'!F:F)</f>
        <v>0</v>
      </c>
      <c r="AJ667" s="2" t="str">
        <f>VLOOKUP(A667,'eslam-to-invoicing'!A:B,2,0)</f>
        <v>MDF Factory</v>
      </c>
      <c r="AQ667" s="2" t="str">
        <f t="shared" si="106"/>
        <v>MDF Factory - Equip.22</v>
      </c>
      <c r="AR667" s="2" t="str">
        <f t="shared" si="107"/>
        <v>MDF Factory22</v>
      </c>
    </row>
    <row r="668" spans="1:44" hidden="1" x14ac:dyDescent="0.3">
      <c r="A668" s="6" t="s">
        <v>80</v>
      </c>
      <c r="B668" s="34">
        <f>VLOOKUP(A668,Sheet1!A:B,2,0)</f>
        <v>1</v>
      </c>
      <c r="C668" s="6">
        <v>23</v>
      </c>
      <c r="D668" s="25"/>
      <c r="E668" s="2">
        <v>539934.96000000089</v>
      </c>
      <c r="F668" s="26">
        <f>_xlfn.MAXIFS('data-from-invoicing'!E:E,'data-from-invoicing'!D:D,eslam.data!AR668)</f>
        <v>37280017.770000003</v>
      </c>
      <c r="G668" s="2">
        <f t="shared" si="104"/>
        <v>36740082.810000002</v>
      </c>
      <c r="H668" s="2"/>
      <c r="I668" s="23"/>
      <c r="J668" s="2">
        <f>SUMIF('collection only'!D:D,eslam.data!AQ668,'collection only'!E:E)</f>
        <v>545334.31000000006</v>
      </c>
      <c r="K668" s="26">
        <f>SUMIF('data-from-invoicing'!D:D,eslam.data!AR668,'data-from-invoicing'!F:F)</f>
        <v>14557763.9768</v>
      </c>
      <c r="L668" s="2">
        <f t="shared" si="105"/>
        <v>14012429.6668</v>
      </c>
      <c r="M668" s="2"/>
      <c r="Q668" s="23"/>
      <c r="R668" s="2">
        <v>638068.17000000004</v>
      </c>
      <c r="S668" s="1">
        <v>45412</v>
      </c>
      <c r="T668" s="1">
        <v>45397</v>
      </c>
      <c r="U668" s="1">
        <v>45414</v>
      </c>
      <c r="V668">
        <v>28</v>
      </c>
      <c r="W668" s="1">
        <v>45442</v>
      </c>
      <c r="X668" s="1">
        <v>45420</v>
      </c>
      <c r="Y668" s="2">
        <v>23413265.890000001</v>
      </c>
      <c r="AF668" s="2">
        <v>0</v>
      </c>
      <c r="AG668" s="14">
        <f>SUMIF('consultant-gross'!D:D,eslam.data!AQ668,'consultant-gross'!F:F)</f>
        <v>0</v>
      </c>
      <c r="AH668" s="14">
        <f>SUMIF('consultant-gross'!D:D,eslam.data!AQ668,'consultant-gross'!G:G)</f>
        <v>0</v>
      </c>
      <c r="AI668" s="14">
        <f>SUMIF('consultant-net'!D:D,eslam.data!AQ668,'consultant-net'!F:F)</f>
        <v>0</v>
      </c>
      <c r="AJ668" s="2" t="str">
        <f>VLOOKUP(A668,'eslam-to-invoicing'!A:B,2,0)</f>
        <v>MDF Factory</v>
      </c>
      <c r="AQ668" s="2" t="str">
        <f t="shared" si="106"/>
        <v>MDF Factory - Equip.23</v>
      </c>
      <c r="AR668" s="2" t="str">
        <f t="shared" si="107"/>
        <v>MDF Factory23</v>
      </c>
    </row>
    <row r="669" spans="1:44" hidden="1" x14ac:dyDescent="0.3">
      <c r="A669" s="6" t="s">
        <v>80</v>
      </c>
      <c r="B669" s="34">
        <f>VLOOKUP(A669,Sheet1!A:B,2,0)</f>
        <v>1</v>
      </c>
      <c r="C669" s="6">
        <v>24</v>
      </c>
      <c r="D669" s="25"/>
      <c r="E669" s="2">
        <v>250311</v>
      </c>
      <c r="F669" s="26">
        <f>_xlfn.MAXIFS('data-from-invoicing'!E:E,'data-from-invoicing'!D:D,eslam.data!AR669)</f>
        <v>20265495.390000001</v>
      </c>
      <c r="G669" s="2">
        <f t="shared" si="104"/>
        <v>20015184.390000001</v>
      </c>
      <c r="H669" s="2"/>
      <c r="I669" s="23"/>
      <c r="J669" s="2">
        <f>SUMIF('collection only'!D:D,eslam.data!AQ669,'collection only'!E:E)</f>
        <v>345289.58</v>
      </c>
      <c r="K669" s="26">
        <f>SUMIF('data-from-invoicing'!D:D,eslam.data!AR669,'data-from-invoicing'!F:F)</f>
        <v>2441794.1755999997</v>
      </c>
      <c r="L669" s="2">
        <f t="shared" si="105"/>
        <v>2096504.5955999997</v>
      </c>
      <c r="M669" s="2"/>
      <c r="Q669" s="23"/>
      <c r="R669" s="2">
        <v>252814.11</v>
      </c>
      <c r="S669" s="1">
        <v>45412</v>
      </c>
      <c r="T669" s="1">
        <v>45397</v>
      </c>
      <c r="U669" s="1">
        <v>45420</v>
      </c>
      <c r="V669">
        <v>28</v>
      </c>
      <c r="W669" s="1">
        <v>45448</v>
      </c>
      <c r="X669" s="1">
        <v>45433</v>
      </c>
      <c r="Y669" s="2">
        <v>23663576.890000001</v>
      </c>
      <c r="AF669" s="2">
        <v>0</v>
      </c>
      <c r="AG669" s="14">
        <f>SUMIF('consultant-gross'!D:D,eslam.data!AQ669,'consultant-gross'!F:F)</f>
        <v>0</v>
      </c>
      <c r="AH669" s="14">
        <f>SUMIF('consultant-gross'!D:D,eslam.data!AQ669,'consultant-gross'!G:G)</f>
        <v>0</v>
      </c>
      <c r="AI669" s="14">
        <f>SUMIF('consultant-net'!D:D,eslam.data!AQ669,'consultant-net'!F:F)</f>
        <v>0</v>
      </c>
      <c r="AJ669" s="2" t="str">
        <f>VLOOKUP(A669,'eslam-to-invoicing'!A:B,2,0)</f>
        <v>MDF Factory</v>
      </c>
      <c r="AQ669" s="2" t="str">
        <f t="shared" si="106"/>
        <v>MDF Factory - Equip.24</v>
      </c>
      <c r="AR669" s="2" t="str">
        <f t="shared" si="107"/>
        <v>MDF Factory24</v>
      </c>
    </row>
    <row r="670" spans="1:44" hidden="1" x14ac:dyDescent="0.3">
      <c r="A670" s="6" t="s">
        <v>80</v>
      </c>
      <c r="B670" s="34">
        <f>VLOOKUP(A670,Sheet1!A:B,2,0)</f>
        <v>1</v>
      </c>
      <c r="C670" s="6">
        <v>25</v>
      </c>
      <c r="D670" s="25"/>
      <c r="E670" s="2">
        <v>631287.82999999821</v>
      </c>
      <c r="F670" s="26">
        <f>_xlfn.MAXIFS('data-from-invoicing'!E:E,'data-from-invoicing'!D:D,eslam.data!AR670)</f>
        <v>10389113.75</v>
      </c>
      <c r="G670" s="2">
        <f t="shared" si="104"/>
        <v>9757825.9200000018</v>
      </c>
      <c r="H670" s="2"/>
      <c r="I670" s="23"/>
      <c r="J670" s="2">
        <f>SUMIF('collection only'!D:D,eslam.data!AQ670,'collection only'!E:E)</f>
        <v>637190.72</v>
      </c>
      <c r="K670" s="26">
        <f>SUMIF('data-from-invoicing'!D:D,eslam.data!AR670,'data-from-invoicing'!F:F)</f>
        <v>5060375.9885</v>
      </c>
      <c r="L670" s="2">
        <f t="shared" si="105"/>
        <v>4423185.2685000002</v>
      </c>
      <c r="M670" s="2"/>
      <c r="Q670" s="23"/>
      <c r="R670" s="2">
        <v>637600.71</v>
      </c>
      <c r="S670" s="1">
        <v>45473</v>
      </c>
      <c r="T670" s="1">
        <v>45473</v>
      </c>
      <c r="U670" s="1">
        <v>45469</v>
      </c>
      <c r="V670">
        <v>28</v>
      </c>
      <c r="W670" s="1">
        <v>45497</v>
      </c>
      <c r="X670" s="1">
        <v>45474</v>
      </c>
      <c r="Y670" s="2">
        <v>24294864.719999999</v>
      </c>
      <c r="AF670" s="2">
        <v>0</v>
      </c>
      <c r="AG670" s="14">
        <f>SUMIF('consultant-gross'!D:D,eslam.data!AQ670,'consultant-gross'!F:F)</f>
        <v>0</v>
      </c>
      <c r="AH670" s="14">
        <f>SUMIF('consultant-gross'!D:D,eslam.data!AQ670,'consultant-gross'!G:G)</f>
        <v>0</v>
      </c>
      <c r="AI670" s="14">
        <f>SUMIF('consultant-net'!D:D,eslam.data!AQ670,'consultant-net'!F:F)</f>
        <v>0</v>
      </c>
      <c r="AJ670" s="2" t="str">
        <f>VLOOKUP(A670,'eslam-to-invoicing'!A:B,2,0)</f>
        <v>MDF Factory</v>
      </c>
      <c r="AQ670" s="2" t="str">
        <f t="shared" si="106"/>
        <v>MDF Factory - Equip.25</v>
      </c>
      <c r="AR670" s="2" t="str">
        <f t="shared" si="107"/>
        <v>MDF Factory25</v>
      </c>
    </row>
    <row r="671" spans="1:44" hidden="1" x14ac:dyDescent="0.3">
      <c r="A671" s="6" t="s">
        <v>80</v>
      </c>
      <c r="B671" s="34">
        <f>VLOOKUP(A671,Sheet1!A:B,2,0)</f>
        <v>1</v>
      </c>
      <c r="C671" s="6">
        <v>26</v>
      </c>
      <c r="D671" s="25"/>
      <c r="E671" s="2">
        <v>1237289.100000001</v>
      </c>
      <c r="F671" s="26">
        <f>_xlfn.MAXIFS('data-from-invoicing'!E:E,'data-from-invoicing'!D:D,eslam.data!AR671)</f>
        <v>20422067.949999999</v>
      </c>
      <c r="G671" s="2">
        <f t="shared" si="104"/>
        <v>19184778.849999998</v>
      </c>
      <c r="H671" s="2"/>
      <c r="I671" s="23"/>
      <c r="J671" s="2">
        <f>SUMIF('collection only'!D:D,eslam.data!AQ671,'collection only'!E:E)</f>
        <v>0</v>
      </c>
      <c r="K671" s="26">
        <f>SUMIF('data-from-invoicing'!D:D,eslam.data!AR671,'data-from-invoicing'!F:F)</f>
        <v>13730860.297</v>
      </c>
      <c r="L671" s="2">
        <f t="shared" si="105"/>
        <v>13730860.297</v>
      </c>
      <c r="M671" s="2"/>
      <c r="Q671" s="23"/>
      <c r="R671" s="2">
        <v>1250071.98</v>
      </c>
      <c r="S671" s="1">
        <v>45535</v>
      </c>
      <c r="T671" s="1">
        <v>45519</v>
      </c>
      <c r="U671" s="1">
        <v>45536</v>
      </c>
      <c r="V671">
        <v>28</v>
      </c>
      <c r="W671" s="1">
        <v>45564</v>
      </c>
      <c r="X671" s="1">
        <v>45567</v>
      </c>
      <c r="Y671" s="2">
        <v>25532153.82</v>
      </c>
      <c r="AF671" s="2">
        <v>0</v>
      </c>
      <c r="AG671" s="14">
        <f>SUMIF('consultant-gross'!D:D,eslam.data!AQ671,'consultant-gross'!F:F)</f>
        <v>0</v>
      </c>
      <c r="AH671" s="14">
        <f>SUMIF('consultant-gross'!D:D,eslam.data!AQ671,'consultant-gross'!G:G)</f>
        <v>0</v>
      </c>
      <c r="AI671" s="14">
        <f>SUMIF('consultant-net'!D:D,eslam.data!AQ671,'consultant-net'!F:F)</f>
        <v>0</v>
      </c>
      <c r="AJ671" s="2" t="str">
        <f>VLOOKUP(A671,'eslam-to-invoicing'!A:B,2,0)</f>
        <v>MDF Factory</v>
      </c>
      <c r="AQ671" s="2" t="str">
        <f t="shared" si="106"/>
        <v>MDF Factory - Equip.26</v>
      </c>
      <c r="AR671" s="2" t="str">
        <f t="shared" si="107"/>
        <v>MDF Factory26</v>
      </c>
    </row>
    <row r="672" spans="1:44" hidden="1" x14ac:dyDescent="0.3">
      <c r="A672" s="6" t="s">
        <v>80</v>
      </c>
      <c r="B672" s="34">
        <f>VLOOKUP(A672,Sheet1!A:B,2,0)</f>
        <v>1</v>
      </c>
      <c r="C672" s="6">
        <v>27</v>
      </c>
      <c r="D672" s="25"/>
      <c r="E672" s="2">
        <v>20666.660000000149</v>
      </c>
      <c r="F672" s="26">
        <f>_xlfn.MAXIFS('data-from-invoicing'!E:E,'data-from-invoicing'!D:D,eslam.data!AR672)</f>
        <v>7649824.3099999996</v>
      </c>
      <c r="G672" s="2">
        <f t="shared" si="104"/>
        <v>7629157.6499999994</v>
      </c>
      <c r="H672" s="2"/>
      <c r="I672" s="23"/>
      <c r="J672" s="2">
        <f>SUMIF('collection only'!D:D,eslam.data!AQ672,'collection only'!E:E)</f>
        <v>0</v>
      </c>
      <c r="K672" s="26">
        <f>SUMIF('data-from-invoicing'!D:D,eslam.data!AR672,'data-from-invoicing'!F:F)</f>
        <v>19177600.34</v>
      </c>
      <c r="L672" s="2">
        <f t="shared" si="105"/>
        <v>19177600.34</v>
      </c>
      <c r="M672" s="2"/>
      <c r="Q672" s="23"/>
      <c r="R672" s="2">
        <v>2574782</v>
      </c>
      <c r="S672" s="1">
        <v>45565</v>
      </c>
      <c r="T672" s="1">
        <v>45565</v>
      </c>
      <c r="U672" s="1">
        <v>45565</v>
      </c>
      <c r="V672">
        <v>28</v>
      </c>
      <c r="W672" s="1">
        <v>45593</v>
      </c>
      <c r="X672" s="1">
        <v>45582</v>
      </c>
      <c r="Y672" s="2">
        <v>25552820.48</v>
      </c>
      <c r="AF672" s="2">
        <v>0</v>
      </c>
      <c r="AG672" s="14">
        <f>SUMIF('consultant-gross'!D:D,eslam.data!AQ672,'consultant-gross'!F:F)</f>
        <v>0</v>
      </c>
      <c r="AH672" s="14">
        <f>SUMIF('consultant-gross'!D:D,eslam.data!AQ672,'consultant-gross'!G:G)</f>
        <v>0</v>
      </c>
      <c r="AI672" s="14">
        <f>SUMIF('consultant-net'!D:D,eslam.data!AQ672,'consultant-net'!F:F)</f>
        <v>0</v>
      </c>
      <c r="AJ672" s="2" t="str">
        <f>VLOOKUP(A672,'eslam-to-invoicing'!A:B,2,0)</f>
        <v>MDF Factory</v>
      </c>
      <c r="AQ672" s="2" t="str">
        <f t="shared" si="106"/>
        <v>MDF Factory - Equip.27</v>
      </c>
      <c r="AR672" s="2" t="str">
        <f t="shared" si="107"/>
        <v>MDF Factory27</v>
      </c>
    </row>
    <row r="673" spans="1:44" hidden="1" x14ac:dyDescent="0.3">
      <c r="A673" s="6" t="s">
        <v>88</v>
      </c>
      <c r="B673" s="34">
        <f>VLOOKUP(A673,Sheet1!A:B,2,0)</f>
        <v>1</v>
      </c>
      <c r="C673" s="6">
        <v>1</v>
      </c>
      <c r="D673" s="25"/>
      <c r="F673" s="26">
        <f>_xlfn.MAXIFS('data-from-invoicing'!E:E,'data-from-invoicing'!D:D,eslam.data!AR673)</f>
        <v>2418808.5699999998</v>
      </c>
      <c r="G673" s="2">
        <f t="shared" si="104"/>
        <v>2418808.5699999998</v>
      </c>
      <c r="H673" s="2"/>
      <c r="I673" s="23"/>
      <c r="J673" s="2">
        <f>SUMIF('collection only'!D:D,eslam.data!AQ673,'collection only'!E:E)</f>
        <v>920351.25</v>
      </c>
      <c r="K673" s="26">
        <f>SUMIF('data-from-invoicing'!D:D,eslam.data!AR673,'data-from-invoicing'!F:F)</f>
        <v>7639890.6465999996</v>
      </c>
      <c r="L673" s="2">
        <f t="shared" si="105"/>
        <v>6719539.3965999996</v>
      </c>
      <c r="M673" s="2"/>
      <c r="Q673" s="23"/>
      <c r="S673" s="1">
        <v>44620</v>
      </c>
      <c r="T673" s="1">
        <v>44607</v>
      </c>
      <c r="U673" s="1">
        <v>44623</v>
      </c>
      <c r="V673">
        <v>28</v>
      </c>
      <c r="W673" s="1">
        <v>44651</v>
      </c>
      <c r="AF673" s="2">
        <v>0</v>
      </c>
      <c r="AG673" s="14">
        <f>SUMIF('consultant-gross'!D:D,eslam.data!AQ673,'consultant-gross'!F:F)</f>
        <v>0</v>
      </c>
      <c r="AH673" s="14">
        <f>SUMIF('consultant-gross'!D:D,eslam.data!AQ673,'consultant-gross'!G:G)</f>
        <v>0</v>
      </c>
      <c r="AI673" s="14">
        <f>SUMIF('consultant-net'!D:D,eslam.data!AQ673,'consultant-net'!F:F)</f>
        <v>0</v>
      </c>
      <c r="AJ673" s="2" t="str">
        <f>VLOOKUP(A673,'eslam-to-invoicing'!A:B,2,0)</f>
        <v>MDF Factory</v>
      </c>
      <c r="AQ673" s="2" t="str">
        <f t="shared" si="106"/>
        <v>MDF Factory - Local Fabrication1</v>
      </c>
      <c r="AR673" s="2" t="str">
        <f t="shared" si="107"/>
        <v>MDF Factory1</v>
      </c>
    </row>
    <row r="674" spans="1:44" hidden="1" x14ac:dyDescent="0.3">
      <c r="A674" s="6" t="s">
        <v>88</v>
      </c>
      <c r="B674" s="34">
        <f>VLOOKUP(A674,Sheet1!A:B,2,0)</f>
        <v>1</v>
      </c>
      <c r="C674" s="6">
        <v>2</v>
      </c>
      <c r="D674" s="25"/>
      <c r="F674" s="26">
        <f>_xlfn.MAXIFS('data-from-invoicing'!E:E,'data-from-invoicing'!D:D,eslam.data!AR674)</f>
        <v>6157903.8099999996</v>
      </c>
      <c r="G674" s="2">
        <f t="shared" si="104"/>
        <v>6157903.8099999996</v>
      </c>
      <c r="H674" s="2"/>
      <c r="I674" s="23"/>
      <c r="J674" s="2">
        <f>SUMIF('collection only'!D:D,eslam.data!AQ674,'collection only'!E:E)</f>
        <v>711105.4</v>
      </c>
      <c r="K674" s="26">
        <f>SUMIF('data-from-invoicing'!D:D,eslam.data!AR674,'data-from-invoicing'!F:F)</f>
        <v>10804321.9583</v>
      </c>
      <c r="L674" s="2">
        <f t="shared" si="105"/>
        <v>10093216.5583</v>
      </c>
      <c r="M674" s="2"/>
      <c r="Q674" s="23"/>
      <c r="S674" s="1">
        <v>44651</v>
      </c>
      <c r="T674" s="1">
        <v>44635</v>
      </c>
      <c r="U674" s="1">
        <v>44641</v>
      </c>
      <c r="V674">
        <v>28</v>
      </c>
      <c r="W674" s="1">
        <v>44669</v>
      </c>
      <c r="AF674" s="2">
        <v>0</v>
      </c>
      <c r="AG674" s="14">
        <f>SUMIF('consultant-gross'!D:D,eslam.data!AQ674,'consultant-gross'!F:F)</f>
        <v>0</v>
      </c>
      <c r="AH674" s="14">
        <f>SUMIF('consultant-gross'!D:D,eslam.data!AQ674,'consultant-gross'!G:G)</f>
        <v>0</v>
      </c>
      <c r="AI674" s="14">
        <f>SUMIF('consultant-net'!D:D,eslam.data!AQ674,'consultant-net'!F:F)</f>
        <v>0</v>
      </c>
      <c r="AJ674" s="2" t="str">
        <f>VLOOKUP(A674,'eslam-to-invoicing'!A:B,2,0)</f>
        <v>MDF Factory</v>
      </c>
      <c r="AQ674" s="2" t="str">
        <f t="shared" si="106"/>
        <v>MDF Factory - Local Fabrication2</v>
      </c>
      <c r="AR674" s="2" t="str">
        <f t="shared" si="107"/>
        <v>MDF Factory2</v>
      </c>
    </row>
    <row r="675" spans="1:44" hidden="1" x14ac:dyDescent="0.3">
      <c r="A675" s="6" t="s">
        <v>88</v>
      </c>
      <c r="B675" s="34">
        <f>VLOOKUP(A675,Sheet1!A:B,2,0)</f>
        <v>1</v>
      </c>
      <c r="C675" s="6">
        <v>3</v>
      </c>
      <c r="D675" s="25"/>
      <c r="E675" s="2">
        <v>1275030.4099999999</v>
      </c>
      <c r="F675" s="26">
        <f>_xlfn.MAXIFS('data-from-invoicing'!E:E,'data-from-invoicing'!D:D,eslam.data!AR675)</f>
        <v>9210979.0099999998</v>
      </c>
      <c r="G675" s="2">
        <f t="shared" si="104"/>
        <v>7935948.5999999996</v>
      </c>
      <c r="H675" s="2"/>
      <c r="I675" s="23"/>
      <c r="J675" s="2">
        <f>SUMIF('collection only'!D:D,eslam.data!AQ675,'collection only'!E:E)</f>
        <v>897908</v>
      </c>
      <c r="K675" s="26">
        <f>SUMIF('data-from-invoicing'!D:D,eslam.data!AR675,'data-from-invoicing'!F:F)</f>
        <v>11956077.466699999</v>
      </c>
      <c r="L675" s="2">
        <f t="shared" si="105"/>
        <v>11058169.466699999</v>
      </c>
      <c r="M675" s="2"/>
      <c r="Q675" s="23"/>
      <c r="R675" s="2">
        <v>926763.57</v>
      </c>
      <c r="S675" s="1">
        <v>44651</v>
      </c>
      <c r="T675" s="1">
        <v>44661</v>
      </c>
      <c r="U675" s="1">
        <v>44664</v>
      </c>
      <c r="V675">
        <v>28</v>
      </c>
      <c r="W675" s="1">
        <v>44692</v>
      </c>
      <c r="X675" s="1">
        <v>44691</v>
      </c>
      <c r="Y675" s="2">
        <v>7663208.0700000003</v>
      </c>
      <c r="AD675" s="2">
        <v>330996.91499999998</v>
      </c>
      <c r="AE675" s="2">
        <v>330996.91499999998</v>
      </c>
      <c r="AF675" s="2">
        <v>0</v>
      </c>
      <c r="AG675" s="14">
        <f>SUMIF('consultant-gross'!D:D,eslam.data!AQ675,'consultant-gross'!F:F)</f>
        <v>0</v>
      </c>
      <c r="AH675" s="14">
        <f>SUMIF('consultant-gross'!D:D,eslam.data!AQ675,'consultant-gross'!G:G)</f>
        <v>0</v>
      </c>
      <c r="AI675" s="14">
        <f>SUMIF('consultant-net'!D:D,eslam.data!AQ675,'consultant-net'!F:F)</f>
        <v>0</v>
      </c>
      <c r="AJ675" s="2" t="str">
        <f>VLOOKUP(A675,'eslam-to-invoicing'!A:B,2,0)</f>
        <v>MDF Factory</v>
      </c>
      <c r="AQ675" s="2" t="str">
        <f t="shared" si="106"/>
        <v>MDF Factory - Local Fabrication3</v>
      </c>
      <c r="AR675" s="2" t="str">
        <f t="shared" si="107"/>
        <v>MDF Factory3</v>
      </c>
    </row>
    <row r="676" spans="1:44" hidden="1" x14ac:dyDescent="0.3">
      <c r="A676" s="6" t="s">
        <v>88</v>
      </c>
      <c r="B676" s="34">
        <f>VLOOKUP(A676,Sheet1!A:B,2,0)</f>
        <v>1</v>
      </c>
      <c r="C676" s="6">
        <v>4</v>
      </c>
      <c r="D676" s="25"/>
      <c r="F676" s="26">
        <f>_xlfn.MAXIFS('data-from-invoicing'!E:E,'data-from-invoicing'!D:D,eslam.data!AR676)</f>
        <v>9184332.6099999994</v>
      </c>
      <c r="G676" s="2">
        <f t="shared" si="104"/>
        <v>9184332.6099999994</v>
      </c>
      <c r="H676" s="2"/>
      <c r="I676" s="23"/>
      <c r="J676" s="2">
        <f>SUMIF('collection only'!D:D,eslam.data!AQ676,'collection only'!E:E)</f>
        <v>667444</v>
      </c>
      <c r="K676" s="26">
        <f>SUMIF('data-from-invoicing'!D:D,eslam.data!AR676,'data-from-invoicing'!F:F)</f>
        <v>11048205.3073</v>
      </c>
      <c r="L676" s="2">
        <f t="shared" si="105"/>
        <v>10380761.3073</v>
      </c>
      <c r="M676" s="2"/>
      <c r="Q676" s="23"/>
      <c r="S676" s="1">
        <v>44712</v>
      </c>
      <c r="T676" s="1">
        <v>44696</v>
      </c>
      <c r="U676" s="1">
        <v>44707</v>
      </c>
      <c r="V676">
        <v>28</v>
      </c>
      <c r="W676" s="1">
        <v>44735</v>
      </c>
      <c r="AF676" s="2">
        <v>0</v>
      </c>
      <c r="AG676" s="14">
        <f>SUMIF('consultant-gross'!D:D,eslam.data!AQ676,'consultant-gross'!F:F)</f>
        <v>0</v>
      </c>
      <c r="AH676" s="14">
        <f>SUMIF('consultant-gross'!D:D,eslam.data!AQ676,'consultant-gross'!G:G)</f>
        <v>0</v>
      </c>
      <c r="AI676" s="14">
        <f>SUMIF('consultant-net'!D:D,eslam.data!AQ676,'consultant-net'!F:F)</f>
        <v>0</v>
      </c>
      <c r="AJ676" s="2" t="str">
        <f>VLOOKUP(A676,'eslam-to-invoicing'!A:B,2,0)</f>
        <v>MDF Factory</v>
      </c>
      <c r="AQ676" s="2" t="str">
        <f t="shared" si="106"/>
        <v>MDF Factory - Local Fabrication4</v>
      </c>
      <c r="AR676" s="2" t="str">
        <f t="shared" si="107"/>
        <v>MDF Factory4</v>
      </c>
    </row>
    <row r="677" spans="1:44" hidden="1" x14ac:dyDescent="0.3">
      <c r="A677" s="6" t="s">
        <v>88</v>
      </c>
      <c r="B677" s="34">
        <f>VLOOKUP(A677,Sheet1!A:B,2,0)</f>
        <v>1</v>
      </c>
      <c r="C677" s="6">
        <v>5</v>
      </c>
      <c r="D677" s="25"/>
      <c r="E677" s="2">
        <v>3437985.57</v>
      </c>
      <c r="F677" s="26">
        <f>_xlfn.MAXIFS('data-from-invoicing'!E:E,'data-from-invoicing'!D:D,eslam.data!AR677)</f>
        <v>23254260.420000002</v>
      </c>
      <c r="G677" s="2">
        <f t="shared" si="104"/>
        <v>19816274.850000001</v>
      </c>
      <c r="H677" s="2"/>
      <c r="I677" s="23"/>
      <c r="J677" s="2">
        <f>SUMIF('collection only'!D:D,eslam.data!AQ677,'collection only'!E:E)</f>
        <v>2517907.41</v>
      </c>
      <c r="K677" s="26">
        <f>SUMIF('data-from-invoicing'!D:D,eslam.data!AR677,'data-from-invoicing'!F:F)</f>
        <v>26370472.863600001</v>
      </c>
      <c r="L677" s="2">
        <f t="shared" si="105"/>
        <v>23852565.453600001</v>
      </c>
      <c r="M677" s="2"/>
      <c r="Q677" s="23"/>
      <c r="R677" s="2">
        <v>2517906.9300000002</v>
      </c>
      <c r="S677" s="1">
        <v>44742</v>
      </c>
      <c r="T677" s="1">
        <v>44727</v>
      </c>
      <c r="U677" s="1">
        <v>44733</v>
      </c>
      <c r="V677">
        <v>28</v>
      </c>
      <c r="W677" s="1">
        <v>44761</v>
      </c>
      <c r="X677" s="1">
        <v>44732</v>
      </c>
      <c r="Y677" s="2">
        <v>11948651.83</v>
      </c>
      <c r="AD677" s="2">
        <v>597432.59</v>
      </c>
      <c r="AE677" s="2">
        <v>597432.59</v>
      </c>
      <c r="AF677" s="2">
        <v>45737</v>
      </c>
      <c r="AG677" s="14">
        <f>SUMIF('consultant-gross'!D:D,eslam.data!AQ677,'consultant-gross'!F:F)</f>
        <v>0</v>
      </c>
      <c r="AH677" s="14">
        <f>SUMIF('consultant-gross'!D:D,eslam.data!AQ677,'consultant-gross'!G:G)</f>
        <v>0</v>
      </c>
      <c r="AI677" s="14">
        <f>SUMIF('consultant-net'!D:D,eslam.data!AQ677,'consultant-net'!F:F)</f>
        <v>0</v>
      </c>
      <c r="AJ677" s="2" t="str">
        <f>VLOOKUP(A677,'eslam-to-invoicing'!A:B,2,0)</f>
        <v>MDF Factory</v>
      </c>
      <c r="AQ677" s="2" t="str">
        <f t="shared" si="106"/>
        <v>MDF Factory - Local Fabrication5</v>
      </c>
      <c r="AR677" s="2" t="str">
        <f t="shared" si="107"/>
        <v>MDF Factory5</v>
      </c>
    </row>
    <row r="678" spans="1:44" hidden="1" x14ac:dyDescent="0.3">
      <c r="A678" s="6" t="s">
        <v>88</v>
      </c>
      <c r="B678" s="34">
        <f>VLOOKUP(A678,Sheet1!A:B,2,0)</f>
        <v>1</v>
      </c>
      <c r="C678" s="6">
        <v>6</v>
      </c>
      <c r="D678" s="25"/>
      <c r="E678" s="2">
        <v>1016613.323349649</v>
      </c>
      <c r="F678" s="26">
        <f>_xlfn.MAXIFS('data-from-invoicing'!E:E,'data-from-invoicing'!D:D,eslam.data!AR678)</f>
        <v>17710147.670000002</v>
      </c>
      <c r="G678" s="2">
        <f t="shared" si="104"/>
        <v>16693534.346650353</v>
      </c>
      <c r="H678" s="2"/>
      <c r="I678" s="23"/>
      <c r="J678" s="2">
        <f>SUMIF('collection only'!D:D,eslam.data!AQ678,'collection only'!E:E)</f>
        <v>737043.71</v>
      </c>
      <c r="K678" s="26">
        <f>SUMIF('data-from-invoicing'!D:D,eslam.data!AR678,'data-from-invoicing'!F:F)</f>
        <v>20230205.967699997</v>
      </c>
      <c r="L678" s="2">
        <f t="shared" si="105"/>
        <v>19493162.257699996</v>
      </c>
      <c r="M678" s="2"/>
      <c r="Q678" s="23"/>
      <c r="R678" s="2">
        <v>737044.17198644951</v>
      </c>
      <c r="S678" s="1">
        <v>44773</v>
      </c>
      <c r="T678" s="1">
        <v>44757</v>
      </c>
      <c r="U678" s="1">
        <v>44784</v>
      </c>
      <c r="V678">
        <v>28</v>
      </c>
      <c r="W678" s="1">
        <v>44812</v>
      </c>
      <c r="X678" s="1">
        <v>44826</v>
      </c>
      <c r="Y678" s="2">
        <v>12965265.153349649</v>
      </c>
      <c r="AF678" s="2">
        <v>0</v>
      </c>
      <c r="AG678" s="14">
        <f>SUMIF('consultant-gross'!D:D,eslam.data!AQ678,'consultant-gross'!F:F)</f>
        <v>0</v>
      </c>
      <c r="AH678" s="14">
        <f>SUMIF('consultant-gross'!D:D,eslam.data!AQ678,'consultant-gross'!G:G)</f>
        <v>0</v>
      </c>
      <c r="AI678" s="14">
        <f>SUMIF('consultant-net'!D:D,eslam.data!AQ678,'consultant-net'!F:F)</f>
        <v>0</v>
      </c>
      <c r="AJ678" s="2" t="str">
        <f>VLOOKUP(A678,'eslam-to-invoicing'!A:B,2,0)</f>
        <v>MDF Factory</v>
      </c>
      <c r="AQ678" s="2" t="str">
        <f t="shared" si="106"/>
        <v>MDF Factory - Local Fabrication6</v>
      </c>
      <c r="AR678" s="2" t="str">
        <f t="shared" si="107"/>
        <v>MDF Factory6</v>
      </c>
    </row>
    <row r="679" spans="1:44" hidden="1" x14ac:dyDescent="0.3">
      <c r="A679" s="6" t="s">
        <v>88</v>
      </c>
      <c r="B679" s="34">
        <f>VLOOKUP(A679,Sheet1!A:B,2,0)</f>
        <v>1</v>
      </c>
      <c r="C679" s="6">
        <v>7</v>
      </c>
      <c r="D679" s="25"/>
      <c r="E679" s="2">
        <v>2281868.7948662732</v>
      </c>
      <c r="F679" s="26">
        <f>_xlfn.MAXIFS('data-from-invoicing'!E:E,'data-from-invoicing'!D:D,eslam.data!AR679)</f>
        <v>15382008.960000001</v>
      </c>
      <c r="G679" s="2">
        <f t="shared" si="104"/>
        <v>13100140.165133728</v>
      </c>
      <c r="H679" s="2"/>
      <c r="I679" s="23"/>
      <c r="J679" s="2">
        <f>SUMIF('collection only'!D:D,eslam.data!AQ679,'collection only'!E:E)</f>
        <v>785269</v>
      </c>
      <c r="K679" s="26">
        <f>SUMIF('data-from-invoicing'!D:D,eslam.data!AR679,'data-from-invoicing'!F:F)</f>
        <v>15247412.6383</v>
      </c>
      <c r="L679" s="2">
        <f t="shared" si="105"/>
        <v>14462143.6383</v>
      </c>
      <c r="M679" s="2"/>
      <c r="Q679" s="23"/>
      <c r="R679" s="2">
        <v>785269.19063187391</v>
      </c>
      <c r="S679" s="1">
        <v>44804</v>
      </c>
      <c r="T679" s="1">
        <v>44788</v>
      </c>
      <c r="U679" s="1">
        <v>44803</v>
      </c>
      <c r="V679">
        <v>28</v>
      </c>
      <c r="W679" s="1">
        <v>44831</v>
      </c>
      <c r="X679" s="1">
        <v>44826</v>
      </c>
      <c r="Y679" s="2">
        <v>15247133.94821592</v>
      </c>
      <c r="AF679" s="2">
        <v>0</v>
      </c>
      <c r="AG679" s="14">
        <f>SUMIF('consultant-gross'!D:D,eslam.data!AQ679,'consultant-gross'!F:F)</f>
        <v>0</v>
      </c>
      <c r="AH679" s="14">
        <f>SUMIF('consultant-gross'!D:D,eslam.data!AQ679,'consultant-gross'!G:G)</f>
        <v>0</v>
      </c>
      <c r="AI679" s="14">
        <f>SUMIF('consultant-net'!D:D,eslam.data!AQ679,'consultant-net'!F:F)</f>
        <v>0</v>
      </c>
      <c r="AJ679" s="2" t="str">
        <f>VLOOKUP(A679,'eslam-to-invoicing'!A:B,2,0)</f>
        <v>MDF Factory</v>
      </c>
      <c r="AQ679" s="2" t="str">
        <f t="shared" si="106"/>
        <v>MDF Factory - Local Fabrication7</v>
      </c>
      <c r="AR679" s="2" t="str">
        <f t="shared" si="107"/>
        <v>MDF Factory7</v>
      </c>
    </row>
    <row r="680" spans="1:44" hidden="1" x14ac:dyDescent="0.3">
      <c r="A680" s="6" t="s">
        <v>88</v>
      </c>
      <c r="B680" s="34">
        <f>VLOOKUP(A680,Sheet1!A:B,2,0)</f>
        <v>1</v>
      </c>
      <c r="C680" s="6">
        <v>8</v>
      </c>
      <c r="D680" s="25"/>
      <c r="E680" s="2">
        <v>619278.61622453481</v>
      </c>
      <c r="F680" s="26">
        <f>_xlfn.MAXIFS('data-from-invoicing'!E:E,'data-from-invoicing'!D:D,eslam.data!AR680)</f>
        <v>7024663.54</v>
      </c>
      <c r="G680" s="2">
        <f t="shared" si="104"/>
        <v>6405384.9237754652</v>
      </c>
      <c r="H680" s="2"/>
      <c r="I680" s="23"/>
      <c r="J680" s="2">
        <f>SUMIF('collection only'!D:D,eslam.data!AQ680,'collection only'!E:E)</f>
        <v>381060.37</v>
      </c>
      <c r="K680" s="26">
        <f>SUMIF('data-from-invoicing'!D:D,eslam.data!AR680,'data-from-invoicing'!F:F)</f>
        <v>13514522.741600001</v>
      </c>
      <c r="L680" s="2">
        <f t="shared" si="105"/>
        <v>13133462.371600002</v>
      </c>
      <c r="M680" s="2"/>
      <c r="Q680" s="23"/>
      <c r="R680" s="2">
        <v>1318063.6318110989</v>
      </c>
      <c r="S680" s="1">
        <v>44834</v>
      </c>
      <c r="T680" s="1">
        <v>44819</v>
      </c>
      <c r="U680" s="1">
        <v>44826</v>
      </c>
      <c r="V680">
        <v>28</v>
      </c>
      <c r="W680" s="1">
        <v>44854</v>
      </c>
      <c r="X680" s="1">
        <v>44826</v>
      </c>
      <c r="Y680" s="2">
        <v>15866412.564440461</v>
      </c>
      <c r="AF680" s="2">
        <v>0</v>
      </c>
      <c r="AG680" s="14">
        <f>SUMIF('consultant-gross'!D:D,eslam.data!AQ680,'consultant-gross'!F:F)</f>
        <v>0</v>
      </c>
      <c r="AH680" s="14">
        <f>SUMIF('consultant-gross'!D:D,eslam.data!AQ680,'consultant-gross'!G:G)</f>
        <v>0</v>
      </c>
      <c r="AI680" s="14">
        <f>SUMIF('consultant-net'!D:D,eslam.data!AQ680,'consultant-net'!F:F)</f>
        <v>0</v>
      </c>
      <c r="AJ680" s="2" t="str">
        <f>VLOOKUP(A680,'eslam-to-invoicing'!A:B,2,0)</f>
        <v>MDF Factory</v>
      </c>
      <c r="AQ680" s="2" t="str">
        <f t="shared" si="106"/>
        <v>MDF Factory - Local Fabrication8</v>
      </c>
      <c r="AR680" s="2" t="str">
        <f t="shared" si="107"/>
        <v>MDF Factory8</v>
      </c>
    </row>
    <row r="681" spans="1:44" hidden="1" x14ac:dyDescent="0.3">
      <c r="A681" s="6" t="s">
        <v>88</v>
      </c>
      <c r="B681" s="34">
        <f>VLOOKUP(A681,Sheet1!A:B,2,0)</f>
        <v>1</v>
      </c>
      <c r="C681" s="6">
        <v>9</v>
      </c>
      <c r="D681" s="25"/>
      <c r="F681" s="26">
        <f>_xlfn.MAXIFS('data-from-invoicing'!E:E,'data-from-invoicing'!D:D,eslam.data!AR681)</f>
        <v>6053905.5100000007</v>
      </c>
      <c r="G681" s="2">
        <f t="shared" si="104"/>
        <v>6053905.5100000007</v>
      </c>
      <c r="H681" s="2"/>
      <c r="I681" s="23"/>
      <c r="J681" s="2">
        <f>SUMIF('collection only'!D:D,eslam.data!AQ681,'collection only'!E:E)</f>
        <v>1752018.76</v>
      </c>
      <c r="K681" s="26">
        <f>SUMIF('data-from-invoicing'!D:D,eslam.data!AR681,'data-from-invoicing'!F:F)</f>
        <v>8739856.8749000002</v>
      </c>
      <c r="L681" s="2">
        <f t="shared" si="105"/>
        <v>6987838.1149000004</v>
      </c>
      <c r="M681" s="2"/>
      <c r="Q681" s="23"/>
      <c r="S681" s="1">
        <v>44865</v>
      </c>
      <c r="T681" s="1">
        <v>44880</v>
      </c>
      <c r="U681" s="1">
        <v>44881</v>
      </c>
      <c r="V681">
        <v>28</v>
      </c>
      <c r="W681" s="1">
        <v>44909</v>
      </c>
      <c r="AF681" s="2">
        <v>0</v>
      </c>
      <c r="AG681" s="14">
        <f>SUMIF('consultant-gross'!D:D,eslam.data!AQ681,'consultant-gross'!F:F)</f>
        <v>0</v>
      </c>
      <c r="AH681" s="14">
        <f>SUMIF('consultant-gross'!D:D,eslam.data!AQ681,'consultant-gross'!G:G)</f>
        <v>0</v>
      </c>
      <c r="AI681" s="14">
        <f>SUMIF('consultant-net'!D:D,eslam.data!AQ681,'consultant-net'!F:F)</f>
        <v>0</v>
      </c>
      <c r="AJ681" s="2" t="str">
        <f>VLOOKUP(A681,'eslam-to-invoicing'!A:B,2,0)</f>
        <v>MDF Factory</v>
      </c>
      <c r="AQ681" s="2" t="str">
        <f t="shared" si="106"/>
        <v>MDF Factory - Local Fabrication9</v>
      </c>
      <c r="AR681" s="2" t="str">
        <f t="shared" si="107"/>
        <v>MDF Factory9</v>
      </c>
    </row>
    <row r="682" spans="1:44" hidden="1" x14ac:dyDescent="0.3">
      <c r="A682" s="6" t="s">
        <v>88</v>
      </c>
      <c r="B682" s="34">
        <f>VLOOKUP(A682,Sheet1!A:B,2,0)</f>
        <v>1</v>
      </c>
      <c r="C682" s="6">
        <v>10</v>
      </c>
      <c r="D682" s="25"/>
      <c r="F682" s="26">
        <f>_xlfn.MAXIFS('data-from-invoicing'!E:E,'data-from-invoicing'!D:D,eslam.data!AR682)</f>
        <v>7456023.4299999997</v>
      </c>
      <c r="G682" s="2">
        <f t="shared" si="104"/>
        <v>7456023.4299999997</v>
      </c>
      <c r="H682" s="2"/>
      <c r="I682" s="23"/>
      <c r="J682" s="2">
        <f>SUMIF('collection only'!D:D,eslam.data!AQ682,'collection only'!E:E)</f>
        <v>2881529.05</v>
      </c>
      <c r="K682" s="26">
        <f>SUMIF('data-from-invoicing'!D:D,eslam.data!AR682,'data-from-invoicing'!F:F)</f>
        <v>14703215.598099999</v>
      </c>
      <c r="L682" s="2">
        <f t="shared" si="105"/>
        <v>11821686.548099998</v>
      </c>
      <c r="M682" s="2"/>
      <c r="Q682" s="23"/>
      <c r="S682" s="1">
        <v>44895</v>
      </c>
      <c r="T682" s="1">
        <v>44910</v>
      </c>
      <c r="U682" s="1">
        <v>44921</v>
      </c>
      <c r="V682">
        <v>28</v>
      </c>
      <c r="W682" s="1">
        <v>44949</v>
      </c>
      <c r="AF682" s="2">
        <v>0</v>
      </c>
      <c r="AG682" s="14">
        <f>SUMIF('consultant-gross'!D:D,eslam.data!AQ682,'consultant-gross'!F:F)</f>
        <v>0</v>
      </c>
      <c r="AH682" s="14">
        <f>SUMIF('consultant-gross'!D:D,eslam.data!AQ682,'consultant-gross'!G:G)</f>
        <v>0</v>
      </c>
      <c r="AI682" s="14">
        <f>SUMIF('consultant-net'!D:D,eslam.data!AQ682,'consultant-net'!F:F)</f>
        <v>0</v>
      </c>
      <c r="AJ682" s="2" t="str">
        <f>VLOOKUP(A682,'eslam-to-invoicing'!A:B,2,0)</f>
        <v>MDF Factory</v>
      </c>
      <c r="AQ682" s="2" t="str">
        <f t="shared" si="106"/>
        <v>MDF Factory - Local Fabrication10</v>
      </c>
      <c r="AR682" s="2" t="str">
        <f t="shared" si="107"/>
        <v>MDF Factory10</v>
      </c>
    </row>
    <row r="683" spans="1:44" hidden="1" x14ac:dyDescent="0.3">
      <c r="A683" s="6" t="s">
        <v>88</v>
      </c>
      <c r="B683" s="34">
        <f>VLOOKUP(A683,Sheet1!A:B,2,0)</f>
        <v>1</v>
      </c>
      <c r="C683" s="6">
        <v>11</v>
      </c>
      <c r="D683" s="25"/>
      <c r="F683" s="26">
        <f>_xlfn.MAXIFS('data-from-invoicing'!E:E,'data-from-invoicing'!D:D,eslam.data!AR683)</f>
        <v>9266643.7599999998</v>
      </c>
      <c r="G683" s="2">
        <f t="shared" si="104"/>
        <v>9266643.7599999998</v>
      </c>
      <c r="H683" s="2"/>
      <c r="I683" s="23"/>
      <c r="J683" s="2">
        <f>SUMIF('collection only'!D:D,eslam.data!AQ683,'collection only'!E:E)</f>
        <v>2412700.4300000002</v>
      </c>
      <c r="K683" s="26">
        <f>SUMIF('data-from-invoicing'!D:D,eslam.data!AR683,'data-from-invoicing'!F:F)</f>
        <v>10374106.903800001</v>
      </c>
      <c r="L683" s="2">
        <f t="shared" si="105"/>
        <v>7961406.4738000017</v>
      </c>
      <c r="M683" s="2"/>
      <c r="Q683" s="23"/>
      <c r="S683" s="1">
        <v>44957</v>
      </c>
      <c r="T683" s="1">
        <v>44941</v>
      </c>
      <c r="U683" s="1">
        <v>44975</v>
      </c>
      <c r="V683">
        <v>28</v>
      </c>
      <c r="W683" s="1">
        <v>45003</v>
      </c>
      <c r="AF683" s="2">
        <v>0</v>
      </c>
      <c r="AG683" s="14">
        <f>SUMIF('consultant-gross'!D:D,eslam.data!AQ683,'consultant-gross'!F:F)</f>
        <v>0</v>
      </c>
      <c r="AH683" s="14">
        <f>SUMIF('consultant-gross'!D:D,eslam.data!AQ683,'consultant-gross'!G:G)</f>
        <v>0</v>
      </c>
      <c r="AI683" s="14">
        <f>SUMIF('consultant-net'!D:D,eslam.data!AQ683,'consultant-net'!F:F)</f>
        <v>0</v>
      </c>
      <c r="AJ683" s="2" t="str">
        <f>VLOOKUP(A683,'eslam-to-invoicing'!A:B,2,0)</f>
        <v>MDF Factory</v>
      </c>
      <c r="AQ683" s="2" t="str">
        <f t="shared" si="106"/>
        <v>MDF Factory - Local Fabrication11</v>
      </c>
      <c r="AR683" s="2" t="str">
        <f t="shared" si="107"/>
        <v>MDF Factory11</v>
      </c>
    </row>
    <row r="684" spans="1:44" hidden="1" x14ac:dyDescent="0.3">
      <c r="A684" s="6" t="s">
        <v>88</v>
      </c>
      <c r="B684" s="34">
        <f>VLOOKUP(A684,Sheet1!A:B,2,0)</f>
        <v>1</v>
      </c>
      <c r="C684" s="6">
        <v>12</v>
      </c>
      <c r="D684" s="25"/>
      <c r="F684" s="26">
        <f>_xlfn.MAXIFS('data-from-invoicing'!E:E,'data-from-invoicing'!D:D,eslam.data!AR684)</f>
        <v>35128478.149999999</v>
      </c>
      <c r="G684" s="2">
        <f t="shared" si="104"/>
        <v>35128478.149999999</v>
      </c>
      <c r="H684" s="2"/>
      <c r="I684" s="23"/>
      <c r="J684" s="2">
        <f>SUMIF('collection only'!D:D,eslam.data!AQ684,'collection only'!E:E)</f>
        <v>0</v>
      </c>
      <c r="K684" s="26">
        <f>SUMIF('data-from-invoicing'!D:D,eslam.data!AR684,'data-from-invoicing'!F:F)</f>
        <v>25882723.221099999</v>
      </c>
      <c r="L684" s="2">
        <f t="shared" si="105"/>
        <v>25882723.221099999</v>
      </c>
      <c r="M684" s="2"/>
      <c r="Q684" s="23"/>
      <c r="S684" s="1">
        <v>45016</v>
      </c>
      <c r="T684" s="1">
        <v>45000</v>
      </c>
      <c r="U684" s="1">
        <v>45019</v>
      </c>
      <c r="V684">
        <v>28</v>
      </c>
      <c r="W684" s="1">
        <v>45047</v>
      </c>
      <c r="AF684" s="2">
        <v>0</v>
      </c>
      <c r="AG684" s="14">
        <f>SUMIF('consultant-gross'!D:D,eslam.data!AQ684,'consultant-gross'!F:F)</f>
        <v>0</v>
      </c>
      <c r="AH684" s="14">
        <f>SUMIF('consultant-gross'!D:D,eslam.data!AQ684,'consultant-gross'!G:G)</f>
        <v>0</v>
      </c>
      <c r="AI684" s="14">
        <f>SUMIF('consultant-net'!D:D,eslam.data!AQ684,'consultant-net'!F:F)</f>
        <v>0</v>
      </c>
      <c r="AJ684" s="2" t="str">
        <f>VLOOKUP(A684,'eslam-to-invoicing'!A:B,2,0)</f>
        <v>MDF Factory</v>
      </c>
      <c r="AQ684" s="2" t="str">
        <f t="shared" si="106"/>
        <v>MDF Factory - Local Fabrication12</v>
      </c>
      <c r="AR684" s="2" t="str">
        <f t="shared" si="107"/>
        <v>MDF Factory12</v>
      </c>
    </row>
    <row r="685" spans="1:44" hidden="1" x14ac:dyDescent="0.3">
      <c r="A685" s="6" t="s">
        <v>88</v>
      </c>
      <c r="B685" s="34">
        <f>VLOOKUP(A685,Sheet1!A:B,2,0)</f>
        <v>1</v>
      </c>
      <c r="C685" s="6">
        <v>13</v>
      </c>
      <c r="D685" s="25"/>
      <c r="F685" s="26">
        <f>_xlfn.MAXIFS('data-from-invoicing'!E:E,'data-from-invoicing'!D:D,eslam.data!AR685)</f>
        <v>16038148.23</v>
      </c>
      <c r="G685" s="2">
        <f t="shared" si="104"/>
        <v>16038148.23</v>
      </c>
      <c r="H685" s="2"/>
      <c r="I685" s="23"/>
      <c r="J685" s="2">
        <f>SUMIF('collection only'!D:D,eslam.data!AQ685,'collection only'!E:E)</f>
        <v>0</v>
      </c>
      <c r="K685" s="26">
        <f>SUMIF('data-from-invoicing'!D:D,eslam.data!AR685,'data-from-invoicing'!F:F)</f>
        <v>2860119.7470999998</v>
      </c>
      <c r="L685" s="2">
        <f t="shared" si="105"/>
        <v>2860119.7470999998</v>
      </c>
      <c r="M685" s="2"/>
      <c r="Q685" s="23"/>
      <c r="S685" s="1">
        <v>45107</v>
      </c>
      <c r="T685" s="1">
        <v>45092</v>
      </c>
      <c r="U685" s="1">
        <v>45098</v>
      </c>
      <c r="V685">
        <v>28</v>
      </c>
      <c r="W685" s="1">
        <v>45126</v>
      </c>
      <c r="AF685" s="2">
        <v>0</v>
      </c>
      <c r="AG685" s="14">
        <f>SUMIF('consultant-gross'!D:D,eslam.data!AQ685,'consultant-gross'!F:F)</f>
        <v>0</v>
      </c>
      <c r="AH685" s="14">
        <f>SUMIF('consultant-gross'!D:D,eslam.data!AQ685,'consultant-gross'!G:G)</f>
        <v>0</v>
      </c>
      <c r="AI685" s="14">
        <f>SUMIF('consultant-net'!D:D,eslam.data!AQ685,'consultant-net'!F:F)</f>
        <v>0</v>
      </c>
      <c r="AJ685" s="2" t="str">
        <f>VLOOKUP(A685,'eslam-to-invoicing'!A:B,2,0)</f>
        <v>MDF Factory</v>
      </c>
      <c r="AQ685" s="2" t="str">
        <f t="shared" si="106"/>
        <v>MDF Factory - Local Fabrication13</v>
      </c>
      <c r="AR685" s="2" t="str">
        <f t="shared" si="107"/>
        <v>MDF Factory13</v>
      </c>
    </row>
    <row r="686" spans="1:44" hidden="1" x14ac:dyDescent="0.3">
      <c r="A686" s="6" t="s">
        <v>88</v>
      </c>
      <c r="B686" s="34">
        <f>VLOOKUP(A686,Sheet1!A:B,2,0)</f>
        <v>1</v>
      </c>
      <c r="C686" s="6">
        <v>14</v>
      </c>
      <c r="D686" s="25"/>
      <c r="E686" s="2">
        <v>12083527.18</v>
      </c>
      <c r="F686" s="26">
        <f>_xlfn.MAXIFS('data-from-invoicing'!E:E,'data-from-invoicing'!D:D,eslam.data!AR686)</f>
        <v>12281779.549999999</v>
      </c>
      <c r="G686" s="2">
        <f t="shared" si="104"/>
        <v>198252.36999999918</v>
      </c>
      <c r="H686" s="2"/>
      <c r="I686" s="23"/>
      <c r="J686" s="2">
        <f>SUMIF('collection only'!D:D,eslam.data!AQ686,'collection only'!E:E)</f>
        <v>10315795</v>
      </c>
      <c r="K686" s="26">
        <f>SUMIF('data-from-invoicing'!D:D,eslam.data!AR686,'data-from-invoicing'!F:F)</f>
        <v>23227533.887499999</v>
      </c>
      <c r="L686" s="2">
        <f t="shared" si="105"/>
        <v>12911738.887499999</v>
      </c>
      <c r="M686" s="2"/>
      <c r="Q686" s="23"/>
      <c r="R686" s="2">
        <v>11829412.85</v>
      </c>
      <c r="S686" s="1">
        <v>45138</v>
      </c>
      <c r="T686" s="1">
        <v>45153</v>
      </c>
      <c r="U686" s="1">
        <v>45167</v>
      </c>
      <c r="V686">
        <v>28</v>
      </c>
      <c r="W686" s="1">
        <v>45195</v>
      </c>
      <c r="X686" s="1">
        <v>45201</v>
      </c>
      <c r="Y686" s="2">
        <v>41889851.509999998</v>
      </c>
      <c r="AA686" s="2">
        <v>24971308.609999999</v>
      </c>
      <c r="AD686" s="2">
        <v>2094492.575</v>
      </c>
      <c r="AE686" s="2">
        <v>2094492.575</v>
      </c>
      <c r="AF686" s="2">
        <v>112541</v>
      </c>
      <c r="AG686" s="14">
        <f>SUMIF('consultant-gross'!D:D,eslam.data!AQ686,'consultant-gross'!F:F)</f>
        <v>0</v>
      </c>
      <c r="AH686" s="14">
        <f>SUMIF('consultant-gross'!D:D,eslam.data!AQ686,'consultant-gross'!G:G)</f>
        <v>0</v>
      </c>
      <c r="AI686" s="14">
        <f>SUMIF('consultant-net'!D:D,eslam.data!AQ686,'consultant-net'!F:F)</f>
        <v>0</v>
      </c>
      <c r="AJ686" s="2" t="str">
        <f>VLOOKUP(A686,'eslam-to-invoicing'!A:B,2,0)</f>
        <v>MDF Factory</v>
      </c>
      <c r="AQ686" s="2" t="str">
        <f t="shared" si="106"/>
        <v>MDF Factory - Local Fabrication14</v>
      </c>
      <c r="AR686" s="2" t="str">
        <f t="shared" si="107"/>
        <v>MDF Factory14</v>
      </c>
    </row>
    <row r="687" spans="1:44" hidden="1" x14ac:dyDescent="0.3">
      <c r="A687" s="6" t="s">
        <v>88</v>
      </c>
      <c r="B687" s="34">
        <f>VLOOKUP(A687,Sheet1!A:B,2,0)</f>
        <v>1</v>
      </c>
      <c r="C687" s="6">
        <v>15</v>
      </c>
      <c r="D687" s="25"/>
      <c r="E687" s="2">
        <v>5403242.4699999988</v>
      </c>
      <c r="F687" s="26">
        <f>_xlfn.MAXIFS('data-from-invoicing'!E:E,'data-from-invoicing'!D:D,eslam.data!AR687)</f>
        <v>8189110.5</v>
      </c>
      <c r="G687" s="2">
        <f t="shared" si="104"/>
        <v>2785868.0300000012</v>
      </c>
      <c r="H687" s="2"/>
      <c r="I687" s="23"/>
      <c r="J687" s="2">
        <f>SUMIF('collection only'!D:D,eslam.data!AQ687,'collection only'!E:E)</f>
        <v>2970230</v>
      </c>
      <c r="K687" s="26">
        <f>SUMIF('data-from-invoicing'!D:D,eslam.data!AR687,'data-from-invoicing'!F:F)</f>
        <v>15790368.0492</v>
      </c>
      <c r="L687" s="2">
        <f t="shared" si="105"/>
        <v>12820138.0492</v>
      </c>
      <c r="M687" s="2"/>
      <c r="Q687" s="23"/>
      <c r="R687" s="2">
        <v>5457274.9000000004</v>
      </c>
      <c r="S687" s="1">
        <v>45169</v>
      </c>
      <c r="T687" s="1">
        <v>45214</v>
      </c>
      <c r="U687" s="1">
        <v>45238</v>
      </c>
      <c r="V687">
        <v>28</v>
      </c>
      <c r="W687" s="1">
        <v>45266</v>
      </c>
      <c r="X687" s="1">
        <v>45278</v>
      </c>
      <c r="Y687" s="2">
        <v>47293093.979999997</v>
      </c>
      <c r="AD687" s="2">
        <v>2364654.7000000002</v>
      </c>
      <c r="AE687" s="2">
        <v>2364654.7000000002</v>
      </c>
      <c r="AF687" s="2">
        <v>112541</v>
      </c>
      <c r="AG687" s="14">
        <f>SUMIF('consultant-gross'!D:D,eslam.data!AQ687,'consultant-gross'!F:F)</f>
        <v>5403242.4699999988</v>
      </c>
      <c r="AH687" s="14">
        <f>SUMIF('consultant-gross'!D:D,eslam.data!AQ687,'consultant-gross'!G:G)</f>
        <v>47293093.979999997</v>
      </c>
      <c r="AI687" s="14">
        <f>SUMIF('consultant-net'!D:D,eslam.data!AQ687,'consultant-net'!F:F)</f>
        <v>5457274.9000000004</v>
      </c>
      <c r="AJ687" s="2" t="str">
        <f>VLOOKUP(A687,'eslam-to-invoicing'!A:B,2,0)</f>
        <v>MDF Factory</v>
      </c>
      <c r="AQ687" s="2" t="str">
        <f t="shared" si="106"/>
        <v>MDF Factory - Local Fabrication15</v>
      </c>
      <c r="AR687" s="2" t="str">
        <f t="shared" si="107"/>
        <v>MDF Factory15</v>
      </c>
    </row>
    <row r="688" spans="1:44" hidden="1" x14ac:dyDescent="0.3">
      <c r="A688" s="6" t="s">
        <v>88</v>
      </c>
      <c r="B688" s="34">
        <f>VLOOKUP(A688,Sheet1!A:B,2,0)</f>
        <v>1</v>
      </c>
      <c r="C688" s="6">
        <v>16</v>
      </c>
      <c r="D688" s="25"/>
      <c r="E688" s="2">
        <v>1250000</v>
      </c>
      <c r="F688" s="26">
        <f>_xlfn.MAXIFS('data-from-invoicing'!E:E,'data-from-invoicing'!D:D,eslam.data!AR688)</f>
        <v>11688118.01</v>
      </c>
      <c r="G688" s="2">
        <f t="shared" si="104"/>
        <v>10438118.01</v>
      </c>
      <c r="H688" s="2"/>
      <c r="I688" s="23"/>
      <c r="J688" s="2">
        <f>SUMIF('collection only'!D:D,eslam.data!AQ688,'collection only'!E:E)</f>
        <v>1262500</v>
      </c>
      <c r="K688" s="26">
        <f>SUMIF('data-from-invoicing'!D:D,eslam.data!AR688,'data-from-invoicing'!F:F)</f>
        <v>12827443.3694</v>
      </c>
      <c r="L688" s="2">
        <f t="shared" si="105"/>
        <v>11564943.3694</v>
      </c>
      <c r="M688" s="2"/>
      <c r="Q688" s="23"/>
      <c r="R688" s="2">
        <v>1262500</v>
      </c>
      <c r="S688" s="1">
        <v>45260</v>
      </c>
      <c r="T688" s="1">
        <v>45245</v>
      </c>
      <c r="U688" s="1">
        <v>45263</v>
      </c>
      <c r="V688">
        <v>28</v>
      </c>
      <c r="W688" s="1">
        <v>45291</v>
      </c>
      <c r="X688" s="1">
        <v>45333</v>
      </c>
      <c r="Y688" s="2">
        <v>48543093.979999997</v>
      </c>
      <c r="AD688" s="2">
        <v>2427154.7000000002</v>
      </c>
      <c r="AE688" s="2">
        <v>2427154.7000000002</v>
      </c>
      <c r="AF688" s="2">
        <v>66804</v>
      </c>
      <c r="AG688" s="14">
        <f>SUMIF('consultant-gross'!D:D,eslam.data!AQ688,'consultant-gross'!F:F)</f>
        <v>0</v>
      </c>
      <c r="AH688" s="14">
        <f>SUMIF('consultant-gross'!D:D,eslam.data!AQ688,'consultant-gross'!G:G)</f>
        <v>0</v>
      </c>
      <c r="AI688" s="14">
        <f>SUMIF('consultant-net'!D:D,eslam.data!AQ688,'consultant-net'!F:F)</f>
        <v>0</v>
      </c>
      <c r="AJ688" s="2" t="str">
        <f>VLOOKUP(A688,'eslam-to-invoicing'!A:B,2,0)</f>
        <v>MDF Factory</v>
      </c>
      <c r="AQ688" s="2" t="str">
        <f t="shared" si="106"/>
        <v>MDF Factory - Local Fabrication16</v>
      </c>
      <c r="AR688" s="2" t="str">
        <f t="shared" si="107"/>
        <v>MDF Factory16</v>
      </c>
    </row>
    <row r="689" spans="1:44" hidden="1" x14ac:dyDescent="0.3">
      <c r="A689" s="6" t="s">
        <v>88</v>
      </c>
      <c r="B689" s="34">
        <f>VLOOKUP(A689,Sheet1!A:B,2,0)</f>
        <v>1</v>
      </c>
      <c r="C689" s="6">
        <v>17</v>
      </c>
      <c r="D689" s="25"/>
      <c r="E689" s="2">
        <v>-1E-3</v>
      </c>
      <c r="F689" s="26">
        <f>_xlfn.MAXIFS('data-from-invoicing'!E:E,'data-from-invoicing'!D:D,eslam.data!AR689)</f>
        <v>12397151.01</v>
      </c>
      <c r="G689" s="2">
        <f t="shared" si="104"/>
        <v>12397151.011</v>
      </c>
      <c r="H689" s="2"/>
      <c r="I689" s="23"/>
      <c r="J689" s="2">
        <f>SUMIF('collection only'!D:D,eslam.data!AQ689,'collection only'!E:E)</f>
        <v>0</v>
      </c>
      <c r="K689" s="26">
        <f>SUMIF('data-from-invoicing'!D:D,eslam.data!AR689,'data-from-invoicing'!F:F)</f>
        <v>13738045.4627</v>
      </c>
      <c r="L689" s="2">
        <f t="shared" si="105"/>
        <v>13738045.4627</v>
      </c>
      <c r="M689" s="2"/>
      <c r="Q689" s="23"/>
      <c r="R689" s="2">
        <v>1E-4</v>
      </c>
      <c r="S689" s="1">
        <v>45291</v>
      </c>
      <c r="T689" s="1">
        <v>45285</v>
      </c>
      <c r="U689" s="1">
        <v>45285</v>
      </c>
      <c r="V689">
        <v>28</v>
      </c>
      <c r="W689" s="1">
        <v>45313</v>
      </c>
      <c r="X689" s="1">
        <v>45404</v>
      </c>
      <c r="Y689" s="2">
        <v>48543093.979999997</v>
      </c>
      <c r="AD689" s="2">
        <v>2427154.7000000002</v>
      </c>
      <c r="AE689" s="2">
        <v>2427154.7000000002</v>
      </c>
      <c r="AF689" s="2">
        <v>112541</v>
      </c>
      <c r="AG689" s="14">
        <f>SUMIF('consultant-gross'!D:D,eslam.data!AQ689,'consultant-gross'!F:F)</f>
        <v>0</v>
      </c>
      <c r="AH689" s="14">
        <f>SUMIF('consultant-gross'!D:D,eslam.data!AQ689,'consultant-gross'!G:G)</f>
        <v>0</v>
      </c>
      <c r="AI689" s="14">
        <f>SUMIF('consultant-net'!D:D,eslam.data!AQ689,'consultant-net'!F:F)</f>
        <v>0</v>
      </c>
      <c r="AJ689" s="2" t="str">
        <f>VLOOKUP(A689,'eslam-to-invoicing'!A:B,2,0)</f>
        <v>MDF Factory</v>
      </c>
      <c r="AQ689" s="2" t="str">
        <f t="shared" si="106"/>
        <v>MDF Factory - Local Fabrication17</v>
      </c>
      <c r="AR689" s="2" t="str">
        <f t="shared" si="107"/>
        <v>MDF Factory17</v>
      </c>
    </row>
    <row r="690" spans="1:44" hidden="1" x14ac:dyDescent="0.3">
      <c r="A690" s="6" t="s">
        <v>88</v>
      </c>
      <c r="B690" s="34">
        <f>VLOOKUP(A690,Sheet1!A:B,2,0)</f>
        <v>1</v>
      </c>
      <c r="C690" s="6">
        <v>18</v>
      </c>
      <c r="D690" s="25"/>
      <c r="E690" s="2">
        <v>4414101.950000003</v>
      </c>
      <c r="F690" s="26">
        <f>_xlfn.MAXIFS('data-from-invoicing'!E:E,'data-from-invoicing'!D:D,eslam.data!AR690)</f>
        <v>4222095.24</v>
      </c>
      <c r="G690" s="2">
        <f t="shared" si="104"/>
        <v>-192006.71000000276</v>
      </c>
      <c r="H690" s="2"/>
      <c r="I690" s="23"/>
      <c r="J690" s="2">
        <f>SUMIF('collection only'!D:D,eslam.data!AQ690,'collection only'!E:E)</f>
        <v>4265111</v>
      </c>
      <c r="K690" s="26">
        <f>SUMIF('data-from-invoicing'!D:D,eslam.data!AR690,'data-from-invoicing'!F:F)</f>
        <v>8046794.6243000003</v>
      </c>
      <c r="L690" s="2">
        <f t="shared" si="105"/>
        <v>3781683.6243000003</v>
      </c>
      <c r="M690" s="2"/>
      <c r="Q690" s="23"/>
      <c r="R690" s="2">
        <v>4458904.8600000003</v>
      </c>
      <c r="S690" s="1">
        <v>45322</v>
      </c>
      <c r="T690" s="1">
        <v>45306</v>
      </c>
      <c r="U690" s="1">
        <v>45328</v>
      </c>
      <c r="V690">
        <v>28</v>
      </c>
      <c r="W690" s="1">
        <v>45356</v>
      </c>
      <c r="X690" s="1">
        <v>45344</v>
      </c>
      <c r="Y690" s="2">
        <v>52957195.93</v>
      </c>
      <c r="AD690" s="2">
        <v>2647859.7949999999</v>
      </c>
      <c r="AE690" s="2">
        <v>2647859.7949999999</v>
      </c>
      <c r="AF690" s="2">
        <v>112541</v>
      </c>
      <c r="AG690" s="14">
        <f>SUMIF('consultant-gross'!D:D,eslam.data!AQ690,'consultant-gross'!F:F)</f>
        <v>0</v>
      </c>
      <c r="AH690" s="14">
        <f>SUMIF('consultant-gross'!D:D,eslam.data!AQ690,'consultant-gross'!G:G)</f>
        <v>0</v>
      </c>
      <c r="AI690" s="14">
        <f>SUMIF('consultant-net'!D:D,eslam.data!AQ690,'consultant-net'!F:F)</f>
        <v>0</v>
      </c>
      <c r="AJ690" s="2" t="str">
        <f>VLOOKUP(A690,'eslam-to-invoicing'!A:B,2,0)</f>
        <v>MDF Factory</v>
      </c>
      <c r="AQ690" s="2" t="str">
        <f t="shared" si="106"/>
        <v>MDF Factory - Local Fabrication18</v>
      </c>
      <c r="AR690" s="2" t="str">
        <f t="shared" si="107"/>
        <v>MDF Factory18</v>
      </c>
    </row>
    <row r="691" spans="1:44" hidden="1" x14ac:dyDescent="0.3">
      <c r="A691" s="6" t="s">
        <v>88</v>
      </c>
      <c r="B691" s="34">
        <f>VLOOKUP(A691,Sheet1!A:B,2,0)</f>
        <v>1</v>
      </c>
      <c r="C691" s="6">
        <v>19</v>
      </c>
      <c r="D691" s="25"/>
      <c r="E691" s="2">
        <v>4220898.9399999976</v>
      </c>
      <c r="F691" s="26">
        <f>_xlfn.MAXIFS('data-from-invoicing'!E:E,'data-from-invoicing'!D:D,eslam.data!AR691)</f>
        <v>12911250.9</v>
      </c>
      <c r="G691" s="2">
        <f t="shared" si="104"/>
        <v>8690351.9600000028</v>
      </c>
      <c r="H691" s="2"/>
      <c r="I691" s="23"/>
      <c r="J691" s="2">
        <f>SUMIF('collection only'!D:D,eslam.data!AQ691,'collection only'!E:E)</f>
        <v>3358613</v>
      </c>
      <c r="K691" s="26">
        <f>SUMIF('data-from-invoicing'!D:D,eslam.data!AR691,'data-from-invoicing'!F:F)</f>
        <v>13406399.725</v>
      </c>
      <c r="L691" s="2">
        <f t="shared" si="105"/>
        <v>10047786.725</v>
      </c>
      <c r="M691" s="2"/>
      <c r="Q691" s="23"/>
      <c r="R691" s="2">
        <v>4456901.8</v>
      </c>
      <c r="S691" s="1">
        <v>45351</v>
      </c>
      <c r="T691" s="1">
        <v>45366</v>
      </c>
      <c r="U691" s="1">
        <v>45371</v>
      </c>
      <c r="V691">
        <v>28</v>
      </c>
      <c r="W691" s="1">
        <v>45399</v>
      </c>
      <c r="X691" s="1">
        <v>45386</v>
      </c>
      <c r="Y691" s="2">
        <v>57178094.869999997</v>
      </c>
      <c r="AD691" s="2">
        <v>2858904.5</v>
      </c>
      <c r="AE691" s="2">
        <v>2858904.5</v>
      </c>
      <c r="AF691" s="2">
        <v>882541</v>
      </c>
      <c r="AG691" s="14">
        <f>SUMIF('consultant-gross'!D:D,eslam.data!AQ691,'consultant-gross'!F:F)</f>
        <v>0</v>
      </c>
      <c r="AH691" s="14">
        <f>SUMIF('consultant-gross'!D:D,eslam.data!AQ691,'consultant-gross'!G:G)</f>
        <v>0</v>
      </c>
      <c r="AI691" s="14">
        <f>SUMIF('consultant-net'!D:D,eslam.data!AQ691,'consultant-net'!F:F)</f>
        <v>0</v>
      </c>
      <c r="AJ691" s="2" t="str">
        <f>VLOOKUP(A691,'eslam-to-invoicing'!A:B,2,0)</f>
        <v>MDF Factory</v>
      </c>
      <c r="AQ691" s="2" t="str">
        <f t="shared" si="106"/>
        <v>MDF Factory - Local Fabrication19</v>
      </c>
      <c r="AR691" s="2" t="str">
        <f t="shared" si="107"/>
        <v>MDF Factory19</v>
      </c>
    </row>
    <row r="692" spans="1:44" hidden="1" x14ac:dyDescent="0.3">
      <c r="A692" s="6" t="s">
        <v>88</v>
      </c>
      <c r="B692" s="34">
        <f>VLOOKUP(A692,Sheet1!A:B,2,0)</f>
        <v>1</v>
      </c>
      <c r="C692" s="6">
        <v>20</v>
      </c>
      <c r="D692" s="25"/>
      <c r="E692" s="2">
        <v>1196029.3800000029</v>
      </c>
      <c r="F692" s="26">
        <f>_xlfn.MAXIFS('data-from-invoicing'!E:E,'data-from-invoicing'!D:D,eslam.data!AR692)</f>
        <v>10304099.23</v>
      </c>
      <c r="G692" s="2">
        <f t="shared" si="104"/>
        <v>9108069.8499999978</v>
      </c>
      <c r="H692" s="2"/>
      <c r="I692" s="23"/>
      <c r="J692" s="2">
        <f>SUMIF('collection only'!D:D,eslam.data!AQ692,'collection only'!E:E)</f>
        <v>0</v>
      </c>
      <c r="K692" s="26">
        <f>SUMIF('data-from-invoicing'!D:D,eslam.data!AR692,'data-from-invoicing'!F:F)</f>
        <v>3607979.0847</v>
      </c>
      <c r="L692" s="2">
        <f t="shared" si="105"/>
        <v>3607979.0847</v>
      </c>
      <c r="M692" s="2"/>
      <c r="Q692" s="23"/>
      <c r="R692" s="2">
        <v>2286278.7200000002</v>
      </c>
      <c r="S692" s="1">
        <v>45443</v>
      </c>
      <c r="T692" s="1">
        <v>45427</v>
      </c>
      <c r="U692" s="1">
        <v>45476</v>
      </c>
      <c r="V692">
        <v>28</v>
      </c>
      <c r="W692" s="1">
        <v>45504</v>
      </c>
      <c r="X692" s="1">
        <v>45502</v>
      </c>
      <c r="Y692" s="2">
        <v>58374124.25</v>
      </c>
      <c r="AD692" s="2">
        <v>2918706</v>
      </c>
      <c r="AE692" s="2">
        <v>2918706</v>
      </c>
      <c r="AF692" s="2">
        <v>66804</v>
      </c>
      <c r="AG692" s="14">
        <f>SUMIF('consultant-gross'!D:D,eslam.data!AQ692,'consultant-gross'!F:F)</f>
        <v>0</v>
      </c>
      <c r="AH692" s="14">
        <f>SUMIF('consultant-gross'!D:D,eslam.data!AQ692,'consultant-gross'!G:G)</f>
        <v>0</v>
      </c>
      <c r="AI692" s="14">
        <f>SUMIF('consultant-net'!D:D,eslam.data!AQ692,'consultant-net'!F:F)</f>
        <v>0</v>
      </c>
      <c r="AJ692" s="2" t="str">
        <f>VLOOKUP(A692,'eslam-to-invoicing'!A:B,2,0)</f>
        <v>MDF Factory</v>
      </c>
      <c r="AQ692" s="2" t="str">
        <f t="shared" si="106"/>
        <v>MDF Factory - Local Fabrication20</v>
      </c>
      <c r="AR692" s="2" t="str">
        <f t="shared" si="107"/>
        <v>MDF Factory20</v>
      </c>
    </row>
    <row r="693" spans="1:44" hidden="1" x14ac:dyDescent="0.3">
      <c r="B693" s="34" t="e">
        <f>VLOOKUP(A693,Sheet1!A:B,2,0)</f>
        <v>#N/A</v>
      </c>
      <c r="D693" s="25"/>
      <c r="F693" s="26">
        <f>_xlfn.MAXIFS('data-from-invoicing'!E:E,'data-from-invoicing'!D:D,eslam.data!AR693)</f>
        <v>0</v>
      </c>
      <c r="H693" s="2"/>
      <c r="I693" s="23"/>
      <c r="K693" s="26"/>
      <c r="M693" s="2"/>
      <c r="Q693" s="23"/>
    </row>
    <row r="694" spans="1:44" hidden="1" x14ac:dyDescent="0.3">
      <c r="A694" s="6" t="s">
        <v>141</v>
      </c>
      <c r="B694" s="34">
        <f>VLOOKUP(A694,Sheet1!A:B,2,0)</f>
        <v>1</v>
      </c>
      <c r="C694" s="6">
        <v>1</v>
      </c>
      <c r="D694" s="25"/>
      <c r="E694" s="2">
        <v>96641266.359999999</v>
      </c>
      <c r="F694" s="26">
        <f>_xlfn.MAXIFS('data-from-invoicing'!E:E,'data-from-invoicing'!D:D,eslam.data!AR694)</f>
        <v>4715732.2</v>
      </c>
      <c r="G694" s="2">
        <f t="shared" ref="G694:G704" si="108">F694-E694</f>
        <v>-91925534.159999996</v>
      </c>
      <c r="H694" s="2"/>
      <c r="I694" s="23"/>
      <c r="J694" s="2">
        <f>SUMIF('collection only'!D:D,eslam.data!AQ694,'collection only'!E:E)</f>
        <v>15000000</v>
      </c>
      <c r="K694" s="26">
        <f>SUMIF('data-from-invoicing'!D:D,eslam.data!AR694,'data-from-invoicing'!F:F)</f>
        <v>3615843.9682</v>
      </c>
      <c r="L694" s="2">
        <f t="shared" ref="L694:L704" si="109">K694-J694</f>
        <v>-11384156.0318</v>
      </c>
      <c r="M694" s="2"/>
      <c r="N694" s="2">
        <v>15000000</v>
      </c>
      <c r="Q694" s="23"/>
      <c r="R694" s="2">
        <v>2845427.8</v>
      </c>
      <c r="S694" s="1">
        <v>45322</v>
      </c>
      <c r="T694" s="1">
        <v>45322</v>
      </c>
      <c r="U694" s="1">
        <v>45413</v>
      </c>
      <c r="V694">
        <v>42</v>
      </c>
      <c r="W694" s="1">
        <v>45455</v>
      </c>
      <c r="X694" s="1">
        <v>45414</v>
      </c>
      <c r="Y694" s="2">
        <v>96641266.359999999</v>
      </c>
      <c r="AF694" s="2">
        <v>0</v>
      </c>
      <c r="AG694" s="14">
        <f>SUMIF('consultant-gross'!D:D,eslam.data!AQ694,'consultant-gross'!F:F)</f>
        <v>0</v>
      </c>
      <c r="AH694" s="14">
        <f>SUMIF('consultant-gross'!D:D,eslam.data!AQ694,'consultant-gross'!G:G)</f>
        <v>0</v>
      </c>
      <c r="AI694" s="14">
        <f>SUMIF('consultant-net'!D:D,eslam.data!AQ694,'consultant-net'!F:F)</f>
        <v>0</v>
      </c>
      <c r="AJ694" s="2" t="str">
        <f>VLOOKUP(A694,'eslam-to-invoicing'!A:B,2,0)</f>
        <v>EGAT Mechanical Installations</v>
      </c>
      <c r="AQ694" s="2" t="str">
        <f t="shared" ref="AQ694:AQ704" si="110">A694&amp;C694</f>
        <v>Mechanical Installation1</v>
      </c>
      <c r="AR694" s="2" t="str">
        <f t="shared" ref="AR694:AR704" si="111">AJ694&amp;C694</f>
        <v>EGAT Mechanical Installations1</v>
      </c>
    </row>
    <row r="695" spans="1:44" hidden="1" x14ac:dyDescent="0.3">
      <c r="A695" s="6" t="s">
        <v>141</v>
      </c>
      <c r="B695" s="6">
        <f>VLOOKUP(A695,Sheet1!A:B,2,0)</f>
        <v>1</v>
      </c>
      <c r="C695" s="6">
        <v>9</v>
      </c>
      <c r="D695" s="25"/>
      <c r="F695" s="26">
        <f>_xlfn.MAXIFS('data-from-invoicing'!E:E,'data-from-invoicing'!D:D,eslam.data!AR695)</f>
        <v>0</v>
      </c>
      <c r="G695" s="2">
        <f t="shared" si="108"/>
        <v>0</v>
      </c>
      <c r="H695" s="2"/>
      <c r="I695" s="23"/>
      <c r="J695" s="2">
        <f>SUMIF('collection only'!D:D,eslam.data!AQ695,'collection only'!E:E)</f>
        <v>0</v>
      </c>
      <c r="K695" s="26">
        <f>SUMIF('data-from-invoicing'!D:D,eslam.data!AR695,'data-from-invoicing'!F:F)</f>
        <v>0</v>
      </c>
      <c r="L695" s="2">
        <f t="shared" si="109"/>
        <v>0</v>
      </c>
      <c r="M695" s="2"/>
      <c r="Q695" s="23"/>
      <c r="S695" s="1">
        <v>45443</v>
      </c>
      <c r="T695" s="1">
        <v>45443</v>
      </c>
      <c r="U695" s="1">
        <v>45444</v>
      </c>
      <c r="V695">
        <v>42</v>
      </c>
      <c r="W695" s="1">
        <v>45486</v>
      </c>
      <c r="AF695" s="2">
        <v>0</v>
      </c>
      <c r="AG695" s="14">
        <f>SUMIF('consultant-gross'!D:D,eslam.data!AQ695,'consultant-gross'!F:F)</f>
        <v>0</v>
      </c>
      <c r="AH695" s="14">
        <f>SUMIF('consultant-gross'!D:D,eslam.data!AQ695,'consultant-gross'!G:G)</f>
        <v>0</v>
      </c>
      <c r="AI695" s="14">
        <f>SUMIF('consultant-net'!D:D,eslam.data!AQ695,'consultant-net'!F:F)</f>
        <v>0</v>
      </c>
      <c r="AJ695" s="2" t="str">
        <f>VLOOKUP(A695,'eslam-to-invoicing'!A:B,2,0)</f>
        <v>EGAT Mechanical Installations</v>
      </c>
      <c r="AQ695" s="2" t="str">
        <f t="shared" si="110"/>
        <v>Mechanical Installation9</v>
      </c>
      <c r="AR695" s="2" t="str">
        <f t="shared" si="111"/>
        <v>EGAT Mechanical Installations9</v>
      </c>
    </row>
    <row r="696" spans="1:44" hidden="1" x14ac:dyDescent="0.3">
      <c r="A696" s="6" t="s">
        <v>18</v>
      </c>
      <c r="B696" s="34">
        <f>VLOOKUP(A696,Sheet1!A:B,2,0)</f>
        <v>1</v>
      </c>
      <c r="C696" s="6">
        <v>1</v>
      </c>
      <c r="D696" s="25"/>
      <c r="E696" s="2">
        <v>26487256.440000001</v>
      </c>
      <c r="F696" s="26">
        <f>_xlfn.MAXIFS('data-from-invoicing'!E:E,'data-from-invoicing'!D:D,eslam.data!AR696)</f>
        <v>0</v>
      </c>
      <c r="G696" s="2">
        <f t="shared" si="108"/>
        <v>-26487256.440000001</v>
      </c>
      <c r="H696" s="2"/>
      <c r="I696" s="23"/>
      <c r="J696" s="2">
        <f>SUMIF('collection only'!D:D,eslam.data!AQ696,'collection only'!E:E)</f>
        <v>15500000</v>
      </c>
      <c r="K696" s="26">
        <f>SUMIF('data-from-invoicing'!D:D,eslam.data!AR696,'data-from-invoicing'!F:F)</f>
        <v>0</v>
      </c>
      <c r="L696" s="2">
        <f t="shared" si="109"/>
        <v>-15500000</v>
      </c>
      <c r="M696" s="2"/>
      <c r="N696" s="2">
        <v>10000000</v>
      </c>
      <c r="Q696" s="23"/>
      <c r="R696" s="2">
        <v>2860852.09</v>
      </c>
      <c r="S696" s="1">
        <v>43251</v>
      </c>
      <c r="T696" s="1">
        <v>43249</v>
      </c>
      <c r="U696" s="1">
        <v>43290</v>
      </c>
      <c r="V696">
        <v>15</v>
      </c>
      <c r="W696" s="1">
        <v>43305</v>
      </c>
      <c r="X696" s="1">
        <v>43361</v>
      </c>
      <c r="Y696" s="2">
        <v>26487256.440000001</v>
      </c>
      <c r="Z696" s="2">
        <v>0</v>
      </c>
      <c r="AF696" s="2">
        <v>17226261.897999998</v>
      </c>
      <c r="AG696" s="14">
        <f>SUMIF('consultant-gross'!D:D,eslam.data!AQ696,'consultant-gross'!F:F)</f>
        <v>26487256.440000001</v>
      </c>
      <c r="AH696" s="14">
        <f>SUMIF('consultant-gross'!D:D,eslam.data!AQ696,'consultant-gross'!G:G)</f>
        <v>26487256.440000001</v>
      </c>
      <c r="AI696" s="14">
        <f>SUMIF('consultant-net'!D:D,eslam.data!AQ696,'consultant-net'!F:F)</f>
        <v>2860852.09</v>
      </c>
      <c r="AJ696" s="2">
        <f>VLOOKUP(A696,'eslam-to-invoicing'!A:B,2,0)</f>
        <v>0</v>
      </c>
      <c r="AQ696" s="2" t="str">
        <f t="shared" si="110"/>
        <v>Mintra1</v>
      </c>
      <c r="AR696" s="2" t="str">
        <f t="shared" si="111"/>
        <v>01</v>
      </c>
    </row>
    <row r="697" spans="1:44" hidden="1" x14ac:dyDescent="0.3">
      <c r="A697" s="6" t="s">
        <v>18</v>
      </c>
      <c r="B697" s="34">
        <f>VLOOKUP(A697,Sheet1!A:B,2,0)</f>
        <v>1</v>
      </c>
      <c r="C697" s="6">
        <v>2</v>
      </c>
      <c r="D697" s="25"/>
      <c r="E697" s="2">
        <v>16295714.9</v>
      </c>
      <c r="F697" s="26">
        <f>_xlfn.MAXIFS('data-from-invoicing'!E:E,'data-from-invoicing'!D:D,eslam.data!AR697)</f>
        <v>0</v>
      </c>
      <c r="G697" s="2">
        <f t="shared" si="108"/>
        <v>-16295714.9</v>
      </c>
      <c r="H697" s="2"/>
      <c r="I697" s="23"/>
      <c r="J697" s="2">
        <f>SUMIF('collection only'!D:D,eslam.data!AQ697,'collection only'!E:E)</f>
        <v>3000000</v>
      </c>
      <c r="K697" s="26">
        <f>SUMIF('data-from-invoicing'!D:D,eslam.data!AR697,'data-from-invoicing'!F:F)</f>
        <v>0</v>
      </c>
      <c r="L697" s="2">
        <f t="shared" si="109"/>
        <v>-3000000</v>
      </c>
      <c r="M697" s="2"/>
      <c r="Q697" s="23"/>
      <c r="R697" s="2">
        <v>1791407.73</v>
      </c>
      <c r="S697" s="1">
        <v>43312</v>
      </c>
      <c r="T697" s="1">
        <v>43302</v>
      </c>
      <c r="U697" s="1">
        <v>43306</v>
      </c>
      <c r="V697">
        <v>15</v>
      </c>
      <c r="W697" s="1">
        <v>43321</v>
      </c>
      <c r="X697" s="1">
        <v>43366</v>
      </c>
      <c r="Y697" s="2">
        <v>42782971.340000004</v>
      </c>
      <c r="Z697" s="2">
        <v>3426213</v>
      </c>
      <c r="AF697" s="2">
        <v>31002926.91</v>
      </c>
      <c r="AG697" s="14">
        <f>SUMIF('consultant-gross'!D:D,eslam.data!AQ697,'consultant-gross'!F:F)</f>
        <v>16295714.900000002</v>
      </c>
      <c r="AH697" s="14">
        <f>SUMIF('consultant-gross'!D:D,eslam.data!AQ697,'consultant-gross'!G:G)</f>
        <v>42782971.340000004</v>
      </c>
      <c r="AI697" s="14">
        <f>SUMIF('consultant-net'!D:D,eslam.data!AQ697,'consultant-net'!F:F)</f>
        <v>1791407.73</v>
      </c>
      <c r="AJ697" s="2">
        <f>VLOOKUP(A697,'eslam-to-invoicing'!A:B,2,0)</f>
        <v>0</v>
      </c>
      <c r="AQ697" s="2" t="str">
        <f t="shared" si="110"/>
        <v>Mintra2</v>
      </c>
      <c r="AR697" s="2" t="str">
        <f t="shared" si="111"/>
        <v>02</v>
      </c>
    </row>
    <row r="698" spans="1:44" hidden="1" x14ac:dyDescent="0.3">
      <c r="A698" s="6" t="s">
        <v>18</v>
      </c>
      <c r="B698" s="34">
        <f>VLOOKUP(A698,Sheet1!A:B,2,0)</f>
        <v>1</v>
      </c>
      <c r="C698" s="6">
        <v>3</v>
      </c>
      <c r="D698" s="25"/>
      <c r="E698" s="2">
        <v>19469085.789999999</v>
      </c>
      <c r="F698" s="26">
        <f>_xlfn.MAXIFS('data-from-invoicing'!E:E,'data-from-invoicing'!D:D,eslam.data!AR698)</f>
        <v>0</v>
      </c>
      <c r="G698" s="2">
        <f t="shared" si="108"/>
        <v>-19469085.789999999</v>
      </c>
      <c r="H698" s="2"/>
      <c r="I698" s="23"/>
      <c r="J698" s="2">
        <f>SUMIF('collection only'!D:D,eslam.data!AQ698,'collection only'!E:E)</f>
        <v>2220782.14</v>
      </c>
      <c r="K698" s="26">
        <f>SUMIF('data-from-invoicing'!D:D,eslam.data!AR698,'data-from-invoicing'!F:F)</f>
        <v>0</v>
      </c>
      <c r="L698" s="2">
        <f t="shared" si="109"/>
        <v>-2220782.14</v>
      </c>
      <c r="M698" s="2"/>
      <c r="Q698" s="23"/>
      <c r="R698" s="2">
        <v>2220782.14</v>
      </c>
      <c r="S698" s="1">
        <v>43343</v>
      </c>
      <c r="T698" s="1">
        <v>43358</v>
      </c>
      <c r="U698" s="1">
        <v>43366</v>
      </c>
      <c r="V698">
        <v>15</v>
      </c>
      <c r="W698" s="1">
        <v>43381</v>
      </c>
      <c r="X698" s="1">
        <v>43388</v>
      </c>
      <c r="Y698" s="2">
        <v>62252057.130000003</v>
      </c>
      <c r="Z698" s="2">
        <v>0</v>
      </c>
      <c r="AF698" s="2">
        <v>41220014.700000003</v>
      </c>
      <c r="AG698" s="14">
        <f>SUMIF('consultant-gross'!D:D,eslam.data!AQ698,'consultant-gross'!F:F)</f>
        <v>19469085.789999999</v>
      </c>
      <c r="AH698" s="14">
        <f>SUMIF('consultant-gross'!D:D,eslam.data!AQ698,'consultant-gross'!G:G)</f>
        <v>62252057.130000003</v>
      </c>
      <c r="AI698" s="14">
        <f>SUMIF('consultant-net'!D:D,eslam.data!AQ698,'consultant-net'!F:F)</f>
        <v>2220782.14</v>
      </c>
      <c r="AJ698" s="2">
        <f>VLOOKUP(A698,'eslam-to-invoicing'!A:B,2,0)</f>
        <v>0</v>
      </c>
      <c r="AQ698" s="2" t="str">
        <f t="shared" si="110"/>
        <v>Mintra3</v>
      </c>
      <c r="AR698" s="2" t="str">
        <f t="shared" si="111"/>
        <v>03</v>
      </c>
    </row>
    <row r="699" spans="1:44" hidden="1" x14ac:dyDescent="0.3">
      <c r="A699" s="6" t="s">
        <v>18</v>
      </c>
      <c r="B699" s="34">
        <f>VLOOKUP(A699,Sheet1!A:B,2,0)</f>
        <v>1</v>
      </c>
      <c r="C699" s="6">
        <v>4</v>
      </c>
      <c r="D699" s="25"/>
      <c r="E699" s="2">
        <v>9723925.4203725234</v>
      </c>
      <c r="F699" s="26">
        <f>_xlfn.MAXIFS('data-from-invoicing'!E:E,'data-from-invoicing'!D:D,eslam.data!AR699)</f>
        <v>0</v>
      </c>
      <c r="G699" s="2">
        <f t="shared" si="108"/>
        <v>-9723925.4203725234</v>
      </c>
      <c r="H699" s="2"/>
      <c r="I699" s="23"/>
      <c r="J699" s="2">
        <f>SUMIF('collection only'!D:D,eslam.data!AQ699,'collection only'!E:E)</f>
        <v>3500000</v>
      </c>
      <c r="K699" s="26">
        <f>SUMIF('data-from-invoicing'!D:D,eslam.data!AR699,'data-from-invoicing'!F:F)</f>
        <v>0</v>
      </c>
      <c r="L699" s="2">
        <f t="shared" si="109"/>
        <v>-3500000</v>
      </c>
      <c r="M699" s="2"/>
      <c r="Q699" s="23"/>
      <c r="R699" s="2">
        <v>2907075.5801251451</v>
      </c>
      <c r="S699" s="1">
        <v>43373</v>
      </c>
      <c r="T699" s="1">
        <v>43383</v>
      </c>
      <c r="U699" s="1">
        <v>43402</v>
      </c>
      <c r="V699">
        <v>15</v>
      </c>
      <c r="W699" s="1">
        <v>43417</v>
      </c>
      <c r="X699" s="1">
        <v>43422</v>
      </c>
      <c r="Y699" s="2">
        <v>71975982.550372526</v>
      </c>
      <c r="AF699" s="2">
        <v>47988244.922022</v>
      </c>
      <c r="AG699" s="14">
        <f>SUMIF('consultant-gross'!D:D,eslam.data!AQ699,'consultant-gross'!F:F)</f>
        <v>9723925.4203725234</v>
      </c>
      <c r="AH699" s="14">
        <f>SUMIF('consultant-gross'!D:D,eslam.data!AQ699,'consultant-gross'!G:G)</f>
        <v>71975982.550372526</v>
      </c>
      <c r="AI699" s="14">
        <f>SUMIF('consultant-net'!D:D,eslam.data!AQ699,'consultant-net'!F:F)</f>
        <v>2907075.5801251451</v>
      </c>
      <c r="AJ699" s="2">
        <f>VLOOKUP(A699,'eslam-to-invoicing'!A:B,2,0)</f>
        <v>0</v>
      </c>
      <c r="AQ699" s="2" t="str">
        <f t="shared" si="110"/>
        <v>Mintra4</v>
      </c>
      <c r="AR699" s="2" t="str">
        <f t="shared" si="111"/>
        <v>04</v>
      </c>
    </row>
    <row r="700" spans="1:44" hidden="1" x14ac:dyDescent="0.3">
      <c r="A700" s="6" t="s">
        <v>18</v>
      </c>
      <c r="B700" s="6">
        <f>VLOOKUP(A700,Sheet1!A:B,2,0)</f>
        <v>1</v>
      </c>
      <c r="C700" s="6">
        <v>5</v>
      </c>
      <c r="D700" s="25"/>
      <c r="F700" s="26">
        <f>_xlfn.MAXIFS('data-from-invoicing'!E:E,'data-from-invoicing'!D:D,eslam.data!AR700)</f>
        <v>0</v>
      </c>
      <c r="G700" s="2">
        <f t="shared" si="108"/>
        <v>0</v>
      </c>
      <c r="H700" s="2"/>
      <c r="I700" s="23"/>
      <c r="J700" s="2">
        <f>SUMIF('collection only'!D:D,eslam.data!AQ700,'collection only'!E:E)</f>
        <v>8000000</v>
      </c>
      <c r="K700" s="26">
        <f>SUMIF('data-from-invoicing'!D:D,eslam.data!AR700,'data-from-invoicing'!F:F)</f>
        <v>0</v>
      </c>
      <c r="L700" s="2">
        <f t="shared" si="109"/>
        <v>-8000000</v>
      </c>
      <c r="M700" s="2"/>
      <c r="Q700" s="23"/>
      <c r="S700" s="1">
        <v>43434</v>
      </c>
      <c r="T700" s="1">
        <v>43444</v>
      </c>
      <c r="U700" s="1">
        <v>43452</v>
      </c>
      <c r="V700">
        <v>15</v>
      </c>
      <c r="W700" s="1">
        <v>43467</v>
      </c>
      <c r="AF700" s="2">
        <v>0</v>
      </c>
      <c r="AG700" s="14">
        <f>SUMIF('consultant-gross'!D:D,eslam.data!AQ700,'consultant-gross'!F:F)</f>
        <v>0</v>
      </c>
      <c r="AH700" s="14">
        <f>SUMIF('consultant-gross'!D:D,eslam.data!AQ700,'consultant-gross'!G:G)</f>
        <v>0</v>
      </c>
      <c r="AI700" s="14">
        <f>SUMIF('consultant-net'!D:D,eslam.data!AQ700,'consultant-net'!F:F)</f>
        <v>0</v>
      </c>
      <c r="AJ700" s="2">
        <f>VLOOKUP(A700,'eslam-to-invoicing'!A:B,2,0)</f>
        <v>0</v>
      </c>
      <c r="AQ700" s="2" t="str">
        <f t="shared" si="110"/>
        <v>Mintra5</v>
      </c>
      <c r="AR700" s="2" t="str">
        <f t="shared" si="111"/>
        <v>05</v>
      </c>
    </row>
    <row r="701" spans="1:44" hidden="1" x14ac:dyDescent="0.3">
      <c r="A701" s="6" t="s">
        <v>18</v>
      </c>
      <c r="B701" s="6">
        <f>VLOOKUP(A701,Sheet1!A:B,2,0)</f>
        <v>1</v>
      </c>
      <c r="C701" s="6">
        <v>6</v>
      </c>
      <c r="D701" s="25"/>
      <c r="F701" s="26">
        <f>_xlfn.MAXIFS('data-from-invoicing'!E:E,'data-from-invoicing'!D:D,eslam.data!AR701)</f>
        <v>0</v>
      </c>
      <c r="G701" s="2">
        <f t="shared" si="108"/>
        <v>0</v>
      </c>
      <c r="H701" s="2"/>
      <c r="I701" s="23"/>
      <c r="J701" s="2">
        <f>SUMIF('collection only'!D:D,eslam.data!AQ701,'collection only'!E:E)</f>
        <v>6000000</v>
      </c>
      <c r="K701" s="26">
        <f>SUMIF('data-from-invoicing'!D:D,eslam.data!AR701,'data-from-invoicing'!F:F)</f>
        <v>0</v>
      </c>
      <c r="L701" s="2">
        <f t="shared" si="109"/>
        <v>-6000000</v>
      </c>
      <c r="M701" s="2"/>
      <c r="Q701" s="23"/>
      <c r="S701" s="1">
        <v>43555</v>
      </c>
      <c r="T701" s="1">
        <v>43552</v>
      </c>
      <c r="U701" s="1">
        <v>43570</v>
      </c>
      <c r="V701">
        <v>15</v>
      </c>
      <c r="W701" s="1">
        <v>43585</v>
      </c>
      <c r="AF701" s="2">
        <v>0</v>
      </c>
      <c r="AG701" s="14">
        <f>SUMIF('consultant-gross'!D:D,eslam.data!AQ701,'consultant-gross'!F:F)</f>
        <v>0</v>
      </c>
      <c r="AH701" s="14">
        <f>SUMIF('consultant-gross'!D:D,eslam.data!AQ701,'consultant-gross'!G:G)</f>
        <v>0</v>
      </c>
      <c r="AI701" s="14">
        <f>SUMIF('consultant-net'!D:D,eslam.data!AQ701,'consultant-net'!F:F)</f>
        <v>0</v>
      </c>
      <c r="AJ701" s="2">
        <f>VLOOKUP(A701,'eslam-to-invoicing'!A:B,2,0)</f>
        <v>0</v>
      </c>
      <c r="AQ701" s="2" t="str">
        <f t="shared" si="110"/>
        <v>Mintra6</v>
      </c>
      <c r="AR701" s="2" t="str">
        <f t="shared" si="111"/>
        <v>06</v>
      </c>
    </row>
    <row r="702" spans="1:44" hidden="1" x14ac:dyDescent="0.3">
      <c r="A702" s="6" t="s">
        <v>18</v>
      </c>
      <c r="B702" s="6">
        <f>VLOOKUP(A702,Sheet1!A:B,2,0)</f>
        <v>1</v>
      </c>
      <c r="C702" s="6">
        <v>7</v>
      </c>
      <c r="D702" s="25"/>
      <c r="F702" s="26">
        <f>_xlfn.MAXIFS('data-from-invoicing'!E:E,'data-from-invoicing'!D:D,eslam.data!AR702)</f>
        <v>0</v>
      </c>
      <c r="G702" s="2">
        <f t="shared" si="108"/>
        <v>0</v>
      </c>
      <c r="H702" s="2"/>
      <c r="I702" s="23"/>
      <c r="J702" s="2">
        <f>SUMIF('collection only'!D:D,eslam.data!AQ702,'collection only'!E:E)</f>
        <v>2005948.91</v>
      </c>
      <c r="K702" s="26">
        <f>SUMIF('data-from-invoicing'!D:D,eslam.data!AR702,'data-from-invoicing'!F:F)</f>
        <v>0</v>
      </c>
      <c r="L702" s="2">
        <f t="shared" si="109"/>
        <v>-2005948.91</v>
      </c>
      <c r="M702" s="2"/>
      <c r="Q702" s="23"/>
      <c r="S702" s="1">
        <v>43738</v>
      </c>
      <c r="T702" s="1">
        <v>43786</v>
      </c>
      <c r="U702" s="1">
        <v>44230</v>
      </c>
      <c r="V702">
        <v>15</v>
      </c>
      <c r="W702" s="1">
        <v>44245</v>
      </c>
      <c r="AG702" s="14">
        <f>SUMIF('consultant-gross'!D:D,eslam.data!AQ702,'consultant-gross'!F:F)</f>
        <v>0</v>
      </c>
      <c r="AH702" s="14">
        <f>SUMIF('consultant-gross'!D:D,eslam.data!AQ702,'consultant-gross'!G:G)</f>
        <v>0</v>
      </c>
      <c r="AI702" s="14">
        <f>SUMIF('consultant-net'!D:D,eslam.data!AQ702,'consultant-net'!F:F)</f>
        <v>0</v>
      </c>
      <c r="AJ702" s="2">
        <f>VLOOKUP(A702,'eslam-to-invoicing'!A:B,2,0)</f>
        <v>0</v>
      </c>
      <c r="AQ702" s="2" t="str">
        <f t="shared" si="110"/>
        <v>Mintra7</v>
      </c>
      <c r="AR702" s="2" t="str">
        <f t="shared" si="111"/>
        <v>07</v>
      </c>
    </row>
    <row r="703" spans="1:44" hidden="1" x14ac:dyDescent="0.3">
      <c r="A703" s="6" t="s">
        <v>25</v>
      </c>
      <c r="B703" s="34">
        <f>VLOOKUP(A703,Sheet1!A:B,2,0)</f>
        <v>1</v>
      </c>
      <c r="C703" s="6">
        <v>1</v>
      </c>
      <c r="D703" s="25"/>
      <c r="E703" s="2">
        <v>1411985.3420880761</v>
      </c>
      <c r="F703" s="26">
        <f>_xlfn.MAXIFS('data-from-invoicing'!E:E,'data-from-invoicing'!D:D,eslam.data!AR703)</f>
        <v>0</v>
      </c>
      <c r="G703" s="2">
        <f t="shared" si="108"/>
        <v>-1411985.3420880761</v>
      </c>
      <c r="H703" s="2"/>
      <c r="I703" s="23"/>
      <c r="J703" s="2">
        <f>SUMIF('collection only'!D:D,eslam.data!AQ703,'collection only'!E:E)</f>
        <v>531998.67000000004</v>
      </c>
      <c r="K703" s="26">
        <f>SUMIF('data-from-invoicing'!D:D,eslam.data!AR703,'data-from-invoicing'!F:F)</f>
        <v>0</v>
      </c>
      <c r="L703" s="2">
        <f t="shared" si="109"/>
        <v>-531998.67000000004</v>
      </c>
      <c r="M703" s="2"/>
      <c r="Q703" s="23"/>
      <c r="R703" s="2">
        <v>531998.67208807613</v>
      </c>
      <c r="S703" s="1">
        <v>43404</v>
      </c>
      <c r="T703" s="1">
        <v>43391</v>
      </c>
      <c r="U703" s="1">
        <v>43394</v>
      </c>
      <c r="V703">
        <v>15</v>
      </c>
      <c r="W703" s="1">
        <v>43409</v>
      </c>
      <c r="X703" s="1">
        <v>43402</v>
      </c>
      <c r="Y703" s="2">
        <v>1411985.3420880761</v>
      </c>
      <c r="AF703" s="2">
        <v>879986.67</v>
      </c>
      <c r="AG703" s="14">
        <f>SUMIF('consultant-gross'!D:D,eslam.data!AQ703,'consultant-gross'!F:F)</f>
        <v>1411985.3420880763</v>
      </c>
      <c r="AH703" s="14">
        <f>SUMIF('consultant-gross'!D:D,eslam.data!AQ703,'consultant-gross'!G:G)</f>
        <v>1411985.3420880763</v>
      </c>
      <c r="AI703" s="14">
        <f>SUMIF('consultant-net'!D:D,eslam.data!AQ703,'consultant-net'!F:F)</f>
        <v>531998.67208807613</v>
      </c>
      <c r="AJ703" s="2">
        <f>VLOOKUP(A703,'eslam-to-invoicing'!A:B,2,0)</f>
        <v>0</v>
      </c>
      <c r="AQ703" s="2" t="str">
        <f t="shared" si="110"/>
        <v>Mintra-Hanger 1200m21</v>
      </c>
      <c r="AR703" s="2" t="str">
        <f t="shared" si="111"/>
        <v>01</v>
      </c>
    </row>
    <row r="704" spans="1:44" hidden="1" x14ac:dyDescent="0.3">
      <c r="A704" s="6" t="s">
        <v>25</v>
      </c>
      <c r="B704" s="6">
        <f>VLOOKUP(A704,Sheet1!A:B,2,0)</f>
        <v>1</v>
      </c>
      <c r="C704" s="6">
        <v>2</v>
      </c>
      <c r="D704" s="25"/>
      <c r="F704" s="26">
        <f>_xlfn.MAXIFS('data-from-invoicing'!E:E,'data-from-invoicing'!D:D,eslam.data!AR704)</f>
        <v>0</v>
      </c>
      <c r="G704" s="2">
        <f t="shared" si="108"/>
        <v>0</v>
      </c>
      <c r="H704" s="2"/>
      <c r="I704" s="23"/>
      <c r="J704" s="2">
        <f>SUMIF('collection only'!D:D,eslam.data!AQ704,'collection only'!E:E)</f>
        <v>-6217.18</v>
      </c>
      <c r="K704" s="26">
        <f>SUMIF('data-from-invoicing'!D:D,eslam.data!AR704,'data-from-invoicing'!F:F)</f>
        <v>0</v>
      </c>
      <c r="L704" s="2">
        <f t="shared" si="109"/>
        <v>6217.18</v>
      </c>
      <c r="M704" s="2"/>
      <c r="Q704" s="23"/>
      <c r="S704" s="1">
        <v>43738</v>
      </c>
      <c r="T704" s="1">
        <v>43738</v>
      </c>
      <c r="U704" s="1">
        <v>44230</v>
      </c>
      <c r="V704">
        <v>15</v>
      </c>
      <c r="W704" s="1">
        <v>44245</v>
      </c>
      <c r="AF704" s="2">
        <v>0</v>
      </c>
      <c r="AG704" s="14">
        <f>SUMIF('consultant-gross'!D:D,eslam.data!AQ704,'consultant-gross'!F:F)</f>
        <v>0</v>
      </c>
      <c r="AH704" s="14">
        <f>SUMIF('consultant-gross'!D:D,eslam.data!AQ704,'consultant-gross'!G:G)</f>
        <v>0</v>
      </c>
      <c r="AI704" s="14">
        <f>SUMIF('consultant-net'!D:D,eslam.data!AQ704,'consultant-net'!F:F)</f>
        <v>0</v>
      </c>
      <c r="AJ704" s="2">
        <f>VLOOKUP(A704,'eslam-to-invoicing'!A:B,2,0)</f>
        <v>0</v>
      </c>
      <c r="AQ704" s="2" t="str">
        <f t="shared" si="110"/>
        <v>Mintra-Hanger 1200m22</v>
      </c>
      <c r="AR704" s="2" t="str">
        <f t="shared" si="111"/>
        <v>02</v>
      </c>
    </row>
    <row r="705" spans="1:44" hidden="1" x14ac:dyDescent="0.3">
      <c r="B705" s="34" t="e">
        <f>VLOOKUP(A705,Sheet1!A:B,2,0)</f>
        <v>#N/A</v>
      </c>
      <c r="D705" s="25"/>
      <c r="F705" s="26">
        <f>_xlfn.MAXIFS('data-from-invoicing'!E:E,'data-from-invoicing'!D:D,eslam.data!AR705)</f>
        <v>0</v>
      </c>
      <c r="H705" s="2"/>
      <c r="I705" s="23"/>
      <c r="K705" s="26"/>
      <c r="M705" s="2"/>
      <c r="Q705" s="23"/>
    </row>
    <row r="706" spans="1:44" hidden="1" x14ac:dyDescent="0.3">
      <c r="A706" s="6" t="s">
        <v>37</v>
      </c>
      <c r="B706" s="6">
        <f>VLOOKUP(A706,Sheet1!A:B,2,0)</f>
        <v>1</v>
      </c>
      <c r="C706" s="6">
        <v>1</v>
      </c>
      <c r="D706" s="25"/>
      <c r="E706" s="2">
        <v>4797449.5194000006</v>
      </c>
      <c r="F706" s="26">
        <f>_xlfn.MAXIFS('data-from-invoicing'!E:E,'data-from-invoicing'!D:D,eslam.data!AR706)</f>
        <v>4797449.5199999996</v>
      </c>
      <c r="G706" s="2">
        <f t="shared" ref="G706:G737" si="112">F706-E706</f>
        <v>5.9999898076057434E-4</v>
      </c>
      <c r="H706" s="2"/>
      <c r="I706" s="23"/>
      <c r="J706" s="2">
        <f>SUMIF('collection only'!D:D,eslam.data!AQ706,'collection only'!E:E)</f>
        <v>18101272.325478669</v>
      </c>
      <c r="K706" s="26">
        <f>SUMIF('data-from-invoicing'!D:D,eslam.data!AR706,'data-from-invoicing'!F:F)</f>
        <v>2533668.0159999998</v>
      </c>
      <c r="L706" s="2">
        <f t="shared" ref="L706:L737" si="113">K706-J706</f>
        <v>-15567604.30947867</v>
      </c>
      <c r="M706" s="2"/>
      <c r="N706" s="2">
        <v>15567604.300000001</v>
      </c>
      <c r="Q706" s="23"/>
      <c r="R706" s="2">
        <v>2533668.025478669</v>
      </c>
      <c r="S706" s="1">
        <v>43616</v>
      </c>
      <c r="T706" s="1">
        <v>43616</v>
      </c>
      <c r="U706" s="1">
        <v>43626</v>
      </c>
      <c r="V706">
        <v>40</v>
      </c>
      <c r="W706" s="1">
        <v>43666</v>
      </c>
      <c r="X706" s="1">
        <v>43643</v>
      </c>
      <c r="Y706" s="2">
        <v>4797449.5194000006</v>
      </c>
      <c r="Z706" s="2">
        <v>0</v>
      </c>
      <c r="AF706" s="2">
        <v>45335.897958330002</v>
      </c>
      <c r="AG706" s="14">
        <f>SUMIF('consultant-gross'!D:D,eslam.data!AQ706,'consultant-gross'!F:F)</f>
        <v>4797449.5194000006</v>
      </c>
      <c r="AH706" s="14">
        <f>SUMIF('consultant-gross'!D:D,eslam.data!AQ706,'consultant-gross'!G:G)</f>
        <v>4797449.5194000006</v>
      </c>
      <c r="AI706" s="14">
        <f>SUMIF('consultant-net'!D:D,eslam.data!AQ706,'consultant-net'!F:F)</f>
        <v>2533668.0254786685</v>
      </c>
      <c r="AJ706" s="2" t="str">
        <f>VLOOKUP(A706,'eslam-to-invoicing'!A:B,2,0)</f>
        <v>EMAAR- Pkg 140-ITP-Mivida</v>
      </c>
      <c r="AQ706" s="2" t="str">
        <f t="shared" ref="AQ706:AQ737" si="114">A706&amp;C706</f>
        <v>Mivida-PK#1401</v>
      </c>
      <c r="AR706" s="2" t="str">
        <f t="shared" ref="AR706:AR737" si="115">AJ706&amp;C706</f>
        <v>EMAAR- Pkg 140-ITP-Mivida1</v>
      </c>
    </row>
    <row r="707" spans="1:44" hidden="1" x14ac:dyDescent="0.3">
      <c r="A707" s="6" t="s">
        <v>37</v>
      </c>
      <c r="B707" s="6">
        <f>VLOOKUP(A707,Sheet1!A:B,2,0)</f>
        <v>1</v>
      </c>
      <c r="C707" s="6">
        <v>2</v>
      </c>
      <c r="D707" s="25"/>
      <c r="E707" s="2">
        <v>4911239.0805999991</v>
      </c>
      <c r="F707" s="26">
        <f>_xlfn.MAXIFS('data-from-invoicing'!E:E,'data-from-invoicing'!D:D,eslam.data!AR707)</f>
        <v>4911239.08</v>
      </c>
      <c r="G707" s="2">
        <f t="shared" si="112"/>
        <v>-5.9999898076057434E-4</v>
      </c>
      <c r="H707" s="2"/>
      <c r="I707" s="23"/>
      <c r="J707" s="2">
        <f>SUMIF('collection only'!D:D,eslam.data!AQ707,'collection only'!E:E)</f>
        <v>9934857.7300000004</v>
      </c>
      <c r="K707" s="26">
        <f>SUMIF('data-from-invoicing'!D:D,eslam.data!AR707,'data-from-invoicing'!F:F)</f>
        <v>2620895.13</v>
      </c>
      <c r="L707" s="2">
        <f t="shared" si="113"/>
        <v>-7313962.6000000006</v>
      </c>
      <c r="M707" s="2"/>
      <c r="N707" s="2">
        <v>7313962.5999999996</v>
      </c>
      <c r="Q707" s="23"/>
      <c r="R707" s="2">
        <v>2620895.13</v>
      </c>
      <c r="S707" s="1">
        <v>43646</v>
      </c>
      <c r="T707" s="1">
        <v>43646</v>
      </c>
      <c r="U707" s="1">
        <v>43650</v>
      </c>
      <c r="V707">
        <v>40</v>
      </c>
      <c r="W707" s="1">
        <v>43690</v>
      </c>
      <c r="X707" s="1">
        <v>43667</v>
      </c>
      <c r="Y707" s="2">
        <v>9708688.5999999996</v>
      </c>
      <c r="AF707" s="2">
        <v>91747.11</v>
      </c>
      <c r="AG707" s="14">
        <f>SUMIF('consultant-gross'!D:D,eslam.data!AQ707,'consultant-gross'!F:F)</f>
        <v>4911239.0805999991</v>
      </c>
      <c r="AH707" s="14">
        <f>SUMIF('consultant-gross'!D:D,eslam.data!AQ707,'consultant-gross'!G:G)</f>
        <v>9708688.5999999996</v>
      </c>
      <c r="AI707" s="14">
        <f>SUMIF('consultant-net'!D:D,eslam.data!AQ707,'consultant-net'!F:F)</f>
        <v>2620895.13</v>
      </c>
      <c r="AJ707" s="2" t="str">
        <f>VLOOKUP(A707,'eslam-to-invoicing'!A:B,2,0)</f>
        <v>EMAAR- Pkg 140-ITP-Mivida</v>
      </c>
      <c r="AQ707" s="2" t="str">
        <f t="shared" si="114"/>
        <v>Mivida-PK#1402</v>
      </c>
      <c r="AR707" s="2" t="str">
        <f t="shared" si="115"/>
        <v>EMAAR- Pkg 140-ITP-Mivida2</v>
      </c>
    </row>
    <row r="708" spans="1:44" hidden="1" x14ac:dyDescent="0.3">
      <c r="A708" s="6" t="s">
        <v>37</v>
      </c>
      <c r="B708" s="34">
        <f>VLOOKUP(A708,Sheet1!A:B,2,0)</f>
        <v>1</v>
      </c>
      <c r="C708" s="6">
        <v>3</v>
      </c>
      <c r="D708" s="25"/>
      <c r="E708" s="2">
        <v>6244069.8628576444</v>
      </c>
      <c r="F708" s="26">
        <f>_xlfn.MAXIFS('data-from-invoicing'!E:E,'data-from-invoicing'!D:D,eslam.data!AR708)</f>
        <v>6247225.2300000004</v>
      </c>
      <c r="G708" s="2">
        <f t="shared" si="112"/>
        <v>3155.3671423560008</v>
      </c>
      <c r="H708" s="2"/>
      <c r="I708" s="23"/>
      <c r="J708" s="2">
        <f>SUMIF('collection only'!D:D,eslam.data!AQ708,'collection only'!E:E)</f>
        <v>4070832.3884527981</v>
      </c>
      <c r="K708" s="26">
        <f>SUMIF('data-from-invoicing'!D:D,eslam.data!AR708,'data-from-invoicing'!F:F)</f>
        <v>4070832.4</v>
      </c>
      <c r="L708" s="2">
        <f t="shared" si="113"/>
        <v>1.1547201778739691E-2</v>
      </c>
      <c r="M708" s="2"/>
      <c r="Q708" s="23"/>
      <c r="R708" s="2">
        <v>4070832.3884527981</v>
      </c>
      <c r="S708" s="1">
        <v>43677</v>
      </c>
      <c r="T708" s="1">
        <v>43677</v>
      </c>
      <c r="U708" s="1">
        <v>43681</v>
      </c>
      <c r="V708">
        <v>40</v>
      </c>
      <c r="W708" s="1">
        <v>43721</v>
      </c>
      <c r="X708" s="1">
        <v>43697</v>
      </c>
      <c r="Y708" s="2">
        <v>15952758.462857639</v>
      </c>
      <c r="Z708" s="2">
        <v>207615.63149999999</v>
      </c>
      <c r="AF708" s="2">
        <v>152651.92637460309</v>
      </c>
      <c r="AG708" s="14">
        <f>SUMIF('consultant-gross'!D:D,eslam.data!AQ708,'consultant-gross'!F:F)</f>
        <v>6244069.8628576435</v>
      </c>
      <c r="AH708" s="14">
        <f>SUMIF('consultant-gross'!D:D,eslam.data!AQ708,'consultant-gross'!G:G)</f>
        <v>15952758.462857643</v>
      </c>
      <c r="AI708" s="14">
        <f>SUMIF('consultant-net'!D:D,eslam.data!AQ708,'consultant-net'!F:F)</f>
        <v>4070832.3884527981</v>
      </c>
      <c r="AJ708" s="2" t="str">
        <f>VLOOKUP(A708,'eslam-to-invoicing'!A:B,2,0)</f>
        <v>EMAAR- Pkg 140-ITP-Mivida</v>
      </c>
      <c r="AQ708" s="2" t="str">
        <f t="shared" si="114"/>
        <v>Mivida-PK#1403</v>
      </c>
      <c r="AR708" s="2" t="str">
        <f t="shared" si="115"/>
        <v>EMAAR- Pkg 140-ITP-Mivida3</v>
      </c>
    </row>
    <row r="709" spans="1:44" hidden="1" x14ac:dyDescent="0.3">
      <c r="A709" s="6" t="s">
        <v>37</v>
      </c>
      <c r="B709" s="6">
        <f>VLOOKUP(A709,Sheet1!A:B,2,0)</f>
        <v>1</v>
      </c>
      <c r="C709" s="6">
        <v>4</v>
      </c>
      <c r="D709" s="25"/>
      <c r="E709" s="2">
        <v>2442385.768854735</v>
      </c>
      <c r="F709" s="26">
        <f>_xlfn.MAXIFS('data-from-invoicing'!E:E,'data-from-invoicing'!D:D,eslam.data!AR709)</f>
        <v>2442385.7799999998</v>
      </c>
      <c r="G709" s="2">
        <f t="shared" si="112"/>
        <v>1.1145264841616154E-2</v>
      </c>
      <c r="H709" s="2"/>
      <c r="I709" s="23"/>
      <c r="J709" s="2">
        <f>SUMIF('collection only'!D:D,eslam.data!AQ709,'collection only'!E:E)</f>
        <v>999645.43982655928</v>
      </c>
      <c r="K709" s="26">
        <f>SUMIF('data-from-invoicing'!D:D,eslam.data!AR709,'data-from-invoicing'!F:F)</f>
        <v>999645.44</v>
      </c>
      <c r="L709" s="2">
        <f t="shared" si="113"/>
        <v>1.7344066873192787E-4</v>
      </c>
      <c r="M709" s="2"/>
      <c r="Q709" s="23"/>
      <c r="R709" s="2">
        <v>999645.43982655928</v>
      </c>
      <c r="S709" s="1">
        <v>43708</v>
      </c>
      <c r="T709" s="1">
        <v>43708</v>
      </c>
      <c r="U709" s="1">
        <v>43709</v>
      </c>
      <c r="V709">
        <v>40</v>
      </c>
      <c r="W709" s="1">
        <v>43749</v>
      </c>
      <c r="X709" s="1">
        <v>43725</v>
      </c>
      <c r="Y709" s="2">
        <v>18395144.231712379</v>
      </c>
      <c r="Z709" s="2">
        <v>207615.63149999999</v>
      </c>
      <c r="AF709" s="2">
        <v>175732.4718902747</v>
      </c>
      <c r="AG709" s="14">
        <f>SUMIF('consultant-gross'!D:D,eslam.data!AQ709,'consultant-gross'!F:F)</f>
        <v>2442385.7688547354</v>
      </c>
      <c r="AH709" s="14">
        <f>SUMIF('consultant-gross'!D:D,eslam.data!AQ709,'consultant-gross'!G:G)</f>
        <v>18395144.231712379</v>
      </c>
      <c r="AI709" s="14">
        <f>SUMIF('consultant-net'!D:D,eslam.data!AQ709,'consultant-net'!F:F)</f>
        <v>999645.43982655928</v>
      </c>
      <c r="AJ709" s="2" t="str">
        <f>VLOOKUP(A709,'eslam-to-invoicing'!A:B,2,0)</f>
        <v>EMAAR- Pkg 140-ITP-Mivida</v>
      </c>
      <c r="AQ709" s="2" t="str">
        <f t="shared" si="114"/>
        <v>Mivida-PK#1404</v>
      </c>
      <c r="AR709" s="2" t="str">
        <f t="shared" si="115"/>
        <v>EMAAR- Pkg 140-ITP-Mivida4</v>
      </c>
    </row>
    <row r="710" spans="1:44" hidden="1" x14ac:dyDescent="0.3">
      <c r="A710" s="6" t="s">
        <v>37</v>
      </c>
      <c r="B710" s="6">
        <f>VLOOKUP(A710,Sheet1!A:B,2,0)</f>
        <v>1</v>
      </c>
      <c r="C710" s="6">
        <v>5</v>
      </c>
      <c r="D710" s="25"/>
      <c r="E710" s="2">
        <v>1994559.838287618</v>
      </c>
      <c r="F710" s="26">
        <f>_xlfn.MAXIFS('data-from-invoicing'!E:E,'data-from-invoicing'!D:D,eslam.data!AR710)</f>
        <v>1994559.84</v>
      </c>
      <c r="G710" s="2">
        <f t="shared" si="112"/>
        <v>1.7123820725828409E-3</v>
      </c>
      <c r="H710" s="2"/>
      <c r="I710" s="23"/>
      <c r="J710" s="2">
        <f>SUMIF('collection only'!D:D,eslam.data!AQ710,'collection only'!E:E)</f>
        <v>1337507.07</v>
      </c>
      <c r="K710" s="26">
        <f>SUMIF('data-from-invoicing'!D:D,eslam.data!AR710,'data-from-invoicing'!F:F)</f>
        <v>1337507.07</v>
      </c>
      <c r="L710" s="2">
        <f t="shared" si="113"/>
        <v>0</v>
      </c>
      <c r="M710" s="2"/>
      <c r="Q710" s="23"/>
      <c r="R710" s="2">
        <v>1337507.07</v>
      </c>
      <c r="S710" s="1">
        <v>43738</v>
      </c>
      <c r="T710" s="1">
        <v>43738</v>
      </c>
      <c r="U710" s="1">
        <v>43740</v>
      </c>
      <c r="V710">
        <v>40</v>
      </c>
      <c r="W710" s="1">
        <v>43780</v>
      </c>
      <c r="X710" s="1">
        <v>43761</v>
      </c>
      <c r="Y710" s="2">
        <v>20389704.07</v>
      </c>
      <c r="Z710" s="2">
        <v>207615.63</v>
      </c>
      <c r="AF710" s="2">
        <v>194581.06</v>
      </c>
      <c r="AG710" s="14">
        <f>SUMIF('consultant-gross'!D:D,eslam.data!AQ710,'consultant-gross'!F:F)</f>
        <v>1994559.838287618</v>
      </c>
      <c r="AH710" s="14">
        <f>SUMIF('consultant-gross'!D:D,eslam.data!AQ710,'consultant-gross'!G:G)</f>
        <v>20389704.069999997</v>
      </c>
      <c r="AI710" s="14">
        <f>SUMIF('consultant-net'!D:D,eslam.data!AQ710,'consultant-net'!F:F)</f>
        <v>1337507.07</v>
      </c>
      <c r="AJ710" s="2" t="str">
        <f>VLOOKUP(A710,'eslam-to-invoicing'!A:B,2,0)</f>
        <v>EMAAR- Pkg 140-ITP-Mivida</v>
      </c>
      <c r="AQ710" s="2" t="str">
        <f t="shared" si="114"/>
        <v>Mivida-PK#1405</v>
      </c>
      <c r="AR710" s="2" t="str">
        <f t="shared" si="115"/>
        <v>EMAAR- Pkg 140-ITP-Mivida5</v>
      </c>
    </row>
    <row r="711" spans="1:44" hidden="1" x14ac:dyDescent="0.3">
      <c r="A711" s="6" t="s">
        <v>37</v>
      </c>
      <c r="B711" s="34">
        <f>VLOOKUP(A711,Sheet1!A:B,2,0)</f>
        <v>1</v>
      </c>
      <c r="C711" s="6">
        <v>6</v>
      </c>
      <c r="D711" s="25"/>
      <c r="E711" s="2">
        <v>12232780.54000001</v>
      </c>
      <c r="F711" s="26">
        <f>_xlfn.MAXIFS('data-from-invoicing'!E:E,'data-from-invoicing'!D:D,eslam.data!AR711)</f>
        <v>0</v>
      </c>
      <c r="G711" s="2">
        <f t="shared" si="112"/>
        <v>-12232780.54000001</v>
      </c>
      <c r="H711" s="2"/>
      <c r="I711" s="23"/>
      <c r="J711" s="2">
        <f>SUMIF('collection only'!D:D,eslam.data!AQ711,'collection only'!E:E)</f>
        <v>10719905.220000001</v>
      </c>
      <c r="K711" s="26">
        <f>SUMIF('data-from-invoicing'!D:D,eslam.data!AR711,'data-from-invoicing'!F:F)</f>
        <v>0</v>
      </c>
      <c r="L711" s="2">
        <f t="shared" si="113"/>
        <v>-10719905.220000001</v>
      </c>
      <c r="M711" s="2"/>
      <c r="Q711" s="23"/>
      <c r="R711" s="2">
        <v>10719905.239065539</v>
      </c>
      <c r="S711" s="1">
        <v>43769</v>
      </c>
      <c r="T711" s="1">
        <v>43775</v>
      </c>
      <c r="U711" s="1">
        <v>43775</v>
      </c>
      <c r="V711">
        <v>40</v>
      </c>
      <c r="W711" s="1">
        <v>43815</v>
      </c>
      <c r="X711" s="1">
        <v>43809</v>
      </c>
      <c r="Y711" s="2">
        <v>32622484.609999999</v>
      </c>
      <c r="Z711" s="2">
        <v>1084016.352882205</v>
      </c>
      <c r="AF711" s="2">
        <v>318038.62677538203</v>
      </c>
      <c r="AG711" s="14">
        <f>SUMIF('consultant-gross'!D:D,eslam.data!AQ711,'consultant-gross'!F:F)</f>
        <v>12232780.543697618</v>
      </c>
      <c r="AH711" s="14">
        <f>SUMIF('consultant-gross'!D:D,eslam.data!AQ711,'consultant-gross'!G:G)</f>
        <v>32622484.613697615</v>
      </c>
      <c r="AI711" s="14">
        <f>SUMIF('consultant-net'!D:D,eslam.data!AQ711,'consultant-net'!F:F)</f>
        <v>10719905.239065535</v>
      </c>
      <c r="AJ711" s="2" t="str">
        <f>VLOOKUP(A711,'eslam-to-invoicing'!A:B,2,0)</f>
        <v>EMAAR- Pkg 140-ITP-Mivida</v>
      </c>
      <c r="AQ711" s="2" t="str">
        <f t="shared" si="114"/>
        <v>Mivida-PK#1406</v>
      </c>
      <c r="AR711" s="2" t="str">
        <f t="shared" si="115"/>
        <v>EMAAR- Pkg 140-ITP-Mivida6</v>
      </c>
    </row>
    <row r="712" spans="1:44" hidden="1" x14ac:dyDescent="0.3">
      <c r="A712" s="6" t="s">
        <v>37</v>
      </c>
      <c r="B712" s="34">
        <f>VLOOKUP(A712,Sheet1!A:B,2,0)</f>
        <v>1</v>
      </c>
      <c r="C712" s="6">
        <v>7</v>
      </c>
      <c r="D712" s="25"/>
      <c r="E712" s="2">
        <v>7170532.1164471544</v>
      </c>
      <c r="F712" s="26">
        <f>_xlfn.MAXIFS('data-from-invoicing'!E:E,'data-from-invoicing'!D:D,eslam.data!AR712)</f>
        <v>12232780.52</v>
      </c>
      <c r="G712" s="2">
        <f t="shared" si="112"/>
        <v>5062248.4035528451</v>
      </c>
      <c r="H712" s="2"/>
      <c r="I712" s="23"/>
      <c r="J712" s="2">
        <f>SUMIF('collection only'!D:D,eslam.data!AQ712,'collection only'!E:E)</f>
        <v>6547225.8200000003</v>
      </c>
      <c r="K712" s="26">
        <f>SUMIF('data-from-invoicing'!D:D,eslam.data!AR712,'data-from-invoicing'!F:F)</f>
        <v>10719905.220000001</v>
      </c>
      <c r="L712" s="2">
        <f t="shared" si="113"/>
        <v>4172679.4000000004</v>
      </c>
      <c r="M712" s="2"/>
      <c r="Q712" s="23"/>
      <c r="R712" s="2">
        <v>6547225.8222684124</v>
      </c>
      <c r="S712" s="1">
        <v>43799</v>
      </c>
      <c r="T712" s="1">
        <v>43804</v>
      </c>
      <c r="U712" s="1">
        <v>43804</v>
      </c>
      <c r="V712">
        <v>40</v>
      </c>
      <c r="W712" s="1">
        <v>43844</v>
      </c>
      <c r="X712" s="1">
        <v>43818</v>
      </c>
      <c r="Y712" s="2">
        <v>39793016.726447158</v>
      </c>
      <c r="Z712" s="2">
        <v>1960077.2047612499</v>
      </c>
      <c r="AF712" s="2">
        <v>414859.70290777698</v>
      </c>
      <c r="AG712" s="14">
        <f>SUMIF('consultant-gross'!D:D,eslam.data!AQ712,'consultant-gross'!F:F)</f>
        <v>7170532.1164471544</v>
      </c>
      <c r="AH712" s="14">
        <f>SUMIF('consultant-gross'!D:D,eslam.data!AQ712,'consultant-gross'!G:G)</f>
        <v>39793016.726447158</v>
      </c>
      <c r="AI712" s="14">
        <f>SUMIF('consultant-net'!D:D,eslam.data!AQ712,'consultant-net'!F:F)</f>
        <v>6547225.8222684115</v>
      </c>
      <c r="AJ712" s="2" t="str">
        <f>VLOOKUP(A712,'eslam-to-invoicing'!A:B,2,0)</f>
        <v>EMAAR- Pkg 140-ITP-Mivida</v>
      </c>
      <c r="AQ712" s="2" t="str">
        <f t="shared" si="114"/>
        <v>Mivida-PK#1407</v>
      </c>
      <c r="AR712" s="2" t="str">
        <f t="shared" si="115"/>
        <v>EMAAR- Pkg 140-ITP-Mivida7</v>
      </c>
    </row>
    <row r="713" spans="1:44" hidden="1" x14ac:dyDescent="0.3">
      <c r="A713" s="6" t="s">
        <v>37</v>
      </c>
      <c r="B713" s="6">
        <f>VLOOKUP(A713,Sheet1!A:B,2,0)</f>
        <v>1</v>
      </c>
      <c r="C713" s="6">
        <v>8</v>
      </c>
      <c r="D713" s="25"/>
      <c r="E713" s="2">
        <v>6113446.7535528392</v>
      </c>
      <c r="F713" s="26">
        <f>_xlfn.MAXIFS('data-from-invoicing'!E:E,'data-from-invoicing'!D:D,eslam.data!AR713)</f>
        <v>6113446.7400000002</v>
      </c>
      <c r="G713" s="2">
        <f t="shared" si="112"/>
        <v>-1.3552838936448097E-2</v>
      </c>
      <c r="H713" s="2"/>
      <c r="I713" s="23"/>
      <c r="J713" s="2">
        <f>SUMIF('collection only'!D:D,eslam.data!AQ713,'collection only'!E:E)</f>
        <v>4740517.5525118411</v>
      </c>
      <c r="K713" s="26">
        <f>SUMIF('data-from-invoicing'!D:D,eslam.data!AR713,'data-from-invoicing'!F:F)</f>
        <v>5253107.1475</v>
      </c>
      <c r="L713" s="2">
        <f t="shared" si="113"/>
        <v>512589.5949881589</v>
      </c>
      <c r="M713" s="2"/>
      <c r="Q713" s="23"/>
      <c r="R713" s="2">
        <v>4740517.5525118411</v>
      </c>
      <c r="S713" s="1">
        <v>43830</v>
      </c>
      <c r="T713" s="1">
        <v>43836</v>
      </c>
      <c r="U713" s="1">
        <v>43836</v>
      </c>
      <c r="V713">
        <v>40</v>
      </c>
      <c r="W713" s="1">
        <v>43876</v>
      </c>
      <c r="X713" s="1">
        <v>43874</v>
      </c>
      <c r="Y713" s="2">
        <v>45906463.479999997</v>
      </c>
      <c r="Z713" s="2">
        <v>1612694.671467131</v>
      </c>
      <c r="AF713" s="2">
        <v>473905.33190203301</v>
      </c>
      <c r="AG713" s="14">
        <f>SUMIF('consultant-gross'!D:D,eslam.data!AQ713,'consultant-gross'!F:F)</f>
        <v>6113446.7506776005</v>
      </c>
      <c r="AH713" s="14">
        <f>SUMIF('consultant-gross'!D:D,eslam.data!AQ713,'consultant-gross'!G:G)</f>
        <v>45906463.477124758</v>
      </c>
      <c r="AI713" s="14">
        <f>SUMIF('consultant-net'!D:D,eslam.data!AQ713,'consultant-net'!F:F)</f>
        <v>4740517.5525118411</v>
      </c>
      <c r="AJ713" s="2" t="str">
        <f>VLOOKUP(A713,'eslam-to-invoicing'!A:B,2,0)</f>
        <v>EMAAR- Pkg 140-ITP-Mivida</v>
      </c>
      <c r="AQ713" s="2" t="str">
        <f t="shared" si="114"/>
        <v>Mivida-PK#1408</v>
      </c>
      <c r="AR713" s="2" t="str">
        <f t="shared" si="115"/>
        <v>EMAAR- Pkg 140-ITP-Mivida8</v>
      </c>
    </row>
    <row r="714" spans="1:44" hidden="1" x14ac:dyDescent="0.3">
      <c r="A714" s="6" t="s">
        <v>37</v>
      </c>
      <c r="B714" s="6">
        <f>VLOOKUP(A714,Sheet1!A:B,2,0)</f>
        <v>1</v>
      </c>
      <c r="C714" s="6">
        <v>9</v>
      </c>
      <c r="D714" s="25"/>
      <c r="E714" s="2">
        <v>4233335.7568048686</v>
      </c>
      <c r="F714" s="26">
        <f>_xlfn.MAXIFS('data-from-invoicing'!E:E,'data-from-invoicing'!D:D,eslam.data!AR714)</f>
        <v>4233335.7699999996</v>
      </c>
      <c r="G714" s="2">
        <f t="shared" si="112"/>
        <v>1.3195130974054337E-2</v>
      </c>
      <c r="H714" s="2"/>
      <c r="I714" s="23"/>
      <c r="J714" s="2">
        <f>SUMIF('collection only'!D:D,eslam.data!AQ714,'collection only'!E:E)</f>
        <v>4559999.09</v>
      </c>
      <c r="K714" s="26">
        <f>SUMIF('data-from-invoicing'!D:D,eslam.data!AR714,'data-from-invoicing'!F:F)</f>
        <v>6237430.1584999999</v>
      </c>
      <c r="L714" s="2">
        <f t="shared" si="113"/>
        <v>1677431.0685000001</v>
      </c>
      <c r="M714" s="2"/>
      <c r="Q714" s="23"/>
      <c r="R714" s="2">
        <v>4559999.0725691086</v>
      </c>
      <c r="S714" s="1">
        <v>43861</v>
      </c>
      <c r="T714" s="1">
        <v>43866</v>
      </c>
      <c r="U714" s="1">
        <v>43867</v>
      </c>
      <c r="V714">
        <v>40</v>
      </c>
      <c r="W714" s="1">
        <v>43907</v>
      </c>
      <c r="X714" s="1">
        <v>43908</v>
      </c>
      <c r="Y714" s="2">
        <v>50139799.236804873</v>
      </c>
      <c r="Z714" s="2">
        <v>3026730.605550088</v>
      </c>
      <c r="AF714" s="2">
        <v>545336.67823775706</v>
      </c>
      <c r="AG714" s="14">
        <f>SUMIF('consultant-gross'!D:D,eslam.data!AQ714,'consultant-gross'!F:F)</f>
        <v>4233335.7568048686</v>
      </c>
      <c r="AH714" s="14">
        <f>SUMIF('consultant-gross'!D:D,eslam.data!AQ714,'consultant-gross'!G:G)</f>
        <v>50139799.236804865</v>
      </c>
      <c r="AI714" s="14">
        <f>SUMIF('consultant-net'!D:D,eslam.data!AQ714,'consultant-net'!F:F)</f>
        <v>4559999.0725691095</v>
      </c>
      <c r="AJ714" s="2" t="str">
        <f>VLOOKUP(A714,'eslam-to-invoicing'!A:B,2,0)</f>
        <v>EMAAR- Pkg 140-ITP-Mivida</v>
      </c>
      <c r="AQ714" s="2" t="str">
        <f t="shared" si="114"/>
        <v>Mivida-PK#1409</v>
      </c>
      <c r="AR714" s="2" t="str">
        <f t="shared" si="115"/>
        <v>EMAAR- Pkg 140-ITP-Mivida9</v>
      </c>
    </row>
    <row r="715" spans="1:44" hidden="1" x14ac:dyDescent="0.3">
      <c r="A715" s="6" t="s">
        <v>37</v>
      </c>
      <c r="B715" s="6">
        <f>VLOOKUP(A715,Sheet1!A:B,2,0)</f>
        <v>1</v>
      </c>
      <c r="C715" s="6">
        <v>10</v>
      </c>
      <c r="D715" s="25"/>
      <c r="E715" s="2">
        <v>6612227.7834342495</v>
      </c>
      <c r="F715" s="26">
        <f>_xlfn.MAXIFS('data-from-invoicing'!E:E,'data-from-invoicing'!D:D,eslam.data!AR715)</f>
        <v>6612227.79</v>
      </c>
      <c r="G715" s="2">
        <f t="shared" si="112"/>
        <v>6.5657505765557289E-3</v>
      </c>
      <c r="H715" s="2"/>
      <c r="I715" s="23"/>
      <c r="J715" s="2">
        <f>SUMIF('collection only'!D:D,eslam.data!AQ715,'collection only'!E:E)</f>
        <v>5679423.0613567904</v>
      </c>
      <c r="K715" s="26">
        <f>SUMIF('data-from-invoicing'!D:D,eslam.data!AR715,'data-from-invoicing'!F:F)</f>
        <v>5679423.0694999993</v>
      </c>
      <c r="L715" s="2">
        <f t="shared" si="113"/>
        <v>8.143208920955658E-3</v>
      </c>
      <c r="M715" s="2"/>
      <c r="Q715" s="23"/>
      <c r="R715" s="2">
        <v>5679423.0613567904</v>
      </c>
      <c r="S715" s="1">
        <v>43890</v>
      </c>
      <c r="T715" s="1">
        <v>43895</v>
      </c>
      <c r="U715" s="1">
        <v>43895</v>
      </c>
      <c r="V715">
        <v>40</v>
      </c>
      <c r="W715" s="1">
        <v>43935</v>
      </c>
      <c r="X715" s="1">
        <v>43950</v>
      </c>
      <c r="Y715" s="2">
        <v>56752027.020239107</v>
      </c>
      <c r="Z715" s="2">
        <v>3351448.8205800341</v>
      </c>
      <c r="AF715" s="2">
        <v>610744.69472647994</v>
      </c>
      <c r="AG715" s="14">
        <f>SUMIF('consultant-gross'!D:D,eslam.data!AQ715,'consultant-gross'!F:F)</f>
        <v>6612227.7834342495</v>
      </c>
      <c r="AH715" s="14">
        <f>SUMIF('consultant-gross'!D:D,eslam.data!AQ715,'consultant-gross'!G:G)</f>
        <v>56752027.020239115</v>
      </c>
      <c r="AI715" s="14">
        <f>SUMIF('consultant-net'!D:D,eslam.data!AQ715,'consultant-net'!F:F)</f>
        <v>5679423.0613567904</v>
      </c>
      <c r="AJ715" s="2" t="str">
        <f>VLOOKUP(A715,'eslam-to-invoicing'!A:B,2,0)</f>
        <v>EMAAR- Pkg 140-ITP-Mivida</v>
      </c>
      <c r="AQ715" s="2" t="str">
        <f t="shared" si="114"/>
        <v>Mivida-PK#14010</v>
      </c>
      <c r="AR715" s="2" t="str">
        <f t="shared" si="115"/>
        <v>EMAAR- Pkg 140-ITP-Mivida10</v>
      </c>
    </row>
    <row r="716" spans="1:44" hidden="1" x14ac:dyDescent="0.3">
      <c r="A716" s="6" t="s">
        <v>37</v>
      </c>
      <c r="B716" s="34">
        <f>VLOOKUP(A716,Sheet1!A:B,2,0)</f>
        <v>1</v>
      </c>
      <c r="C716" s="6">
        <v>11</v>
      </c>
      <c r="D716" s="25"/>
      <c r="E716" s="2">
        <v>3124627.5927554742</v>
      </c>
      <c r="F716" s="26">
        <f>_xlfn.MAXIFS('data-from-invoicing'!E:E,'data-from-invoicing'!D:D,eslam.data!AR716)</f>
        <v>3121472.23</v>
      </c>
      <c r="G716" s="2">
        <f t="shared" si="112"/>
        <v>-3155.3627554741688</v>
      </c>
      <c r="H716" s="2"/>
      <c r="I716" s="23"/>
      <c r="J716" s="2">
        <f>SUMIF('collection only'!D:D,eslam.data!AQ716,'collection only'!E:E)</f>
        <v>2647674.17</v>
      </c>
      <c r="K716" s="26">
        <f>SUMIF('data-from-invoicing'!D:D,eslam.data!AR716,'data-from-invoicing'!F:F)</f>
        <v>2644790.7215</v>
      </c>
      <c r="L716" s="2">
        <f t="shared" si="113"/>
        <v>-2883.4484999999404</v>
      </c>
      <c r="M716" s="2"/>
      <c r="Q716" s="23"/>
      <c r="R716" s="2">
        <v>2647674.179867744</v>
      </c>
      <c r="S716" s="1">
        <v>43921</v>
      </c>
      <c r="T716" s="1">
        <v>43923</v>
      </c>
      <c r="U716" s="1">
        <v>43923</v>
      </c>
      <c r="V716">
        <v>40</v>
      </c>
      <c r="W716" s="1">
        <v>43963</v>
      </c>
      <c r="X716" s="1">
        <v>43950</v>
      </c>
      <c r="Y716" s="2">
        <v>59876654.612994589</v>
      </c>
      <c r="Z716" s="2">
        <v>3468836.9249781221</v>
      </c>
      <c r="AF716" s="2">
        <v>649303.91841760196</v>
      </c>
      <c r="AG716" s="14">
        <f>SUMIF('consultant-gross'!D:D,eslam.data!AQ716,'consultant-gross'!F:F)</f>
        <v>3124627.5927554742</v>
      </c>
      <c r="AH716" s="14">
        <f>SUMIF('consultant-gross'!D:D,eslam.data!AQ716,'consultant-gross'!G:G)</f>
        <v>59876654.612994589</v>
      </c>
      <c r="AI716" s="14">
        <f>SUMIF('consultant-net'!D:D,eslam.data!AQ716,'consultant-net'!F:F)</f>
        <v>2647674.1798677444</v>
      </c>
      <c r="AJ716" s="2" t="str">
        <f>VLOOKUP(A716,'eslam-to-invoicing'!A:B,2,0)</f>
        <v>EMAAR- Pkg 140-ITP-Mivida</v>
      </c>
      <c r="AQ716" s="2" t="str">
        <f t="shared" si="114"/>
        <v>Mivida-PK#14011</v>
      </c>
      <c r="AR716" s="2" t="str">
        <f t="shared" si="115"/>
        <v>EMAAR- Pkg 140-ITP-Mivida11</v>
      </c>
    </row>
    <row r="717" spans="1:44" hidden="1" x14ac:dyDescent="0.3">
      <c r="A717" s="6" t="s">
        <v>37</v>
      </c>
      <c r="B717" s="6">
        <f>VLOOKUP(A717,Sheet1!A:B,2,0)</f>
        <v>1</v>
      </c>
      <c r="C717" s="6">
        <v>12</v>
      </c>
      <c r="D717" s="25"/>
      <c r="E717" s="2">
        <v>1875813.0480084571</v>
      </c>
      <c r="F717" s="26">
        <f>_xlfn.MAXIFS('data-from-invoicing'!E:E,'data-from-invoicing'!D:D,eslam.data!AR717)</f>
        <v>1875812.84</v>
      </c>
      <c r="G717" s="2">
        <f t="shared" si="112"/>
        <v>-0.20800845697522163</v>
      </c>
      <c r="H717" s="2"/>
      <c r="I717" s="23"/>
      <c r="J717" s="2">
        <f>SUMIF('collection only'!D:D,eslam.data!AQ717,'collection only'!E:E)</f>
        <v>4687303.4400000004</v>
      </c>
      <c r="K717" s="26">
        <f>SUMIF('data-from-invoicing'!D:D,eslam.data!AR717,'data-from-invoicing'!F:F)</f>
        <v>4687303.2319999998</v>
      </c>
      <c r="L717" s="2">
        <f t="shared" si="113"/>
        <v>-0.20800000056624413</v>
      </c>
      <c r="M717" s="2"/>
      <c r="Q717" s="23"/>
      <c r="R717" s="2">
        <v>4687303.4253211915</v>
      </c>
      <c r="S717" s="1">
        <v>43951</v>
      </c>
      <c r="T717" s="1">
        <v>43953</v>
      </c>
      <c r="U717" s="1">
        <v>43954</v>
      </c>
      <c r="V717">
        <v>40</v>
      </c>
      <c r="W717" s="1">
        <v>43994</v>
      </c>
      <c r="X717" s="1">
        <v>43972</v>
      </c>
      <c r="Y717" s="2">
        <v>61752467.661003053</v>
      </c>
      <c r="Z717" s="2">
        <v>7497245.0417494765</v>
      </c>
      <c r="AF717" s="2">
        <v>703286.02477222402</v>
      </c>
      <c r="AG717" s="14">
        <f>SUMIF('consultant-gross'!D:D,eslam.data!AQ717,'consultant-gross'!F:F)</f>
        <v>1875813.0480084568</v>
      </c>
      <c r="AH717" s="14">
        <f>SUMIF('consultant-gross'!D:D,eslam.data!AQ717,'consultant-gross'!G:G)</f>
        <v>61752467.661003046</v>
      </c>
      <c r="AI717" s="14">
        <f>SUMIF('consultant-net'!D:D,eslam.data!AQ717,'consultant-net'!F:F)</f>
        <v>4687303.4253211915</v>
      </c>
      <c r="AJ717" s="2" t="str">
        <f>VLOOKUP(A717,'eslam-to-invoicing'!A:B,2,0)</f>
        <v>EMAAR- Pkg 140-ITP-Mivida</v>
      </c>
      <c r="AQ717" s="2" t="str">
        <f t="shared" si="114"/>
        <v>Mivida-PK#14012</v>
      </c>
      <c r="AR717" s="2" t="str">
        <f t="shared" si="115"/>
        <v>EMAAR- Pkg 140-ITP-Mivida12</v>
      </c>
    </row>
    <row r="718" spans="1:44" hidden="1" x14ac:dyDescent="0.3">
      <c r="A718" s="6" t="s">
        <v>37</v>
      </c>
      <c r="B718" s="6">
        <f>VLOOKUP(A718,Sheet1!A:B,2,0)</f>
        <v>1</v>
      </c>
      <c r="C718" s="6">
        <v>13</v>
      </c>
      <c r="D718" s="25"/>
      <c r="E718" s="2">
        <v>1425866.3089969531</v>
      </c>
      <c r="F718" s="26">
        <f>_xlfn.MAXIFS('data-from-invoicing'!E:E,'data-from-invoicing'!D:D,eslam.data!AR718)</f>
        <v>1425866.3</v>
      </c>
      <c r="G718" s="2">
        <f t="shared" si="112"/>
        <v>-8.9969530235975981E-3</v>
      </c>
      <c r="H718" s="2"/>
      <c r="I718" s="23"/>
      <c r="J718" s="2">
        <f>SUMIF('collection only'!D:D,eslam.data!AQ718,'collection only'!E:E)</f>
        <v>1169770.6499999999</v>
      </c>
      <c r="K718" s="26">
        <f>SUMIF('data-from-invoicing'!D:D,eslam.data!AR718,'data-from-invoicing'!F:F)</f>
        <v>1169767.915</v>
      </c>
      <c r="L718" s="2">
        <f t="shared" si="113"/>
        <v>-2.7349999998696148</v>
      </c>
      <c r="M718" s="2"/>
      <c r="Q718" s="23"/>
      <c r="R718" s="2">
        <v>1169770.6499999999</v>
      </c>
      <c r="S718" s="1">
        <v>43982</v>
      </c>
      <c r="T718" s="1">
        <v>43983</v>
      </c>
      <c r="U718" s="1">
        <v>43983</v>
      </c>
      <c r="V718">
        <v>40</v>
      </c>
      <c r="W718" s="1">
        <v>44023</v>
      </c>
      <c r="X718" s="1">
        <v>44003</v>
      </c>
      <c r="Y718" s="2">
        <v>63178333.969999999</v>
      </c>
      <c r="Z718" s="2">
        <v>7496958.4699999997</v>
      </c>
      <c r="AF718" s="2">
        <v>52250</v>
      </c>
      <c r="AG718" s="14">
        <f>SUMIF('consultant-gross'!D:D,eslam.data!AQ718,'consultant-gross'!F:F)</f>
        <v>0</v>
      </c>
      <c r="AH718" s="14">
        <f>SUMIF('consultant-gross'!D:D,eslam.data!AQ718,'consultant-gross'!G:G)</f>
        <v>0</v>
      </c>
      <c r="AI718" s="14">
        <f>SUMIF('consultant-net'!D:D,eslam.data!AQ718,'consultant-net'!F:F)</f>
        <v>0</v>
      </c>
      <c r="AJ718" s="2" t="str">
        <f>VLOOKUP(A718,'eslam-to-invoicing'!A:B,2,0)</f>
        <v>EMAAR- Pkg 140-ITP-Mivida</v>
      </c>
      <c r="AQ718" s="2" t="str">
        <f t="shared" si="114"/>
        <v>Mivida-PK#14013</v>
      </c>
      <c r="AR718" s="2" t="str">
        <f t="shared" si="115"/>
        <v>EMAAR- Pkg 140-ITP-Mivida13</v>
      </c>
    </row>
    <row r="719" spans="1:44" hidden="1" x14ac:dyDescent="0.3">
      <c r="A719" s="6" t="s">
        <v>37</v>
      </c>
      <c r="B719" s="6">
        <f>VLOOKUP(A719,Sheet1!A:B,2,0)</f>
        <v>1</v>
      </c>
      <c r="C719" s="6">
        <v>14</v>
      </c>
      <c r="D719" s="25"/>
      <c r="E719" s="2">
        <v>2429362.3735546018</v>
      </c>
      <c r="F719" s="26">
        <f>_xlfn.MAXIFS('data-from-invoicing'!E:E,'data-from-invoicing'!D:D,eslam.data!AR719)</f>
        <v>2429362.37</v>
      </c>
      <c r="G719" s="2">
        <f t="shared" si="112"/>
        <v>-3.5546016879379749E-3</v>
      </c>
      <c r="H719" s="2"/>
      <c r="I719" s="23"/>
      <c r="J719" s="2">
        <f>SUMIF('collection only'!D:D,eslam.data!AQ719,'collection only'!E:E)</f>
        <v>7336701.0999999996</v>
      </c>
      <c r="K719" s="26">
        <f>SUMIF('data-from-invoicing'!D:D,eslam.data!AR719,'data-from-invoicing'!F:F)</f>
        <v>7336701.0985000003</v>
      </c>
      <c r="L719" s="2">
        <f t="shared" si="113"/>
        <v>-1.4999993145465851E-3</v>
      </c>
      <c r="M719" s="2"/>
      <c r="Q719" s="23"/>
      <c r="R719" s="2">
        <v>7336701.0996783227</v>
      </c>
      <c r="S719" s="1">
        <v>44012</v>
      </c>
      <c r="T719" s="1">
        <v>44013</v>
      </c>
      <c r="U719" s="1">
        <v>44018</v>
      </c>
      <c r="V719">
        <v>40</v>
      </c>
      <c r="W719" s="1">
        <v>44058</v>
      </c>
      <c r="X719" s="1">
        <v>44033</v>
      </c>
      <c r="Y719" s="2">
        <v>65607696.343554601</v>
      </c>
      <c r="Z719" s="2">
        <v>14334387.263642861</v>
      </c>
      <c r="AF719" s="2">
        <v>52250</v>
      </c>
      <c r="AG719" s="14">
        <f>SUMIF('consultant-gross'!D:D,eslam.data!AQ719,'consultant-gross'!F:F)</f>
        <v>2429362.3735546023</v>
      </c>
      <c r="AH719" s="14">
        <f>SUMIF('consultant-gross'!D:D,eslam.data!AQ719,'consultant-gross'!G:G)</f>
        <v>65607696.343554601</v>
      </c>
      <c r="AI719" s="14">
        <f>SUMIF('consultant-net'!D:D,eslam.data!AQ719,'consultant-net'!F:F)</f>
        <v>7336701.0996783227</v>
      </c>
      <c r="AJ719" s="2" t="str">
        <f>VLOOKUP(A719,'eslam-to-invoicing'!A:B,2,0)</f>
        <v>EMAAR- Pkg 140-ITP-Mivida</v>
      </c>
      <c r="AQ719" s="2" t="str">
        <f t="shared" si="114"/>
        <v>Mivida-PK#14014</v>
      </c>
      <c r="AR719" s="2" t="str">
        <f t="shared" si="115"/>
        <v>EMAAR- Pkg 140-ITP-Mivida14</v>
      </c>
    </row>
    <row r="720" spans="1:44" hidden="1" x14ac:dyDescent="0.3">
      <c r="A720" s="6" t="s">
        <v>37</v>
      </c>
      <c r="B720" s="6">
        <f>VLOOKUP(A720,Sheet1!A:B,2,0)</f>
        <v>1</v>
      </c>
      <c r="C720" s="6">
        <v>15</v>
      </c>
      <c r="D720" s="25"/>
      <c r="E720" s="2">
        <v>16266667.67135912</v>
      </c>
      <c r="F720" s="26">
        <f>_xlfn.MAXIFS('data-from-invoicing'!E:E,'data-from-invoicing'!D:D,eslam.data!AR720)</f>
        <v>16266667.66</v>
      </c>
      <c r="G720" s="2">
        <f t="shared" si="112"/>
        <v>-1.1359119787812233E-2</v>
      </c>
      <c r="H720" s="2"/>
      <c r="I720" s="23"/>
      <c r="J720" s="2">
        <f>SUMIF('collection only'!D:D,eslam.data!AQ720,'collection only'!E:E)</f>
        <v>10305723.52</v>
      </c>
      <c r="K720" s="26">
        <f>SUMIF('data-from-invoicing'!D:D,eslam.data!AR720,'data-from-invoicing'!F:F)</f>
        <v>10902262.273</v>
      </c>
      <c r="L720" s="2">
        <f t="shared" si="113"/>
        <v>596538.75300000049</v>
      </c>
      <c r="M720" s="2"/>
      <c r="Q720" s="23"/>
      <c r="R720" s="2">
        <v>10305723.52443767</v>
      </c>
      <c r="S720" s="1">
        <v>44043</v>
      </c>
      <c r="T720" s="1">
        <v>44040</v>
      </c>
      <c r="U720" s="1">
        <v>44049</v>
      </c>
      <c r="V720">
        <v>40</v>
      </c>
      <c r="W720" s="1">
        <v>44089</v>
      </c>
      <c r="X720" s="1">
        <v>44067</v>
      </c>
      <c r="Y720" s="2">
        <v>81874364.014913723</v>
      </c>
      <c r="Z720" s="2">
        <v>10470685.886565439</v>
      </c>
      <c r="AF720" s="2">
        <v>74750</v>
      </c>
      <c r="AG720" s="14">
        <f>SUMIF('consultant-gross'!D:D,eslam.data!AQ720,'consultant-gross'!F:F)</f>
        <v>16266667.671359122</v>
      </c>
      <c r="AH720" s="14">
        <f>SUMIF('consultant-gross'!D:D,eslam.data!AQ720,'consultant-gross'!G:G)</f>
        <v>81874364.014913723</v>
      </c>
      <c r="AI720" s="14">
        <f>SUMIF('consultant-net'!D:D,eslam.data!AQ720,'consultant-net'!F:F)</f>
        <v>10305723.524437666</v>
      </c>
      <c r="AJ720" s="2" t="str">
        <f>VLOOKUP(A720,'eslam-to-invoicing'!A:B,2,0)</f>
        <v>EMAAR- Pkg 140-ITP-Mivida</v>
      </c>
      <c r="AQ720" s="2" t="str">
        <f t="shared" si="114"/>
        <v>Mivida-PK#14015</v>
      </c>
      <c r="AR720" s="2" t="str">
        <f t="shared" si="115"/>
        <v>EMAAR- Pkg 140-ITP-Mivida15</v>
      </c>
    </row>
    <row r="721" spans="1:44" hidden="1" x14ac:dyDescent="0.3">
      <c r="A721" s="6" t="s">
        <v>37</v>
      </c>
      <c r="B721" s="6">
        <f>VLOOKUP(A721,Sheet1!A:B,2,0)</f>
        <v>1</v>
      </c>
      <c r="C721" s="6">
        <v>16</v>
      </c>
      <c r="D721" s="25"/>
      <c r="E721" s="2">
        <v>19380294.5983507</v>
      </c>
      <c r="F721" s="26">
        <f>_xlfn.MAXIFS('data-from-invoicing'!E:E,'data-from-invoicing'!D:D,eslam.data!AR721)</f>
        <v>19380294.600000001</v>
      </c>
      <c r="G721" s="2">
        <f t="shared" si="112"/>
        <v>1.6493014991283417E-3</v>
      </c>
      <c r="H721" s="2"/>
      <c r="I721" s="23"/>
      <c r="J721" s="2">
        <f>SUMIF('collection only'!D:D,eslam.data!AQ721,'collection only'!E:E)</f>
        <v>10553431.24</v>
      </c>
      <c r="K721" s="26">
        <f>SUMIF('data-from-invoicing'!D:D,eslam.data!AR721,'data-from-invoicing'!F:F)</f>
        <v>13266917.76</v>
      </c>
      <c r="L721" s="2">
        <f t="shared" si="113"/>
        <v>2713486.5199999996</v>
      </c>
      <c r="M721" s="2"/>
      <c r="Q721" s="23"/>
      <c r="R721" s="2">
        <v>10553431.239390019</v>
      </c>
      <c r="S721" s="1">
        <v>44074</v>
      </c>
      <c r="T721" s="1">
        <v>44075</v>
      </c>
      <c r="U721" s="1">
        <v>44075</v>
      </c>
      <c r="V721">
        <v>40</v>
      </c>
      <c r="W721" s="1">
        <v>44115</v>
      </c>
      <c r="X721" s="1">
        <v>44089</v>
      </c>
      <c r="Y721" s="2">
        <v>101254658.6132644</v>
      </c>
      <c r="Z721" s="2">
        <v>3625858.675608194</v>
      </c>
      <c r="AF721" s="2">
        <v>74750</v>
      </c>
      <c r="AG721" s="14">
        <f>SUMIF('consultant-gross'!D:D,eslam.data!AQ721,'consultant-gross'!F:F)</f>
        <v>19380294.598350704</v>
      </c>
      <c r="AH721" s="14">
        <f>SUMIF('consultant-gross'!D:D,eslam.data!AQ721,'consultant-gross'!G:G)</f>
        <v>101254658.61326443</v>
      </c>
      <c r="AI721" s="14">
        <f>SUMIF('consultant-net'!D:D,eslam.data!AQ721,'consultant-net'!F:F)</f>
        <v>10553431.239390016</v>
      </c>
      <c r="AJ721" s="2" t="str">
        <f>VLOOKUP(A721,'eslam-to-invoicing'!A:B,2,0)</f>
        <v>EMAAR- Pkg 140-ITP-Mivida</v>
      </c>
      <c r="AQ721" s="2" t="str">
        <f t="shared" si="114"/>
        <v>Mivida-PK#14016</v>
      </c>
      <c r="AR721" s="2" t="str">
        <f t="shared" si="115"/>
        <v>EMAAR- Pkg 140-ITP-Mivida16</v>
      </c>
    </row>
    <row r="722" spans="1:44" hidden="1" x14ac:dyDescent="0.3">
      <c r="A722" s="6" t="s">
        <v>37</v>
      </c>
      <c r="B722" s="6">
        <f>VLOOKUP(A722,Sheet1!A:B,2,0)</f>
        <v>1</v>
      </c>
      <c r="C722" s="6">
        <v>17</v>
      </c>
      <c r="D722" s="25"/>
      <c r="E722" s="2">
        <v>16610857.33276418</v>
      </c>
      <c r="F722" s="26">
        <f>_xlfn.MAXIFS('data-from-invoicing'!E:E,'data-from-invoicing'!D:D,eslam.data!AR722)</f>
        <v>16610857.339999998</v>
      </c>
      <c r="G722" s="2">
        <f t="shared" si="112"/>
        <v>7.2358176112174988E-3</v>
      </c>
      <c r="H722" s="2"/>
      <c r="I722" s="23"/>
      <c r="J722" s="2">
        <f>SUMIF('collection only'!D:D,eslam.data!AQ722,'collection only'!E:E)</f>
        <v>11726998.43</v>
      </c>
      <c r="K722" s="26">
        <f>SUMIF('data-from-invoicing'!D:D,eslam.data!AR722,'data-from-invoicing'!F:F)</f>
        <v>11726998.431499999</v>
      </c>
      <c r="L722" s="2">
        <f t="shared" si="113"/>
        <v>1.4999993145465851E-3</v>
      </c>
      <c r="M722" s="2"/>
      <c r="Q722" s="23"/>
      <c r="R722" s="2">
        <v>11726998.42658535</v>
      </c>
      <c r="S722" s="1">
        <v>44104</v>
      </c>
      <c r="T722" s="1">
        <v>44105</v>
      </c>
      <c r="U722" s="1">
        <v>44108</v>
      </c>
      <c r="V722">
        <v>40</v>
      </c>
      <c r="W722" s="1">
        <v>44148</v>
      </c>
      <c r="X722" s="1">
        <v>44123</v>
      </c>
      <c r="Y722" s="2">
        <v>117865515.94602861</v>
      </c>
      <c r="Z722" s="2">
        <v>808207.31956038659</v>
      </c>
      <c r="AF722" s="2">
        <v>74750</v>
      </c>
      <c r="AG722" s="14">
        <f>SUMIF('consultant-gross'!D:D,eslam.data!AQ722,'consultant-gross'!F:F)</f>
        <v>16610857.332764179</v>
      </c>
      <c r="AH722" s="14">
        <f>SUMIF('consultant-gross'!D:D,eslam.data!AQ722,'consultant-gross'!G:G)</f>
        <v>117865515.94602861</v>
      </c>
      <c r="AI722" s="14">
        <f>SUMIF('consultant-net'!D:D,eslam.data!AQ722,'consultant-net'!F:F)</f>
        <v>11726998.426585346</v>
      </c>
      <c r="AJ722" s="2" t="str">
        <f>VLOOKUP(A722,'eslam-to-invoicing'!A:B,2,0)</f>
        <v>EMAAR- Pkg 140-ITP-Mivida</v>
      </c>
      <c r="AQ722" s="2" t="str">
        <f t="shared" si="114"/>
        <v>Mivida-PK#14017</v>
      </c>
      <c r="AR722" s="2" t="str">
        <f t="shared" si="115"/>
        <v>EMAAR- Pkg 140-ITP-Mivida17</v>
      </c>
    </row>
    <row r="723" spans="1:44" hidden="1" x14ac:dyDescent="0.3">
      <c r="A723" s="6" t="s">
        <v>37</v>
      </c>
      <c r="B723" s="6">
        <f>VLOOKUP(A723,Sheet1!A:B,2,0)</f>
        <v>1</v>
      </c>
      <c r="C723" s="6">
        <v>18</v>
      </c>
      <c r="D723" s="25"/>
      <c r="E723" s="2">
        <v>4603925.7609414915</v>
      </c>
      <c r="F723" s="26">
        <f>_xlfn.MAXIFS('data-from-invoicing'!E:E,'data-from-invoicing'!D:D,eslam.data!AR723)</f>
        <v>4603925.7699999996</v>
      </c>
      <c r="G723" s="2">
        <f t="shared" si="112"/>
        <v>9.0585080906748772E-3</v>
      </c>
      <c r="H723" s="2"/>
      <c r="I723" s="23"/>
      <c r="J723" s="2">
        <f>SUMIF('collection only'!D:D,eslam.data!AQ723,'collection only'!E:E)</f>
        <v>3831058.93</v>
      </c>
      <c r="K723" s="26">
        <f>SUMIF('data-from-invoicing'!D:D,eslam.data!AR723,'data-from-invoicing'!F:F)</f>
        <v>3831058.9284999999</v>
      </c>
      <c r="L723" s="2">
        <f t="shared" si="113"/>
        <v>-1.5000002458691597E-3</v>
      </c>
      <c r="M723" s="2"/>
      <c r="Q723" s="23"/>
      <c r="R723" s="2">
        <v>3831058.9300426389</v>
      </c>
      <c r="S723" s="1">
        <v>44135</v>
      </c>
      <c r="T723" s="1">
        <v>44139</v>
      </c>
      <c r="U723" s="1">
        <v>44144</v>
      </c>
      <c r="V723">
        <v>40</v>
      </c>
      <c r="W723" s="1">
        <v>44184</v>
      </c>
      <c r="X723" s="1">
        <v>44164</v>
      </c>
      <c r="Y723" s="2">
        <v>122469441.7069701</v>
      </c>
      <c r="Z723" s="2">
        <v>876421.35800683463</v>
      </c>
      <c r="AF723" s="2">
        <v>74750</v>
      </c>
      <c r="AG723" s="14">
        <f>SUMIF('consultant-gross'!D:D,eslam.data!AQ723,'consultant-gross'!F:F)</f>
        <v>4603925.7609414905</v>
      </c>
      <c r="AH723" s="14">
        <f>SUMIF('consultant-gross'!D:D,eslam.data!AQ723,'consultant-gross'!G:G)</f>
        <v>122469441.7069701</v>
      </c>
      <c r="AI723" s="14">
        <f>SUMIF('consultant-net'!D:D,eslam.data!AQ723,'consultant-net'!F:F)</f>
        <v>3831058.9300426394</v>
      </c>
      <c r="AJ723" s="2" t="str">
        <f>VLOOKUP(A723,'eslam-to-invoicing'!A:B,2,0)</f>
        <v>EMAAR- Pkg 140-ITP-Mivida</v>
      </c>
      <c r="AQ723" s="2" t="str">
        <f t="shared" si="114"/>
        <v>Mivida-PK#14018</v>
      </c>
      <c r="AR723" s="2" t="str">
        <f t="shared" si="115"/>
        <v>EMAAR- Pkg 140-ITP-Mivida18</v>
      </c>
    </row>
    <row r="724" spans="1:44" hidden="1" x14ac:dyDescent="0.3">
      <c r="A724" s="6" t="s">
        <v>37</v>
      </c>
      <c r="B724" s="6">
        <f>VLOOKUP(A724,Sheet1!A:B,2,0)</f>
        <v>1</v>
      </c>
      <c r="C724" s="6">
        <v>19</v>
      </c>
      <c r="D724" s="25"/>
      <c r="E724" s="2">
        <v>11459315.86360215</v>
      </c>
      <c r="F724" s="26">
        <f>_xlfn.MAXIFS('data-from-invoicing'!E:E,'data-from-invoicing'!D:D,eslam.data!AR724)</f>
        <v>11459315.859999999</v>
      </c>
      <c r="G724" s="2">
        <f t="shared" si="112"/>
        <v>-3.6021508276462555E-3</v>
      </c>
      <c r="H724" s="2"/>
      <c r="I724" s="23"/>
      <c r="J724" s="2">
        <f>SUMIF('collection only'!D:D,eslam.data!AQ724,'collection only'!E:E)</f>
        <v>8885358.6199999992</v>
      </c>
      <c r="K724" s="26">
        <f>SUMIF('data-from-invoicing'!D:D,eslam.data!AR724,'data-from-invoicing'!F:F)</f>
        <v>8885358.6229999978</v>
      </c>
      <c r="L724" s="2">
        <f t="shared" si="113"/>
        <v>2.9999986290931702E-3</v>
      </c>
      <c r="M724" s="2"/>
      <c r="Q724" s="23"/>
      <c r="R724" s="2">
        <v>8885358.6191255152</v>
      </c>
      <c r="S724" s="1">
        <v>44165</v>
      </c>
      <c r="T724" s="1">
        <v>44168</v>
      </c>
      <c r="U724" s="1">
        <v>44171</v>
      </c>
      <c r="V724">
        <v>40</v>
      </c>
      <c r="W724" s="1">
        <v>44211</v>
      </c>
      <c r="X724" s="1">
        <v>44186</v>
      </c>
      <c r="Y724" s="2">
        <v>133928757.5705722</v>
      </c>
      <c r="Z724" s="2">
        <v>214106.85750000001</v>
      </c>
      <c r="AF724" s="2">
        <v>74750</v>
      </c>
      <c r="AG724" s="14">
        <f>SUMIF('consultant-gross'!D:D,eslam.data!AQ724,'consultant-gross'!F:F)</f>
        <v>11459315.863602147</v>
      </c>
      <c r="AH724" s="14">
        <f>SUMIF('consultant-gross'!D:D,eslam.data!AQ724,'consultant-gross'!G:G)</f>
        <v>133928757.57057224</v>
      </c>
      <c r="AI724" s="14">
        <f>SUMIF('consultant-net'!D:D,eslam.data!AQ724,'consultant-net'!F:F)</f>
        <v>8885358.6191255152</v>
      </c>
      <c r="AJ724" s="2" t="str">
        <f>VLOOKUP(A724,'eslam-to-invoicing'!A:B,2,0)</f>
        <v>EMAAR- Pkg 140-ITP-Mivida</v>
      </c>
      <c r="AQ724" s="2" t="str">
        <f t="shared" si="114"/>
        <v>Mivida-PK#14019</v>
      </c>
      <c r="AR724" s="2" t="str">
        <f t="shared" si="115"/>
        <v>EMAAR- Pkg 140-ITP-Mivida19</v>
      </c>
    </row>
    <row r="725" spans="1:44" hidden="1" x14ac:dyDescent="0.3">
      <c r="A725" s="6" t="s">
        <v>37</v>
      </c>
      <c r="B725" s="6">
        <f>VLOOKUP(A725,Sheet1!A:B,2,0)</f>
        <v>1</v>
      </c>
      <c r="C725" s="6">
        <v>20</v>
      </c>
      <c r="D725" s="25"/>
      <c r="E725" s="2">
        <v>5957491.0722286552</v>
      </c>
      <c r="F725" s="26">
        <f>_xlfn.MAXIFS('data-from-invoicing'!E:E,'data-from-invoicing'!D:D,eslam.data!AR725)</f>
        <v>5957491.2800000003</v>
      </c>
      <c r="G725" s="2">
        <f t="shared" si="112"/>
        <v>0.20777134504169226</v>
      </c>
      <c r="H725" s="2"/>
      <c r="I725" s="23"/>
      <c r="J725" s="2">
        <f>SUMIF('collection only'!D:D,eslam.data!AQ725,'collection only'!E:E)</f>
        <v>5084359.83</v>
      </c>
      <c r="K725" s="26">
        <f>SUMIF('data-from-invoicing'!D:D,eslam.data!AR725,'data-from-invoicing'!F:F)</f>
        <v>6060664.0800000001</v>
      </c>
      <c r="L725" s="2">
        <f t="shared" si="113"/>
        <v>976304.25</v>
      </c>
      <c r="M725" s="2"/>
      <c r="Q725" s="23"/>
      <c r="R725" s="2">
        <v>5084359.8247633427</v>
      </c>
      <c r="S725" s="1">
        <v>44196</v>
      </c>
      <c r="T725" s="1">
        <v>44196</v>
      </c>
      <c r="U725" s="1">
        <v>44201</v>
      </c>
      <c r="V725">
        <v>40</v>
      </c>
      <c r="W725" s="1">
        <v>44241</v>
      </c>
      <c r="X725" s="1">
        <v>44231</v>
      </c>
      <c r="Y725" s="2">
        <v>139886248.6428009</v>
      </c>
      <c r="Z725" s="2">
        <v>17194.8</v>
      </c>
      <c r="AF725" s="2">
        <v>85700</v>
      </c>
      <c r="AG725" s="14">
        <f>SUMIF('consultant-gross'!D:D,eslam.data!AQ725,'consultant-gross'!F:F)</f>
        <v>5957491.0722286552</v>
      </c>
      <c r="AH725" s="14">
        <f>SUMIF('consultant-gross'!D:D,eslam.data!AQ725,'consultant-gross'!G:G)</f>
        <v>139886248.6428009</v>
      </c>
      <c r="AI725" s="14">
        <f>SUMIF('consultant-net'!D:D,eslam.data!AQ725,'consultant-net'!F:F)</f>
        <v>5084359.8247633427</v>
      </c>
      <c r="AJ725" s="2" t="str">
        <f>VLOOKUP(A725,'eslam-to-invoicing'!A:B,2,0)</f>
        <v>EMAAR- Pkg 140-ITP-Mivida</v>
      </c>
      <c r="AQ725" s="2" t="str">
        <f t="shared" si="114"/>
        <v>Mivida-PK#14020</v>
      </c>
      <c r="AR725" s="2" t="str">
        <f t="shared" si="115"/>
        <v>EMAAR- Pkg 140-ITP-Mivida20</v>
      </c>
    </row>
    <row r="726" spans="1:44" hidden="1" x14ac:dyDescent="0.3">
      <c r="A726" s="6" t="s">
        <v>37</v>
      </c>
      <c r="B726" s="6">
        <f>VLOOKUP(A726,Sheet1!A:B,2,0)</f>
        <v>1</v>
      </c>
      <c r="C726" s="6">
        <v>21</v>
      </c>
      <c r="D726" s="25"/>
      <c r="E726" s="2">
        <v>9991628.9771991074</v>
      </c>
      <c r="F726" s="26">
        <f>_xlfn.MAXIFS('data-from-invoicing'!E:E,'data-from-invoicing'!D:D,eslam.data!AR726)</f>
        <v>9991628.9700000007</v>
      </c>
      <c r="G726" s="2">
        <f t="shared" si="112"/>
        <v>-7.1991067379713058E-3</v>
      </c>
      <c r="H726" s="2"/>
      <c r="I726" s="23"/>
      <c r="J726" s="2">
        <f>SUMIF('collection only'!D:D,eslam.data!AQ726,'collection only'!E:E)</f>
        <v>8185193.8300000001</v>
      </c>
      <c r="K726" s="26">
        <f>SUMIF('data-from-invoicing'!D:D,eslam.data!AR726,'data-from-invoicing'!F:F)</f>
        <v>8185193.8284999998</v>
      </c>
      <c r="L726" s="2">
        <f t="shared" si="113"/>
        <v>-1.5000002458691597E-3</v>
      </c>
      <c r="M726" s="2"/>
      <c r="Q726" s="23"/>
      <c r="R726" s="2">
        <v>8185193.8343963921</v>
      </c>
      <c r="S726" s="1">
        <v>44227</v>
      </c>
      <c r="T726" s="1">
        <v>44231</v>
      </c>
      <c r="U726" s="1">
        <v>44234</v>
      </c>
      <c r="V726">
        <v>40</v>
      </c>
      <c r="W726" s="1">
        <v>44274</v>
      </c>
      <c r="X726" s="1">
        <v>44245</v>
      </c>
      <c r="Y726" s="2">
        <v>149877877.62</v>
      </c>
      <c r="AF726" s="2">
        <v>85700</v>
      </c>
      <c r="AG726" s="14">
        <f>SUMIF('consultant-gross'!D:D,eslam.data!AQ726,'consultant-gross'!F:F)</f>
        <v>9991628.9774986804</v>
      </c>
      <c r="AH726" s="14">
        <f>SUMIF('consultant-gross'!D:D,eslam.data!AQ726,'consultant-gross'!G:G)</f>
        <v>149877877.62029958</v>
      </c>
      <c r="AI726" s="14">
        <f>SUMIF('consultant-net'!D:D,eslam.data!AQ726,'consultant-net'!F:F)</f>
        <v>8185193.8343963921</v>
      </c>
      <c r="AJ726" s="2" t="str">
        <f>VLOOKUP(A726,'eslam-to-invoicing'!A:B,2,0)</f>
        <v>EMAAR- Pkg 140-ITP-Mivida</v>
      </c>
      <c r="AQ726" s="2" t="str">
        <f t="shared" si="114"/>
        <v>Mivida-PK#14021</v>
      </c>
      <c r="AR726" s="2" t="str">
        <f t="shared" si="115"/>
        <v>EMAAR- Pkg 140-ITP-Mivida21</v>
      </c>
    </row>
    <row r="727" spans="1:44" hidden="1" x14ac:dyDescent="0.3">
      <c r="A727" s="6" t="s">
        <v>37</v>
      </c>
      <c r="B727" s="6">
        <f>VLOOKUP(A727,Sheet1!A:B,2,0)</f>
        <v>1</v>
      </c>
      <c r="C727" s="6">
        <v>22</v>
      </c>
      <c r="D727" s="25"/>
      <c r="E727" s="2">
        <v>5467007.0699999928</v>
      </c>
      <c r="F727" s="26">
        <f>_xlfn.MAXIFS('data-from-invoicing'!E:E,'data-from-invoicing'!D:D,eslam.data!AR727)</f>
        <v>5467007.0499999998</v>
      </c>
      <c r="G727" s="2">
        <f t="shared" si="112"/>
        <v>-1.9999993033707142E-2</v>
      </c>
      <c r="H727" s="2"/>
      <c r="I727" s="23"/>
      <c r="J727" s="2">
        <f>SUMIF('collection only'!D:D,eslam.data!AQ727,'collection only'!E:E)</f>
        <v>4603109.1399999997</v>
      </c>
      <c r="K727" s="26">
        <f>SUMIF('data-from-invoicing'!D:D,eslam.data!AR727,'data-from-invoicing'!F:F)</f>
        <v>4603109.1524999999</v>
      </c>
      <c r="L727" s="2">
        <f t="shared" si="113"/>
        <v>1.2500000186264515E-2</v>
      </c>
      <c r="M727" s="2"/>
      <c r="Q727" s="23"/>
      <c r="R727" s="2">
        <v>4603109.16</v>
      </c>
      <c r="S727" s="1">
        <v>44255</v>
      </c>
      <c r="T727" s="1">
        <v>44259</v>
      </c>
      <c r="U727" s="1">
        <v>44270</v>
      </c>
      <c r="V727">
        <v>40</v>
      </c>
      <c r="W727" s="1">
        <v>44310</v>
      </c>
      <c r="X727" s="1">
        <v>44287</v>
      </c>
      <c r="Y727" s="2">
        <v>155344884.69</v>
      </c>
      <c r="AF727" s="2">
        <v>85700</v>
      </c>
      <c r="AG727" s="14">
        <f>SUMIF('consultant-gross'!D:D,eslam.data!AQ727,'consultant-gross'!F:F)</f>
        <v>0</v>
      </c>
      <c r="AH727" s="14">
        <f>SUMIF('consultant-gross'!D:D,eslam.data!AQ727,'consultant-gross'!G:G)</f>
        <v>0</v>
      </c>
      <c r="AI727" s="14">
        <f>SUMIF('consultant-net'!D:D,eslam.data!AQ727,'consultant-net'!F:F)</f>
        <v>0</v>
      </c>
      <c r="AJ727" s="2" t="str">
        <f>VLOOKUP(A727,'eslam-to-invoicing'!A:B,2,0)</f>
        <v>EMAAR- Pkg 140-ITP-Mivida</v>
      </c>
      <c r="AQ727" s="2" t="str">
        <f t="shared" si="114"/>
        <v>Mivida-PK#14022</v>
      </c>
      <c r="AR727" s="2" t="str">
        <f t="shared" si="115"/>
        <v>EMAAR- Pkg 140-ITP-Mivida22</v>
      </c>
    </row>
    <row r="728" spans="1:44" hidden="1" x14ac:dyDescent="0.3">
      <c r="A728" s="6" t="s">
        <v>37</v>
      </c>
      <c r="B728" s="6">
        <f>VLOOKUP(A728,Sheet1!A:B,2,0)</f>
        <v>1</v>
      </c>
      <c r="C728" s="6">
        <v>23</v>
      </c>
      <c r="D728" s="25"/>
      <c r="E728" s="2">
        <v>4716911.4399999976</v>
      </c>
      <c r="F728" s="26">
        <f>_xlfn.MAXIFS('data-from-invoicing'!E:E,'data-from-invoicing'!D:D,eslam.data!AR728)</f>
        <v>4716911.47</v>
      </c>
      <c r="G728" s="2">
        <f t="shared" si="112"/>
        <v>3.000000212341547E-2</v>
      </c>
      <c r="H728" s="2"/>
      <c r="I728" s="23"/>
      <c r="J728" s="2">
        <f>SUMIF('collection only'!D:D,eslam.data!AQ728,'collection only'!E:E)</f>
        <v>3870461.7</v>
      </c>
      <c r="K728" s="26">
        <f>SUMIF('data-from-invoicing'!D:D,eslam.data!AR728,'data-from-invoicing'!F:F)</f>
        <v>3870461.7235000003</v>
      </c>
      <c r="L728" s="2">
        <f t="shared" si="113"/>
        <v>2.350000012665987E-2</v>
      </c>
      <c r="M728" s="2"/>
      <c r="Q728" s="23"/>
      <c r="R728" s="2">
        <v>3870461.69</v>
      </c>
      <c r="S728" s="1">
        <v>44286</v>
      </c>
      <c r="T728" s="1">
        <v>44290</v>
      </c>
      <c r="U728" s="1">
        <v>44311</v>
      </c>
      <c r="V728">
        <v>40</v>
      </c>
      <c r="W728" s="1">
        <v>44351</v>
      </c>
      <c r="X728" s="1">
        <v>44342</v>
      </c>
      <c r="Y728" s="2">
        <v>160061796.13</v>
      </c>
      <c r="AF728" s="2">
        <v>85700</v>
      </c>
      <c r="AG728" s="14">
        <f>SUMIF('consultant-gross'!D:D,eslam.data!AQ728,'consultant-gross'!F:F)</f>
        <v>1777689.2862962484</v>
      </c>
      <c r="AH728" s="14">
        <f>SUMIF('consultant-gross'!D:D,eslam.data!AQ728,'consultant-gross'!G:G)</f>
        <v>157122573.97629625</v>
      </c>
      <c r="AI728" s="14">
        <f>SUMIF('consultant-net'!D:D,eslam.data!AQ728,'consultant-net'!F:F)</f>
        <v>1458682.9493849874</v>
      </c>
      <c r="AJ728" s="2" t="str">
        <f>VLOOKUP(A728,'eslam-to-invoicing'!A:B,2,0)</f>
        <v>EMAAR- Pkg 140-ITP-Mivida</v>
      </c>
      <c r="AQ728" s="2" t="str">
        <f t="shared" si="114"/>
        <v>Mivida-PK#14023</v>
      </c>
      <c r="AR728" s="2" t="str">
        <f t="shared" si="115"/>
        <v>EMAAR- Pkg 140-ITP-Mivida23</v>
      </c>
    </row>
    <row r="729" spans="1:44" hidden="1" x14ac:dyDescent="0.3">
      <c r="A729" s="6" t="s">
        <v>37</v>
      </c>
      <c r="B729" s="6">
        <f>VLOOKUP(A729,Sheet1!A:B,2,0)</f>
        <v>1</v>
      </c>
      <c r="C729" s="6">
        <v>24</v>
      </c>
      <c r="D729" s="25"/>
      <c r="E729" s="2">
        <v>4573435.8657481372</v>
      </c>
      <c r="F729" s="26">
        <f>_xlfn.MAXIFS('data-from-invoicing'!E:E,'data-from-invoicing'!D:D,eslam.data!AR729)</f>
        <v>4573435.8600000003</v>
      </c>
      <c r="G729" s="2">
        <f t="shared" si="112"/>
        <v>-5.7481369003653526E-3</v>
      </c>
      <c r="H729" s="2"/>
      <c r="I729" s="23"/>
      <c r="J729" s="2">
        <f>SUMIF('collection only'!D:D,eslam.data!AQ729,'collection only'!E:E)</f>
        <v>3732732.7980726361</v>
      </c>
      <c r="K729" s="26">
        <f>SUMIF('data-from-invoicing'!D:D,eslam.data!AR729,'data-from-invoicing'!F:F)</f>
        <v>4604153.83</v>
      </c>
      <c r="L729" s="2">
        <f t="shared" si="113"/>
        <v>871421.03192736395</v>
      </c>
      <c r="M729" s="2"/>
      <c r="Q729" s="23"/>
      <c r="R729" s="2">
        <v>3732732.7980726361</v>
      </c>
      <c r="S729" s="1">
        <v>44347</v>
      </c>
      <c r="T729" s="1">
        <v>44351</v>
      </c>
      <c r="U729" s="1">
        <v>44377</v>
      </c>
      <c r="V729">
        <v>40</v>
      </c>
      <c r="W729" s="1">
        <v>44417</v>
      </c>
      <c r="X729" s="1">
        <v>44392</v>
      </c>
      <c r="Y729" s="2">
        <v>164635231.9957481</v>
      </c>
      <c r="AF729" s="2">
        <v>105700</v>
      </c>
      <c r="AG729" s="14">
        <f>SUMIF('consultant-gross'!D:D,eslam.data!AQ729,'consultant-gross'!F:F)</f>
        <v>0</v>
      </c>
      <c r="AH729" s="14">
        <f>SUMIF('consultant-gross'!D:D,eslam.data!AQ729,'consultant-gross'!G:G)</f>
        <v>0</v>
      </c>
      <c r="AI729" s="14">
        <f>SUMIF('consultant-net'!D:D,eslam.data!AQ729,'consultant-net'!F:F)</f>
        <v>0</v>
      </c>
      <c r="AJ729" s="2" t="str">
        <f>VLOOKUP(A729,'eslam-to-invoicing'!A:B,2,0)</f>
        <v>EMAAR- Pkg 140-ITP-Mivida</v>
      </c>
      <c r="AQ729" s="2" t="str">
        <f t="shared" si="114"/>
        <v>Mivida-PK#14024</v>
      </c>
      <c r="AR729" s="2" t="str">
        <f t="shared" si="115"/>
        <v>EMAAR- Pkg 140-ITP-Mivida24</v>
      </c>
    </row>
    <row r="730" spans="1:44" hidden="1" x14ac:dyDescent="0.3">
      <c r="A730" s="6" t="s">
        <v>37</v>
      </c>
      <c r="B730" s="6">
        <f>VLOOKUP(A730,Sheet1!A:B,2,0)</f>
        <v>1</v>
      </c>
      <c r="C730" s="6">
        <v>25</v>
      </c>
      <c r="D730" s="25"/>
      <c r="E730" s="2">
        <v>5220299.9542518854</v>
      </c>
      <c r="F730" s="26">
        <f>_xlfn.MAXIFS('data-from-invoicing'!E:E,'data-from-invoicing'!D:D,eslam.data!AR730)</f>
        <v>5220299.96</v>
      </c>
      <c r="G730" s="2">
        <f t="shared" si="112"/>
        <v>5.7481145486235619E-3</v>
      </c>
      <c r="H730" s="2"/>
      <c r="I730" s="23"/>
      <c r="J730" s="2">
        <f>SUMIF('collection only'!D:D,eslam.data!AQ730,'collection only'!E:E)</f>
        <v>9016182.2400000002</v>
      </c>
      <c r="K730" s="26">
        <f>SUMIF('data-from-invoicing'!D:D,eslam.data!AR730,'data-from-invoicing'!F:F)</f>
        <v>9290247.7980000004</v>
      </c>
      <c r="L730" s="2">
        <f t="shared" si="113"/>
        <v>274065.55800000019</v>
      </c>
      <c r="M730" s="2"/>
      <c r="Q730" s="23"/>
      <c r="R730" s="2">
        <v>9016182.2400000002</v>
      </c>
      <c r="S730" s="1">
        <v>44377</v>
      </c>
      <c r="T730" s="1">
        <v>44376</v>
      </c>
      <c r="U730" s="1">
        <v>44426</v>
      </c>
      <c r="V730">
        <v>40</v>
      </c>
      <c r="W730" s="1">
        <v>44466</v>
      </c>
      <c r="X730" s="1">
        <v>44439</v>
      </c>
      <c r="Y730" s="2">
        <v>169855531.94999999</v>
      </c>
      <c r="AF730" s="2">
        <v>623487.51</v>
      </c>
      <c r="AG730" s="14">
        <f>SUMIF('consultant-gross'!D:D,eslam.data!AQ730,'consultant-gross'!F:F)</f>
        <v>0</v>
      </c>
      <c r="AH730" s="14">
        <f>SUMIF('consultant-gross'!D:D,eslam.data!AQ730,'consultant-gross'!G:G)</f>
        <v>0</v>
      </c>
      <c r="AI730" s="14">
        <f>SUMIF('consultant-net'!D:D,eslam.data!AQ730,'consultant-net'!F:F)</f>
        <v>0</v>
      </c>
      <c r="AJ730" s="2" t="str">
        <f>VLOOKUP(A730,'eslam-to-invoicing'!A:B,2,0)</f>
        <v>EMAAR- Pkg 140-ITP-Mivida</v>
      </c>
      <c r="AQ730" s="2" t="str">
        <f t="shared" si="114"/>
        <v>Mivida-PK#14025</v>
      </c>
      <c r="AR730" s="2" t="str">
        <f t="shared" si="115"/>
        <v>EMAAR- Pkg 140-ITP-Mivida25</v>
      </c>
    </row>
    <row r="731" spans="1:44" hidden="1" x14ac:dyDescent="0.3">
      <c r="A731" s="6" t="s">
        <v>37</v>
      </c>
      <c r="B731" s="6">
        <f>VLOOKUP(A731,Sheet1!A:B,2,0)</f>
        <v>1</v>
      </c>
      <c r="C731" s="6">
        <v>26</v>
      </c>
      <c r="D731" s="25"/>
      <c r="E731" s="2">
        <v>3380977.6200000048</v>
      </c>
      <c r="F731" s="26">
        <f>_xlfn.MAXIFS('data-from-invoicing'!E:E,'data-from-invoicing'!D:D,eslam.data!AR731)</f>
        <v>3380977.62</v>
      </c>
      <c r="G731" s="2">
        <f t="shared" si="112"/>
        <v>-4.6566128730773926E-9</v>
      </c>
      <c r="H731" s="2"/>
      <c r="I731" s="23"/>
      <c r="J731" s="2">
        <f>SUMIF('collection only'!D:D,eslam.data!AQ731,'collection only'!E:E)</f>
        <v>3143991.8</v>
      </c>
      <c r="K731" s="26">
        <f>SUMIF('data-from-invoicing'!D:D,eslam.data!AR731,'data-from-invoicing'!F:F)</f>
        <v>3321493.111</v>
      </c>
      <c r="L731" s="2">
        <f t="shared" si="113"/>
        <v>177501.31100000022</v>
      </c>
      <c r="M731" s="2"/>
      <c r="Q731" s="23"/>
      <c r="R731" s="2">
        <v>3143991.79</v>
      </c>
      <c r="S731" s="1">
        <v>44500</v>
      </c>
      <c r="T731" s="1">
        <v>44500</v>
      </c>
      <c r="U731" s="1">
        <v>44502</v>
      </c>
      <c r="V731">
        <v>40</v>
      </c>
      <c r="W731" s="1">
        <v>44542</v>
      </c>
      <c r="X731" s="1">
        <v>44521</v>
      </c>
      <c r="Y731" s="2">
        <v>173236509.56999999</v>
      </c>
      <c r="AF731" s="2">
        <v>623487.51</v>
      </c>
      <c r="AG731" s="14">
        <f>SUMIF('consultant-gross'!D:D,eslam.data!AQ731,'consultant-gross'!F:F)</f>
        <v>0</v>
      </c>
      <c r="AH731" s="14">
        <f>SUMIF('consultant-gross'!D:D,eslam.data!AQ731,'consultant-gross'!G:G)</f>
        <v>0</v>
      </c>
      <c r="AI731" s="14">
        <f>SUMIF('consultant-net'!D:D,eslam.data!AQ731,'consultant-net'!F:F)</f>
        <v>0</v>
      </c>
      <c r="AJ731" s="2" t="str">
        <f>VLOOKUP(A731,'eslam-to-invoicing'!A:B,2,0)</f>
        <v>EMAAR- Pkg 140-ITP-Mivida</v>
      </c>
      <c r="AQ731" s="2" t="str">
        <f t="shared" si="114"/>
        <v>Mivida-PK#14026</v>
      </c>
      <c r="AR731" s="2" t="str">
        <f t="shared" si="115"/>
        <v>EMAAR- Pkg 140-ITP-Mivida26</v>
      </c>
    </row>
    <row r="732" spans="1:44" hidden="1" x14ac:dyDescent="0.3">
      <c r="A732" s="6" t="s">
        <v>37</v>
      </c>
      <c r="B732" s="6">
        <f>VLOOKUP(A732,Sheet1!A:B,2,0)</f>
        <v>1</v>
      </c>
      <c r="C732" s="6">
        <v>27</v>
      </c>
      <c r="D732" s="25"/>
      <c r="E732" s="2">
        <v>825139.18957984447</v>
      </c>
      <c r="F732" s="26">
        <f>_xlfn.MAXIFS('data-from-invoicing'!E:E,'data-from-invoicing'!D:D,eslam.data!AR732)</f>
        <v>825139.18</v>
      </c>
      <c r="G732" s="2">
        <f t="shared" si="112"/>
        <v>-9.5798444235697389E-3</v>
      </c>
      <c r="H732" s="2"/>
      <c r="I732" s="23"/>
      <c r="J732" s="2">
        <f>SUMIF('collection only'!D:D,eslam.data!AQ732,'collection only'!E:E)</f>
        <v>5157960.04</v>
      </c>
      <c r="K732" s="26">
        <f>SUMIF('data-from-invoicing'!D:D,eslam.data!AR732,'data-from-invoicing'!F:F)</f>
        <v>6499741.7089999998</v>
      </c>
      <c r="L732" s="2">
        <f t="shared" si="113"/>
        <v>1341781.6689999998</v>
      </c>
      <c r="M732" s="2"/>
      <c r="Q732" s="23"/>
      <c r="R732" s="2">
        <v>5157960.0561609864</v>
      </c>
      <c r="S732" s="1">
        <v>44592</v>
      </c>
      <c r="T732" s="1">
        <v>44576</v>
      </c>
      <c r="U732" s="1">
        <v>44586</v>
      </c>
      <c r="V732">
        <v>40</v>
      </c>
      <c r="W732" s="1">
        <v>44626</v>
      </c>
      <c r="X732" s="1">
        <v>44621</v>
      </c>
      <c r="Y732" s="2">
        <v>174061648.7595799</v>
      </c>
      <c r="AD732" s="2">
        <v>4569118.28</v>
      </c>
      <c r="AE732" s="2">
        <v>4569118.28</v>
      </c>
      <c r="AF732" s="2">
        <v>0</v>
      </c>
      <c r="AG732" s="14">
        <f>SUMIF('consultant-gross'!D:D,eslam.data!AQ732,'consultant-gross'!F:F)</f>
        <v>0</v>
      </c>
      <c r="AH732" s="14">
        <f>SUMIF('consultant-gross'!D:D,eslam.data!AQ732,'consultant-gross'!G:G)</f>
        <v>0</v>
      </c>
      <c r="AI732" s="14">
        <f>SUMIF('consultant-net'!D:D,eslam.data!AQ732,'consultant-net'!F:F)</f>
        <v>0</v>
      </c>
      <c r="AJ732" s="2" t="str">
        <f>VLOOKUP(A732,'eslam-to-invoicing'!A:B,2,0)</f>
        <v>EMAAR- Pkg 140-ITP-Mivida</v>
      </c>
      <c r="AQ732" s="2" t="str">
        <f t="shared" si="114"/>
        <v>Mivida-PK#14027</v>
      </c>
      <c r="AR732" s="2" t="str">
        <f t="shared" si="115"/>
        <v>EMAAR- Pkg 140-ITP-Mivida27</v>
      </c>
    </row>
    <row r="733" spans="1:44" hidden="1" x14ac:dyDescent="0.3">
      <c r="A733" s="6" t="s">
        <v>37</v>
      </c>
      <c r="B733" s="34">
        <f>VLOOKUP(A733,Sheet1!A:B,2,0)</f>
        <v>1</v>
      </c>
      <c r="C733" s="6">
        <v>28</v>
      </c>
      <c r="D733" s="25"/>
      <c r="E733" s="2">
        <v>924592.0104201436</v>
      </c>
      <c r="F733" s="26">
        <f>_xlfn.MAXIFS('data-from-invoicing'!E:E,'data-from-invoicing'!D:D,eslam.data!AR733)</f>
        <v>0</v>
      </c>
      <c r="G733" s="2">
        <f t="shared" si="112"/>
        <v>-924592.0104201436</v>
      </c>
      <c r="H733" s="2"/>
      <c r="I733" s="23"/>
      <c r="J733" s="2">
        <f>SUMIF('collection only'!D:D,eslam.data!AQ733,'collection only'!E:E)</f>
        <v>0</v>
      </c>
      <c r="K733" s="26">
        <f>SUMIF('data-from-invoicing'!D:D,eslam.data!AR733,'data-from-invoicing'!F:F)</f>
        <v>0</v>
      </c>
      <c r="L733" s="2">
        <f t="shared" si="113"/>
        <v>0</v>
      </c>
      <c r="M733" s="2"/>
      <c r="Q733" s="23"/>
      <c r="R733" s="2">
        <v>1576397.44</v>
      </c>
      <c r="S733" s="1">
        <v>45077</v>
      </c>
      <c r="T733" s="1">
        <v>45077</v>
      </c>
      <c r="U733" s="1">
        <v>45085</v>
      </c>
      <c r="V733">
        <v>40</v>
      </c>
      <c r="W733" s="1">
        <v>45125</v>
      </c>
      <c r="X733" s="1">
        <v>45482</v>
      </c>
      <c r="Y733" s="2">
        <v>174986240.77000001</v>
      </c>
      <c r="AD733" s="2">
        <v>4593388.82</v>
      </c>
      <c r="AE733" s="2">
        <v>4593388.82</v>
      </c>
      <c r="AF733" s="2">
        <v>909436.51</v>
      </c>
      <c r="AG733" s="14">
        <f>SUMIF('consultant-gross'!D:D,eslam.data!AQ733,'consultant-gross'!F:F)</f>
        <v>924591.97042015195</v>
      </c>
      <c r="AH733" s="14">
        <f>SUMIF('consultant-gross'!D:D,eslam.data!AQ733,'consultant-gross'!G:G)</f>
        <v>174986240.73000002</v>
      </c>
      <c r="AI733" s="14">
        <f>SUMIF('consultant-net'!D:D,eslam.data!AQ733,'consultant-net'!F:F)</f>
        <v>1577397.44</v>
      </c>
      <c r="AJ733" s="2" t="str">
        <f>VLOOKUP(A733,'eslam-to-invoicing'!A:B,2,0)</f>
        <v>EMAAR- Pkg 140-ITP-Mivida</v>
      </c>
      <c r="AQ733" s="2" t="str">
        <f t="shared" si="114"/>
        <v>Mivida-PK#14028</v>
      </c>
      <c r="AR733" s="2" t="str">
        <f t="shared" si="115"/>
        <v>EMAAR- Pkg 140-ITP-Mivida28</v>
      </c>
    </row>
    <row r="734" spans="1:44" hidden="1" x14ac:dyDescent="0.3">
      <c r="A734" s="6" t="s">
        <v>94</v>
      </c>
      <c r="B734" s="34">
        <f>VLOOKUP(A734,Sheet1!A:B,2,0)</f>
        <v>1</v>
      </c>
      <c r="C734" s="6">
        <v>1</v>
      </c>
      <c r="D734" s="25"/>
      <c r="E734" s="2">
        <v>15323108.533333329</v>
      </c>
      <c r="F734" s="26">
        <f>_xlfn.MAXIFS('data-from-invoicing'!E:E,'data-from-invoicing'!D:D,eslam.data!AR734)</f>
        <v>0</v>
      </c>
      <c r="G734" s="2">
        <f t="shared" si="112"/>
        <v>-15323108.533333329</v>
      </c>
      <c r="H734" s="2"/>
      <c r="I734" s="23"/>
      <c r="J734" s="2">
        <f>SUMIF('collection only'!D:D,eslam.data!AQ734,'collection only'!E:E)</f>
        <v>117695262.89</v>
      </c>
      <c r="K734" s="26">
        <f>SUMIF('data-from-invoicing'!D:D,eslam.data!AR734,'data-from-invoicing'!F:F)</f>
        <v>0</v>
      </c>
      <c r="L734" s="2">
        <f t="shared" si="113"/>
        <v>-117695262.89</v>
      </c>
      <c r="M734" s="2"/>
      <c r="N734" s="2">
        <v>99600000</v>
      </c>
      <c r="Q734" s="23"/>
      <c r="R734" s="2">
        <v>18095262.890000001</v>
      </c>
      <c r="S734" s="1">
        <v>44712</v>
      </c>
      <c r="T734" s="1">
        <v>44706</v>
      </c>
      <c r="U734" s="1">
        <v>44707</v>
      </c>
      <c r="V734">
        <v>40</v>
      </c>
      <c r="W734" s="1">
        <v>44747</v>
      </c>
      <c r="X734" s="1">
        <v>44728</v>
      </c>
      <c r="Y734" s="2">
        <v>15323108.533333329</v>
      </c>
      <c r="Z734" s="2">
        <v>5493727.6399999997</v>
      </c>
      <c r="AD734" s="2">
        <v>559686.37</v>
      </c>
      <c r="AE734" s="2">
        <v>559686.37</v>
      </c>
      <c r="AF734" s="2">
        <v>100000</v>
      </c>
      <c r="AG734" s="14">
        <f>SUMIF('consultant-gross'!D:D,eslam.data!AQ734,'consultant-gross'!F:F)</f>
        <v>15323108.533333333</v>
      </c>
      <c r="AH734" s="14">
        <f>SUMIF('consultant-gross'!D:D,eslam.data!AQ734,'consultant-gross'!G:G)</f>
        <v>15323108.533333333</v>
      </c>
      <c r="AI734" s="14">
        <f>SUMIF('consultant-net'!D:D,eslam.data!AQ734,'consultant-net'!F:F)</f>
        <v>18095262.890000001</v>
      </c>
      <c r="AJ734" s="2" t="str">
        <f>VLOOKUP(A734,'eslam-to-invoicing'!A:B,2,0)</f>
        <v>Mivida BP#189</v>
      </c>
      <c r="AQ734" s="2" t="str">
        <f t="shared" si="114"/>
        <v>Mivida-PK#1891</v>
      </c>
      <c r="AR734" s="2" t="str">
        <f t="shared" si="115"/>
        <v>Mivida BP#1891</v>
      </c>
    </row>
    <row r="735" spans="1:44" hidden="1" x14ac:dyDescent="0.3">
      <c r="A735" s="6" t="s">
        <v>94</v>
      </c>
      <c r="B735" s="34">
        <f>VLOOKUP(A735,Sheet1!A:B,2,0)</f>
        <v>1</v>
      </c>
      <c r="C735" s="6">
        <v>2</v>
      </c>
      <c r="D735" s="25"/>
      <c r="E735" s="2">
        <v>28497042.495238099</v>
      </c>
      <c r="F735" s="26">
        <f>_xlfn.MAXIFS('data-from-invoicing'!E:E,'data-from-invoicing'!D:D,eslam.data!AR735)</f>
        <v>16089263.960000001</v>
      </c>
      <c r="G735" s="2">
        <f t="shared" si="112"/>
        <v>-12407778.535238098</v>
      </c>
      <c r="H735" s="2"/>
      <c r="I735" s="23"/>
      <c r="J735" s="2">
        <f>SUMIF('collection only'!D:D,eslam.data!AQ735,'collection only'!E:E)</f>
        <v>22529255.879999999</v>
      </c>
      <c r="K735" s="26">
        <f>SUMIF('data-from-invoicing'!D:D,eslam.data!AR735,'data-from-invoicing'!F:F)</f>
        <v>19214635.627999999</v>
      </c>
      <c r="L735" s="2">
        <f t="shared" si="113"/>
        <v>-3314620.2520000003</v>
      </c>
      <c r="M735" s="2"/>
      <c r="Q735" s="23"/>
      <c r="R735" s="2">
        <v>22529255.87640867</v>
      </c>
      <c r="S735" s="1">
        <v>44742</v>
      </c>
      <c r="T735" s="1">
        <v>44742</v>
      </c>
      <c r="U735" s="1">
        <v>44747</v>
      </c>
      <c r="V735">
        <v>40</v>
      </c>
      <c r="W735" s="1">
        <v>44787</v>
      </c>
      <c r="X735" s="1">
        <v>44779</v>
      </c>
      <c r="Y735" s="2">
        <v>43820151.028571427</v>
      </c>
      <c r="Z735" s="2">
        <v>5215901.1900000004</v>
      </c>
      <c r="AC735" s="2">
        <v>1210923</v>
      </c>
      <c r="AD735" s="2">
        <v>1280676.4950000001</v>
      </c>
      <c r="AE735" s="2">
        <v>1280676.4950000001</v>
      </c>
      <c r="AF735" s="2">
        <v>108208.75</v>
      </c>
      <c r="AG735" s="14">
        <f>SUMIF('consultant-gross'!D:D,eslam.data!AQ735,'consultant-gross'!F:F)</f>
        <v>28497042.495238096</v>
      </c>
      <c r="AH735" s="14">
        <f>SUMIF('consultant-gross'!D:D,eslam.data!AQ735,'consultant-gross'!G:G)</f>
        <v>43820151.028571427</v>
      </c>
      <c r="AI735" s="14">
        <f>SUMIF('consultant-net'!D:D,eslam.data!AQ735,'consultant-net'!F:F)</f>
        <v>22529255.876408666</v>
      </c>
      <c r="AJ735" s="2" t="str">
        <f>VLOOKUP(A735,'eslam-to-invoicing'!A:B,2,0)</f>
        <v>Mivida BP#189</v>
      </c>
      <c r="AQ735" s="2" t="str">
        <f t="shared" si="114"/>
        <v>Mivida-PK#1892</v>
      </c>
      <c r="AR735" s="2" t="str">
        <f t="shared" si="115"/>
        <v>Mivida BP#1892</v>
      </c>
    </row>
    <row r="736" spans="1:44" hidden="1" x14ac:dyDescent="0.3">
      <c r="A736" s="6" t="s">
        <v>94</v>
      </c>
      <c r="B736" s="34">
        <f>VLOOKUP(A736,Sheet1!A:B,2,0)</f>
        <v>1</v>
      </c>
      <c r="C736" s="6">
        <v>3</v>
      </c>
      <c r="D736" s="25"/>
      <c r="E736" s="2">
        <v>24279069.676190469</v>
      </c>
      <c r="F736" s="26">
        <f>_xlfn.MAXIFS('data-from-invoicing'!E:E,'data-from-invoicing'!D:D,eslam.data!AR736)</f>
        <v>27730887.070000004</v>
      </c>
      <c r="G736" s="2">
        <f t="shared" si="112"/>
        <v>3451817.3938095346</v>
      </c>
      <c r="H736" s="2"/>
      <c r="I736" s="23"/>
      <c r="J736" s="2">
        <f>SUMIF('collection only'!D:D,eslam.data!AQ736,'collection only'!E:E)</f>
        <v>19800407.879999999</v>
      </c>
      <c r="K736" s="26">
        <f>SUMIF('data-from-invoicing'!D:D,eslam.data!AR736,'data-from-invoicing'!F:F)</f>
        <v>23971236.133499999</v>
      </c>
      <c r="L736" s="2">
        <f t="shared" si="113"/>
        <v>4170828.2534999996</v>
      </c>
      <c r="M736" s="2"/>
      <c r="Q736" s="23"/>
      <c r="R736" s="2">
        <v>19800407.879999999</v>
      </c>
      <c r="S736" s="1">
        <v>44773</v>
      </c>
      <c r="T736" s="1">
        <v>44779</v>
      </c>
      <c r="U736" s="1">
        <v>44779</v>
      </c>
      <c r="V736">
        <v>40</v>
      </c>
      <c r="W736" s="1">
        <v>44819</v>
      </c>
      <c r="X736" s="1">
        <v>44808</v>
      </c>
      <c r="Y736" s="2">
        <v>68099220.704761893</v>
      </c>
      <c r="Z736" s="2">
        <v>5069769.75</v>
      </c>
      <c r="AC736" s="2">
        <v>4205865.5199999996</v>
      </c>
      <c r="AD736" s="2">
        <v>1914348.7849999999</v>
      </c>
      <c r="AE736" s="2">
        <v>1914348.7849999999</v>
      </c>
      <c r="AF736" s="2">
        <v>115793.25</v>
      </c>
      <c r="AG736" s="14">
        <f>SUMIF('consultant-gross'!D:D,eslam.data!AQ736,'consultant-gross'!F:F)</f>
        <v>24279069.676190466</v>
      </c>
      <c r="AH736" s="14">
        <f>SUMIF('consultant-gross'!D:D,eslam.data!AQ736,'consultant-gross'!G:G)</f>
        <v>68099220.704761893</v>
      </c>
      <c r="AI736" s="14">
        <f>SUMIF('consultant-net'!D:D,eslam.data!AQ736,'consultant-net'!F:F)</f>
        <v>19800407.879999999</v>
      </c>
      <c r="AJ736" s="2" t="str">
        <f>VLOOKUP(A736,'eslam-to-invoicing'!A:B,2,0)</f>
        <v>Mivida BP#189</v>
      </c>
      <c r="AQ736" s="2" t="str">
        <f t="shared" si="114"/>
        <v>Mivida-PK#1893</v>
      </c>
      <c r="AR736" s="2" t="str">
        <f t="shared" si="115"/>
        <v>Mivida BP#1893</v>
      </c>
    </row>
    <row r="737" spans="1:44" hidden="1" x14ac:dyDescent="0.3">
      <c r="A737" s="6" t="s">
        <v>94</v>
      </c>
      <c r="B737" s="34">
        <f>VLOOKUP(A737,Sheet1!A:B,2,0)</f>
        <v>1</v>
      </c>
      <c r="C737" s="6">
        <v>4</v>
      </c>
      <c r="D737" s="25"/>
      <c r="E737" s="2">
        <v>28546026.84761906</v>
      </c>
      <c r="F737" s="26">
        <f>_xlfn.MAXIFS('data-from-invoicing'!E:E,'data-from-invoicing'!D:D,eslam.data!AR737)</f>
        <v>24279069.679999996</v>
      </c>
      <c r="G737" s="2">
        <f t="shared" si="112"/>
        <v>-4266957.1676190645</v>
      </c>
      <c r="H737" s="2"/>
      <c r="I737" s="23"/>
      <c r="J737" s="2">
        <f>SUMIF('collection only'!D:D,eslam.data!AQ737,'collection only'!E:E)</f>
        <v>27644756.829999998</v>
      </c>
      <c r="K737" s="26">
        <f>SUMIF('data-from-invoicing'!D:D,eslam.data!AR737,'data-from-invoicing'!F:F)</f>
        <v>21067752.4505</v>
      </c>
      <c r="L737" s="2">
        <f t="shared" si="113"/>
        <v>-6577004.3794999979</v>
      </c>
      <c r="M737" s="2"/>
      <c r="Q737" s="23"/>
      <c r="R737" s="2">
        <v>27644756.829999998</v>
      </c>
      <c r="S737" s="1">
        <v>44804</v>
      </c>
      <c r="T737" s="1">
        <v>44809</v>
      </c>
      <c r="U737" s="1">
        <v>44810</v>
      </c>
      <c r="V737">
        <v>40</v>
      </c>
      <c r="W737" s="1">
        <v>44850</v>
      </c>
      <c r="X737" s="1">
        <v>44843</v>
      </c>
      <c r="Y737" s="2">
        <v>96645247.552380949</v>
      </c>
      <c r="Z737" s="2">
        <v>10542311</v>
      </c>
      <c r="AC737" s="2">
        <v>4205865.5199999996</v>
      </c>
      <c r="AD737" s="2">
        <v>2800495.5350000001</v>
      </c>
      <c r="AE737" s="2">
        <v>2800495.5350000001</v>
      </c>
      <c r="AF737" s="2">
        <v>171139</v>
      </c>
      <c r="AG737" s="14">
        <f>SUMIF('consultant-gross'!D:D,eslam.data!AQ737,'consultant-gross'!F:F)</f>
        <v>28546026.847619057</v>
      </c>
      <c r="AH737" s="14">
        <f>SUMIF('consultant-gross'!D:D,eslam.data!AQ737,'consultant-gross'!G:G)</f>
        <v>96645247.552380949</v>
      </c>
      <c r="AI737" s="14">
        <f>SUMIF('consultant-net'!D:D,eslam.data!AQ737,'consultant-net'!F:F)</f>
        <v>27644756.829999998</v>
      </c>
      <c r="AJ737" s="2" t="str">
        <f>VLOOKUP(A737,'eslam-to-invoicing'!A:B,2,0)</f>
        <v>Mivida BP#189</v>
      </c>
      <c r="AQ737" s="2" t="str">
        <f t="shared" si="114"/>
        <v>Mivida-PK#1894</v>
      </c>
      <c r="AR737" s="2" t="str">
        <f t="shared" si="115"/>
        <v>Mivida BP#1894</v>
      </c>
    </row>
    <row r="738" spans="1:44" hidden="1" x14ac:dyDescent="0.3">
      <c r="A738" s="6" t="s">
        <v>94</v>
      </c>
      <c r="B738" s="34">
        <f>VLOOKUP(A738,Sheet1!A:B,2,0)</f>
        <v>1</v>
      </c>
      <c r="C738" s="6">
        <v>5</v>
      </c>
      <c r="D738" s="25"/>
      <c r="E738" s="2">
        <v>57245166.787619047</v>
      </c>
      <c r="F738" s="26">
        <f>_xlfn.MAXIFS('data-from-invoicing'!E:E,'data-from-invoicing'!D:D,eslam.data!AR738)</f>
        <v>28546026.850000001</v>
      </c>
      <c r="G738" s="2">
        <f t="shared" ref="G738:G769" si="116">F738-E738</f>
        <v>-28699139.937619045</v>
      </c>
      <c r="H738" s="2"/>
      <c r="I738" s="23"/>
      <c r="J738" s="2">
        <f>SUMIF('collection only'!D:D,eslam.data!AQ738,'collection only'!E:E)</f>
        <v>46638711.450000003</v>
      </c>
      <c r="K738" s="26">
        <f>SUMIF('data-from-invoicing'!D:D,eslam.data!AR738,'data-from-invoicing'!F:F)</f>
        <v>29417050.3325</v>
      </c>
      <c r="L738" s="2">
        <f t="shared" ref="L738:L769" si="117">K738-J738</f>
        <v>-17221661.117500003</v>
      </c>
      <c r="M738" s="2"/>
      <c r="Q738" s="23"/>
      <c r="R738" s="2">
        <v>46638711.450000003</v>
      </c>
      <c r="S738" s="1">
        <v>44834</v>
      </c>
      <c r="T738" s="1">
        <v>44846</v>
      </c>
      <c r="U738" s="1">
        <v>44846</v>
      </c>
      <c r="V738">
        <v>40</v>
      </c>
      <c r="W738" s="1">
        <v>44886</v>
      </c>
      <c r="X738" s="1">
        <v>44870</v>
      </c>
      <c r="Y738" s="2">
        <v>153890414.34</v>
      </c>
      <c r="Z738" s="2">
        <v>10264387.5</v>
      </c>
      <c r="AC738" s="2">
        <v>12041167.310000001</v>
      </c>
      <c r="AD738" s="2">
        <v>4296233.0650000004</v>
      </c>
      <c r="AE738" s="2">
        <v>4296233.0650000004</v>
      </c>
      <c r="AF738" s="2">
        <v>287759</v>
      </c>
      <c r="AG738" s="14">
        <f>SUMIF('consultant-gross'!D:D,eslam.data!AQ738,'consultant-gross'!F:F)</f>
        <v>57245166.787619054</v>
      </c>
      <c r="AH738" s="14">
        <f>SUMIF('consultant-gross'!D:D,eslam.data!AQ738,'consultant-gross'!G:G)</f>
        <v>153890414.34</v>
      </c>
      <c r="AI738" s="14">
        <f>SUMIF('consultant-net'!D:D,eslam.data!AQ738,'consultant-net'!F:F)</f>
        <v>46638711.450000003</v>
      </c>
      <c r="AJ738" s="2" t="str">
        <f>VLOOKUP(A738,'eslam-to-invoicing'!A:B,2,0)</f>
        <v>Mivida BP#189</v>
      </c>
      <c r="AQ738" s="2" t="str">
        <f t="shared" ref="AQ738:AQ772" si="118">A738&amp;C738</f>
        <v>Mivida-PK#1895</v>
      </c>
      <c r="AR738" s="2" t="str">
        <f t="shared" ref="AR738:AR772" si="119">AJ738&amp;C738</f>
        <v>Mivida BP#1895</v>
      </c>
    </row>
    <row r="739" spans="1:44" hidden="1" x14ac:dyDescent="0.3">
      <c r="A739" s="6" t="s">
        <v>94</v>
      </c>
      <c r="B739" s="34">
        <f>VLOOKUP(A739,Sheet1!A:B,2,0)</f>
        <v>1</v>
      </c>
      <c r="C739" s="6">
        <v>6</v>
      </c>
      <c r="D739" s="25"/>
      <c r="E739" s="2">
        <v>-1E-4</v>
      </c>
      <c r="F739" s="26">
        <f>_xlfn.MAXIFS('data-from-invoicing'!E:E,'data-from-invoicing'!D:D,eslam.data!AR739)</f>
        <v>57254690.600000001</v>
      </c>
      <c r="G739" s="2">
        <f t="shared" si="116"/>
        <v>57254690.600100003</v>
      </c>
      <c r="H739" s="2"/>
      <c r="I739" s="23"/>
      <c r="J739" s="2">
        <f>SUMIF('collection only'!D:D,eslam.data!AQ739,'collection only'!E:E)</f>
        <v>70000000</v>
      </c>
      <c r="K739" s="26">
        <f>SUMIF('data-from-invoicing'!D:D,eslam.data!AR739,'data-from-invoicing'!F:F)</f>
        <v>49630186.510000005</v>
      </c>
      <c r="L739" s="2">
        <f t="shared" si="117"/>
        <v>-20369813.489999995</v>
      </c>
      <c r="M739" s="2"/>
      <c r="Q739" s="23"/>
      <c r="R739" s="2">
        <v>70000000</v>
      </c>
      <c r="S739" s="1">
        <v>44865</v>
      </c>
      <c r="T739" s="1">
        <v>44875</v>
      </c>
      <c r="U739" s="1">
        <v>44875</v>
      </c>
      <c r="V739">
        <v>40</v>
      </c>
      <c r="W739" s="1">
        <v>44915</v>
      </c>
      <c r="X739" s="1">
        <v>44900</v>
      </c>
      <c r="Y739" s="2">
        <v>153890414.34</v>
      </c>
      <c r="Z739" s="2">
        <v>10264387.5</v>
      </c>
      <c r="AC739" s="2">
        <v>12041167.310000001</v>
      </c>
      <c r="AD739" s="2">
        <v>4296233.0650000004</v>
      </c>
      <c r="AE739" s="2">
        <v>4296233.0650000004</v>
      </c>
      <c r="AF739" s="2">
        <v>287759</v>
      </c>
      <c r="AG739" s="14">
        <f>SUMIF('consultant-gross'!D:D,eslam.data!AQ739,'consultant-gross'!F:F)</f>
        <v>-1E-4</v>
      </c>
      <c r="AH739" s="14">
        <f>SUMIF('consultant-gross'!D:D,eslam.data!AQ739,'consultant-gross'!G:G)</f>
        <v>153890414.34</v>
      </c>
      <c r="AI739" s="14">
        <f>SUMIF('consultant-net'!D:D,eslam.data!AQ739,'consultant-net'!F:F)</f>
        <v>70000000</v>
      </c>
      <c r="AJ739" s="2" t="str">
        <f>VLOOKUP(A739,'eslam-to-invoicing'!A:B,2,0)</f>
        <v>Mivida BP#189</v>
      </c>
      <c r="AQ739" s="2" t="str">
        <f t="shared" si="118"/>
        <v>Mivida-PK#1896</v>
      </c>
      <c r="AR739" s="2" t="str">
        <f t="shared" si="119"/>
        <v>Mivida BP#1896</v>
      </c>
    </row>
    <row r="740" spans="1:44" hidden="1" x14ac:dyDescent="0.3">
      <c r="A740" s="6" t="s">
        <v>94</v>
      </c>
      <c r="B740" s="34">
        <f>VLOOKUP(A740,Sheet1!A:B,2,0)</f>
        <v>1</v>
      </c>
      <c r="C740" s="6">
        <v>7</v>
      </c>
      <c r="D740" s="25"/>
      <c r="E740" s="2">
        <v>39773865.307619072</v>
      </c>
      <c r="F740" s="26">
        <f>_xlfn.MAXIFS('data-from-invoicing'!E:E,'data-from-invoicing'!D:D,eslam.data!AR740)</f>
        <v>49447555.479999997</v>
      </c>
      <c r="G740" s="2">
        <f t="shared" si="116"/>
        <v>9673690.1723809242</v>
      </c>
      <c r="H740" s="2"/>
      <c r="I740" s="23"/>
      <c r="J740" s="2">
        <f>SUMIF('collection only'!D:D,eslam.data!AQ740,'collection only'!E:E)</f>
        <v>38664242.890000001</v>
      </c>
      <c r="K740" s="26">
        <f>SUMIF('data-from-invoicing'!D:D,eslam.data!AR740,'data-from-invoicing'!F:F)</f>
        <v>41131640.064000003</v>
      </c>
      <c r="L740" s="2">
        <f t="shared" si="117"/>
        <v>2467397.1740000024</v>
      </c>
      <c r="M740" s="2"/>
      <c r="Q740" s="23"/>
      <c r="R740" s="2">
        <v>38664242.899999999</v>
      </c>
      <c r="S740" s="1">
        <v>44865</v>
      </c>
      <c r="T740" s="1">
        <v>44875</v>
      </c>
      <c r="U740" s="1">
        <v>44875</v>
      </c>
      <c r="V740">
        <v>40</v>
      </c>
      <c r="W740" s="1">
        <v>44915</v>
      </c>
      <c r="X740" s="1">
        <v>44900</v>
      </c>
      <c r="Y740" s="2">
        <v>193664279.6476191</v>
      </c>
      <c r="Z740" s="2">
        <v>7682397</v>
      </c>
      <c r="AC740" s="2">
        <v>14543436.550000001</v>
      </c>
      <c r="AD740" s="2">
        <v>5529931.6500000004</v>
      </c>
      <c r="AE740" s="2">
        <v>5529931.6500000004</v>
      </c>
      <c r="AF740" s="2">
        <v>187759</v>
      </c>
      <c r="AG740" s="14">
        <f>SUMIF('consultant-gross'!D:D,eslam.data!AQ740,'consultant-gross'!F:F)</f>
        <v>39773865.307619065</v>
      </c>
      <c r="AH740" s="14">
        <f>SUMIF('consultant-gross'!D:D,eslam.data!AQ740,'consultant-gross'!G:G)</f>
        <v>193664279.64761907</v>
      </c>
      <c r="AI740" s="14">
        <f>SUMIF('consultant-net'!D:D,eslam.data!AQ740,'consultant-net'!F:F)</f>
        <v>38664242.899999999</v>
      </c>
      <c r="AJ740" s="2" t="str">
        <f>VLOOKUP(A740,'eslam-to-invoicing'!A:B,2,0)</f>
        <v>Mivida BP#189</v>
      </c>
      <c r="AQ740" s="2" t="str">
        <f t="shared" si="118"/>
        <v>Mivida-PK#1897</v>
      </c>
      <c r="AR740" s="2" t="str">
        <f t="shared" si="119"/>
        <v>Mivida BP#1897</v>
      </c>
    </row>
    <row r="741" spans="1:44" hidden="1" x14ac:dyDescent="0.3">
      <c r="A741" s="6" t="s">
        <v>94</v>
      </c>
      <c r="B741" s="34">
        <f>VLOOKUP(A741,Sheet1!A:B,2,0)</f>
        <v>1</v>
      </c>
      <c r="C741" s="6">
        <v>8</v>
      </c>
      <c r="D741" s="25"/>
      <c r="E741" s="2">
        <v>90047890.802380979</v>
      </c>
      <c r="F741" s="26">
        <f>_xlfn.MAXIFS('data-from-invoicing'!E:E,'data-from-invoicing'!D:D,eslam.data!AR741)</f>
        <v>80364676.810000002</v>
      </c>
      <c r="G741" s="2">
        <f t="shared" si="116"/>
        <v>-9683213.9923809767</v>
      </c>
      <c r="H741" s="2"/>
      <c r="I741" s="23"/>
      <c r="J741" s="2">
        <f>SUMIF('collection only'!D:D,eslam.data!AQ741,'collection only'!E:E)</f>
        <v>62566272.799999997</v>
      </c>
      <c r="K741" s="26">
        <f>SUMIF('data-from-invoicing'!D:D,eslam.data!AR741,'data-from-invoicing'!F:F)</f>
        <v>66596247.207500003</v>
      </c>
      <c r="L741" s="2">
        <f t="shared" si="117"/>
        <v>4029974.4075000063</v>
      </c>
      <c r="M741" s="2"/>
      <c r="Q741" s="23"/>
      <c r="R741" s="2">
        <v>62566272.810000002</v>
      </c>
      <c r="S741" s="1">
        <v>44895</v>
      </c>
      <c r="T741" s="1">
        <v>44907</v>
      </c>
      <c r="U741" s="1">
        <v>44909</v>
      </c>
      <c r="V741">
        <v>40</v>
      </c>
      <c r="W741" s="1">
        <v>44949</v>
      </c>
      <c r="X741" s="1">
        <v>44927</v>
      </c>
      <c r="Y741" s="2">
        <v>283712170.44999999</v>
      </c>
      <c r="Z741" s="2">
        <v>3898975.5</v>
      </c>
      <c r="AC741" s="2">
        <v>19923003.68</v>
      </c>
      <c r="AD741" s="2">
        <v>7544918.8600000003</v>
      </c>
      <c r="AE741" s="2">
        <v>7544918.8600000003</v>
      </c>
      <c r="AF741" s="2">
        <v>608067.35</v>
      </c>
      <c r="AG741" s="14">
        <f>SUMIF('consultant-gross'!D:D,eslam.data!AQ741,'consultant-gross'!F:F)</f>
        <v>90047890.802380979</v>
      </c>
      <c r="AH741" s="14">
        <f>SUMIF('consultant-gross'!D:D,eslam.data!AQ741,'consultant-gross'!G:G)</f>
        <v>283712170.45000005</v>
      </c>
      <c r="AI741" s="14">
        <f>SUMIF('consultant-net'!D:D,eslam.data!AQ741,'consultant-net'!F:F)</f>
        <v>62566272.810000002</v>
      </c>
      <c r="AJ741" s="2" t="str">
        <f>VLOOKUP(A741,'eslam-to-invoicing'!A:B,2,0)</f>
        <v>Mivida BP#189</v>
      </c>
      <c r="AQ741" s="2" t="str">
        <f t="shared" si="118"/>
        <v>Mivida-PK#1898</v>
      </c>
      <c r="AR741" s="2" t="str">
        <f t="shared" si="119"/>
        <v>Mivida BP#1898</v>
      </c>
    </row>
    <row r="742" spans="1:44" hidden="1" x14ac:dyDescent="0.3">
      <c r="A742" s="6" t="s">
        <v>94</v>
      </c>
      <c r="B742" s="6">
        <f>VLOOKUP(A742,Sheet1!A:B,2,0)</f>
        <v>1</v>
      </c>
      <c r="C742" s="6">
        <v>9</v>
      </c>
      <c r="D742" s="25"/>
      <c r="E742" s="2">
        <v>42271935.089999966</v>
      </c>
      <c r="F742" s="26">
        <f>_xlfn.MAXIFS('data-from-invoicing'!E:E,'data-from-invoicing'!D:D,eslam.data!AR742)</f>
        <v>42271935.100000001</v>
      </c>
      <c r="G742" s="2">
        <f t="shared" si="116"/>
        <v>1.0000035166740417E-2</v>
      </c>
      <c r="H742" s="2"/>
      <c r="I742" s="23"/>
      <c r="J742" s="2">
        <f>SUMIF('collection only'!D:D,eslam.data!AQ742,'collection only'!E:E)</f>
        <v>37089198</v>
      </c>
      <c r="K742" s="26">
        <f>SUMIF('data-from-invoicing'!D:D,eslam.data!AR742,'data-from-invoicing'!F:F)</f>
        <v>39465389.044999994</v>
      </c>
      <c r="L742" s="2">
        <f t="shared" si="117"/>
        <v>2376191.0449999943</v>
      </c>
      <c r="M742" s="2"/>
      <c r="Q742" s="23"/>
      <c r="R742" s="2">
        <v>37089197.560000002</v>
      </c>
      <c r="S742" s="1">
        <v>44926</v>
      </c>
      <c r="T742" s="1">
        <v>44931</v>
      </c>
      <c r="U742" s="1">
        <v>44935</v>
      </c>
      <c r="V742">
        <v>40</v>
      </c>
      <c r="W742" s="1">
        <v>44975</v>
      </c>
      <c r="X742" s="1">
        <v>44950</v>
      </c>
      <c r="Y742" s="2">
        <v>325984105.54000002</v>
      </c>
      <c r="Z742" s="2">
        <v>7037273.25</v>
      </c>
      <c r="AC742" s="2">
        <v>24970230.920000002</v>
      </c>
      <c r="AD742" s="2">
        <v>8733014.5999999996</v>
      </c>
      <c r="AE742" s="2">
        <v>8733014.5999999996</v>
      </c>
      <c r="AF742" s="2">
        <v>657611</v>
      </c>
      <c r="AG742" s="14">
        <f>SUMIF('consultant-gross'!D:D,eslam.data!AQ742,'consultant-gross'!F:F)</f>
        <v>42271935.089999974</v>
      </c>
      <c r="AH742" s="14">
        <f>SUMIF('consultant-gross'!D:D,eslam.data!AQ742,'consultant-gross'!G:G)</f>
        <v>325984105.54000002</v>
      </c>
      <c r="AI742" s="14">
        <f>SUMIF('consultant-net'!D:D,eslam.data!AQ742,'consultant-net'!F:F)</f>
        <v>37089197.560000002</v>
      </c>
      <c r="AJ742" s="2" t="str">
        <f>VLOOKUP(A742,'eslam-to-invoicing'!A:B,2,0)</f>
        <v>Mivida BP#189</v>
      </c>
      <c r="AQ742" s="2" t="str">
        <f t="shared" si="118"/>
        <v>Mivida-PK#1899</v>
      </c>
      <c r="AR742" s="2" t="str">
        <f t="shared" si="119"/>
        <v>Mivida BP#1899</v>
      </c>
    </row>
    <row r="743" spans="1:44" hidden="1" x14ac:dyDescent="0.3">
      <c r="A743" s="6" t="s">
        <v>94</v>
      </c>
      <c r="B743" s="6">
        <f>VLOOKUP(A743,Sheet1!A:B,2,0)</f>
        <v>1</v>
      </c>
      <c r="C743" s="6">
        <v>10</v>
      </c>
      <c r="D743" s="25"/>
      <c r="E743" s="2">
        <v>29038558.459999979</v>
      </c>
      <c r="F743" s="26">
        <f>_xlfn.MAXIFS('data-from-invoicing'!E:E,'data-from-invoicing'!D:D,eslam.data!AR743)</f>
        <v>29038558.460000001</v>
      </c>
      <c r="G743" s="2">
        <f t="shared" si="116"/>
        <v>0</v>
      </c>
      <c r="H743" s="2"/>
      <c r="I743" s="23"/>
      <c r="J743" s="2">
        <f>SUMIF('collection only'!D:D,eslam.data!AQ743,'collection only'!E:E)</f>
        <v>22123110.41</v>
      </c>
      <c r="K743" s="26">
        <f>SUMIF('data-from-invoicing'!D:D,eslam.data!AR743,'data-from-invoicing'!F:F)</f>
        <v>23647399.753000002</v>
      </c>
      <c r="L743" s="2">
        <f t="shared" si="117"/>
        <v>1524289.3430000022</v>
      </c>
      <c r="M743" s="2"/>
      <c r="Q743" s="23"/>
      <c r="R743" s="2">
        <v>22123110.41</v>
      </c>
      <c r="S743" s="1">
        <v>44957</v>
      </c>
      <c r="T743" s="1">
        <v>44958</v>
      </c>
      <c r="U743" s="1">
        <v>44958</v>
      </c>
      <c r="V743">
        <v>40</v>
      </c>
      <c r="W743" s="1">
        <v>44998</v>
      </c>
      <c r="X743" s="1">
        <v>44983</v>
      </c>
      <c r="Y743" s="2">
        <v>355022664</v>
      </c>
      <c r="Z743" s="2">
        <v>7032573.8300000001</v>
      </c>
      <c r="AB743" s="2">
        <v>285000</v>
      </c>
      <c r="AC743" s="2">
        <v>27238935.449999999</v>
      </c>
      <c r="AD743" s="2">
        <v>9495159.2750000004</v>
      </c>
      <c r="AE743" s="2">
        <v>9495159.2750000004</v>
      </c>
      <c r="AF743" s="2">
        <v>573417.35</v>
      </c>
      <c r="AG743" s="14">
        <f>SUMIF('consultant-gross'!D:D,eslam.data!AQ743,'consultant-gross'!F:F)</f>
        <v>29038558.459999979</v>
      </c>
      <c r="AH743" s="14">
        <f>SUMIF('consultant-gross'!D:D,eslam.data!AQ743,'consultant-gross'!G:G)</f>
        <v>355022664</v>
      </c>
      <c r="AI743" s="14">
        <f>SUMIF('consultant-net'!D:D,eslam.data!AQ743,'consultant-net'!F:F)</f>
        <v>22123110.41</v>
      </c>
      <c r="AJ743" s="2" t="str">
        <f>VLOOKUP(A743,'eslam-to-invoicing'!A:B,2,0)</f>
        <v>Mivida BP#189</v>
      </c>
      <c r="AQ743" s="2" t="str">
        <f t="shared" si="118"/>
        <v>Mivida-PK#18910</v>
      </c>
      <c r="AR743" s="2" t="str">
        <f t="shared" si="119"/>
        <v>Mivida BP#18910</v>
      </c>
    </row>
    <row r="744" spans="1:44" hidden="1" x14ac:dyDescent="0.3">
      <c r="A744" s="6" t="s">
        <v>94</v>
      </c>
      <c r="B744" s="6">
        <f>VLOOKUP(A744,Sheet1!A:B,2,0)</f>
        <v>1</v>
      </c>
      <c r="C744" s="6">
        <v>11</v>
      </c>
      <c r="D744" s="25"/>
      <c r="E744" s="2">
        <v>23000800.559999999</v>
      </c>
      <c r="F744" s="26">
        <f>_xlfn.MAXIFS('data-from-invoicing'!E:E,'data-from-invoicing'!D:D,eslam.data!AR744)</f>
        <v>23000800.559999999</v>
      </c>
      <c r="G744" s="2">
        <f t="shared" si="116"/>
        <v>0</v>
      </c>
      <c r="H744" s="2"/>
      <c r="I744" s="23"/>
      <c r="J744" s="2">
        <f>SUMIF('collection only'!D:D,eslam.data!AQ744,'collection only'!E:E)</f>
        <v>18794302.390000001</v>
      </c>
      <c r="K744" s="26">
        <f>SUMIF('data-from-invoicing'!D:D,eslam.data!AR744,'data-from-invoicing'!F:F)</f>
        <v>19983996.088</v>
      </c>
      <c r="L744" s="2">
        <f t="shared" si="117"/>
        <v>1189693.6979999989</v>
      </c>
      <c r="M744" s="2"/>
      <c r="Q744" s="23"/>
      <c r="R744" s="2">
        <v>18794302.379999999</v>
      </c>
      <c r="S744" s="1">
        <v>44985</v>
      </c>
      <c r="T744" s="1">
        <v>44986</v>
      </c>
      <c r="U744" s="1">
        <v>44993</v>
      </c>
      <c r="V744">
        <v>40</v>
      </c>
      <c r="W744" s="1">
        <v>45033</v>
      </c>
      <c r="X744" s="1">
        <v>45026</v>
      </c>
      <c r="Y744" s="2">
        <v>378023464.56</v>
      </c>
      <c r="Z744" s="2">
        <v>6675607.4000000004</v>
      </c>
      <c r="AB744" s="2">
        <v>55000</v>
      </c>
      <c r="AC744" s="2">
        <v>34635720.710000001</v>
      </c>
      <c r="AD744" s="2">
        <v>10090006.130000001</v>
      </c>
      <c r="AE744" s="2">
        <v>10090006.130000001</v>
      </c>
      <c r="AF744" s="2">
        <v>603461</v>
      </c>
      <c r="AG744" s="14">
        <f>SUMIF('consultant-gross'!D:D,eslam.data!AQ744,'consultant-gross'!F:F)</f>
        <v>23000800.560000002</v>
      </c>
      <c r="AH744" s="14">
        <f>SUMIF('consultant-gross'!D:D,eslam.data!AQ744,'consultant-gross'!G:G)</f>
        <v>378023464.56</v>
      </c>
      <c r="AI744" s="14">
        <f>SUMIF('consultant-net'!D:D,eslam.data!AQ744,'consultant-net'!F:F)</f>
        <v>18794302.379999999</v>
      </c>
      <c r="AJ744" s="2" t="str">
        <f>VLOOKUP(A744,'eslam-to-invoicing'!A:B,2,0)</f>
        <v>Mivida BP#189</v>
      </c>
      <c r="AQ744" s="2" t="str">
        <f t="shared" si="118"/>
        <v>Mivida-PK#18911</v>
      </c>
      <c r="AR744" s="2" t="str">
        <f t="shared" si="119"/>
        <v>Mivida BP#18911</v>
      </c>
    </row>
    <row r="745" spans="1:44" hidden="1" x14ac:dyDescent="0.3">
      <c r="A745" s="6" t="s">
        <v>94</v>
      </c>
      <c r="B745" s="6">
        <f>VLOOKUP(A745,Sheet1!A:B,2,0)</f>
        <v>1</v>
      </c>
      <c r="C745" s="6">
        <v>12</v>
      </c>
      <c r="D745" s="25"/>
      <c r="E745" s="2">
        <v>15682494.859999949</v>
      </c>
      <c r="F745" s="26">
        <f>_xlfn.MAXIFS('data-from-invoicing'!E:E,'data-from-invoicing'!D:D,eslam.data!AR745)</f>
        <v>15682494.859999999</v>
      </c>
      <c r="G745" s="2">
        <f t="shared" si="116"/>
        <v>5.029141902923584E-8</v>
      </c>
      <c r="H745" s="2"/>
      <c r="I745" s="23"/>
      <c r="J745" s="2">
        <f>SUMIF('collection only'!D:D,eslam.data!AQ745,'collection only'!E:E)</f>
        <v>16890748.059999999</v>
      </c>
      <c r="K745" s="26">
        <f>SUMIF('data-from-invoicing'!D:D,eslam.data!AR745,'data-from-invoicing'!F:F)</f>
        <v>17976827.489999998</v>
      </c>
      <c r="L745" s="2">
        <f t="shared" si="117"/>
        <v>1086079.4299999997</v>
      </c>
      <c r="M745" s="2"/>
      <c r="Q745" s="23"/>
      <c r="R745" s="2">
        <v>16890748.07</v>
      </c>
      <c r="S745" s="1">
        <v>45016</v>
      </c>
      <c r="T745" s="1">
        <v>45017</v>
      </c>
      <c r="U745" s="1">
        <v>45025</v>
      </c>
      <c r="V745">
        <v>40</v>
      </c>
      <c r="W745" s="1">
        <v>45065</v>
      </c>
      <c r="X745" s="1">
        <v>45054</v>
      </c>
      <c r="Y745" s="2">
        <v>393705959.42000002</v>
      </c>
      <c r="Z745" s="2">
        <v>11930576.4</v>
      </c>
      <c r="AB745" s="2">
        <v>90000</v>
      </c>
      <c r="AC745" s="2">
        <v>36499853.399999999</v>
      </c>
      <c r="AD745" s="2">
        <v>10633045.845000001</v>
      </c>
      <c r="AE745" s="2">
        <v>10633045.845000001</v>
      </c>
      <c r="AF745" s="2">
        <v>652617.35</v>
      </c>
      <c r="AG745" s="14">
        <f>SUMIF('consultant-gross'!D:D,eslam.data!AQ745,'consultant-gross'!F:F)</f>
        <v>15682494.859999955</v>
      </c>
      <c r="AH745" s="14">
        <f>SUMIF('consultant-gross'!D:D,eslam.data!AQ745,'consultant-gross'!G:G)</f>
        <v>393705959.41999996</v>
      </c>
      <c r="AI745" s="14">
        <f>SUMIF('consultant-net'!D:D,eslam.data!AQ745,'consultant-net'!F:F)</f>
        <v>16890748.07</v>
      </c>
      <c r="AJ745" s="2" t="str">
        <f>VLOOKUP(A745,'eslam-to-invoicing'!A:B,2,0)</f>
        <v>Mivida BP#189</v>
      </c>
      <c r="AQ745" s="2" t="str">
        <f t="shared" si="118"/>
        <v>Mivida-PK#18912</v>
      </c>
      <c r="AR745" s="2" t="str">
        <f t="shared" si="119"/>
        <v>Mivida BP#18912</v>
      </c>
    </row>
    <row r="746" spans="1:44" hidden="1" x14ac:dyDescent="0.3">
      <c r="A746" s="6" t="s">
        <v>94</v>
      </c>
      <c r="B746" s="6">
        <f>VLOOKUP(A746,Sheet1!A:B,2,0)</f>
        <v>1</v>
      </c>
      <c r="C746" s="6">
        <v>13</v>
      </c>
      <c r="D746" s="25"/>
      <c r="E746" s="2">
        <v>16636045.76000005</v>
      </c>
      <c r="F746" s="26">
        <f>_xlfn.MAXIFS('data-from-invoicing'!E:E,'data-from-invoicing'!D:D,eslam.data!AR746)</f>
        <v>16636045.76</v>
      </c>
      <c r="G746" s="2">
        <f t="shared" si="116"/>
        <v>-5.029141902923584E-8</v>
      </c>
      <c r="H746" s="2"/>
      <c r="I746" s="23"/>
      <c r="J746" s="2">
        <f>SUMIF('collection only'!D:D,eslam.data!AQ746,'collection only'!E:E)</f>
        <v>50032149.109999999</v>
      </c>
      <c r="K746" s="26">
        <f>SUMIF('data-from-invoicing'!D:D,eslam.data!AR746,'data-from-invoicing'!F:F)</f>
        <v>53623446.997999996</v>
      </c>
      <c r="L746" s="2">
        <f t="shared" si="117"/>
        <v>3591297.8879999965</v>
      </c>
      <c r="M746" s="2"/>
      <c r="Q746" s="23"/>
      <c r="R746" s="2">
        <v>50032149.100000001</v>
      </c>
      <c r="S746" s="1">
        <v>45046</v>
      </c>
      <c r="T746" s="1">
        <v>45051</v>
      </c>
      <c r="U746" s="1">
        <v>45055</v>
      </c>
      <c r="V746">
        <v>40</v>
      </c>
      <c r="W746" s="1">
        <v>45095</v>
      </c>
      <c r="X746" s="1">
        <v>45083</v>
      </c>
      <c r="Y746" s="2">
        <v>410342005.18000001</v>
      </c>
      <c r="Z746" s="2">
        <v>58593047.950000003</v>
      </c>
      <c r="AA746" s="2">
        <v>1714555.5</v>
      </c>
      <c r="AB746" s="2">
        <v>140000</v>
      </c>
      <c r="AC746" s="2">
        <v>38456764.670000002</v>
      </c>
      <c r="AD746" s="2">
        <v>12236303.835000001</v>
      </c>
      <c r="AE746" s="2">
        <v>12236303.835000001</v>
      </c>
      <c r="AF746" s="2">
        <v>686786.1</v>
      </c>
      <c r="AG746" s="14">
        <f>SUMIF('consultant-gross'!D:D,eslam.data!AQ746,'consultant-gross'!F:F)</f>
        <v>16636045.76000005</v>
      </c>
      <c r="AH746" s="14">
        <f>SUMIF('consultant-gross'!D:D,eslam.data!AQ746,'consultant-gross'!G:G)</f>
        <v>410342005.18000001</v>
      </c>
      <c r="AI746" s="14">
        <f>SUMIF('consultant-net'!D:D,eslam.data!AQ746,'consultant-net'!F:F)</f>
        <v>50032149.100000001</v>
      </c>
      <c r="AJ746" s="2" t="str">
        <f>VLOOKUP(A746,'eslam-to-invoicing'!A:B,2,0)</f>
        <v>Mivida BP#189</v>
      </c>
      <c r="AQ746" s="2" t="str">
        <f t="shared" si="118"/>
        <v>Mivida-PK#18913</v>
      </c>
      <c r="AR746" s="2" t="str">
        <f t="shared" si="119"/>
        <v>Mivida BP#18913</v>
      </c>
    </row>
    <row r="747" spans="1:44" hidden="1" x14ac:dyDescent="0.3">
      <c r="A747" s="6" t="s">
        <v>94</v>
      </c>
      <c r="B747" s="6">
        <f>VLOOKUP(A747,Sheet1!A:B,2,0)</f>
        <v>1</v>
      </c>
      <c r="C747" s="6">
        <v>14</v>
      </c>
      <c r="D747" s="25"/>
      <c r="E747" s="2">
        <v>22729528.92000002</v>
      </c>
      <c r="F747" s="26">
        <f>_xlfn.MAXIFS('data-from-invoicing'!E:E,'data-from-invoicing'!D:D,eslam.data!AR747)</f>
        <v>22729528.920000002</v>
      </c>
      <c r="G747" s="2">
        <f t="shared" si="116"/>
        <v>0</v>
      </c>
      <c r="H747" s="2"/>
      <c r="I747" s="23"/>
      <c r="J747" s="2">
        <f>SUMIF('collection only'!D:D,eslam.data!AQ747,'collection only'!E:E)</f>
        <v>22045664.399999999</v>
      </c>
      <c r="K747" s="26">
        <f>SUMIF('data-from-invoicing'!D:D,eslam.data!AR747,'data-from-invoicing'!F:F)</f>
        <v>23637153.386</v>
      </c>
      <c r="L747" s="2">
        <f t="shared" si="117"/>
        <v>1591488.9860000014</v>
      </c>
      <c r="M747" s="2"/>
      <c r="Q747" s="23"/>
      <c r="R747" s="2">
        <v>22045664.399999999</v>
      </c>
      <c r="S747" s="1">
        <v>45077</v>
      </c>
      <c r="T747" s="1">
        <v>45082</v>
      </c>
      <c r="U747" s="1">
        <v>45082</v>
      </c>
      <c r="V747">
        <v>40</v>
      </c>
      <c r="W747" s="1">
        <v>45122</v>
      </c>
      <c r="X747" s="1">
        <v>45122</v>
      </c>
      <c r="Y747" s="2">
        <v>433071534.10000002</v>
      </c>
      <c r="Z747" s="2">
        <v>63146488.899999999</v>
      </c>
      <c r="AA747" s="2">
        <v>3995594.72</v>
      </c>
      <c r="AB747" s="2">
        <v>240000</v>
      </c>
      <c r="AC747" s="2">
        <v>42393533.939999998</v>
      </c>
      <c r="AD747" s="2">
        <v>12946789.994999999</v>
      </c>
      <c r="AE747" s="2">
        <v>12946789.994999999</v>
      </c>
      <c r="AF747" s="2">
        <v>750242.35</v>
      </c>
      <c r="AG747" s="14">
        <f>SUMIF('consultant-gross'!D:D,eslam.data!AQ747,'consultant-gross'!F:F)</f>
        <v>22729528.920000017</v>
      </c>
      <c r="AH747" s="14">
        <f>SUMIF('consultant-gross'!D:D,eslam.data!AQ747,'consultant-gross'!G:G)</f>
        <v>433071534.10000002</v>
      </c>
      <c r="AI747" s="14">
        <f>SUMIF('consultant-net'!D:D,eslam.data!AQ747,'consultant-net'!F:F)</f>
        <v>22045664.399999999</v>
      </c>
      <c r="AJ747" s="2" t="str">
        <f>VLOOKUP(A747,'eslam-to-invoicing'!A:B,2,0)</f>
        <v>Mivida BP#189</v>
      </c>
      <c r="AQ747" s="2" t="str">
        <f t="shared" si="118"/>
        <v>Mivida-PK#18914</v>
      </c>
      <c r="AR747" s="2" t="str">
        <f t="shared" si="119"/>
        <v>Mivida BP#18914</v>
      </c>
    </row>
    <row r="748" spans="1:44" hidden="1" x14ac:dyDescent="0.3">
      <c r="A748" s="6" t="s">
        <v>94</v>
      </c>
      <c r="B748" s="6">
        <f>VLOOKUP(A748,Sheet1!A:B,2,0)</f>
        <v>1</v>
      </c>
      <c r="C748" s="6">
        <v>15</v>
      </c>
      <c r="D748" s="25"/>
      <c r="E748" s="2">
        <v>18379426.48999995</v>
      </c>
      <c r="F748" s="26">
        <f>_xlfn.MAXIFS('data-from-invoicing'!E:E,'data-from-invoicing'!D:D,eslam.data!AR748)</f>
        <v>18379426.48</v>
      </c>
      <c r="G748" s="2">
        <f t="shared" si="116"/>
        <v>-9.9999494850635529E-3</v>
      </c>
      <c r="H748" s="2"/>
      <c r="I748" s="23"/>
      <c r="J748" s="2">
        <f>SUMIF('collection only'!D:D,eslam.data!AQ748,'collection only'!E:E)</f>
        <v>20013901.02</v>
      </c>
      <c r="K748" s="26">
        <f>SUMIF('data-from-invoicing'!D:D,eslam.data!AR748,'data-from-invoicing'!F:F)</f>
        <v>20013901.013999999</v>
      </c>
      <c r="L748" s="2">
        <f t="shared" si="117"/>
        <v>-6.0000009834766388E-3</v>
      </c>
      <c r="M748" s="2"/>
      <c r="Q748" s="23"/>
      <c r="R748" s="2">
        <v>20013901.030000001</v>
      </c>
      <c r="S748" s="1">
        <v>45107</v>
      </c>
      <c r="T748" s="1">
        <v>45120</v>
      </c>
      <c r="U748" s="1">
        <v>45125</v>
      </c>
      <c r="V748">
        <v>40</v>
      </c>
      <c r="W748" s="1">
        <v>45165</v>
      </c>
      <c r="X748" s="1">
        <v>45145</v>
      </c>
      <c r="Y748" s="2">
        <v>451450960.58999997</v>
      </c>
      <c r="Z748" s="2">
        <v>71534780.439999998</v>
      </c>
      <c r="AA748" s="2">
        <v>7645358.0300000003</v>
      </c>
      <c r="AB748" s="2">
        <v>330000</v>
      </c>
      <c r="AC748" s="2">
        <v>45605336.829999998</v>
      </c>
      <c r="AD748" s="2">
        <v>13638957.225</v>
      </c>
      <c r="AE748" s="2">
        <v>13638957.225</v>
      </c>
      <c r="AF748" s="2">
        <v>782829.85</v>
      </c>
      <c r="AG748" s="14">
        <f>SUMIF('consultant-gross'!D:D,eslam.data!AQ748,'consultant-gross'!F:F)</f>
        <v>18379426.48999995</v>
      </c>
      <c r="AH748" s="14">
        <f>SUMIF('consultant-gross'!D:D,eslam.data!AQ748,'consultant-gross'!G:G)</f>
        <v>451450960.58999997</v>
      </c>
      <c r="AI748" s="14">
        <f>SUMIF('consultant-net'!D:D,eslam.data!AQ748,'consultant-net'!F:F)</f>
        <v>20013901.030000001</v>
      </c>
      <c r="AJ748" s="2" t="str">
        <f>VLOOKUP(A748,'eslam-to-invoicing'!A:B,2,0)</f>
        <v>Mivida BP#189</v>
      </c>
      <c r="AQ748" s="2" t="str">
        <f t="shared" si="118"/>
        <v>Mivida-PK#18915</v>
      </c>
      <c r="AR748" s="2" t="str">
        <f t="shared" si="119"/>
        <v>Mivida BP#18915</v>
      </c>
    </row>
    <row r="749" spans="1:44" hidden="1" x14ac:dyDescent="0.3">
      <c r="A749" s="6" t="s">
        <v>94</v>
      </c>
      <c r="B749" s="6">
        <f>VLOOKUP(A749,Sheet1!A:B,2,0)</f>
        <v>1</v>
      </c>
      <c r="C749" s="6">
        <v>16</v>
      </c>
      <c r="D749" s="25"/>
      <c r="E749" s="2">
        <v>24459783.776241958</v>
      </c>
      <c r="F749" s="26">
        <f>_xlfn.MAXIFS('data-from-invoicing'!E:E,'data-from-invoicing'!D:D,eslam.data!AR749)</f>
        <v>24459783.780000001</v>
      </c>
      <c r="G749" s="2">
        <f t="shared" si="116"/>
        <v>3.7580430507659912E-3</v>
      </c>
      <c r="H749" s="2"/>
      <c r="I749" s="23"/>
      <c r="J749" s="2">
        <f>SUMIF('collection only'!D:D,eslam.data!AQ749,'collection only'!E:E)</f>
        <v>22512171.879999999</v>
      </c>
      <c r="K749" s="26">
        <f>SUMIF('data-from-invoicing'!D:D,eslam.data!AR749,'data-from-invoicing'!F:F)</f>
        <v>22512171.879000001</v>
      </c>
      <c r="L749" s="2">
        <f t="shared" si="117"/>
        <v>-9.999983012676239E-4</v>
      </c>
      <c r="M749" s="2"/>
      <c r="Q749" s="23"/>
      <c r="R749" s="2">
        <v>22512171.87279642</v>
      </c>
      <c r="S749" s="1">
        <v>45138</v>
      </c>
      <c r="T749" s="1">
        <v>45153</v>
      </c>
      <c r="U749" s="1">
        <v>45155</v>
      </c>
      <c r="V749">
        <v>40</v>
      </c>
      <c r="W749" s="1">
        <v>45195</v>
      </c>
      <c r="X749" s="1">
        <v>45189</v>
      </c>
      <c r="Y749" s="2">
        <v>475910744.36624187</v>
      </c>
      <c r="Z749" s="2">
        <v>78434225.187611565</v>
      </c>
      <c r="AA749" s="2">
        <v>8773118.97066666</v>
      </c>
      <c r="AB749" s="2">
        <v>230000</v>
      </c>
      <c r="AC749" s="2">
        <v>50069955.091729634</v>
      </c>
      <c r="AD749" s="2">
        <v>14453512.664999999</v>
      </c>
      <c r="AE749" s="2">
        <v>14453512.664999999</v>
      </c>
      <c r="AF749" s="2">
        <v>832885.35</v>
      </c>
      <c r="AG749" s="14">
        <f>SUMIF('consultant-gross'!D:D,eslam.data!AQ749,'consultant-gross'!F:F)</f>
        <v>24459783.776241958</v>
      </c>
      <c r="AH749" s="14">
        <f>SUMIF('consultant-gross'!D:D,eslam.data!AQ749,'consultant-gross'!G:G)</f>
        <v>475910744.36624193</v>
      </c>
      <c r="AI749" s="14">
        <f>SUMIF('consultant-net'!D:D,eslam.data!AQ749,'consultant-net'!F:F)</f>
        <v>22512171.872796416</v>
      </c>
      <c r="AJ749" s="2" t="str">
        <f>VLOOKUP(A749,'eslam-to-invoicing'!A:B,2,0)</f>
        <v>Mivida BP#189</v>
      </c>
      <c r="AQ749" s="2" t="str">
        <f t="shared" si="118"/>
        <v>Mivida-PK#18916</v>
      </c>
      <c r="AR749" s="2" t="str">
        <f t="shared" si="119"/>
        <v>Mivida BP#18916</v>
      </c>
    </row>
    <row r="750" spans="1:44" hidden="1" x14ac:dyDescent="0.3">
      <c r="A750" s="6" t="s">
        <v>94</v>
      </c>
      <c r="B750" s="6">
        <f>VLOOKUP(A750,Sheet1!A:B,2,0)</f>
        <v>1</v>
      </c>
      <c r="C750" s="6">
        <v>17</v>
      </c>
      <c r="D750" s="25"/>
      <c r="E750" s="2">
        <v>30434807.733758029</v>
      </c>
      <c r="F750" s="26">
        <f>_xlfn.MAXIFS('data-from-invoicing'!E:E,'data-from-invoicing'!D:D,eslam.data!AR750)</f>
        <v>30434807.73</v>
      </c>
      <c r="G750" s="2">
        <f t="shared" si="116"/>
        <v>-3.7580281496047974E-3</v>
      </c>
      <c r="H750" s="2"/>
      <c r="I750" s="23"/>
      <c r="J750" s="2">
        <f>SUMIF('collection only'!D:D,eslam.data!AQ750,'collection only'!E:E)</f>
        <v>47104890.056280002</v>
      </c>
      <c r="K750" s="26">
        <f>SUMIF('data-from-invoicing'!D:D,eslam.data!AR750,'data-from-invoicing'!F:F)</f>
        <v>47104890.056500003</v>
      </c>
      <c r="L750" s="2">
        <f t="shared" si="117"/>
        <v>2.200007438659668E-4</v>
      </c>
      <c r="M750" s="2"/>
      <c r="Q750" s="23"/>
      <c r="R750" s="2">
        <v>47104890.060000002</v>
      </c>
      <c r="S750" s="1">
        <v>45199</v>
      </c>
      <c r="T750" s="1">
        <v>45194</v>
      </c>
      <c r="U750" s="1">
        <v>45196</v>
      </c>
      <c r="V750">
        <v>40</v>
      </c>
      <c r="W750" s="1">
        <v>45236</v>
      </c>
      <c r="X750" s="1">
        <v>45216</v>
      </c>
      <c r="Y750" s="2">
        <v>506345552.10000002</v>
      </c>
      <c r="Z750" s="2">
        <v>73723080.150000006</v>
      </c>
      <c r="AA750" s="2">
        <v>9982715.5500000007</v>
      </c>
      <c r="AB750" s="2">
        <v>390000</v>
      </c>
      <c r="AC750" s="2">
        <v>53354142.270000003</v>
      </c>
      <c r="AD750" s="2">
        <v>15134647.744999999</v>
      </c>
      <c r="AE750" s="2">
        <v>15134647.744999999</v>
      </c>
      <c r="AF750" s="2">
        <v>859629.1</v>
      </c>
      <c r="AG750" s="14">
        <f>SUMIF('consultant-gross'!D:D,eslam.data!AQ750,'consultant-gross'!F:F)</f>
        <v>30434807.733758032</v>
      </c>
      <c r="AH750" s="14">
        <f>SUMIF('consultant-gross'!D:D,eslam.data!AQ750,'consultant-gross'!G:G)</f>
        <v>506345552.09999996</v>
      </c>
      <c r="AI750" s="14">
        <f>SUMIF('consultant-net'!D:D,eslam.data!AQ750,'consultant-net'!F:F)</f>
        <v>47104890.060000002</v>
      </c>
      <c r="AJ750" s="2" t="str">
        <f>VLOOKUP(A750,'eslam-to-invoicing'!A:B,2,0)</f>
        <v>Mivida BP#189</v>
      </c>
      <c r="AQ750" s="2" t="str">
        <f t="shared" si="118"/>
        <v>Mivida-PK#18917</v>
      </c>
      <c r="AR750" s="2" t="str">
        <f t="shared" si="119"/>
        <v>Mivida BP#18917</v>
      </c>
    </row>
    <row r="751" spans="1:44" hidden="1" x14ac:dyDescent="0.3">
      <c r="A751" s="6" t="s">
        <v>94</v>
      </c>
      <c r="B751" s="6">
        <f>VLOOKUP(A751,Sheet1!A:B,2,0)</f>
        <v>1</v>
      </c>
      <c r="C751" s="6">
        <v>18</v>
      </c>
      <c r="D751" s="25"/>
      <c r="E751" s="2">
        <v>18563752.60000008</v>
      </c>
      <c r="F751" s="26">
        <f>_xlfn.MAXIFS('data-from-invoicing'!E:E,'data-from-invoicing'!D:D,eslam.data!AR751)</f>
        <v>18563752.600000001</v>
      </c>
      <c r="G751" s="2">
        <f t="shared" si="116"/>
        <v>-7.8231096267700195E-8</v>
      </c>
      <c r="H751" s="2"/>
      <c r="I751" s="23"/>
      <c r="J751" s="2">
        <f>SUMIF('collection only'!D:D,eslam.data!AQ751,'collection only'!E:E)</f>
        <v>20024965.620000001</v>
      </c>
      <c r="K751" s="26">
        <f>SUMIF('data-from-invoicing'!D:D,eslam.data!AR751,'data-from-invoicing'!F:F)</f>
        <v>20024965.620000001</v>
      </c>
      <c r="L751" s="2">
        <f t="shared" si="117"/>
        <v>0</v>
      </c>
      <c r="M751" s="2"/>
      <c r="Q751" s="23"/>
      <c r="R751" s="2">
        <v>20024965.620000001</v>
      </c>
      <c r="S751" s="1">
        <v>45230</v>
      </c>
      <c r="T751" s="1">
        <v>45230</v>
      </c>
      <c r="U751" s="1">
        <v>45230</v>
      </c>
      <c r="V751">
        <v>40</v>
      </c>
      <c r="W751" s="1">
        <v>45270</v>
      </c>
      <c r="X751" s="1">
        <v>45262</v>
      </c>
      <c r="Y751" s="2">
        <v>524909304.69999999</v>
      </c>
      <c r="Z751" s="2">
        <v>79805243.599999994</v>
      </c>
      <c r="AA751" s="2">
        <v>11738051.380000001</v>
      </c>
      <c r="AB751" s="2">
        <v>340000</v>
      </c>
      <c r="AC751" s="2">
        <v>54783582.600000001</v>
      </c>
      <c r="AD751" s="2">
        <v>15774000.34</v>
      </c>
      <c r="AE751" s="2">
        <v>15774000.34</v>
      </c>
      <c r="AF751" s="2">
        <v>870216.6</v>
      </c>
      <c r="AG751" s="14">
        <f>SUMIF('consultant-gross'!D:D,eslam.data!AQ751,'consultant-gross'!F:F)</f>
        <v>18563752.600000083</v>
      </c>
      <c r="AH751" s="14">
        <f>SUMIF('consultant-gross'!D:D,eslam.data!AQ751,'consultant-gross'!G:G)</f>
        <v>524909304.70000005</v>
      </c>
      <c r="AI751" s="14">
        <f>SUMIF('consultant-net'!D:D,eslam.data!AQ751,'consultant-net'!F:F)</f>
        <v>20024965.620000001</v>
      </c>
      <c r="AJ751" s="2" t="str">
        <f>VLOOKUP(A751,'eslam-to-invoicing'!A:B,2,0)</f>
        <v>Mivida BP#189</v>
      </c>
      <c r="AQ751" s="2" t="str">
        <f t="shared" si="118"/>
        <v>Mivida-PK#18918</v>
      </c>
      <c r="AR751" s="2" t="str">
        <f t="shared" si="119"/>
        <v>Mivida BP#18918</v>
      </c>
    </row>
    <row r="752" spans="1:44" hidden="1" x14ac:dyDescent="0.3">
      <c r="A752" s="6" t="s">
        <v>94</v>
      </c>
      <c r="B752" s="6">
        <f>VLOOKUP(A752,Sheet1!A:B,2,0)</f>
        <v>1</v>
      </c>
      <c r="C752" s="6">
        <v>19</v>
      </c>
      <c r="D752" s="25"/>
      <c r="E752" s="2">
        <v>21710553.309523702</v>
      </c>
      <c r="F752" s="26">
        <f>_xlfn.MAXIFS('data-from-invoicing'!E:E,'data-from-invoicing'!D:D,eslam.data!AR752)</f>
        <v>21710553.309999999</v>
      </c>
      <c r="G752" s="2">
        <f t="shared" si="116"/>
        <v>4.7629699110984802E-4</v>
      </c>
      <c r="H752" s="2"/>
      <c r="I752" s="23"/>
      <c r="J752" s="2">
        <f>SUMIF('collection only'!D:D,eslam.data!AQ752,'collection only'!E:E)</f>
        <v>23323710.109999999</v>
      </c>
      <c r="K752" s="26">
        <f>SUMIF('data-from-invoicing'!D:D,eslam.data!AR752,'data-from-invoicing'!F:F)</f>
        <v>23323710.105500001</v>
      </c>
      <c r="L752" s="2">
        <f t="shared" si="117"/>
        <v>-4.4999979436397552E-3</v>
      </c>
      <c r="M752" s="2"/>
      <c r="Q752" s="23"/>
      <c r="R752" s="2">
        <v>23323710.100000001</v>
      </c>
      <c r="S752" s="1">
        <v>45260</v>
      </c>
      <c r="T752" s="1">
        <v>45255</v>
      </c>
      <c r="U752" s="1">
        <v>45262</v>
      </c>
      <c r="V752">
        <v>40</v>
      </c>
      <c r="W752" s="1">
        <v>45302</v>
      </c>
      <c r="X752" s="1">
        <v>45293</v>
      </c>
      <c r="Y752" s="2">
        <v>546619858.00952375</v>
      </c>
      <c r="Z752" s="2">
        <v>86630343.530000001</v>
      </c>
      <c r="AA752" s="2">
        <v>13959126.25</v>
      </c>
      <c r="AB752" s="2">
        <v>160000</v>
      </c>
      <c r="AC752" s="2">
        <v>57001636.729999997</v>
      </c>
      <c r="AD752" s="2">
        <v>16514529.859999999</v>
      </c>
      <c r="AE752" s="2">
        <v>16514529.859999999</v>
      </c>
      <c r="AF752" s="2">
        <v>874754.1</v>
      </c>
      <c r="AG752" s="14">
        <f>SUMIF('consultant-gross'!D:D,eslam.data!AQ752,'consultant-gross'!F:F)</f>
        <v>21710553.309523702</v>
      </c>
      <c r="AH752" s="14">
        <f>SUMIF('consultant-gross'!D:D,eslam.data!AQ752,'consultant-gross'!G:G)</f>
        <v>546619858.00952375</v>
      </c>
      <c r="AI752" s="14">
        <f>SUMIF('consultant-net'!D:D,eslam.data!AQ752,'consultant-net'!F:F)</f>
        <v>23323710.100000001</v>
      </c>
      <c r="AJ752" s="2" t="str">
        <f>VLOOKUP(A752,'eslam-to-invoicing'!A:B,2,0)</f>
        <v>Mivida BP#189</v>
      </c>
      <c r="AQ752" s="2" t="str">
        <f t="shared" si="118"/>
        <v>Mivida-PK#18919</v>
      </c>
      <c r="AR752" s="2" t="str">
        <f t="shared" si="119"/>
        <v>Mivida BP#18919</v>
      </c>
    </row>
    <row r="753" spans="1:44" hidden="1" x14ac:dyDescent="0.3">
      <c r="A753" s="6" t="s">
        <v>94</v>
      </c>
      <c r="B753" s="6">
        <f>VLOOKUP(A753,Sheet1!A:B,2,0)</f>
        <v>1</v>
      </c>
      <c r="C753" s="6">
        <v>20</v>
      </c>
      <c r="D753" s="25"/>
      <c r="E753" s="2">
        <v>-2.9999999999999997E-4</v>
      </c>
      <c r="F753" s="26">
        <f>_xlfn.MAXIFS('data-from-invoicing'!E:E,'data-from-invoicing'!D:D,eslam.data!AR753)</f>
        <v>0</v>
      </c>
      <c r="G753" s="2">
        <f t="shared" si="116"/>
        <v>2.9999999999999997E-4</v>
      </c>
      <c r="H753" s="2"/>
      <c r="I753" s="23"/>
      <c r="J753" s="2">
        <f>SUMIF('collection only'!D:D,eslam.data!AQ753,'collection only'!E:E)</f>
        <v>135145955</v>
      </c>
      <c r="K753" s="26">
        <f>SUMIF('data-from-invoicing'!D:D,eslam.data!AR753,'data-from-invoicing'!F:F)</f>
        <v>0</v>
      </c>
      <c r="L753" s="2">
        <f t="shared" si="117"/>
        <v>-135145955</v>
      </c>
      <c r="M753" s="2"/>
      <c r="O753" s="2">
        <v>135145955</v>
      </c>
      <c r="Q753" s="23"/>
      <c r="S753" s="1">
        <v>45260</v>
      </c>
      <c r="T753" s="1">
        <v>45255</v>
      </c>
      <c r="U753" s="1">
        <v>45293</v>
      </c>
      <c r="V753">
        <v>40</v>
      </c>
      <c r="W753" s="1">
        <v>45333</v>
      </c>
      <c r="X753" s="1">
        <v>45302</v>
      </c>
      <c r="Y753" s="2">
        <v>546619858.00952375</v>
      </c>
      <c r="Z753" s="2">
        <v>86630343.530000001</v>
      </c>
      <c r="AA753" s="2">
        <v>13959126.25</v>
      </c>
      <c r="AB753" s="2">
        <v>160000</v>
      </c>
      <c r="AC753" s="2">
        <v>57001636.729999997</v>
      </c>
      <c r="AD753" s="2">
        <v>16514529.859999999</v>
      </c>
      <c r="AE753" s="2">
        <v>16514529.859999999</v>
      </c>
      <c r="AF753" s="2">
        <v>874754.1</v>
      </c>
      <c r="AG753" s="14">
        <f>SUMIF('consultant-gross'!D:D,eslam.data!AQ753,'consultant-gross'!F:F)</f>
        <v>-2.9999999999999997E-4</v>
      </c>
      <c r="AH753" s="14">
        <f>SUMIF('consultant-gross'!D:D,eslam.data!AQ753,'consultant-gross'!G:G)</f>
        <v>546619858.00952375</v>
      </c>
      <c r="AI753" s="14">
        <f>SUMIF('consultant-net'!D:D,eslam.data!AQ753,'consultant-net'!F:F)</f>
        <v>0</v>
      </c>
      <c r="AJ753" s="2" t="str">
        <f>VLOOKUP(A753,'eslam-to-invoicing'!A:B,2,0)</f>
        <v>Mivida BP#189</v>
      </c>
      <c r="AQ753" s="2" t="str">
        <f t="shared" si="118"/>
        <v>Mivida-PK#18920</v>
      </c>
      <c r="AR753" s="2" t="str">
        <f t="shared" si="119"/>
        <v>Mivida BP#18920</v>
      </c>
    </row>
    <row r="754" spans="1:44" hidden="1" x14ac:dyDescent="0.3">
      <c r="A754" s="6" t="s">
        <v>94</v>
      </c>
      <c r="B754" s="6">
        <f>VLOOKUP(A754,Sheet1!A:B,2,0)</f>
        <v>1</v>
      </c>
      <c r="C754" s="6">
        <v>21</v>
      </c>
      <c r="D754" s="25"/>
      <c r="E754" s="2">
        <v>22586754.704761978</v>
      </c>
      <c r="F754" s="26">
        <f>_xlfn.MAXIFS('data-from-invoicing'!E:E,'data-from-invoicing'!D:D,eslam.data!AR754)</f>
        <v>22586754.170000002</v>
      </c>
      <c r="G754" s="2">
        <f t="shared" si="116"/>
        <v>-0.53476197645068169</v>
      </c>
      <c r="H754" s="2"/>
      <c r="I754" s="23"/>
      <c r="J754" s="2">
        <f>SUMIF('collection only'!D:D,eslam.data!AQ754,'collection only'!E:E)</f>
        <v>14476604.629999999</v>
      </c>
      <c r="K754" s="26">
        <f>SUMIF('data-from-invoicing'!D:D,eslam.data!AR754,'data-from-invoicing'!F:F)</f>
        <v>14476604.058499999</v>
      </c>
      <c r="L754" s="2">
        <f t="shared" si="117"/>
        <v>-0.57149999961256981</v>
      </c>
      <c r="M754" s="2"/>
      <c r="Q754" s="23"/>
      <c r="R754" s="2">
        <v>14476604.630000001</v>
      </c>
      <c r="S754" s="1">
        <v>45291</v>
      </c>
      <c r="T754" s="1">
        <v>45285</v>
      </c>
      <c r="U754" s="1">
        <v>45293</v>
      </c>
      <c r="V754">
        <v>40</v>
      </c>
      <c r="W754" s="1">
        <v>45333</v>
      </c>
      <c r="X754" s="1">
        <v>45315</v>
      </c>
      <c r="Y754" s="2">
        <v>569206612.71428573</v>
      </c>
      <c r="Z754" s="2">
        <v>81314246.260000005</v>
      </c>
      <c r="AA754" s="2">
        <v>16546391.27</v>
      </c>
      <c r="AB754" s="2">
        <v>130000</v>
      </c>
      <c r="AC754" s="2">
        <v>59318989.420000002</v>
      </c>
      <c r="AD754" s="2">
        <v>16974529.739999998</v>
      </c>
      <c r="AE754" s="2">
        <v>16974529.739999998</v>
      </c>
      <c r="AF754" s="2">
        <v>807307.6</v>
      </c>
      <c r="AG754" s="14">
        <f>SUMIF('consultant-gross'!D:D,eslam.data!AQ754,'consultant-gross'!F:F)</f>
        <v>22586754.704761982</v>
      </c>
      <c r="AH754" s="14">
        <f>SUMIF('consultant-gross'!D:D,eslam.data!AQ754,'consultant-gross'!G:G)</f>
        <v>569206612.71428573</v>
      </c>
      <c r="AI754" s="14">
        <f>SUMIF('consultant-net'!D:D,eslam.data!AQ754,'consultant-net'!F:F)</f>
        <v>14476604.630000001</v>
      </c>
      <c r="AJ754" s="2" t="str">
        <f>VLOOKUP(A754,'eslam-to-invoicing'!A:B,2,0)</f>
        <v>Mivida BP#189</v>
      </c>
      <c r="AQ754" s="2" t="str">
        <f t="shared" si="118"/>
        <v>Mivida-PK#18921</v>
      </c>
      <c r="AR754" s="2" t="str">
        <f t="shared" si="119"/>
        <v>Mivida BP#18921</v>
      </c>
    </row>
    <row r="755" spans="1:44" hidden="1" x14ac:dyDescent="0.3">
      <c r="A755" s="6" t="s">
        <v>94</v>
      </c>
      <c r="B755" s="6">
        <f>VLOOKUP(A755,Sheet1!A:B,2,0)</f>
        <v>1</v>
      </c>
      <c r="C755" s="6">
        <v>22</v>
      </c>
      <c r="D755" s="25"/>
      <c r="E755" s="2">
        <v>23140993.535714269</v>
      </c>
      <c r="F755" s="26">
        <f>_xlfn.MAXIFS('data-from-invoicing'!E:E,'data-from-invoicing'!D:D,eslam.data!AR755)</f>
        <v>23140993.329999998</v>
      </c>
      <c r="G755" s="2">
        <f t="shared" si="116"/>
        <v>-0.20571427047252655</v>
      </c>
      <c r="H755" s="2"/>
      <c r="I755" s="23"/>
      <c r="J755" s="2">
        <f>SUMIF('collection only'!D:D,eslam.data!AQ755,'collection only'!E:E)</f>
        <v>17552608.990000002</v>
      </c>
      <c r="K755" s="26">
        <f>SUMIF('data-from-invoicing'!D:D,eslam.data!AR755,'data-from-invoicing'!F:F)</f>
        <v>17552608.8365</v>
      </c>
      <c r="L755" s="2">
        <f t="shared" si="117"/>
        <v>-0.15350000187754631</v>
      </c>
      <c r="M755" s="2"/>
      <c r="Q755" s="23"/>
      <c r="R755" s="2">
        <v>17552609</v>
      </c>
      <c r="S755" s="1">
        <v>45322</v>
      </c>
      <c r="T755" s="1">
        <v>45321</v>
      </c>
      <c r="U755" s="1">
        <v>45326</v>
      </c>
      <c r="V755">
        <v>40</v>
      </c>
      <c r="W755" s="1">
        <v>45366</v>
      </c>
      <c r="X755" s="1">
        <v>45349</v>
      </c>
      <c r="Y755" s="2">
        <v>592347606.25</v>
      </c>
      <c r="Z755" s="2">
        <v>88194427.700000003</v>
      </c>
      <c r="AA755" s="2">
        <v>17630743.309999999</v>
      </c>
      <c r="AB755" s="2">
        <v>130000</v>
      </c>
      <c r="AC755" s="2">
        <v>61582414.390000001</v>
      </c>
      <c r="AD755" s="2">
        <v>17753985.355</v>
      </c>
      <c r="AE755" s="2">
        <v>17753985.355</v>
      </c>
      <c r="AF755" s="2">
        <v>900122.85</v>
      </c>
      <c r="AG755" s="14">
        <f>SUMIF('consultant-gross'!D:D,eslam.data!AQ755,'consultant-gross'!F:F)</f>
        <v>23140993.535714269</v>
      </c>
      <c r="AH755" s="14">
        <f>SUMIF('consultant-gross'!D:D,eslam.data!AQ755,'consultant-gross'!G:G)</f>
        <v>592347606.25</v>
      </c>
      <c r="AI755" s="14">
        <f>SUMIF('consultant-net'!D:D,eslam.data!AQ755,'consultant-net'!F:F)</f>
        <v>17552609</v>
      </c>
      <c r="AJ755" s="2" t="str">
        <f>VLOOKUP(A755,'eslam-to-invoicing'!A:B,2,0)</f>
        <v>Mivida BP#189</v>
      </c>
      <c r="AQ755" s="2" t="str">
        <f t="shared" si="118"/>
        <v>Mivida-PK#18922</v>
      </c>
      <c r="AR755" s="2" t="str">
        <f t="shared" si="119"/>
        <v>Mivida BP#18922</v>
      </c>
    </row>
    <row r="756" spans="1:44" hidden="1" x14ac:dyDescent="0.3">
      <c r="A756" s="6" t="s">
        <v>94</v>
      </c>
      <c r="B756" s="6">
        <f>VLOOKUP(A756,Sheet1!A:B,2,0)</f>
        <v>1</v>
      </c>
      <c r="C756" s="6">
        <v>23</v>
      </c>
      <c r="D756" s="25"/>
      <c r="E756" s="2">
        <v>30858954.269999981</v>
      </c>
      <c r="F756" s="26">
        <f>_xlfn.MAXIFS('data-from-invoicing'!E:E,'data-from-invoicing'!D:D,eslam.data!AR756)</f>
        <v>30858954.290000003</v>
      </c>
      <c r="G756" s="2">
        <f t="shared" si="116"/>
        <v>2.0000021904706955E-2</v>
      </c>
      <c r="H756" s="2"/>
      <c r="I756" s="23"/>
      <c r="J756" s="2">
        <f>SUMIF('collection only'!D:D,eslam.data!AQ756,'collection only'!E:E)</f>
        <v>14242173.09</v>
      </c>
      <c r="K756" s="26">
        <f>SUMIF('data-from-invoicing'!D:D,eslam.data!AR756,'data-from-invoicing'!F:F)</f>
        <v>14242173.0845</v>
      </c>
      <c r="L756" s="2">
        <f t="shared" si="117"/>
        <v>-5.4999999701976776E-3</v>
      </c>
      <c r="M756" s="2"/>
      <c r="Q756" s="23"/>
      <c r="R756" s="2">
        <v>14242173.08</v>
      </c>
      <c r="S756" s="1">
        <v>45351</v>
      </c>
      <c r="T756" s="1">
        <v>45351</v>
      </c>
      <c r="U756" s="1">
        <v>45357</v>
      </c>
      <c r="V756">
        <v>40</v>
      </c>
      <c r="W756" s="1">
        <v>45397</v>
      </c>
      <c r="X756" s="1">
        <v>45403</v>
      </c>
      <c r="Y756" s="2">
        <v>623206560.51999998</v>
      </c>
      <c r="Z756" s="2">
        <v>84128553.280000001</v>
      </c>
      <c r="AA756" s="2">
        <v>31879195.039999999</v>
      </c>
      <c r="AB756" s="2">
        <v>260000</v>
      </c>
      <c r="AC756" s="2">
        <v>64992287.149999999</v>
      </c>
      <c r="AD756" s="2">
        <v>18462386.045000002</v>
      </c>
      <c r="AE756" s="2">
        <v>18462386.045000002</v>
      </c>
      <c r="AF756" s="2">
        <v>912222.85</v>
      </c>
      <c r="AG756" s="14">
        <f>SUMIF('consultant-gross'!D:D,eslam.data!AQ756,'consultant-gross'!F:F)</f>
        <v>30858954.269999981</v>
      </c>
      <c r="AH756" s="14">
        <f>SUMIF('consultant-gross'!D:D,eslam.data!AQ756,'consultant-gross'!G:G)</f>
        <v>623206560.51999998</v>
      </c>
      <c r="AI756" s="14">
        <f>SUMIF('consultant-net'!D:D,eslam.data!AQ756,'consultant-net'!F:F)</f>
        <v>14242173.08</v>
      </c>
      <c r="AJ756" s="2" t="str">
        <f>VLOOKUP(A756,'eslam-to-invoicing'!A:B,2,0)</f>
        <v>Mivida BP#189</v>
      </c>
      <c r="AQ756" s="2" t="str">
        <f t="shared" si="118"/>
        <v>Mivida-PK#18923</v>
      </c>
      <c r="AR756" s="2" t="str">
        <f t="shared" si="119"/>
        <v>Mivida BP#18923</v>
      </c>
    </row>
    <row r="757" spans="1:44" hidden="1" x14ac:dyDescent="0.3">
      <c r="A757" s="6" t="s">
        <v>94</v>
      </c>
      <c r="B757" s="6">
        <f>VLOOKUP(A757,Sheet1!A:B,2,0)</f>
        <v>1</v>
      </c>
      <c r="C757" s="6">
        <v>24</v>
      </c>
      <c r="D757" s="25"/>
      <c r="E757" s="2">
        <v>16112816.118095281</v>
      </c>
      <c r="F757" s="26">
        <f>_xlfn.MAXIFS('data-from-invoicing'!E:E,'data-from-invoicing'!D:D,eslam.data!AR757)</f>
        <v>16112816.1</v>
      </c>
      <c r="G757" s="2">
        <f t="shared" si="116"/>
        <v>-1.8095280975103378E-2</v>
      </c>
      <c r="H757" s="2"/>
      <c r="I757" s="23"/>
      <c r="J757" s="2">
        <f>SUMIF('collection only'!D:D,eslam.data!AQ757,'collection only'!E:E)</f>
        <v>13803484.92</v>
      </c>
      <c r="K757" s="26">
        <f>SUMIF('data-from-invoicing'!D:D,eslam.data!AR757,'data-from-invoicing'!F:F)</f>
        <v>13803484.914999999</v>
      </c>
      <c r="L757" s="2">
        <f t="shared" si="117"/>
        <v>-5.0000008195638657E-3</v>
      </c>
      <c r="M757" s="2"/>
      <c r="Q757" s="23"/>
      <c r="R757" s="2">
        <v>13803484.93</v>
      </c>
      <c r="S757" s="1">
        <v>45382</v>
      </c>
      <c r="T757" s="1">
        <v>45382</v>
      </c>
      <c r="U757" s="1">
        <v>45295</v>
      </c>
      <c r="V757">
        <v>40</v>
      </c>
      <c r="W757" s="1">
        <v>45335</v>
      </c>
      <c r="X757" s="1">
        <v>45434</v>
      </c>
      <c r="Y757" s="2">
        <v>639319376.63809526</v>
      </c>
      <c r="Z757" s="2">
        <v>96423729.780000001</v>
      </c>
      <c r="AA757" s="2">
        <v>32655160.100000001</v>
      </c>
      <c r="AB757" s="2">
        <v>130000</v>
      </c>
      <c r="AC757" s="2">
        <v>66746916.670000002</v>
      </c>
      <c r="AD757" s="2">
        <v>19192726.879999999</v>
      </c>
      <c r="AE757" s="2">
        <v>19192726.879999999</v>
      </c>
      <c r="AF757" s="2">
        <v>1304406.8500000001</v>
      </c>
      <c r="AG757" s="14">
        <f>SUMIF('consultant-gross'!D:D,eslam.data!AQ757,'consultant-gross'!F:F)</f>
        <v>16112816.118095279</v>
      </c>
      <c r="AH757" s="14">
        <f>SUMIF('consultant-gross'!D:D,eslam.data!AQ757,'consultant-gross'!G:G)</f>
        <v>639319376.63809526</v>
      </c>
      <c r="AI757" s="14">
        <f>SUMIF('consultant-net'!D:D,eslam.data!AQ757,'consultant-net'!F:F)</f>
        <v>13803484.93</v>
      </c>
      <c r="AJ757" s="2" t="str">
        <f>VLOOKUP(A757,'eslam-to-invoicing'!A:B,2,0)</f>
        <v>Mivida BP#189</v>
      </c>
      <c r="AQ757" s="2" t="str">
        <f t="shared" si="118"/>
        <v>Mivida-PK#18924</v>
      </c>
      <c r="AR757" s="2" t="str">
        <f t="shared" si="119"/>
        <v>Mivida BP#18924</v>
      </c>
    </row>
    <row r="758" spans="1:44" hidden="1" x14ac:dyDescent="0.3">
      <c r="A758" s="6" t="s">
        <v>94</v>
      </c>
      <c r="B758" s="6">
        <f>VLOOKUP(A758,Sheet1!A:B,2,0)</f>
        <v>1</v>
      </c>
      <c r="C758" s="6">
        <v>25</v>
      </c>
      <c r="D758" s="25"/>
      <c r="E758" s="2">
        <v>29437278.311904792</v>
      </c>
      <c r="F758" s="26">
        <f>_xlfn.MAXIFS('data-from-invoicing'!E:E,'data-from-invoicing'!D:D,eslam.data!AR758)</f>
        <v>29437278.32</v>
      </c>
      <c r="G758" s="2">
        <f t="shared" si="116"/>
        <v>8.0952085554599762E-3</v>
      </c>
      <c r="H758" s="2"/>
      <c r="I758" s="23"/>
      <c r="J758" s="2">
        <f>SUMIF('collection only'!D:D,eslam.data!AQ758,'collection only'!E:E)</f>
        <v>28360739.449999999</v>
      </c>
      <c r="K758" s="26">
        <f>SUMIF('data-from-invoicing'!D:D,eslam.data!AR758,'data-from-invoicing'!F:F)</f>
        <v>28360739.445999999</v>
      </c>
      <c r="L758" s="2">
        <f t="shared" si="117"/>
        <v>-4.0000006556510925E-3</v>
      </c>
      <c r="M758" s="2"/>
      <c r="Q758" s="23"/>
      <c r="R758" s="2">
        <v>28360739.449999999</v>
      </c>
      <c r="S758" s="1">
        <v>45412</v>
      </c>
      <c r="T758" s="1">
        <v>45412</v>
      </c>
      <c r="U758" s="1">
        <v>45421</v>
      </c>
      <c r="V758">
        <v>40</v>
      </c>
      <c r="W758" s="1">
        <v>45461</v>
      </c>
      <c r="X758" s="1">
        <v>45449</v>
      </c>
      <c r="Y758" s="2">
        <v>668756654.95000005</v>
      </c>
      <c r="Z758" s="2">
        <v>101680151.25</v>
      </c>
      <c r="AA758" s="2">
        <v>44526060.5</v>
      </c>
      <c r="AB758" s="2">
        <v>30000</v>
      </c>
      <c r="AC758" s="2">
        <v>69988148.310000002</v>
      </c>
      <c r="AD758" s="2">
        <v>20096865.975000001</v>
      </c>
      <c r="AE758" s="2">
        <v>20096865.975000001</v>
      </c>
      <c r="AF758" s="2">
        <v>1306194.3500000001</v>
      </c>
      <c r="AG758" s="14">
        <f>SUMIF('consultant-gross'!D:D,eslam.data!AQ758,'consultant-gross'!F:F)</f>
        <v>29437278.311904788</v>
      </c>
      <c r="AH758" s="14">
        <f>SUMIF('consultant-gross'!D:D,eslam.data!AQ758,'consultant-gross'!G:G)</f>
        <v>668756654.95000005</v>
      </c>
      <c r="AI758" s="14">
        <f>SUMIF('consultant-net'!D:D,eslam.data!AQ758,'consultant-net'!F:F)</f>
        <v>28360739.449999999</v>
      </c>
      <c r="AJ758" s="2" t="str">
        <f>VLOOKUP(A758,'eslam-to-invoicing'!A:B,2,0)</f>
        <v>Mivida BP#189</v>
      </c>
      <c r="AQ758" s="2" t="str">
        <f t="shared" si="118"/>
        <v>Mivida-PK#18925</v>
      </c>
      <c r="AR758" s="2" t="str">
        <f t="shared" si="119"/>
        <v>Mivida BP#18925</v>
      </c>
    </row>
    <row r="759" spans="1:44" hidden="1" x14ac:dyDescent="0.3">
      <c r="A759" s="6" t="s">
        <v>94</v>
      </c>
      <c r="B759" s="6">
        <f>VLOOKUP(A759,Sheet1!A:B,2,0)</f>
        <v>1</v>
      </c>
      <c r="C759" s="6">
        <v>26</v>
      </c>
      <c r="D759" s="25"/>
      <c r="E759" s="2">
        <v>16876594.419999961</v>
      </c>
      <c r="F759" s="26">
        <f>_xlfn.MAXIFS('data-from-invoicing'!E:E,'data-from-invoicing'!D:D,eslam.data!AR759)</f>
        <v>16876594.440000001</v>
      </c>
      <c r="G759" s="2">
        <f t="shared" si="116"/>
        <v>2.0000040531158447E-2</v>
      </c>
      <c r="H759" s="2"/>
      <c r="I759" s="23"/>
      <c r="J759" s="2">
        <f>SUMIF('collection only'!D:D,eslam.data!AQ759,'collection only'!E:E)</f>
        <v>14177811.26</v>
      </c>
      <c r="K759" s="26">
        <f>SUMIF('data-from-invoicing'!D:D,eslam.data!AR759,'data-from-invoicing'!F:F)</f>
        <v>14177811.26</v>
      </c>
      <c r="L759" s="2">
        <f t="shared" si="117"/>
        <v>0</v>
      </c>
      <c r="M759" s="2"/>
      <c r="Q759" s="23"/>
      <c r="R759" s="2">
        <v>14177811.24</v>
      </c>
      <c r="S759" s="1">
        <v>45443</v>
      </c>
      <c r="T759" s="1">
        <v>45442</v>
      </c>
      <c r="U759" s="1">
        <v>45444</v>
      </c>
      <c r="V759">
        <v>40</v>
      </c>
      <c r="W759" s="1">
        <v>45484</v>
      </c>
      <c r="X759" s="1">
        <v>45476</v>
      </c>
      <c r="Y759" s="2">
        <v>685633249.37</v>
      </c>
      <c r="Z759" s="2">
        <v>113839940.34999999</v>
      </c>
      <c r="AA759" s="2">
        <v>49627280.829999998</v>
      </c>
      <c r="AB759" s="2">
        <v>230000</v>
      </c>
      <c r="AC759" s="2">
        <v>71860776.180000007</v>
      </c>
      <c r="AD759" s="2">
        <v>20843871.305</v>
      </c>
      <c r="AE759" s="2">
        <v>20843871.305</v>
      </c>
      <c r="AF759" s="2">
        <v>1314994.3500000001</v>
      </c>
      <c r="AG759" s="14">
        <f>SUMIF('consultant-gross'!D:D,eslam.data!AQ759,'consultant-gross'!F:F)</f>
        <v>16876594.419999957</v>
      </c>
      <c r="AH759" s="14">
        <f>SUMIF('consultant-gross'!D:D,eslam.data!AQ759,'consultant-gross'!G:G)</f>
        <v>685633249.37</v>
      </c>
      <c r="AI759" s="14">
        <f>SUMIF('consultant-net'!D:D,eslam.data!AQ759,'consultant-net'!F:F)</f>
        <v>14177811.24</v>
      </c>
      <c r="AJ759" s="2" t="str">
        <f>VLOOKUP(A759,'eslam-to-invoicing'!A:B,2,0)</f>
        <v>Mivida BP#189</v>
      </c>
      <c r="AQ759" s="2" t="str">
        <f t="shared" si="118"/>
        <v>Mivida-PK#18926</v>
      </c>
      <c r="AR759" s="2" t="str">
        <f t="shared" si="119"/>
        <v>Mivida BP#18926</v>
      </c>
    </row>
    <row r="760" spans="1:44" hidden="1" x14ac:dyDescent="0.3">
      <c r="A760" s="6" t="s">
        <v>94</v>
      </c>
      <c r="B760" s="6">
        <f>VLOOKUP(A760,Sheet1!A:B,2,0)</f>
        <v>1</v>
      </c>
      <c r="C760" s="6">
        <v>27</v>
      </c>
      <c r="D760" s="25"/>
      <c r="E760" s="2">
        <v>14919836.130000001</v>
      </c>
      <c r="F760" s="26">
        <f>_xlfn.MAXIFS('data-from-invoicing'!E:E,'data-from-invoicing'!D:D,eslam.data!AR760)</f>
        <v>14919836.119999999</v>
      </c>
      <c r="G760" s="2">
        <f t="shared" si="116"/>
        <v>-1.0000001639127731E-2</v>
      </c>
      <c r="H760" s="2"/>
      <c r="I760" s="23"/>
      <c r="J760" s="2">
        <f>SUMIF('collection only'!D:D,eslam.data!AQ760,'collection only'!E:E)</f>
        <v>4389859.04</v>
      </c>
      <c r="K760" s="26">
        <f>SUMIF('data-from-invoicing'!D:D,eslam.data!AR760,'data-from-invoicing'!F:F)</f>
        <v>4389859.0360000003</v>
      </c>
      <c r="L760" s="2">
        <f t="shared" si="117"/>
        <v>-3.9999997243285179E-3</v>
      </c>
      <c r="M760" s="2"/>
      <c r="Q760" s="23"/>
      <c r="R760" s="2">
        <v>4389859.04</v>
      </c>
      <c r="S760" s="1">
        <v>45473</v>
      </c>
      <c r="T760" s="1">
        <v>45473</v>
      </c>
      <c r="U760" s="1">
        <v>45474</v>
      </c>
      <c r="V760">
        <v>40</v>
      </c>
      <c r="W760" s="1">
        <v>45514</v>
      </c>
      <c r="X760" s="1">
        <v>45505</v>
      </c>
      <c r="Y760" s="2">
        <v>700553085.5</v>
      </c>
      <c r="Z760" s="2">
        <v>115715406.16</v>
      </c>
      <c r="AA760" s="2">
        <v>55352768.729999997</v>
      </c>
      <c r="AB760" s="2">
        <v>130000</v>
      </c>
      <c r="AC760" s="2">
        <v>73509397.760000005</v>
      </c>
      <c r="AD760" s="2">
        <v>21282403.649999999</v>
      </c>
      <c r="AE760" s="2">
        <v>21282403.649999999</v>
      </c>
      <c r="AF760" s="2">
        <v>5470850.5999999996</v>
      </c>
      <c r="AG760" s="14">
        <f>SUMIF('consultant-gross'!D:D,eslam.data!AQ760,'consultant-gross'!F:F)</f>
        <v>14919836.129999995</v>
      </c>
      <c r="AH760" s="14">
        <f>SUMIF('consultant-gross'!D:D,eslam.data!AQ760,'consultant-gross'!G:G)</f>
        <v>700553085.5</v>
      </c>
      <c r="AI760" s="14">
        <f>SUMIF('consultant-net'!D:D,eslam.data!AQ760,'consultant-net'!F:F)</f>
        <v>4389859.04</v>
      </c>
      <c r="AJ760" s="2" t="str">
        <f>VLOOKUP(A760,'eslam-to-invoicing'!A:B,2,0)</f>
        <v>Mivida BP#189</v>
      </c>
      <c r="AQ760" s="2" t="str">
        <f t="shared" si="118"/>
        <v>Mivida-PK#18927</v>
      </c>
      <c r="AR760" s="2" t="str">
        <f t="shared" si="119"/>
        <v>Mivida BP#18927</v>
      </c>
    </row>
    <row r="761" spans="1:44" hidden="1" x14ac:dyDescent="0.3">
      <c r="A761" s="6" t="s">
        <v>94</v>
      </c>
      <c r="B761" s="6">
        <f>VLOOKUP(A761,Sheet1!A:B,2,0)</f>
        <v>1</v>
      </c>
      <c r="C761" s="6">
        <v>28</v>
      </c>
      <c r="D761" s="25"/>
      <c r="E761" s="2">
        <v>3487392.6600000858</v>
      </c>
      <c r="F761" s="26">
        <f>_xlfn.MAXIFS('data-from-invoicing'!E:E,'data-from-invoicing'!D:D,eslam.data!AR761)</f>
        <v>3487392.64</v>
      </c>
      <c r="G761" s="2">
        <f t="shared" si="116"/>
        <v>-2.0000085700303316E-2</v>
      </c>
      <c r="H761" s="2"/>
      <c r="I761" s="23"/>
      <c r="J761" s="2">
        <f>SUMIF('collection only'!D:D,eslam.data!AQ761,'collection only'!E:E)</f>
        <v>2409288.21</v>
      </c>
      <c r="K761" s="26">
        <f>SUMIF('data-from-invoicing'!D:D,eslam.data!AR761,'data-from-invoicing'!F:F)</f>
        <v>2409288.1919999998</v>
      </c>
      <c r="L761" s="2">
        <f t="shared" si="117"/>
        <v>-1.8000000156462193E-2</v>
      </c>
      <c r="M761" s="2"/>
      <c r="Q761" s="23"/>
      <c r="R761" s="2">
        <v>2409288.21</v>
      </c>
      <c r="S761" s="1">
        <v>45504</v>
      </c>
      <c r="T761" s="1">
        <v>45503</v>
      </c>
      <c r="U761" s="1">
        <v>45505</v>
      </c>
      <c r="V761">
        <v>40</v>
      </c>
      <c r="W761" s="1">
        <v>45545</v>
      </c>
      <c r="X761" s="1">
        <v>45535</v>
      </c>
      <c r="Y761" s="2">
        <v>704040478.16000009</v>
      </c>
      <c r="Z761" s="2">
        <v>115148780.66</v>
      </c>
      <c r="AA761" s="2">
        <v>49698695.439999998</v>
      </c>
      <c r="AB761" s="2">
        <v>130000</v>
      </c>
      <c r="AC761" s="2">
        <v>73901796.569999993</v>
      </c>
      <c r="AD761" s="2">
        <v>21359782.07</v>
      </c>
      <c r="AE761" s="2">
        <v>21359782.07</v>
      </c>
      <c r="AF761" s="2">
        <v>5480338.0999999996</v>
      </c>
      <c r="AG761" s="14">
        <f>SUMIF('consultant-gross'!D:D,eslam.data!AQ761,'consultant-gross'!F:F)</f>
        <v>3487392.6600000858</v>
      </c>
      <c r="AH761" s="14">
        <f>SUMIF('consultant-gross'!D:D,eslam.data!AQ761,'consultant-gross'!G:G)</f>
        <v>704040478.16000009</v>
      </c>
      <c r="AI761" s="14">
        <f>SUMIF('consultant-net'!D:D,eslam.data!AQ761,'consultant-net'!F:F)</f>
        <v>2409288.21</v>
      </c>
      <c r="AJ761" s="2" t="str">
        <f>VLOOKUP(A761,'eslam-to-invoicing'!A:B,2,0)</f>
        <v>Mivida BP#189</v>
      </c>
      <c r="AQ761" s="2" t="str">
        <f t="shared" si="118"/>
        <v>Mivida-PK#18928</v>
      </c>
      <c r="AR761" s="2" t="str">
        <f t="shared" si="119"/>
        <v>Mivida BP#18928</v>
      </c>
    </row>
    <row r="762" spans="1:44" hidden="1" x14ac:dyDescent="0.3">
      <c r="A762" s="6" t="s">
        <v>94</v>
      </c>
      <c r="B762" s="6">
        <f>VLOOKUP(A762,Sheet1!A:B,2,0)</f>
        <v>1</v>
      </c>
      <c r="C762" s="6">
        <v>29</v>
      </c>
      <c r="D762" s="25"/>
      <c r="E762" s="2">
        <v>369049.78999996191</v>
      </c>
      <c r="F762" s="26">
        <f>_xlfn.MAXIFS('data-from-invoicing'!E:E,'data-from-invoicing'!D:D,eslam.data!AR762)</f>
        <v>369049.79</v>
      </c>
      <c r="G762" s="2">
        <f t="shared" si="116"/>
        <v>3.8067810237407684E-8</v>
      </c>
      <c r="H762" s="2"/>
      <c r="I762" s="23"/>
      <c r="J762" s="2">
        <f>SUMIF('collection only'!D:D,eslam.data!AQ762,'collection only'!E:E)</f>
        <v>2690517.47</v>
      </c>
      <c r="K762" s="26">
        <f>SUMIF('data-from-invoicing'!D:D,eslam.data!AR762,'data-from-invoicing'!F:F)</f>
        <v>2690517.4594999999</v>
      </c>
      <c r="L762" s="2">
        <f t="shared" si="117"/>
        <v>-1.0500000324100256E-2</v>
      </c>
      <c r="M762" s="2"/>
      <c r="Q762" s="23"/>
      <c r="R762" s="2">
        <v>2690517.47</v>
      </c>
      <c r="S762" s="1">
        <v>45535</v>
      </c>
      <c r="T762" s="1">
        <v>45535</v>
      </c>
      <c r="U762" s="1">
        <v>45553</v>
      </c>
      <c r="V762">
        <v>40</v>
      </c>
      <c r="W762" s="1">
        <v>45593</v>
      </c>
      <c r="X762" s="1">
        <v>45561</v>
      </c>
      <c r="Y762" s="2">
        <v>704409527.95000005</v>
      </c>
      <c r="Z762" s="2">
        <v>118334746.14</v>
      </c>
      <c r="AA762" s="2">
        <v>36219473.079999998</v>
      </c>
      <c r="AB762" s="2">
        <v>230000</v>
      </c>
      <c r="AC762" s="2">
        <v>73927905.129999995</v>
      </c>
      <c r="AD762" s="2">
        <v>21449118.760000002</v>
      </c>
      <c r="AE762" s="2">
        <v>21449118.760000002</v>
      </c>
      <c r="AF762" s="2">
        <v>5482400</v>
      </c>
      <c r="AG762" s="14">
        <f>SUMIF('consultant-gross'!D:D,eslam.data!AQ762,'consultant-gross'!F:F)</f>
        <v>369049.78999996185</v>
      </c>
      <c r="AH762" s="14">
        <f>SUMIF('consultant-gross'!D:D,eslam.data!AQ762,'consultant-gross'!G:G)</f>
        <v>704409527.95000005</v>
      </c>
      <c r="AI762" s="14">
        <f>SUMIF('consultant-net'!D:D,eslam.data!AQ762,'consultant-net'!F:F)</f>
        <v>2690517.47</v>
      </c>
      <c r="AJ762" s="2" t="str">
        <f>VLOOKUP(A762,'eslam-to-invoicing'!A:B,2,0)</f>
        <v>Mivida BP#189</v>
      </c>
      <c r="AQ762" s="2" t="str">
        <f t="shared" si="118"/>
        <v>Mivida-PK#18929</v>
      </c>
      <c r="AR762" s="2" t="str">
        <f t="shared" si="119"/>
        <v>Mivida BP#18929</v>
      </c>
    </row>
    <row r="763" spans="1:44" hidden="1" x14ac:dyDescent="0.3">
      <c r="A763" s="6" t="s">
        <v>94</v>
      </c>
      <c r="B763" s="34">
        <f>VLOOKUP(A763,Sheet1!A:B,2,0)</f>
        <v>1</v>
      </c>
      <c r="C763" s="6">
        <v>30</v>
      </c>
      <c r="D763" s="25"/>
      <c r="E763" s="2">
        <v>17653522.65999997</v>
      </c>
      <c r="F763" s="26">
        <f>_xlfn.MAXIFS('data-from-invoicing'!E:E,'data-from-invoicing'!D:D,eslam.data!AR763)</f>
        <v>22415427.41</v>
      </c>
      <c r="G763" s="2">
        <f t="shared" si="116"/>
        <v>4761904.7500000298</v>
      </c>
      <c r="H763" s="2"/>
      <c r="I763" s="23"/>
      <c r="J763" s="2">
        <f>SUMIF('collection only'!D:D,eslam.data!AQ763,'collection only'!E:E)</f>
        <v>14412191.120000001</v>
      </c>
      <c r="K763" s="26">
        <f>SUMIF('data-from-invoicing'!D:D,eslam.data!AR763,'data-from-invoicing'!F:F)</f>
        <v>14412191.1105</v>
      </c>
      <c r="L763" s="2">
        <f t="shared" si="117"/>
        <v>-9.5000006258487701E-3</v>
      </c>
      <c r="M763" s="2"/>
      <c r="Q763" s="23"/>
      <c r="R763" s="2">
        <v>14412191.130000001</v>
      </c>
      <c r="S763" s="1">
        <v>45565</v>
      </c>
      <c r="T763" s="1">
        <v>45565</v>
      </c>
      <c r="U763" s="1">
        <v>45574</v>
      </c>
      <c r="V763">
        <v>40</v>
      </c>
      <c r="W763" s="1">
        <v>45614</v>
      </c>
      <c r="X763" s="1">
        <v>45608</v>
      </c>
      <c r="Y763" s="2">
        <v>722063050.61000001</v>
      </c>
      <c r="Z763" s="2">
        <v>118972314.89</v>
      </c>
      <c r="AA763" s="2">
        <v>37380637.32</v>
      </c>
      <c r="AB763" s="2">
        <v>230000</v>
      </c>
      <c r="AC763" s="2">
        <v>80926432.969999999</v>
      </c>
      <c r="AD763" s="2">
        <v>22053462.949999999</v>
      </c>
      <c r="AE763" s="2">
        <v>22053462.949999999</v>
      </c>
      <c r="AF763" s="2">
        <v>9961433.2400000002</v>
      </c>
      <c r="AG763" s="14">
        <f>SUMIF('consultant-gross'!D:D,eslam.data!AQ763,'consultant-gross'!F:F)</f>
        <v>17653522.659999967</v>
      </c>
      <c r="AH763" s="14">
        <f>SUMIF('consultant-gross'!D:D,eslam.data!AQ763,'consultant-gross'!G:G)</f>
        <v>722063050.61000001</v>
      </c>
      <c r="AI763" s="14">
        <f>SUMIF('consultant-net'!D:D,eslam.data!AQ763,'consultant-net'!F:F)</f>
        <v>14412191.130000001</v>
      </c>
      <c r="AJ763" s="2" t="str">
        <f>VLOOKUP(A763,'eslam-to-invoicing'!A:B,2,0)</f>
        <v>Mivida BP#189</v>
      </c>
      <c r="AQ763" s="2" t="str">
        <f t="shared" si="118"/>
        <v>Mivida-PK#18930</v>
      </c>
      <c r="AR763" s="2" t="str">
        <f t="shared" si="119"/>
        <v>Mivida BP#18930</v>
      </c>
    </row>
    <row r="764" spans="1:44" hidden="1" x14ac:dyDescent="0.3">
      <c r="A764" s="6" t="s">
        <v>94</v>
      </c>
      <c r="B764" s="34">
        <f>VLOOKUP(A764,Sheet1!A:B,2,0)</f>
        <v>1</v>
      </c>
      <c r="C764" s="6">
        <v>31</v>
      </c>
      <c r="D764" s="25"/>
      <c r="F764" s="26">
        <f>_xlfn.MAXIFS('data-from-invoicing'!E:E,'data-from-invoicing'!D:D,eslam.data!AR764)</f>
        <v>19514716.969999999</v>
      </c>
      <c r="G764" s="2">
        <f t="shared" si="116"/>
        <v>19514716.969999999</v>
      </c>
      <c r="H764" s="2"/>
      <c r="I764" s="23"/>
      <c r="J764" s="2">
        <f>SUMIF('collection only'!D:D,eslam.data!AQ764,'collection only'!E:E)</f>
        <v>0</v>
      </c>
      <c r="K764" s="26">
        <f>SUMIF('data-from-invoicing'!D:D,eslam.data!AR764,'data-from-invoicing'!F:F)</f>
        <v>0</v>
      </c>
      <c r="L764" s="2">
        <f t="shared" si="117"/>
        <v>0</v>
      </c>
      <c r="M764" s="2"/>
      <c r="Q764" s="23"/>
      <c r="S764" s="1">
        <v>45596</v>
      </c>
      <c r="T764" s="1">
        <v>45596</v>
      </c>
      <c r="U764" s="1">
        <v>45597</v>
      </c>
      <c r="V764">
        <v>40</v>
      </c>
      <c r="W764" s="1">
        <v>45637</v>
      </c>
      <c r="AF764" s="2">
        <v>0</v>
      </c>
      <c r="AG764" s="14">
        <f>SUMIF('consultant-gross'!D:D,eslam.data!AQ764,'consultant-gross'!F:F)</f>
        <v>0</v>
      </c>
      <c r="AH764" s="14">
        <f>SUMIF('consultant-gross'!D:D,eslam.data!AQ764,'consultant-gross'!G:G)</f>
        <v>0</v>
      </c>
      <c r="AI764" s="14">
        <f>SUMIF('consultant-net'!D:D,eslam.data!AQ764,'consultant-net'!F:F)</f>
        <v>0</v>
      </c>
      <c r="AJ764" s="2" t="str">
        <f>VLOOKUP(A764,'eslam-to-invoicing'!A:B,2,0)</f>
        <v>Mivida BP#189</v>
      </c>
      <c r="AQ764" s="2" t="str">
        <f t="shared" si="118"/>
        <v>Mivida-PK#18931</v>
      </c>
      <c r="AR764" s="2" t="str">
        <f t="shared" si="119"/>
        <v>Mivida BP#18931</v>
      </c>
    </row>
    <row r="765" spans="1:44" hidden="1" x14ac:dyDescent="0.3">
      <c r="A765" s="6" t="s">
        <v>142</v>
      </c>
      <c r="B765" s="34">
        <f>VLOOKUP(A765,Sheet1!A:B,2,0)</f>
        <v>0</v>
      </c>
      <c r="C765" s="6">
        <v>1</v>
      </c>
      <c r="D765" s="25"/>
      <c r="E765" s="2">
        <v>3847983.19</v>
      </c>
      <c r="F765" s="26">
        <f>_xlfn.MAXIFS('data-from-invoicing'!E:E,'data-from-invoicing'!D:D,eslam.data!AR765)</f>
        <v>0</v>
      </c>
      <c r="G765" s="2">
        <f t="shared" si="116"/>
        <v>-3847983.19</v>
      </c>
      <c r="H765" s="2"/>
      <c r="I765" s="23"/>
      <c r="J765" s="2">
        <f>SUMIF('collection only'!D:D,eslam.data!AQ765,'collection only'!E:E)</f>
        <v>0</v>
      </c>
      <c r="K765" s="26">
        <f>SUMIF('data-from-invoicing'!D:D,eslam.data!AR765,'data-from-invoicing'!F:F)</f>
        <v>0</v>
      </c>
      <c r="L765" s="2">
        <f t="shared" si="117"/>
        <v>0</v>
      </c>
      <c r="M765" s="2"/>
      <c r="Q765" s="23"/>
      <c r="R765" s="2">
        <v>475188.5</v>
      </c>
      <c r="S765" s="1">
        <v>45322</v>
      </c>
      <c r="T765" s="1">
        <v>45322</v>
      </c>
      <c r="U765" s="1">
        <v>45350</v>
      </c>
      <c r="V765">
        <v>42</v>
      </c>
      <c r="W765" s="1">
        <v>45392</v>
      </c>
      <c r="X765" s="1">
        <v>45350</v>
      </c>
      <c r="Y765" s="2">
        <v>3847983.19</v>
      </c>
      <c r="AF765" s="2">
        <v>0</v>
      </c>
      <c r="AG765" s="14">
        <f>SUMIF('consultant-gross'!D:D,eslam.data!AQ765,'consultant-gross'!F:F)</f>
        <v>0</v>
      </c>
      <c r="AH765" s="14">
        <f>SUMIF('consultant-gross'!D:D,eslam.data!AQ765,'consultant-gross'!G:G)</f>
        <v>0</v>
      </c>
      <c r="AI765" s="14">
        <f>SUMIF('consultant-net'!D:D,eslam.data!AQ765,'consultant-net'!F:F)</f>
        <v>0</v>
      </c>
      <c r="AJ765" s="2">
        <f>VLOOKUP(A765,'eslam-to-invoicing'!A:B,2,0)</f>
        <v>0</v>
      </c>
      <c r="AQ765" s="2" t="str">
        <f t="shared" si="118"/>
        <v>Mobilization1</v>
      </c>
      <c r="AR765" s="2" t="str">
        <f t="shared" si="119"/>
        <v>01</v>
      </c>
    </row>
    <row r="766" spans="1:44" hidden="1" x14ac:dyDescent="0.3">
      <c r="A766" s="6" t="s">
        <v>148</v>
      </c>
      <c r="B766" s="34">
        <f>VLOOKUP(A766,Sheet1!A:B,2,0)</f>
        <v>1</v>
      </c>
      <c r="C766" s="6">
        <v>1</v>
      </c>
      <c r="D766" s="25"/>
      <c r="F766" s="26">
        <f>_xlfn.MAXIFS('data-from-invoicing'!E:E,'data-from-invoicing'!D:D,eslam.data!AR766)</f>
        <v>11546313</v>
      </c>
      <c r="G766" s="2">
        <f t="shared" si="116"/>
        <v>11546313</v>
      </c>
      <c r="H766" s="2"/>
      <c r="I766" s="23"/>
      <c r="J766" s="2">
        <f>SUMIF('collection only'!D:D,eslam.data!AQ766,'collection only'!E:E)</f>
        <v>33350000</v>
      </c>
      <c r="K766" s="26">
        <f>SUMIF('data-from-invoicing'!D:D,eslam.data!AR766,'data-from-invoicing'!F:F)</f>
        <v>0</v>
      </c>
      <c r="L766" s="2">
        <f t="shared" si="117"/>
        <v>-33350000</v>
      </c>
      <c r="M766" s="2"/>
      <c r="Q766" s="23"/>
      <c r="S766" s="1">
        <v>45443</v>
      </c>
      <c r="T766" s="1">
        <v>45451</v>
      </c>
      <c r="U766" s="1">
        <v>45417</v>
      </c>
      <c r="V766">
        <v>40</v>
      </c>
      <c r="W766" s="1">
        <v>45457</v>
      </c>
      <c r="AF766" s="2">
        <v>0</v>
      </c>
      <c r="AG766" s="14">
        <f>SUMIF('consultant-gross'!D:D,eslam.data!AQ766,'consultant-gross'!F:F)</f>
        <v>0</v>
      </c>
      <c r="AH766" s="14">
        <f>SUMIF('consultant-gross'!D:D,eslam.data!AQ766,'consultant-gross'!G:G)</f>
        <v>0</v>
      </c>
      <c r="AI766" s="14">
        <f>SUMIF('consultant-net'!D:D,eslam.data!AQ766,'consultant-net'!F:F)</f>
        <v>0</v>
      </c>
      <c r="AJ766" s="2" t="str">
        <f>VLOOKUP(A766,'eslam-to-invoicing'!A:B,2,0)</f>
        <v>MOC HQ at Diriyah</v>
      </c>
      <c r="AQ766" s="2" t="str">
        <f t="shared" si="118"/>
        <v>MOC1</v>
      </c>
      <c r="AR766" s="2" t="str">
        <f t="shared" si="119"/>
        <v>MOC HQ at Diriyah1</v>
      </c>
    </row>
    <row r="767" spans="1:44" hidden="1" x14ac:dyDescent="0.3">
      <c r="A767" s="6" t="s">
        <v>148</v>
      </c>
      <c r="B767" s="34">
        <f>VLOOKUP(A767,Sheet1!A:B,2,0)</f>
        <v>1</v>
      </c>
      <c r="C767" s="6">
        <v>2</v>
      </c>
      <c r="D767" s="25"/>
      <c r="F767" s="26">
        <f>_xlfn.MAXIFS('data-from-invoicing'!E:E,'data-from-invoicing'!D:D,eslam.data!AR767)</f>
        <v>2521761.64</v>
      </c>
      <c r="G767" s="2">
        <f t="shared" si="116"/>
        <v>2521761.64</v>
      </c>
      <c r="H767" s="2"/>
      <c r="I767" s="23"/>
      <c r="J767" s="2">
        <f>SUMIF('collection only'!D:D,eslam.data!AQ767,'collection only'!E:E)</f>
        <v>0</v>
      </c>
      <c r="K767" s="26">
        <f>SUMIF('data-from-invoicing'!D:D,eslam.data!AR767,'data-from-invoicing'!F:F)</f>
        <v>0</v>
      </c>
      <c r="L767" s="2">
        <f t="shared" si="117"/>
        <v>0</v>
      </c>
      <c r="M767" s="2"/>
      <c r="Q767" s="23"/>
      <c r="S767" s="1">
        <v>45473</v>
      </c>
      <c r="T767" s="1">
        <v>45488</v>
      </c>
      <c r="U767" s="1">
        <v>45488</v>
      </c>
      <c r="V767">
        <v>40</v>
      </c>
      <c r="W767" s="1">
        <v>45528</v>
      </c>
      <c r="AF767" s="2">
        <v>0</v>
      </c>
      <c r="AG767" s="14">
        <f>SUMIF('consultant-gross'!D:D,eslam.data!AQ767,'consultant-gross'!F:F)</f>
        <v>0</v>
      </c>
      <c r="AH767" s="14">
        <f>SUMIF('consultant-gross'!D:D,eslam.data!AQ767,'consultant-gross'!G:G)</f>
        <v>0</v>
      </c>
      <c r="AI767" s="14">
        <f>SUMIF('consultant-net'!D:D,eslam.data!AQ767,'consultant-net'!F:F)</f>
        <v>0</v>
      </c>
      <c r="AJ767" s="2" t="str">
        <f>VLOOKUP(A767,'eslam-to-invoicing'!A:B,2,0)</f>
        <v>MOC HQ at Diriyah</v>
      </c>
      <c r="AQ767" s="2" t="str">
        <f t="shared" si="118"/>
        <v>MOC2</v>
      </c>
      <c r="AR767" s="2" t="str">
        <f t="shared" si="119"/>
        <v>MOC HQ at Diriyah2</v>
      </c>
    </row>
    <row r="768" spans="1:44" hidden="1" x14ac:dyDescent="0.3">
      <c r="A768" s="6" t="s">
        <v>136</v>
      </c>
      <c r="B768" s="34">
        <f>VLOOKUP(A768,Sheet1!A:B,2,0)</f>
        <v>1</v>
      </c>
      <c r="C768" s="6">
        <v>1</v>
      </c>
      <c r="D768" s="25"/>
      <c r="F768" s="26">
        <f>_xlfn.MAXIFS('data-from-invoicing'!E:E,'data-from-invoicing'!D:D,eslam.data!AR768)</f>
        <v>11546313</v>
      </c>
      <c r="G768" s="2">
        <f t="shared" si="116"/>
        <v>11546313</v>
      </c>
      <c r="H768" s="2"/>
      <c r="I768" s="23"/>
      <c r="J768" s="2">
        <f>SUMIF('collection only'!D:D,eslam.data!AQ768,'collection only'!E:E)</f>
        <v>0</v>
      </c>
      <c r="K768" s="26">
        <f>SUMIF('data-from-invoicing'!D:D,eslam.data!AR768,'data-from-invoicing'!F:F)</f>
        <v>0</v>
      </c>
      <c r="L768" s="2">
        <f t="shared" si="117"/>
        <v>0</v>
      </c>
      <c r="M768" s="2"/>
      <c r="Q768" s="23"/>
      <c r="S768" s="1">
        <v>45412</v>
      </c>
      <c r="T768" s="1">
        <v>45383</v>
      </c>
      <c r="U768" s="1">
        <v>45383</v>
      </c>
      <c r="V768">
        <v>40</v>
      </c>
      <c r="W768" s="1">
        <v>45423</v>
      </c>
      <c r="AF768" s="2">
        <v>0</v>
      </c>
      <c r="AG768" s="14">
        <f>SUMIF('consultant-gross'!D:D,eslam.data!AQ768,'consultant-gross'!F:F)</f>
        <v>0</v>
      </c>
      <c r="AH768" s="14">
        <f>SUMIF('consultant-gross'!D:D,eslam.data!AQ768,'consultant-gross'!G:G)</f>
        <v>0</v>
      </c>
      <c r="AI768" s="14">
        <f>SUMIF('consultant-net'!D:D,eslam.data!AQ768,'consultant-net'!F:F)</f>
        <v>0</v>
      </c>
      <c r="AJ768" s="2" t="str">
        <f>VLOOKUP(A768,'eslam-to-invoicing'!A:B,2,0)</f>
        <v>MOC HQ at Diriyah</v>
      </c>
      <c r="AQ768" s="2" t="str">
        <f t="shared" si="118"/>
        <v>MOC - DP1</v>
      </c>
      <c r="AR768" s="2" t="str">
        <f t="shared" si="119"/>
        <v>MOC HQ at Diriyah1</v>
      </c>
    </row>
    <row r="769" spans="1:44" hidden="1" x14ac:dyDescent="0.3">
      <c r="A769" s="6" t="s">
        <v>112</v>
      </c>
      <c r="B769" s="34">
        <f>VLOOKUP(A769,Sheet1!A:B,2,0)</f>
        <v>1</v>
      </c>
      <c r="C769" s="6">
        <v>1</v>
      </c>
      <c r="D769" s="25"/>
      <c r="E769" s="2">
        <v>3190160</v>
      </c>
      <c r="F769" s="26">
        <f>_xlfn.MAXIFS('data-from-invoicing'!E:E,'data-from-invoicing'!D:D,eslam.data!AR769)</f>
        <v>34312846.590000004</v>
      </c>
      <c r="G769" s="2">
        <f t="shared" si="116"/>
        <v>31122686.590000004</v>
      </c>
      <c r="H769" s="2"/>
      <c r="I769" s="23"/>
      <c r="J769" s="2">
        <f>SUMIF('collection only'!D:D,eslam.data!AQ769,'collection only'!E:E)</f>
        <v>2201210.4</v>
      </c>
      <c r="K769" s="26">
        <f>SUMIF('data-from-invoicing'!D:D,eslam.data!AR769,'data-from-invoicing'!F:F)</f>
        <v>24876813.769500002</v>
      </c>
      <c r="L769" s="2">
        <f t="shared" si="117"/>
        <v>22675603.369500004</v>
      </c>
      <c r="M769" s="2"/>
      <c r="Q769" s="23"/>
      <c r="R769" s="2">
        <v>2360718.4</v>
      </c>
      <c r="S769" s="1">
        <v>45230</v>
      </c>
      <c r="T769" s="1">
        <v>45230</v>
      </c>
      <c r="U769" s="1">
        <v>45232</v>
      </c>
      <c r="V769">
        <v>42</v>
      </c>
      <c r="W769" s="1">
        <v>45274</v>
      </c>
      <c r="X769" s="1">
        <v>45232</v>
      </c>
      <c r="Y769" s="2">
        <v>3190160</v>
      </c>
      <c r="AF769" s="2">
        <v>0</v>
      </c>
      <c r="AG769" s="14">
        <f>SUMIF('consultant-gross'!D:D,eslam.data!AQ769,'consultant-gross'!F:F)</f>
        <v>3190160</v>
      </c>
      <c r="AH769" s="14">
        <f>SUMIF('consultant-gross'!D:D,eslam.data!AQ769,'consultant-gross'!G:G)</f>
        <v>3190160</v>
      </c>
      <c r="AI769" s="14">
        <f>SUMIF('consultant-net'!D:D,eslam.data!AQ769,'consultant-net'!F:F)</f>
        <v>2360718.4</v>
      </c>
      <c r="AJ769" s="2" t="str">
        <f>VLOOKUP(A769,'eslam-to-invoicing'!A:B,2,0)</f>
        <v>New Giza Teaching Hospital</v>
      </c>
      <c r="AQ769" s="2" t="str">
        <f t="shared" si="118"/>
        <v>New Gas Station1</v>
      </c>
      <c r="AR769" s="2" t="str">
        <f t="shared" si="119"/>
        <v>New Giza Teaching Hospital1</v>
      </c>
    </row>
    <row r="770" spans="1:44" hidden="1" x14ac:dyDescent="0.3">
      <c r="A770" s="6" t="s">
        <v>112</v>
      </c>
      <c r="B770" s="34">
        <f>VLOOKUP(A770,Sheet1!A:B,2,0)</f>
        <v>1</v>
      </c>
      <c r="C770" s="6">
        <v>2</v>
      </c>
      <c r="D770" s="25"/>
      <c r="F770" s="26">
        <f>_xlfn.MAXIFS('data-from-invoicing'!E:E,'data-from-invoicing'!D:D,eslam.data!AR770)</f>
        <v>20687718.129999999</v>
      </c>
      <c r="G770" s="2">
        <f t="shared" ref="G770:G772" si="120">F770-E770</f>
        <v>20687718.129999999</v>
      </c>
      <c r="H770" s="2"/>
      <c r="I770" s="23"/>
      <c r="J770" s="2">
        <f>SUMIF('collection only'!D:D,eslam.data!AQ770,'collection only'!E:E)</f>
        <v>1419355.25</v>
      </c>
      <c r="K770" s="26">
        <f>SUMIF('data-from-invoicing'!D:D,eslam.data!AR770,'data-from-invoicing'!F:F)</f>
        <v>14998595.646500001</v>
      </c>
      <c r="L770" s="2">
        <f t="shared" ref="L770:L772" si="121">K770-J770</f>
        <v>13579240.396500001</v>
      </c>
      <c r="M770" s="2"/>
      <c r="Q770" s="23"/>
      <c r="S770" s="1">
        <v>45291</v>
      </c>
      <c r="T770" s="1">
        <v>45291</v>
      </c>
      <c r="U770" s="1">
        <v>45292</v>
      </c>
      <c r="V770">
        <v>42</v>
      </c>
      <c r="W770" s="1">
        <v>45334</v>
      </c>
      <c r="AF770" s="2">
        <v>0</v>
      </c>
      <c r="AG770" s="14">
        <f>SUMIF('consultant-gross'!D:D,eslam.data!AQ770,'consultant-gross'!F:F)</f>
        <v>0</v>
      </c>
      <c r="AH770" s="14">
        <f>SUMIF('consultant-gross'!D:D,eslam.data!AQ770,'consultant-gross'!G:G)</f>
        <v>0</v>
      </c>
      <c r="AI770" s="14">
        <f>SUMIF('consultant-net'!D:D,eslam.data!AQ770,'consultant-net'!F:F)</f>
        <v>0</v>
      </c>
      <c r="AJ770" s="2" t="str">
        <f>VLOOKUP(A770,'eslam-to-invoicing'!A:B,2,0)</f>
        <v>New Giza Teaching Hospital</v>
      </c>
      <c r="AQ770" s="2" t="str">
        <f t="shared" si="118"/>
        <v>New Gas Station2</v>
      </c>
      <c r="AR770" s="2" t="str">
        <f t="shared" si="119"/>
        <v>New Giza Teaching Hospital2</v>
      </c>
    </row>
    <row r="771" spans="1:44" hidden="1" x14ac:dyDescent="0.3">
      <c r="A771" s="6" t="s">
        <v>112</v>
      </c>
      <c r="B771" s="34">
        <f>VLOOKUP(A771,Sheet1!A:B,2,0)</f>
        <v>1</v>
      </c>
      <c r="C771" s="6">
        <v>3</v>
      </c>
      <c r="D771" s="25"/>
      <c r="E771" s="2">
        <v>2793703.2</v>
      </c>
      <c r="F771" s="26">
        <f>_xlfn.MAXIFS('data-from-invoicing'!E:E,'data-from-invoicing'!D:D,eslam.data!AR771)</f>
        <v>7560552.29</v>
      </c>
      <c r="G771" s="2">
        <f t="shared" si="120"/>
        <v>4766849.09</v>
      </c>
      <c r="H771" s="2"/>
      <c r="I771" s="23"/>
      <c r="J771" s="2">
        <f>SUMIF('collection only'!D:D,eslam.data!AQ771,'collection only'!E:E)</f>
        <v>0</v>
      </c>
      <c r="K771" s="26">
        <f>SUMIF('data-from-invoicing'!D:D,eslam.data!AR771,'data-from-invoicing'!F:F)</f>
        <v>7466045.3844999997</v>
      </c>
      <c r="L771" s="2">
        <f t="shared" si="121"/>
        <v>7466045.3844999997</v>
      </c>
      <c r="M771" s="2"/>
      <c r="Q771" s="23"/>
      <c r="R771" s="2">
        <v>1433129.44</v>
      </c>
      <c r="S771" s="1">
        <v>45322</v>
      </c>
      <c r="T771" s="1">
        <v>45323</v>
      </c>
      <c r="U771" s="1">
        <v>45323</v>
      </c>
      <c r="V771">
        <v>42</v>
      </c>
      <c r="W771" s="1">
        <v>45365</v>
      </c>
      <c r="X771" s="1">
        <v>45329</v>
      </c>
      <c r="Y771" s="2">
        <v>7183858</v>
      </c>
      <c r="AF771" s="2">
        <v>0</v>
      </c>
      <c r="AG771" s="14">
        <f>SUMIF('consultant-gross'!D:D,eslam.data!AQ771,'consultant-gross'!F:F)</f>
        <v>0</v>
      </c>
      <c r="AH771" s="14">
        <f>SUMIF('consultant-gross'!D:D,eslam.data!AQ771,'consultant-gross'!G:G)</f>
        <v>0</v>
      </c>
      <c r="AI771" s="14">
        <f>SUMIF('consultant-net'!D:D,eslam.data!AQ771,'consultant-net'!F:F)</f>
        <v>0</v>
      </c>
      <c r="AJ771" s="2" t="str">
        <f>VLOOKUP(A771,'eslam-to-invoicing'!A:B,2,0)</f>
        <v>New Giza Teaching Hospital</v>
      </c>
      <c r="AQ771" s="2" t="str">
        <f t="shared" si="118"/>
        <v>New Gas Station3</v>
      </c>
      <c r="AR771" s="2" t="str">
        <f t="shared" si="119"/>
        <v>New Giza Teaching Hospital3</v>
      </c>
    </row>
    <row r="772" spans="1:44" hidden="1" x14ac:dyDescent="0.3">
      <c r="A772" s="6" t="s">
        <v>112</v>
      </c>
      <c r="B772" s="34">
        <f>VLOOKUP(A772,Sheet1!A:B,2,0)</f>
        <v>1</v>
      </c>
      <c r="C772" s="6">
        <v>4</v>
      </c>
      <c r="D772" s="25"/>
      <c r="E772" s="2">
        <v>6707619.9900000002</v>
      </c>
      <c r="F772" s="26">
        <f>_xlfn.MAXIFS('data-from-invoicing'!E:E,'data-from-invoicing'!D:D,eslam.data!AR772)</f>
        <v>36077726.420000002</v>
      </c>
      <c r="G772" s="2">
        <f t="shared" si="120"/>
        <v>29370106.43</v>
      </c>
      <c r="H772" s="2"/>
      <c r="I772" s="23"/>
      <c r="J772" s="2">
        <f>SUMIF('collection only'!D:D,eslam.data!AQ772,'collection only'!E:E)</f>
        <v>0</v>
      </c>
      <c r="K772" s="26">
        <f>SUMIF('data-from-invoicing'!D:D,eslam.data!AR772,'data-from-invoicing'!F:F)</f>
        <v>27335611.780999999</v>
      </c>
      <c r="L772" s="2">
        <f t="shared" si="121"/>
        <v>27335611.780999999</v>
      </c>
      <c r="M772" s="2"/>
      <c r="Q772" s="23"/>
      <c r="R772" s="2">
        <v>4963638.79</v>
      </c>
      <c r="S772" s="1">
        <v>45412</v>
      </c>
      <c r="T772" s="1">
        <v>45403</v>
      </c>
      <c r="U772" s="1">
        <v>45403</v>
      </c>
      <c r="V772">
        <v>42</v>
      </c>
      <c r="W772" s="1">
        <v>45445</v>
      </c>
      <c r="X772" s="1">
        <v>45410</v>
      </c>
      <c r="Y772" s="2">
        <v>13891477.99</v>
      </c>
      <c r="AF772" s="2">
        <v>0</v>
      </c>
      <c r="AG772" s="14">
        <f>SUMIF('consultant-gross'!D:D,eslam.data!AQ772,'consultant-gross'!F:F)</f>
        <v>0</v>
      </c>
      <c r="AH772" s="14">
        <f>SUMIF('consultant-gross'!D:D,eslam.data!AQ772,'consultant-gross'!G:G)</f>
        <v>0</v>
      </c>
      <c r="AI772" s="14">
        <f>SUMIF('consultant-net'!D:D,eslam.data!AQ772,'consultant-net'!F:F)</f>
        <v>0</v>
      </c>
      <c r="AJ772" s="2" t="str">
        <f>VLOOKUP(A772,'eslam-to-invoicing'!A:B,2,0)</f>
        <v>New Giza Teaching Hospital</v>
      </c>
      <c r="AQ772" s="2" t="str">
        <f t="shared" si="118"/>
        <v>New Gas Station4</v>
      </c>
      <c r="AR772" s="2" t="str">
        <f t="shared" si="119"/>
        <v>New Giza Teaching Hospital4</v>
      </c>
    </row>
    <row r="773" spans="1:44" hidden="1" x14ac:dyDescent="0.3">
      <c r="B773" s="34" t="e">
        <f>VLOOKUP(A773,Sheet1!A:B,2,0)</f>
        <v>#N/A</v>
      </c>
      <c r="D773" s="25"/>
      <c r="F773" s="26">
        <f>_xlfn.MAXIFS('data-from-invoicing'!E:E,'data-from-invoicing'!D:D,eslam.data!AR773)</f>
        <v>0</v>
      </c>
      <c r="H773" s="2"/>
      <c r="I773" s="23"/>
      <c r="K773" s="26"/>
      <c r="M773" s="2"/>
      <c r="Q773" s="23"/>
    </row>
    <row r="774" spans="1:44" hidden="1" x14ac:dyDescent="0.3">
      <c r="A774" s="6" t="s">
        <v>84</v>
      </c>
      <c r="B774" s="6">
        <f>VLOOKUP(A774,Sheet1!A:B,2,0)</f>
        <v>1</v>
      </c>
      <c r="C774" s="6">
        <v>1</v>
      </c>
      <c r="D774" s="25"/>
      <c r="E774" s="2">
        <v>34312846.600000001</v>
      </c>
      <c r="F774" s="26">
        <f>_xlfn.MAXIFS('data-from-invoicing'!E:E,'data-from-invoicing'!D:D,eslam.data!AR774)</f>
        <v>34312846.590000004</v>
      </c>
      <c r="G774" s="2">
        <f t="shared" ref="G774:G805" si="122">F774-E774</f>
        <v>-9.9999979138374329E-3</v>
      </c>
      <c r="H774" s="2"/>
      <c r="I774" s="23"/>
      <c r="J774" s="2">
        <f>SUMIF('collection only'!D:D,eslam.data!AQ774,'collection only'!E:E)</f>
        <v>111673736</v>
      </c>
      <c r="K774" s="26">
        <f>SUMIF('data-from-invoicing'!D:D,eslam.data!AR774,'data-from-invoicing'!F:F)</f>
        <v>24876813.769500002</v>
      </c>
      <c r="L774" s="2">
        <f t="shared" ref="L774:L805" si="123">K774-J774</f>
        <v>-86796922.230499998</v>
      </c>
      <c r="M774" s="2"/>
      <c r="N774" s="2">
        <v>73512565</v>
      </c>
      <c r="Q774" s="23"/>
      <c r="R774" s="2">
        <v>23504299.920000002</v>
      </c>
      <c r="S774" s="1">
        <v>44592</v>
      </c>
      <c r="T774" s="1">
        <v>44591</v>
      </c>
      <c r="U774" s="1">
        <v>44593</v>
      </c>
      <c r="V774">
        <v>51</v>
      </c>
      <c r="W774" s="1">
        <v>44644</v>
      </c>
      <c r="X774" s="1">
        <v>44606</v>
      </c>
      <c r="Y774" s="2">
        <v>34312846.600000001</v>
      </c>
      <c r="AF774" s="2">
        <v>0</v>
      </c>
      <c r="AG774" s="14">
        <f>SUMIF('consultant-gross'!D:D,eslam.data!AQ774,'consultant-gross'!F:F)</f>
        <v>34312846.600000001</v>
      </c>
      <c r="AH774" s="14">
        <f>SUMIF('consultant-gross'!D:D,eslam.data!AQ774,'consultant-gross'!G:G)</f>
        <v>34312846.600000001</v>
      </c>
      <c r="AI774" s="14">
        <f>SUMIF('consultant-net'!D:D,eslam.data!AQ774,'consultant-net'!F:F)</f>
        <v>23504299.920000002</v>
      </c>
      <c r="AJ774" s="2" t="str">
        <f>VLOOKUP(A774,'eslam-to-invoicing'!A:B,2,0)</f>
        <v>New Giza Teaching Hospital</v>
      </c>
      <c r="AQ774" s="2" t="str">
        <f t="shared" ref="AQ774:AQ805" si="124">A774&amp;C774</f>
        <v>New Giza Hospital1</v>
      </c>
      <c r="AR774" s="2" t="str">
        <f t="shared" ref="AR774:AR805" si="125">AJ774&amp;C774</f>
        <v>New Giza Teaching Hospital1</v>
      </c>
    </row>
    <row r="775" spans="1:44" hidden="1" x14ac:dyDescent="0.3">
      <c r="A775" s="6" t="s">
        <v>84</v>
      </c>
      <c r="B775" s="34">
        <f>VLOOKUP(A775,Sheet1!A:B,2,0)</f>
        <v>1</v>
      </c>
      <c r="C775" s="6">
        <v>2</v>
      </c>
      <c r="D775" s="25"/>
      <c r="E775" s="2">
        <v>20701192.620000001</v>
      </c>
      <c r="F775" s="26">
        <f>_xlfn.MAXIFS('data-from-invoicing'!E:E,'data-from-invoicing'!D:D,eslam.data!AR775)</f>
        <v>20687718.129999999</v>
      </c>
      <c r="G775" s="2">
        <f t="shared" si="122"/>
        <v>-13474.490000002086</v>
      </c>
      <c r="H775" s="2"/>
      <c r="I775" s="23"/>
      <c r="J775" s="2">
        <f>SUMIF('collection only'!D:D,eslam.data!AQ775,'collection only'!E:E)</f>
        <v>16948027.172380954</v>
      </c>
      <c r="K775" s="26">
        <f>SUMIF('data-from-invoicing'!D:D,eslam.data!AR775,'data-from-invoicing'!F:F)</f>
        <v>14998595.646500001</v>
      </c>
      <c r="L775" s="2">
        <f t="shared" si="123"/>
        <v>-1949431.5258809533</v>
      </c>
      <c r="M775" s="2"/>
      <c r="Q775" s="23"/>
      <c r="R775" s="2">
        <v>13966904.630000001</v>
      </c>
      <c r="S775" s="1">
        <v>44620</v>
      </c>
      <c r="T775" s="1">
        <v>44620</v>
      </c>
      <c r="U775" s="1">
        <v>44625</v>
      </c>
      <c r="V775">
        <v>51</v>
      </c>
      <c r="W775" s="1">
        <v>44676</v>
      </c>
      <c r="X775" s="1">
        <v>44641</v>
      </c>
      <c r="Y775" s="2">
        <v>55014039.219999999</v>
      </c>
      <c r="AF775" s="2">
        <v>0</v>
      </c>
      <c r="AG775" s="14">
        <f>SUMIF('consultant-gross'!D:D,eslam.data!AQ775,'consultant-gross'!F:F)</f>
        <v>0</v>
      </c>
      <c r="AH775" s="14">
        <f>SUMIF('consultant-gross'!D:D,eslam.data!AQ775,'consultant-gross'!G:G)</f>
        <v>0</v>
      </c>
      <c r="AI775" s="14">
        <f>SUMIF('consultant-net'!D:D,eslam.data!AQ775,'consultant-net'!F:F)</f>
        <v>0</v>
      </c>
      <c r="AJ775" s="2" t="str">
        <f>VLOOKUP(A775,'eslam-to-invoicing'!A:B,2,0)</f>
        <v>New Giza Teaching Hospital</v>
      </c>
      <c r="AQ775" s="2" t="str">
        <f t="shared" si="124"/>
        <v>New Giza Hospital2</v>
      </c>
      <c r="AR775" s="2" t="str">
        <f t="shared" si="125"/>
        <v>New Giza Teaching Hospital2</v>
      </c>
    </row>
    <row r="776" spans="1:44" hidden="1" x14ac:dyDescent="0.3">
      <c r="A776" s="6" t="s">
        <v>84</v>
      </c>
      <c r="B776" s="34">
        <f>VLOOKUP(A776,Sheet1!A:B,2,0)</f>
        <v>1</v>
      </c>
      <c r="C776" s="6">
        <v>3</v>
      </c>
      <c r="D776" s="25"/>
      <c r="E776" s="2">
        <v>-1E-4</v>
      </c>
      <c r="F776" s="26">
        <f>_xlfn.MAXIFS('data-from-invoicing'!E:E,'data-from-invoicing'!D:D,eslam.data!AR776)</f>
        <v>7560552.29</v>
      </c>
      <c r="G776" s="2">
        <f t="shared" si="122"/>
        <v>7560552.2900999999</v>
      </c>
      <c r="H776" s="2"/>
      <c r="I776" s="23"/>
      <c r="J776" s="2">
        <f>SUMIF('collection only'!D:D,eslam.data!AQ776,'collection only'!E:E)</f>
        <v>7088017</v>
      </c>
      <c r="K776" s="26">
        <f>SUMIF('data-from-invoicing'!D:D,eslam.data!AR776,'data-from-invoicing'!F:F)</f>
        <v>7466045.3844999997</v>
      </c>
      <c r="L776" s="2">
        <f t="shared" si="123"/>
        <v>378028.38449999969</v>
      </c>
      <c r="M776" s="2"/>
      <c r="Q776" s="23"/>
      <c r="R776" s="2">
        <v>7088017.7699999996</v>
      </c>
      <c r="S776" s="1">
        <v>44651</v>
      </c>
      <c r="T776" s="1">
        <v>44635</v>
      </c>
      <c r="U776" s="1">
        <v>44640</v>
      </c>
      <c r="V776">
        <v>51</v>
      </c>
      <c r="W776" s="1">
        <v>44691</v>
      </c>
      <c r="X776" s="1">
        <v>44648</v>
      </c>
      <c r="Y776" s="2">
        <v>55014039.219999999</v>
      </c>
      <c r="AD776" s="2">
        <v>1642229.32</v>
      </c>
      <c r="AE776" s="2">
        <v>1642229.32</v>
      </c>
      <c r="AF776" s="2">
        <v>0</v>
      </c>
      <c r="AG776" s="14">
        <f>SUMIF('consultant-gross'!D:D,eslam.data!AQ776,'consultant-gross'!F:F)</f>
        <v>0</v>
      </c>
      <c r="AH776" s="14">
        <f>SUMIF('consultant-gross'!D:D,eslam.data!AQ776,'consultant-gross'!G:G)</f>
        <v>0</v>
      </c>
      <c r="AI776" s="14">
        <f>SUMIF('consultant-net'!D:D,eslam.data!AQ776,'consultant-net'!F:F)</f>
        <v>0</v>
      </c>
      <c r="AJ776" s="2" t="str">
        <f>VLOOKUP(A776,'eslam-to-invoicing'!A:B,2,0)</f>
        <v>New Giza Teaching Hospital</v>
      </c>
      <c r="AQ776" s="2" t="str">
        <f t="shared" si="124"/>
        <v>New Giza Hospital3</v>
      </c>
      <c r="AR776" s="2" t="str">
        <f t="shared" si="125"/>
        <v>New Giza Teaching Hospital3</v>
      </c>
    </row>
    <row r="777" spans="1:44" hidden="1" x14ac:dyDescent="0.3">
      <c r="A777" s="6" t="s">
        <v>84</v>
      </c>
      <c r="B777" s="34">
        <f>VLOOKUP(A777,Sheet1!A:B,2,0)</f>
        <v>1</v>
      </c>
      <c r="C777" s="6">
        <v>4</v>
      </c>
      <c r="D777" s="25"/>
      <c r="E777" s="2">
        <v>43472048.710000008</v>
      </c>
      <c r="F777" s="26">
        <f>_xlfn.MAXIFS('data-from-invoicing'!E:E,'data-from-invoicing'!D:D,eslam.data!AR777)</f>
        <v>36077726.420000002</v>
      </c>
      <c r="G777" s="2">
        <f t="shared" si="122"/>
        <v>-7394322.2900000066</v>
      </c>
      <c r="H777" s="2"/>
      <c r="I777" s="23"/>
      <c r="J777" s="2">
        <f>SUMIF('collection only'!D:D,eslam.data!AQ777,'collection only'!E:E)</f>
        <v>25531752</v>
      </c>
      <c r="K777" s="26">
        <f>SUMIF('data-from-invoicing'!D:D,eslam.data!AR777,'data-from-invoicing'!F:F)</f>
        <v>27335611.780999999</v>
      </c>
      <c r="L777" s="2">
        <f t="shared" si="123"/>
        <v>1803859.7809999995</v>
      </c>
      <c r="M777" s="2"/>
      <c r="Q777" s="23"/>
      <c r="R777" s="2">
        <v>25608972.359999999</v>
      </c>
      <c r="S777" s="1">
        <v>44651</v>
      </c>
      <c r="T777" s="1">
        <v>44651</v>
      </c>
      <c r="U777" s="1">
        <v>44657</v>
      </c>
      <c r="V777">
        <v>51</v>
      </c>
      <c r="W777" s="1">
        <v>44708</v>
      </c>
      <c r="X777" s="1">
        <v>44675</v>
      </c>
      <c r="Y777" s="2">
        <v>98486087.930000007</v>
      </c>
      <c r="AD777" s="2">
        <v>2584225.375</v>
      </c>
      <c r="AE777" s="2">
        <v>2584225.375</v>
      </c>
      <c r="AF777" s="2">
        <v>0</v>
      </c>
      <c r="AG777" s="14">
        <f>SUMIF('consultant-gross'!D:D,eslam.data!AQ777,'consultant-gross'!F:F)</f>
        <v>0</v>
      </c>
      <c r="AH777" s="14">
        <f>SUMIF('consultant-gross'!D:D,eslam.data!AQ777,'consultant-gross'!G:G)</f>
        <v>0</v>
      </c>
      <c r="AI777" s="14">
        <f>SUMIF('consultant-net'!D:D,eslam.data!AQ777,'consultant-net'!F:F)</f>
        <v>0</v>
      </c>
      <c r="AJ777" s="2" t="str">
        <f>VLOOKUP(A777,'eslam-to-invoicing'!A:B,2,0)</f>
        <v>New Giza Teaching Hospital</v>
      </c>
      <c r="AQ777" s="2" t="str">
        <f t="shared" si="124"/>
        <v>New Giza Hospital4</v>
      </c>
      <c r="AR777" s="2" t="str">
        <f t="shared" si="125"/>
        <v>New Giza Teaching Hospital4</v>
      </c>
    </row>
    <row r="778" spans="1:44" hidden="1" x14ac:dyDescent="0.3">
      <c r="A778" s="6" t="s">
        <v>84</v>
      </c>
      <c r="B778" s="34">
        <f>VLOOKUP(A778,Sheet1!A:B,2,0)</f>
        <v>1</v>
      </c>
      <c r="C778" s="6">
        <v>5</v>
      </c>
      <c r="D778" s="25"/>
      <c r="E778" s="2">
        <v>15040366.169999991</v>
      </c>
      <c r="F778" s="26">
        <f>_xlfn.MAXIFS('data-from-invoicing'!E:E,'data-from-invoicing'!D:D,eslam.data!AR778)</f>
        <v>14819091.380000001</v>
      </c>
      <c r="G778" s="2">
        <f t="shared" si="122"/>
        <v>-221274.78999998979</v>
      </c>
      <c r="H778" s="2"/>
      <c r="I778" s="23"/>
      <c r="J778" s="2">
        <f>SUMIF('collection only'!D:D,eslam.data!AQ778,'collection only'!E:E)</f>
        <v>9692684</v>
      </c>
      <c r="K778" s="26">
        <f>SUMIF('data-from-invoicing'!D:D,eslam.data!AR778,'data-from-invoicing'!F:F)</f>
        <v>10433639.459000001</v>
      </c>
      <c r="L778" s="2">
        <f t="shared" si="123"/>
        <v>740955.45900000073</v>
      </c>
      <c r="M778" s="2"/>
      <c r="Q778" s="23"/>
      <c r="R778" s="2">
        <v>10219240.4</v>
      </c>
      <c r="S778" s="1">
        <v>44681</v>
      </c>
      <c r="T778" s="1">
        <v>44691</v>
      </c>
      <c r="U778" s="1">
        <v>44691</v>
      </c>
      <c r="V778">
        <v>51</v>
      </c>
      <c r="W778" s="1">
        <v>44742</v>
      </c>
      <c r="X778" s="1">
        <v>44706</v>
      </c>
      <c r="Y778" s="2">
        <v>113526454.09999999</v>
      </c>
      <c r="AC778" s="2">
        <v>12821619</v>
      </c>
      <c r="AD778" s="2">
        <v>2978829.6349999998</v>
      </c>
      <c r="AE778" s="2">
        <v>2978829.6349999998</v>
      </c>
      <c r="AF778" s="2">
        <v>447088.63</v>
      </c>
      <c r="AG778" s="14">
        <f>SUMIF('consultant-gross'!D:D,eslam.data!AQ778,'consultant-gross'!F:F)</f>
        <v>0</v>
      </c>
      <c r="AH778" s="14">
        <f>SUMIF('consultant-gross'!D:D,eslam.data!AQ778,'consultant-gross'!G:G)</f>
        <v>0</v>
      </c>
      <c r="AI778" s="14">
        <f>SUMIF('consultant-net'!D:D,eslam.data!AQ778,'consultant-net'!F:F)</f>
        <v>0</v>
      </c>
      <c r="AJ778" s="2" t="str">
        <f>VLOOKUP(A778,'eslam-to-invoicing'!A:B,2,0)</f>
        <v>New Giza Teaching Hospital</v>
      </c>
      <c r="AQ778" s="2" t="str">
        <f t="shared" si="124"/>
        <v>New Giza Hospital5</v>
      </c>
      <c r="AR778" s="2" t="str">
        <f t="shared" si="125"/>
        <v>New Giza Teaching Hospital5</v>
      </c>
    </row>
    <row r="779" spans="1:44" hidden="1" x14ac:dyDescent="0.3">
      <c r="A779" s="6" t="s">
        <v>84</v>
      </c>
      <c r="B779" s="34">
        <f>VLOOKUP(A779,Sheet1!A:B,2,0)</f>
        <v>1</v>
      </c>
      <c r="C779" s="6">
        <v>6</v>
      </c>
      <c r="D779" s="25"/>
      <c r="E779" s="2">
        <v>21219859.00000003</v>
      </c>
      <c r="F779" s="26">
        <f>_xlfn.MAXIFS('data-from-invoicing'!E:E,'data-from-invoicing'!D:D,eslam.data!AR779)</f>
        <v>21174583.68</v>
      </c>
      <c r="G779" s="2">
        <f t="shared" si="122"/>
        <v>-45275.3200000301</v>
      </c>
      <c r="H779" s="2"/>
      <c r="I779" s="23"/>
      <c r="J779" s="2">
        <f>SUMIF('collection only'!D:D,eslam.data!AQ779,'collection only'!E:E)</f>
        <v>12645886</v>
      </c>
      <c r="K779" s="26">
        <f>SUMIF('data-from-invoicing'!D:D,eslam.data!AR779,'data-from-invoicing'!F:F)</f>
        <v>13704613.323999999</v>
      </c>
      <c r="L779" s="2">
        <f t="shared" si="123"/>
        <v>1058727.3239999991</v>
      </c>
      <c r="M779" s="2"/>
      <c r="Q779" s="23"/>
      <c r="R779" s="2">
        <v>14292844</v>
      </c>
      <c r="S779" s="1">
        <v>44712</v>
      </c>
      <c r="T779" s="1">
        <v>44712</v>
      </c>
      <c r="U779" s="1">
        <v>44727</v>
      </c>
      <c r="V779">
        <v>51</v>
      </c>
      <c r="W779" s="1">
        <v>44778</v>
      </c>
      <c r="X779" s="1">
        <v>44733</v>
      </c>
      <c r="Y779" s="2">
        <v>134746313.09999999</v>
      </c>
      <c r="AC779" s="2">
        <v>12821619</v>
      </c>
      <c r="AD779" s="2">
        <v>3534103.5950000002</v>
      </c>
      <c r="AE779" s="2">
        <v>3534103.5950000002</v>
      </c>
      <c r="AF779" s="2">
        <v>0</v>
      </c>
      <c r="AG779" s="14">
        <f>SUMIF('consultant-gross'!D:D,eslam.data!AQ779,'consultant-gross'!F:F)</f>
        <v>0</v>
      </c>
      <c r="AH779" s="14">
        <f>SUMIF('consultant-gross'!D:D,eslam.data!AQ779,'consultant-gross'!G:G)</f>
        <v>0</v>
      </c>
      <c r="AI779" s="14">
        <f>SUMIF('consultant-net'!D:D,eslam.data!AQ779,'consultant-net'!F:F)</f>
        <v>0</v>
      </c>
      <c r="AJ779" s="2" t="str">
        <f>VLOOKUP(A779,'eslam-to-invoicing'!A:B,2,0)</f>
        <v>New Giza Teaching Hospital</v>
      </c>
      <c r="AQ779" s="2" t="str">
        <f t="shared" si="124"/>
        <v>New Giza Hospital6</v>
      </c>
      <c r="AR779" s="2" t="str">
        <f t="shared" si="125"/>
        <v>New Giza Teaching Hospital6</v>
      </c>
    </row>
    <row r="780" spans="1:44" hidden="1" x14ac:dyDescent="0.3">
      <c r="A780" s="6" t="s">
        <v>84</v>
      </c>
      <c r="B780" s="34">
        <f>VLOOKUP(A780,Sheet1!A:B,2,0)</f>
        <v>1</v>
      </c>
      <c r="C780" s="6">
        <v>7</v>
      </c>
      <c r="D780" s="25"/>
      <c r="E780" s="2">
        <v>20073764.279999971</v>
      </c>
      <c r="F780" s="26">
        <f>_xlfn.MAXIFS('data-from-invoicing'!E:E,'data-from-invoicing'!D:D,eslam.data!AR780)</f>
        <v>20034184.420000002</v>
      </c>
      <c r="G780" s="2">
        <f t="shared" si="122"/>
        <v>-39579.859999969602</v>
      </c>
      <c r="H780" s="2"/>
      <c r="I780" s="23"/>
      <c r="J780" s="2">
        <f>SUMIF('collection only'!D:D,eslam.data!AQ780,'collection only'!E:E)</f>
        <v>12694720</v>
      </c>
      <c r="K780" s="26">
        <f>SUMIF('data-from-invoicing'!D:D,eslam.data!AR780,'data-from-invoicing'!F:F)</f>
        <v>13696429.151000001</v>
      </c>
      <c r="L780" s="2">
        <f t="shared" si="123"/>
        <v>1001709.1510000005</v>
      </c>
      <c r="M780" s="2"/>
      <c r="Q780" s="23"/>
      <c r="R780" s="2">
        <v>13315074.93</v>
      </c>
      <c r="S780" s="1">
        <v>44742</v>
      </c>
      <c r="T780" s="1">
        <v>44742</v>
      </c>
      <c r="U780" s="1">
        <v>44735</v>
      </c>
      <c r="V780">
        <v>51</v>
      </c>
      <c r="W780" s="1">
        <v>44786</v>
      </c>
      <c r="X780" s="1">
        <v>44746</v>
      </c>
      <c r="Y780" s="2">
        <v>154820077.38</v>
      </c>
      <c r="AC780" s="2">
        <v>12821619.84</v>
      </c>
      <c r="AD780" s="2">
        <v>4060000.94</v>
      </c>
      <c r="AE780" s="2">
        <v>4060000.94</v>
      </c>
      <c r="AF780" s="2">
        <v>0</v>
      </c>
      <c r="AG780" s="14">
        <f>SUMIF('consultant-gross'!D:D,eslam.data!AQ780,'consultant-gross'!F:F)</f>
        <v>0</v>
      </c>
      <c r="AH780" s="14">
        <f>SUMIF('consultant-gross'!D:D,eslam.data!AQ780,'consultant-gross'!G:G)</f>
        <v>0</v>
      </c>
      <c r="AI780" s="14">
        <f>SUMIF('consultant-net'!D:D,eslam.data!AQ780,'consultant-net'!F:F)</f>
        <v>0</v>
      </c>
      <c r="AJ780" s="2" t="str">
        <f>VLOOKUP(A780,'eslam-to-invoicing'!A:B,2,0)</f>
        <v>New Giza Teaching Hospital</v>
      </c>
      <c r="AQ780" s="2" t="str">
        <f t="shared" si="124"/>
        <v>New Giza Hospital7</v>
      </c>
      <c r="AR780" s="2" t="str">
        <f t="shared" si="125"/>
        <v>New Giza Teaching Hospital7</v>
      </c>
    </row>
    <row r="781" spans="1:44" hidden="1" x14ac:dyDescent="0.3">
      <c r="A781" s="6" t="s">
        <v>84</v>
      </c>
      <c r="B781" s="34">
        <f>VLOOKUP(A781,Sheet1!A:B,2,0)</f>
        <v>1</v>
      </c>
      <c r="C781" s="6">
        <v>8</v>
      </c>
      <c r="D781" s="25"/>
      <c r="E781" s="2">
        <v>18180164.070000019</v>
      </c>
      <c r="F781" s="26">
        <f>_xlfn.MAXIFS('data-from-invoicing'!E:E,'data-from-invoicing'!D:D,eslam.data!AR781)</f>
        <v>18146654.719999999</v>
      </c>
      <c r="G781" s="2">
        <f t="shared" si="122"/>
        <v>-33509.350000020117</v>
      </c>
      <c r="H781" s="2"/>
      <c r="I781" s="23"/>
      <c r="J781" s="2">
        <f>SUMIF('collection only'!D:D,eslam.data!AQ781,'collection only'!E:E)</f>
        <v>11865059</v>
      </c>
      <c r="K781" s="26">
        <f>SUMIF('data-from-invoicing'!D:D,eslam.data!AR781,'data-from-invoicing'!F:F)</f>
        <v>12772392.376</v>
      </c>
      <c r="L781" s="2">
        <f t="shared" si="123"/>
        <v>907333.37600000016</v>
      </c>
      <c r="M781" s="2"/>
      <c r="Q781" s="23"/>
      <c r="R781" s="2">
        <v>12573205.029999999</v>
      </c>
      <c r="S781" s="1">
        <v>44773</v>
      </c>
      <c r="T781" s="1">
        <v>44780</v>
      </c>
      <c r="U781" s="1">
        <v>44796</v>
      </c>
      <c r="V781">
        <v>51</v>
      </c>
      <c r="W781" s="1">
        <v>44847</v>
      </c>
      <c r="X781" s="1">
        <v>44801</v>
      </c>
      <c r="Y781" s="2">
        <v>173000241.44999999</v>
      </c>
      <c r="AC781" s="2">
        <v>12821619</v>
      </c>
      <c r="AD781" s="2">
        <v>4536350.625</v>
      </c>
      <c r="AE781" s="2">
        <v>4536350.625</v>
      </c>
      <c r="AF781" s="2">
        <v>2987283.85</v>
      </c>
      <c r="AG781" s="14">
        <f>SUMIF('consultant-gross'!D:D,eslam.data!AQ781,'consultant-gross'!F:F)</f>
        <v>0</v>
      </c>
      <c r="AH781" s="14">
        <f>SUMIF('consultant-gross'!D:D,eslam.data!AQ781,'consultant-gross'!G:G)</f>
        <v>0</v>
      </c>
      <c r="AI781" s="14">
        <f>SUMIF('consultant-net'!D:D,eslam.data!AQ781,'consultant-net'!F:F)</f>
        <v>0</v>
      </c>
      <c r="AJ781" s="2" t="str">
        <f>VLOOKUP(A781,'eslam-to-invoicing'!A:B,2,0)</f>
        <v>New Giza Teaching Hospital</v>
      </c>
      <c r="AQ781" s="2" t="str">
        <f t="shared" si="124"/>
        <v>New Giza Hospital8</v>
      </c>
      <c r="AR781" s="2" t="str">
        <f t="shared" si="125"/>
        <v>New Giza Teaching Hospital8</v>
      </c>
    </row>
    <row r="782" spans="1:44" hidden="1" x14ac:dyDescent="0.3">
      <c r="A782" s="6" t="s">
        <v>84</v>
      </c>
      <c r="B782" s="34">
        <f>VLOOKUP(A782,Sheet1!A:B,2,0)</f>
        <v>1</v>
      </c>
      <c r="C782" s="6">
        <v>9</v>
      </c>
      <c r="D782" s="25"/>
      <c r="E782" s="2">
        <v>23318711.119999971</v>
      </c>
      <c r="F782" s="26">
        <f>_xlfn.MAXIFS('data-from-invoicing'!E:E,'data-from-invoicing'!D:D,eslam.data!AR782)</f>
        <v>23282485.079999998</v>
      </c>
      <c r="G782" s="2">
        <f t="shared" si="122"/>
        <v>-36226.039999973029</v>
      </c>
      <c r="H782" s="2"/>
      <c r="I782" s="23"/>
      <c r="J782" s="2">
        <f>SUMIF('collection only'!D:D,eslam.data!AQ782,'collection only'!E:E)</f>
        <v>15594713</v>
      </c>
      <c r="K782" s="26">
        <f>SUMIF('data-from-invoicing'!D:D,eslam.data!AR782,'data-from-invoicing'!F:F)</f>
        <v>16758838.084000001</v>
      </c>
      <c r="L782" s="2">
        <f t="shared" si="123"/>
        <v>1164125.0840000007</v>
      </c>
      <c r="M782" s="2"/>
      <c r="Q782" s="23"/>
      <c r="R782" s="2">
        <v>15620677.42</v>
      </c>
      <c r="S782" s="1">
        <v>44804</v>
      </c>
      <c r="T782" s="1">
        <v>44815</v>
      </c>
      <c r="U782" s="1">
        <v>44818</v>
      </c>
      <c r="V782">
        <v>51</v>
      </c>
      <c r="W782" s="1">
        <v>44869</v>
      </c>
      <c r="X782" s="1">
        <v>44826</v>
      </c>
      <c r="Y782" s="2">
        <v>196318952.56999999</v>
      </c>
      <c r="AC782" s="2">
        <v>12821619.84</v>
      </c>
      <c r="AD782" s="2">
        <v>5147515.8600000003</v>
      </c>
      <c r="AE782" s="2">
        <v>5147515.8600000003</v>
      </c>
      <c r="AF782" s="2">
        <v>3790429.25</v>
      </c>
      <c r="AG782" s="14">
        <f>SUMIF('consultant-gross'!D:D,eslam.data!AQ782,'consultant-gross'!F:F)</f>
        <v>23318711.119999975</v>
      </c>
      <c r="AH782" s="14">
        <f>SUMIF('consultant-gross'!D:D,eslam.data!AQ782,'consultant-gross'!G:G)</f>
        <v>196318952.56999999</v>
      </c>
      <c r="AI782" s="14">
        <f>SUMIF('consultant-net'!D:D,eslam.data!AQ782,'consultant-net'!F:F)</f>
        <v>15620677.42</v>
      </c>
      <c r="AJ782" s="2" t="str">
        <f>VLOOKUP(A782,'eslam-to-invoicing'!A:B,2,0)</f>
        <v>New Giza Teaching Hospital</v>
      </c>
      <c r="AQ782" s="2" t="str">
        <f t="shared" si="124"/>
        <v>New Giza Hospital9</v>
      </c>
      <c r="AR782" s="2" t="str">
        <f t="shared" si="125"/>
        <v>New Giza Teaching Hospital9</v>
      </c>
    </row>
    <row r="783" spans="1:44" hidden="1" x14ac:dyDescent="0.3">
      <c r="A783" s="6" t="s">
        <v>84</v>
      </c>
      <c r="B783" s="34">
        <f>VLOOKUP(A783,Sheet1!A:B,2,0)</f>
        <v>1</v>
      </c>
      <c r="C783" s="6">
        <v>10</v>
      </c>
      <c r="D783" s="25"/>
      <c r="E783" s="2">
        <v>22254898.639999989</v>
      </c>
      <c r="F783" s="26">
        <f>_xlfn.MAXIFS('data-from-invoicing'!E:E,'data-from-invoicing'!D:D,eslam.data!AR783)</f>
        <v>22234302.84</v>
      </c>
      <c r="G783" s="2">
        <f t="shared" si="122"/>
        <v>-20595.799999989569</v>
      </c>
      <c r="H783" s="2"/>
      <c r="I783" s="23"/>
      <c r="J783" s="2">
        <f>SUMIF('collection only'!D:D,eslam.data!AQ783,'collection only'!E:E)</f>
        <v>14931468</v>
      </c>
      <c r="K783" s="26">
        <f>SUMIF('data-from-invoicing'!D:D,eslam.data!AR783,'data-from-invoicing'!F:F)</f>
        <v>16043183.482000001</v>
      </c>
      <c r="L783" s="2">
        <f t="shared" si="123"/>
        <v>1111715.4820000008</v>
      </c>
      <c r="M783" s="2"/>
      <c r="Q783" s="23"/>
      <c r="R783" s="2">
        <v>14944068.34</v>
      </c>
      <c r="S783" s="1">
        <v>44834</v>
      </c>
      <c r="T783" s="1">
        <v>44849</v>
      </c>
      <c r="U783" s="1">
        <v>44852</v>
      </c>
      <c r="V783">
        <v>51</v>
      </c>
      <c r="W783" s="1">
        <v>44903</v>
      </c>
      <c r="X783" s="1">
        <v>44868</v>
      </c>
      <c r="Y783" s="2">
        <v>218573851.21000001</v>
      </c>
      <c r="AC783" s="2">
        <v>12821619.84</v>
      </c>
      <c r="AD783" s="2">
        <v>5731166.3049999997</v>
      </c>
      <c r="AE783" s="2">
        <v>5731166.3049999997</v>
      </c>
      <c r="AF783" s="2">
        <v>3910342.85</v>
      </c>
      <c r="AG783" s="14">
        <f>SUMIF('consultant-gross'!D:D,eslam.data!AQ783,'consultant-gross'!F:F)</f>
        <v>22254898.639999986</v>
      </c>
      <c r="AH783" s="14">
        <f>SUMIF('consultant-gross'!D:D,eslam.data!AQ783,'consultant-gross'!G:G)</f>
        <v>218573851.20999998</v>
      </c>
      <c r="AI783" s="14">
        <f>SUMIF('consultant-net'!D:D,eslam.data!AQ783,'consultant-net'!F:F)</f>
        <v>14944068.34</v>
      </c>
      <c r="AJ783" s="2" t="str">
        <f>VLOOKUP(A783,'eslam-to-invoicing'!A:B,2,0)</f>
        <v>New Giza Teaching Hospital</v>
      </c>
      <c r="AQ783" s="2" t="str">
        <f t="shared" si="124"/>
        <v>New Giza Hospital10</v>
      </c>
      <c r="AR783" s="2" t="str">
        <f t="shared" si="125"/>
        <v>New Giza Teaching Hospital10</v>
      </c>
    </row>
    <row r="784" spans="1:44" hidden="1" x14ac:dyDescent="0.3">
      <c r="A784" s="6" t="s">
        <v>84</v>
      </c>
      <c r="B784" s="34">
        <f>VLOOKUP(A784,Sheet1!A:B,2,0)</f>
        <v>1</v>
      </c>
      <c r="C784" s="6">
        <v>11</v>
      </c>
      <c r="D784" s="25"/>
      <c r="E784" s="2">
        <v>29701638.200000022</v>
      </c>
      <c r="F784" s="26">
        <f>_xlfn.MAXIFS('data-from-invoicing'!E:E,'data-from-invoicing'!D:D,eslam.data!AR784)</f>
        <v>29644027.199999999</v>
      </c>
      <c r="G784" s="2">
        <f t="shared" si="122"/>
        <v>-57611.000000022352</v>
      </c>
      <c r="H784" s="2"/>
      <c r="I784" s="23"/>
      <c r="J784" s="2">
        <f>SUMIF('collection only'!D:D,eslam.data!AQ784,'collection only'!E:E)</f>
        <v>19979218</v>
      </c>
      <c r="K784" s="26">
        <f>SUMIF('data-from-invoicing'!D:D,eslam.data!AR784,'data-from-invoicing'!F:F)</f>
        <v>21461419.719999999</v>
      </c>
      <c r="L784" s="2">
        <f t="shared" si="123"/>
        <v>1482201.7199999988</v>
      </c>
      <c r="M784" s="2"/>
      <c r="Q784" s="23"/>
      <c r="R784" s="2">
        <v>19999087.829999998</v>
      </c>
      <c r="S784" s="1">
        <v>44865</v>
      </c>
      <c r="T784" s="1">
        <v>44875</v>
      </c>
      <c r="U784" s="1">
        <v>44875</v>
      </c>
      <c r="V784">
        <v>51</v>
      </c>
      <c r="W784" s="1">
        <v>44926</v>
      </c>
      <c r="X784" s="1">
        <v>44902</v>
      </c>
      <c r="Y784" s="2">
        <v>248275489.41</v>
      </c>
      <c r="AA784" s="2">
        <v>47447.199999999997</v>
      </c>
      <c r="AC784" s="2">
        <v>12821619.84</v>
      </c>
      <c r="AD784" s="2">
        <v>6509322.0199999996</v>
      </c>
      <c r="AE784" s="2">
        <v>6509322.0199999996</v>
      </c>
      <c r="AF784" s="2">
        <v>3819797.85</v>
      </c>
      <c r="AG784" s="14">
        <f>SUMIF('consultant-gross'!D:D,eslam.data!AQ784,'consultant-gross'!F:F)</f>
        <v>29701638.200000018</v>
      </c>
      <c r="AH784" s="14">
        <f>SUMIF('consultant-gross'!D:D,eslam.data!AQ784,'consultant-gross'!G:G)</f>
        <v>248275489.41</v>
      </c>
      <c r="AI784" s="14">
        <f>SUMIF('consultant-net'!D:D,eslam.data!AQ784,'consultant-net'!F:F)</f>
        <v>19999087.829999998</v>
      </c>
      <c r="AJ784" s="2" t="str">
        <f>VLOOKUP(A784,'eslam-to-invoicing'!A:B,2,0)</f>
        <v>New Giza Teaching Hospital</v>
      </c>
      <c r="AQ784" s="2" t="str">
        <f t="shared" si="124"/>
        <v>New Giza Hospital11</v>
      </c>
      <c r="AR784" s="2" t="str">
        <f t="shared" si="125"/>
        <v>New Giza Teaching Hospital11</v>
      </c>
    </row>
    <row r="785" spans="1:44" hidden="1" x14ac:dyDescent="0.3">
      <c r="A785" s="6" t="s">
        <v>84</v>
      </c>
      <c r="B785" s="34">
        <f>VLOOKUP(A785,Sheet1!A:B,2,0)</f>
        <v>1</v>
      </c>
      <c r="C785" s="6">
        <v>12</v>
      </c>
      <c r="D785" s="25"/>
      <c r="E785" s="2">
        <v>25988546.640000019</v>
      </c>
      <c r="F785" s="26">
        <f>_xlfn.MAXIFS('data-from-invoicing'!E:E,'data-from-invoicing'!D:D,eslam.data!AR785)</f>
        <v>30417445.780000001</v>
      </c>
      <c r="G785" s="2">
        <f t="shared" si="122"/>
        <v>4428899.139999982</v>
      </c>
      <c r="H785" s="2"/>
      <c r="I785" s="23"/>
      <c r="J785" s="2">
        <f>SUMIF('collection only'!D:D,eslam.data!AQ785,'collection only'!E:E)</f>
        <v>21023839</v>
      </c>
      <c r="K785" s="26">
        <f>SUMIF('data-from-invoicing'!D:D,eslam.data!AR785,'data-from-invoicing'!F:F)</f>
        <v>22544712.249000002</v>
      </c>
      <c r="L785" s="2">
        <f t="shared" si="123"/>
        <v>1520873.2490000017</v>
      </c>
      <c r="M785" s="2"/>
      <c r="Q785" s="23"/>
      <c r="R785" s="2">
        <v>21046664.640000001</v>
      </c>
      <c r="S785" s="1">
        <v>44895</v>
      </c>
      <c r="T785" s="1">
        <v>44901</v>
      </c>
      <c r="U785" s="1">
        <v>44903</v>
      </c>
      <c r="V785">
        <v>51</v>
      </c>
      <c r="W785" s="1">
        <v>44954</v>
      </c>
      <c r="X785" s="1">
        <v>44924</v>
      </c>
      <c r="Y785" s="2">
        <v>274264036.05000001</v>
      </c>
      <c r="Z785" s="2">
        <v>4878335.3</v>
      </c>
      <c r="AA785" s="2">
        <v>1113844.57</v>
      </c>
      <c r="AC785" s="2">
        <v>12821619.84</v>
      </c>
      <c r="AD785" s="2">
        <v>7307779.5</v>
      </c>
      <c r="AE785" s="2">
        <v>7307779.5</v>
      </c>
      <c r="AF785" s="2">
        <v>3966447.85</v>
      </c>
      <c r="AG785" s="14">
        <f>SUMIF('consultant-gross'!D:D,eslam.data!AQ785,'consultant-gross'!F:F)</f>
        <v>25988546.640000015</v>
      </c>
      <c r="AH785" s="14">
        <f>SUMIF('consultant-gross'!D:D,eslam.data!AQ785,'consultant-gross'!G:G)</f>
        <v>274264036.05000001</v>
      </c>
      <c r="AI785" s="14">
        <f>SUMIF('consultant-net'!D:D,eslam.data!AQ785,'consultant-net'!F:F)</f>
        <v>21046664.640000001</v>
      </c>
      <c r="AJ785" s="2" t="str">
        <f>VLOOKUP(A785,'eslam-to-invoicing'!A:B,2,0)</f>
        <v>New Giza Teaching Hospital</v>
      </c>
      <c r="AQ785" s="2" t="str">
        <f t="shared" si="124"/>
        <v>New Giza Hospital12</v>
      </c>
      <c r="AR785" s="2" t="str">
        <f t="shared" si="125"/>
        <v>New Giza Teaching Hospital12</v>
      </c>
    </row>
    <row r="786" spans="1:44" hidden="1" x14ac:dyDescent="0.3">
      <c r="A786" s="6" t="s">
        <v>84</v>
      </c>
      <c r="B786" s="34">
        <f>VLOOKUP(A786,Sheet1!A:B,2,0)</f>
        <v>1</v>
      </c>
      <c r="C786" s="6">
        <v>13</v>
      </c>
      <c r="D786" s="25"/>
      <c r="E786" s="2">
        <v>24670486.269999981</v>
      </c>
      <c r="F786" s="26">
        <f>_xlfn.MAXIFS('data-from-invoicing'!E:E,'data-from-invoicing'!D:D,eslam.data!AR786)</f>
        <v>26683802.780000001</v>
      </c>
      <c r="G786" s="2">
        <f t="shared" si="122"/>
        <v>2013316.5100000203</v>
      </c>
      <c r="H786" s="2"/>
      <c r="I786" s="23"/>
      <c r="J786" s="2">
        <f>SUMIF('collection only'!D:D,eslam.data!AQ786,'collection only'!E:E)</f>
        <v>17903308</v>
      </c>
      <c r="K786" s="26">
        <f>SUMIF('data-from-invoicing'!D:D,eslam.data!AR786,'data-from-invoicing'!F:F)</f>
        <v>19237495.901000001</v>
      </c>
      <c r="L786" s="2">
        <f t="shared" si="123"/>
        <v>1334187.9010000005</v>
      </c>
      <c r="M786" s="2"/>
      <c r="Q786" s="23"/>
      <c r="R786" s="2">
        <v>18169651.25</v>
      </c>
      <c r="S786" s="1">
        <v>44926</v>
      </c>
      <c r="T786" s="1">
        <v>44931</v>
      </c>
      <c r="U786" s="1">
        <v>44934</v>
      </c>
      <c r="V786">
        <v>51</v>
      </c>
      <c r="W786" s="1">
        <v>44985</v>
      </c>
      <c r="X786" s="1">
        <v>44963</v>
      </c>
      <c r="Y786" s="2">
        <v>298934522.31999999</v>
      </c>
      <c r="Z786" s="2">
        <v>7074573</v>
      </c>
      <c r="AA786" s="2">
        <v>1237105.25</v>
      </c>
      <c r="AC786" s="2">
        <v>12821619.84</v>
      </c>
      <c r="AD786" s="2">
        <v>8008229.7949999999</v>
      </c>
      <c r="AE786" s="2">
        <v>8008229.7949999999</v>
      </c>
      <c r="AF786" s="2">
        <v>3886497.85</v>
      </c>
      <c r="AG786" s="14">
        <f>SUMIF('consultant-gross'!D:D,eslam.data!AQ786,'consultant-gross'!F:F)</f>
        <v>24670486.269999981</v>
      </c>
      <c r="AH786" s="14">
        <f>SUMIF('consultant-gross'!D:D,eslam.data!AQ786,'consultant-gross'!G:G)</f>
        <v>298934522.31999999</v>
      </c>
      <c r="AI786" s="14">
        <f>SUMIF('consultant-net'!D:D,eslam.data!AQ786,'consultant-net'!F:F)</f>
        <v>18169651.25</v>
      </c>
      <c r="AJ786" s="2" t="str">
        <f>VLOOKUP(A786,'eslam-to-invoicing'!A:B,2,0)</f>
        <v>New Giza Teaching Hospital</v>
      </c>
      <c r="AQ786" s="2" t="str">
        <f t="shared" si="124"/>
        <v>New Giza Hospital13</v>
      </c>
      <c r="AR786" s="2" t="str">
        <f t="shared" si="125"/>
        <v>New Giza Teaching Hospital13</v>
      </c>
    </row>
    <row r="787" spans="1:44" hidden="1" x14ac:dyDescent="0.3">
      <c r="A787" s="6" t="s">
        <v>84</v>
      </c>
      <c r="B787" s="34">
        <f>VLOOKUP(A787,Sheet1!A:B,2,0)</f>
        <v>1</v>
      </c>
      <c r="C787" s="6">
        <v>14</v>
      </c>
      <c r="D787" s="25"/>
      <c r="E787" s="2">
        <v>21692266.85000002</v>
      </c>
      <c r="F787" s="26">
        <f>_xlfn.MAXIFS('data-from-invoicing'!E:E,'data-from-invoicing'!D:D,eslam.data!AR787)</f>
        <v>21572565.800000001</v>
      </c>
      <c r="G787" s="2">
        <f t="shared" si="122"/>
        <v>-119701.05000001937</v>
      </c>
      <c r="H787" s="2"/>
      <c r="I787" s="23"/>
      <c r="J787" s="2">
        <f>SUMIF('collection only'!D:D,eslam.data!AQ787,'collection only'!E:E)</f>
        <v>15197022</v>
      </c>
      <c r="K787" s="26">
        <f>SUMIF('data-from-invoicing'!D:D,eslam.data!AR787,'data-from-invoicing'!F:F)</f>
        <v>16275653.050000001</v>
      </c>
      <c r="L787" s="2">
        <f t="shared" si="123"/>
        <v>1078631.0500000007</v>
      </c>
      <c r="M787" s="2"/>
      <c r="Q787" s="23"/>
      <c r="R787" s="2">
        <v>14731551.619999999</v>
      </c>
      <c r="S787" s="1">
        <v>44957</v>
      </c>
      <c r="T787" s="1">
        <v>44968</v>
      </c>
      <c r="U787" s="1">
        <v>44966</v>
      </c>
      <c r="V787">
        <v>51</v>
      </c>
      <c r="W787" s="1">
        <v>45017</v>
      </c>
      <c r="X787" s="1">
        <v>44999</v>
      </c>
      <c r="Y787" s="2">
        <v>320626789.17000002</v>
      </c>
      <c r="Z787" s="2">
        <v>6879606.0899999999</v>
      </c>
      <c r="AA787" s="2">
        <v>1773014.33</v>
      </c>
      <c r="AC787" s="2">
        <v>12821619.84</v>
      </c>
      <c r="AD787" s="2">
        <v>8574509.6600000001</v>
      </c>
      <c r="AE787" s="2">
        <v>8574509.6600000001</v>
      </c>
      <c r="AF787" s="2">
        <v>4107797.85</v>
      </c>
      <c r="AG787" s="14">
        <f>SUMIF('consultant-gross'!D:D,eslam.data!AQ787,'consultant-gross'!F:F)</f>
        <v>21692266.850000024</v>
      </c>
      <c r="AH787" s="14">
        <f>SUMIF('consultant-gross'!D:D,eslam.data!AQ787,'consultant-gross'!G:G)</f>
        <v>320626789.17000002</v>
      </c>
      <c r="AI787" s="14">
        <f>SUMIF('consultant-net'!D:D,eslam.data!AQ787,'consultant-net'!F:F)</f>
        <v>14731551.619999999</v>
      </c>
      <c r="AJ787" s="2" t="str">
        <f>VLOOKUP(A787,'eslam-to-invoicing'!A:B,2,0)</f>
        <v>New Giza Teaching Hospital</v>
      </c>
      <c r="AQ787" s="2" t="str">
        <f t="shared" si="124"/>
        <v>New Giza Hospital14</v>
      </c>
      <c r="AR787" s="2" t="str">
        <f t="shared" si="125"/>
        <v>New Giza Teaching Hospital14</v>
      </c>
    </row>
    <row r="788" spans="1:44" hidden="1" x14ac:dyDescent="0.3">
      <c r="A788" s="6" t="s">
        <v>84</v>
      </c>
      <c r="B788" s="34">
        <f>VLOOKUP(A788,Sheet1!A:B,2,0)</f>
        <v>1</v>
      </c>
      <c r="C788" s="6">
        <v>15</v>
      </c>
      <c r="D788" s="25"/>
      <c r="E788" s="2">
        <v>23725978.809999939</v>
      </c>
      <c r="F788" s="26">
        <f>_xlfn.MAXIFS('data-from-invoicing'!E:E,'data-from-invoicing'!D:D,eslam.data!AR788)</f>
        <v>22076508.27</v>
      </c>
      <c r="G788" s="2">
        <f t="shared" si="122"/>
        <v>-1649470.5399999395</v>
      </c>
      <c r="H788" s="2"/>
      <c r="I788" s="23"/>
      <c r="J788" s="2">
        <f>SUMIF('collection only'!D:D,eslam.data!AQ788,'collection only'!E:E)</f>
        <v>7535461</v>
      </c>
      <c r="K788" s="26">
        <f>SUMIF('data-from-invoicing'!D:D,eslam.data!AR788,'data-from-invoicing'!F:F)</f>
        <v>8639287.3434999995</v>
      </c>
      <c r="L788" s="2">
        <f t="shared" si="123"/>
        <v>1103826.3434999995</v>
      </c>
      <c r="M788" s="2"/>
      <c r="Q788" s="23"/>
      <c r="R788" s="2">
        <v>14839693.08</v>
      </c>
      <c r="S788" s="1">
        <v>44985</v>
      </c>
      <c r="T788" s="1">
        <v>44999</v>
      </c>
      <c r="U788" s="1">
        <v>45001</v>
      </c>
      <c r="V788">
        <v>51</v>
      </c>
      <c r="W788" s="1">
        <v>45052</v>
      </c>
      <c r="X788" s="1">
        <v>45034</v>
      </c>
      <c r="Y788" s="2">
        <v>344352767.98000002</v>
      </c>
      <c r="Z788" s="2">
        <v>5193267.92</v>
      </c>
      <c r="AA788" s="2">
        <v>2584321.3199999998</v>
      </c>
      <c r="AC788" s="2">
        <v>12821619.84</v>
      </c>
      <c r="AD788" s="2">
        <v>9154018.0050000008</v>
      </c>
      <c r="AE788" s="2">
        <v>9154018.0050000008</v>
      </c>
      <c r="AF788" s="2">
        <v>4143497.85</v>
      </c>
      <c r="AG788" s="14">
        <f>SUMIF('consultant-gross'!D:D,eslam.data!AQ788,'consultant-gross'!F:F)</f>
        <v>23725978.809999943</v>
      </c>
      <c r="AH788" s="14">
        <f>SUMIF('consultant-gross'!D:D,eslam.data!AQ788,'consultant-gross'!G:G)</f>
        <v>344352767.97999996</v>
      </c>
      <c r="AI788" s="14">
        <f>SUMIF('consultant-net'!D:D,eslam.data!AQ788,'consultant-net'!F:F)</f>
        <v>14839693.08</v>
      </c>
      <c r="AJ788" s="2" t="str">
        <f>VLOOKUP(A788,'eslam-to-invoicing'!A:B,2,0)</f>
        <v>New Giza Teaching Hospital</v>
      </c>
      <c r="AQ788" s="2" t="str">
        <f t="shared" si="124"/>
        <v>New Giza Hospital15</v>
      </c>
      <c r="AR788" s="2" t="str">
        <f t="shared" si="125"/>
        <v>New Giza Teaching Hospital15</v>
      </c>
    </row>
    <row r="789" spans="1:44" hidden="1" x14ac:dyDescent="0.3">
      <c r="A789" s="6" t="s">
        <v>84</v>
      </c>
      <c r="B789" s="34">
        <f>VLOOKUP(A789,Sheet1!A:B,2,0)</f>
        <v>1</v>
      </c>
      <c r="C789" s="6">
        <v>16</v>
      </c>
      <c r="D789" s="25"/>
      <c r="E789" s="2">
        <v>22492246.099999961</v>
      </c>
      <c r="F789" s="26">
        <f>_xlfn.MAXIFS('data-from-invoicing'!E:E,'data-from-invoicing'!D:D,eslam.data!AR789)</f>
        <v>22109235.449999999</v>
      </c>
      <c r="G789" s="2">
        <f t="shared" si="122"/>
        <v>-383010.64999996126</v>
      </c>
      <c r="H789" s="2"/>
      <c r="I789" s="23"/>
      <c r="J789" s="2">
        <f>SUMIF('collection only'!D:D,eslam.data!AQ789,'collection only'!E:E)</f>
        <v>7643976</v>
      </c>
      <c r="K789" s="26">
        <f>SUMIF('data-from-invoicing'!D:D,eslam.data!AR789,'data-from-invoicing'!F:F)</f>
        <v>8749433.6064999998</v>
      </c>
      <c r="L789" s="2">
        <f t="shared" si="123"/>
        <v>1105457.6064999998</v>
      </c>
      <c r="M789" s="2"/>
      <c r="Q789" s="23"/>
      <c r="R789" s="2">
        <v>15222233.720000001</v>
      </c>
      <c r="S789" s="1">
        <v>45046</v>
      </c>
      <c r="T789" s="1">
        <v>45035</v>
      </c>
      <c r="U789" s="1">
        <v>45046</v>
      </c>
      <c r="V789">
        <v>51</v>
      </c>
      <c r="W789" s="1">
        <v>45097</v>
      </c>
      <c r="X789" s="1">
        <v>45060</v>
      </c>
      <c r="Y789" s="2">
        <v>366845014.07999992</v>
      </c>
      <c r="Z789" s="2">
        <v>4834698.32</v>
      </c>
      <c r="AA789" s="2">
        <v>3206608.76</v>
      </c>
      <c r="AC789" s="2">
        <v>12821619.84</v>
      </c>
      <c r="AD789" s="2">
        <v>9734385.4350000005</v>
      </c>
      <c r="AE789" s="2">
        <v>9734385.4350000005</v>
      </c>
      <c r="AF789" s="2">
        <v>3938997.85</v>
      </c>
      <c r="AG789" s="14">
        <f>SUMIF('consultant-gross'!D:D,eslam.data!AQ789,'consultant-gross'!F:F)</f>
        <v>22492246.099999964</v>
      </c>
      <c r="AH789" s="14">
        <f>SUMIF('consultant-gross'!D:D,eslam.data!AQ789,'consultant-gross'!G:G)</f>
        <v>366845014.07999992</v>
      </c>
      <c r="AI789" s="14">
        <f>SUMIF('consultant-net'!D:D,eslam.data!AQ789,'consultant-net'!F:F)</f>
        <v>15222233.720000001</v>
      </c>
      <c r="AJ789" s="2" t="str">
        <f>VLOOKUP(A789,'eslam-to-invoicing'!A:B,2,0)</f>
        <v>New Giza Teaching Hospital</v>
      </c>
      <c r="AQ789" s="2" t="str">
        <f t="shared" si="124"/>
        <v>New Giza Hospital16</v>
      </c>
      <c r="AR789" s="2" t="str">
        <f t="shared" si="125"/>
        <v>New Giza Teaching Hospital16</v>
      </c>
    </row>
    <row r="790" spans="1:44" hidden="1" x14ac:dyDescent="0.3">
      <c r="A790" s="6" t="s">
        <v>84</v>
      </c>
      <c r="B790" s="34">
        <f>VLOOKUP(A790,Sheet1!A:B,2,0)</f>
        <v>1</v>
      </c>
      <c r="C790" s="6">
        <v>17</v>
      </c>
      <c r="D790" s="25"/>
      <c r="E790" s="2">
        <v>21612019.5200001</v>
      </c>
      <c r="F790" s="26">
        <f>_xlfn.MAXIFS('data-from-invoicing'!E:E,'data-from-invoicing'!D:D,eslam.data!AR790)</f>
        <v>21552600.91</v>
      </c>
      <c r="G790" s="2">
        <f t="shared" si="122"/>
        <v>-59418.610000099987</v>
      </c>
      <c r="H790" s="2"/>
      <c r="I790" s="23"/>
      <c r="J790" s="2">
        <f>SUMIF('collection only'!D:D,eslam.data!AQ790,'collection only'!E:E)</f>
        <v>0</v>
      </c>
      <c r="K790" s="26">
        <f>SUMIF('data-from-invoicing'!D:D,eslam.data!AR790,'data-from-invoicing'!F:F)</f>
        <v>1077630.05</v>
      </c>
      <c r="L790" s="2">
        <f t="shared" si="123"/>
        <v>1077630.05</v>
      </c>
      <c r="M790" s="2"/>
      <c r="Q790" s="23"/>
      <c r="R790" s="2">
        <v>12680990.84</v>
      </c>
      <c r="S790" s="1">
        <v>45077</v>
      </c>
      <c r="T790" s="1">
        <v>45077</v>
      </c>
      <c r="U790" s="1">
        <v>45080</v>
      </c>
      <c r="V790">
        <v>51</v>
      </c>
      <c r="W790" s="1">
        <v>45131</v>
      </c>
      <c r="X790" s="1">
        <v>45111</v>
      </c>
      <c r="Y790" s="2">
        <v>388457033.60000002</v>
      </c>
      <c r="Z790" s="2">
        <v>4817538.46</v>
      </c>
      <c r="AA790" s="2">
        <v>3364840.52</v>
      </c>
      <c r="AC790" s="2">
        <v>12821619.84</v>
      </c>
      <c r="AD790" s="2">
        <v>10300141.210000001</v>
      </c>
      <c r="AE790" s="2">
        <v>10300141.210000001</v>
      </c>
      <c r="AF790" s="2">
        <v>6117327.71</v>
      </c>
      <c r="AG790" s="14">
        <f>SUMIF('consultant-gross'!D:D,eslam.data!AQ790,'consultant-gross'!F:F)</f>
        <v>21612019.5200001</v>
      </c>
      <c r="AH790" s="14">
        <f>SUMIF('consultant-gross'!D:D,eslam.data!AQ790,'consultant-gross'!G:G)</f>
        <v>388457033.60000002</v>
      </c>
      <c r="AI790" s="14">
        <f>SUMIF('consultant-net'!D:D,eslam.data!AQ790,'consultant-net'!F:F)</f>
        <v>12680990.84</v>
      </c>
      <c r="AJ790" s="2" t="str">
        <f>VLOOKUP(A790,'eslam-to-invoicing'!A:B,2,0)</f>
        <v>New Giza Teaching Hospital</v>
      </c>
      <c r="AQ790" s="2" t="str">
        <f t="shared" si="124"/>
        <v>New Giza Hospital17</v>
      </c>
      <c r="AR790" s="2" t="str">
        <f t="shared" si="125"/>
        <v>New Giza Teaching Hospital17</v>
      </c>
    </row>
    <row r="791" spans="1:44" hidden="1" x14ac:dyDescent="0.3">
      <c r="A791" s="6" t="s">
        <v>84</v>
      </c>
      <c r="B791" s="34">
        <f>VLOOKUP(A791,Sheet1!A:B,2,0)</f>
        <v>1</v>
      </c>
      <c r="C791" s="6">
        <v>18</v>
      </c>
      <c r="D791" s="25"/>
      <c r="E791" s="2">
        <v>9332664.7799999714</v>
      </c>
      <c r="F791" s="26">
        <f>_xlfn.MAXIFS('data-from-invoicing'!E:E,'data-from-invoicing'!D:D,eslam.data!AR791)</f>
        <v>24967998.039999999</v>
      </c>
      <c r="G791" s="2">
        <f t="shared" si="122"/>
        <v>15635333.260000028</v>
      </c>
      <c r="H791" s="2"/>
      <c r="I791" s="23"/>
      <c r="J791" s="2">
        <f>SUMIF('collection only'!D:D,eslam.data!AQ791,'collection only'!E:E)</f>
        <v>14511461</v>
      </c>
      <c r="K791" s="26">
        <f>SUMIF('data-from-invoicing'!D:D,eslam.data!AR791,'data-from-invoicing'!F:F)</f>
        <v>15759862.1875</v>
      </c>
      <c r="L791" s="2">
        <f t="shared" si="123"/>
        <v>1248401.1875</v>
      </c>
      <c r="M791" s="2"/>
      <c r="Q791" s="23"/>
      <c r="R791" s="2">
        <v>14934202.65</v>
      </c>
      <c r="S791" s="1">
        <v>45107</v>
      </c>
      <c r="T791" s="1">
        <v>45116</v>
      </c>
      <c r="U791" s="1">
        <v>45119</v>
      </c>
      <c r="V791">
        <v>51</v>
      </c>
      <c r="W791" s="1">
        <v>45170</v>
      </c>
      <c r="X791" s="1">
        <v>45144</v>
      </c>
      <c r="Y791" s="2">
        <v>397789698.38</v>
      </c>
      <c r="Z791" s="2">
        <v>21298296.550000001</v>
      </c>
      <c r="AA791" s="2">
        <v>3366900.3</v>
      </c>
      <c r="AC791" s="2">
        <v>12821619.84</v>
      </c>
      <c r="AD791" s="2">
        <v>10955551.154999999</v>
      </c>
      <c r="AE791" s="2">
        <v>10955551.154999999</v>
      </c>
      <c r="AF791" s="2">
        <v>6117327.71</v>
      </c>
      <c r="AG791" s="14">
        <f>SUMIF('consultant-gross'!D:D,eslam.data!AQ791,'consultant-gross'!F:F)</f>
        <v>9332664.7799999714</v>
      </c>
      <c r="AH791" s="14">
        <f>SUMIF('consultant-gross'!D:D,eslam.data!AQ791,'consultant-gross'!G:G)</f>
        <v>397789698.38</v>
      </c>
      <c r="AI791" s="14">
        <f>SUMIF('consultant-net'!D:D,eslam.data!AQ791,'consultant-net'!F:F)</f>
        <v>14934202.65</v>
      </c>
      <c r="AJ791" s="2" t="str">
        <f>VLOOKUP(A791,'eslam-to-invoicing'!A:B,2,0)</f>
        <v>New Giza Teaching Hospital</v>
      </c>
      <c r="AQ791" s="2" t="str">
        <f t="shared" si="124"/>
        <v>New Giza Hospital18</v>
      </c>
      <c r="AR791" s="2" t="str">
        <f t="shared" si="125"/>
        <v>New Giza Teaching Hospital18</v>
      </c>
    </row>
    <row r="792" spans="1:44" hidden="1" x14ac:dyDescent="0.3">
      <c r="A792" s="6" t="s">
        <v>84</v>
      </c>
      <c r="B792" s="34">
        <f>VLOOKUP(A792,Sheet1!A:B,2,0)</f>
        <v>1</v>
      </c>
      <c r="C792" s="6">
        <v>19</v>
      </c>
      <c r="D792" s="25"/>
      <c r="E792" s="2">
        <v>18985757.50999999</v>
      </c>
      <c r="F792" s="26">
        <f>_xlfn.MAXIFS('data-from-invoicing'!E:E,'data-from-invoicing'!D:D,eslam.data!AR792)</f>
        <v>8254281.5</v>
      </c>
      <c r="G792" s="2">
        <f t="shared" si="122"/>
        <v>-10731476.00999999</v>
      </c>
      <c r="H792" s="2"/>
      <c r="I792" s="23"/>
      <c r="J792" s="2">
        <f>SUMIF('collection only'!D:D,eslam.data!AQ792,'collection only'!E:E)</f>
        <v>3705542</v>
      </c>
      <c r="K792" s="26">
        <f>SUMIF('data-from-invoicing'!D:D,eslam.data!AR792,'data-from-invoicing'!F:F)</f>
        <v>4118256.08</v>
      </c>
      <c r="L792" s="2">
        <f t="shared" si="123"/>
        <v>412714.08000000007</v>
      </c>
      <c r="M792" s="2"/>
      <c r="Q792" s="23"/>
      <c r="R792" s="2">
        <v>5705542.3600000003</v>
      </c>
      <c r="S792" s="1">
        <v>45169</v>
      </c>
      <c r="T792" s="1">
        <v>45150</v>
      </c>
      <c r="U792" s="1">
        <v>45151</v>
      </c>
      <c r="V792">
        <v>51</v>
      </c>
      <c r="W792" s="1">
        <v>45202</v>
      </c>
      <c r="X792" s="1">
        <v>45183</v>
      </c>
      <c r="Y792" s="2">
        <v>416775455.88999999</v>
      </c>
      <c r="Z792" s="2">
        <v>10041623.17</v>
      </c>
      <c r="AA792" s="2">
        <v>3890054.47</v>
      </c>
      <c r="AC792" s="2">
        <v>12821619.84</v>
      </c>
      <c r="AD792" s="2">
        <v>11172226.045</v>
      </c>
      <c r="AE792" s="2">
        <v>11172226.045</v>
      </c>
      <c r="AF792" s="2">
        <v>6117327.71</v>
      </c>
      <c r="AG792" s="14">
        <f>SUMIF('consultant-gross'!D:D,eslam.data!AQ792,'consultant-gross'!F:F)</f>
        <v>18985757.50999999</v>
      </c>
      <c r="AH792" s="14">
        <f>SUMIF('consultant-gross'!D:D,eslam.data!AQ792,'consultant-gross'!G:G)</f>
        <v>416775455.88999999</v>
      </c>
      <c r="AI792" s="14">
        <f>SUMIF('consultant-net'!D:D,eslam.data!AQ792,'consultant-net'!F:F)</f>
        <v>5705542.3600000003</v>
      </c>
      <c r="AJ792" s="2" t="str">
        <f>VLOOKUP(A792,'eslam-to-invoicing'!A:B,2,0)</f>
        <v>New Giza Teaching Hospital</v>
      </c>
      <c r="AQ792" s="2" t="str">
        <f t="shared" si="124"/>
        <v>New Giza Hospital19</v>
      </c>
      <c r="AR792" s="2" t="str">
        <f t="shared" si="125"/>
        <v>New Giza Teaching Hospital19</v>
      </c>
    </row>
    <row r="793" spans="1:44" hidden="1" x14ac:dyDescent="0.3">
      <c r="A793" s="6" t="s">
        <v>84</v>
      </c>
      <c r="B793" s="6">
        <f>VLOOKUP(A793,Sheet1!A:B,2,0)</f>
        <v>1</v>
      </c>
      <c r="C793" s="6">
        <v>20</v>
      </c>
      <c r="D793" s="25"/>
      <c r="E793" s="2">
        <v>-9.9999999999999995E-8</v>
      </c>
      <c r="F793" s="26">
        <f>_xlfn.MAXIFS('data-from-invoicing'!E:E,'data-from-invoicing'!D:D,eslam.data!AR793)</f>
        <v>0</v>
      </c>
      <c r="G793" s="2">
        <f t="shared" si="122"/>
        <v>9.9999999999999995E-8</v>
      </c>
      <c r="H793" s="2"/>
      <c r="I793" s="23"/>
      <c r="J793" s="2">
        <f>SUMIF('collection only'!D:D,eslam.data!AQ793,'collection only'!E:E)</f>
        <v>18995740</v>
      </c>
      <c r="K793" s="26">
        <f>SUMIF('data-from-invoicing'!D:D,eslam.data!AR793,'data-from-invoicing'!F:F)</f>
        <v>0</v>
      </c>
      <c r="L793" s="2">
        <f t="shared" si="123"/>
        <v>-18995740</v>
      </c>
      <c r="M793" s="2"/>
      <c r="Q793" s="23"/>
      <c r="R793" s="2">
        <v>18995740.420000002</v>
      </c>
      <c r="S793" s="1">
        <v>45199</v>
      </c>
      <c r="T793" s="1">
        <v>45199</v>
      </c>
      <c r="U793" s="1">
        <v>45196</v>
      </c>
      <c r="V793">
        <v>51</v>
      </c>
      <c r="W793" s="1">
        <v>45247</v>
      </c>
      <c r="X793" s="1">
        <v>45202</v>
      </c>
      <c r="Y793" s="2">
        <v>416775455.88999999</v>
      </c>
      <c r="Z793" s="2">
        <v>10041623.17</v>
      </c>
      <c r="AA793" s="2">
        <v>3890054.47</v>
      </c>
      <c r="AC793" s="2">
        <v>12821619.84</v>
      </c>
      <c r="AD793" s="2">
        <v>22344452.09</v>
      </c>
      <c r="AF793" s="2">
        <v>6117327.71</v>
      </c>
      <c r="AG793" s="14">
        <f>SUMIF('consultant-gross'!D:D,eslam.data!AQ793,'consultant-gross'!F:F)</f>
        <v>-9.9999999999999995E-8</v>
      </c>
      <c r="AH793" s="14">
        <f>SUMIF('consultant-gross'!D:D,eslam.data!AQ793,'consultant-gross'!G:G)</f>
        <v>416775455.88999999</v>
      </c>
      <c r="AI793" s="14">
        <f>SUMIF('consultant-net'!D:D,eslam.data!AQ793,'consultant-net'!F:F)</f>
        <v>18995740.420000002</v>
      </c>
      <c r="AJ793" s="2" t="str">
        <f>VLOOKUP(A793,'eslam-to-invoicing'!A:B,2,0)</f>
        <v>New Giza Teaching Hospital</v>
      </c>
      <c r="AQ793" s="2" t="str">
        <f t="shared" si="124"/>
        <v>New Giza Hospital20</v>
      </c>
      <c r="AR793" s="2" t="str">
        <f t="shared" si="125"/>
        <v>New Giza Teaching Hospital20</v>
      </c>
    </row>
    <row r="794" spans="1:44" hidden="1" x14ac:dyDescent="0.3">
      <c r="A794" s="6" t="s">
        <v>84</v>
      </c>
      <c r="B794" s="34">
        <f>VLOOKUP(A794,Sheet1!A:B,2,0)</f>
        <v>1</v>
      </c>
      <c r="C794" s="6">
        <v>21</v>
      </c>
      <c r="D794" s="25"/>
      <c r="E794" s="2">
        <v>12758386.30000001</v>
      </c>
      <c r="F794" s="26">
        <f>_xlfn.MAXIFS('data-from-invoicing'!E:E,'data-from-invoicing'!D:D,eslam.data!AR794)</f>
        <v>12130160.82</v>
      </c>
      <c r="G794" s="2">
        <f t="shared" si="122"/>
        <v>-628225.48000000976</v>
      </c>
      <c r="H794" s="2"/>
      <c r="I794" s="23"/>
      <c r="J794" s="2">
        <f>SUMIF('collection only'!D:D,eslam.data!AQ794,'collection only'!E:E)</f>
        <v>4008305</v>
      </c>
      <c r="K794" s="26">
        <f>SUMIF('data-from-invoicing'!D:D,eslam.data!AR794,'data-from-invoicing'!F:F)</f>
        <v>4614812.92</v>
      </c>
      <c r="L794" s="2">
        <f t="shared" si="123"/>
        <v>606507.91999999993</v>
      </c>
      <c r="M794" s="2"/>
      <c r="Q794" s="23"/>
      <c r="R794" s="2">
        <v>8010369.2400000002</v>
      </c>
      <c r="S794" s="1">
        <v>45199</v>
      </c>
      <c r="T794" s="1">
        <v>45199</v>
      </c>
      <c r="U794" s="1">
        <v>45215</v>
      </c>
      <c r="V794">
        <v>51</v>
      </c>
      <c r="W794" s="1">
        <v>45266</v>
      </c>
      <c r="X794" s="1">
        <v>45215</v>
      </c>
      <c r="Y794" s="2">
        <v>429533842.19</v>
      </c>
      <c r="Z794" s="2">
        <v>9402295.5299999993</v>
      </c>
      <c r="AA794" s="2">
        <v>3259999.96</v>
      </c>
      <c r="AC794" s="2">
        <v>12821619</v>
      </c>
      <c r="AD794" s="2">
        <v>22981285.530000001</v>
      </c>
      <c r="AF794" s="2">
        <v>6117327.71</v>
      </c>
      <c r="AG794" s="14">
        <f>SUMIF('consultant-gross'!D:D,eslam.data!AQ794,'consultant-gross'!F:F)</f>
        <v>12758386.300000012</v>
      </c>
      <c r="AH794" s="14">
        <f>SUMIF('consultant-gross'!D:D,eslam.data!AQ794,'consultant-gross'!G:G)</f>
        <v>429533842.19</v>
      </c>
      <c r="AI794" s="14">
        <f>SUMIF('consultant-net'!D:D,eslam.data!AQ794,'consultant-net'!F:F)</f>
        <v>8010369.2400000002</v>
      </c>
      <c r="AJ794" s="2" t="str">
        <f>VLOOKUP(A794,'eslam-to-invoicing'!A:B,2,0)</f>
        <v>New Giza Teaching Hospital</v>
      </c>
      <c r="AQ794" s="2" t="str">
        <f t="shared" si="124"/>
        <v>New Giza Hospital21</v>
      </c>
      <c r="AR794" s="2" t="str">
        <f t="shared" si="125"/>
        <v>New Giza Teaching Hospital21</v>
      </c>
    </row>
    <row r="795" spans="1:44" hidden="1" x14ac:dyDescent="0.3">
      <c r="A795" s="6" t="s">
        <v>84</v>
      </c>
      <c r="B795" s="34">
        <f>VLOOKUP(A795,Sheet1!A:B,2,0)</f>
        <v>1</v>
      </c>
      <c r="C795" s="6">
        <v>22</v>
      </c>
      <c r="D795" s="25"/>
      <c r="E795" s="2">
        <v>18598623.83999991</v>
      </c>
      <c r="F795" s="26">
        <f>_xlfn.MAXIFS('data-from-invoicing'!E:E,'data-from-invoicing'!D:D,eslam.data!AR795)</f>
        <v>12179338.16</v>
      </c>
      <c r="G795" s="2">
        <f t="shared" si="122"/>
        <v>-6419285.6799999103</v>
      </c>
      <c r="H795" s="2"/>
      <c r="I795" s="23"/>
      <c r="J795" s="2">
        <f>SUMIF('collection only'!D:D,eslam.data!AQ795,'collection only'!E:E)</f>
        <v>6681249</v>
      </c>
      <c r="K795" s="26">
        <f>SUMIF('data-from-invoicing'!D:D,eslam.data!AR795,'data-from-invoicing'!F:F)</f>
        <v>7290216.108</v>
      </c>
      <c r="L795" s="2">
        <f t="shared" si="123"/>
        <v>608967.10800000001</v>
      </c>
      <c r="M795" s="2"/>
      <c r="Q795" s="23"/>
      <c r="R795" s="2">
        <v>8695249.5999999996</v>
      </c>
      <c r="S795" s="1">
        <v>45230</v>
      </c>
      <c r="T795" s="1">
        <v>45235</v>
      </c>
      <c r="U795" s="1">
        <v>45238</v>
      </c>
      <c r="V795">
        <v>51</v>
      </c>
      <c r="W795" s="1">
        <v>45289</v>
      </c>
      <c r="X795" s="1">
        <v>45260</v>
      </c>
      <c r="Y795" s="2">
        <v>448132466.02999991</v>
      </c>
      <c r="Z795" s="2">
        <v>2678290.23</v>
      </c>
      <c r="AA795" s="2">
        <v>4983458.07</v>
      </c>
      <c r="AC795" s="2">
        <v>12821619.84</v>
      </c>
      <c r="AD795" s="2">
        <v>23620700.789999999</v>
      </c>
      <c r="AF795" s="2">
        <v>6119391.71</v>
      </c>
      <c r="AG795" s="14">
        <f>SUMIF('consultant-gross'!D:D,eslam.data!AQ795,'consultant-gross'!F:F)</f>
        <v>18598623.839999914</v>
      </c>
      <c r="AH795" s="14">
        <f>SUMIF('consultant-gross'!D:D,eslam.data!AQ795,'consultant-gross'!G:G)</f>
        <v>448132466.02999991</v>
      </c>
      <c r="AI795" s="14">
        <f>SUMIF('consultant-net'!D:D,eslam.data!AQ795,'consultant-net'!F:F)</f>
        <v>8695249.5999999996</v>
      </c>
      <c r="AJ795" s="2" t="str">
        <f>VLOOKUP(A795,'eslam-to-invoicing'!A:B,2,0)</f>
        <v>New Giza Teaching Hospital</v>
      </c>
      <c r="AQ795" s="2" t="str">
        <f t="shared" si="124"/>
        <v>New Giza Hospital22</v>
      </c>
      <c r="AR795" s="2" t="str">
        <f t="shared" si="125"/>
        <v>New Giza Teaching Hospital22</v>
      </c>
    </row>
    <row r="796" spans="1:44" hidden="1" x14ac:dyDescent="0.3">
      <c r="A796" s="6" t="s">
        <v>84</v>
      </c>
      <c r="B796" s="34">
        <f>VLOOKUP(A796,Sheet1!A:B,2,0)</f>
        <v>1</v>
      </c>
      <c r="C796" s="6">
        <v>23</v>
      </c>
      <c r="D796" s="25"/>
      <c r="E796" s="2">
        <v>9056705.7100000381</v>
      </c>
      <c r="F796" s="26">
        <f>_xlfn.MAXIFS('data-from-invoicing'!E:E,'data-from-invoicing'!D:D,eslam.data!AR796)</f>
        <v>8466924.0999999996</v>
      </c>
      <c r="G796" s="2">
        <f t="shared" si="122"/>
        <v>-589781.61000003852</v>
      </c>
      <c r="H796" s="2"/>
      <c r="I796" s="23"/>
      <c r="J796" s="2">
        <f>SUMIF('collection only'!D:D,eslam.data!AQ796,'collection only'!E:E)</f>
        <v>3104562</v>
      </c>
      <c r="K796" s="26">
        <f>SUMIF('data-from-invoicing'!D:D,eslam.data!AR796,'data-from-invoicing'!F:F)</f>
        <v>3527907.892</v>
      </c>
      <c r="L796" s="2">
        <f t="shared" si="123"/>
        <v>423345.89199999999</v>
      </c>
      <c r="M796" s="2"/>
      <c r="Q796" s="23"/>
      <c r="R796" s="2">
        <v>4604562.68</v>
      </c>
      <c r="S796" s="1">
        <v>45260</v>
      </c>
      <c r="T796" s="1">
        <v>45270</v>
      </c>
      <c r="U796" s="1">
        <v>45272</v>
      </c>
      <c r="V796">
        <v>51</v>
      </c>
      <c r="W796" s="1">
        <v>45323</v>
      </c>
      <c r="X796" s="1">
        <v>45318</v>
      </c>
      <c r="Y796" s="2">
        <v>457189171.73999989</v>
      </c>
      <c r="Z796" s="2">
        <v>2083276.16</v>
      </c>
      <c r="AA796" s="2">
        <v>4983458.07</v>
      </c>
      <c r="AC796" s="2">
        <v>12821619.84</v>
      </c>
      <c r="AD796" s="2">
        <v>24065214.300000001</v>
      </c>
      <c r="AF796" s="2">
        <v>6133391.71</v>
      </c>
      <c r="AG796" s="14">
        <f>SUMIF('consultant-gross'!D:D,eslam.data!AQ796,'consultant-gross'!F:F)</f>
        <v>9056705.7100000381</v>
      </c>
      <c r="AH796" s="14">
        <f>SUMIF('consultant-gross'!D:D,eslam.data!AQ796,'consultant-gross'!G:G)</f>
        <v>457189171.73999995</v>
      </c>
      <c r="AI796" s="14">
        <f>SUMIF('consultant-net'!D:D,eslam.data!AQ796,'consultant-net'!F:F)</f>
        <v>4604562.68</v>
      </c>
      <c r="AJ796" s="2" t="str">
        <f>VLOOKUP(A796,'eslam-to-invoicing'!A:B,2,0)</f>
        <v>New Giza Teaching Hospital</v>
      </c>
      <c r="AQ796" s="2" t="str">
        <f t="shared" si="124"/>
        <v>New Giza Hospital23</v>
      </c>
      <c r="AR796" s="2" t="str">
        <f t="shared" si="125"/>
        <v>New Giza Teaching Hospital23</v>
      </c>
    </row>
    <row r="797" spans="1:44" hidden="1" x14ac:dyDescent="0.3">
      <c r="A797" s="6" t="s">
        <v>84</v>
      </c>
      <c r="B797" s="34">
        <f>VLOOKUP(A797,Sheet1!A:B,2,0)</f>
        <v>1</v>
      </c>
      <c r="C797" s="6">
        <v>24</v>
      </c>
      <c r="D797" s="25"/>
      <c r="E797" s="2">
        <v>30645299.930000011</v>
      </c>
      <c r="F797" s="26">
        <f>_xlfn.MAXIFS('data-from-invoicing'!E:E,'data-from-invoicing'!D:D,eslam.data!AR797)</f>
        <v>29604524.129999999</v>
      </c>
      <c r="G797" s="2">
        <f t="shared" si="122"/>
        <v>-1040775.8000000119</v>
      </c>
      <c r="H797" s="2"/>
      <c r="I797" s="23"/>
      <c r="J797" s="2">
        <f>SUMIF('collection only'!D:D,eslam.data!AQ797,'collection only'!E:E)</f>
        <v>4494905.88</v>
      </c>
      <c r="K797" s="26">
        <f>SUMIF('data-from-invoicing'!D:D,eslam.data!AR797,'data-from-invoicing'!F:F)</f>
        <v>4494905.8664999995</v>
      </c>
      <c r="L797" s="2">
        <f t="shared" si="123"/>
        <v>-1.3500000350177288E-2</v>
      </c>
      <c r="M797" s="2"/>
      <c r="Q797" s="23"/>
      <c r="R797" s="2">
        <v>5494905.7800000003</v>
      </c>
      <c r="S797" s="1">
        <v>45322</v>
      </c>
      <c r="T797" s="1">
        <v>45334</v>
      </c>
      <c r="U797" s="1">
        <v>45335</v>
      </c>
      <c r="V797">
        <v>51</v>
      </c>
      <c r="W797" s="1">
        <v>45386</v>
      </c>
      <c r="X797" s="1">
        <v>45383</v>
      </c>
      <c r="Y797" s="2">
        <v>487834471.67000002</v>
      </c>
      <c r="Z797" s="2">
        <v>1034048.23</v>
      </c>
      <c r="AA797" s="2">
        <v>5018947.83</v>
      </c>
      <c r="AC797" s="2">
        <v>12821619.84</v>
      </c>
      <c r="AD797" s="2">
        <v>25619451</v>
      </c>
      <c r="AF797" s="2">
        <v>8956130</v>
      </c>
      <c r="AG797" s="14">
        <f>SUMIF('consultant-gross'!D:D,eslam.data!AQ797,'consultant-gross'!F:F)</f>
        <v>30645299.930000007</v>
      </c>
      <c r="AH797" s="14">
        <f>SUMIF('consultant-gross'!D:D,eslam.data!AQ797,'consultant-gross'!G:G)</f>
        <v>487834471.66999996</v>
      </c>
      <c r="AI797" s="14">
        <f>SUMIF('consultant-net'!D:D,eslam.data!AQ797,'consultant-net'!F:F)</f>
        <v>5494905.7800000003</v>
      </c>
      <c r="AJ797" s="2" t="str">
        <f>VLOOKUP(A797,'eslam-to-invoicing'!A:B,2,0)</f>
        <v>New Giza Teaching Hospital</v>
      </c>
      <c r="AQ797" s="2" t="str">
        <f t="shared" si="124"/>
        <v>New Giza Hospital24</v>
      </c>
      <c r="AR797" s="2" t="str">
        <f t="shared" si="125"/>
        <v>New Giza Teaching Hospital24</v>
      </c>
    </row>
    <row r="798" spans="1:44" hidden="1" x14ac:dyDescent="0.3">
      <c r="A798" s="6" t="s">
        <v>84</v>
      </c>
      <c r="B798" s="34">
        <f>VLOOKUP(A798,Sheet1!A:B,2,0)</f>
        <v>1</v>
      </c>
      <c r="C798" s="6">
        <v>25</v>
      </c>
      <c r="D798" s="25"/>
      <c r="E798" s="2">
        <v>12955562.119999999</v>
      </c>
      <c r="F798" s="26">
        <f>_xlfn.MAXIFS('data-from-invoicing'!E:E,'data-from-invoicing'!D:D,eslam.data!AR798)</f>
        <v>12359506.460000001</v>
      </c>
      <c r="G798" s="2">
        <f t="shared" si="122"/>
        <v>-596055.65999999829</v>
      </c>
      <c r="H798" s="2"/>
      <c r="I798" s="23"/>
      <c r="J798" s="2">
        <f>SUMIF('collection only'!D:D,eslam.data!AQ798,'collection only'!E:E)</f>
        <v>10195246</v>
      </c>
      <c r="K798" s="26">
        <f>SUMIF('data-from-invoicing'!D:D,eslam.data!AR798,'data-from-invoicing'!F:F)</f>
        <v>10195246.193</v>
      </c>
      <c r="L798" s="2">
        <f t="shared" si="123"/>
        <v>0.19299999997019768</v>
      </c>
      <c r="M798" s="2"/>
      <c r="Q798" s="23"/>
      <c r="R798" s="2">
        <v>10195246.279999999</v>
      </c>
      <c r="S798" s="1">
        <v>45382</v>
      </c>
      <c r="T798" s="1">
        <v>45388</v>
      </c>
      <c r="U798" s="1">
        <v>45389</v>
      </c>
      <c r="V798">
        <v>51</v>
      </c>
      <c r="W798" s="1">
        <v>45440</v>
      </c>
      <c r="X798" s="1">
        <v>45296</v>
      </c>
      <c r="Y798" s="2">
        <v>500790033.79000002</v>
      </c>
      <c r="Z798" s="2">
        <v>421352.25</v>
      </c>
      <c r="AA798" s="2">
        <v>12168583.449999999</v>
      </c>
      <c r="AC798" s="2">
        <v>12821619.84</v>
      </c>
      <c r="AD798" s="2">
        <v>26268325.91</v>
      </c>
      <c r="AF798" s="2">
        <v>8956130.8000000007</v>
      </c>
      <c r="AG798" s="14">
        <f>SUMIF('consultant-gross'!D:D,eslam.data!AQ798,'consultant-gross'!F:F)</f>
        <v>12955562.120000005</v>
      </c>
      <c r="AH798" s="14">
        <f>SUMIF('consultant-gross'!D:D,eslam.data!AQ798,'consultant-gross'!G:G)</f>
        <v>500790033.78999996</v>
      </c>
      <c r="AI798" s="14">
        <f>SUMIF('consultant-net'!D:D,eslam.data!AQ798,'consultant-net'!F:F)</f>
        <v>10195246.279999999</v>
      </c>
      <c r="AJ798" s="2" t="str">
        <f>VLOOKUP(A798,'eslam-to-invoicing'!A:B,2,0)</f>
        <v>New Giza Teaching Hospital</v>
      </c>
      <c r="AQ798" s="2" t="str">
        <f t="shared" si="124"/>
        <v>New Giza Hospital25</v>
      </c>
      <c r="AR798" s="2" t="str">
        <f t="shared" si="125"/>
        <v>New Giza Teaching Hospital25</v>
      </c>
    </row>
    <row r="799" spans="1:44" hidden="1" x14ac:dyDescent="0.3">
      <c r="A799" s="6" t="s">
        <v>84</v>
      </c>
      <c r="B799" s="34">
        <f>VLOOKUP(A799,Sheet1!A:B,2,0)</f>
        <v>1</v>
      </c>
      <c r="C799" s="6">
        <v>26</v>
      </c>
      <c r="D799" s="25"/>
      <c r="E799" s="2">
        <v>15191903.430000011</v>
      </c>
      <c r="F799" s="26">
        <f>_xlfn.MAXIFS('data-from-invoicing'!E:E,'data-from-invoicing'!D:D,eslam.data!AR799)</f>
        <v>68532450.219999999</v>
      </c>
      <c r="G799" s="2">
        <f t="shared" si="122"/>
        <v>53340546.789999992</v>
      </c>
      <c r="H799" s="2"/>
      <c r="I799" s="23"/>
      <c r="J799" s="2">
        <f>SUMIF('collection only'!D:D,eslam.data!AQ799,'collection only'!E:E)</f>
        <v>18129119.172380954</v>
      </c>
      <c r="K799" s="26">
        <f>SUMIF('data-from-invoicing'!D:D,eslam.data!AR799,'data-from-invoicing'!F:F)</f>
        <v>16494091.450999999</v>
      </c>
      <c r="L799" s="2">
        <f t="shared" si="123"/>
        <v>-1635027.7213809546</v>
      </c>
      <c r="M799" s="2"/>
      <c r="Q799" s="23"/>
      <c r="R799" s="2">
        <v>17232986.300000001</v>
      </c>
      <c r="S799" s="1">
        <v>45412</v>
      </c>
      <c r="T799" s="1">
        <v>45424</v>
      </c>
      <c r="U799" s="1">
        <v>45441</v>
      </c>
      <c r="V799">
        <v>51</v>
      </c>
      <c r="W799" s="1">
        <v>45492</v>
      </c>
      <c r="X799" s="1">
        <v>45456</v>
      </c>
      <c r="Y799" s="2">
        <v>515981937.22000003</v>
      </c>
      <c r="Z799" s="2">
        <v>268661.25</v>
      </c>
      <c r="AA799" s="2">
        <v>14260202.710000001</v>
      </c>
      <c r="AD799" s="2">
        <v>27057529.550000001</v>
      </c>
      <c r="AF799" s="2">
        <v>23641604</v>
      </c>
      <c r="AG799" s="14">
        <f>SUMIF('consultant-gross'!D:D,eslam.data!AQ799,'consultant-gross'!F:F)</f>
        <v>15191903.430000007</v>
      </c>
      <c r="AH799" s="14">
        <f>SUMIF('consultant-gross'!D:D,eslam.data!AQ799,'consultant-gross'!G:G)</f>
        <v>515981937.21999997</v>
      </c>
      <c r="AI799" s="14">
        <f>SUMIF('consultant-net'!D:D,eslam.data!AQ799,'consultant-net'!F:F)</f>
        <v>17232986.300000001</v>
      </c>
      <c r="AJ799" s="2" t="str">
        <f>VLOOKUP(A799,'eslam-to-invoicing'!A:B,2,0)</f>
        <v>New Giza Teaching Hospital</v>
      </c>
      <c r="AQ799" s="2" t="str">
        <f t="shared" si="124"/>
        <v>New Giza Hospital26</v>
      </c>
      <c r="AR799" s="2" t="str">
        <f t="shared" si="125"/>
        <v>New Giza Teaching Hospital26</v>
      </c>
    </row>
    <row r="800" spans="1:44" hidden="1" x14ac:dyDescent="0.3">
      <c r="A800" s="6" t="s">
        <v>84</v>
      </c>
      <c r="B800" s="34">
        <f>VLOOKUP(A800,Sheet1!A:B,2,0)</f>
        <v>1</v>
      </c>
      <c r="C800" s="6">
        <v>27</v>
      </c>
      <c r="D800" s="25"/>
      <c r="E800" s="2">
        <v>16227230.20000005</v>
      </c>
      <c r="F800" s="26">
        <f>_xlfn.MAXIFS('data-from-invoicing'!E:E,'data-from-invoicing'!D:D,eslam.data!AR800)</f>
        <v>16173467.300000001</v>
      </c>
      <c r="G800" s="2">
        <f t="shared" si="122"/>
        <v>-53762.900000048801</v>
      </c>
      <c r="H800" s="2"/>
      <c r="I800" s="23"/>
      <c r="J800" s="2">
        <f>SUMIF('collection only'!D:D,eslam.data!AQ800,'collection only'!E:E)</f>
        <v>2051894</v>
      </c>
      <c r="K800" s="26">
        <f>SUMIF('data-from-invoicing'!D:D,eslam.data!AR800,'data-from-invoicing'!F:F)</f>
        <v>3376911.6150000002</v>
      </c>
      <c r="L800" s="2">
        <f t="shared" si="123"/>
        <v>1325017.6150000002</v>
      </c>
      <c r="M800" s="2"/>
      <c r="Q800" s="23"/>
      <c r="R800" s="2">
        <v>13715277.6</v>
      </c>
      <c r="S800" s="1">
        <v>45473</v>
      </c>
      <c r="T800" s="1">
        <v>45487</v>
      </c>
      <c r="U800" s="1">
        <v>45489</v>
      </c>
      <c r="V800">
        <v>51</v>
      </c>
      <c r="W800" s="1">
        <v>45540</v>
      </c>
      <c r="X800" s="1">
        <v>45522</v>
      </c>
      <c r="Y800" s="2">
        <v>532209167.42000002</v>
      </c>
      <c r="Z800" s="2">
        <v>268661.25</v>
      </c>
      <c r="AA800" s="2">
        <v>14260202</v>
      </c>
      <c r="AC800" s="2">
        <v>56175000</v>
      </c>
      <c r="AD800" s="2">
        <v>30715749</v>
      </c>
      <c r="AF800" s="2">
        <v>20879747</v>
      </c>
      <c r="AG800" s="14">
        <f>SUMIF('consultant-gross'!D:D,eslam.data!AQ800,'consultant-gross'!F:F)</f>
        <v>16227230.200000048</v>
      </c>
      <c r="AH800" s="14">
        <f>SUMIF('consultant-gross'!D:D,eslam.data!AQ800,'consultant-gross'!G:G)</f>
        <v>532209167.42000002</v>
      </c>
      <c r="AI800" s="14">
        <f>SUMIF('consultant-net'!D:D,eslam.data!AQ800,'consultant-net'!F:F)</f>
        <v>13715277.6</v>
      </c>
      <c r="AJ800" s="2" t="str">
        <f>VLOOKUP(A800,'eslam-to-invoicing'!A:B,2,0)</f>
        <v>New Giza Teaching Hospital</v>
      </c>
      <c r="AQ800" s="2" t="str">
        <f t="shared" si="124"/>
        <v>New Giza Hospital27</v>
      </c>
      <c r="AR800" s="2" t="str">
        <f t="shared" si="125"/>
        <v>New Giza Teaching Hospital27</v>
      </c>
    </row>
    <row r="801" spans="1:44" hidden="1" x14ac:dyDescent="0.3">
      <c r="A801" s="6" t="s">
        <v>84</v>
      </c>
      <c r="B801" s="34">
        <f>VLOOKUP(A801,Sheet1!A:B,2,0)</f>
        <v>1</v>
      </c>
      <c r="C801" s="6">
        <v>28</v>
      </c>
      <c r="D801" s="25"/>
      <c r="E801" s="2">
        <v>69437921.359999955</v>
      </c>
      <c r="F801" s="26">
        <f>_xlfn.MAXIFS('data-from-invoicing'!E:E,'data-from-invoicing'!D:D,eslam.data!AR801)</f>
        <v>12973500.18</v>
      </c>
      <c r="G801" s="2">
        <f t="shared" si="122"/>
        <v>-56464421.179999955</v>
      </c>
      <c r="H801" s="2"/>
      <c r="I801" s="23"/>
      <c r="J801" s="2">
        <f>SUMIF('collection only'!D:D,eslam.data!AQ801,'collection only'!E:E)</f>
        <v>5534314</v>
      </c>
      <c r="K801" s="26">
        <f>SUMIF('data-from-invoicing'!D:D,eslam.data!AR801,'data-from-invoicing'!F:F)</f>
        <v>5534314</v>
      </c>
      <c r="L801" s="2">
        <f t="shared" si="123"/>
        <v>0</v>
      </c>
      <c r="M801" s="2"/>
      <c r="Q801" s="23"/>
      <c r="R801" s="2">
        <v>6800969.2400000002</v>
      </c>
      <c r="S801" s="1">
        <v>45535</v>
      </c>
      <c r="T801" s="1">
        <v>45546</v>
      </c>
      <c r="U801" s="1">
        <v>45547</v>
      </c>
      <c r="V801">
        <v>51</v>
      </c>
      <c r="W801" s="1">
        <v>45598</v>
      </c>
      <c r="X801" s="1">
        <v>45568</v>
      </c>
      <c r="Y801" s="2">
        <v>601647088.77999997</v>
      </c>
      <c r="Z801" s="2">
        <v>268661</v>
      </c>
      <c r="AA801" s="2">
        <v>18531949</v>
      </c>
      <c r="AC801" s="2">
        <v>56175000</v>
      </c>
      <c r="AD801" s="2">
        <v>15698247.5</v>
      </c>
      <c r="AE801" s="2">
        <v>15698247.5</v>
      </c>
      <c r="AF801" s="2">
        <v>9038450</v>
      </c>
      <c r="AG801" s="14">
        <f>SUMIF('consultant-gross'!D:D,eslam.data!AQ801,'consultant-gross'!F:F)</f>
        <v>69437921.359999955</v>
      </c>
      <c r="AH801" s="14">
        <f>SUMIF('consultant-gross'!D:D,eslam.data!AQ801,'consultant-gross'!G:G)</f>
        <v>601647088.77999997</v>
      </c>
      <c r="AI801" s="14">
        <f>SUMIF('consultant-net'!D:D,eslam.data!AQ801,'consultant-net'!F:F)</f>
        <v>6800969.2400000002</v>
      </c>
      <c r="AJ801" s="2" t="str">
        <f>VLOOKUP(A801,'eslam-to-invoicing'!A:B,2,0)</f>
        <v>New Giza Teaching Hospital</v>
      </c>
      <c r="AQ801" s="2" t="str">
        <f t="shared" si="124"/>
        <v>New Giza Hospital28</v>
      </c>
      <c r="AR801" s="2" t="str">
        <f t="shared" si="125"/>
        <v>New Giza Teaching Hospital28</v>
      </c>
    </row>
    <row r="802" spans="1:44" hidden="1" x14ac:dyDescent="0.3">
      <c r="A802" s="6" t="s">
        <v>84</v>
      </c>
      <c r="B802" s="6">
        <f>VLOOKUP(A802,Sheet1!A:B,2,0)</f>
        <v>1</v>
      </c>
      <c r="C802" s="6">
        <v>29</v>
      </c>
      <c r="D802" s="25"/>
      <c r="F802" s="26">
        <f>_xlfn.MAXIFS('data-from-invoicing'!E:E,'data-from-invoicing'!D:D,eslam.data!AR802)</f>
        <v>0</v>
      </c>
      <c r="G802" s="2">
        <f t="shared" si="122"/>
        <v>0</v>
      </c>
      <c r="H802" s="2"/>
      <c r="I802" s="23"/>
      <c r="J802" s="2">
        <f>SUMIF('collection only'!D:D,eslam.data!AQ802,'collection only'!E:E)</f>
        <v>0</v>
      </c>
      <c r="K802" s="26">
        <f>SUMIF('data-from-invoicing'!D:D,eslam.data!AR802,'data-from-invoicing'!F:F)</f>
        <v>0</v>
      </c>
      <c r="L802" s="2">
        <f t="shared" si="123"/>
        <v>0</v>
      </c>
      <c r="M802" s="2"/>
      <c r="Q802" s="23"/>
      <c r="S802" s="1">
        <v>45596</v>
      </c>
      <c r="T802" s="1">
        <v>45582</v>
      </c>
      <c r="U802" s="1">
        <v>45584</v>
      </c>
      <c r="V802">
        <v>51</v>
      </c>
      <c r="W802" s="1">
        <v>45635</v>
      </c>
      <c r="AF802" s="2">
        <v>0</v>
      </c>
      <c r="AG802" s="14">
        <f>SUMIF('consultant-gross'!D:D,eslam.data!AQ802,'consultant-gross'!F:F)</f>
        <v>0</v>
      </c>
      <c r="AH802" s="14">
        <f>SUMIF('consultant-gross'!D:D,eslam.data!AQ802,'consultant-gross'!G:G)</f>
        <v>0</v>
      </c>
      <c r="AI802" s="14">
        <f>SUMIF('consultant-net'!D:D,eslam.data!AQ802,'consultant-net'!F:F)</f>
        <v>0</v>
      </c>
      <c r="AJ802" s="2" t="str">
        <f>VLOOKUP(A802,'eslam-to-invoicing'!A:B,2,0)</f>
        <v>New Giza Teaching Hospital</v>
      </c>
      <c r="AQ802" s="2" t="str">
        <f t="shared" si="124"/>
        <v>New Giza Hospital29</v>
      </c>
      <c r="AR802" s="2" t="str">
        <f t="shared" si="125"/>
        <v>New Giza Teaching Hospital29</v>
      </c>
    </row>
    <row r="803" spans="1:44" hidden="1" x14ac:dyDescent="0.3">
      <c r="A803" s="6" t="s">
        <v>13</v>
      </c>
      <c r="B803" s="34">
        <f>VLOOKUP(A803,Sheet1!A:B,2,0)</f>
        <v>1</v>
      </c>
      <c r="C803" s="6">
        <v>25</v>
      </c>
      <c r="D803" s="25"/>
      <c r="E803" s="2">
        <v>3430150</v>
      </c>
      <c r="F803" s="26">
        <f>_xlfn.MAXIFS('data-from-invoicing'!E:E,'data-from-invoicing'!D:D,eslam.data!AR803)</f>
        <v>0</v>
      </c>
      <c r="G803" s="2">
        <f t="shared" si="122"/>
        <v>-3430150</v>
      </c>
      <c r="H803" s="2"/>
      <c r="I803" s="23"/>
      <c r="J803" s="2">
        <f>SUMIF('collection only'!D:D,eslam.data!AQ803,'collection only'!E:E)</f>
        <v>2468493.7000000002</v>
      </c>
      <c r="K803" s="26">
        <f>SUMIF('data-from-invoicing'!D:D,eslam.data!AR803,'data-from-invoicing'!F:F)</f>
        <v>0</v>
      </c>
      <c r="L803" s="2">
        <f t="shared" si="123"/>
        <v>-2468493.7000000002</v>
      </c>
      <c r="M803" s="2"/>
      <c r="Q803" s="23"/>
      <c r="S803" s="1">
        <v>43008</v>
      </c>
      <c r="T803" s="1">
        <v>43009</v>
      </c>
      <c r="U803" s="1">
        <v>42994</v>
      </c>
      <c r="V803">
        <v>28</v>
      </c>
      <c r="W803" s="1">
        <v>43022</v>
      </c>
      <c r="X803" s="1">
        <v>43019</v>
      </c>
      <c r="Y803" s="2">
        <v>140490291</v>
      </c>
      <c r="Z803" s="2">
        <v>1675290.17</v>
      </c>
      <c r="AF803" s="2">
        <v>807366.83477800002</v>
      </c>
      <c r="AG803" s="14">
        <f>SUMIF('consultant-gross'!D:D,eslam.data!AQ803,'consultant-gross'!F:F)</f>
        <v>0</v>
      </c>
      <c r="AH803" s="14">
        <f>SUMIF('consultant-gross'!D:D,eslam.data!AQ803,'consultant-gross'!G:G)</f>
        <v>0</v>
      </c>
      <c r="AI803" s="14">
        <f>SUMIF('consultant-net'!D:D,eslam.data!AQ803,'consultant-net'!F:F)</f>
        <v>0</v>
      </c>
      <c r="AJ803" s="2" t="str">
        <f>VLOOKUP(A803,'eslam-to-invoicing'!A:B,2,0)</f>
        <v>New Giza 2</v>
      </c>
      <c r="AQ803" s="2" t="str">
        <f t="shared" si="124"/>
        <v>NGU 225</v>
      </c>
      <c r="AR803" s="2" t="str">
        <f t="shared" si="125"/>
        <v>New Giza 225</v>
      </c>
    </row>
    <row r="804" spans="1:44" hidden="1" x14ac:dyDescent="0.3">
      <c r="A804" s="6" t="s">
        <v>13</v>
      </c>
      <c r="B804" s="34">
        <f>VLOOKUP(A804,Sheet1!A:B,2,0)</f>
        <v>1</v>
      </c>
      <c r="C804" s="6">
        <v>26</v>
      </c>
      <c r="D804" s="25"/>
      <c r="E804" s="2">
        <v>10391625.25000003</v>
      </c>
      <c r="F804" s="26">
        <f>_xlfn.MAXIFS('data-from-invoicing'!E:E,'data-from-invoicing'!D:D,eslam.data!AR804)</f>
        <v>5057706.62</v>
      </c>
      <c r="G804" s="2">
        <f t="shared" si="122"/>
        <v>-5333918.6300000297</v>
      </c>
      <c r="H804" s="2"/>
      <c r="I804" s="23"/>
      <c r="J804" s="2">
        <f>SUMIF('collection only'!D:D,eslam.data!AQ804,'collection only'!E:E)</f>
        <v>4990186</v>
      </c>
      <c r="K804" s="26">
        <f>SUMIF('data-from-invoicing'!D:D,eslam.data!AR804,'data-from-invoicing'!F:F)</f>
        <v>4990687.1404999997</v>
      </c>
      <c r="L804" s="2">
        <f t="shared" si="123"/>
        <v>501.14049999974668</v>
      </c>
      <c r="M804" s="2"/>
      <c r="Q804" s="23"/>
      <c r="R804" s="2">
        <v>6719251.5999999996</v>
      </c>
      <c r="S804" s="1">
        <v>43069</v>
      </c>
      <c r="T804" s="1">
        <v>43069</v>
      </c>
      <c r="U804" s="1">
        <v>43123</v>
      </c>
      <c r="V804">
        <v>28</v>
      </c>
      <c r="W804" s="1">
        <v>43151</v>
      </c>
      <c r="X804" s="1">
        <v>43243</v>
      </c>
      <c r="Y804" s="2">
        <v>150881916.25</v>
      </c>
      <c r="Z804" s="2">
        <v>0</v>
      </c>
      <c r="AF804" s="2">
        <v>699355.46477800002</v>
      </c>
      <c r="AG804" s="14">
        <f>SUMIF('consultant-gross'!D:D,eslam.data!AQ804,'consultant-gross'!F:F)</f>
        <v>6579666.5394753218</v>
      </c>
      <c r="AH804" s="14">
        <f>SUMIF('consultant-gross'!D:D,eslam.data!AQ804,'consultant-gross'!G:G)</f>
        <v>147069957.53947529</v>
      </c>
      <c r="AI804" s="14">
        <f>SUMIF('consultant-net'!D:D,eslam.data!AQ804,'consultant-net'!F:F)</f>
        <v>3027155.9789475799</v>
      </c>
      <c r="AJ804" s="2" t="str">
        <f>VLOOKUP(A804,'eslam-to-invoicing'!A:B,2,0)</f>
        <v>New Giza 2</v>
      </c>
      <c r="AQ804" s="2" t="str">
        <f t="shared" si="124"/>
        <v>NGU 226</v>
      </c>
      <c r="AR804" s="2" t="str">
        <f t="shared" si="125"/>
        <v>New Giza 226</v>
      </c>
    </row>
    <row r="805" spans="1:44" hidden="1" x14ac:dyDescent="0.3">
      <c r="A805" s="6" t="s">
        <v>13</v>
      </c>
      <c r="B805" s="34">
        <f>VLOOKUP(A805,Sheet1!A:B,2,0)</f>
        <v>1</v>
      </c>
      <c r="C805" s="6">
        <v>27</v>
      </c>
      <c r="D805" s="25"/>
      <c r="E805" s="2">
        <v>3035230.3681249921</v>
      </c>
      <c r="F805" s="26">
        <f>_xlfn.MAXIFS('data-from-invoicing'!E:E,'data-from-invoicing'!D:D,eslam.data!AR805)</f>
        <v>6000000</v>
      </c>
      <c r="G805" s="2">
        <f t="shared" si="122"/>
        <v>2964769.6318750079</v>
      </c>
      <c r="H805" s="2"/>
      <c r="I805" s="23"/>
      <c r="J805" s="2">
        <f>SUMIF('collection only'!D:D,eslam.data!AQ805,'collection only'!E:E)</f>
        <v>2104161</v>
      </c>
      <c r="K805" s="26">
        <f>SUMIF('data-from-invoicing'!D:D,eslam.data!AR805,'data-from-invoicing'!F:F)</f>
        <v>6000000</v>
      </c>
      <c r="L805" s="2">
        <f t="shared" si="123"/>
        <v>3895839</v>
      </c>
      <c r="M805" s="2"/>
      <c r="Q805" s="23"/>
      <c r="R805" s="2">
        <v>1589855.1266846659</v>
      </c>
      <c r="S805" s="1">
        <v>43646</v>
      </c>
      <c r="T805" s="1">
        <v>43646</v>
      </c>
      <c r="U805" s="1">
        <v>43650</v>
      </c>
      <c r="V805">
        <v>28</v>
      </c>
      <c r="W805" s="1">
        <v>43678</v>
      </c>
      <c r="X805" s="1">
        <v>43771</v>
      </c>
      <c r="Y805" s="2">
        <v>153917146.61812499</v>
      </c>
      <c r="Z805" s="2">
        <v>734008.68</v>
      </c>
      <c r="AF805" s="2">
        <v>0</v>
      </c>
      <c r="AG805" s="14">
        <f>SUMIF('consultant-gross'!D:D,eslam.data!AQ805,'consultant-gross'!F:F)</f>
        <v>0</v>
      </c>
      <c r="AH805" s="14">
        <f>SUMIF('consultant-gross'!D:D,eslam.data!AQ805,'consultant-gross'!G:G)</f>
        <v>0</v>
      </c>
      <c r="AI805" s="14">
        <f>SUMIF('consultant-net'!D:D,eslam.data!AQ805,'consultant-net'!F:F)</f>
        <v>2440072.7284633964</v>
      </c>
      <c r="AJ805" s="2" t="str">
        <f>VLOOKUP(A805,'eslam-to-invoicing'!A:B,2,0)</f>
        <v>New Giza 2</v>
      </c>
      <c r="AQ805" s="2" t="str">
        <f t="shared" si="124"/>
        <v>NGU 227</v>
      </c>
      <c r="AR805" s="2" t="str">
        <f t="shared" si="125"/>
        <v>New Giza 227</v>
      </c>
    </row>
    <row r="806" spans="1:44" hidden="1" x14ac:dyDescent="0.3">
      <c r="B806" s="34" t="e">
        <f>VLOOKUP(A806,Sheet1!A:B,2,0)</f>
        <v>#N/A</v>
      </c>
      <c r="D806" s="25"/>
      <c r="F806" s="26">
        <f>_xlfn.MAXIFS('data-from-invoicing'!E:E,'data-from-invoicing'!D:D,eslam.data!AR806)</f>
        <v>0</v>
      </c>
      <c r="H806" s="2"/>
      <c r="I806" s="23"/>
      <c r="K806" s="26"/>
      <c r="M806" s="2"/>
      <c r="Q806" s="23"/>
    </row>
    <row r="807" spans="1:44" hidden="1" x14ac:dyDescent="0.3">
      <c r="A807" s="6" t="s">
        <v>59</v>
      </c>
      <c r="B807" s="6">
        <f>VLOOKUP(A807,Sheet1!A:B,2,0)</f>
        <v>1</v>
      </c>
      <c r="C807" s="6">
        <v>1</v>
      </c>
      <c r="D807" s="25"/>
      <c r="E807" s="2">
        <v>2407390.5714285709</v>
      </c>
      <c r="F807" s="26">
        <f>_xlfn.MAXIFS('data-from-invoicing'!E:E,'data-from-invoicing'!D:D,eslam.data!AR807)</f>
        <v>2407390.5699999998</v>
      </c>
      <c r="G807" s="2">
        <f t="shared" ref="G807:G838" si="126">F807-E807</f>
        <v>-1.4285710640251637E-3</v>
      </c>
      <c r="H807" s="2"/>
      <c r="I807" s="23"/>
      <c r="J807" s="2">
        <f>SUMIF('collection only'!D:D,eslam.data!AQ807,'collection only'!E:E)</f>
        <v>101168059.78999999</v>
      </c>
      <c r="K807" s="26">
        <f>SUMIF('data-from-invoicing'!D:D,eslam.data!AR807,'data-from-invoicing'!F:F)</f>
        <v>10377230.159999998</v>
      </c>
      <c r="L807" s="2">
        <f t="shared" ref="L807:L838" si="127">K807-J807</f>
        <v>-90790829.629999995</v>
      </c>
      <c r="M807" s="2"/>
      <c r="Q807" s="23"/>
      <c r="R807" s="2">
        <v>10345156.800000001</v>
      </c>
      <c r="S807" s="1">
        <v>44165</v>
      </c>
      <c r="T807" s="1">
        <v>44160</v>
      </c>
      <c r="U807" s="1">
        <v>44157</v>
      </c>
      <c r="V807">
        <v>56</v>
      </c>
      <c r="W807" s="1">
        <v>44213</v>
      </c>
      <c r="X807" s="1">
        <v>44213</v>
      </c>
      <c r="Y807" s="2">
        <v>2407390.5714285709</v>
      </c>
      <c r="Z807" s="2">
        <v>9271107.1999999993</v>
      </c>
      <c r="AF807" s="2">
        <v>0</v>
      </c>
      <c r="AG807" s="14">
        <f>SUMIF('consultant-gross'!D:D,eslam.data!AQ807,'consultant-gross'!F:F)</f>
        <v>2407390.5714285714</v>
      </c>
      <c r="AH807" s="14">
        <f>SUMIF('consultant-gross'!D:D,eslam.data!AQ807,'consultant-gross'!G:G)</f>
        <v>2407390.5714285714</v>
      </c>
      <c r="AI807" s="14">
        <f>SUMIF('consultant-net'!D:D,eslam.data!AQ807,'consultant-net'!F:F)</f>
        <v>10345156.800000001</v>
      </c>
      <c r="AJ807" s="2" t="str">
        <f>VLOOKUP(A807,'eslam-to-invoicing'!A:B,2,0)</f>
        <v>ORA ZED - Ph 01B - Pkgs A&amp;D</v>
      </c>
      <c r="AQ807" s="2" t="str">
        <f t="shared" ref="AQ807:AQ838" si="128">A807&amp;C807</f>
        <v>ORA - ZED1</v>
      </c>
      <c r="AR807" s="2" t="str">
        <f t="shared" ref="AR807:AR838" si="129">AJ807&amp;C807</f>
        <v>ORA ZED - Ph 01B - Pkgs A&amp;D1</v>
      </c>
    </row>
    <row r="808" spans="1:44" hidden="1" x14ac:dyDescent="0.3">
      <c r="A808" s="6" t="s">
        <v>59</v>
      </c>
      <c r="B808" s="6">
        <f>VLOOKUP(A808,Sheet1!A:B,2,0)</f>
        <v>1</v>
      </c>
      <c r="C808" s="6">
        <v>2</v>
      </c>
      <c r="D808" s="25"/>
      <c r="E808" s="2">
        <v>45205427.076190472</v>
      </c>
      <c r="F808" s="26">
        <f>_xlfn.MAXIFS('data-from-invoicing'!E:E,'data-from-invoicing'!D:D,eslam.data!AR808)</f>
        <v>45205416.45000001</v>
      </c>
      <c r="G808" s="2">
        <f t="shared" si="126"/>
        <v>-10.626190461218357</v>
      </c>
      <c r="H808" s="2"/>
      <c r="I808" s="23"/>
      <c r="J808" s="2">
        <f>SUMIF('collection only'!D:D,eslam.data!AQ808,'collection only'!E:E)</f>
        <v>293983829</v>
      </c>
      <c r="K808" s="26">
        <f>SUMIF('data-from-invoicing'!D:D,eslam.data!AR808,'data-from-invoicing'!F:F)</f>
        <v>39936351.702500001</v>
      </c>
      <c r="L808" s="2">
        <f t="shared" si="127"/>
        <v>-254047477.29750001</v>
      </c>
      <c r="M808" s="2"/>
      <c r="O808" s="2">
        <v>256451321</v>
      </c>
      <c r="Q808" s="23"/>
      <c r="R808" s="2">
        <v>37532508</v>
      </c>
      <c r="S808" s="1">
        <v>44196</v>
      </c>
      <c r="T808" s="1">
        <v>44196</v>
      </c>
      <c r="U808" s="1">
        <v>44187</v>
      </c>
      <c r="V808">
        <v>56</v>
      </c>
      <c r="W808" s="1">
        <v>44243</v>
      </c>
      <c r="X808" s="1">
        <v>44202</v>
      </c>
      <c r="Y808" s="2">
        <v>47612817.647619054</v>
      </c>
      <c r="Z808" s="2">
        <v>9882492.6300000008</v>
      </c>
      <c r="AF808" s="2">
        <v>10718.864799999999</v>
      </c>
      <c r="AG808" s="14">
        <f>SUMIF('consultant-gross'!D:D,eslam.data!AQ808,'consultant-gross'!F:F)</f>
        <v>43865060.088615134</v>
      </c>
      <c r="AH808" s="14">
        <f>SUMIF('consultant-gross'!D:D,eslam.data!AQ808,'consultant-gross'!G:G)</f>
        <v>46272450.660043709</v>
      </c>
      <c r="AI808" s="14">
        <f>SUMIF('consultant-net'!D:D,eslam.data!AQ808,'consultant-net'!F:F)</f>
        <v>37827388.660140298</v>
      </c>
      <c r="AJ808" s="2" t="str">
        <f>VLOOKUP(A808,'eslam-to-invoicing'!A:B,2,0)</f>
        <v>ORA ZED - Ph 01B - Pkgs A&amp;D</v>
      </c>
      <c r="AQ808" s="2" t="str">
        <f t="shared" si="128"/>
        <v>ORA - ZED2</v>
      </c>
      <c r="AR808" s="2" t="str">
        <f t="shared" si="129"/>
        <v>ORA ZED - Ph 01B - Pkgs A&amp;D2</v>
      </c>
    </row>
    <row r="809" spans="1:44" hidden="1" x14ac:dyDescent="0.3">
      <c r="A809" s="6" t="s">
        <v>59</v>
      </c>
      <c r="B809" s="6">
        <f>VLOOKUP(A809,Sheet1!A:B,2,0)</f>
        <v>1</v>
      </c>
      <c r="C809" s="6">
        <v>3</v>
      </c>
      <c r="D809" s="25"/>
      <c r="E809" s="2">
        <v>26768107.447619058</v>
      </c>
      <c r="F809" s="26">
        <f>_xlfn.MAXIFS('data-from-invoicing'!E:E,'data-from-invoicing'!D:D,eslam.data!AR809)</f>
        <v>26768118.079999998</v>
      </c>
      <c r="G809" s="2">
        <f t="shared" si="126"/>
        <v>10.632380940020084</v>
      </c>
      <c r="H809" s="2"/>
      <c r="I809" s="23"/>
      <c r="J809" s="2">
        <f>SUMIF('collection only'!D:D,eslam.data!AQ809,'collection only'!E:E)</f>
        <v>78068925.86300002</v>
      </c>
      <c r="K809" s="26">
        <f>SUMIF('data-from-invoicing'!D:D,eslam.data!AR809,'data-from-invoicing'!F:F)</f>
        <v>29651159.333999999</v>
      </c>
      <c r="L809" s="2">
        <f t="shared" si="127"/>
        <v>-48417766.529000022</v>
      </c>
      <c r="M809" s="2"/>
      <c r="O809" s="2">
        <v>50172571.86300002</v>
      </c>
      <c r="Q809" s="23"/>
      <c r="R809" s="2">
        <v>27896354</v>
      </c>
      <c r="S809" s="1">
        <v>44227</v>
      </c>
      <c r="T809" s="1">
        <v>44230</v>
      </c>
      <c r="U809" s="1">
        <v>44227</v>
      </c>
      <c r="V809">
        <v>56</v>
      </c>
      <c r="W809" s="1">
        <v>44283</v>
      </c>
      <c r="X809" s="1">
        <v>44244</v>
      </c>
      <c r="Y809" s="2">
        <v>74380925.095238104</v>
      </c>
      <c r="Z809" s="2">
        <v>17071953.359999999</v>
      </c>
      <c r="AF809" s="2">
        <v>24994.28</v>
      </c>
      <c r="AG809" s="14">
        <f>SUMIF('consultant-gross'!D:D,eslam.data!AQ809,'consultant-gross'!F:F)</f>
        <v>23073312.52380953</v>
      </c>
      <c r="AH809" s="14">
        <f>SUMIF('consultant-gross'!D:D,eslam.data!AQ809,'consultant-gross'!G:G)</f>
        <v>70686130.171428576</v>
      </c>
      <c r="AI809" s="14">
        <f>SUMIF('consultant-net'!D:D,eslam.data!AQ809,'consultant-net'!F:F)</f>
        <v>28404325.826000001</v>
      </c>
      <c r="AJ809" s="2" t="str">
        <f>VLOOKUP(A809,'eslam-to-invoicing'!A:B,2,0)</f>
        <v>ORA ZED - Ph 01B - Pkgs A&amp;D</v>
      </c>
      <c r="AQ809" s="2" t="str">
        <f t="shared" si="128"/>
        <v>ORA - ZED3</v>
      </c>
      <c r="AR809" s="2" t="str">
        <f t="shared" si="129"/>
        <v>ORA ZED - Ph 01B - Pkgs A&amp;D3</v>
      </c>
    </row>
    <row r="810" spans="1:44" hidden="1" x14ac:dyDescent="0.3">
      <c r="A810" s="6" t="s">
        <v>59</v>
      </c>
      <c r="B810" s="6">
        <f>VLOOKUP(A810,Sheet1!A:B,2,0)</f>
        <v>1</v>
      </c>
      <c r="C810" s="6">
        <v>4</v>
      </c>
      <c r="D810" s="25"/>
      <c r="E810" s="2">
        <v>26593168.54285714</v>
      </c>
      <c r="F810" s="26">
        <f>_xlfn.MAXIFS('data-from-invoicing'!E:E,'data-from-invoicing'!D:D,eslam.data!AR810)</f>
        <v>26593168.540000003</v>
      </c>
      <c r="G810" s="2">
        <f t="shared" si="126"/>
        <v>-2.8571374714374542E-3</v>
      </c>
      <c r="H810" s="2"/>
      <c r="I810" s="23"/>
      <c r="J810" s="2">
        <f>SUMIF('collection only'!D:D,eslam.data!AQ810,'collection only'!E:E)</f>
        <v>45888247.392999999</v>
      </c>
      <c r="K810" s="26">
        <f>SUMIF('data-from-invoicing'!D:D,eslam.data!AR810,'data-from-invoicing'!F:F)</f>
        <v>26411905.937000003</v>
      </c>
      <c r="L810" s="2">
        <f t="shared" si="127"/>
        <v>-19476341.455999997</v>
      </c>
      <c r="M810" s="2"/>
      <c r="O810" s="2">
        <v>25000000</v>
      </c>
      <c r="Q810" s="23"/>
      <c r="R810" s="2">
        <v>20888247.392999999</v>
      </c>
      <c r="S810" s="1">
        <v>44255</v>
      </c>
      <c r="T810" s="1">
        <v>44255</v>
      </c>
      <c r="U810" s="1">
        <v>44262</v>
      </c>
      <c r="V810">
        <v>56</v>
      </c>
      <c r="W810" s="1">
        <v>44318</v>
      </c>
      <c r="X810" s="1">
        <v>44279</v>
      </c>
      <c r="Y810" s="2">
        <v>100974093.6380952</v>
      </c>
      <c r="Z810" s="2">
        <v>20604136.5</v>
      </c>
      <c r="AF810" s="2">
        <v>50275.41</v>
      </c>
      <c r="AG810" s="14">
        <f>SUMIF('consultant-gross'!D:D,eslam.data!AQ810,'consultant-gross'!F:F)</f>
        <v>21833038.371428564</v>
      </c>
      <c r="AH810" s="14">
        <f>SUMIF('consultant-gross'!D:D,eslam.data!AQ810,'consultant-gross'!G:G)</f>
        <v>96213963.466666669</v>
      </c>
      <c r="AI810" s="14">
        <f>SUMIF('consultant-net'!D:D,eslam.data!AQ810,'consultant-net'!F:F)</f>
        <v>21185755.528000001</v>
      </c>
      <c r="AJ810" s="2" t="str">
        <f>VLOOKUP(A810,'eslam-to-invoicing'!A:B,2,0)</f>
        <v>ORA ZED - Ph 01B - Pkgs A&amp;D</v>
      </c>
      <c r="AQ810" s="2" t="str">
        <f t="shared" si="128"/>
        <v>ORA - ZED4</v>
      </c>
      <c r="AR810" s="2" t="str">
        <f t="shared" si="129"/>
        <v>ORA ZED - Ph 01B - Pkgs A&amp;D4</v>
      </c>
    </row>
    <row r="811" spans="1:44" hidden="1" x14ac:dyDescent="0.3">
      <c r="A811" s="6" t="s">
        <v>59</v>
      </c>
      <c r="B811" s="34">
        <f>VLOOKUP(A811,Sheet1!A:B,2,0)</f>
        <v>1</v>
      </c>
      <c r="C811" s="6">
        <v>5</v>
      </c>
      <c r="D811" s="25"/>
      <c r="E811" s="2">
        <v>39594206.704761907</v>
      </c>
      <c r="F811" s="26">
        <f>_xlfn.MAXIFS('data-from-invoicing'!E:E,'data-from-invoicing'!D:D,eslam.data!AR811)</f>
        <v>41442903.700000003</v>
      </c>
      <c r="G811" s="2">
        <f t="shared" si="126"/>
        <v>1848696.9952380955</v>
      </c>
      <c r="H811" s="2"/>
      <c r="I811" s="23"/>
      <c r="J811" s="2">
        <f>SUMIF('collection only'!D:D,eslam.data!AQ811,'collection only'!E:E)</f>
        <v>83744386.153999999</v>
      </c>
      <c r="K811" s="26">
        <f>SUMIF('data-from-invoicing'!D:D,eslam.data!AR811,'data-from-invoicing'!F:F)</f>
        <v>33310478.504999999</v>
      </c>
      <c r="L811" s="2">
        <f t="shared" si="127"/>
        <v>-50433907.649000004</v>
      </c>
      <c r="M811" s="2"/>
      <c r="O811" s="2">
        <v>50000000</v>
      </c>
      <c r="Q811" s="23"/>
      <c r="R811" s="2">
        <v>33744386.153999999</v>
      </c>
      <c r="S811" s="1">
        <v>44286</v>
      </c>
      <c r="T811" s="1">
        <v>44286</v>
      </c>
      <c r="U811" s="1">
        <v>44292</v>
      </c>
      <c r="V811">
        <v>56</v>
      </c>
      <c r="W811" s="1">
        <v>44348</v>
      </c>
      <c r="X811" s="1">
        <v>44327</v>
      </c>
      <c r="Y811" s="2">
        <v>140568300.34285721</v>
      </c>
      <c r="Z811" s="2">
        <v>16740725.26</v>
      </c>
      <c r="AF811" s="2">
        <v>66054.264800000004</v>
      </c>
      <c r="AG811" s="14">
        <f>SUMIF('consultant-gross'!D:D,eslam.data!AQ811,'consultant-gross'!F:F)</f>
        <v>41442903.705501899</v>
      </c>
      <c r="AH811" s="14">
        <f>SUMIF('consultant-gross'!D:D,eslam.data!AQ811,'consultant-gross'!G:G)</f>
        <v>142416997.34359714</v>
      </c>
      <c r="AI811" s="14">
        <f>SUMIF('consultant-net'!D:D,eslam.data!AQ811,'consultant-net'!F:F)</f>
        <v>35278804.663693979</v>
      </c>
      <c r="AJ811" s="2" t="str">
        <f>VLOOKUP(A811,'eslam-to-invoicing'!A:B,2,0)</f>
        <v>ORA ZED - Ph 01B - Pkgs A&amp;D</v>
      </c>
      <c r="AQ811" s="2" t="str">
        <f t="shared" si="128"/>
        <v>ORA - ZED5</v>
      </c>
      <c r="AR811" s="2" t="str">
        <f t="shared" si="129"/>
        <v>ORA ZED - Ph 01B - Pkgs A&amp;D5</v>
      </c>
    </row>
    <row r="812" spans="1:44" hidden="1" x14ac:dyDescent="0.3">
      <c r="A812" s="6" t="s">
        <v>59</v>
      </c>
      <c r="B812" s="34">
        <f>VLOOKUP(A812,Sheet1!A:B,2,0)</f>
        <v>1</v>
      </c>
      <c r="C812" s="6">
        <v>6</v>
      </c>
      <c r="D812" s="25"/>
      <c r="E812" s="2">
        <v>13625124.49354911</v>
      </c>
      <c r="F812" s="26">
        <f>_xlfn.MAXIFS('data-from-invoicing'!E:E,'data-from-invoicing'!D:D,eslam.data!AR812)</f>
        <v>13829636.33</v>
      </c>
      <c r="G812" s="2">
        <f t="shared" si="126"/>
        <v>204511.83645088971</v>
      </c>
      <c r="H812" s="2"/>
      <c r="I812" s="23"/>
      <c r="J812" s="2">
        <f>SUMIF('collection only'!D:D,eslam.data!AQ812,'collection only'!E:E)</f>
        <v>14374377.190000001</v>
      </c>
      <c r="K812" s="26">
        <f>SUMIF('data-from-invoicing'!D:D,eslam.data!AR812,'data-from-invoicing'!F:F)</f>
        <v>4832623.5364999995</v>
      </c>
      <c r="L812" s="2">
        <f t="shared" si="127"/>
        <v>-9541753.6535000019</v>
      </c>
      <c r="M812" s="2"/>
      <c r="O812" s="2">
        <v>10000000</v>
      </c>
      <c r="Q812" s="23"/>
      <c r="R812" s="2">
        <v>4374377.1900000004</v>
      </c>
      <c r="S812" s="1">
        <v>44316</v>
      </c>
      <c r="T812" s="1">
        <v>44311</v>
      </c>
      <c r="U812" s="1">
        <v>44326</v>
      </c>
      <c r="V812">
        <v>56</v>
      </c>
      <c r="W812" s="1">
        <v>44382</v>
      </c>
      <c r="X812" s="1">
        <v>44355</v>
      </c>
      <c r="Y812" s="2">
        <v>154193424.83640629</v>
      </c>
      <c r="Z812" s="2">
        <v>7989637.5617734194</v>
      </c>
      <c r="AF812" s="2">
        <v>83003.934800000003</v>
      </c>
      <c r="AG812" s="14">
        <f>SUMIF('consultant-gross'!D:D,eslam.data!AQ812,'consultant-gross'!F:F)</f>
        <v>15678333.32856667</v>
      </c>
      <c r="AH812" s="14">
        <f>SUMIF('consultant-gross'!D:D,eslam.data!AQ812,'consultant-gross'!G:G)</f>
        <v>156246633.67142382</v>
      </c>
      <c r="AI812" s="14">
        <f>SUMIF('consultant-net'!D:D,eslam.data!AQ812,'consultant-net'!F:F)</f>
        <v>4544122.0162255466</v>
      </c>
      <c r="AJ812" s="2" t="str">
        <f>VLOOKUP(A812,'eslam-to-invoicing'!A:B,2,0)</f>
        <v>ORA ZED - Ph 01B - Pkgs A&amp;D</v>
      </c>
      <c r="AQ812" s="2" t="str">
        <f t="shared" si="128"/>
        <v>ORA - ZED6</v>
      </c>
      <c r="AR812" s="2" t="str">
        <f t="shared" si="129"/>
        <v>ORA ZED - Ph 01B - Pkgs A&amp;D6</v>
      </c>
    </row>
    <row r="813" spans="1:44" hidden="1" x14ac:dyDescent="0.3">
      <c r="A813" s="6" t="s">
        <v>59</v>
      </c>
      <c r="B813" s="34">
        <f>VLOOKUP(A813,Sheet1!A:B,2,0)</f>
        <v>1</v>
      </c>
      <c r="C813" s="6">
        <v>7</v>
      </c>
      <c r="D813" s="25"/>
      <c r="E813" s="2">
        <v>11321353.5159747</v>
      </c>
      <c r="F813" s="26">
        <f>_xlfn.MAXIFS('data-from-invoicing'!E:E,'data-from-invoicing'!D:D,eslam.data!AR813)</f>
        <v>9268144.6799999997</v>
      </c>
      <c r="G813" s="2">
        <f t="shared" si="126"/>
        <v>-2053208.8359747007</v>
      </c>
      <c r="H813" s="2"/>
      <c r="I813" s="23"/>
      <c r="J813" s="2">
        <f>SUMIF('collection only'!D:D,eslam.data!AQ813,'collection only'!E:E)</f>
        <v>10782895.780000001</v>
      </c>
      <c r="K813" s="26">
        <f>SUMIF('data-from-invoicing'!D:D,eslam.data!AR813,'data-from-invoicing'!F:F)</f>
        <v>4340903.0240000002</v>
      </c>
      <c r="L813" s="2">
        <f t="shared" si="127"/>
        <v>-6441992.756000001</v>
      </c>
      <c r="M813" s="2"/>
      <c r="O813" s="2">
        <v>5000000</v>
      </c>
      <c r="Q813" s="23"/>
      <c r="R813" s="2">
        <v>5782895.7800000003</v>
      </c>
      <c r="S813" s="1">
        <v>44347</v>
      </c>
      <c r="T813" s="1">
        <v>44341</v>
      </c>
      <c r="U813" s="1">
        <v>44356</v>
      </c>
      <c r="V813">
        <v>56</v>
      </c>
      <c r="W813" s="1">
        <v>44412</v>
      </c>
      <c r="X813" s="1">
        <v>44392</v>
      </c>
      <c r="Y813" s="2">
        <v>165514778.35238099</v>
      </c>
      <c r="Z813" s="2">
        <v>3501497.22</v>
      </c>
      <c r="AF813" s="2">
        <v>99063.49</v>
      </c>
      <c r="AG813" s="14">
        <f>SUMIF('consultant-gross'!D:D,eslam.data!AQ813,'consultant-gross'!F:F)</f>
        <v>0</v>
      </c>
      <c r="AH813" s="14">
        <f>SUMIF('consultant-gross'!D:D,eslam.data!AQ813,'consultant-gross'!G:G)</f>
        <v>0</v>
      </c>
      <c r="AI813" s="14">
        <f>SUMIF('consultant-net'!D:D,eslam.data!AQ813,'consultant-net'!F:F)</f>
        <v>0</v>
      </c>
      <c r="AJ813" s="2" t="str">
        <f>VLOOKUP(A813,'eslam-to-invoicing'!A:B,2,0)</f>
        <v>ORA ZED - Ph 01B - Pkgs A&amp;D</v>
      </c>
      <c r="AQ813" s="2" t="str">
        <f t="shared" si="128"/>
        <v>ORA - ZED7</v>
      </c>
      <c r="AR813" s="2" t="str">
        <f t="shared" si="129"/>
        <v>ORA ZED - Ph 01B - Pkgs A&amp;D7</v>
      </c>
    </row>
    <row r="814" spans="1:44" hidden="1" x14ac:dyDescent="0.3">
      <c r="A814" s="6" t="s">
        <v>59</v>
      </c>
      <c r="B814" s="6">
        <f>VLOOKUP(A814,Sheet1!A:B,2,0)</f>
        <v>1</v>
      </c>
      <c r="C814" s="6">
        <v>8</v>
      </c>
      <c r="D814" s="25"/>
      <c r="E814" s="2">
        <v>26950096.619047642</v>
      </c>
      <c r="F814" s="26">
        <f>_xlfn.MAXIFS('data-from-invoicing'!E:E,'data-from-invoicing'!D:D,eslam.data!AR814)</f>
        <v>26950096.620000001</v>
      </c>
      <c r="G814" s="2">
        <f t="shared" si="126"/>
        <v>9.5235928893089294E-4</v>
      </c>
      <c r="H814" s="2"/>
      <c r="I814" s="23"/>
      <c r="J814" s="2">
        <f>SUMIF('collection only'!D:D,eslam.data!AQ814,'collection only'!E:E)</f>
        <v>24387331.100000001</v>
      </c>
      <c r="K814" s="26">
        <f>SUMIF('data-from-invoicing'!D:D,eslam.data!AR814,'data-from-invoicing'!F:F)</f>
        <v>25931572.791000001</v>
      </c>
      <c r="L814" s="2">
        <f t="shared" si="127"/>
        <v>1544241.6909999996</v>
      </c>
      <c r="M814" s="2"/>
      <c r="Q814" s="23"/>
      <c r="R814" s="2">
        <v>24387331.100000001</v>
      </c>
      <c r="S814" s="1">
        <v>44377</v>
      </c>
      <c r="T814" s="1">
        <v>44372</v>
      </c>
      <c r="U814" s="1">
        <v>44377</v>
      </c>
      <c r="V814">
        <v>56</v>
      </c>
      <c r="W814" s="1">
        <v>44433</v>
      </c>
      <c r="X814" s="1">
        <v>44420</v>
      </c>
      <c r="Y814" s="2">
        <v>192464874.9714286</v>
      </c>
      <c r="Z814" s="2">
        <v>6088729.6399999997</v>
      </c>
      <c r="AF814" s="2">
        <v>175458.21</v>
      </c>
      <c r="AG814" s="14">
        <f>SUMIF('consultant-gross'!D:D,eslam.data!AQ814,'consultant-gross'!F:F)</f>
        <v>0</v>
      </c>
      <c r="AH814" s="14">
        <f>SUMIF('consultant-gross'!D:D,eslam.data!AQ814,'consultant-gross'!G:G)</f>
        <v>0</v>
      </c>
      <c r="AI814" s="14">
        <f>SUMIF('consultant-net'!D:D,eslam.data!AQ814,'consultant-net'!F:F)</f>
        <v>0</v>
      </c>
      <c r="AJ814" s="2" t="str">
        <f>VLOOKUP(A814,'eslam-to-invoicing'!A:B,2,0)</f>
        <v>ORA ZED - Ph 01B - Pkgs A&amp;D</v>
      </c>
      <c r="AQ814" s="2" t="str">
        <f t="shared" si="128"/>
        <v>ORA - ZED8</v>
      </c>
      <c r="AR814" s="2" t="str">
        <f t="shared" si="129"/>
        <v>ORA ZED - Ph 01B - Pkgs A&amp;D8</v>
      </c>
    </row>
    <row r="815" spans="1:44" hidden="1" x14ac:dyDescent="0.3">
      <c r="A815" s="6" t="s">
        <v>59</v>
      </c>
      <c r="B815" s="6">
        <f>VLOOKUP(A815,Sheet1!A:B,2,0)</f>
        <v>1</v>
      </c>
      <c r="C815" s="6">
        <v>9</v>
      </c>
      <c r="D815" s="25"/>
      <c r="E815" s="2">
        <v>27403398.028571401</v>
      </c>
      <c r="F815" s="26">
        <f>_xlfn.MAXIFS('data-from-invoicing'!E:E,'data-from-invoicing'!D:D,eslam.data!AR815)</f>
        <v>27403398.030000001</v>
      </c>
      <c r="G815" s="2">
        <f t="shared" si="126"/>
        <v>1.428600400686264E-3</v>
      </c>
      <c r="H815" s="2"/>
      <c r="I815" s="23"/>
      <c r="J815" s="2">
        <f>SUMIF('collection only'!D:D,eslam.data!AQ815,'collection only'!E:E)</f>
        <v>22624923.969999999</v>
      </c>
      <c r="K815" s="26">
        <f>SUMIF('data-from-invoicing'!D:D,eslam.data!AR815,'data-from-invoicing'!F:F)</f>
        <v>24054179.0515</v>
      </c>
      <c r="L815" s="2">
        <f t="shared" si="127"/>
        <v>1429255.0815000013</v>
      </c>
      <c r="M815" s="2"/>
      <c r="Q815" s="23"/>
      <c r="R815" s="2">
        <v>22624923.969999999</v>
      </c>
      <c r="S815" s="1">
        <v>44408</v>
      </c>
      <c r="T815" s="1">
        <v>44402</v>
      </c>
      <c r="U815" s="1">
        <v>44418</v>
      </c>
      <c r="V815">
        <v>56</v>
      </c>
      <c r="W815" s="1">
        <v>44474</v>
      </c>
      <c r="X815" s="1">
        <v>44459</v>
      </c>
      <c r="Y815" s="2">
        <v>219868273</v>
      </c>
      <c r="Z815" s="2">
        <v>5900263.6699999999</v>
      </c>
      <c r="AF815" s="2">
        <v>146376.75</v>
      </c>
      <c r="AG815" s="14">
        <f>SUMIF('consultant-gross'!D:D,eslam.data!AQ815,'consultant-gross'!F:F)</f>
        <v>29833656.45714283</v>
      </c>
      <c r="AH815" s="14">
        <f>SUMIF('consultant-gross'!D:D,eslam.data!AQ815,'consultant-gross'!G:G)</f>
        <v>222298531.42857143</v>
      </c>
      <c r="AI815" s="14">
        <f>SUMIF('consultant-net'!D:D,eslam.data!AQ815,'consultant-net'!F:F)</f>
        <v>26728065.129999999</v>
      </c>
      <c r="AJ815" s="2" t="str">
        <f>VLOOKUP(A815,'eslam-to-invoicing'!A:B,2,0)</f>
        <v>ORA ZED - Ph 01B - Pkgs A&amp;D</v>
      </c>
      <c r="AQ815" s="2" t="str">
        <f t="shared" si="128"/>
        <v>ORA - ZED9</v>
      </c>
      <c r="AR815" s="2" t="str">
        <f t="shared" si="129"/>
        <v>ORA ZED - Ph 01B - Pkgs A&amp;D9</v>
      </c>
    </row>
    <row r="816" spans="1:44" hidden="1" x14ac:dyDescent="0.3">
      <c r="A816" s="6" t="s">
        <v>59</v>
      </c>
      <c r="B816" s="6">
        <f>VLOOKUP(A816,Sheet1!A:B,2,0)</f>
        <v>1</v>
      </c>
      <c r="C816" s="6">
        <v>10</v>
      </c>
      <c r="D816" s="25"/>
      <c r="E816" s="2">
        <v>32858070.066666629</v>
      </c>
      <c r="F816" s="26">
        <f>_xlfn.MAXIFS('data-from-invoicing'!E:E,'data-from-invoicing'!D:D,eslam.data!AR816)</f>
        <v>32858070.070000004</v>
      </c>
      <c r="G816" s="2">
        <f t="shared" si="126"/>
        <v>3.3333748579025269E-3</v>
      </c>
      <c r="H816" s="2"/>
      <c r="I816" s="23"/>
      <c r="J816" s="2">
        <f>SUMIF('collection only'!D:D,eslam.data!AQ816,'collection only'!E:E)</f>
        <v>29047725.550000001</v>
      </c>
      <c r="K816" s="26">
        <f>SUMIF('data-from-invoicing'!D:D,eslam.data!AR816,'data-from-invoicing'!F:F)</f>
        <v>30886238.843499999</v>
      </c>
      <c r="L816" s="2">
        <f t="shared" si="127"/>
        <v>1838513.2934999987</v>
      </c>
      <c r="M816" s="2"/>
      <c r="Q816" s="23"/>
      <c r="R816" s="2">
        <v>29047725.550000001</v>
      </c>
      <c r="S816" s="1">
        <v>44439</v>
      </c>
      <c r="T816" s="1">
        <v>44433</v>
      </c>
      <c r="U816" s="1">
        <v>44448</v>
      </c>
      <c r="V816">
        <v>56</v>
      </c>
      <c r="W816" s="1">
        <v>44504</v>
      </c>
      <c r="X816" s="1">
        <v>44465</v>
      </c>
      <c r="Y816" s="2">
        <v>252726343.0666666</v>
      </c>
      <c r="Z816" s="2">
        <v>8169556.0599999996</v>
      </c>
      <c r="AF816" s="2">
        <v>164670.96</v>
      </c>
      <c r="AG816" s="14">
        <f>SUMIF('consultant-gross'!D:D,eslam.data!AQ816,'consultant-gross'!F:F)</f>
        <v>32858070.066666633</v>
      </c>
      <c r="AH816" s="14">
        <f>SUMIF('consultant-gross'!D:D,eslam.data!AQ816,'consultant-gross'!G:G)</f>
        <v>252726343.06666663</v>
      </c>
      <c r="AI816" s="14">
        <f>SUMIF('consultant-net'!D:D,eslam.data!AQ816,'consultant-net'!F:F)</f>
        <v>29047725.550000001</v>
      </c>
      <c r="AJ816" s="2" t="str">
        <f>VLOOKUP(A816,'eslam-to-invoicing'!A:B,2,0)</f>
        <v>ORA ZED - Ph 01B - Pkgs A&amp;D</v>
      </c>
      <c r="AQ816" s="2" t="str">
        <f t="shared" si="128"/>
        <v>ORA - ZED10</v>
      </c>
      <c r="AR816" s="2" t="str">
        <f t="shared" si="129"/>
        <v>ORA ZED - Ph 01B - Pkgs A&amp;D10</v>
      </c>
    </row>
    <row r="817" spans="1:44" hidden="1" x14ac:dyDescent="0.3">
      <c r="A817" s="6" t="s">
        <v>59</v>
      </c>
      <c r="B817" s="6">
        <f>VLOOKUP(A817,Sheet1!A:B,2,0)</f>
        <v>1</v>
      </c>
      <c r="C817" s="6">
        <v>11</v>
      </c>
      <c r="D817" s="25"/>
      <c r="E817" s="2">
        <v>34769848.599999987</v>
      </c>
      <c r="F817" s="26">
        <f>_xlfn.MAXIFS('data-from-invoicing'!E:E,'data-from-invoicing'!D:D,eslam.data!AR817)</f>
        <v>34769848.600000001</v>
      </c>
      <c r="G817" s="2">
        <f t="shared" si="126"/>
        <v>0</v>
      </c>
      <c r="H817" s="2"/>
      <c r="I817" s="23"/>
      <c r="J817" s="2">
        <f>SUMIF('collection only'!D:D,eslam.data!AQ817,'collection only'!E:E)</f>
        <v>0</v>
      </c>
      <c r="K817" s="26">
        <f>SUMIF('data-from-invoicing'!D:D,eslam.data!AR817,'data-from-invoicing'!F:F)</f>
        <v>33022101.84</v>
      </c>
      <c r="L817" s="2">
        <f t="shared" si="127"/>
        <v>33022101.84</v>
      </c>
      <c r="M817" s="2"/>
      <c r="Q817" s="23"/>
      <c r="R817" s="2">
        <v>31056565.550000001</v>
      </c>
      <c r="S817" s="1">
        <v>44469</v>
      </c>
      <c r="T817" s="1">
        <v>44464</v>
      </c>
      <c r="U817" s="1">
        <v>44483</v>
      </c>
      <c r="V817">
        <v>56</v>
      </c>
      <c r="W817" s="1">
        <v>44539</v>
      </c>
      <c r="X817" s="1">
        <v>44518</v>
      </c>
      <c r="Y817" s="2">
        <v>287496191.66666663</v>
      </c>
      <c r="Z817" s="2">
        <v>10971940.82</v>
      </c>
      <c r="AF817" s="2">
        <v>182298.18</v>
      </c>
      <c r="AG817" s="14">
        <f>SUMIF('consultant-gross'!D:D,eslam.data!AQ817,'consultant-gross'!F:F)</f>
        <v>0</v>
      </c>
      <c r="AH817" s="14">
        <f>SUMIF('consultant-gross'!D:D,eslam.data!AQ817,'consultant-gross'!G:G)</f>
        <v>0</v>
      </c>
      <c r="AI817" s="14">
        <f>SUMIF('consultant-net'!D:D,eslam.data!AQ817,'consultant-net'!F:F)</f>
        <v>0</v>
      </c>
      <c r="AJ817" s="2" t="str">
        <f>VLOOKUP(A817,'eslam-to-invoicing'!A:B,2,0)</f>
        <v>ORA ZED - Ph 01B - Pkgs A&amp;D</v>
      </c>
      <c r="AQ817" s="2" t="str">
        <f t="shared" si="128"/>
        <v>ORA - ZED11</v>
      </c>
      <c r="AR817" s="2" t="str">
        <f t="shared" si="129"/>
        <v>ORA ZED - Ph 01B - Pkgs A&amp;D11</v>
      </c>
    </row>
    <row r="818" spans="1:44" hidden="1" x14ac:dyDescent="0.3">
      <c r="A818" s="6" t="s">
        <v>59</v>
      </c>
      <c r="B818" s="6">
        <f>VLOOKUP(A818,Sheet1!A:B,2,0)</f>
        <v>1</v>
      </c>
      <c r="C818" s="6">
        <v>12</v>
      </c>
      <c r="D818" s="25"/>
      <c r="E818" s="2">
        <v>33050531.676190499</v>
      </c>
      <c r="F818" s="26">
        <f>_xlfn.MAXIFS('data-from-invoicing'!E:E,'data-from-invoicing'!D:D,eslam.data!AR818)</f>
        <v>33050531.68</v>
      </c>
      <c r="G818" s="2">
        <f t="shared" si="126"/>
        <v>3.8095004856586456E-3</v>
      </c>
      <c r="H818" s="2"/>
      <c r="I818" s="23"/>
      <c r="J818" s="2">
        <f>SUMIF('collection only'!D:D,eslam.data!AQ818,'collection only'!E:E)</f>
        <v>0</v>
      </c>
      <c r="K818" s="26">
        <f>SUMIF('data-from-invoicing'!D:D,eslam.data!AR818,'data-from-invoicing'!F:F)</f>
        <v>26088449.723999999</v>
      </c>
      <c r="L818" s="2">
        <f t="shared" si="127"/>
        <v>26088449.723999999</v>
      </c>
      <c r="M818" s="2"/>
      <c r="Q818" s="23"/>
      <c r="R818" s="2">
        <v>24536445.629999999</v>
      </c>
      <c r="S818" s="1">
        <v>44500</v>
      </c>
      <c r="T818" s="1">
        <v>44494</v>
      </c>
      <c r="U818" s="1">
        <v>44524</v>
      </c>
      <c r="V818">
        <v>56</v>
      </c>
      <c r="W818" s="1">
        <v>44580</v>
      </c>
      <c r="X818" s="1">
        <v>44537</v>
      </c>
      <c r="Y818" s="2">
        <v>320546723.34285712</v>
      </c>
      <c r="Z818" s="2">
        <v>7308964.3799999999</v>
      </c>
      <c r="AF818" s="2">
        <v>182298.18</v>
      </c>
      <c r="AG818" s="14">
        <f>SUMIF('consultant-gross'!D:D,eslam.data!AQ818,'consultant-gross'!F:F)</f>
        <v>0</v>
      </c>
      <c r="AH818" s="14">
        <f>SUMIF('consultant-gross'!D:D,eslam.data!AQ818,'consultant-gross'!G:G)</f>
        <v>0</v>
      </c>
      <c r="AI818" s="14">
        <f>SUMIF('consultant-net'!D:D,eslam.data!AQ818,'consultant-net'!F:F)</f>
        <v>0</v>
      </c>
      <c r="AJ818" s="2" t="str">
        <f>VLOOKUP(A818,'eslam-to-invoicing'!A:B,2,0)</f>
        <v>ORA ZED - Ph 01B - Pkgs A&amp;D</v>
      </c>
      <c r="AQ818" s="2" t="str">
        <f t="shared" si="128"/>
        <v>ORA - ZED12</v>
      </c>
      <c r="AR818" s="2" t="str">
        <f t="shared" si="129"/>
        <v>ORA ZED - Ph 01B - Pkgs A&amp;D12</v>
      </c>
    </row>
    <row r="819" spans="1:44" hidden="1" x14ac:dyDescent="0.3">
      <c r="A819" s="6" t="s">
        <v>59</v>
      </c>
      <c r="B819" s="6">
        <f>VLOOKUP(A819,Sheet1!A:B,2,0)</f>
        <v>1</v>
      </c>
      <c r="C819" s="6">
        <v>13</v>
      </c>
      <c r="D819" s="25"/>
      <c r="E819" s="2">
        <v>30511414.971428569</v>
      </c>
      <c r="F819" s="26">
        <f>_xlfn.MAXIFS('data-from-invoicing'!E:E,'data-from-invoicing'!D:D,eslam.data!AR819)</f>
        <v>30511414.969999999</v>
      </c>
      <c r="G819" s="2">
        <f t="shared" si="126"/>
        <v>-1.4285705983638763E-3</v>
      </c>
      <c r="H819" s="2"/>
      <c r="I819" s="23"/>
      <c r="J819" s="2">
        <f>SUMIF('collection only'!D:D,eslam.data!AQ819,'collection only'!E:E)</f>
        <v>0</v>
      </c>
      <c r="K819" s="26">
        <f>SUMIF('data-from-invoicing'!D:D,eslam.data!AR819,'data-from-invoicing'!F:F)</f>
        <v>25426794.808499999</v>
      </c>
      <c r="L819" s="2">
        <f t="shared" si="127"/>
        <v>25426794.808499999</v>
      </c>
      <c r="M819" s="2"/>
      <c r="Q819" s="23"/>
      <c r="R819" s="2">
        <v>23914152.624000002</v>
      </c>
      <c r="S819" s="1">
        <v>44530</v>
      </c>
      <c r="T819" s="1">
        <v>44525</v>
      </c>
      <c r="U819" s="1">
        <v>44544</v>
      </c>
      <c r="V819">
        <v>56</v>
      </c>
      <c r="W819" s="1">
        <v>44600</v>
      </c>
      <c r="X819" s="1">
        <v>44551</v>
      </c>
      <c r="Y819" s="2">
        <v>351058138.3142857</v>
      </c>
      <c r="Z819" s="2">
        <v>5524822.3399999999</v>
      </c>
      <c r="AF819" s="2">
        <v>182298.18</v>
      </c>
      <c r="AG819" s="14">
        <f>SUMIF('consultant-gross'!D:D,eslam.data!AQ819,'consultant-gross'!F:F)</f>
        <v>0</v>
      </c>
      <c r="AH819" s="14">
        <f>SUMIF('consultant-gross'!D:D,eslam.data!AQ819,'consultant-gross'!G:G)</f>
        <v>0</v>
      </c>
      <c r="AI819" s="14">
        <f>SUMIF('consultant-net'!D:D,eslam.data!AQ819,'consultant-net'!F:F)</f>
        <v>0</v>
      </c>
      <c r="AJ819" s="2" t="str">
        <f>VLOOKUP(A819,'eslam-to-invoicing'!A:B,2,0)</f>
        <v>ORA ZED - Ph 01B - Pkgs A&amp;D</v>
      </c>
      <c r="AQ819" s="2" t="str">
        <f t="shared" si="128"/>
        <v>ORA - ZED13</v>
      </c>
      <c r="AR819" s="2" t="str">
        <f t="shared" si="129"/>
        <v>ORA ZED - Ph 01B - Pkgs A&amp;D13</v>
      </c>
    </row>
    <row r="820" spans="1:44" hidden="1" x14ac:dyDescent="0.3">
      <c r="A820" s="6" t="s">
        <v>59</v>
      </c>
      <c r="B820" s="6">
        <f>VLOOKUP(A820,Sheet1!A:B,2,0)</f>
        <v>1</v>
      </c>
      <c r="C820" s="6">
        <v>14</v>
      </c>
      <c r="D820" s="25"/>
      <c r="E820" s="2">
        <v>45635766.952380963</v>
      </c>
      <c r="F820" s="26">
        <f>_xlfn.MAXIFS('data-from-invoicing'!E:E,'data-from-invoicing'!D:D,eslam.data!AR820)</f>
        <v>45635766.95000001</v>
      </c>
      <c r="G820" s="2">
        <f t="shared" si="126"/>
        <v>-2.3809522390365601E-3</v>
      </c>
      <c r="H820" s="2"/>
      <c r="I820" s="23"/>
      <c r="J820" s="2">
        <f>SUMIF('collection only'!D:D,eslam.data!AQ820,'collection only'!E:E)</f>
        <v>0</v>
      </c>
      <c r="K820" s="26">
        <f>SUMIF('data-from-invoicing'!D:D,eslam.data!AR820,'data-from-invoicing'!F:F)</f>
        <v>38191818.917500004</v>
      </c>
      <c r="L820" s="2">
        <f t="shared" si="127"/>
        <v>38191818.917500004</v>
      </c>
      <c r="M820" s="2"/>
      <c r="Q820" s="23"/>
      <c r="R820" s="2">
        <v>35917954.710000001</v>
      </c>
      <c r="S820" s="1">
        <v>44561</v>
      </c>
      <c r="T820" s="1">
        <v>44555</v>
      </c>
      <c r="U820" s="1">
        <v>44553</v>
      </c>
      <c r="V820">
        <v>56</v>
      </c>
      <c r="W820" s="1">
        <v>44609</v>
      </c>
      <c r="X820" s="1">
        <v>44579</v>
      </c>
      <c r="Y820" s="2">
        <v>396693905.26666671</v>
      </c>
      <c r="Z820" s="2">
        <v>3084551.02</v>
      </c>
      <c r="AF820" s="2">
        <v>213053.66</v>
      </c>
      <c r="AG820" s="14">
        <f>SUMIF('consultant-gross'!D:D,eslam.data!AQ820,'consultant-gross'!F:F)</f>
        <v>0</v>
      </c>
      <c r="AH820" s="14">
        <f>SUMIF('consultant-gross'!D:D,eslam.data!AQ820,'consultant-gross'!G:G)</f>
        <v>0</v>
      </c>
      <c r="AI820" s="14">
        <f>SUMIF('consultant-net'!D:D,eslam.data!AQ820,'consultant-net'!F:F)</f>
        <v>0</v>
      </c>
      <c r="AJ820" s="2" t="str">
        <f>VLOOKUP(A820,'eslam-to-invoicing'!A:B,2,0)</f>
        <v>ORA ZED - Ph 01B - Pkgs A&amp;D</v>
      </c>
      <c r="AQ820" s="2" t="str">
        <f t="shared" si="128"/>
        <v>ORA - ZED14</v>
      </c>
      <c r="AR820" s="2" t="str">
        <f t="shared" si="129"/>
        <v>ORA ZED - Ph 01B - Pkgs A&amp;D14</v>
      </c>
    </row>
    <row r="821" spans="1:44" hidden="1" x14ac:dyDescent="0.3">
      <c r="A821" s="6" t="s">
        <v>59</v>
      </c>
      <c r="B821" s="6">
        <f>VLOOKUP(A821,Sheet1!A:B,2,0)</f>
        <v>1</v>
      </c>
      <c r="C821" s="6">
        <v>15</v>
      </c>
      <c r="D821" s="25"/>
      <c r="E821" s="2">
        <v>27710999.542857111</v>
      </c>
      <c r="F821" s="26">
        <f>_xlfn.MAXIFS('data-from-invoicing'!E:E,'data-from-invoicing'!D:D,eslam.data!AR821)</f>
        <v>27710999.540000003</v>
      </c>
      <c r="G821" s="2">
        <f t="shared" si="126"/>
        <v>-2.8571076691150665E-3</v>
      </c>
      <c r="H821" s="2"/>
      <c r="I821" s="23"/>
      <c r="J821" s="2">
        <f>SUMIF('collection only'!D:D,eslam.data!AQ821,'collection only'!E:E)</f>
        <v>0</v>
      </c>
      <c r="K821" s="26">
        <f>SUMIF('data-from-invoicing'!D:D,eslam.data!AR821,'data-from-invoicing'!F:F)</f>
        <v>27179982.226999998</v>
      </c>
      <c r="L821" s="2">
        <f t="shared" si="127"/>
        <v>27179982.226999998</v>
      </c>
      <c r="M821" s="2"/>
      <c r="Q821" s="23"/>
      <c r="R821" s="2">
        <v>25550073.062491242</v>
      </c>
      <c r="S821" s="1">
        <v>44592</v>
      </c>
      <c r="T821" s="1">
        <v>44586</v>
      </c>
      <c r="U821" s="1">
        <v>44609</v>
      </c>
      <c r="V821">
        <v>56</v>
      </c>
      <c r="W821" s="1">
        <v>44665</v>
      </c>
      <c r="X821" s="1">
        <v>44651</v>
      </c>
      <c r="Y821" s="2">
        <v>424404904.80952382</v>
      </c>
      <c r="Z821" s="2">
        <v>6586185.0999999996</v>
      </c>
      <c r="AF821" s="2">
        <v>0</v>
      </c>
      <c r="AG821" s="14">
        <f>SUMIF('consultant-gross'!D:D,eslam.data!AQ821,'consultant-gross'!F:F)</f>
        <v>27710999.547509849</v>
      </c>
      <c r="AH821" s="14">
        <f>SUMIF('consultant-gross'!D:D,eslam.data!AQ821,'consultant-gross'!G:G)</f>
        <v>424404904.8141765</v>
      </c>
      <c r="AI821" s="14">
        <f>SUMIF('consultant-net'!D:D,eslam.data!AQ821,'consultant-net'!F:F)</f>
        <v>25550073.062491238</v>
      </c>
      <c r="AJ821" s="2" t="str">
        <f>VLOOKUP(A821,'eslam-to-invoicing'!A:B,2,0)</f>
        <v>ORA ZED - Ph 01B - Pkgs A&amp;D</v>
      </c>
      <c r="AQ821" s="2" t="str">
        <f t="shared" si="128"/>
        <v>ORA - ZED15</v>
      </c>
      <c r="AR821" s="2" t="str">
        <f t="shared" si="129"/>
        <v>ORA ZED - Ph 01B - Pkgs A&amp;D15</v>
      </c>
    </row>
    <row r="822" spans="1:44" hidden="1" x14ac:dyDescent="0.3">
      <c r="A822" s="6" t="s">
        <v>59</v>
      </c>
      <c r="B822" s="6">
        <f>VLOOKUP(A822,Sheet1!A:B,2,0)</f>
        <v>1</v>
      </c>
      <c r="C822" s="6">
        <v>16</v>
      </c>
      <c r="D822" s="25"/>
      <c r="E822" s="2">
        <v>28676537.66666675</v>
      </c>
      <c r="F822" s="26">
        <f>_xlfn.MAXIFS('data-from-invoicing'!E:E,'data-from-invoicing'!D:D,eslam.data!AR822)</f>
        <v>28676537.670000002</v>
      </c>
      <c r="G822" s="2">
        <f t="shared" si="126"/>
        <v>3.3332519233226776E-3</v>
      </c>
      <c r="H822" s="2"/>
      <c r="I822" s="23"/>
      <c r="J822" s="2">
        <f>SUMIF('collection only'!D:D,eslam.data!AQ822,'collection only'!E:E)</f>
        <v>0</v>
      </c>
      <c r="K822" s="26">
        <f>SUMIF('data-from-invoicing'!D:D,eslam.data!AR822,'data-from-invoicing'!F:F)</f>
        <v>23357925.213500001</v>
      </c>
      <c r="L822" s="2">
        <f t="shared" si="127"/>
        <v>23357925.213500001</v>
      </c>
      <c r="M822" s="2"/>
      <c r="Q822" s="23"/>
      <c r="R822" s="2">
        <v>21942762.07</v>
      </c>
      <c r="S822" s="1">
        <v>44620</v>
      </c>
      <c r="T822" s="1">
        <v>44617</v>
      </c>
      <c r="U822" s="1">
        <v>44636</v>
      </c>
      <c r="V822">
        <v>56</v>
      </c>
      <c r="W822" s="1">
        <v>44692</v>
      </c>
      <c r="X822" s="1">
        <v>44663</v>
      </c>
      <c r="Y822" s="2">
        <v>453081442.47619051</v>
      </c>
      <c r="Z822" s="2">
        <v>4779083.2699999996</v>
      </c>
      <c r="AD822" s="2">
        <v>12012864.945</v>
      </c>
      <c r="AE822" s="2">
        <v>12012864.945</v>
      </c>
      <c r="AF822" s="2">
        <v>0</v>
      </c>
      <c r="AG822" s="14">
        <f>SUMIF('consultant-gross'!D:D,eslam.data!AQ822,'consultant-gross'!F:F)</f>
        <v>28676537.666901529</v>
      </c>
      <c r="AH822" s="14">
        <f>SUMIF('consultant-gross'!D:D,eslam.data!AQ822,'consultant-gross'!G:G)</f>
        <v>453081442.48107803</v>
      </c>
      <c r="AI822" s="14">
        <f>SUMIF('consultant-net'!D:D,eslam.data!AQ822,'consultant-net'!F:F)</f>
        <v>21942762.073727906</v>
      </c>
      <c r="AJ822" s="2" t="str">
        <f>VLOOKUP(A822,'eslam-to-invoicing'!A:B,2,0)</f>
        <v>ORA ZED - Ph 01B - Pkgs A&amp;D</v>
      </c>
      <c r="AQ822" s="2" t="str">
        <f t="shared" si="128"/>
        <v>ORA - ZED16</v>
      </c>
      <c r="AR822" s="2" t="str">
        <f t="shared" si="129"/>
        <v>ORA ZED - Ph 01B - Pkgs A&amp;D16</v>
      </c>
    </row>
    <row r="823" spans="1:44" hidden="1" x14ac:dyDescent="0.3">
      <c r="A823" s="6" t="s">
        <v>59</v>
      </c>
      <c r="B823" s="34">
        <f>VLOOKUP(A823,Sheet1!A:B,2,0)</f>
        <v>1</v>
      </c>
      <c r="C823" s="6">
        <v>17</v>
      </c>
      <c r="D823" s="25"/>
      <c r="E823" s="2">
        <v>30883724.266666591</v>
      </c>
      <c r="F823" s="26">
        <f>_xlfn.MAXIFS('data-from-invoicing'!E:E,'data-from-invoicing'!D:D,eslam.data!AR823)</f>
        <v>31100661.129999999</v>
      </c>
      <c r="G823" s="2">
        <f t="shared" si="126"/>
        <v>216936.86333340779</v>
      </c>
      <c r="H823" s="2"/>
      <c r="I823" s="23"/>
      <c r="J823" s="2">
        <f>SUMIF('collection only'!D:D,eslam.data!AQ823,'collection only'!E:E)</f>
        <v>0</v>
      </c>
      <c r="K823" s="26">
        <f>SUMIF('data-from-invoicing'!D:D,eslam.data!AR823,'data-from-invoicing'!F:F)</f>
        <v>27837999.2465</v>
      </c>
      <c r="L823" s="2">
        <f t="shared" si="127"/>
        <v>27837999.2465</v>
      </c>
      <c r="M823" s="2"/>
      <c r="Q823" s="23"/>
      <c r="R823" s="2">
        <v>26002482</v>
      </c>
      <c r="S823" s="1">
        <v>44651</v>
      </c>
      <c r="T823" s="1">
        <v>44645</v>
      </c>
      <c r="U823" s="1">
        <v>44657</v>
      </c>
      <c r="V823">
        <v>56</v>
      </c>
      <c r="W823" s="1">
        <v>44713</v>
      </c>
      <c r="X823" s="1">
        <v>44692</v>
      </c>
      <c r="Y823" s="2">
        <v>483965166.7428571</v>
      </c>
      <c r="Z823" s="2">
        <v>5232577.92</v>
      </c>
      <c r="AF823" s="2">
        <v>0</v>
      </c>
      <c r="AG823" s="14">
        <f>SUMIF('consultant-gross'!D:D,eslam.data!AQ823,'consultant-gross'!F:F)</f>
        <v>31100661.129270852</v>
      </c>
      <c r="AH823" s="14">
        <f>SUMIF('consultant-gross'!D:D,eslam.data!AQ823,'consultant-gross'!G:G)</f>
        <v>484182103.61034888</v>
      </c>
      <c r="AI823" s="14">
        <f>SUMIF('consultant-net'!D:D,eslam.data!AQ823,'consultant-net'!F:F)</f>
        <v>26182539.802776396</v>
      </c>
      <c r="AJ823" s="2" t="str">
        <f>VLOOKUP(A823,'eslam-to-invoicing'!A:B,2,0)</f>
        <v>ORA ZED - Ph 01B - Pkgs A&amp;D</v>
      </c>
      <c r="AQ823" s="2" t="str">
        <f t="shared" si="128"/>
        <v>ORA - ZED17</v>
      </c>
      <c r="AR823" s="2" t="str">
        <f t="shared" si="129"/>
        <v>ORA ZED - Ph 01B - Pkgs A&amp;D17</v>
      </c>
    </row>
    <row r="824" spans="1:44" hidden="1" x14ac:dyDescent="0.3">
      <c r="A824" s="6" t="s">
        <v>59</v>
      </c>
      <c r="B824" s="34">
        <f>VLOOKUP(A824,Sheet1!A:B,2,0)</f>
        <v>1</v>
      </c>
      <c r="C824" s="6">
        <v>18</v>
      </c>
      <c r="D824" s="25"/>
      <c r="E824" s="2">
        <v>9956410.0190476179</v>
      </c>
      <c r="F824" s="26">
        <f>_xlfn.MAXIFS('data-from-invoicing'!E:E,'data-from-invoicing'!D:D,eslam.data!AR824)</f>
        <v>9690075.2400000002</v>
      </c>
      <c r="G824" s="2">
        <f t="shared" si="126"/>
        <v>-266334.77904761769</v>
      </c>
      <c r="H824" s="2"/>
      <c r="I824" s="23"/>
      <c r="J824" s="2">
        <f>SUMIF('collection only'!D:D,eslam.data!AQ824,'collection only'!E:E)</f>
        <v>0</v>
      </c>
      <c r="K824" s="26">
        <f>SUMIF('data-from-invoicing'!D:D,eslam.data!AR824,'data-from-invoicing'!F:F)</f>
        <v>7029281.4419999998</v>
      </c>
      <c r="L824" s="2">
        <f t="shared" si="127"/>
        <v>7029281.4419999998</v>
      </c>
      <c r="M824" s="2"/>
      <c r="Q824" s="23"/>
      <c r="R824" s="2">
        <v>6791166</v>
      </c>
      <c r="S824" s="1">
        <v>44681</v>
      </c>
      <c r="T824" s="1">
        <v>44676</v>
      </c>
      <c r="U824" s="1">
        <v>44678</v>
      </c>
      <c r="V824">
        <v>56</v>
      </c>
      <c r="W824" s="1">
        <v>44734</v>
      </c>
      <c r="X824" s="1">
        <v>44707</v>
      </c>
      <c r="Y824" s="2">
        <v>493921576.76190472</v>
      </c>
      <c r="Z824" s="2">
        <v>3421449.48</v>
      </c>
      <c r="AF824" s="2">
        <v>0</v>
      </c>
      <c r="AG824" s="14">
        <f>SUMIF('consultant-gross'!D:D,eslam.data!AQ824,'consultant-gross'!F:F)</f>
        <v>11112905.980127275</v>
      </c>
      <c r="AH824" s="14">
        <f>SUMIF('consultant-gross'!D:D,eslam.data!AQ824,'consultant-gross'!G:G)</f>
        <v>495295009.59047616</v>
      </c>
      <c r="AI824" s="14">
        <f>SUMIF('consultant-net'!D:D,eslam.data!AQ824,'consultant-net'!F:F)</f>
        <v>9292712.6899999995</v>
      </c>
      <c r="AJ824" s="2" t="str">
        <f>VLOOKUP(A824,'eslam-to-invoicing'!A:B,2,0)</f>
        <v>ORA ZED - Ph 01B - Pkgs A&amp;D</v>
      </c>
      <c r="AQ824" s="2" t="str">
        <f t="shared" si="128"/>
        <v>ORA - ZED18</v>
      </c>
      <c r="AR824" s="2" t="str">
        <f t="shared" si="129"/>
        <v>ORA ZED - Ph 01B - Pkgs A&amp;D18</v>
      </c>
    </row>
    <row r="825" spans="1:44" hidden="1" x14ac:dyDescent="0.3">
      <c r="A825" s="6" t="s">
        <v>59</v>
      </c>
      <c r="B825" s="34">
        <f>VLOOKUP(A825,Sheet1!A:B,2,0)</f>
        <v>1</v>
      </c>
      <c r="C825" s="6">
        <v>19</v>
      </c>
      <c r="D825" s="25"/>
      <c r="E825" s="2">
        <v>21443765.72380954</v>
      </c>
      <c r="F825" s="26">
        <f>_xlfn.MAXIFS('data-from-invoicing'!E:E,'data-from-invoicing'!D:D,eslam.data!AR825)</f>
        <v>21493163.809999999</v>
      </c>
      <c r="G825" s="2">
        <f t="shared" si="126"/>
        <v>49398.086190458387</v>
      </c>
      <c r="H825" s="2"/>
      <c r="I825" s="23"/>
      <c r="J825" s="2">
        <f>SUMIF('collection only'!D:D,eslam.data!AQ825,'collection only'!E:E)</f>
        <v>0</v>
      </c>
      <c r="K825" s="26">
        <f>SUMIF('data-from-invoicing'!D:D,eslam.data!AR825,'data-from-invoicing'!F:F)</f>
        <v>17518053.270500001</v>
      </c>
      <c r="L825" s="2">
        <f t="shared" si="127"/>
        <v>17518053.270500001</v>
      </c>
      <c r="M825" s="2"/>
      <c r="Q825" s="23"/>
      <c r="R825" s="2">
        <v>16483568.488933209</v>
      </c>
      <c r="S825" s="1">
        <v>44712</v>
      </c>
      <c r="T825" s="1">
        <v>44706</v>
      </c>
      <c r="U825" s="1">
        <v>44718</v>
      </c>
      <c r="V825">
        <v>56</v>
      </c>
      <c r="W825" s="1">
        <v>44774</v>
      </c>
      <c r="X825" s="1">
        <v>44740</v>
      </c>
      <c r="Y825" s="2">
        <v>515365342.48571432</v>
      </c>
      <c r="Z825" s="2">
        <v>1543331.93</v>
      </c>
      <c r="AF825" s="2">
        <v>0</v>
      </c>
      <c r="AG825" s="14">
        <f>SUMIF('consultant-gross'!D:D,eslam.data!AQ825,'consultant-gross'!F:F)</f>
        <v>20070332.894132793</v>
      </c>
      <c r="AH825" s="14">
        <f>SUMIF('consultant-gross'!D:D,eslam.data!AQ825,'consultant-gross'!G:G)</f>
        <v>515365342.48460895</v>
      </c>
      <c r="AI825" s="14">
        <f>SUMIF('consultant-net'!D:D,eslam.data!AQ825,'consultant-net'!F:F)</f>
        <v>16483568.488933206</v>
      </c>
      <c r="AJ825" s="2" t="str">
        <f>VLOOKUP(A825,'eslam-to-invoicing'!A:B,2,0)</f>
        <v>ORA ZED - Ph 01B - Pkgs A&amp;D</v>
      </c>
      <c r="AQ825" s="2" t="str">
        <f t="shared" si="128"/>
        <v>ORA - ZED19</v>
      </c>
      <c r="AR825" s="2" t="str">
        <f t="shared" si="129"/>
        <v>ORA ZED - Ph 01B - Pkgs A&amp;D19</v>
      </c>
    </row>
    <row r="826" spans="1:44" hidden="1" x14ac:dyDescent="0.3">
      <c r="A826" s="6" t="s">
        <v>59</v>
      </c>
      <c r="B826" s="6">
        <f>VLOOKUP(A826,Sheet1!A:B,2,0)</f>
        <v>1</v>
      </c>
      <c r="C826" s="6">
        <v>20</v>
      </c>
      <c r="D826" s="25"/>
      <c r="E826" s="2">
        <v>25297815.774505671</v>
      </c>
      <c r="F826" s="26">
        <f>_xlfn.MAXIFS('data-from-invoicing'!E:E,'data-from-invoicing'!D:D,eslam.data!AR826)</f>
        <v>25297815.239999998</v>
      </c>
      <c r="G826" s="2">
        <f t="shared" si="126"/>
        <v>-0.53450567275285721</v>
      </c>
      <c r="H826" s="2"/>
      <c r="I826" s="23"/>
      <c r="J826" s="2">
        <f>SUMIF('collection only'!D:D,eslam.data!AQ826,'collection only'!E:E)</f>
        <v>16483569.189999999</v>
      </c>
      <c r="K826" s="26">
        <f>SUMIF('data-from-invoicing'!D:D,eslam.data!AR826,'data-from-invoicing'!F:F)</f>
        <v>21744431.032000002</v>
      </c>
      <c r="L826" s="2">
        <f t="shared" si="127"/>
        <v>5260861.842000002</v>
      </c>
      <c r="M826" s="2"/>
      <c r="Q826" s="23"/>
      <c r="R826" s="2">
        <v>8954952.8699999992</v>
      </c>
      <c r="S826" s="1">
        <v>44742</v>
      </c>
      <c r="T826" s="1">
        <v>44737</v>
      </c>
      <c r="U826" s="1">
        <v>44748</v>
      </c>
      <c r="V826">
        <v>56</v>
      </c>
      <c r="W826" s="1">
        <v>44804</v>
      </c>
      <c r="X826" s="1">
        <v>44801</v>
      </c>
      <c r="Y826" s="2">
        <v>540663158.26021993</v>
      </c>
      <c r="Z826" s="2">
        <v>852186.42676896555</v>
      </c>
      <c r="AF826" s="2">
        <v>0</v>
      </c>
      <c r="AG826" s="14">
        <f>SUMIF('consultant-gross'!D:D,eslam.data!AQ826,'consultant-gross'!F:F)</f>
        <v>25297815.775610983</v>
      </c>
      <c r="AH826" s="14">
        <f>SUMIF('consultant-gross'!D:D,eslam.data!AQ826,'consultant-gross'!G:G)</f>
        <v>540663158.26021993</v>
      </c>
      <c r="AI826" s="14">
        <f>SUMIF('consultant-net'!D:D,eslam.data!AQ826,'consultant-net'!F:F)</f>
        <v>20010194.1812497</v>
      </c>
      <c r="AJ826" s="2" t="str">
        <f>VLOOKUP(A826,'eslam-to-invoicing'!A:B,2,0)</f>
        <v>ORA ZED - Ph 01B - Pkgs A&amp;D</v>
      </c>
      <c r="AQ826" s="2" t="str">
        <f t="shared" si="128"/>
        <v>ORA - ZED20</v>
      </c>
      <c r="AR826" s="2" t="str">
        <f t="shared" si="129"/>
        <v>ORA ZED - Ph 01B - Pkgs A&amp;D20</v>
      </c>
    </row>
    <row r="827" spans="1:44" hidden="1" x14ac:dyDescent="0.3">
      <c r="A827" s="6" t="s">
        <v>59</v>
      </c>
      <c r="B827" s="6">
        <f>VLOOKUP(A827,Sheet1!A:B,2,0)</f>
        <v>1</v>
      </c>
      <c r="C827" s="6">
        <v>21</v>
      </c>
      <c r="D827" s="25"/>
      <c r="E827" s="2">
        <v>9295356.7830731869</v>
      </c>
      <c r="F827" s="26">
        <f>_xlfn.MAXIFS('data-from-invoicing'!E:E,'data-from-invoicing'!D:D,eslam.data!AR827)</f>
        <v>9295357.1400000006</v>
      </c>
      <c r="G827" s="2">
        <f t="shared" si="126"/>
        <v>0.3569268137216568</v>
      </c>
      <c r="H827" s="2"/>
      <c r="I827" s="23"/>
      <c r="J827" s="2">
        <f>SUMIF('collection only'!D:D,eslam.data!AQ827,'collection only'!E:E)</f>
        <v>7443623.5300000003</v>
      </c>
      <c r="K827" s="26">
        <f>SUMIF('data-from-invoicing'!D:D,eslam.data!AR827,'data-from-invoicing'!F:F)</f>
        <v>8181176.1569999997</v>
      </c>
      <c r="L827" s="2">
        <f t="shared" si="127"/>
        <v>737552.6269999994</v>
      </c>
      <c r="M827" s="2"/>
      <c r="Q827" s="23"/>
      <c r="R827" s="2">
        <v>7443624.2901722193</v>
      </c>
      <c r="S827" s="1">
        <v>44773</v>
      </c>
      <c r="T827" s="1">
        <v>44767</v>
      </c>
      <c r="U827" s="1">
        <v>44782</v>
      </c>
      <c r="V827">
        <v>56</v>
      </c>
      <c r="W827" s="1">
        <v>44838</v>
      </c>
      <c r="X827" s="1">
        <v>44815</v>
      </c>
      <c r="Y827" s="2">
        <v>549958515.04329312</v>
      </c>
      <c r="Z827" s="2">
        <v>836488.61824613891</v>
      </c>
      <c r="AA827" s="2">
        <v>81555880.443874538</v>
      </c>
      <c r="AC827" s="2">
        <v>36726721.206017002</v>
      </c>
      <c r="AD827" s="2">
        <v>14457323.234999999</v>
      </c>
      <c r="AE827" s="2">
        <v>14457323.234999999</v>
      </c>
      <c r="AF827" s="2">
        <v>1401842.4692520499</v>
      </c>
      <c r="AG827" s="14">
        <f>SUMIF('consultant-gross'!D:D,eslam.data!AQ827,'consultant-gross'!F:F)</f>
        <v>9295356.7830731869</v>
      </c>
      <c r="AH827" s="14">
        <f>SUMIF('consultant-gross'!D:D,eslam.data!AQ827,'consultant-gross'!G:G)</f>
        <v>549958515.04329312</v>
      </c>
      <c r="AI827" s="14">
        <f>SUMIF('consultant-net'!D:D,eslam.data!AQ827,'consultant-net'!F:F)</f>
        <v>7443624.2901722193</v>
      </c>
      <c r="AJ827" s="2" t="str">
        <f>VLOOKUP(A827,'eslam-to-invoicing'!A:B,2,0)</f>
        <v>ORA ZED - Ph 01B - Pkgs A&amp;D</v>
      </c>
      <c r="AQ827" s="2" t="str">
        <f t="shared" si="128"/>
        <v>ORA - ZED21</v>
      </c>
      <c r="AR827" s="2" t="str">
        <f t="shared" si="129"/>
        <v>ORA ZED - Ph 01B - Pkgs A&amp;D21</v>
      </c>
    </row>
    <row r="828" spans="1:44" hidden="1" x14ac:dyDescent="0.3">
      <c r="A828" s="6" t="s">
        <v>59</v>
      </c>
      <c r="B828" s="6">
        <f>VLOOKUP(A828,Sheet1!A:B,2,0)</f>
        <v>1</v>
      </c>
      <c r="C828" s="6">
        <v>22</v>
      </c>
      <c r="D828" s="25"/>
      <c r="E828" s="2">
        <v>9997079.1376591921</v>
      </c>
      <c r="F828" s="26">
        <f>_xlfn.MAXIFS('data-from-invoicing'!E:E,'data-from-invoicing'!D:D,eslam.data!AR828)</f>
        <v>9997079.1400000006</v>
      </c>
      <c r="G828" s="2">
        <f t="shared" si="126"/>
        <v>2.3408085107803345E-3</v>
      </c>
      <c r="H828" s="2"/>
      <c r="I828" s="23"/>
      <c r="J828" s="2">
        <f>SUMIF('collection only'!D:D,eslam.data!AQ828,'collection only'!E:E)</f>
        <v>8098825.75</v>
      </c>
      <c r="K828" s="26">
        <f>SUMIF('data-from-invoicing'!D:D,eslam.data!AR828,'data-from-invoicing'!F:F)</f>
        <v>8609716.2570000011</v>
      </c>
      <c r="L828" s="2">
        <f t="shared" si="127"/>
        <v>510890.50700000115</v>
      </c>
      <c r="M828" s="2"/>
      <c r="Q828" s="23"/>
      <c r="R828" s="2">
        <v>8098824.8774662018</v>
      </c>
      <c r="S828" s="1">
        <v>44804</v>
      </c>
      <c r="T828" s="1">
        <v>44798</v>
      </c>
      <c r="U828" s="1">
        <v>44811</v>
      </c>
      <c r="V828">
        <v>56</v>
      </c>
      <c r="W828" s="1">
        <v>44867</v>
      </c>
      <c r="X828" s="1">
        <v>44832</v>
      </c>
      <c r="Y828" s="2">
        <v>559955594.18095231</v>
      </c>
      <c r="Z828" s="2">
        <v>557383.05724066589</v>
      </c>
      <c r="AA828" s="2">
        <v>85664325.182126403</v>
      </c>
      <c r="AC828" s="2">
        <v>36749996.002240427</v>
      </c>
      <c r="AD828" s="2">
        <v>14712768.92</v>
      </c>
      <c r="AE828" s="2">
        <v>14712768.92</v>
      </c>
      <c r="AF828" s="2">
        <v>1379966.9772000001</v>
      </c>
      <c r="AG828" s="14">
        <f>SUMIF('consultant-gross'!D:D,eslam.data!AQ828,'consultant-gross'!F:F)</f>
        <v>9997079.1376591921</v>
      </c>
      <c r="AH828" s="14">
        <f>SUMIF('consultant-gross'!D:D,eslam.data!AQ828,'consultant-gross'!G:G)</f>
        <v>559955594.18095231</v>
      </c>
      <c r="AI828" s="14">
        <f>SUMIF('consultant-net'!D:D,eslam.data!AQ828,'consultant-net'!F:F)</f>
        <v>8098824.8774662018</v>
      </c>
      <c r="AJ828" s="2" t="str">
        <f>VLOOKUP(A828,'eslam-to-invoicing'!A:B,2,0)</f>
        <v>ORA ZED - Ph 01B - Pkgs A&amp;D</v>
      </c>
      <c r="AQ828" s="2" t="str">
        <f t="shared" si="128"/>
        <v>ORA - ZED22</v>
      </c>
      <c r="AR828" s="2" t="str">
        <f t="shared" si="129"/>
        <v>ORA ZED - Ph 01B - Pkgs A&amp;D22</v>
      </c>
    </row>
    <row r="829" spans="1:44" hidden="1" x14ac:dyDescent="0.3">
      <c r="A829" s="6" t="s">
        <v>59</v>
      </c>
      <c r="B829" s="6">
        <f>VLOOKUP(A829,Sheet1!A:B,2,0)</f>
        <v>1</v>
      </c>
      <c r="C829" s="6">
        <v>23</v>
      </c>
      <c r="D829" s="25"/>
      <c r="E829" s="2">
        <v>27314036.009523869</v>
      </c>
      <c r="F829" s="26">
        <f>_xlfn.MAXIFS('data-from-invoicing'!E:E,'data-from-invoicing'!D:D,eslam.data!AR829)</f>
        <v>27314036.02</v>
      </c>
      <c r="G829" s="2">
        <f t="shared" si="126"/>
        <v>1.0476130992174149E-2</v>
      </c>
      <c r="H829" s="2"/>
      <c r="I829" s="23"/>
      <c r="J829" s="2">
        <f>SUMIF('collection only'!D:D,eslam.data!AQ829,'collection only'!E:E)</f>
        <v>20215840.09</v>
      </c>
      <c r="K829" s="26">
        <f>SUMIF('data-from-invoicing'!D:D,eslam.data!AR829,'data-from-invoicing'!F:F)</f>
        <v>21483271.638999999</v>
      </c>
      <c r="L829" s="2">
        <f t="shared" si="127"/>
        <v>1267431.5489999987</v>
      </c>
      <c r="M829" s="2"/>
      <c r="Q829" s="23"/>
      <c r="R829" s="2">
        <v>22964574.875014011</v>
      </c>
      <c r="S829" s="1">
        <v>44834</v>
      </c>
      <c r="T829" s="1">
        <v>44829</v>
      </c>
      <c r="U829" s="1">
        <v>44843</v>
      </c>
      <c r="V829">
        <v>56</v>
      </c>
      <c r="W829" s="1">
        <v>44899</v>
      </c>
      <c r="X829" s="1">
        <v>44861</v>
      </c>
      <c r="Y829" s="2">
        <v>587269630.19047618</v>
      </c>
      <c r="Z829" s="2">
        <v>479281.19364495808</v>
      </c>
      <c r="AA829" s="2">
        <v>93161830.553907081</v>
      </c>
      <c r="AC829" s="2">
        <v>36812284.016445078</v>
      </c>
      <c r="AD829" s="2">
        <v>15427809.82</v>
      </c>
      <c r="AE829" s="2">
        <v>15427809.82</v>
      </c>
      <c r="AF829" s="2">
        <v>1232906.9942999999</v>
      </c>
      <c r="AG829" s="14">
        <f>SUMIF('consultant-gross'!D:D,eslam.data!AQ829,'consultant-gross'!F:F)</f>
        <v>27314036.009523869</v>
      </c>
      <c r="AH829" s="14">
        <f>SUMIF('consultant-gross'!D:D,eslam.data!AQ829,'consultant-gross'!G:G)</f>
        <v>587269630.19047618</v>
      </c>
      <c r="AI829" s="14">
        <f>SUMIF('consultant-net'!D:D,eslam.data!AQ829,'consultant-net'!F:F)</f>
        <v>22964574.875014007</v>
      </c>
      <c r="AJ829" s="2" t="str">
        <f>VLOOKUP(A829,'eslam-to-invoicing'!A:B,2,0)</f>
        <v>ORA ZED - Ph 01B - Pkgs A&amp;D</v>
      </c>
      <c r="AQ829" s="2" t="str">
        <f t="shared" si="128"/>
        <v>ORA - ZED23</v>
      </c>
      <c r="AR829" s="2" t="str">
        <f t="shared" si="129"/>
        <v>ORA ZED - Ph 01B - Pkgs A&amp;D23</v>
      </c>
    </row>
    <row r="830" spans="1:44" hidden="1" x14ac:dyDescent="0.3">
      <c r="A830" s="6" t="s">
        <v>59</v>
      </c>
      <c r="B830" s="34">
        <f>VLOOKUP(A830,Sheet1!A:B,2,0)</f>
        <v>1</v>
      </c>
      <c r="C830" s="6">
        <v>24</v>
      </c>
      <c r="D830" s="25"/>
      <c r="E830" s="2">
        <v>11751887.104168531</v>
      </c>
      <c r="F830" s="26">
        <f>_xlfn.MAXIFS('data-from-invoicing'!E:E,'data-from-invoicing'!D:D,eslam.data!AR830)</f>
        <v>10139035.700000001</v>
      </c>
      <c r="G830" s="2">
        <f t="shared" si="126"/>
        <v>-1612851.4041685294</v>
      </c>
      <c r="H830" s="2"/>
      <c r="I830" s="23"/>
      <c r="J830" s="2">
        <f>SUMIF('collection only'!D:D,eslam.data!AQ830,'collection only'!E:E)</f>
        <v>6648903.3899999997</v>
      </c>
      <c r="K830" s="26">
        <f>SUMIF('data-from-invoicing'!D:D,eslam.data!AR830,'data-from-invoicing'!F:F)</f>
        <v>8591385.3317999989</v>
      </c>
      <c r="L830" s="2">
        <f t="shared" si="127"/>
        <v>1942481.9417999992</v>
      </c>
      <c r="M830" s="2"/>
      <c r="Q830" s="23"/>
      <c r="R830" s="2">
        <v>7490234.3814101964</v>
      </c>
      <c r="S830" s="1">
        <v>44926</v>
      </c>
      <c r="T830" s="1">
        <v>44920</v>
      </c>
      <c r="U830" s="1">
        <v>44944</v>
      </c>
      <c r="V830">
        <v>56</v>
      </c>
      <c r="W830" s="1">
        <v>45000</v>
      </c>
      <c r="X830" s="1">
        <v>45007</v>
      </c>
      <c r="Y830" s="2">
        <v>599021517.29464471</v>
      </c>
      <c r="Z830" s="2">
        <v>269002.80062310322</v>
      </c>
      <c r="AA830" s="2">
        <v>98882541.040681541</v>
      </c>
      <c r="AC830" s="2">
        <v>36839181.752140477</v>
      </c>
      <c r="AD830" s="2">
        <v>15725824.83</v>
      </c>
      <c r="AE830" s="2">
        <v>15725824.83</v>
      </c>
      <c r="AF830" s="2">
        <v>3165623.4593000002</v>
      </c>
      <c r="AG830" s="14">
        <f>SUMIF('consultant-gross'!D:D,eslam.data!AQ830,'consultant-gross'!F:F)</f>
        <v>11751887.104168534</v>
      </c>
      <c r="AH830" s="14">
        <f>SUMIF('consultant-gross'!D:D,eslam.data!AQ830,'consultant-gross'!G:G)</f>
        <v>599021517.29464471</v>
      </c>
      <c r="AI830" s="14">
        <f>SUMIF('consultant-net'!D:D,eslam.data!AQ830,'consultant-net'!F:F)</f>
        <v>7490234.3814101964</v>
      </c>
      <c r="AJ830" s="2" t="str">
        <f>VLOOKUP(A830,'eslam-to-invoicing'!A:B,2,0)</f>
        <v>ORA ZED - Ph 01B - Pkgs A&amp;D</v>
      </c>
      <c r="AQ830" s="2" t="str">
        <f t="shared" si="128"/>
        <v>ORA - ZED24</v>
      </c>
      <c r="AR830" s="2" t="str">
        <f t="shared" si="129"/>
        <v>ORA ZED - Ph 01B - Pkgs A&amp;D24</v>
      </c>
    </row>
    <row r="831" spans="1:44" hidden="1" x14ac:dyDescent="0.3">
      <c r="A831" s="6" t="s">
        <v>59</v>
      </c>
      <c r="B831" s="34">
        <f>VLOOKUP(A831,Sheet1!A:B,2,0)</f>
        <v>1</v>
      </c>
      <c r="C831" s="6">
        <v>25</v>
      </c>
      <c r="D831" s="25"/>
      <c r="E831" s="2">
        <v>50310527.295831442</v>
      </c>
      <c r="F831" s="26">
        <f>_xlfn.MAXIFS('data-from-invoicing'!E:E,'data-from-invoicing'!D:D,eslam.data!AR831)</f>
        <v>0</v>
      </c>
      <c r="G831" s="2">
        <f t="shared" si="126"/>
        <v>-50310527.295831442</v>
      </c>
      <c r="H831" s="2"/>
      <c r="I831" s="23"/>
      <c r="J831" s="2">
        <f>SUMIF('collection only'!D:D,eslam.data!AQ831,'collection only'!E:E)</f>
        <v>2.0000000000000002E-5</v>
      </c>
      <c r="K831" s="26">
        <f>SUMIF('data-from-invoicing'!D:D,eslam.data!AR831,'data-from-invoicing'!F:F)</f>
        <v>0</v>
      </c>
      <c r="L831" s="2">
        <f t="shared" si="127"/>
        <v>-2.0000000000000002E-5</v>
      </c>
      <c r="M831" s="2"/>
      <c r="Q831" s="23"/>
      <c r="R831" s="2">
        <v>-9163815.8569338322</v>
      </c>
      <c r="S831" s="1">
        <v>44985</v>
      </c>
      <c r="T831" s="1">
        <v>44982</v>
      </c>
      <c r="U831" s="1">
        <v>44997</v>
      </c>
      <c r="V831">
        <v>56</v>
      </c>
      <c r="W831" s="1">
        <v>45053</v>
      </c>
      <c r="X831" s="1">
        <v>45026</v>
      </c>
      <c r="Y831" s="2">
        <v>649332044.59047616</v>
      </c>
      <c r="Z831" s="2">
        <v>241736.31760146841</v>
      </c>
      <c r="AA831" s="2">
        <v>113559937.6420065</v>
      </c>
      <c r="AB831" s="2">
        <v>3600000</v>
      </c>
      <c r="AC831" s="2">
        <v>36956312.691501819</v>
      </c>
      <c r="AD831" s="2">
        <v>17045794.510000002</v>
      </c>
      <c r="AE831" s="2">
        <v>17045794.510000002</v>
      </c>
      <c r="AF831" s="2">
        <v>465623.45929999999</v>
      </c>
      <c r="AG831" s="14">
        <f>SUMIF('consultant-gross'!D:D,eslam.data!AQ831,'consultant-gross'!F:F)</f>
        <v>50310527.295831442</v>
      </c>
      <c r="AH831" s="14">
        <f>SUMIF('consultant-gross'!D:D,eslam.data!AQ831,'consultant-gross'!G:G)</f>
        <v>649332044.59047616</v>
      </c>
      <c r="AI831" s="14">
        <f>SUMIF('consultant-net'!D:D,eslam.data!AQ831,'consultant-net'!F:F)</f>
        <v>-9163815.8569338322</v>
      </c>
      <c r="AJ831" s="2" t="str">
        <f>VLOOKUP(A831,'eslam-to-invoicing'!A:B,2,0)</f>
        <v>ORA ZED - Ph 01B - Pkgs A&amp;D</v>
      </c>
      <c r="AQ831" s="2" t="str">
        <f t="shared" si="128"/>
        <v>ORA - ZED25</v>
      </c>
      <c r="AR831" s="2" t="str">
        <f t="shared" si="129"/>
        <v>ORA ZED - Ph 01B - Pkgs A&amp;D25</v>
      </c>
    </row>
    <row r="832" spans="1:44" hidden="1" x14ac:dyDescent="0.3">
      <c r="A832" s="6" t="s">
        <v>59</v>
      </c>
      <c r="B832" s="34">
        <f>VLOOKUP(A832,Sheet1!A:B,2,0)</f>
        <v>1</v>
      </c>
      <c r="C832" s="6">
        <v>26</v>
      </c>
      <c r="D832" s="25"/>
      <c r="E832" s="2">
        <v>19434003.536073331</v>
      </c>
      <c r="F832" s="26">
        <f>_xlfn.MAXIFS('data-from-invoicing'!E:E,'data-from-invoicing'!D:D,eslam.data!AR832)</f>
        <v>68520137.140000001</v>
      </c>
      <c r="G832" s="2">
        <f t="shared" si="126"/>
        <v>49086133.603926674</v>
      </c>
      <c r="H832" s="2"/>
      <c r="I832" s="23"/>
      <c r="J832" s="2">
        <f>SUMIF('collection only'!D:D,eslam.data!AQ832,'collection only'!E:E)</f>
        <v>9808194.1199999992</v>
      </c>
      <c r="K832" s="26">
        <f>SUMIF('data-from-invoicing'!D:D,eslam.data!AR832,'data-from-invoicing'!F:F)</f>
        <v>6863669.1846000003</v>
      </c>
      <c r="L832" s="2">
        <f t="shared" si="127"/>
        <v>-2944524.9353999989</v>
      </c>
      <c r="M832" s="2"/>
      <c r="Q832" s="23"/>
      <c r="R832" s="2">
        <v>16993731.751317501</v>
      </c>
      <c r="S832" s="1">
        <v>45016</v>
      </c>
      <c r="T832" s="1">
        <v>45010</v>
      </c>
      <c r="U832" s="1">
        <v>45032</v>
      </c>
      <c r="V832">
        <v>56</v>
      </c>
      <c r="W832" s="1">
        <v>45088</v>
      </c>
      <c r="X832" s="1">
        <v>45047</v>
      </c>
      <c r="Y832" s="2">
        <v>668766048.12654948</v>
      </c>
      <c r="Z832" s="2">
        <v>239033.6571230331</v>
      </c>
      <c r="AA832" s="2">
        <v>121577515.47</v>
      </c>
      <c r="AB832" s="2">
        <v>2750000</v>
      </c>
      <c r="AC832" s="2">
        <v>37000350.049369931</v>
      </c>
      <c r="AD832" s="2">
        <v>17553262</v>
      </c>
      <c r="AE832" s="2">
        <v>17553262</v>
      </c>
      <c r="AF832" s="2">
        <v>465623.45929999999</v>
      </c>
      <c r="AG832" s="14">
        <f>SUMIF('consultant-gross'!D:D,eslam.data!AQ832,'consultant-gross'!F:F)</f>
        <v>19434003.536073327</v>
      </c>
      <c r="AH832" s="14">
        <f>SUMIF('consultant-gross'!D:D,eslam.data!AQ832,'consultant-gross'!G:G)</f>
        <v>668766048.12654948</v>
      </c>
      <c r="AI832" s="14">
        <f>SUMIF('consultant-net'!D:D,eslam.data!AQ832,'consultant-net'!F:F)</f>
        <v>16993731.751317501</v>
      </c>
      <c r="AJ832" s="2" t="str">
        <f>VLOOKUP(A832,'eslam-to-invoicing'!A:B,2,0)</f>
        <v>ORA ZED - Ph 01B - Pkgs A&amp;D</v>
      </c>
      <c r="AQ832" s="2" t="str">
        <f t="shared" si="128"/>
        <v>ORA - ZED26</v>
      </c>
      <c r="AR832" s="2" t="str">
        <f t="shared" si="129"/>
        <v>ORA ZED - Ph 01B - Pkgs A&amp;D26</v>
      </c>
    </row>
    <row r="833" spans="1:44" hidden="1" x14ac:dyDescent="0.3">
      <c r="A833" s="6" t="s">
        <v>59</v>
      </c>
      <c r="B833" s="34">
        <f>VLOOKUP(A833,Sheet1!A:B,2,0)</f>
        <v>1</v>
      </c>
      <c r="C833" s="6">
        <v>27</v>
      </c>
      <c r="D833" s="25"/>
      <c r="E833" s="2">
        <v>10662740.41946912</v>
      </c>
      <c r="F833" s="26">
        <f>_xlfn.MAXIFS('data-from-invoicing'!E:E,'data-from-invoicing'!D:D,eslam.data!AR833)</f>
        <v>10547653.65</v>
      </c>
      <c r="G833" s="2">
        <f t="shared" si="126"/>
        <v>-115086.76946911961</v>
      </c>
      <c r="H833" s="2"/>
      <c r="I833" s="23"/>
      <c r="J833" s="2">
        <f>SUMIF('collection only'!D:D,eslam.data!AQ833,'collection only'!E:E)</f>
        <v>8872947.1400000006</v>
      </c>
      <c r="K833" s="26">
        <f>SUMIF('data-from-invoicing'!D:D,eslam.data!AR833,'data-from-invoicing'!F:F)</f>
        <v>8722947.1500000004</v>
      </c>
      <c r="L833" s="2">
        <f t="shared" si="127"/>
        <v>-149999.99000000022</v>
      </c>
      <c r="M833" s="2"/>
      <c r="Q833" s="23"/>
      <c r="R833" s="2">
        <v>9042387.5613992214</v>
      </c>
      <c r="S833" s="1">
        <v>45046</v>
      </c>
      <c r="T833" s="1">
        <v>45041</v>
      </c>
      <c r="U833" s="1">
        <v>45061</v>
      </c>
      <c r="V833">
        <v>56</v>
      </c>
      <c r="W833" s="1">
        <v>45117</v>
      </c>
      <c r="X833" s="1">
        <v>45092</v>
      </c>
      <c r="Y833" s="2">
        <v>679428788.5460186</v>
      </c>
      <c r="Z833" s="2">
        <v>229309.15668047461</v>
      </c>
      <c r="AA833" s="2">
        <v>124928010.98</v>
      </c>
      <c r="AB833" s="2">
        <v>2550000</v>
      </c>
      <c r="AC833" s="2">
        <v>37025174.611320183</v>
      </c>
      <c r="AD833" s="2">
        <v>17832915.824999999</v>
      </c>
      <c r="AE833" s="2">
        <v>17832915.824999999</v>
      </c>
      <c r="AF833" s="2">
        <v>465623.45929999999</v>
      </c>
      <c r="AG833" s="14">
        <f>SUMIF('consultant-gross'!D:D,eslam.data!AQ833,'consultant-gross'!F:F)</f>
        <v>10662740.419469118</v>
      </c>
      <c r="AH833" s="14">
        <f>SUMIF('consultant-gross'!D:D,eslam.data!AQ833,'consultant-gross'!G:G)</f>
        <v>679428788.5460186</v>
      </c>
      <c r="AI833" s="14">
        <f>SUMIF('consultant-net'!D:D,eslam.data!AQ833,'consultant-net'!F:F)</f>
        <v>9042387.5613992214</v>
      </c>
      <c r="AJ833" s="2" t="str">
        <f>VLOOKUP(A833,'eslam-to-invoicing'!A:B,2,0)</f>
        <v>ORA ZED - Ph 01B - Pkgs A&amp;D</v>
      </c>
      <c r="AQ833" s="2" t="str">
        <f t="shared" si="128"/>
        <v>ORA - ZED27</v>
      </c>
      <c r="AR833" s="2" t="str">
        <f t="shared" si="129"/>
        <v>ORA ZED - Ph 01B - Pkgs A&amp;D27</v>
      </c>
    </row>
    <row r="834" spans="1:44" hidden="1" x14ac:dyDescent="0.3">
      <c r="A834" s="6" t="s">
        <v>59</v>
      </c>
      <c r="B834" s="34">
        <f>VLOOKUP(A834,Sheet1!A:B,2,0)</f>
        <v>1</v>
      </c>
      <c r="C834" s="6">
        <v>28</v>
      </c>
      <c r="D834" s="25"/>
      <c r="E834" s="2">
        <v>24304667.59683859</v>
      </c>
      <c r="F834" s="26">
        <f>_xlfn.MAXIFS('data-from-invoicing'!E:E,'data-from-invoicing'!D:D,eslam.data!AR834)</f>
        <v>22847215.739999998</v>
      </c>
      <c r="G834" s="2">
        <f t="shared" si="126"/>
        <v>-1457451.8568385914</v>
      </c>
      <c r="H834" s="2"/>
      <c r="I834" s="23"/>
      <c r="J834" s="2">
        <f>SUMIF('collection only'!D:D,eslam.data!AQ834,'collection only'!E:E)</f>
        <v>9105384.6999999993</v>
      </c>
      <c r="K834" s="26">
        <f>SUMIF('data-from-invoicing'!D:D,eslam.data!AR834,'data-from-invoicing'!F:F)</f>
        <v>8905384.6976999994</v>
      </c>
      <c r="L834" s="2">
        <f t="shared" si="127"/>
        <v>-200000.00229999982</v>
      </c>
      <c r="M834" s="2"/>
      <c r="Q834" s="23"/>
      <c r="R834" s="2">
        <v>10264179.630000001</v>
      </c>
      <c r="S834" s="1">
        <v>45077</v>
      </c>
      <c r="T834" s="1">
        <v>45071</v>
      </c>
      <c r="U834" s="1">
        <v>45092</v>
      </c>
      <c r="V834">
        <v>56</v>
      </c>
      <c r="W834" s="1">
        <v>45148</v>
      </c>
      <c r="X834" s="1">
        <v>45116</v>
      </c>
      <c r="Y834" s="2">
        <v>703733456.14285719</v>
      </c>
      <c r="Z834" s="2">
        <v>156183.29999999999</v>
      </c>
      <c r="AA834" s="2">
        <v>132876310.5981652</v>
      </c>
      <c r="AB834" s="2">
        <v>2350000</v>
      </c>
      <c r="AC834" s="2">
        <v>37192477.157819517</v>
      </c>
      <c r="AD834" s="2">
        <v>18469085.204999998</v>
      </c>
      <c r="AE834" s="2">
        <v>18469085.204999998</v>
      </c>
      <c r="AF834" s="2">
        <v>489541.14929999999</v>
      </c>
      <c r="AG834" s="14">
        <f>SUMIF('consultant-gross'!D:D,eslam.data!AQ834,'consultant-gross'!F:F)</f>
        <v>24304667.596838593</v>
      </c>
      <c r="AH834" s="14">
        <f>SUMIF('consultant-gross'!D:D,eslam.data!AQ834,'consultant-gross'!G:G)</f>
        <v>703733456.14285719</v>
      </c>
      <c r="AI834" s="14">
        <f>SUMIF('consultant-net'!D:D,eslam.data!AQ834,'consultant-net'!F:F)</f>
        <v>10264179.630000001</v>
      </c>
      <c r="AJ834" s="2" t="str">
        <f>VLOOKUP(A834,'eslam-to-invoicing'!A:B,2,0)</f>
        <v>ORA ZED - Ph 01B - Pkgs A&amp;D</v>
      </c>
      <c r="AQ834" s="2" t="str">
        <f t="shared" si="128"/>
        <v>ORA - ZED28</v>
      </c>
      <c r="AR834" s="2" t="str">
        <f t="shared" si="129"/>
        <v>ORA ZED - Ph 01B - Pkgs A&amp;D28</v>
      </c>
    </row>
    <row r="835" spans="1:44" hidden="1" x14ac:dyDescent="0.3">
      <c r="A835" s="6" t="s">
        <v>59</v>
      </c>
      <c r="B835" s="34">
        <f>VLOOKUP(A835,Sheet1!A:B,2,0)</f>
        <v>1</v>
      </c>
      <c r="C835" s="6">
        <v>29</v>
      </c>
      <c r="D835" s="25"/>
      <c r="E835" s="2">
        <v>27532348.019047499</v>
      </c>
      <c r="F835" s="26">
        <f>_xlfn.MAXIFS('data-from-invoicing'!E:E,'data-from-invoicing'!D:D,eslam.data!AR835)</f>
        <v>23928989.079999998</v>
      </c>
      <c r="G835" s="2">
        <f t="shared" si="126"/>
        <v>-3603358.9390475005</v>
      </c>
      <c r="H835" s="2"/>
      <c r="I835" s="23"/>
      <c r="J835" s="2">
        <f>SUMIF('collection only'!D:D,eslam.data!AQ835,'collection only'!E:E)</f>
        <v>10687601.99</v>
      </c>
      <c r="K835" s="26">
        <f>SUMIF('data-from-invoicing'!D:D,eslam.data!AR835,'data-from-invoicing'!F:F)</f>
        <v>10687601.99</v>
      </c>
      <c r="L835" s="2">
        <f t="shared" si="127"/>
        <v>0</v>
      </c>
      <c r="M835" s="2"/>
      <c r="Q835" s="23"/>
      <c r="R835" s="2">
        <v>13678389.68</v>
      </c>
      <c r="S835" s="1">
        <v>45107</v>
      </c>
      <c r="T835" s="1">
        <v>45102</v>
      </c>
      <c r="U835" s="1">
        <v>45124</v>
      </c>
      <c r="V835">
        <v>56</v>
      </c>
      <c r="W835" s="1">
        <v>45180</v>
      </c>
      <c r="X835" s="1">
        <v>45162</v>
      </c>
      <c r="Y835" s="2">
        <v>731265804.16190469</v>
      </c>
      <c r="AA835" s="2">
        <v>143774737.64831519</v>
      </c>
      <c r="AB835" s="2">
        <v>2400000</v>
      </c>
      <c r="AC835" s="2">
        <v>37381001.701620519</v>
      </c>
      <c r="AD835" s="2">
        <v>19187904.759237502</v>
      </c>
      <c r="AE835" s="2">
        <v>19187904.759237502</v>
      </c>
      <c r="AF835" s="2">
        <v>489541.14929999999</v>
      </c>
      <c r="AG835" s="14">
        <f>SUMIF('consultant-gross'!D:D,eslam.data!AQ835,'consultant-gross'!F:F)</f>
        <v>27532348.019047499</v>
      </c>
      <c r="AH835" s="14">
        <f>SUMIF('consultant-gross'!D:D,eslam.data!AQ835,'consultant-gross'!G:G)</f>
        <v>731265804.16190469</v>
      </c>
      <c r="AI835" s="14">
        <f>SUMIF('consultant-net'!D:D,eslam.data!AQ835,'consultant-net'!F:F)</f>
        <v>13678389.68</v>
      </c>
      <c r="AJ835" s="2" t="str">
        <f>VLOOKUP(A835,'eslam-to-invoicing'!A:B,2,0)</f>
        <v>ORA ZED - Ph 01B - Pkgs A&amp;D</v>
      </c>
      <c r="AQ835" s="2" t="str">
        <f t="shared" si="128"/>
        <v>ORA - ZED29</v>
      </c>
      <c r="AR835" s="2" t="str">
        <f t="shared" si="129"/>
        <v>ORA ZED - Ph 01B - Pkgs A&amp;D29</v>
      </c>
    </row>
    <row r="836" spans="1:44" hidden="1" x14ac:dyDescent="0.3">
      <c r="A836" s="6" t="s">
        <v>59</v>
      </c>
      <c r="B836" s="34">
        <f>VLOOKUP(A836,Sheet1!A:B,2,0)</f>
        <v>1</v>
      </c>
      <c r="C836" s="6">
        <v>30</v>
      </c>
      <c r="D836" s="25"/>
      <c r="E836" s="2">
        <v>26015241.190476179</v>
      </c>
      <c r="F836" s="26">
        <f>_xlfn.MAXIFS('data-from-invoicing'!E:E,'data-from-invoicing'!D:D,eslam.data!AR836)</f>
        <v>24199949.010000002</v>
      </c>
      <c r="G836" s="2">
        <f t="shared" si="126"/>
        <v>-1815292.1804761775</v>
      </c>
      <c r="H836" s="2"/>
      <c r="I836" s="23"/>
      <c r="J836" s="2">
        <f>SUMIF('collection only'!D:D,eslam.data!AQ836,'collection only'!E:E)</f>
        <v>11585957.67</v>
      </c>
      <c r="K836" s="26">
        <f>SUMIF('data-from-invoicing'!D:D,eslam.data!AR836,'data-from-invoicing'!F:F)</f>
        <v>11085957.680400001</v>
      </c>
      <c r="L836" s="2">
        <f t="shared" si="127"/>
        <v>-499999.98959999904</v>
      </c>
      <c r="M836" s="2"/>
      <c r="Q836" s="23"/>
      <c r="R836" s="2">
        <v>13092650.18</v>
      </c>
      <c r="S836" s="1">
        <v>45138</v>
      </c>
      <c r="T836" s="1">
        <v>45132</v>
      </c>
      <c r="U836" s="1">
        <v>45153</v>
      </c>
      <c r="V836">
        <v>56</v>
      </c>
      <c r="W836" s="1">
        <v>45209</v>
      </c>
      <c r="X836" s="1">
        <v>45186</v>
      </c>
      <c r="Y836" s="2">
        <v>757281045.35238087</v>
      </c>
      <c r="AA836" s="2">
        <v>149337289.367461</v>
      </c>
      <c r="AB836" s="2">
        <v>1900000</v>
      </c>
      <c r="AC836" s="2">
        <v>37609920.166881487</v>
      </c>
      <c r="AD836" s="2">
        <v>19870804.84</v>
      </c>
      <c r="AE836" s="2">
        <v>19870804.84</v>
      </c>
      <c r="AF836" s="2">
        <v>489541.14929999999</v>
      </c>
      <c r="AG836" s="14">
        <f>SUMIF('consultant-gross'!D:D,eslam.data!AQ836,'consultant-gross'!F:F)</f>
        <v>26015241.190476179</v>
      </c>
      <c r="AH836" s="14">
        <f>SUMIF('consultant-gross'!D:D,eslam.data!AQ836,'consultant-gross'!G:G)</f>
        <v>757281045.35238087</v>
      </c>
      <c r="AI836" s="14">
        <f>SUMIF('consultant-net'!D:D,eslam.data!AQ836,'consultant-net'!F:F)</f>
        <v>13092650.18</v>
      </c>
      <c r="AJ836" s="2" t="str">
        <f>VLOOKUP(A836,'eslam-to-invoicing'!A:B,2,0)</f>
        <v>ORA ZED - Ph 01B - Pkgs A&amp;D</v>
      </c>
      <c r="AQ836" s="2" t="str">
        <f t="shared" si="128"/>
        <v>ORA - ZED30</v>
      </c>
      <c r="AR836" s="2" t="str">
        <f t="shared" si="129"/>
        <v>ORA ZED - Ph 01B - Pkgs A&amp;D30</v>
      </c>
    </row>
    <row r="837" spans="1:44" hidden="1" x14ac:dyDescent="0.3">
      <c r="A837" s="6" t="s">
        <v>59</v>
      </c>
      <c r="B837" s="34">
        <f>VLOOKUP(A837,Sheet1!A:B,2,0)</f>
        <v>1</v>
      </c>
      <c r="C837" s="6">
        <v>31</v>
      </c>
      <c r="D837" s="25"/>
      <c r="E837" s="2">
        <v>26102241.228571411</v>
      </c>
      <c r="F837" s="26">
        <f>_xlfn.MAXIFS('data-from-invoicing'!E:E,'data-from-invoicing'!D:D,eslam.data!AR837)</f>
        <v>21322773.91</v>
      </c>
      <c r="G837" s="2">
        <f t="shared" si="126"/>
        <v>-4779467.3185714111</v>
      </c>
      <c r="H837" s="2"/>
      <c r="I837" s="23"/>
      <c r="J837" s="2">
        <f>SUMIF('collection only'!D:D,eslam.data!AQ837,'collection only'!E:E)</f>
        <v>10253641.199999999</v>
      </c>
      <c r="K837" s="26">
        <f>SUMIF('data-from-invoicing'!D:D,eslam.data!AR837,'data-from-invoicing'!F:F)</f>
        <v>10153641.213500001</v>
      </c>
      <c r="L837" s="2">
        <f t="shared" si="127"/>
        <v>-99999.986499998719</v>
      </c>
      <c r="M837" s="2"/>
      <c r="Q837" s="23"/>
      <c r="R837" s="2">
        <v>12746258.220000001</v>
      </c>
      <c r="S837" s="1">
        <v>45169</v>
      </c>
      <c r="T837" s="1">
        <v>45163</v>
      </c>
      <c r="U837" s="1">
        <v>45186</v>
      </c>
      <c r="V837">
        <v>56</v>
      </c>
      <c r="W837" s="1">
        <v>45242</v>
      </c>
      <c r="X837" s="1">
        <v>45196</v>
      </c>
      <c r="Y837" s="2">
        <v>783383286.58095229</v>
      </c>
      <c r="AA837" s="2">
        <v>156088918.08518499</v>
      </c>
      <c r="AB837" s="2">
        <v>1800000</v>
      </c>
      <c r="AC837" s="2">
        <v>37790500.732142463</v>
      </c>
      <c r="AD837" s="2">
        <v>20555988.670000002</v>
      </c>
      <c r="AE837" s="2">
        <v>20555988.670000002</v>
      </c>
      <c r="AF837" s="2">
        <v>508143.15410769201</v>
      </c>
      <c r="AG837" s="14">
        <f>SUMIF('consultant-gross'!D:D,eslam.data!AQ837,'consultant-gross'!F:F)</f>
        <v>26102241.228571415</v>
      </c>
      <c r="AH837" s="14">
        <f>SUMIF('consultant-gross'!D:D,eslam.data!AQ837,'consultant-gross'!G:G)</f>
        <v>783383286.58095229</v>
      </c>
      <c r="AI837" s="14">
        <f>SUMIF('consultant-net'!D:D,eslam.data!AQ837,'consultant-net'!F:F)</f>
        <v>12746258.220000001</v>
      </c>
      <c r="AJ837" s="2" t="str">
        <f>VLOOKUP(A837,'eslam-to-invoicing'!A:B,2,0)</f>
        <v>ORA ZED - Ph 01B - Pkgs A&amp;D</v>
      </c>
      <c r="AQ837" s="2" t="str">
        <f t="shared" si="128"/>
        <v>ORA - ZED31</v>
      </c>
      <c r="AR837" s="2" t="str">
        <f t="shared" si="129"/>
        <v>ORA ZED - Ph 01B - Pkgs A&amp;D31</v>
      </c>
    </row>
    <row r="838" spans="1:44" hidden="1" x14ac:dyDescent="0.3">
      <c r="A838" s="6" t="s">
        <v>59</v>
      </c>
      <c r="B838" s="34">
        <f>VLOOKUP(A838,Sheet1!A:B,2,0)</f>
        <v>1</v>
      </c>
      <c r="C838" s="6">
        <v>32</v>
      </c>
      <c r="D838" s="25"/>
      <c r="E838" s="2">
        <v>24532813.971428629</v>
      </c>
      <c r="F838" s="26">
        <f>_xlfn.MAXIFS('data-from-invoicing'!E:E,'data-from-invoicing'!D:D,eslam.data!AR838)</f>
        <v>17918865.670000002</v>
      </c>
      <c r="G838" s="2">
        <f t="shared" si="126"/>
        <v>-6613948.3014286272</v>
      </c>
      <c r="H838" s="2"/>
      <c r="I838" s="23"/>
      <c r="J838" s="2">
        <f>SUMIF('collection only'!D:D,eslam.data!AQ838,'collection only'!E:E)</f>
        <v>8010573.1699999999</v>
      </c>
      <c r="K838" s="26">
        <f>SUMIF('data-from-invoicing'!D:D,eslam.data!AR838,'data-from-invoicing'!F:F)</f>
        <v>8010573.1699999999</v>
      </c>
      <c r="L838" s="2">
        <f t="shared" si="127"/>
        <v>0</v>
      </c>
      <c r="M838" s="2"/>
      <c r="Q838" s="23"/>
      <c r="R838" s="2">
        <v>17052495.52</v>
      </c>
      <c r="S838" s="1">
        <v>45199</v>
      </c>
      <c r="T838" s="1">
        <v>45194</v>
      </c>
      <c r="U838" s="1">
        <v>45211</v>
      </c>
      <c r="V838">
        <v>56</v>
      </c>
      <c r="W838" s="1">
        <v>45267</v>
      </c>
      <c r="X838" s="1">
        <v>45241</v>
      </c>
      <c r="Y838" s="2">
        <v>807916100.55238092</v>
      </c>
      <c r="AA838" s="2">
        <v>169479041.64357209</v>
      </c>
      <c r="AB838" s="2">
        <v>1800000</v>
      </c>
      <c r="AC838" s="2">
        <v>37962018.232788898</v>
      </c>
      <c r="AD838" s="2">
        <v>21199975.0394875</v>
      </c>
      <c r="AE838" s="2">
        <v>21199975.0394875</v>
      </c>
      <c r="AF838" s="2">
        <v>566244.256319231</v>
      </c>
      <c r="AG838" s="14">
        <f>SUMIF('consultant-gross'!D:D,eslam.data!AQ838,'consultant-gross'!F:F)</f>
        <v>24532813.971428633</v>
      </c>
      <c r="AH838" s="14">
        <f>SUMIF('consultant-gross'!D:D,eslam.data!AQ838,'consultant-gross'!G:G)</f>
        <v>807916100.55238092</v>
      </c>
      <c r="AI838" s="14">
        <f>SUMIF('consultant-net'!D:D,eslam.data!AQ838,'consultant-net'!F:F)</f>
        <v>17052495.52</v>
      </c>
      <c r="AJ838" s="2" t="str">
        <f>VLOOKUP(A838,'eslam-to-invoicing'!A:B,2,0)</f>
        <v>ORA ZED - Ph 01B - Pkgs A&amp;D</v>
      </c>
      <c r="AQ838" s="2" t="str">
        <f t="shared" si="128"/>
        <v>ORA - ZED32</v>
      </c>
      <c r="AR838" s="2" t="str">
        <f t="shared" si="129"/>
        <v>ORA ZED - Ph 01B - Pkgs A&amp;D32</v>
      </c>
    </row>
    <row r="839" spans="1:44" hidden="1" x14ac:dyDescent="0.3">
      <c r="A839" s="6" t="s">
        <v>59</v>
      </c>
      <c r="B839" s="34">
        <f>VLOOKUP(A839,Sheet1!A:B,2,0)</f>
        <v>1</v>
      </c>
      <c r="C839" s="6">
        <v>33</v>
      </c>
      <c r="D839" s="25"/>
      <c r="E839" s="2">
        <v>20642302.21904755</v>
      </c>
      <c r="F839" s="26">
        <f>_xlfn.MAXIFS('data-from-invoicing'!E:E,'data-from-invoicing'!D:D,eslam.data!AR839)</f>
        <v>18602239.469999999</v>
      </c>
      <c r="G839" s="2">
        <f t="shared" ref="G839:G870" si="130">F839-E839</f>
        <v>-2040062.7490475513</v>
      </c>
      <c r="H839" s="2"/>
      <c r="I839" s="23"/>
      <c r="J839" s="2">
        <f>SUMIF('collection only'!D:D,eslam.data!AQ839,'collection only'!E:E)</f>
        <v>12164893.390000001</v>
      </c>
      <c r="K839" s="26">
        <f>SUMIF('data-from-invoicing'!D:D,eslam.data!AR839,'data-from-invoicing'!F:F)</f>
        <v>12164893.390000001</v>
      </c>
      <c r="L839" s="2">
        <f t="shared" ref="L839:L870" si="131">K839-J839</f>
        <v>0</v>
      </c>
      <c r="M839" s="2"/>
      <c r="Q839" s="23"/>
      <c r="R839" s="2">
        <v>13971110.85</v>
      </c>
      <c r="S839" s="1">
        <v>45230</v>
      </c>
      <c r="T839" s="1">
        <v>45224</v>
      </c>
      <c r="U839" s="1">
        <v>45241</v>
      </c>
      <c r="V839">
        <v>56</v>
      </c>
      <c r="W839" s="1">
        <v>45297</v>
      </c>
      <c r="X839" s="1">
        <v>45277</v>
      </c>
      <c r="Y839" s="2">
        <v>828558402.77142847</v>
      </c>
      <c r="AA839" s="2">
        <v>183850209.866249</v>
      </c>
      <c r="AB839" s="2">
        <v>1800000</v>
      </c>
      <c r="AC839" s="2">
        <v>38104925.544940077</v>
      </c>
      <c r="AD839" s="2">
        <v>21741835.472737499</v>
      </c>
      <c r="AE839" s="2">
        <v>21741835.472737499</v>
      </c>
      <c r="AF839" s="2">
        <v>728244.256319231</v>
      </c>
      <c r="AG839" s="14">
        <f>SUMIF('consultant-gross'!D:D,eslam.data!AQ839,'consultant-gross'!F:F)</f>
        <v>20642302.219047546</v>
      </c>
      <c r="AH839" s="14">
        <f>SUMIF('consultant-gross'!D:D,eslam.data!AQ839,'consultant-gross'!G:G)</f>
        <v>828558402.77142847</v>
      </c>
      <c r="AI839" s="14">
        <f>SUMIF('consultant-net'!D:D,eslam.data!AQ839,'consultant-net'!F:F)</f>
        <v>13971110.85</v>
      </c>
      <c r="AJ839" s="2" t="str">
        <f>VLOOKUP(A839,'eslam-to-invoicing'!A:B,2,0)</f>
        <v>ORA ZED - Ph 01B - Pkgs A&amp;D</v>
      </c>
      <c r="AQ839" s="2" t="str">
        <f t="shared" ref="AQ839:AQ870" si="132">A839&amp;C839</f>
        <v>ORA - ZED33</v>
      </c>
      <c r="AR839" s="2" t="str">
        <f t="shared" ref="AR839:AR870" si="133">AJ839&amp;C839</f>
        <v>ORA ZED - Ph 01B - Pkgs A&amp;D33</v>
      </c>
    </row>
    <row r="840" spans="1:44" hidden="1" x14ac:dyDescent="0.3">
      <c r="A840" s="6" t="s">
        <v>59</v>
      </c>
      <c r="B840" s="34">
        <f>VLOOKUP(A840,Sheet1!A:B,2,0)</f>
        <v>1</v>
      </c>
      <c r="C840" s="6">
        <v>34</v>
      </c>
      <c r="D840" s="25"/>
      <c r="E840" s="2">
        <v>14702199.580952531</v>
      </c>
      <c r="F840" s="26">
        <f>_xlfn.MAXIFS('data-from-invoicing'!E:E,'data-from-invoicing'!D:D,eslam.data!AR840)</f>
        <v>12357935.4</v>
      </c>
      <c r="G840" s="2">
        <f t="shared" si="130"/>
        <v>-2344264.1809525304</v>
      </c>
      <c r="H840" s="2"/>
      <c r="I840" s="23"/>
      <c r="J840" s="2">
        <f>SUMIF('collection only'!D:D,eslam.data!AQ840,'collection only'!E:E)</f>
        <v>9568963.5</v>
      </c>
      <c r="K840" s="26">
        <f>SUMIF('data-from-invoicing'!D:D,eslam.data!AR840,'data-from-invoicing'!F:F)</f>
        <v>10018963.4932</v>
      </c>
      <c r="L840" s="2">
        <f t="shared" si="131"/>
        <v>449999.99320000038</v>
      </c>
      <c r="M840" s="2"/>
      <c r="Q840" s="23"/>
      <c r="R840" s="2">
        <v>11514703.33</v>
      </c>
      <c r="S840" s="1">
        <v>45260</v>
      </c>
      <c r="T840" s="1">
        <v>45255</v>
      </c>
      <c r="U840" s="1">
        <v>45277</v>
      </c>
      <c r="V840">
        <v>56</v>
      </c>
      <c r="W840" s="1">
        <v>45333</v>
      </c>
      <c r="X840" s="1">
        <v>45319</v>
      </c>
      <c r="Y840" s="2">
        <v>843260602.35238099</v>
      </c>
      <c r="AA840" s="2">
        <v>188799507.80000001</v>
      </c>
      <c r="AB840" s="2">
        <v>2350000</v>
      </c>
      <c r="AC840" s="2">
        <v>38207159.383073851</v>
      </c>
      <c r="AD840" s="2">
        <v>22127768.210000001</v>
      </c>
      <c r="AE840" s="2">
        <v>22127768.210000001</v>
      </c>
      <c r="AF840" s="2">
        <v>866366.57631923095</v>
      </c>
      <c r="AG840" s="14">
        <f>SUMIF('consultant-gross'!D:D,eslam.data!AQ840,'consultant-gross'!F:F)</f>
        <v>14702199.580952525</v>
      </c>
      <c r="AH840" s="14">
        <f>SUMIF('consultant-gross'!D:D,eslam.data!AQ840,'consultant-gross'!G:G)</f>
        <v>843260602.35238099</v>
      </c>
      <c r="AI840" s="14">
        <f>SUMIF('consultant-net'!D:D,eslam.data!AQ840,'consultant-net'!F:F)</f>
        <v>11514703.33</v>
      </c>
      <c r="AJ840" s="2" t="str">
        <f>VLOOKUP(A840,'eslam-to-invoicing'!A:B,2,0)</f>
        <v>ORA ZED - Ph 01B - Pkgs A&amp;D</v>
      </c>
      <c r="AQ840" s="2" t="str">
        <f t="shared" si="132"/>
        <v>ORA - ZED34</v>
      </c>
      <c r="AR840" s="2" t="str">
        <f t="shared" si="133"/>
        <v>ORA ZED - Ph 01B - Pkgs A&amp;D34</v>
      </c>
    </row>
    <row r="841" spans="1:44" hidden="1" x14ac:dyDescent="0.3">
      <c r="A841" s="6" t="s">
        <v>59</v>
      </c>
      <c r="B841" s="34">
        <f>VLOOKUP(A841,Sheet1!A:B,2,0)</f>
        <v>1</v>
      </c>
      <c r="C841" s="6">
        <v>35</v>
      </c>
      <c r="D841" s="25"/>
      <c r="E841" s="2">
        <v>13918410.75238085</v>
      </c>
      <c r="F841" s="26">
        <f>_xlfn.MAXIFS('data-from-invoicing'!E:E,'data-from-invoicing'!D:D,eslam.data!AR841)</f>
        <v>9206608.75</v>
      </c>
      <c r="G841" s="2">
        <f t="shared" si="130"/>
        <v>-4711802.0023808498</v>
      </c>
      <c r="H841" s="2"/>
      <c r="I841" s="23"/>
      <c r="J841" s="2">
        <f>SUMIF('collection only'!D:D,eslam.data!AQ841,'collection only'!E:E)</f>
        <v>7391485.2599999998</v>
      </c>
      <c r="K841" s="26">
        <f>SUMIF('data-from-invoicing'!D:D,eslam.data!AR841,'data-from-invoicing'!F:F)</f>
        <v>7391485.2599999998</v>
      </c>
      <c r="L841" s="2">
        <f t="shared" si="131"/>
        <v>0</v>
      </c>
      <c r="M841" s="2"/>
      <c r="Q841" s="23"/>
      <c r="R841" s="2">
        <v>11302280.92</v>
      </c>
      <c r="S841" s="1">
        <v>45291</v>
      </c>
      <c r="T841" s="1">
        <v>45285</v>
      </c>
      <c r="U841" s="1">
        <v>45305</v>
      </c>
      <c r="V841">
        <v>56</v>
      </c>
      <c r="W841" s="1">
        <v>45361</v>
      </c>
      <c r="X841" s="1">
        <v>45333</v>
      </c>
      <c r="Y841" s="2">
        <v>857179013.10476184</v>
      </c>
      <c r="AA841" s="2">
        <v>199336628.66999999</v>
      </c>
      <c r="AB841" s="2">
        <v>2600000</v>
      </c>
      <c r="AC841" s="2">
        <v>40055372.183652543</v>
      </c>
      <c r="AD841" s="2">
        <v>22493126.489999998</v>
      </c>
      <c r="AE841" s="2">
        <v>22493126.489999998</v>
      </c>
      <c r="AF841" s="2">
        <v>866366.57631923095</v>
      </c>
      <c r="AG841" s="14">
        <f>SUMIF('consultant-gross'!D:D,eslam.data!AQ841,'consultant-gross'!F:F)</f>
        <v>13918410.752380848</v>
      </c>
      <c r="AH841" s="14">
        <f>SUMIF('consultant-gross'!D:D,eslam.data!AQ841,'consultant-gross'!G:G)</f>
        <v>857179013.10476184</v>
      </c>
      <c r="AI841" s="14">
        <f>SUMIF('consultant-net'!D:D,eslam.data!AQ841,'consultant-net'!F:F)</f>
        <v>11302280.92</v>
      </c>
      <c r="AJ841" s="2" t="str">
        <f>VLOOKUP(A841,'eslam-to-invoicing'!A:B,2,0)</f>
        <v>ORA ZED - Ph 01B - Pkgs A&amp;D</v>
      </c>
      <c r="AQ841" s="2" t="str">
        <f t="shared" si="132"/>
        <v>ORA - ZED35</v>
      </c>
      <c r="AR841" s="2" t="str">
        <f t="shared" si="133"/>
        <v>ORA ZED - Ph 01B - Pkgs A&amp;D35</v>
      </c>
    </row>
    <row r="842" spans="1:44" hidden="1" x14ac:dyDescent="0.3">
      <c r="A842" s="6" t="s">
        <v>59</v>
      </c>
      <c r="B842" s="6">
        <f>VLOOKUP(A842,Sheet1!A:B,2,0)</f>
        <v>1</v>
      </c>
      <c r="C842" s="6">
        <v>36</v>
      </c>
      <c r="D842" s="25"/>
      <c r="E842" s="2">
        <v>9427629.6761904955</v>
      </c>
      <c r="F842" s="26">
        <f>_xlfn.MAXIFS('data-from-invoicing'!E:E,'data-from-invoicing'!D:D,eslam.data!AR842)</f>
        <v>9427628.5700000003</v>
      </c>
      <c r="G842" s="2">
        <f t="shared" si="130"/>
        <v>-1.1061904951930046</v>
      </c>
      <c r="H842" s="2"/>
      <c r="I842" s="23"/>
      <c r="J842" s="2">
        <f>SUMIF('collection only'!D:D,eslam.data!AQ842,'collection only'!E:E)</f>
        <v>7054023.71</v>
      </c>
      <c r="K842" s="26">
        <f>SUMIF('data-from-invoicing'!D:D,eslam.data!AR842,'data-from-invoicing'!F:F)</f>
        <v>7054023.71</v>
      </c>
      <c r="L842" s="2">
        <f t="shared" si="131"/>
        <v>0</v>
      </c>
      <c r="M842" s="2"/>
      <c r="Q842" s="23"/>
      <c r="R842" s="2">
        <v>30791363.32</v>
      </c>
      <c r="S842" s="1">
        <v>45322</v>
      </c>
      <c r="T842" s="1">
        <v>45316</v>
      </c>
      <c r="U842" s="1">
        <v>45333</v>
      </c>
      <c r="V842">
        <v>56</v>
      </c>
      <c r="W842" s="1">
        <v>45389</v>
      </c>
      <c r="X842" s="1">
        <v>45363</v>
      </c>
      <c r="Y842" s="2">
        <v>866606642.78095233</v>
      </c>
      <c r="AA842" s="2">
        <v>202490336.730703</v>
      </c>
      <c r="AB842" s="2">
        <v>2950000</v>
      </c>
      <c r="AC842" s="2">
        <v>40124683.555326447</v>
      </c>
      <c r="AD842" s="2">
        <v>22740601.77</v>
      </c>
      <c r="AE842" s="2">
        <v>22740601.77</v>
      </c>
      <c r="AF842" s="2">
        <v>1287275.40795385</v>
      </c>
      <c r="AG842" s="14">
        <f>SUMIF('consultant-gross'!D:D,eslam.data!AQ842,'consultant-gross'!F:F)</f>
        <v>9427629.6761904955</v>
      </c>
      <c r="AH842" s="14">
        <f>SUMIF('consultant-gross'!D:D,eslam.data!AQ842,'consultant-gross'!G:G)</f>
        <v>866606642.78095233</v>
      </c>
      <c r="AI842" s="14">
        <f>SUMIF('consultant-net'!D:D,eslam.data!AQ842,'consultant-net'!F:F)</f>
        <v>30791363.32</v>
      </c>
      <c r="AJ842" s="2" t="str">
        <f>VLOOKUP(A842,'eslam-to-invoicing'!A:B,2,0)</f>
        <v>ORA ZED - Ph 01B - Pkgs A&amp;D</v>
      </c>
      <c r="AQ842" s="2" t="str">
        <f t="shared" si="132"/>
        <v>ORA - ZED36</v>
      </c>
      <c r="AR842" s="2" t="str">
        <f t="shared" si="133"/>
        <v>ORA ZED - Ph 01B - Pkgs A&amp;D36</v>
      </c>
    </row>
    <row r="843" spans="1:44" hidden="1" x14ac:dyDescent="0.3">
      <c r="A843" s="6" t="s">
        <v>59</v>
      </c>
      <c r="B843" s="34">
        <f>VLOOKUP(A843,Sheet1!A:B,2,0)</f>
        <v>1</v>
      </c>
      <c r="C843" s="6">
        <v>37</v>
      </c>
      <c r="D843" s="25"/>
      <c r="E843" s="2">
        <v>11141064.952381009</v>
      </c>
      <c r="F843" s="26">
        <f>_xlfn.MAXIFS('data-from-invoicing'!E:E,'data-from-invoicing'!D:D,eslam.data!AR843)</f>
        <v>29089779.620000001</v>
      </c>
      <c r="G843" s="2">
        <f t="shared" si="130"/>
        <v>17948714.66761899</v>
      </c>
      <c r="H843" s="2"/>
      <c r="I843" s="23"/>
      <c r="J843" s="2">
        <f>SUMIF('collection only'!D:D,eslam.data!AQ843,'collection only'!E:E)</f>
        <v>23554316.100000001</v>
      </c>
      <c r="K843" s="26">
        <f>SUMIF('data-from-invoicing'!D:D,eslam.data!AR843,'data-from-invoicing'!F:F)</f>
        <v>23554316.100000001</v>
      </c>
      <c r="L843" s="2">
        <f t="shared" si="131"/>
        <v>0</v>
      </c>
      <c r="M843" s="2"/>
      <c r="Q843" s="23"/>
      <c r="R843" s="2">
        <v>9469567.9299999997</v>
      </c>
      <c r="S843" s="1">
        <v>45351</v>
      </c>
      <c r="T843" s="1">
        <v>45347</v>
      </c>
      <c r="U843" s="1">
        <v>45363</v>
      </c>
      <c r="V843">
        <v>56</v>
      </c>
      <c r="W843" s="1">
        <v>45419</v>
      </c>
      <c r="X843" s="1">
        <v>45406</v>
      </c>
      <c r="Y843" s="2">
        <v>877747707.73333335</v>
      </c>
      <c r="AA843" s="2">
        <v>205574473.03249499</v>
      </c>
      <c r="AB843" s="2">
        <v>3350000</v>
      </c>
      <c r="AC843" s="2">
        <v>40202154.536805063</v>
      </c>
      <c r="AD843" s="2">
        <v>23033054.727987502</v>
      </c>
      <c r="AE843" s="2">
        <v>23033054.727987502</v>
      </c>
      <c r="AF843" s="2">
        <v>1416236.9829538499</v>
      </c>
      <c r="AG843" s="14">
        <f>SUMIF('consultant-gross'!D:D,eslam.data!AQ843,'consultant-gross'!F:F)</f>
        <v>11141064.952381015</v>
      </c>
      <c r="AH843" s="14">
        <f>SUMIF('consultant-gross'!D:D,eslam.data!AQ843,'consultant-gross'!G:G)</f>
        <v>877747707.73333335</v>
      </c>
      <c r="AI843" s="14">
        <f>SUMIF('consultant-net'!D:D,eslam.data!AQ843,'consultant-net'!F:F)</f>
        <v>9469567.9299999997</v>
      </c>
      <c r="AJ843" s="2" t="str">
        <f>VLOOKUP(A843,'eslam-to-invoicing'!A:B,2,0)</f>
        <v>ORA ZED - Ph 01B - Pkgs A&amp;D</v>
      </c>
      <c r="AQ843" s="2" t="str">
        <f t="shared" si="132"/>
        <v>ORA - ZED37</v>
      </c>
      <c r="AR843" s="2" t="str">
        <f t="shared" si="133"/>
        <v>ORA ZED - Ph 01B - Pkgs A&amp;D37</v>
      </c>
    </row>
    <row r="844" spans="1:44" hidden="1" x14ac:dyDescent="0.3">
      <c r="A844" s="6" t="s">
        <v>59</v>
      </c>
      <c r="B844" s="34">
        <f>VLOOKUP(A844,Sheet1!A:B,2,0)</f>
        <v>1</v>
      </c>
      <c r="C844" s="6">
        <v>38</v>
      </c>
      <c r="D844" s="25"/>
      <c r="E844" s="2">
        <v>15909843.43809521</v>
      </c>
      <c r="F844" s="26">
        <f>_xlfn.MAXIFS('data-from-invoicing'!E:E,'data-from-invoicing'!D:D,eslam.data!AR844)</f>
        <v>19627458.829999998</v>
      </c>
      <c r="G844" s="2">
        <f t="shared" si="130"/>
        <v>3717615.3919047881</v>
      </c>
      <c r="H844" s="2"/>
      <c r="I844" s="23"/>
      <c r="J844" s="2">
        <f>SUMIF('collection only'!D:D,eslam.data!AQ844,'collection only'!E:E)</f>
        <v>17627053.170000002</v>
      </c>
      <c r="K844" s="26">
        <f>SUMIF('data-from-invoicing'!D:D,eslam.data!AR844,'data-from-invoicing'!F:F)</f>
        <v>17627053.170000002</v>
      </c>
      <c r="L844" s="2">
        <f t="shared" si="131"/>
        <v>0</v>
      </c>
      <c r="M844" s="2"/>
      <c r="Q844" s="23"/>
      <c r="R844" s="2">
        <v>12665876.689999999</v>
      </c>
      <c r="S844" s="1">
        <v>45382</v>
      </c>
      <c r="T844" s="1">
        <v>45376</v>
      </c>
      <c r="U844" s="1">
        <v>45389</v>
      </c>
      <c r="V844">
        <v>56</v>
      </c>
      <c r="W844" s="1">
        <v>45445</v>
      </c>
      <c r="X844" s="1">
        <v>45421</v>
      </c>
      <c r="Y844" s="2">
        <v>893657551.17142856</v>
      </c>
      <c r="AA844" s="2">
        <v>212207212.15682501</v>
      </c>
      <c r="AB844" s="2">
        <v>3550000</v>
      </c>
      <c r="AC844" s="2">
        <v>40322143.223500587</v>
      </c>
      <c r="AD844" s="2">
        <v>23450688.118237499</v>
      </c>
      <c r="AE844" s="2">
        <v>23450688.118237499</v>
      </c>
      <c r="AF844" s="2">
        <v>1426063.9</v>
      </c>
      <c r="AG844" s="14">
        <f>SUMIF('consultant-gross'!D:D,eslam.data!AQ844,'consultant-gross'!F:F)</f>
        <v>15909843.438095212</v>
      </c>
      <c r="AH844" s="14">
        <f>SUMIF('consultant-gross'!D:D,eslam.data!AQ844,'consultant-gross'!G:G)</f>
        <v>893657551.17142856</v>
      </c>
      <c r="AI844" s="14">
        <f>SUMIF('consultant-net'!D:D,eslam.data!AQ844,'consultant-net'!F:F)</f>
        <v>12665876.689999999</v>
      </c>
      <c r="AJ844" s="2" t="str">
        <f>VLOOKUP(A844,'eslam-to-invoicing'!A:B,2,0)</f>
        <v>ORA ZED - Ph 01B - Pkgs A&amp;D</v>
      </c>
      <c r="AQ844" s="2" t="str">
        <f t="shared" si="132"/>
        <v>ORA - ZED38</v>
      </c>
      <c r="AR844" s="2" t="str">
        <f t="shared" si="133"/>
        <v>ORA ZED - Ph 01B - Pkgs A&amp;D38</v>
      </c>
    </row>
    <row r="845" spans="1:44" hidden="1" x14ac:dyDescent="0.3">
      <c r="A845" s="6" t="s">
        <v>59</v>
      </c>
      <c r="B845" s="6">
        <f>VLOOKUP(A845,Sheet1!A:B,2,0)</f>
        <v>1</v>
      </c>
      <c r="C845" s="6">
        <v>39</v>
      </c>
      <c r="D845" s="25"/>
      <c r="E845" s="2">
        <v>9971577.2285714149</v>
      </c>
      <c r="F845" s="26">
        <f>_xlfn.MAXIFS('data-from-invoicing'!E:E,'data-from-invoicing'!D:D,eslam.data!AR845)</f>
        <v>9971577.1400000006</v>
      </c>
      <c r="G845" s="2">
        <f t="shared" si="130"/>
        <v>-8.8571414351463318E-2</v>
      </c>
      <c r="H845" s="2"/>
      <c r="I845" s="23"/>
      <c r="J845" s="2">
        <f>SUMIF('collection only'!D:D,eslam.data!AQ845,'collection only'!E:E)</f>
        <v>7606231.6299999999</v>
      </c>
      <c r="K845" s="26">
        <f>SUMIF('data-from-invoicing'!D:D,eslam.data!AR845,'data-from-invoicing'!F:F)</f>
        <v>7606231.6299999999</v>
      </c>
      <c r="L845" s="2">
        <f t="shared" si="131"/>
        <v>0</v>
      </c>
      <c r="M845" s="2"/>
      <c r="Q845" s="23"/>
      <c r="R845" s="2">
        <v>7606231.5</v>
      </c>
      <c r="S845" s="1">
        <v>45412</v>
      </c>
      <c r="T845" s="1">
        <v>45407</v>
      </c>
      <c r="U845" s="1">
        <v>45421</v>
      </c>
      <c r="V845">
        <v>56</v>
      </c>
      <c r="W845" s="1">
        <v>45477</v>
      </c>
      <c r="X845" s="1">
        <v>45449</v>
      </c>
      <c r="Y845" s="2">
        <v>903629128.39999998</v>
      </c>
      <c r="AA845" s="2">
        <v>212836770.28</v>
      </c>
      <c r="AB845" s="2">
        <v>5150000</v>
      </c>
      <c r="AC845" s="2">
        <v>40471225.402262971</v>
      </c>
      <c r="AD845" s="2">
        <v>23712442.02</v>
      </c>
      <c r="AE845" s="2">
        <v>23712442.02</v>
      </c>
      <c r="AF845" s="2">
        <v>1543257.1129538501</v>
      </c>
      <c r="AG845" s="14">
        <f>SUMIF('consultant-gross'!D:D,eslam.data!AQ845,'consultant-gross'!F:F)</f>
        <v>9971577.2285714149</v>
      </c>
      <c r="AH845" s="14">
        <f>SUMIF('consultant-gross'!D:D,eslam.data!AQ845,'consultant-gross'!G:G)</f>
        <v>903629128.39999998</v>
      </c>
      <c r="AI845" s="14">
        <f>SUMIF('consultant-net'!D:D,eslam.data!AQ845,'consultant-net'!F:F)</f>
        <v>7606231.5</v>
      </c>
      <c r="AJ845" s="2" t="str">
        <f>VLOOKUP(A845,'eslam-to-invoicing'!A:B,2,0)</f>
        <v>ORA ZED - Ph 01B - Pkgs A&amp;D</v>
      </c>
      <c r="AQ845" s="2" t="str">
        <f t="shared" si="132"/>
        <v>ORA - ZED39</v>
      </c>
      <c r="AR845" s="2" t="str">
        <f t="shared" si="133"/>
        <v>ORA ZED - Ph 01B - Pkgs A&amp;D39</v>
      </c>
    </row>
    <row r="846" spans="1:44" hidden="1" x14ac:dyDescent="0.3">
      <c r="A846" s="6" t="s">
        <v>59</v>
      </c>
      <c r="B846" s="34">
        <f>VLOOKUP(A846,Sheet1!A:B,2,0)</f>
        <v>1</v>
      </c>
      <c r="C846" s="6">
        <v>40</v>
      </c>
      <c r="D846" s="25"/>
      <c r="E846" s="2">
        <v>7576454.8952381611</v>
      </c>
      <c r="F846" s="26">
        <f>_xlfn.MAXIFS('data-from-invoicing'!E:E,'data-from-invoicing'!D:D,eslam.data!AR846)</f>
        <v>4495110.55</v>
      </c>
      <c r="G846" s="2">
        <f t="shared" si="130"/>
        <v>-3081344.3452381613</v>
      </c>
      <c r="H846" s="2"/>
      <c r="I846" s="23"/>
      <c r="J846" s="2">
        <f>SUMIF('collection only'!D:D,eslam.data!AQ846,'collection only'!E:E)</f>
        <v>3717952.37</v>
      </c>
      <c r="K846" s="26">
        <f>SUMIF('data-from-invoicing'!D:D,eslam.data!AR846,'data-from-invoicing'!F:F)</f>
        <v>3717952.37</v>
      </c>
      <c r="L846" s="2">
        <f t="shared" si="131"/>
        <v>0</v>
      </c>
      <c r="M846" s="2"/>
      <c r="Q846" s="23"/>
      <c r="R846" s="2">
        <v>6599009.5800000001</v>
      </c>
      <c r="S846" s="1">
        <v>45443</v>
      </c>
      <c r="T846" s="1">
        <v>45437</v>
      </c>
      <c r="U846" s="1">
        <v>45449</v>
      </c>
      <c r="V846">
        <v>56</v>
      </c>
      <c r="W846" s="1">
        <v>45505</v>
      </c>
      <c r="X846" s="1">
        <v>45474</v>
      </c>
      <c r="Y846" s="2">
        <v>911205583.29523814</v>
      </c>
      <c r="AA846" s="2">
        <v>217295013.58597901</v>
      </c>
      <c r="AB846" s="2">
        <v>5311993</v>
      </c>
      <c r="AC846" s="2">
        <v>40584498.796910591</v>
      </c>
      <c r="AD846" s="2">
        <v>23911323.960000001</v>
      </c>
      <c r="AE846" s="2">
        <v>23911323.960000001</v>
      </c>
      <c r="AF846" s="2">
        <v>1866239.86</v>
      </c>
      <c r="AG846" s="14">
        <f>SUMIF('consultant-gross'!D:D,eslam.data!AQ846,'consultant-gross'!F:F)</f>
        <v>7576454.8952381611</v>
      </c>
      <c r="AH846" s="14">
        <f>SUMIF('consultant-gross'!D:D,eslam.data!AQ846,'consultant-gross'!G:G)</f>
        <v>911205583.29523814</v>
      </c>
      <c r="AI846" s="14">
        <f>SUMIF('consultant-net'!D:D,eslam.data!AQ846,'consultant-net'!F:F)</f>
        <v>6599009.5800000001</v>
      </c>
      <c r="AJ846" s="2" t="str">
        <f>VLOOKUP(A846,'eslam-to-invoicing'!A:B,2,0)</f>
        <v>ORA ZED - Ph 01B - Pkgs A&amp;D</v>
      </c>
      <c r="AQ846" s="2" t="str">
        <f t="shared" si="132"/>
        <v>ORA - ZED40</v>
      </c>
      <c r="AR846" s="2" t="str">
        <f t="shared" si="133"/>
        <v>ORA ZED - Ph 01B - Pkgs A&amp;D40</v>
      </c>
    </row>
    <row r="847" spans="1:44" hidden="1" x14ac:dyDescent="0.3">
      <c r="A847" s="6" t="s">
        <v>59</v>
      </c>
      <c r="B847" s="34">
        <f>VLOOKUP(A847,Sheet1!A:B,2,0)</f>
        <v>1</v>
      </c>
      <c r="C847" s="6">
        <v>41</v>
      </c>
      <c r="D847" s="25"/>
      <c r="E847" s="2">
        <v>4542501.8190475702</v>
      </c>
      <c r="F847" s="26">
        <f>_xlfn.MAXIFS('data-from-invoicing'!E:E,'data-from-invoicing'!D:D,eslam.data!AR847)</f>
        <v>8233965.9900000002</v>
      </c>
      <c r="G847" s="2">
        <f t="shared" si="130"/>
        <v>3691464.17095243</v>
      </c>
      <c r="H847" s="2"/>
      <c r="I847" s="23"/>
      <c r="J847" s="2">
        <f>SUMIF('collection only'!D:D,eslam.data!AQ847,'collection only'!E:E)</f>
        <v>4428778.21</v>
      </c>
      <c r="K847" s="26">
        <f>SUMIF('data-from-invoicing'!D:D,eslam.data!AR847,'data-from-invoicing'!F:F)</f>
        <v>6728778.2095999997</v>
      </c>
      <c r="L847" s="2">
        <f t="shared" si="131"/>
        <v>2299999.9995999997</v>
      </c>
      <c r="M847" s="2"/>
      <c r="Q847" s="23"/>
      <c r="R847" s="2">
        <v>3961614.17</v>
      </c>
      <c r="S847" s="1">
        <v>45473</v>
      </c>
      <c r="T847" s="1">
        <v>45468</v>
      </c>
      <c r="U847" s="1">
        <v>45489</v>
      </c>
      <c r="V847">
        <v>56</v>
      </c>
      <c r="W847" s="1">
        <v>45545</v>
      </c>
      <c r="X847" s="1">
        <v>45535</v>
      </c>
      <c r="Y847" s="2">
        <v>915748085.11428571</v>
      </c>
      <c r="AA847" s="2">
        <v>218624574.92612699</v>
      </c>
      <c r="AB847" s="2">
        <v>4611993</v>
      </c>
      <c r="AC847" s="2">
        <v>40652412.433034956</v>
      </c>
      <c r="AD847" s="2">
        <v>24038387.234250002</v>
      </c>
      <c r="AE847" s="2">
        <v>24038387.234250002</v>
      </c>
      <c r="AF847" s="2">
        <v>2836219.6904538502</v>
      </c>
      <c r="AG847" s="14">
        <f>SUMIF('consultant-gross'!D:D,eslam.data!AQ847,'consultant-gross'!F:F)</f>
        <v>4542501.8190475702</v>
      </c>
      <c r="AH847" s="14">
        <f>SUMIF('consultant-gross'!D:D,eslam.data!AQ847,'consultant-gross'!G:G)</f>
        <v>915748085.11428571</v>
      </c>
      <c r="AI847" s="14">
        <f>SUMIF('consultant-net'!D:D,eslam.data!AQ847,'consultant-net'!F:F)</f>
        <v>3961614.17</v>
      </c>
      <c r="AJ847" s="2" t="str">
        <f>VLOOKUP(A847,'eslam-to-invoicing'!A:B,2,0)</f>
        <v>ORA ZED - Ph 01B - Pkgs A&amp;D</v>
      </c>
      <c r="AQ847" s="2" t="str">
        <f t="shared" si="132"/>
        <v>ORA - ZED41</v>
      </c>
      <c r="AR847" s="2" t="str">
        <f t="shared" si="133"/>
        <v>ORA ZED - Ph 01B - Pkgs A&amp;D41</v>
      </c>
    </row>
    <row r="848" spans="1:44" hidden="1" x14ac:dyDescent="0.3">
      <c r="A848" s="6" t="s">
        <v>59</v>
      </c>
      <c r="B848" s="34">
        <f>VLOOKUP(A848,Sheet1!A:B,2,0)</f>
        <v>1</v>
      </c>
      <c r="C848" s="6">
        <v>42</v>
      </c>
      <c r="D848" s="25"/>
      <c r="E848" s="2">
        <v>5377971.1809523106</v>
      </c>
      <c r="F848" s="26">
        <f>_xlfn.MAXIFS('data-from-invoicing'!E:E,'data-from-invoicing'!D:D,eslam.data!AR848)</f>
        <v>9191767.6699999999</v>
      </c>
      <c r="G848" s="2">
        <f t="shared" si="130"/>
        <v>3813796.4890476894</v>
      </c>
      <c r="H848" s="2"/>
      <c r="I848" s="23"/>
      <c r="J848" s="2">
        <f>SUMIF('collection only'!D:D,eslam.data!AQ848,'collection only'!E:E)</f>
        <v>70851.77</v>
      </c>
      <c r="K848" s="26">
        <f>SUMIF('data-from-invoicing'!D:D,eslam.data!AR848,'data-from-invoicing'!F:F)</f>
        <v>7070851.7699999996</v>
      </c>
      <c r="L848" s="2">
        <f t="shared" si="131"/>
        <v>7000000</v>
      </c>
      <c r="M848" s="2"/>
      <c r="Q848" s="23"/>
      <c r="R848" s="2">
        <v>3504951.97</v>
      </c>
      <c r="S848" s="1">
        <v>45504</v>
      </c>
      <c r="T848" s="1">
        <v>45498</v>
      </c>
      <c r="U848" s="1">
        <v>45511</v>
      </c>
      <c r="V848">
        <v>56</v>
      </c>
      <c r="W848" s="1">
        <v>45567</v>
      </c>
      <c r="X848" s="1">
        <v>45536</v>
      </c>
      <c r="Y848" s="2">
        <v>921126056.29523802</v>
      </c>
      <c r="AA848" s="2">
        <v>221585074.860771</v>
      </c>
      <c r="AB848" s="2">
        <v>5650000</v>
      </c>
      <c r="AC848" s="2">
        <v>40732816.931013137</v>
      </c>
      <c r="AD848" s="2">
        <v>24179558.97775</v>
      </c>
      <c r="AE848" s="2">
        <v>24179558.97775</v>
      </c>
      <c r="AF848" s="2">
        <v>3321663.7779538501</v>
      </c>
      <c r="AG848" s="14">
        <f>SUMIF('consultant-gross'!D:D,eslam.data!AQ848,'consultant-gross'!F:F)</f>
        <v>5377971.1809523106</v>
      </c>
      <c r="AH848" s="14">
        <f>SUMIF('consultant-gross'!D:D,eslam.data!AQ848,'consultant-gross'!G:G)</f>
        <v>921126056.29523802</v>
      </c>
      <c r="AI848" s="14">
        <f>SUMIF('consultant-net'!D:D,eslam.data!AQ848,'consultant-net'!F:F)</f>
        <v>3504951.97</v>
      </c>
      <c r="AJ848" s="2" t="str">
        <f>VLOOKUP(A848,'eslam-to-invoicing'!A:B,2,0)</f>
        <v>ORA ZED - Ph 01B - Pkgs A&amp;D</v>
      </c>
      <c r="AQ848" s="2" t="str">
        <f t="shared" si="132"/>
        <v>ORA - ZED42</v>
      </c>
      <c r="AR848" s="2" t="str">
        <f t="shared" si="133"/>
        <v>ORA ZED - Ph 01B - Pkgs A&amp;D42</v>
      </c>
    </row>
    <row r="849" spans="1:44" hidden="1" x14ac:dyDescent="0.3">
      <c r="A849" s="6" t="s">
        <v>59</v>
      </c>
      <c r="B849" s="6">
        <f>VLOOKUP(A849,Sheet1!A:B,2,0)</f>
        <v>1</v>
      </c>
      <c r="C849" s="6">
        <v>43</v>
      </c>
      <c r="D849" s="25"/>
      <c r="E849" s="2">
        <v>11538786.400000099</v>
      </c>
      <c r="F849" s="26">
        <f>_xlfn.MAXIFS('data-from-invoicing'!E:E,'data-from-invoicing'!D:D,eslam.data!AR849)</f>
        <v>11538786.67</v>
      </c>
      <c r="G849" s="2">
        <f t="shared" si="130"/>
        <v>0.26999990083277225</v>
      </c>
      <c r="H849" s="2"/>
      <c r="I849" s="23"/>
      <c r="J849" s="2">
        <f>SUMIF('collection only'!D:D,eslam.data!AQ849,'collection only'!E:E)</f>
        <v>6004454.5300000003</v>
      </c>
      <c r="K849" s="26">
        <f>SUMIF('data-from-invoicing'!D:D,eslam.data!AR849,'data-from-invoicing'!F:F)</f>
        <v>10554454.536800001</v>
      </c>
      <c r="L849" s="2">
        <f t="shared" si="131"/>
        <v>4550000.0068000006</v>
      </c>
      <c r="M849" s="2"/>
      <c r="Q849" s="23"/>
      <c r="R849" s="2">
        <v>11004454.560000001</v>
      </c>
      <c r="S849" s="1">
        <v>45535</v>
      </c>
      <c r="T849" s="1">
        <v>45529</v>
      </c>
      <c r="U849" s="1">
        <v>45540</v>
      </c>
      <c r="V849">
        <v>56</v>
      </c>
      <c r="W849" s="1">
        <v>45596</v>
      </c>
      <c r="X849" s="1">
        <v>45557</v>
      </c>
      <c r="Y849" s="2">
        <v>932664842.69523811</v>
      </c>
      <c r="AA849" s="2">
        <v>225919078.56999999</v>
      </c>
      <c r="AB849" s="2">
        <v>5200000</v>
      </c>
      <c r="AC849" s="2">
        <v>40983305.275484107</v>
      </c>
      <c r="AD849" s="2">
        <v>24482452.120000001</v>
      </c>
      <c r="AE849" s="2">
        <v>24482452.120000001</v>
      </c>
      <c r="AF849" s="2">
        <v>3555974.5004538498</v>
      </c>
      <c r="AG849" s="14">
        <f>SUMIF('consultant-gross'!D:D,eslam.data!AQ849,'consultant-gross'!F:F)</f>
        <v>11538786.400000095</v>
      </c>
      <c r="AH849" s="14">
        <f>SUMIF('consultant-gross'!D:D,eslam.data!AQ849,'consultant-gross'!G:G)</f>
        <v>932664842.69523811</v>
      </c>
      <c r="AI849" s="14">
        <f>SUMIF('consultant-net'!D:D,eslam.data!AQ849,'consultant-net'!F:F)</f>
        <v>11004454.560000001</v>
      </c>
      <c r="AJ849" s="2" t="str">
        <f>VLOOKUP(A849,'eslam-to-invoicing'!A:B,2,0)</f>
        <v>ORA ZED - Ph 01B - Pkgs A&amp;D</v>
      </c>
      <c r="AQ849" s="2" t="str">
        <f t="shared" si="132"/>
        <v>ORA - ZED43</v>
      </c>
      <c r="AR849" s="2" t="str">
        <f t="shared" si="133"/>
        <v>ORA ZED - Ph 01B - Pkgs A&amp;D43</v>
      </c>
    </row>
    <row r="850" spans="1:44" hidden="1" x14ac:dyDescent="0.3">
      <c r="A850" s="6" t="s">
        <v>59</v>
      </c>
      <c r="B850" s="34">
        <f>VLOOKUP(A850,Sheet1!A:B,2,0)</f>
        <v>1</v>
      </c>
      <c r="C850" s="6">
        <v>44</v>
      </c>
      <c r="D850" s="25"/>
      <c r="E850" s="2">
        <v>5304711.9523808956</v>
      </c>
      <c r="F850" s="26">
        <f>_xlfn.MAXIFS('data-from-invoicing'!E:E,'data-from-invoicing'!D:D,eslam.data!AR850)</f>
        <v>0</v>
      </c>
      <c r="G850" s="2">
        <f t="shared" si="130"/>
        <v>-5304711.9523808956</v>
      </c>
      <c r="H850" s="2"/>
      <c r="I850" s="23"/>
      <c r="J850" s="2">
        <f>SUMIF('collection only'!D:D,eslam.data!AQ850,'collection only'!E:E)</f>
        <v>0</v>
      </c>
      <c r="K850" s="26">
        <f>SUMIF('data-from-invoicing'!D:D,eslam.data!AR850,'data-from-invoicing'!F:F)</f>
        <v>0</v>
      </c>
      <c r="L850" s="2">
        <f t="shared" si="131"/>
        <v>0</v>
      </c>
      <c r="M850" s="2"/>
      <c r="Q850" s="23"/>
      <c r="R850" s="2">
        <v>4559905.68</v>
      </c>
      <c r="S850" s="1">
        <v>45565</v>
      </c>
      <c r="T850" s="1">
        <v>45560</v>
      </c>
      <c r="U850" s="1">
        <v>45572</v>
      </c>
      <c r="V850">
        <v>56</v>
      </c>
      <c r="W850" s="1">
        <v>45628</v>
      </c>
      <c r="X850" s="1">
        <v>45580</v>
      </c>
      <c r="Y850" s="2">
        <v>937969554.64761901</v>
      </c>
      <c r="AA850" s="2">
        <v>231364687.56628001</v>
      </c>
      <c r="AB850" s="2">
        <v>5600000</v>
      </c>
      <c r="AC850" s="2">
        <v>41098461.971329443</v>
      </c>
      <c r="AD850" s="2">
        <v>24621700.809500001</v>
      </c>
      <c r="AE850" s="2">
        <v>24621700.809500001</v>
      </c>
      <c r="AF850" s="2">
        <v>3555974.5004538498</v>
      </c>
      <c r="AG850" s="14">
        <f>SUMIF('consultant-gross'!D:D,eslam.data!AQ850,'consultant-gross'!F:F)</f>
        <v>5304711.9523808956</v>
      </c>
      <c r="AH850" s="14">
        <f>SUMIF('consultant-gross'!D:D,eslam.data!AQ850,'consultant-gross'!G:G)</f>
        <v>937969554.64761901</v>
      </c>
      <c r="AI850" s="14">
        <f>SUMIF('consultant-net'!D:D,eslam.data!AQ850,'consultant-net'!F:F)</f>
        <v>4559905.68</v>
      </c>
      <c r="AJ850" s="2" t="str">
        <f>VLOOKUP(A850,'eslam-to-invoicing'!A:B,2,0)</f>
        <v>ORA ZED - Ph 01B - Pkgs A&amp;D</v>
      </c>
      <c r="AQ850" s="2" t="str">
        <f t="shared" si="132"/>
        <v>ORA - ZED44</v>
      </c>
      <c r="AR850" s="2" t="str">
        <f t="shared" si="133"/>
        <v>ORA ZED - Ph 01B - Pkgs A&amp;D44</v>
      </c>
    </row>
    <row r="851" spans="1:44" hidden="1" x14ac:dyDescent="0.3">
      <c r="A851" s="6" t="s">
        <v>59</v>
      </c>
      <c r="B851" s="6">
        <f>VLOOKUP(A851,Sheet1!A:B,2,0)</f>
        <v>1</v>
      </c>
      <c r="C851" s="6">
        <v>45</v>
      </c>
      <c r="D851" s="25"/>
      <c r="F851" s="26">
        <f>_xlfn.MAXIFS('data-from-invoicing'!E:E,'data-from-invoicing'!D:D,eslam.data!AR851)</f>
        <v>0</v>
      </c>
      <c r="G851" s="2">
        <f t="shared" si="130"/>
        <v>0</v>
      </c>
      <c r="H851" s="2"/>
      <c r="I851" s="23"/>
      <c r="J851" s="2">
        <f>SUMIF('collection only'!D:D,eslam.data!AQ851,'collection only'!E:E)</f>
        <v>0</v>
      </c>
      <c r="K851" s="26">
        <f>SUMIF('data-from-invoicing'!D:D,eslam.data!AR851,'data-from-invoicing'!F:F)</f>
        <v>0</v>
      </c>
      <c r="L851" s="2">
        <f t="shared" si="131"/>
        <v>0</v>
      </c>
      <c r="M851" s="2"/>
      <c r="Q851" s="23"/>
      <c r="S851" s="1">
        <v>45596</v>
      </c>
      <c r="T851" s="1">
        <v>45590</v>
      </c>
      <c r="U851" s="1">
        <v>45605</v>
      </c>
      <c r="V851">
        <v>56</v>
      </c>
      <c r="W851" s="1">
        <v>45661</v>
      </c>
      <c r="AF851" s="2">
        <v>0</v>
      </c>
      <c r="AG851" s="14">
        <f>SUMIF('consultant-gross'!D:D,eslam.data!AQ851,'consultant-gross'!F:F)</f>
        <v>0</v>
      </c>
      <c r="AH851" s="14">
        <f>SUMIF('consultant-gross'!D:D,eslam.data!AQ851,'consultant-gross'!G:G)</f>
        <v>0</v>
      </c>
      <c r="AI851" s="14">
        <f>SUMIF('consultant-net'!D:D,eslam.data!AQ851,'consultant-net'!F:F)</f>
        <v>0</v>
      </c>
      <c r="AJ851" s="2" t="str">
        <f>VLOOKUP(A851,'eslam-to-invoicing'!A:B,2,0)</f>
        <v>ORA ZED - Ph 01B - Pkgs A&amp;D</v>
      </c>
      <c r="AQ851" s="2" t="str">
        <f t="shared" si="132"/>
        <v>ORA - ZED45</v>
      </c>
      <c r="AR851" s="2" t="str">
        <f t="shared" si="133"/>
        <v>ORA ZED - Ph 01B - Pkgs A&amp;D45</v>
      </c>
    </row>
    <row r="852" spans="1:44" hidden="1" x14ac:dyDescent="0.3">
      <c r="A852" s="6" t="s">
        <v>104</v>
      </c>
      <c r="B852" s="6">
        <f>VLOOKUP(A852,Sheet1!A:B,2,0)</f>
        <v>1</v>
      </c>
      <c r="C852" s="6">
        <v>1</v>
      </c>
      <c r="D852" s="25"/>
      <c r="E852" s="2">
        <v>2611606.828571429</v>
      </c>
      <c r="F852" s="26">
        <f>_xlfn.MAXIFS('data-from-invoicing'!E:E,'data-from-invoicing'!D:D,eslam.data!AR852)</f>
        <v>2611606.83</v>
      </c>
      <c r="G852" s="2">
        <f t="shared" si="130"/>
        <v>1.4285710640251637E-3</v>
      </c>
      <c r="H852" s="2"/>
      <c r="I852" s="23"/>
      <c r="J852" s="2">
        <f>SUMIF('collection only'!D:D,eslam.data!AQ852,'collection only'!E:E)</f>
        <v>11802742.07</v>
      </c>
      <c r="K852" s="26">
        <f>SUMIF('data-from-invoicing'!D:D,eslam.data!AR852,'data-from-invoicing'!F:F)</f>
        <v>2304743.0231999997</v>
      </c>
      <c r="L852" s="2">
        <f t="shared" si="131"/>
        <v>-9497999.0468000006</v>
      </c>
      <c r="M852" s="2"/>
      <c r="Q852" s="23"/>
      <c r="R852" s="2">
        <v>2167633.670250528</v>
      </c>
      <c r="S852" s="1">
        <v>44895</v>
      </c>
      <c r="T852" s="1">
        <v>44890</v>
      </c>
      <c r="U852" s="1">
        <v>44906</v>
      </c>
      <c r="V852">
        <v>56</v>
      </c>
      <c r="W852" s="1">
        <v>44962</v>
      </c>
      <c r="X852" s="1">
        <v>44915</v>
      </c>
      <c r="Y852" s="2">
        <v>2611606.828571429</v>
      </c>
      <c r="AA852" s="2">
        <v>503419.58617999993</v>
      </c>
      <c r="AD852" s="2">
        <v>68554.675000000003</v>
      </c>
      <c r="AE852" s="2">
        <v>68554.675000000003</v>
      </c>
      <c r="AF852" s="2">
        <v>0</v>
      </c>
      <c r="AG852" s="14">
        <f>SUMIF('consultant-gross'!D:D,eslam.data!AQ852,'consultant-gross'!F:F)</f>
        <v>2611606.8285714285</v>
      </c>
      <c r="AH852" s="14">
        <f>SUMIF('consultant-gross'!D:D,eslam.data!AQ852,'consultant-gross'!G:G)</f>
        <v>2611606.8285714285</v>
      </c>
      <c r="AI852" s="14">
        <f>SUMIF('consultant-net'!D:D,eslam.data!AQ852,'consultant-net'!F:F)</f>
        <v>2167633.670250528</v>
      </c>
      <c r="AJ852" s="2" t="str">
        <f>VLOOKUP(A852,'eslam-to-invoicing'!A:B,2,0)</f>
        <v>Ora Zed Landscape Ph1</v>
      </c>
      <c r="AQ852" s="2" t="str">
        <f t="shared" si="132"/>
        <v>ORA - ZED - Landscape1</v>
      </c>
      <c r="AR852" s="2" t="str">
        <f t="shared" si="133"/>
        <v>Ora Zed Landscape Ph11</v>
      </c>
    </row>
    <row r="853" spans="1:44" hidden="1" x14ac:dyDescent="0.3">
      <c r="A853" s="6" t="s">
        <v>104</v>
      </c>
      <c r="B853" s="6">
        <f>VLOOKUP(A853,Sheet1!A:B,2,0)</f>
        <v>1</v>
      </c>
      <c r="C853" s="6">
        <v>2</v>
      </c>
      <c r="D853" s="25"/>
      <c r="E853" s="2">
        <v>2071867.533333333</v>
      </c>
      <c r="F853" s="26">
        <f>_xlfn.MAXIFS('data-from-invoicing'!E:E,'data-from-invoicing'!D:D,eslam.data!AR853)</f>
        <v>2071866.5</v>
      </c>
      <c r="G853" s="2">
        <f t="shared" si="130"/>
        <v>-1.0333333329763263</v>
      </c>
      <c r="H853" s="2"/>
      <c r="I853" s="23"/>
      <c r="J853" s="2">
        <f>SUMIF('collection only'!D:D,eslam.data!AQ853,'collection only'!E:E)</f>
        <v>1719649.2</v>
      </c>
      <c r="K853" s="26">
        <f>SUMIF('data-from-invoicing'!D:D,eslam.data!AR853,'data-from-invoicing'!F:F)</f>
        <v>1828422.1850000001</v>
      </c>
      <c r="L853" s="2">
        <f t="shared" si="131"/>
        <v>108772.9850000001</v>
      </c>
      <c r="M853" s="2"/>
      <c r="Q853" s="23"/>
      <c r="R853" s="2">
        <v>1719650.0562636431</v>
      </c>
      <c r="S853" s="1">
        <v>44926</v>
      </c>
      <c r="T853" s="1">
        <v>44920</v>
      </c>
      <c r="U853" s="1">
        <v>44936</v>
      </c>
      <c r="V853">
        <v>56</v>
      </c>
      <c r="W853" s="1">
        <v>44992</v>
      </c>
      <c r="X853" s="1">
        <v>44958</v>
      </c>
      <c r="Y853" s="2">
        <v>4683474.3619047618</v>
      </c>
      <c r="AA853" s="2">
        <v>1329550.32398466</v>
      </c>
      <c r="AC853" s="2">
        <v>30299.390754232591</v>
      </c>
      <c r="AD853" s="2">
        <v>122941.2</v>
      </c>
      <c r="AE853" s="2">
        <v>122941.2</v>
      </c>
      <c r="AF853" s="2">
        <v>0</v>
      </c>
      <c r="AG853" s="14">
        <f>SUMIF('consultant-gross'!D:D,eslam.data!AQ853,'consultant-gross'!F:F)</f>
        <v>2071867.5333333332</v>
      </c>
      <c r="AH853" s="14">
        <f>SUMIF('consultant-gross'!D:D,eslam.data!AQ853,'consultant-gross'!G:G)</f>
        <v>4683474.3619047618</v>
      </c>
      <c r="AI853" s="14">
        <f>SUMIF('consultant-net'!D:D,eslam.data!AQ853,'consultant-net'!F:F)</f>
        <v>1719650.0562636433</v>
      </c>
      <c r="AJ853" s="2" t="str">
        <f>VLOOKUP(A853,'eslam-to-invoicing'!A:B,2,0)</f>
        <v>Ora Zed Landscape Ph1</v>
      </c>
      <c r="AQ853" s="2" t="str">
        <f t="shared" si="132"/>
        <v>ORA - ZED - Landscape2</v>
      </c>
      <c r="AR853" s="2" t="str">
        <f t="shared" si="133"/>
        <v>Ora Zed Landscape Ph12</v>
      </c>
    </row>
    <row r="854" spans="1:44" hidden="1" x14ac:dyDescent="0.3">
      <c r="A854" s="6" t="s">
        <v>104</v>
      </c>
      <c r="B854" s="6">
        <f>VLOOKUP(A854,Sheet1!A:B,2,0)</f>
        <v>1</v>
      </c>
      <c r="C854" s="6">
        <v>3</v>
      </c>
      <c r="D854" s="25"/>
      <c r="E854" s="2">
        <v>2138801.7904761899</v>
      </c>
      <c r="F854" s="26">
        <f>_xlfn.MAXIFS('data-from-invoicing'!E:E,'data-from-invoicing'!D:D,eslam.data!AR854)</f>
        <v>2138801.9</v>
      </c>
      <c r="G854" s="2">
        <f t="shared" si="130"/>
        <v>0.10952380998060107</v>
      </c>
      <c r="H854" s="2"/>
      <c r="I854" s="23"/>
      <c r="J854" s="2">
        <f>SUMIF('collection only'!D:D,eslam.data!AQ854,'collection only'!E:E)</f>
        <v>1775205.58</v>
      </c>
      <c r="K854" s="26">
        <f>SUMIF('data-from-invoicing'!D:D,eslam.data!AR854,'data-from-invoicing'!F:F)</f>
        <v>1887492.675</v>
      </c>
      <c r="L854" s="2">
        <f t="shared" si="131"/>
        <v>112287.09499999997</v>
      </c>
      <c r="M854" s="2"/>
      <c r="Q854" s="23"/>
      <c r="R854" s="2">
        <v>1775205.48089737</v>
      </c>
      <c r="S854" s="1">
        <v>44957</v>
      </c>
      <c r="T854" s="1">
        <v>44951</v>
      </c>
      <c r="U854" s="1">
        <v>44951</v>
      </c>
      <c r="V854">
        <v>56</v>
      </c>
      <c r="W854" s="1">
        <v>45007</v>
      </c>
      <c r="X854" s="1">
        <v>44983</v>
      </c>
      <c r="Y854" s="2">
        <v>6822276.1523809517</v>
      </c>
      <c r="AA854" s="2">
        <v>2116384.0302827298</v>
      </c>
      <c r="AC854" s="2">
        <v>118260.2959780877</v>
      </c>
      <c r="AD854" s="2">
        <v>179084.745</v>
      </c>
      <c r="AE854" s="2">
        <v>179084.745</v>
      </c>
      <c r="AF854" s="2">
        <v>0</v>
      </c>
      <c r="AG854" s="14">
        <f>SUMIF('consultant-gross'!D:D,eslam.data!AQ854,'consultant-gross'!F:F)</f>
        <v>2138801.7904761899</v>
      </c>
      <c r="AH854" s="14">
        <f>SUMIF('consultant-gross'!D:D,eslam.data!AQ854,'consultant-gross'!G:G)</f>
        <v>6822276.1523809517</v>
      </c>
      <c r="AI854" s="14">
        <f>SUMIF('consultant-net'!D:D,eslam.data!AQ854,'consultant-net'!F:F)</f>
        <v>1775205.4808973698</v>
      </c>
      <c r="AJ854" s="2" t="str">
        <f>VLOOKUP(A854,'eslam-to-invoicing'!A:B,2,0)</f>
        <v>Ora Zed Landscape Ph1</v>
      </c>
      <c r="AQ854" s="2" t="str">
        <f t="shared" si="132"/>
        <v>ORA - ZED - Landscape3</v>
      </c>
      <c r="AR854" s="2" t="str">
        <f t="shared" si="133"/>
        <v>Ora Zed Landscape Ph13</v>
      </c>
    </row>
    <row r="855" spans="1:44" hidden="1" x14ac:dyDescent="0.3">
      <c r="A855" s="6" t="s">
        <v>104</v>
      </c>
      <c r="B855" s="6">
        <f>VLOOKUP(A855,Sheet1!A:B,2,0)</f>
        <v>1</v>
      </c>
      <c r="C855" s="6">
        <v>4</v>
      </c>
      <c r="D855" s="25"/>
      <c r="E855" s="2">
        <v>4909563.9142857147</v>
      </c>
      <c r="F855" s="26">
        <f>_xlfn.MAXIFS('data-from-invoicing'!E:E,'data-from-invoicing'!D:D,eslam.data!AR855)</f>
        <v>4909564.83</v>
      </c>
      <c r="G855" s="2">
        <f t="shared" si="130"/>
        <v>0.91571428533643484</v>
      </c>
      <c r="H855" s="2"/>
      <c r="I855" s="23"/>
      <c r="J855" s="2">
        <f>SUMIF('collection only'!D:D,eslam.data!AQ855,'collection only'!E:E)</f>
        <v>4074938.81</v>
      </c>
      <c r="K855" s="26">
        <f>SUMIF('data-from-invoicing'!D:D,eslam.data!AR855,'data-from-invoicing'!F:F)</f>
        <v>4332690.5999999996</v>
      </c>
      <c r="L855" s="2">
        <f t="shared" si="131"/>
        <v>257751.78999999957</v>
      </c>
      <c r="M855" s="2"/>
      <c r="Q855" s="23"/>
      <c r="R855" s="2">
        <v>4074938.0511045801</v>
      </c>
      <c r="S855" s="1">
        <v>44985</v>
      </c>
      <c r="T855" s="1">
        <v>44982</v>
      </c>
      <c r="U855" s="1">
        <v>44983</v>
      </c>
      <c r="V855">
        <v>56</v>
      </c>
      <c r="W855" s="1">
        <v>45039</v>
      </c>
      <c r="X855" s="1">
        <v>45026</v>
      </c>
      <c r="Y855" s="2">
        <v>11731840.06666667</v>
      </c>
      <c r="AA855" s="2">
        <v>4050371.3818666502</v>
      </c>
      <c r="AC855" s="2">
        <v>639071.43954930885</v>
      </c>
      <c r="AD855" s="2">
        <v>307960.8</v>
      </c>
      <c r="AE855" s="2">
        <v>307960.8</v>
      </c>
      <c r="AF855" s="2">
        <v>0</v>
      </c>
      <c r="AG855" s="14">
        <f>SUMIF('consultant-gross'!D:D,eslam.data!AQ855,'consultant-gross'!F:F)</f>
        <v>4909563.9142857147</v>
      </c>
      <c r="AH855" s="14">
        <f>SUMIF('consultant-gross'!D:D,eslam.data!AQ855,'consultant-gross'!G:G)</f>
        <v>11731840.066666666</v>
      </c>
      <c r="AI855" s="14">
        <f>SUMIF('consultant-net'!D:D,eslam.data!AQ855,'consultant-net'!F:F)</f>
        <v>4074938.0511045801</v>
      </c>
      <c r="AJ855" s="2" t="str">
        <f>VLOOKUP(A855,'eslam-to-invoicing'!A:B,2,0)</f>
        <v>Ora Zed Landscape Ph1</v>
      </c>
      <c r="AQ855" s="2" t="str">
        <f t="shared" si="132"/>
        <v>ORA - ZED - Landscape4</v>
      </c>
      <c r="AR855" s="2" t="str">
        <f t="shared" si="133"/>
        <v>Ora Zed Landscape Ph14</v>
      </c>
    </row>
    <row r="856" spans="1:44" hidden="1" x14ac:dyDescent="0.3">
      <c r="A856" s="6" t="s">
        <v>104</v>
      </c>
      <c r="B856" s="34">
        <f>VLOOKUP(A856,Sheet1!A:B,2,0)</f>
        <v>1</v>
      </c>
      <c r="C856" s="6">
        <v>5</v>
      </c>
      <c r="D856" s="25"/>
      <c r="E856" s="2">
        <v>3861209.6</v>
      </c>
      <c r="F856" s="26">
        <f>_xlfn.MAXIFS('data-from-invoicing'!E:E,'data-from-invoicing'!D:D,eslam.data!AR856)</f>
        <v>3284925.66</v>
      </c>
      <c r="G856" s="2">
        <f t="shared" si="130"/>
        <v>-576283.93999999994</v>
      </c>
      <c r="H856" s="2"/>
      <c r="I856" s="23"/>
      <c r="J856" s="2">
        <f>SUMIF('collection only'!D:D,eslam.data!AQ856,'collection only'!E:E)</f>
        <v>2726488.3</v>
      </c>
      <c r="K856" s="26">
        <f>SUMIF('data-from-invoicing'!D:D,eslam.data!AR856,'data-from-invoicing'!F:F)</f>
        <v>2898946.8930000002</v>
      </c>
      <c r="L856" s="2">
        <f t="shared" si="131"/>
        <v>172458.59300000034</v>
      </c>
      <c r="M856" s="2"/>
      <c r="Q856" s="23"/>
      <c r="R856" s="2">
        <v>3204803.9680011738</v>
      </c>
      <c r="S856" s="1">
        <v>45016</v>
      </c>
      <c r="T856" s="1">
        <v>45010</v>
      </c>
      <c r="U856" s="1">
        <v>45026</v>
      </c>
      <c r="V856">
        <v>56</v>
      </c>
      <c r="W856" s="1">
        <v>45082</v>
      </c>
      <c r="X856" s="1">
        <v>45047</v>
      </c>
      <c r="Y856" s="2">
        <v>15593049.66666667</v>
      </c>
      <c r="AA856" s="2">
        <v>5404662.8768366994</v>
      </c>
      <c r="AC856" s="2">
        <v>772348.39810074901</v>
      </c>
      <c r="AD856" s="2">
        <v>409317.55</v>
      </c>
      <c r="AE856" s="2">
        <v>409317.55</v>
      </c>
      <c r="AF856" s="2">
        <v>0</v>
      </c>
      <c r="AG856" s="14">
        <f>SUMIF('consultant-gross'!D:D,eslam.data!AQ856,'consultant-gross'!F:F)</f>
        <v>3861209.5999999996</v>
      </c>
      <c r="AH856" s="14">
        <f>SUMIF('consultant-gross'!D:D,eslam.data!AQ856,'consultant-gross'!G:G)</f>
        <v>15593049.666666666</v>
      </c>
      <c r="AI856" s="14">
        <f>SUMIF('consultant-net'!D:D,eslam.data!AQ856,'consultant-net'!F:F)</f>
        <v>3204803.9680011738</v>
      </c>
      <c r="AJ856" s="2" t="str">
        <f>VLOOKUP(A856,'eslam-to-invoicing'!A:B,2,0)</f>
        <v>Ora Zed Landscape Ph1</v>
      </c>
      <c r="AQ856" s="2" t="str">
        <f t="shared" si="132"/>
        <v>ORA - ZED - Landscape5</v>
      </c>
      <c r="AR856" s="2" t="str">
        <f t="shared" si="133"/>
        <v>Ora Zed Landscape Ph15</v>
      </c>
    </row>
    <row r="857" spans="1:44" hidden="1" x14ac:dyDescent="0.3">
      <c r="A857" s="6" t="s">
        <v>104</v>
      </c>
      <c r="B857" s="34">
        <f>VLOOKUP(A857,Sheet1!A:B,2,0)</f>
        <v>1</v>
      </c>
      <c r="C857" s="6">
        <v>6</v>
      </c>
      <c r="D857" s="25"/>
      <c r="E857" s="2">
        <v>3232045.3523809519</v>
      </c>
      <c r="F857" s="26">
        <f>_xlfn.MAXIFS('data-from-invoicing'!E:E,'data-from-invoicing'!D:D,eslam.data!AR857)</f>
        <v>3759868.5499999993</v>
      </c>
      <c r="G857" s="2">
        <f t="shared" si="130"/>
        <v>527823.19761904748</v>
      </c>
      <c r="H857" s="2"/>
      <c r="I857" s="23"/>
      <c r="J857" s="2">
        <f>SUMIF('collection only'!D:D,eslam.data!AQ857,'collection only'!E:E)</f>
        <v>3120690.89</v>
      </c>
      <c r="K857" s="26">
        <f>SUMIF('data-from-invoicing'!D:D,eslam.data!AR857,'data-from-invoicing'!F:F)</f>
        <v>3318083.9875000003</v>
      </c>
      <c r="L857" s="2">
        <f t="shared" si="131"/>
        <v>197393.09750000015</v>
      </c>
      <c r="M857" s="2"/>
      <c r="Q857" s="23"/>
      <c r="R857" s="2">
        <v>3160913.3163209171</v>
      </c>
      <c r="S857" s="1">
        <v>45046</v>
      </c>
      <c r="T857" s="1">
        <v>45041</v>
      </c>
      <c r="U857" s="1">
        <v>45057</v>
      </c>
      <c r="V857">
        <v>56</v>
      </c>
      <c r="W857" s="1">
        <v>45113</v>
      </c>
      <c r="X857" s="1">
        <v>45084</v>
      </c>
      <c r="Y857" s="2">
        <v>18825095.019047622</v>
      </c>
      <c r="AA857" s="2">
        <v>6624089.2241659993</v>
      </c>
      <c r="AC857" s="2">
        <v>816946.8693735596</v>
      </c>
      <c r="AD857" s="2">
        <v>494158.74</v>
      </c>
      <c r="AE857" s="2">
        <v>494158.74</v>
      </c>
      <c r="AF857" s="2">
        <v>0</v>
      </c>
      <c r="AG857" s="14">
        <f>SUMIF('consultant-gross'!D:D,eslam.data!AQ857,'consultant-gross'!F:F)</f>
        <v>3232045.3523809519</v>
      </c>
      <c r="AH857" s="14">
        <f>SUMIF('consultant-gross'!D:D,eslam.data!AQ857,'consultant-gross'!G:G)</f>
        <v>18825095.019047618</v>
      </c>
      <c r="AI857" s="14">
        <f>SUMIF('consultant-net'!D:D,eslam.data!AQ857,'consultant-net'!F:F)</f>
        <v>3160913.3163209166</v>
      </c>
      <c r="AJ857" s="2" t="str">
        <f>VLOOKUP(A857,'eslam-to-invoicing'!A:B,2,0)</f>
        <v>Ora Zed Landscape Ph1</v>
      </c>
      <c r="AQ857" s="2" t="str">
        <f t="shared" si="132"/>
        <v>ORA - ZED - Landscape6</v>
      </c>
      <c r="AR857" s="2" t="str">
        <f t="shared" si="133"/>
        <v>Ora Zed Landscape Ph16</v>
      </c>
    </row>
    <row r="858" spans="1:44" hidden="1" x14ac:dyDescent="0.3">
      <c r="A858" s="6" t="s">
        <v>104</v>
      </c>
      <c r="B858" s="34">
        <f>VLOOKUP(A858,Sheet1!A:B,2,0)</f>
        <v>1</v>
      </c>
      <c r="C858" s="6">
        <v>7</v>
      </c>
      <c r="D858" s="25"/>
      <c r="E858" s="2">
        <v>1440674.761904761</v>
      </c>
      <c r="F858" s="26">
        <f>_xlfn.MAXIFS('data-from-invoicing'!E:E,'data-from-invoicing'!D:D,eslam.data!AR858)</f>
        <v>1343089.52</v>
      </c>
      <c r="G858" s="2">
        <f t="shared" si="130"/>
        <v>-97585.241904760944</v>
      </c>
      <c r="H858" s="2"/>
      <c r="I858" s="23"/>
      <c r="J858" s="2">
        <f>SUMIF('collection only'!D:D,eslam.data!AQ858,'collection only'!E:E)</f>
        <v>964764.3</v>
      </c>
      <c r="K858" s="26">
        <f>SUMIF('data-from-invoicing'!D:D,eslam.data!AR858,'data-from-invoicing'!F:F)</f>
        <v>1035276.4959999999</v>
      </c>
      <c r="L858" s="2">
        <f t="shared" si="131"/>
        <v>70512.19599999988</v>
      </c>
      <c r="M858" s="2"/>
      <c r="Q858" s="23"/>
      <c r="R858" s="2">
        <v>1045760.053159377</v>
      </c>
      <c r="S858" s="1">
        <v>45077</v>
      </c>
      <c r="T858" s="1">
        <v>45071</v>
      </c>
      <c r="U858" s="1">
        <v>45084</v>
      </c>
      <c r="V858">
        <v>56</v>
      </c>
      <c r="W858" s="1">
        <v>45140</v>
      </c>
      <c r="X858" s="1">
        <v>45124</v>
      </c>
      <c r="Y858" s="2">
        <v>20265769.780952379</v>
      </c>
      <c r="AA858" s="2">
        <v>7155995.1362478388</v>
      </c>
      <c r="AC858" s="2">
        <v>835084.58319647505</v>
      </c>
      <c r="AD858" s="2">
        <v>531976.45499999996</v>
      </c>
      <c r="AE858" s="2">
        <v>531976.45499999996</v>
      </c>
      <c r="AF858" s="2">
        <v>0</v>
      </c>
      <c r="AG858" s="14">
        <f>SUMIF('consultant-gross'!D:D,eslam.data!AQ858,'consultant-gross'!F:F)</f>
        <v>1440674.7619047612</v>
      </c>
      <c r="AH858" s="14">
        <f>SUMIF('consultant-gross'!D:D,eslam.data!AQ858,'consultant-gross'!G:G)</f>
        <v>20265769.780952379</v>
      </c>
      <c r="AI858" s="14">
        <f>SUMIF('consultant-net'!D:D,eslam.data!AQ858,'consultant-net'!F:F)</f>
        <v>1045760.0531593766</v>
      </c>
      <c r="AJ858" s="2" t="str">
        <f>VLOOKUP(A858,'eslam-to-invoicing'!A:B,2,0)</f>
        <v>Ora Zed Landscape Ph1</v>
      </c>
      <c r="AQ858" s="2" t="str">
        <f t="shared" si="132"/>
        <v>ORA - ZED - Landscape7</v>
      </c>
      <c r="AR858" s="2" t="str">
        <f t="shared" si="133"/>
        <v>Ora Zed Landscape Ph17</v>
      </c>
    </row>
    <row r="859" spans="1:44" hidden="1" x14ac:dyDescent="0.3">
      <c r="A859" s="6" t="s">
        <v>104</v>
      </c>
      <c r="B859" s="34">
        <f>VLOOKUP(A859,Sheet1!A:B,2,0)</f>
        <v>1</v>
      </c>
      <c r="C859" s="6">
        <v>8</v>
      </c>
      <c r="D859" s="25"/>
      <c r="E859" s="2">
        <v>11600772.26942257</v>
      </c>
      <c r="F859" s="26">
        <f>_xlfn.MAXIFS('data-from-invoicing'!E:E,'data-from-invoicing'!D:D,eslam.data!AR859)</f>
        <v>6274745.71</v>
      </c>
      <c r="G859" s="2">
        <f t="shared" si="130"/>
        <v>-5326026.5594225703</v>
      </c>
      <c r="H859" s="2"/>
      <c r="I859" s="23"/>
      <c r="J859" s="2">
        <f>SUMIF('collection only'!D:D,eslam.data!AQ859,'collection only'!E:E)</f>
        <v>5158038.9400000004</v>
      </c>
      <c r="K859" s="26">
        <f>SUMIF('data-from-invoicing'!D:D,eslam.data!AR859,'data-from-invoicing'!F:F)</f>
        <v>5158038.9354999997</v>
      </c>
      <c r="L859" s="2">
        <f t="shared" si="131"/>
        <v>-4.5000007376074791E-3</v>
      </c>
      <c r="M859" s="2"/>
      <c r="Q859" s="23"/>
      <c r="R859" s="2">
        <v>9578640.9798947722</v>
      </c>
      <c r="S859" s="1">
        <v>45107</v>
      </c>
      <c r="T859" s="1">
        <v>45102</v>
      </c>
      <c r="U859" s="1">
        <v>45116</v>
      </c>
      <c r="V859">
        <v>56</v>
      </c>
      <c r="W859" s="1">
        <v>45172</v>
      </c>
      <c r="X859" s="1">
        <v>45147</v>
      </c>
      <c r="Y859" s="2">
        <v>31866542.050374951</v>
      </c>
      <c r="AA859" s="2">
        <v>10056562.050738931</v>
      </c>
      <c r="AB859" s="2">
        <v>200000</v>
      </c>
      <c r="AC859" s="2">
        <v>5892201.0450631296</v>
      </c>
      <c r="AD859" s="2">
        <v>836496.72882234002</v>
      </c>
      <c r="AE859" s="2">
        <v>836496.72882234002</v>
      </c>
      <c r="AF859" s="2">
        <v>0</v>
      </c>
      <c r="AG859" s="14">
        <f>SUMIF('consultant-gross'!D:D,eslam.data!AQ859,'consultant-gross'!F:F)</f>
        <v>11600772.269422572</v>
      </c>
      <c r="AH859" s="14">
        <f>SUMIF('consultant-gross'!D:D,eslam.data!AQ859,'consultant-gross'!G:G)</f>
        <v>31866542.050374951</v>
      </c>
      <c r="AI859" s="14">
        <f>SUMIF('consultant-net'!D:D,eslam.data!AQ859,'consultant-net'!F:F)</f>
        <v>9578640.9798947722</v>
      </c>
      <c r="AJ859" s="2" t="str">
        <f>VLOOKUP(A859,'eslam-to-invoicing'!A:B,2,0)</f>
        <v>Ora Zed Landscape Ph1</v>
      </c>
      <c r="AQ859" s="2" t="str">
        <f t="shared" si="132"/>
        <v>ORA - ZED - Landscape8</v>
      </c>
      <c r="AR859" s="2" t="str">
        <f t="shared" si="133"/>
        <v>Ora Zed Landscape Ph18</v>
      </c>
    </row>
    <row r="860" spans="1:44" hidden="1" x14ac:dyDescent="0.3">
      <c r="A860" s="6" t="s">
        <v>104</v>
      </c>
      <c r="B860" s="34">
        <f>VLOOKUP(A860,Sheet1!A:B,2,0)</f>
        <v>1</v>
      </c>
      <c r="C860" s="6">
        <v>9</v>
      </c>
      <c r="D860" s="25"/>
      <c r="E860" s="2">
        <v>3994751.4353393279</v>
      </c>
      <c r="F860" s="26">
        <f>_xlfn.MAXIFS('data-from-invoicing'!E:E,'data-from-invoicing'!D:D,eslam.data!AR860)</f>
        <v>4486249.0225</v>
      </c>
      <c r="G860" s="2">
        <f t="shared" si="130"/>
        <v>491497.58716067206</v>
      </c>
      <c r="H860" s="2"/>
      <c r="I860" s="23"/>
      <c r="J860" s="2">
        <f>SUMIF('collection only'!D:D,eslam.data!AQ860,'collection only'!E:E)</f>
        <v>3863087.97</v>
      </c>
      <c r="K860" s="26">
        <f>SUMIF('data-from-invoicing'!D:D,eslam.data!AR860,'data-from-invoicing'!F:F)</f>
        <v>3863087.97</v>
      </c>
      <c r="L860" s="2">
        <f t="shared" si="131"/>
        <v>0</v>
      </c>
      <c r="M860" s="2"/>
      <c r="Q860" s="23"/>
      <c r="R860" s="2">
        <v>3636861.919795007</v>
      </c>
      <c r="S860" s="1">
        <v>45138</v>
      </c>
      <c r="T860" s="1">
        <v>45132</v>
      </c>
      <c r="U860" s="1">
        <v>45145</v>
      </c>
      <c r="V860">
        <v>56</v>
      </c>
      <c r="W860" s="1">
        <v>45201</v>
      </c>
      <c r="X860" s="1">
        <v>45186</v>
      </c>
      <c r="Y860" s="2">
        <v>35861293.485714279</v>
      </c>
      <c r="AA860" s="2">
        <v>10889989.70639769</v>
      </c>
      <c r="AC860" s="2">
        <v>5974589.29</v>
      </c>
      <c r="AD860" s="2">
        <v>941358.95</v>
      </c>
      <c r="AE860" s="2">
        <v>941358.95</v>
      </c>
      <c r="AF860" s="2">
        <v>0</v>
      </c>
      <c r="AG860" s="14">
        <f>SUMIF('consultant-gross'!D:D,eslam.data!AQ860,'consultant-gross'!F:F)</f>
        <v>3994751.4353393279</v>
      </c>
      <c r="AH860" s="14">
        <f>SUMIF('consultant-gross'!D:D,eslam.data!AQ860,'consultant-gross'!G:G)</f>
        <v>35861293.485714279</v>
      </c>
      <c r="AI860" s="14">
        <f>SUMIF('consultant-net'!D:D,eslam.data!AQ860,'consultant-net'!F:F)</f>
        <v>3636861.9197950065</v>
      </c>
      <c r="AJ860" s="2" t="str">
        <f>VLOOKUP(A860,'eslam-to-invoicing'!A:B,2,0)</f>
        <v>Ora Zed Landscape Ph1</v>
      </c>
      <c r="AQ860" s="2" t="str">
        <f t="shared" si="132"/>
        <v>ORA - ZED - Landscape9</v>
      </c>
      <c r="AR860" s="2" t="str">
        <f t="shared" si="133"/>
        <v>Ora Zed Landscape Ph19</v>
      </c>
    </row>
    <row r="861" spans="1:44" hidden="1" x14ac:dyDescent="0.3">
      <c r="A861" s="6" t="s">
        <v>104</v>
      </c>
      <c r="B861" s="34">
        <f>VLOOKUP(A861,Sheet1!A:B,2,0)</f>
        <v>1</v>
      </c>
      <c r="C861" s="6">
        <v>10</v>
      </c>
      <c r="D861" s="25"/>
      <c r="E861" s="2">
        <v>3258480.285714291</v>
      </c>
      <c r="F861" s="26">
        <f>_xlfn.MAXIFS('data-from-invoicing'!E:E,'data-from-invoicing'!D:D,eslam.data!AR861)</f>
        <v>3148169.54</v>
      </c>
      <c r="G861" s="2">
        <f t="shared" si="130"/>
        <v>-110310.745714291</v>
      </c>
      <c r="H861" s="2"/>
      <c r="I861" s="23"/>
      <c r="J861" s="2">
        <f>SUMIF('collection only'!D:D,eslam.data!AQ861,'collection only'!E:E)</f>
        <v>6562980.7200000007</v>
      </c>
      <c r="K861" s="26">
        <f>SUMIF('data-from-invoicing'!D:D,eslam.data!AR861,'data-from-invoicing'!F:F)</f>
        <v>2562980.7170000002</v>
      </c>
      <c r="L861" s="2">
        <f t="shared" si="131"/>
        <v>-4000000.0030000005</v>
      </c>
      <c r="M861" s="2"/>
      <c r="Q861" s="23"/>
      <c r="R861" s="2">
        <v>2654538.63</v>
      </c>
      <c r="S861" s="1">
        <v>45169</v>
      </c>
      <c r="T861" s="1">
        <v>45163</v>
      </c>
      <c r="U861" s="1">
        <v>45179</v>
      </c>
      <c r="V861">
        <v>56</v>
      </c>
      <c r="W861" s="1">
        <v>45235</v>
      </c>
      <c r="X861" s="1">
        <v>45209</v>
      </c>
      <c r="Y861" s="2">
        <v>39119773.77142857</v>
      </c>
      <c r="AA861" s="2">
        <v>12128157.279999999</v>
      </c>
      <c r="AB861" s="2">
        <v>50000</v>
      </c>
      <c r="AC861" s="2">
        <v>6008554.2000000002</v>
      </c>
      <c r="AD861" s="2">
        <v>1026894.06</v>
      </c>
      <c r="AE861" s="2">
        <v>1026894.06</v>
      </c>
      <c r="AF861" s="2">
        <v>0</v>
      </c>
      <c r="AG861" s="14">
        <f>SUMIF('consultant-gross'!D:D,eslam.data!AQ861,'consultant-gross'!F:F)</f>
        <v>3258480.285714291</v>
      </c>
      <c r="AH861" s="14">
        <f>SUMIF('consultant-gross'!D:D,eslam.data!AQ861,'consultant-gross'!G:G)</f>
        <v>39119773.77142857</v>
      </c>
      <c r="AI861" s="14">
        <f>SUMIF('consultant-net'!D:D,eslam.data!AQ861,'consultant-net'!F:F)</f>
        <v>2654538.63</v>
      </c>
      <c r="AJ861" s="2" t="str">
        <f>VLOOKUP(A861,'eslam-to-invoicing'!A:B,2,0)</f>
        <v>Ora Zed Landscape Ph1</v>
      </c>
      <c r="AQ861" s="2" t="str">
        <f t="shared" si="132"/>
        <v>ORA - ZED - Landscape10</v>
      </c>
      <c r="AR861" s="2" t="str">
        <f t="shared" si="133"/>
        <v>Ora Zed Landscape Ph110</v>
      </c>
    </row>
    <row r="862" spans="1:44" hidden="1" x14ac:dyDescent="0.3">
      <c r="A862" s="6" t="s">
        <v>104</v>
      </c>
      <c r="B862" s="34">
        <f>VLOOKUP(A862,Sheet1!A:B,2,0)</f>
        <v>1</v>
      </c>
      <c r="C862" s="6">
        <v>11</v>
      </c>
      <c r="D862" s="25"/>
      <c r="E862" s="2">
        <v>6742108.104761906</v>
      </c>
      <c r="F862" s="26">
        <f>_xlfn.MAXIFS('data-from-invoicing'!E:E,'data-from-invoicing'!D:D,eslam.data!AR862)</f>
        <v>6460754.4199999999</v>
      </c>
      <c r="G862" s="2">
        <f t="shared" si="130"/>
        <v>-281353.68476190604</v>
      </c>
      <c r="H862" s="2"/>
      <c r="I862" s="23"/>
      <c r="J862" s="2">
        <f>SUMIF('collection only'!D:D,eslam.data!AQ862,'collection only'!E:E)</f>
        <v>5312426.17</v>
      </c>
      <c r="K862" s="26">
        <f>SUMIF('data-from-invoicing'!D:D,eslam.data!AR862,'data-from-invoicing'!F:F)</f>
        <v>5312426.17</v>
      </c>
      <c r="L862" s="2">
        <f t="shared" si="131"/>
        <v>0</v>
      </c>
      <c r="M862" s="2"/>
      <c r="Q862" s="23"/>
      <c r="R862" s="2">
        <v>6014170.71</v>
      </c>
      <c r="S862" s="1">
        <v>45199</v>
      </c>
      <c r="T862" s="1">
        <v>45194</v>
      </c>
      <c r="U862" s="1">
        <v>45208</v>
      </c>
      <c r="V862">
        <v>56</v>
      </c>
      <c r="W862" s="1">
        <v>45264</v>
      </c>
      <c r="X862" s="1">
        <v>45234</v>
      </c>
      <c r="Y862" s="2">
        <v>45861881.876190484</v>
      </c>
      <c r="AA862" s="2">
        <v>14252099.550000001</v>
      </c>
      <c r="AB862" s="2">
        <v>100000</v>
      </c>
      <c r="AC862" s="2">
        <v>6064800</v>
      </c>
      <c r="AD862" s="2">
        <v>1203874</v>
      </c>
      <c r="AE862" s="2">
        <v>1203874</v>
      </c>
      <c r="AF862" s="2">
        <v>0</v>
      </c>
      <c r="AG862" s="14">
        <f>SUMIF('consultant-gross'!D:D,eslam.data!AQ862,'consultant-gross'!F:F)</f>
        <v>6742108.104761906</v>
      </c>
      <c r="AH862" s="14">
        <f>SUMIF('consultant-gross'!D:D,eslam.data!AQ862,'consultant-gross'!G:G)</f>
        <v>45861881.876190476</v>
      </c>
      <c r="AI862" s="14">
        <f>SUMIF('consultant-net'!D:D,eslam.data!AQ862,'consultant-net'!F:F)</f>
        <v>6014170.71</v>
      </c>
      <c r="AJ862" s="2" t="str">
        <f>VLOOKUP(A862,'eslam-to-invoicing'!A:B,2,0)</f>
        <v>Ora Zed Landscape Ph1</v>
      </c>
      <c r="AQ862" s="2" t="str">
        <f t="shared" si="132"/>
        <v>ORA - ZED - Landscape11</v>
      </c>
      <c r="AR862" s="2" t="str">
        <f t="shared" si="133"/>
        <v>Ora Zed Landscape Ph111</v>
      </c>
    </row>
    <row r="863" spans="1:44" hidden="1" x14ac:dyDescent="0.3">
      <c r="A863" s="6" t="s">
        <v>104</v>
      </c>
      <c r="B863" s="34">
        <f>VLOOKUP(A863,Sheet1!A:B,2,0)</f>
        <v>1</v>
      </c>
      <c r="C863" s="6">
        <v>12</v>
      </c>
      <c r="D863" s="25"/>
      <c r="E863" s="2">
        <v>9303031.3714285642</v>
      </c>
      <c r="F863" s="26">
        <f>_xlfn.MAXIFS('data-from-invoicing'!E:E,'data-from-invoicing'!D:D,eslam.data!AR863)</f>
        <v>7506327.0700000003</v>
      </c>
      <c r="G863" s="2">
        <f t="shared" si="130"/>
        <v>-1796704.3014285639</v>
      </c>
      <c r="H863" s="2"/>
      <c r="I863" s="23"/>
      <c r="J863" s="2">
        <f>SUMIF('collection only'!D:D,eslam.data!AQ863,'collection only'!E:E)</f>
        <v>6030251.4699999997</v>
      </c>
      <c r="K863" s="26">
        <f>SUMIF('data-from-invoicing'!D:D,eslam.data!AR863,'data-from-invoicing'!F:F)</f>
        <v>6030251.4699999997</v>
      </c>
      <c r="L863" s="2">
        <f t="shared" si="131"/>
        <v>0</v>
      </c>
      <c r="M863" s="2"/>
      <c r="Q863" s="23"/>
      <c r="R863" s="2">
        <v>7521516.04</v>
      </c>
      <c r="S863" s="1">
        <v>45230</v>
      </c>
      <c r="T863" s="1">
        <v>45224</v>
      </c>
      <c r="U863" s="1">
        <v>45236</v>
      </c>
      <c r="V863">
        <v>56</v>
      </c>
      <c r="W863" s="1">
        <v>45292</v>
      </c>
      <c r="X863" s="1">
        <v>45250</v>
      </c>
      <c r="Y863" s="2">
        <v>55164913.24761904</v>
      </c>
      <c r="AA863" s="2">
        <v>16356170.6</v>
      </c>
      <c r="AB863" s="2">
        <v>300000</v>
      </c>
      <c r="AC863" s="2">
        <v>6136800.2400000002</v>
      </c>
      <c r="AD863" s="2">
        <v>1448078.9750000001</v>
      </c>
      <c r="AE863" s="2">
        <v>1448078.9750000001</v>
      </c>
      <c r="AF863" s="2">
        <v>0</v>
      </c>
      <c r="AG863" s="14">
        <f>SUMIF('consultant-gross'!D:D,eslam.data!AQ863,'consultant-gross'!F:F)</f>
        <v>9303031.3714285642</v>
      </c>
      <c r="AH863" s="14">
        <f>SUMIF('consultant-gross'!D:D,eslam.data!AQ863,'consultant-gross'!G:G)</f>
        <v>55164913.24761904</v>
      </c>
      <c r="AI863" s="14">
        <f>SUMIF('consultant-net'!D:D,eslam.data!AQ863,'consultant-net'!F:F)</f>
        <v>7521516.04</v>
      </c>
      <c r="AJ863" s="2" t="str">
        <f>VLOOKUP(A863,'eslam-to-invoicing'!A:B,2,0)</f>
        <v>Ora Zed Landscape Ph1</v>
      </c>
      <c r="AQ863" s="2" t="str">
        <f t="shared" si="132"/>
        <v>ORA - ZED - Landscape12</v>
      </c>
      <c r="AR863" s="2" t="str">
        <f t="shared" si="133"/>
        <v>Ora Zed Landscape Ph112</v>
      </c>
    </row>
    <row r="864" spans="1:44" hidden="1" x14ac:dyDescent="0.3">
      <c r="A864" s="6" t="s">
        <v>104</v>
      </c>
      <c r="B864" s="34">
        <f>VLOOKUP(A864,Sheet1!A:B,2,0)</f>
        <v>1</v>
      </c>
      <c r="C864" s="6">
        <v>13</v>
      </c>
      <c r="D864" s="25"/>
      <c r="E864" s="2">
        <v>-692002.62857142836</v>
      </c>
      <c r="F864" s="26">
        <f>_xlfn.MAXIFS('data-from-invoicing'!E:E,'data-from-invoicing'!D:D,eslam.data!AR864)</f>
        <v>1148717.83</v>
      </c>
      <c r="G864" s="2">
        <f t="shared" si="130"/>
        <v>1840720.4585714284</v>
      </c>
      <c r="H864" s="2"/>
      <c r="I864" s="23"/>
      <c r="J864" s="2">
        <f>SUMIF('collection only'!D:D,eslam.data!AQ864,'collection only'!E:E)</f>
        <v>0</v>
      </c>
      <c r="K864" s="26">
        <f>SUMIF('data-from-invoicing'!D:D,eslam.data!AR864,'data-from-invoicing'!F:F)</f>
        <v>868255.79</v>
      </c>
      <c r="L864" s="2">
        <f t="shared" si="131"/>
        <v>868255.79</v>
      </c>
      <c r="M864" s="2"/>
      <c r="Q864" s="23"/>
      <c r="R864" s="2">
        <v>-674362.19</v>
      </c>
      <c r="S864" s="1">
        <v>45260</v>
      </c>
      <c r="T864" s="1">
        <v>45255</v>
      </c>
      <c r="U864" s="1">
        <v>45271</v>
      </c>
      <c r="V864">
        <v>56</v>
      </c>
      <c r="W864" s="1">
        <v>45327</v>
      </c>
      <c r="X864" s="1">
        <v>45342</v>
      </c>
      <c r="Y864" s="2">
        <v>54472910.619047612</v>
      </c>
      <c r="AA864" s="2">
        <v>13854310.92</v>
      </c>
      <c r="AB864" s="2">
        <v>400000</v>
      </c>
      <c r="AC864" s="2">
        <v>6133954.2699999996</v>
      </c>
      <c r="AD864" s="2">
        <v>1429913.905</v>
      </c>
      <c r="AE864" s="2">
        <v>1429913.905</v>
      </c>
      <c r="AF864" s="2">
        <v>0</v>
      </c>
      <c r="AG864" s="14">
        <f>SUMIF('consultant-gross'!D:D,eslam.data!AQ864,'consultant-gross'!F:F)</f>
        <v>-692002.62857142836</v>
      </c>
      <c r="AH864" s="14">
        <f>SUMIF('consultant-gross'!D:D,eslam.data!AQ864,'consultant-gross'!G:G)</f>
        <v>54472910.619047612</v>
      </c>
      <c r="AI864" s="14">
        <f>SUMIF('consultant-net'!D:D,eslam.data!AQ864,'consultant-net'!F:F)</f>
        <v>-674362.19</v>
      </c>
      <c r="AJ864" s="2" t="str">
        <f>VLOOKUP(A864,'eslam-to-invoicing'!A:B,2,0)</f>
        <v>Ora Zed Landscape Ph1</v>
      </c>
      <c r="AQ864" s="2" t="str">
        <f t="shared" si="132"/>
        <v>ORA - ZED - Landscape13</v>
      </c>
      <c r="AR864" s="2" t="str">
        <f t="shared" si="133"/>
        <v>Ora Zed Landscape Ph113</v>
      </c>
    </row>
    <row r="865" spans="1:44" hidden="1" x14ac:dyDescent="0.3">
      <c r="A865" s="6" t="s">
        <v>104</v>
      </c>
      <c r="B865" s="34">
        <f>VLOOKUP(A865,Sheet1!A:B,2,0)</f>
        <v>1</v>
      </c>
      <c r="C865" s="6">
        <v>14</v>
      </c>
      <c r="D865" s="25"/>
      <c r="E865" s="2">
        <v>1197004.695238099</v>
      </c>
      <c r="F865" s="26">
        <f>_xlfn.MAXIFS('data-from-invoicing'!E:E,'data-from-invoicing'!D:D,eslam.data!AR865)</f>
        <v>0</v>
      </c>
      <c r="G865" s="2">
        <f t="shared" si="130"/>
        <v>-1197004.695238099</v>
      </c>
      <c r="H865" s="2"/>
      <c r="I865" s="23"/>
      <c r="J865" s="2">
        <f>SUMIF('collection only'!D:D,eslam.data!AQ865,'collection only'!E:E)</f>
        <v>868255.79</v>
      </c>
      <c r="K865" s="26">
        <f>SUMIF('data-from-invoicing'!D:D,eslam.data!AR865,'data-from-invoicing'!F:F)</f>
        <v>0</v>
      </c>
      <c r="L865" s="2">
        <f t="shared" si="131"/>
        <v>-868255.79</v>
      </c>
      <c r="M865" s="2"/>
      <c r="Q865" s="23"/>
      <c r="R865" s="2">
        <v>1008333.54</v>
      </c>
      <c r="S865" s="1">
        <v>45291</v>
      </c>
      <c r="T865" s="1">
        <v>45285</v>
      </c>
      <c r="U865" s="1">
        <v>45307</v>
      </c>
      <c r="V865">
        <v>56</v>
      </c>
      <c r="W865" s="1">
        <v>45363</v>
      </c>
      <c r="X865" s="1">
        <v>45371</v>
      </c>
      <c r="Y865" s="2">
        <v>55669915.31428571</v>
      </c>
      <c r="AA865" s="2">
        <v>14304471.380000001</v>
      </c>
      <c r="AB865" s="2">
        <v>385180.36</v>
      </c>
      <c r="AC865" s="2">
        <v>6143327.5</v>
      </c>
      <c r="AD865" s="2">
        <v>1461335.2749999999</v>
      </c>
      <c r="AE865" s="2">
        <v>1461335.2749999999</v>
      </c>
      <c r="AF865" s="2">
        <v>0</v>
      </c>
      <c r="AG865" s="14">
        <f>SUMIF('consultant-gross'!D:D,eslam.data!AQ865,'consultant-gross'!F:F)</f>
        <v>1197004.6952380985</v>
      </c>
      <c r="AH865" s="14">
        <f>SUMIF('consultant-gross'!D:D,eslam.data!AQ865,'consultant-gross'!G:G)</f>
        <v>55669915.31428571</v>
      </c>
      <c r="AI865" s="14">
        <f>SUMIF('consultant-net'!D:D,eslam.data!AQ865,'consultant-net'!F:F)</f>
        <v>1008333.54</v>
      </c>
      <c r="AJ865" s="2" t="str">
        <f>VLOOKUP(A865,'eslam-to-invoicing'!A:B,2,0)</f>
        <v>Ora Zed Landscape Ph1</v>
      </c>
      <c r="AQ865" s="2" t="str">
        <f t="shared" si="132"/>
        <v>ORA - ZED - Landscape14</v>
      </c>
      <c r="AR865" s="2" t="str">
        <f t="shared" si="133"/>
        <v>Ora Zed Landscape Ph114</v>
      </c>
    </row>
    <row r="866" spans="1:44" hidden="1" x14ac:dyDescent="0.3">
      <c r="A866" s="6" t="s">
        <v>104</v>
      </c>
      <c r="B866" s="6">
        <f>VLOOKUP(A866,Sheet1!A:B,2,0)</f>
        <v>1</v>
      </c>
      <c r="C866" s="6">
        <v>15</v>
      </c>
      <c r="D866" s="25"/>
      <c r="E866" s="2">
        <v>3753240.2190476209</v>
      </c>
      <c r="F866" s="26">
        <f>_xlfn.MAXIFS('data-from-invoicing'!E:E,'data-from-invoicing'!D:D,eslam.data!AR866)</f>
        <v>3753240.01</v>
      </c>
      <c r="G866" s="2">
        <f t="shared" si="130"/>
        <v>-0.20904762111604214</v>
      </c>
      <c r="H866" s="2"/>
      <c r="I866" s="23"/>
      <c r="J866" s="2">
        <f>SUMIF('collection only'!D:D,eslam.data!AQ866,'collection only'!E:E)</f>
        <v>3165189.2</v>
      </c>
      <c r="K866" s="26">
        <f>SUMIF('data-from-invoicing'!D:D,eslam.data!AR866,'data-from-invoicing'!F:F)</f>
        <v>3165189.2</v>
      </c>
      <c r="L866" s="2">
        <f t="shared" si="131"/>
        <v>0</v>
      </c>
      <c r="M866" s="2"/>
      <c r="Q866" s="23"/>
      <c r="R866" s="2">
        <v>5175911.3600000003</v>
      </c>
      <c r="S866" s="1">
        <v>45322</v>
      </c>
      <c r="T866" s="1">
        <v>45316</v>
      </c>
      <c r="U866" s="1">
        <v>45328</v>
      </c>
      <c r="V866">
        <v>56</v>
      </c>
      <c r="W866" s="1">
        <v>45384</v>
      </c>
      <c r="X866" s="1">
        <v>45402</v>
      </c>
      <c r="Y866" s="2">
        <v>59423155.533333331</v>
      </c>
      <c r="AA866" s="2">
        <v>16680600.84</v>
      </c>
      <c r="AB866" s="2">
        <v>335180.36</v>
      </c>
      <c r="AC866" s="2">
        <v>5731208.9900000002</v>
      </c>
      <c r="AD866" s="2">
        <v>1559857.835</v>
      </c>
      <c r="AE866" s="2">
        <v>1559857.835</v>
      </c>
      <c r="AF866" s="2">
        <v>0</v>
      </c>
      <c r="AG866" s="14">
        <f>SUMIF('consultant-gross'!D:D,eslam.data!AQ866,'consultant-gross'!F:F)</f>
        <v>3753240.2190476209</v>
      </c>
      <c r="AH866" s="14">
        <f>SUMIF('consultant-gross'!D:D,eslam.data!AQ866,'consultant-gross'!G:G)</f>
        <v>59423155.533333331</v>
      </c>
      <c r="AI866" s="14">
        <f>SUMIF('consultant-net'!D:D,eslam.data!AQ866,'consultant-net'!F:F)</f>
        <v>5175911.3600000003</v>
      </c>
      <c r="AJ866" s="2" t="str">
        <f>VLOOKUP(A866,'eslam-to-invoicing'!A:B,2,0)</f>
        <v>Ora Zed Landscape Ph1</v>
      </c>
      <c r="AQ866" s="2" t="str">
        <f t="shared" si="132"/>
        <v>ORA - ZED - Landscape15</v>
      </c>
      <c r="AR866" s="2" t="str">
        <f t="shared" si="133"/>
        <v>Ora Zed Landscape Ph115</v>
      </c>
    </row>
    <row r="867" spans="1:44" hidden="1" x14ac:dyDescent="0.3">
      <c r="A867" s="6" t="s">
        <v>104</v>
      </c>
      <c r="B867" s="6">
        <f>VLOOKUP(A867,Sheet1!A:B,2,0)</f>
        <v>1</v>
      </c>
      <c r="C867" s="6">
        <v>16</v>
      </c>
      <c r="D867" s="25"/>
      <c r="E867" s="2">
        <v>1773392.8380952401</v>
      </c>
      <c r="F867" s="26">
        <f>_xlfn.MAXIFS('data-from-invoicing'!E:E,'data-from-invoicing'!D:D,eslam.data!AR867)</f>
        <v>1773393.33</v>
      </c>
      <c r="G867" s="2">
        <f t="shared" si="130"/>
        <v>0.49190476001240313</v>
      </c>
      <c r="H867" s="2"/>
      <c r="I867" s="23"/>
      <c r="J867" s="2">
        <f>SUMIF('collection only'!D:D,eslam.data!AQ867,'collection only'!E:E)</f>
        <v>1521916.47</v>
      </c>
      <c r="K867" s="26">
        <f>SUMIF('data-from-invoicing'!D:D,eslam.data!AR867,'data-from-invoicing'!F:F)</f>
        <v>1521916.4665000001</v>
      </c>
      <c r="L867" s="2">
        <f t="shared" si="131"/>
        <v>-3.499999875202775E-3</v>
      </c>
      <c r="M867" s="2"/>
      <c r="Q867" s="23"/>
      <c r="R867" s="2">
        <v>1521916.05</v>
      </c>
      <c r="S867" s="1">
        <v>45351</v>
      </c>
      <c r="T867" s="1">
        <v>45347</v>
      </c>
      <c r="U867" s="1">
        <v>45358</v>
      </c>
      <c r="V867">
        <v>56</v>
      </c>
      <c r="W867" s="1">
        <v>45414</v>
      </c>
      <c r="X867" s="1">
        <v>45381</v>
      </c>
      <c r="Y867" s="2">
        <v>61196548.371428572</v>
      </c>
      <c r="AA867" s="2">
        <v>14544514.789999999</v>
      </c>
      <c r="AB867" s="2">
        <v>285180.36</v>
      </c>
      <c r="AC867" s="2">
        <v>5755565.1600000001</v>
      </c>
      <c r="AD867" s="2">
        <v>1606409.395</v>
      </c>
      <c r="AE867" s="2">
        <v>1606409.395</v>
      </c>
      <c r="AF867" s="2">
        <v>0</v>
      </c>
      <c r="AG867" s="14">
        <f>SUMIF('consultant-gross'!D:D,eslam.data!AQ867,'consultant-gross'!F:F)</f>
        <v>1773392.8380952403</v>
      </c>
      <c r="AH867" s="14">
        <f>SUMIF('consultant-gross'!D:D,eslam.data!AQ867,'consultant-gross'!G:G)</f>
        <v>61196548.371428572</v>
      </c>
      <c r="AI867" s="14">
        <f>SUMIF('consultant-net'!D:D,eslam.data!AQ867,'consultant-net'!F:F)</f>
        <v>1521916.05</v>
      </c>
      <c r="AJ867" s="2" t="str">
        <f>VLOOKUP(A867,'eslam-to-invoicing'!A:B,2,0)</f>
        <v>Ora Zed Landscape Ph1</v>
      </c>
      <c r="AQ867" s="2" t="str">
        <f t="shared" si="132"/>
        <v>ORA - ZED - Landscape16</v>
      </c>
      <c r="AR867" s="2" t="str">
        <f t="shared" si="133"/>
        <v>Ora Zed Landscape Ph116</v>
      </c>
    </row>
    <row r="868" spans="1:44" hidden="1" x14ac:dyDescent="0.3">
      <c r="A868" s="6" t="s">
        <v>104</v>
      </c>
      <c r="B868" s="6">
        <f>VLOOKUP(A868,Sheet1!A:B,2,0)</f>
        <v>1</v>
      </c>
      <c r="C868" s="6">
        <v>17</v>
      </c>
      <c r="D868" s="25"/>
      <c r="E868" s="2">
        <v>1582674.7047619</v>
      </c>
      <c r="F868" s="26">
        <f>_xlfn.MAXIFS('data-from-invoicing'!E:E,'data-from-invoicing'!D:D,eslam.data!AR868)</f>
        <v>1582674.29</v>
      </c>
      <c r="G868" s="2">
        <f t="shared" si="130"/>
        <v>-0.41476189997047186</v>
      </c>
      <c r="H868" s="2"/>
      <c r="I868" s="23"/>
      <c r="J868" s="2">
        <f>SUMIF('collection only'!D:D,eslam.data!AQ868,'collection only'!E:E)</f>
        <v>1313619.6599999999</v>
      </c>
      <c r="K868" s="26">
        <f>SUMIF('data-from-invoicing'!D:D,eslam.data!AR868,'data-from-invoicing'!F:F)</f>
        <v>1313619.6599999999</v>
      </c>
      <c r="L868" s="2">
        <f t="shared" si="131"/>
        <v>0</v>
      </c>
      <c r="M868" s="2"/>
      <c r="Q868" s="23"/>
      <c r="R868" s="2">
        <v>1313620</v>
      </c>
      <c r="S868" s="1">
        <v>45382</v>
      </c>
      <c r="T868" s="1">
        <v>45376</v>
      </c>
      <c r="U868" s="1">
        <v>45389</v>
      </c>
      <c r="V868">
        <v>56</v>
      </c>
      <c r="W868" s="1">
        <v>45445</v>
      </c>
      <c r="X868" s="1">
        <v>45410</v>
      </c>
      <c r="Y868" s="2">
        <v>62779223.076190472</v>
      </c>
      <c r="AA868" s="2">
        <v>15060209.779999999</v>
      </c>
      <c r="AB868" s="2">
        <v>285180.36</v>
      </c>
      <c r="AC868" s="2">
        <v>5766649.9500000002</v>
      </c>
      <c r="AD868" s="2">
        <v>1647954.605</v>
      </c>
      <c r="AE868" s="2">
        <v>1647954.605</v>
      </c>
      <c r="AF868" s="2">
        <v>0</v>
      </c>
      <c r="AG868" s="14">
        <f>SUMIF('consultant-gross'!D:D,eslam.data!AQ868,'consultant-gross'!F:F)</f>
        <v>1582674.7047619</v>
      </c>
      <c r="AH868" s="14">
        <f>SUMIF('consultant-gross'!D:D,eslam.data!AQ868,'consultant-gross'!G:G)</f>
        <v>62779223.076190472</v>
      </c>
      <c r="AI868" s="14">
        <f>SUMIF('consultant-net'!D:D,eslam.data!AQ868,'consultant-net'!F:F)</f>
        <v>775773.82</v>
      </c>
      <c r="AJ868" s="2" t="str">
        <f>VLOOKUP(A868,'eslam-to-invoicing'!A:B,2,0)</f>
        <v>Ora Zed Landscape Ph1</v>
      </c>
      <c r="AQ868" s="2" t="str">
        <f t="shared" si="132"/>
        <v>ORA - ZED - Landscape17</v>
      </c>
      <c r="AR868" s="2" t="str">
        <f t="shared" si="133"/>
        <v>Ora Zed Landscape Ph117</v>
      </c>
    </row>
    <row r="869" spans="1:44" hidden="1" x14ac:dyDescent="0.3">
      <c r="A869" s="6" t="s">
        <v>104</v>
      </c>
      <c r="B869" s="34">
        <f>VLOOKUP(A869,Sheet1!A:B,2,0)</f>
        <v>1</v>
      </c>
      <c r="C869" s="6">
        <v>18</v>
      </c>
      <c r="D869" s="25"/>
      <c r="E869" s="2">
        <v>1979868.857142858</v>
      </c>
      <c r="F869" s="26">
        <f>_xlfn.MAXIFS('data-from-invoicing'!E:E,'data-from-invoicing'!D:D,eslam.data!AR869)</f>
        <v>1175128.22</v>
      </c>
      <c r="G869" s="2">
        <f t="shared" si="130"/>
        <v>-804740.637142858</v>
      </c>
      <c r="H869" s="2"/>
      <c r="I869" s="23"/>
      <c r="J869" s="2">
        <f>SUMIF('collection only'!D:D,eslam.data!AQ869,'collection only'!E:E)</f>
        <v>975356.43</v>
      </c>
      <c r="K869" s="26">
        <f>SUMIF('data-from-invoicing'!D:D,eslam.data!AR869,'data-from-invoicing'!F:F)</f>
        <v>975356.43</v>
      </c>
      <c r="L869" s="2">
        <f t="shared" si="131"/>
        <v>0</v>
      </c>
      <c r="M869" s="2"/>
      <c r="Q869" s="23"/>
      <c r="R869" s="2">
        <v>1643291.15</v>
      </c>
      <c r="S869" s="1">
        <v>45412</v>
      </c>
      <c r="T869" s="1">
        <v>45407</v>
      </c>
      <c r="U869" s="1">
        <v>45419</v>
      </c>
      <c r="V869">
        <v>56</v>
      </c>
      <c r="W869" s="1">
        <v>45475</v>
      </c>
      <c r="X869" s="1">
        <v>45426</v>
      </c>
      <c r="Y869" s="2">
        <v>64759091.93333333</v>
      </c>
      <c r="AA869" s="2">
        <v>16924136.120000001</v>
      </c>
      <c r="AB869" s="2">
        <v>285180.36</v>
      </c>
      <c r="AC869" s="2">
        <v>5796250.4000000004</v>
      </c>
      <c r="AD869" s="2">
        <v>1699926.165</v>
      </c>
      <c r="AE869" s="2">
        <v>1699926.165</v>
      </c>
      <c r="AF869" s="2">
        <v>0</v>
      </c>
      <c r="AG869" s="14">
        <f>SUMIF('consultant-gross'!D:D,eslam.data!AQ869,'consultant-gross'!F:F)</f>
        <v>1979868.8571428582</v>
      </c>
      <c r="AH869" s="14">
        <f>SUMIF('consultant-gross'!D:D,eslam.data!AQ869,'consultant-gross'!G:G)</f>
        <v>64759091.93333333</v>
      </c>
      <c r="AI869" s="14">
        <f>SUMIF('consultant-net'!D:D,eslam.data!AQ869,'consultant-net'!F:F)</f>
        <v>1643291.15</v>
      </c>
      <c r="AJ869" s="2" t="str">
        <f>VLOOKUP(A869,'eslam-to-invoicing'!A:B,2,0)</f>
        <v>Ora Zed Landscape Ph1</v>
      </c>
      <c r="AQ869" s="2" t="str">
        <f t="shared" si="132"/>
        <v>ORA - ZED - Landscape18</v>
      </c>
      <c r="AR869" s="2" t="str">
        <f t="shared" si="133"/>
        <v>Ora Zed Landscape Ph118</v>
      </c>
    </row>
    <row r="870" spans="1:44" hidden="1" x14ac:dyDescent="0.3">
      <c r="A870" s="6" t="s">
        <v>104</v>
      </c>
      <c r="B870" s="34">
        <f>VLOOKUP(A870,Sheet1!A:B,2,0)</f>
        <v>1</v>
      </c>
      <c r="C870" s="6">
        <v>19</v>
      </c>
      <c r="D870" s="25"/>
      <c r="E870" s="2">
        <v>1453055.047619045</v>
      </c>
      <c r="F870" s="26">
        <f>_xlfn.MAXIFS('data-from-invoicing'!E:E,'data-from-invoicing'!D:D,eslam.data!AR870)</f>
        <v>1347822.27</v>
      </c>
      <c r="G870" s="2">
        <f t="shared" si="130"/>
        <v>-105232.77761904499</v>
      </c>
      <c r="H870" s="2"/>
      <c r="I870" s="23"/>
      <c r="J870" s="2">
        <f>SUMIF('collection only'!D:D,eslam.data!AQ870,'collection only'!E:E)</f>
        <v>618692.48</v>
      </c>
      <c r="K870" s="26">
        <f>SUMIF('data-from-invoicing'!D:D,eslam.data!AR870,'data-from-invoicing'!F:F)</f>
        <v>618692.48</v>
      </c>
      <c r="L870" s="2">
        <f t="shared" si="131"/>
        <v>0</v>
      </c>
      <c r="M870" s="2"/>
      <c r="Q870" s="23"/>
      <c r="R870" s="2">
        <v>168189.5</v>
      </c>
      <c r="S870" s="1">
        <v>45443</v>
      </c>
      <c r="T870" s="1">
        <v>45437</v>
      </c>
      <c r="U870" s="1">
        <v>45447</v>
      </c>
      <c r="V870">
        <v>56</v>
      </c>
      <c r="W870" s="1">
        <v>45503</v>
      </c>
      <c r="X870" s="1">
        <v>45480</v>
      </c>
      <c r="Y870" s="2">
        <v>66212146.980952367</v>
      </c>
      <c r="AA870" s="2">
        <v>17189828.91</v>
      </c>
      <c r="AB870" s="2">
        <v>785180.36</v>
      </c>
      <c r="AC870" s="2">
        <v>5817974.5999999996</v>
      </c>
      <c r="AD870" s="2">
        <v>1738068.86</v>
      </c>
      <c r="AE870" s="2">
        <v>1738068.86</v>
      </c>
      <c r="AF870" s="2">
        <v>0</v>
      </c>
      <c r="AG870" s="14">
        <f>SUMIF('consultant-gross'!D:D,eslam.data!AQ870,'consultant-gross'!F:F)</f>
        <v>1453055.0476190448</v>
      </c>
      <c r="AH870" s="14">
        <f>SUMIF('consultant-gross'!D:D,eslam.data!AQ870,'consultant-gross'!G:G)</f>
        <v>66212146.980952375</v>
      </c>
      <c r="AI870" s="14">
        <f>SUMIF('consultant-net'!D:D,eslam.data!AQ870,'consultant-net'!F:F)</f>
        <v>168189.5</v>
      </c>
      <c r="AJ870" s="2" t="str">
        <f>VLOOKUP(A870,'eslam-to-invoicing'!A:B,2,0)</f>
        <v>Ora Zed Landscape Ph1</v>
      </c>
      <c r="AQ870" s="2" t="str">
        <f t="shared" si="132"/>
        <v>ORA - ZED - Landscape19</v>
      </c>
      <c r="AR870" s="2" t="str">
        <f t="shared" si="133"/>
        <v>Ora Zed Landscape Ph119</v>
      </c>
    </row>
    <row r="871" spans="1:44" hidden="1" x14ac:dyDescent="0.3">
      <c r="A871" s="6" t="s">
        <v>104</v>
      </c>
      <c r="B871" s="34">
        <f>VLOOKUP(A871,Sheet1!A:B,2,0)</f>
        <v>1</v>
      </c>
      <c r="C871" s="6">
        <v>20</v>
      </c>
      <c r="D871" s="25"/>
      <c r="E871" s="2">
        <v>1399335.6857142821</v>
      </c>
      <c r="F871" s="26">
        <f>_xlfn.MAXIFS('data-from-invoicing'!E:E,'data-from-invoicing'!D:D,eslam.data!AR871)</f>
        <v>1318831.1499999999</v>
      </c>
      <c r="G871" s="2">
        <f t="shared" ref="G871:G902" si="134">F871-E871</f>
        <v>-80504.535714282189</v>
      </c>
      <c r="H871" s="2"/>
      <c r="I871" s="23"/>
      <c r="J871" s="2">
        <f>SUMIF('collection only'!D:D,eslam.data!AQ871,'collection only'!E:E)</f>
        <v>1177303.8500000001</v>
      </c>
      <c r="K871" s="26">
        <f>SUMIF('data-from-invoicing'!D:D,eslam.data!AR871,'data-from-invoicing'!F:F)</f>
        <v>1177303.8500000001</v>
      </c>
      <c r="L871" s="2">
        <f t="shared" ref="L871:L902" si="135">K871-J871</f>
        <v>0</v>
      </c>
      <c r="M871" s="2"/>
      <c r="Q871" s="23"/>
      <c r="R871" s="2">
        <v>1244123</v>
      </c>
      <c r="S871" s="1">
        <v>45473</v>
      </c>
      <c r="T871" s="1">
        <v>45468</v>
      </c>
      <c r="U871" s="1">
        <v>45480</v>
      </c>
      <c r="V871">
        <v>56</v>
      </c>
      <c r="W871" s="1">
        <v>45536</v>
      </c>
      <c r="X871" s="1">
        <v>45496</v>
      </c>
      <c r="Y871" s="2">
        <v>67611482.666666657</v>
      </c>
      <c r="AA871" s="2">
        <v>17563515.190000001</v>
      </c>
      <c r="AB871" s="2">
        <v>335180.36</v>
      </c>
      <c r="AC871" s="2">
        <v>5838895.6699999999</v>
      </c>
      <c r="AD871" s="2">
        <v>1774801.42</v>
      </c>
      <c r="AE871" s="2">
        <v>1774801.42</v>
      </c>
      <c r="AF871" s="2">
        <v>0</v>
      </c>
      <c r="AG871" s="14">
        <f>SUMIF('consultant-gross'!D:D,eslam.data!AQ871,'consultant-gross'!F:F)</f>
        <v>1399335.6857142821</v>
      </c>
      <c r="AH871" s="14">
        <f>SUMIF('consultant-gross'!D:D,eslam.data!AQ871,'consultant-gross'!G:G)</f>
        <v>67611482.666666657</v>
      </c>
      <c r="AI871" s="14">
        <f>SUMIF('consultant-net'!D:D,eslam.data!AQ871,'consultant-net'!F:F)</f>
        <v>1244123</v>
      </c>
      <c r="AJ871" s="2" t="str">
        <f>VLOOKUP(A871,'eslam-to-invoicing'!A:B,2,0)</f>
        <v>Ora Zed Landscape Ph1</v>
      </c>
      <c r="AQ871" s="2" t="str">
        <f t="shared" ref="AQ871:AQ902" si="136">A871&amp;C871</f>
        <v>ORA - ZED - Landscape20</v>
      </c>
      <c r="AR871" s="2" t="str">
        <f t="shared" ref="AR871:AR902" si="137">AJ871&amp;C871</f>
        <v>Ora Zed Landscape Ph120</v>
      </c>
    </row>
    <row r="872" spans="1:44" hidden="1" x14ac:dyDescent="0.3">
      <c r="A872" s="6" t="s">
        <v>104</v>
      </c>
      <c r="B872" s="34">
        <f>VLOOKUP(A872,Sheet1!A:B,2,0)</f>
        <v>1</v>
      </c>
      <c r="C872" s="6">
        <v>21</v>
      </c>
      <c r="D872" s="25"/>
      <c r="E872" s="2">
        <v>422349.99047620589</v>
      </c>
      <c r="F872" s="26">
        <f>_xlfn.MAXIFS('data-from-invoicing'!E:E,'data-from-invoicing'!D:D,eslam.data!AR872)</f>
        <v>324859.52000000002</v>
      </c>
      <c r="G872" s="2">
        <f t="shared" si="134"/>
        <v>-97490.470476205868</v>
      </c>
      <c r="H872" s="2"/>
      <c r="I872" s="23"/>
      <c r="J872" s="2">
        <f>SUMIF('collection only'!D:D,eslam.data!AQ872,'collection only'!E:E)</f>
        <v>108767.39</v>
      </c>
      <c r="K872" s="26">
        <f>SUMIF('data-from-invoicing'!D:D,eslam.data!AR872,'data-from-invoicing'!F:F)</f>
        <v>108767.386</v>
      </c>
      <c r="L872" s="2">
        <f t="shared" si="135"/>
        <v>-4.0000000008149073E-3</v>
      </c>
      <c r="M872" s="2"/>
      <c r="Q872" s="23"/>
      <c r="R872" s="2">
        <v>189683.62228792161</v>
      </c>
      <c r="S872" s="1">
        <v>45504</v>
      </c>
      <c r="T872" s="1">
        <v>45498</v>
      </c>
      <c r="U872" s="1">
        <v>45511</v>
      </c>
      <c r="V872">
        <v>56</v>
      </c>
      <c r="W872" s="1">
        <v>45567</v>
      </c>
      <c r="X872" s="1">
        <v>45540</v>
      </c>
      <c r="Y872" s="2">
        <v>68033832.657142863</v>
      </c>
      <c r="AA872" s="2">
        <v>17849734.083589818</v>
      </c>
      <c r="AB872" s="2">
        <v>385180.36</v>
      </c>
      <c r="AC872" s="2">
        <v>5845210.1016796958</v>
      </c>
      <c r="AD872" s="2">
        <v>1785888.105</v>
      </c>
      <c r="AE872" s="2">
        <v>1785888.105</v>
      </c>
      <c r="AF872" s="2">
        <v>0</v>
      </c>
      <c r="AG872" s="14">
        <f>SUMIF('consultant-gross'!D:D,eslam.data!AQ872,'consultant-gross'!F:F)</f>
        <v>422349.99047620595</v>
      </c>
      <c r="AH872" s="14">
        <f>SUMIF('consultant-gross'!D:D,eslam.data!AQ872,'consultant-gross'!G:G)</f>
        <v>68033832.657142863</v>
      </c>
      <c r="AI872" s="14">
        <f>SUMIF('consultant-net'!D:D,eslam.data!AQ872,'consultant-net'!F:F)</f>
        <v>189683.62228792161</v>
      </c>
      <c r="AJ872" s="2" t="str">
        <f>VLOOKUP(A872,'eslam-to-invoicing'!A:B,2,0)</f>
        <v>Ora Zed Landscape Ph1</v>
      </c>
      <c r="AQ872" s="2" t="str">
        <f t="shared" si="136"/>
        <v>ORA - ZED - Landscape21</v>
      </c>
      <c r="AR872" s="2" t="str">
        <f t="shared" si="137"/>
        <v>Ora Zed Landscape Ph121</v>
      </c>
    </row>
    <row r="873" spans="1:44" hidden="1" x14ac:dyDescent="0.3">
      <c r="A873" s="6" t="s">
        <v>104</v>
      </c>
      <c r="B873" s="34">
        <f>VLOOKUP(A873,Sheet1!A:B,2,0)</f>
        <v>1</v>
      </c>
      <c r="C873" s="6">
        <v>22</v>
      </c>
      <c r="D873" s="25"/>
      <c r="E873" s="2">
        <v>4226377.8476190418</v>
      </c>
      <c r="F873" s="26">
        <f>_xlfn.MAXIFS('data-from-invoicing'!E:E,'data-from-invoicing'!D:D,eslam.data!AR873)</f>
        <v>0</v>
      </c>
      <c r="G873" s="2">
        <f t="shared" si="134"/>
        <v>-4226377.8476190418</v>
      </c>
      <c r="H873" s="2"/>
      <c r="I873" s="23"/>
      <c r="J873" s="2">
        <f>SUMIF('collection only'!D:D,eslam.data!AQ873,'collection only'!E:E)</f>
        <v>0</v>
      </c>
      <c r="K873" s="26">
        <f>SUMIF('data-from-invoicing'!D:D,eslam.data!AR873,'data-from-invoicing'!F:F)</f>
        <v>0</v>
      </c>
      <c r="L873" s="2">
        <f t="shared" si="135"/>
        <v>0</v>
      </c>
      <c r="M873" s="2"/>
      <c r="Q873" s="23"/>
      <c r="R873" s="2">
        <v>1388299.8</v>
      </c>
      <c r="S873" s="1">
        <v>45535</v>
      </c>
      <c r="T873" s="1">
        <v>45529</v>
      </c>
      <c r="U873" s="1">
        <v>45540</v>
      </c>
      <c r="V873">
        <v>56</v>
      </c>
      <c r="W873" s="1">
        <v>45596</v>
      </c>
      <c r="X873" s="1">
        <v>45551</v>
      </c>
      <c r="Y873" s="2">
        <v>72260210.504761904</v>
      </c>
      <c r="AA873" s="2">
        <v>19837405.710000001</v>
      </c>
      <c r="AB873" s="2">
        <v>935180.36</v>
      </c>
      <c r="AC873" s="2">
        <v>5908397.46</v>
      </c>
      <c r="AD873" s="2">
        <v>1896830.5249999999</v>
      </c>
      <c r="AE873" s="2">
        <v>1896830.5249999999</v>
      </c>
      <c r="AF873" s="2">
        <v>0</v>
      </c>
      <c r="AG873" s="14">
        <f>SUMIF('consultant-gross'!D:D,eslam.data!AQ873,'consultant-gross'!F:F)</f>
        <v>4226377.8476190418</v>
      </c>
      <c r="AH873" s="14">
        <f>SUMIF('consultant-gross'!D:D,eslam.data!AQ873,'consultant-gross'!G:G)</f>
        <v>72260210.504761904</v>
      </c>
      <c r="AI873" s="14">
        <f>SUMIF('consultant-net'!D:D,eslam.data!AQ873,'consultant-net'!F:F)</f>
        <v>1388299.8</v>
      </c>
      <c r="AJ873" s="2" t="str">
        <f>VLOOKUP(A873,'eslam-to-invoicing'!A:B,2,0)</f>
        <v>Ora Zed Landscape Ph1</v>
      </c>
      <c r="AQ873" s="2" t="str">
        <f t="shared" si="136"/>
        <v>ORA - ZED - Landscape22</v>
      </c>
      <c r="AR873" s="2" t="str">
        <f t="shared" si="137"/>
        <v>Ora Zed Landscape Ph122</v>
      </c>
    </row>
    <row r="874" spans="1:44" hidden="1" x14ac:dyDescent="0.3">
      <c r="A874" s="6" t="s">
        <v>104</v>
      </c>
      <c r="B874" s="34">
        <f>VLOOKUP(A874,Sheet1!A:B,2,0)</f>
        <v>1</v>
      </c>
      <c r="C874" s="6">
        <v>23</v>
      </c>
      <c r="D874" s="25"/>
      <c r="E874" s="2">
        <v>1124749.171428561</v>
      </c>
      <c r="F874" s="26">
        <f>_xlfn.MAXIFS('data-from-invoicing'!E:E,'data-from-invoicing'!D:D,eslam.data!AR874)</f>
        <v>0</v>
      </c>
      <c r="G874" s="2">
        <f t="shared" si="134"/>
        <v>-1124749.171428561</v>
      </c>
      <c r="H874" s="2"/>
      <c r="I874" s="23"/>
      <c r="J874" s="2">
        <f>SUMIF('collection only'!D:D,eslam.data!AQ874,'collection only'!E:E)</f>
        <v>0</v>
      </c>
      <c r="K874" s="26">
        <f>SUMIF('data-from-invoicing'!D:D,eslam.data!AR874,'data-from-invoicing'!F:F)</f>
        <v>0</v>
      </c>
      <c r="L874" s="2">
        <f t="shared" si="135"/>
        <v>0</v>
      </c>
      <c r="M874" s="2"/>
      <c r="Q874" s="23"/>
      <c r="R874" s="2">
        <v>1551640.48</v>
      </c>
      <c r="S874" s="1">
        <v>45565</v>
      </c>
      <c r="T874" s="1">
        <v>45560</v>
      </c>
      <c r="U874" s="1">
        <v>45572</v>
      </c>
      <c r="V874">
        <v>56</v>
      </c>
      <c r="W874" s="1">
        <v>45628</v>
      </c>
      <c r="X874" s="1">
        <v>45580</v>
      </c>
      <c r="Y874" s="2">
        <v>73384959.676190466</v>
      </c>
      <c r="AA874" s="2">
        <v>20272182.949999999</v>
      </c>
      <c r="AB874" s="2">
        <v>435180.36</v>
      </c>
      <c r="AC874" s="2">
        <v>5961374.3899999997</v>
      </c>
      <c r="AD874" s="2">
        <v>1926355.19</v>
      </c>
      <c r="AE874" s="2">
        <v>1926355.19</v>
      </c>
      <c r="AF874" s="2">
        <v>0</v>
      </c>
      <c r="AG874" s="14">
        <f>SUMIF('consultant-gross'!D:D,eslam.data!AQ874,'consultant-gross'!F:F)</f>
        <v>1124749.1714285612</v>
      </c>
      <c r="AH874" s="14">
        <f>SUMIF('consultant-gross'!D:D,eslam.data!AQ874,'consultant-gross'!G:G)</f>
        <v>73384959.676190466</v>
      </c>
      <c r="AI874" s="14">
        <f>SUMIF('consultant-net'!D:D,eslam.data!AQ874,'consultant-net'!F:F)</f>
        <v>1551640.48</v>
      </c>
      <c r="AJ874" s="2" t="str">
        <f>VLOOKUP(A874,'eslam-to-invoicing'!A:B,2,0)</f>
        <v>Ora Zed Landscape Ph1</v>
      </c>
      <c r="AQ874" s="2" t="str">
        <f t="shared" si="136"/>
        <v>ORA - ZED - Landscape23</v>
      </c>
      <c r="AR874" s="2" t="str">
        <f t="shared" si="137"/>
        <v>Ora Zed Landscape Ph123</v>
      </c>
    </row>
    <row r="875" spans="1:44" hidden="1" x14ac:dyDescent="0.3">
      <c r="A875" s="6" t="s">
        <v>104</v>
      </c>
      <c r="B875" s="6">
        <f>VLOOKUP(A875,Sheet1!A:B,2,0)</f>
        <v>1</v>
      </c>
      <c r="C875" s="6">
        <v>24</v>
      </c>
      <c r="D875" s="25"/>
      <c r="F875" s="26">
        <f>_xlfn.MAXIFS('data-from-invoicing'!E:E,'data-from-invoicing'!D:D,eslam.data!AR875)</f>
        <v>0</v>
      </c>
      <c r="G875" s="2">
        <f t="shared" si="134"/>
        <v>0</v>
      </c>
      <c r="H875" s="2"/>
      <c r="I875" s="23"/>
      <c r="J875" s="2">
        <f>SUMIF('collection only'!D:D,eslam.data!AQ875,'collection only'!E:E)</f>
        <v>0</v>
      </c>
      <c r="K875" s="26">
        <f>SUMIF('data-from-invoicing'!D:D,eslam.data!AR875,'data-from-invoicing'!F:F)</f>
        <v>0</v>
      </c>
      <c r="L875" s="2">
        <f t="shared" si="135"/>
        <v>0</v>
      </c>
      <c r="M875" s="2"/>
      <c r="Q875" s="23"/>
      <c r="S875" s="1">
        <v>45596</v>
      </c>
      <c r="T875" s="1">
        <v>45590</v>
      </c>
      <c r="U875" s="1">
        <v>45606</v>
      </c>
      <c r="V875">
        <v>56</v>
      </c>
      <c r="W875" s="1">
        <v>45662</v>
      </c>
      <c r="AF875" s="2">
        <v>0</v>
      </c>
      <c r="AG875" s="14">
        <f>SUMIF('consultant-gross'!D:D,eslam.data!AQ875,'consultant-gross'!F:F)</f>
        <v>0</v>
      </c>
      <c r="AH875" s="14">
        <f>SUMIF('consultant-gross'!D:D,eslam.data!AQ875,'consultant-gross'!G:G)</f>
        <v>0</v>
      </c>
      <c r="AI875" s="14">
        <f>SUMIF('consultant-net'!D:D,eslam.data!AQ875,'consultant-net'!F:F)</f>
        <v>0</v>
      </c>
      <c r="AJ875" s="2" t="str">
        <f>VLOOKUP(A875,'eslam-to-invoicing'!A:B,2,0)</f>
        <v>Ora Zed Landscape Ph1</v>
      </c>
      <c r="AQ875" s="2" t="str">
        <f t="shared" si="136"/>
        <v>ORA - ZED - Landscape24</v>
      </c>
      <c r="AR875" s="2" t="str">
        <f t="shared" si="137"/>
        <v>Ora Zed Landscape Ph124</v>
      </c>
    </row>
    <row r="876" spans="1:44" hidden="1" x14ac:dyDescent="0.3">
      <c r="A876" s="6" t="s">
        <v>75</v>
      </c>
      <c r="B876" s="6">
        <f>VLOOKUP(A876,Sheet1!A:B,2,0)</f>
        <v>1</v>
      </c>
      <c r="C876" s="6">
        <v>1</v>
      </c>
      <c r="D876" s="25"/>
      <c r="E876" s="2">
        <v>13196047.199999999</v>
      </c>
      <c r="F876" s="26">
        <f>_xlfn.MAXIFS('data-from-invoicing'!E:E,'data-from-invoicing'!D:D,eslam.data!AR876)</f>
        <v>13196047.199999999</v>
      </c>
      <c r="G876" s="2">
        <f t="shared" si="134"/>
        <v>0</v>
      </c>
      <c r="H876" s="2"/>
      <c r="I876" s="23"/>
      <c r="J876" s="2">
        <f>SUMIF('collection only'!D:D,eslam.data!AQ876,'collection only'!E:E)</f>
        <v>14536704.190000001</v>
      </c>
      <c r="K876" s="26">
        <f>SUMIF('data-from-invoicing'!D:D,eslam.data!AR876,'data-from-invoicing'!F:F)</f>
        <v>15456194.140000001</v>
      </c>
      <c r="L876" s="2">
        <f t="shared" si="135"/>
        <v>919489.94999999925</v>
      </c>
      <c r="M876" s="2"/>
      <c r="O876" s="2">
        <v>25000000</v>
      </c>
      <c r="P876" s="2">
        <v>25000000</v>
      </c>
      <c r="Q876" s="23"/>
      <c r="R876" s="2">
        <v>14536703</v>
      </c>
      <c r="S876" s="1">
        <v>44469</v>
      </c>
      <c r="T876" s="1">
        <v>44464</v>
      </c>
      <c r="U876" s="1">
        <v>44475</v>
      </c>
      <c r="V876">
        <v>56</v>
      </c>
      <c r="W876" s="1">
        <v>44531</v>
      </c>
      <c r="X876" s="1">
        <v>44482</v>
      </c>
      <c r="Y876" s="2">
        <v>13196047.199999999</v>
      </c>
      <c r="Z876" s="2">
        <v>4533956.5</v>
      </c>
      <c r="AF876" s="2">
        <v>0</v>
      </c>
      <c r="AG876" s="14">
        <f>SUMIF('consultant-gross'!D:D,eslam.data!AQ876,'consultant-gross'!F:F)</f>
        <v>13196047.199999999</v>
      </c>
      <c r="AH876" s="14">
        <f>SUMIF('consultant-gross'!D:D,eslam.data!AQ876,'consultant-gross'!G:G)</f>
        <v>13196047.199999999</v>
      </c>
      <c r="AI876" s="14">
        <f>SUMIF('consultant-net'!D:D,eslam.data!AQ876,'consultant-net'!F:F)</f>
        <v>14536703.837057948</v>
      </c>
      <c r="AJ876" s="2" t="str">
        <f>VLOOKUP(A876,'eslam-to-invoicing'!A:B,2,0)</f>
        <v>ORA ZED-Ph 2-Pkgs A&amp;D</v>
      </c>
      <c r="AQ876" s="2" t="str">
        <f t="shared" si="136"/>
        <v>ORA - ZED - ph.021</v>
      </c>
      <c r="AR876" s="2" t="str">
        <f t="shared" si="137"/>
        <v>ORA ZED-Ph 2-Pkgs A&amp;D1</v>
      </c>
    </row>
    <row r="877" spans="1:44" hidden="1" x14ac:dyDescent="0.3">
      <c r="A877" s="6" t="s">
        <v>75</v>
      </c>
      <c r="B877" s="6">
        <f>VLOOKUP(A877,Sheet1!A:B,2,0)</f>
        <v>1</v>
      </c>
      <c r="C877" s="6">
        <v>2</v>
      </c>
      <c r="D877" s="25"/>
      <c r="E877" s="2">
        <v>21711682.199999999</v>
      </c>
      <c r="F877" s="26">
        <f>_xlfn.MAXIFS('data-from-invoicing'!E:E,'data-from-invoicing'!D:D,eslam.data!AR877)</f>
        <v>21711682.199999999</v>
      </c>
      <c r="G877" s="2">
        <f t="shared" si="134"/>
        <v>0</v>
      </c>
      <c r="H877" s="2"/>
      <c r="I877" s="23"/>
      <c r="J877" s="2">
        <f>SUMIF('collection only'!D:D,eslam.data!AQ877,'collection only'!E:E)</f>
        <v>20471935.629999999</v>
      </c>
      <c r="K877" s="26">
        <f>SUMIF('data-from-invoicing'!D:D,eslam.data!AR877,'data-from-invoicing'!F:F)</f>
        <v>21766847.469999999</v>
      </c>
      <c r="L877" s="2">
        <f t="shared" si="135"/>
        <v>1294911.8399999999</v>
      </c>
      <c r="M877" s="2"/>
      <c r="O877" s="2">
        <v>15000000</v>
      </c>
      <c r="P877" s="2">
        <v>12500000</v>
      </c>
      <c r="Q877" s="23"/>
      <c r="R877" s="2">
        <v>20471935.870000001</v>
      </c>
      <c r="S877" s="1">
        <v>44500</v>
      </c>
      <c r="T877" s="1">
        <v>44494</v>
      </c>
      <c r="U877" s="1">
        <v>44515</v>
      </c>
      <c r="V877">
        <v>56</v>
      </c>
      <c r="W877" s="1">
        <v>44571</v>
      </c>
      <c r="X877" s="1">
        <v>44514</v>
      </c>
      <c r="Y877" s="2">
        <v>34907729.399999999</v>
      </c>
      <c r="Z877" s="2">
        <v>7634922.3099999996</v>
      </c>
      <c r="AF877" s="2">
        <v>0</v>
      </c>
      <c r="AG877" s="14">
        <f>SUMIF('consultant-gross'!D:D,eslam.data!AQ877,'consultant-gross'!F:F)</f>
        <v>21711682.201356944</v>
      </c>
      <c r="AH877" s="14">
        <f>SUMIF('consultant-gross'!D:D,eslam.data!AQ877,'consultant-gross'!G:G)</f>
        <v>34907729.401356943</v>
      </c>
      <c r="AI877" s="14">
        <f>SUMIF('consultant-net'!D:D,eslam.data!AQ877,'consultant-net'!F:F)</f>
        <v>20471935.86744646</v>
      </c>
      <c r="AJ877" s="2" t="str">
        <f>VLOOKUP(A877,'eslam-to-invoicing'!A:B,2,0)</f>
        <v>ORA ZED-Ph 2-Pkgs A&amp;D</v>
      </c>
      <c r="AQ877" s="2" t="str">
        <f t="shared" si="136"/>
        <v>ORA - ZED - ph.022</v>
      </c>
      <c r="AR877" s="2" t="str">
        <f t="shared" si="137"/>
        <v>ORA ZED-Ph 2-Pkgs A&amp;D2</v>
      </c>
    </row>
    <row r="878" spans="1:44" hidden="1" x14ac:dyDescent="0.3">
      <c r="A878" s="6" t="s">
        <v>75</v>
      </c>
      <c r="B878" s="6">
        <f>VLOOKUP(A878,Sheet1!A:B,2,0)</f>
        <v>1</v>
      </c>
      <c r="C878" s="6">
        <v>3</v>
      </c>
      <c r="D878" s="25"/>
      <c r="E878" s="2">
        <v>15579509.19047619</v>
      </c>
      <c r="F878" s="26">
        <f>_xlfn.MAXIFS('data-from-invoicing'!E:E,'data-from-invoicing'!D:D,eslam.data!AR878)</f>
        <v>15579509.090000002</v>
      </c>
      <c r="G878" s="2">
        <f t="shared" si="134"/>
        <v>-0.10047618858516216</v>
      </c>
      <c r="H878" s="2"/>
      <c r="I878" s="23"/>
      <c r="J878" s="2">
        <f>SUMIF('collection only'!D:D,eslam.data!AQ878,'collection only'!E:E)</f>
        <v>12325142.709999999</v>
      </c>
      <c r="K878" s="26">
        <f>SUMIF('data-from-invoicing'!D:D,eslam.data!AR878,'data-from-invoicing'!F:F)</f>
        <v>9914986.5144999996</v>
      </c>
      <c r="L878" s="2">
        <f t="shared" si="135"/>
        <v>-2410156.1954999994</v>
      </c>
      <c r="M878" s="2"/>
      <c r="O878" s="2">
        <v>3000000</v>
      </c>
      <c r="Q878" s="23"/>
      <c r="R878" s="2">
        <v>9325143.2185741439</v>
      </c>
      <c r="S878" s="1">
        <v>44530</v>
      </c>
      <c r="T878" s="1">
        <v>44525</v>
      </c>
      <c r="U878" s="1">
        <v>44535</v>
      </c>
      <c r="V878">
        <v>56</v>
      </c>
      <c r="W878" s="1">
        <v>44591</v>
      </c>
      <c r="X878" s="1">
        <v>44579</v>
      </c>
      <c r="Y878" s="2">
        <v>50487238.590476193</v>
      </c>
      <c r="Z878" s="2">
        <v>3073305.59</v>
      </c>
      <c r="AF878" s="2">
        <v>0</v>
      </c>
      <c r="AG878" s="14">
        <f>SUMIF('consultant-gross'!D:D,eslam.data!AQ878,'consultant-gross'!F:F)</f>
        <v>15579509.185629547</v>
      </c>
      <c r="AH878" s="14">
        <f>SUMIF('consultant-gross'!D:D,eslam.data!AQ878,'consultant-gross'!G:G)</f>
        <v>50487238.58698649</v>
      </c>
      <c r="AI878" s="14">
        <f>SUMIF('consultant-net'!D:D,eslam.data!AQ878,'consultant-net'!F:F)</f>
        <v>9325143.2185741439</v>
      </c>
      <c r="AJ878" s="2" t="str">
        <f>VLOOKUP(A878,'eslam-to-invoicing'!A:B,2,0)</f>
        <v>ORA ZED-Ph 2-Pkgs A&amp;D</v>
      </c>
      <c r="AQ878" s="2" t="str">
        <f t="shared" si="136"/>
        <v>ORA - ZED - ph.023</v>
      </c>
      <c r="AR878" s="2" t="str">
        <f t="shared" si="137"/>
        <v>ORA ZED-Ph 2-Pkgs A&amp;D3</v>
      </c>
    </row>
    <row r="879" spans="1:44" hidden="1" x14ac:dyDescent="0.3">
      <c r="A879" s="6" t="s">
        <v>75</v>
      </c>
      <c r="B879" s="6">
        <f>VLOOKUP(A879,Sheet1!A:B,2,0)</f>
        <v>1</v>
      </c>
      <c r="C879" s="6">
        <v>4</v>
      </c>
      <c r="D879" s="25"/>
      <c r="E879" s="2">
        <v>34347323.485714301</v>
      </c>
      <c r="F879" s="26">
        <f>_xlfn.MAXIFS('data-from-invoicing'!E:E,'data-from-invoicing'!D:D,eslam.data!AR879)</f>
        <v>34347323.219999999</v>
      </c>
      <c r="G879" s="2">
        <f t="shared" si="134"/>
        <v>-0.26571430265903473</v>
      </c>
      <c r="H879" s="2"/>
      <c r="I879" s="23"/>
      <c r="J879" s="2">
        <f>SUMIF('collection only'!D:D,eslam.data!AQ879,'collection only'!E:E)</f>
        <v>54728856.890000001</v>
      </c>
      <c r="K879" s="26">
        <f>SUMIF('data-from-invoicing'!D:D,eslam.data!AR879,'data-from-invoicing'!F:F)</f>
        <v>30546043.100999996</v>
      </c>
      <c r="L879" s="2">
        <f t="shared" si="135"/>
        <v>-24182813.789000005</v>
      </c>
      <c r="M879" s="2"/>
      <c r="O879" s="2">
        <v>26000000</v>
      </c>
      <c r="Q879" s="23"/>
      <c r="R879" s="2">
        <v>28728856.620000001</v>
      </c>
      <c r="S879" s="1">
        <v>44561</v>
      </c>
      <c r="T879" s="1">
        <v>44556</v>
      </c>
      <c r="U879" s="1">
        <v>44556</v>
      </c>
      <c r="V879">
        <v>56</v>
      </c>
      <c r="W879" s="1">
        <v>44612</v>
      </c>
      <c r="X879" s="1">
        <v>44607</v>
      </c>
      <c r="Y879" s="2">
        <v>84834562.076190487</v>
      </c>
      <c r="Z879" s="2">
        <v>3352350.21</v>
      </c>
      <c r="AF879" s="2">
        <v>0</v>
      </c>
      <c r="AG879" s="14">
        <f>SUMIF('consultant-gross'!D:D,eslam.data!AQ879,'consultant-gross'!F:F)</f>
        <v>34505631.696577407</v>
      </c>
      <c r="AH879" s="14">
        <f>SUMIF('consultant-gross'!D:D,eslam.data!AQ879,'consultant-gross'!G:G)</f>
        <v>84992870.283563897</v>
      </c>
      <c r="AI879" s="14">
        <f>SUMIF('consultant-net'!D:D,eslam.data!AQ879,'consultant-net'!F:F)</f>
        <v>28860252.431590989</v>
      </c>
      <c r="AJ879" s="2" t="str">
        <f>VLOOKUP(A879,'eslam-to-invoicing'!A:B,2,0)</f>
        <v>ORA ZED-Ph 2-Pkgs A&amp;D</v>
      </c>
      <c r="AQ879" s="2" t="str">
        <f t="shared" si="136"/>
        <v>ORA - ZED - ph.024</v>
      </c>
      <c r="AR879" s="2" t="str">
        <f t="shared" si="137"/>
        <v>ORA ZED-Ph 2-Pkgs A&amp;D4</v>
      </c>
    </row>
    <row r="880" spans="1:44" hidden="1" x14ac:dyDescent="0.3">
      <c r="A880" s="6" t="s">
        <v>75</v>
      </c>
      <c r="B880" s="6">
        <f>VLOOKUP(A880,Sheet1!A:B,2,0)</f>
        <v>1</v>
      </c>
      <c r="C880" s="6">
        <v>5</v>
      </c>
      <c r="D880" s="25"/>
      <c r="E880" s="2">
        <v>10060643.69523808</v>
      </c>
      <c r="F880" s="26">
        <f>_xlfn.MAXIFS('data-from-invoicing'!E:E,'data-from-invoicing'!D:D,eslam.data!AR880)</f>
        <v>10060644.07</v>
      </c>
      <c r="G880" s="2">
        <f t="shared" si="134"/>
        <v>0.3747619204223156</v>
      </c>
      <c r="H880" s="2"/>
      <c r="I880" s="23"/>
      <c r="J880" s="2">
        <f>SUMIF('collection only'!D:D,eslam.data!AQ880,'collection only'!E:E)</f>
        <v>12407121.98</v>
      </c>
      <c r="K880" s="26">
        <f>SUMIF('data-from-invoicing'!D:D,eslam.data!AR880,'data-from-invoicing'!F:F)</f>
        <v>13201853.213500001</v>
      </c>
      <c r="L880" s="2">
        <f t="shared" si="135"/>
        <v>794731.23350000009</v>
      </c>
      <c r="M880" s="2"/>
      <c r="Q880" s="23"/>
      <c r="R880" s="2">
        <v>12407122.369999999</v>
      </c>
      <c r="S880" s="1">
        <v>44592</v>
      </c>
      <c r="T880" s="1">
        <v>44586</v>
      </c>
      <c r="U880" s="1">
        <v>44602</v>
      </c>
      <c r="V880">
        <v>56</v>
      </c>
      <c r="W880" s="1">
        <v>44658</v>
      </c>
      <c r="X880" s="1">
        <v>44643</v>
      </c>
      <c r="Y880" s="2">
        <v>94895205.77142857</v>
      </c>
      <c r="Z880" s="2">
        <v>8683284.5999999996</v>
      </c>
      <c r="AF880" s="2">
        <v>0</v>
      </c>
      <c r="AG880" s="14">
        <f>SUMIF('consultant-gross'!D:D,eslam.data!AQ880,'consultant-gross'!F:F)</f>
        <v>9902335.4874264598</v>
      </c>
      <c r="AH880" s="14">
        <f>SUMIF('consultant-gross'!D:D,eslam.data!AQ880,'consultant-gross'!G:G)</f>
        <v>94895205.770990357</v>
      </c>
      <c r="AI880" s="14">
        <f>SUMIF('consultant-net'!D:D,eslam.data!AQ880,'consultant-net'!F:F)</f>
        <v>12407122.369385675</v>
      </c>
      <c r="AJ880" s="2" t="str">
        <f>VLOOKUP(A880,'eslam-to-invoicing'!A:B,2,0)</f>
        <v>ORA ZED-Ph 2-Pkgs A&amp;D</v>
      </c>
      <c r="AQ880" s="2" t="str">
        <f t="shared" si="136"/>
        <v>ORA - ZED - ph.025</v>
      </c>
      <c r="AR880" s="2" t="str">
        <f t="shared" si="137"/>
        <v>ORA ZED-Ph 2-Pkgs A&amp;D5</v>
      </c>
    </row>
    <row r="881" spans="1:44" hidden="1" x14ac:dyDescent="0.3">
      <c r="A881" s="6" t="s">
        <v>75</v>
      </c>
      <c r="B881" s="6">
        <f>VLOOKUP(A881,Sheet1!A:B,2,0)</f>
        <v>1</v>
      </c>
      <c r="C881" s="6">
        <v>6</v>
      </c>
      <c r="D881" s="25"/>
      <c r="E881" s="2">
        <v>23225104.464319572</v>
      </c>
      <c r="F881" s="26">
        <f>_xlfn.MAXIFS('data-from-invoicing'!E:E,'data-from-invoicing'!D:D,eslam.data!AR881)</f>
        <v>23225104.469999999</v>
      </c>
      <c r="G881" s="2">
        <f t="shared" si="134"/>
        <v>5.6804269552230835E-3</v>
      </c>
      <c r="H881" s="2"/>
      <c r="I881" s="23"/>
      <c r="J881" s="2">
        <f>SUMIF('collection only'!D:D,eslam.data!AQ881,'collection only'!E:E)</f>
        <v>16610991.379999999</v>
      </c>
      <c r="K881" s="26">
        <f>SUMIF('data-from-invoicing'!D:D,eslam.data!AR881,'data-from-invoicing'!F:F)</f>
        <v>17674903.699999999</v>
      </c>
      <c r="L881" s="2">
        <f t="shared" si="135"/>
        <v>1063912.3200000003</v>
      </c>
      <c r="M881" s="2"/>
      <c r="Q881" s="23"/>
      <c r="R881" s="2">
        <v>16610990.748058621</v>
      </c>
      <c r="S881" s="1">
        <v>44620</v>
      </c>
      <c r="T881" s="1">
        <v>44617</v>
      </c>
      <c r="U881" s="1">
        <v>44641</v>
      </c>
      <c r="V881">
        <v>56</v>
      </c>
      <c r="W881" s="1">
        <v>44697</v>
      </c>
      <c r="X881" s="1">
        <v>44691</v>
      </c>
      <c r="Y881" s="2">
        <v>118120310.2353099</v>
      </c>
      <c r="Z881" s="2">
        <v>5575171.2713575847</v>
      </c>
      <c r="AD881" s="2">
        <v>3240037.4254608252</v>
      </c>
      <c r="AE881" s="2">
        <v>3240037.4254608252</v>
      </c>
      <c r="AF881" s="2">
        <v>0</v>
      </c>
      <c r="AG881" s="14">
        <f>SUMIF('consultant-gross'!D:D,eslam.data!AQ881,'consultant-gross'!F:F)</f>
        <v>23225104.464319572</v>
      </c>
      <c r="AH881" s="14">
        <f>SUMIF('consultant-gross'!D:D,eslam.data!AQ881,'consultant-gross'!G:G)</f>
        <v>118120310.23530993</v>
      </c>
      <c r="AI881" s="14">
        <f>SUMIF('consultant-net'!D:D,eslam.data!AQ881,'consultant-net'!F:F)</f>
        <v>16610990.748058617</v>
      </c>
      <c r="AJ881" s="2" t="str">
        <f>VLOOKUP(A881,'eslam-to-invoicing'!A:B,2,0)</f>
        <v>ORA ZED-Ph 2-Pkgs A&amp;D</v>
      </c>
      <c r="AQ881" s="2" t="str">
        <f t="shared" si="136"/>
        <v>ORA - ZED - ph.026</v>
      </c>
      <c r="AR881" s="2" t="str">
        <f t="shared" si="137"/>
        <v>ORA ZED-Ph 2-Pkgs A&amp;D6</v>
      </c>
    </row>
    <row r="882" spans="1:44" hidden="1" x14ac:dyDescent="0.3">
      <c r="A882" s="6" t="s">
        <v>75</v>
      </c>
      <c r="B882" s="6">
        <f>VLOOKUP(A882,Sheet1!A:B,2,0)</f>
        <v>1</v>
      </c>
      <c r="C882" s="6">
        <v>7</v>
      </c>
      <c r="D882" s="25"/>
      <c r="E882" s="2">
        <v>42383851.588843606</v>
      </c>
      <c r="F882" s="26">
        <f>_xlfn.MAXIFS('data-from-invoicing'!E:E,'data-from-invoicing'!D:D,eslam.data!AR882)</f>
        <v>42383851.590000004</v>
      </c>
      <c r="G882" s="2">
        <f t="shared" si="134"/>
        <v>1.1563971638679504E-3</v>
      </c>
      <c r="H882" s="2"/>
      <c r="I882" s="23"/>
      <c r="J882" s="2">
        <f>SUMIF('collection only'!D:D,eslam.data!AQ882,'collection only'!E:E)</f>
        <v>32100387.280000001</v>
      </c>
      <c r="K882" s="26">
        <f>SUMIF('data-from-invoicing'!D:D,eslam.data!AR882,'data-from-invoicing'!F:F)</f>
        <v>34124964.259500004</v>
      </c>
      <c r="L882" s="2">
        <f t="shared" si="135"/>
        <v>2024576.9795000032</v>
      </c>
      <c r="M882" s="2"/>
      <c r="Q882" s="23"/>
      <c r="R882" s="2">
        <v>32100388.595768791</v>
      </c>
      <c r="S882" s="1">
        <v>44651</v>
      </c>
      <c r="T882" s="1">
        <v>44645</v>
      </c>
      <c r="U882" s="1">
        <v>44655</v>
      </c>
      <c r="V882">
        <v>56</v>
      </c>
      <c r="W882" s="1">
        <v>44711</v>
      </c>
      <c r="X882" s="1">
        <v>44780</v>
      </c>
      <c r="Y882" s="2">
        <v>160504161.82415351</v>
      </c>
      <c r="Z882" s="2">
        <v>1563640.4346387649</v>
      </c>
      <c r="AD882" s="2">
        <v>4252325.2549999999</v>
      </c>
      <c r="AE882" s="2">
        <v>4252325.2549999999</v>
      </c>
      <c r="AF882" s="2">
        <v>273333.59000000003</v>
      </c>
      <c r="AG882" s="14">
        <f>SUMIF('consultant-gross'!D:D,eslam.data!AQ882,'consultant-gross'!F:F)</f>
        <v>42383851.588843614</v>
      </c>
      <c r="AH882" s="14">
        <f>SUMIF('consultant-gross'!D:D,eslam.data!AQ882,'consultant-gross'!G:G)</f>
        <v>160504161.82415354</v>
      </c>
      <c r="AI882" s="14">
        <f>SUMIF('consultant-net'!D:D,eslam.data!AQ882,'consultant-net'!F:F)</f>
        <v>32100388.595768794</v>
      </c>
      <c r="AJ882" s="2" t="str">
        <f>VLOOKUP(A882,'eslam-to-invoicing'!A:B,2,0)</f>
        <v>ORA ZED-Ph 2-Pkgs A&amp;D</v>
      </c>
      <c r="AQ882" s="2" t="str">
        <f t="shared" si="136"/>
        <v>ORA - ZED - ph.027</v>
      </c>
      <c r="AR882" s="2" t="str">
        <f t="shared" si="137"/>
        <v>ORA ZED-Ph 2-Pkgs A&amp;D7</v>
      </c>
    </row>
    <row r="883" spans="1:44" hidden="1" x14ac:dyDescent="0.3">
      <c r="A883" s="6" t="s">
        <v>75</v>
      </c>
      <c r="B883" s="6">
        <f>VLOOKUP(A883,Sheet1!A:B,2,0)</f>
        <v>1</v>
      </c>
      <c r="C883" s="6">
        <v>8</v>
      </c>
      <c r="D883" s="25"/>
      <c r="E883" s="2">
        <v>8766077.2795332968</v>
      </c>
      <c r="F883" s="26">
        <f>_xlfn.MAXIFS('data-from-invoicing'!E:E,'data-from-invoicing'!D:D,eslam.data!AR883)</f>
        <v>8766077.2899999991</v>
      </c>
      <c r="G883" s="2">
        <f t="shared" si="134"/>
        <v>1.0466702282428741E-2</v>
      </c>
      <c r="H883" s="2"/>
      <c r="I883" s="23"/>
      <c r="J883" s="2">
        <f>SUMIF('collection only'!D:D,eslam.data!AQ883,'collection only'!E:E)</f>
        <v>8595540.370000001</v>
      </c>
      <c r="K883" s="26">
        <f>SUMIF('data-from-invoicing'!D:D,eslam.data!AR883,'data-from-invoicing'!F:F)</f>
        <v>9151883.2345000003</v>
      </c>
      <c r="L883" s="2">
        <f t="shared" si="135"/>
        <v>556342.86449999921</v>
      </c>
      <c r="M883" s="2"/>
      <c r="Q883" s="23"/>
      <c r="R883" s="2">
        <v>8595538.902576074</v>
      </c>
      <c r="S883" s="1">
        <v>44681</v>
      </c>
      <c r="T883" s="1">
        <v>44676</v>
      </c>
      <c r="U883" s="1">
        <v>44678</v>
      </c>
      <c r="V883">
        <v>56</v>
      </c>
      <c r="W883" s="1">
        <v>44734</v>
      </c>
      <c r="X883" s="1">
        <v>44721</v>
      </c>
      <c r="Y883" s="2">
        <v>169270239.10368681</v>
      </c>
      <c r="Z883" s="2">
        <v>3486145.851128825</v>
      </c>
      <c r="AC883" s="2">
        <v>32252330.56015861</v>
      </c>
      <c r="AD883" s="2">
        <v>4530497.42</v>
      </c>
      <c r="AE883" s="2">
        <v>4530497.42</v>
      </c>
      <c r="AF883" s="2">
        <v>473333.59</v>
      </c>
      <c r="AG883" s="14">
        <f>SUMIF('consultant-gross'!D:D,eslam.data!AQ883,'consultant-gross'!F:F)</f>
        <v>8766077.2795332968</v>
      </c>
      <c r="AH883" s="14">
        <f>SUMIF('consultant-gross'!D:D,eslam.data!AQ883,'consultant-gross'!G:G)</f>
        <v>169270239.10368684</v>
      </c>
      <c r="AI883" s="14">
        <f>SUMIF('consultant-net'!D:D,eslam.data!AQ883,'consultant-net'!F:F)</f>
        <v>8595538.902576074</v>
      </c>
      <c r="AJ883" s="2" t="str">
        <f>VLOOKUP(A883,'eslam-to-invoicing'!A:B,2,0)</f>
        <v>ORA ZED-Ph 2-Pkgs A&amp;D</v>
      </c>
      <c r="AQ883" s="2" t="str">
        <f t="shared" si="136"/>
        <v>ORA - ZED - ph.028</v>
      </c>
      <c r="AR883" s="2" t="str">
        <f t="shared" si="137"/>
        <v>ORA ZED-Ph 2-Pkgs A&amp;D8</v>
      </c>
    </row>
    <row r="884" spans="1:44" hidden="1" x14ac:dyDescent="0.3">
      <c r="A884" s="6" t="s">
        <v>75</v>
      </c>
      <c r="B884" s="6">
        <f>VLOOKUP(A884,Sheet1!A:B,2,0)</f>
        <v>1</v>
      </c>
      <c r="C884" s="6">
        <v>9</v>
      </c>
      <c r="D884" s="25"/>
      <c r="E884" s="2">
        <v>8712415.4916354418</v>
      </c>
      <c r="F884" s="26">
        <f>_xlfn.MAXIFS('data-from-invoicing'!E:E,'data-from-invoicing'!D:D,eslam.data!AR884)</f>
        <v>8712415.5</v>
      </c>
      <c r="G884" s="2">
        <f t="shared" si="134"/>
        <v>8.364558219909668E-3</v>
      </c>
      <c r="H884" s="2"/>
      <c r="I884" s="23"/>
      <c r="J884" s="2">
        <f>SUMIF('collection only'!D:D,eslam.data!AQ884,'collection only'!E:E)</f>
        <v>7163536.5899999999</v>
      </c>
      <c r="K884" s="26">
        <f>SUMIF('data-from-invoicing'!D:D,eslam.data!AR884,'data-from-invoicing'!F:F)</f>
        <v>7614021.0549999997</v>
      </c>
      <c r="L884" s="2">
        <f t="shared" si="135"/>
        <v>450484.46499999985</v>
      </c>
      <c r="M884" s="2"/>
      <c r="Q884" s="23"/>
      <c r="R884" s="2">
        <v>7163536.354617089</v>
      </c>
      <c r="S884" s="1">
        <v>44712</v>
      </c>
      <c r="T884" s="1">
        <v>44706</v>
      </c>
      <c r="U884" s="1">
        <v>44717</v>
      </c>
      <c r="V884">
        <v>56</v>
      </c>
      <c r="W884" s="1">
        <v>44773</v>
      </c>
      <c r="X884" s="1">
        <v>44781</v>
      </c>
      <c r="Y884" s="2">
        <v>177982654.59532231</v>
      </c>
      <c r="Z884" s="2">
        <v>3347808.9149115952</v>
      </c>
      <c r="AA884" s="2">
        <v>15346414.58048418</v>
      </c>
      <c r="AC884" s="2">
        <v>32754709.24065832</v>
      </c>
      <c r="AD884" s="2">
        <v>4755739.9050000003</v>
      </c>
      <c r="AE884" s="2">
        <v>4755739.9050000003</v>
      </c>
      <c r="AF884" s="2">
        <v>431750.04</v>
      </c>
      <c r="AG884" s="14">
        <f>SUMIF('consultant-gross'!D:D,eslam.data!AQ884,'consultant-gross'!F:F)</f>
        <v>8712415.4916354418</v>
      </c>
      <c r="AH884" s="14">
        <f>SUMIF('consultant-gross'!D:D,eslam.data!AQ884,'consultant-gross'!G:G)</f>
        <v>177982654.59532228</v>
      </c>
      <c r="AI884" s="14">
        <f>SUMIF('consultant-net'!D:D,eslam.data!AQ884,'consultant-net'!F:F)</f>
        <v>7163536.354617089</v>
      </c>
      <c r="AJ884" s="2" t="str">
        <f>VLOOKUP(A884,'eslam-to-invoicing'!A:B,2,0)</f>
        <v>ORA ZED-Ph 2-Pkgs A&amp;D</v>
      </c>
      <c r="AQ884" s="2" t="str">
        <f t="shared" si="136"/>
        <v>ORA - ZED - ph.029</v>
      </c>
      <c r="AR884" s="2" t="str">
        <f t="shared" si="137"/>
        <v>ORA ZED-Ph 2-Pkgs A&amp;D9</v>
      </c>
    </row>
    <row r="885" spans="1:44" hidden="1" x14ac:dyDescent="0.3">
      <c r="A885" s="6" t="s">
        <v>75</v>
      </c>
      <c r="B885" s="6">
        <f>VLOOKUP(A885,Sheet1!A:B,2,0)</f>
        <v>1</v>
      </c>
      <c r="C885" s="6">
        <v>10</v>
      </c>
      <c r="D885" s="25"/>
      <c r="E885" s="2">
        <v>25761823.86292154</v>
      </c>
      <c r="F885" s="26">
        <f>_xlfn.MAXIFS('data-from-invoicing'!E:E,'data-from-invoicing'!D:D,eslam.data!AR885)</f>
        <v>25761823.859999999</v>
      </c>
      <c r="G885" s="2">
        <f t="shared" si="134"/>
        <v>-2.9215402901172638E-3</v>
      </c>
      <c r="H885" s="2"/>
      <c r="I885" s="23"/>
      <c r="J885" s="2">
        <f>SUMIF('collection only'!D:D,eslam.data!AQ885,'collection only'!E:E)</f>
        <v>20828447.259999998</v>
      </c>
      <c r="K885" s="26">
        <f>SUMIF('data-from-invoicing'!D:D,eslam.data!AR885,'data-from-invoicing'!F:F)</f>
        <v>22199070.248999998</v>
      </c>
      <c r="L885" s="2">
        <f t="shared" si="135"/>
        <v>1370622.9890000001</v>
      </c>
      <c r="M885" s="2"/>
      <c r="Q885" s="23"/>
      <c r="R885" s="2">
        <v>20828447.306424949</v>
      </c>
      <c r="S885" s="1">
        <v>44742</v>
      </c>
      <c r="T885" s="1">
        <v>44737</v>
      </c>
      <c r="U885" s="1">
        <v>44747</v>
      </c>
      <c r="V885">
        <v>56</v>
      </c>
      <c r="W885" s="1">
        <v>44803</v>
      </c>
      <c r="X885" s="1">
        <v>44795</v>
      </c>
      <c r="Y885" s="2">
        <v>203744478.45824379</v>
      </c>
      <c r="Z885" s="2">
        <v>2710387.4388439772</v>
      </c>
      <c r="AA885" s="2">
        <v>19184341.510862861</v>
      </c>
      <c r="AC885" s="2">
        <v>44374111.28063295</v>
      </c>
      <c r="AD885" s="2">
        <v>5416052.2450000001</v>
      </c>
      <c r="AE885" s="2">
        <v>5416052.2450000001</v>
      </c>
      <c r="AF885" s="2">
        <v>481750.04</v>
      </c>
      <c r="AG885" s="14">
        <f>SUMIF('consultant-gross'!D:D,eslam.data!AQ885,'consultant-gross'!F:F)</f>
        <v>25761823.862921536</v>
      </c>
      <c r="AH885" s="14">
        <f>SUMIF('consultant-gross'!D:D,eslam.data!AQ885,'consultant-gross'!G:G)</f>
        <v>203744478.45824382</v>
      </c>
      <c r="AI885" s="14">
        <f>SUMIF('consultant-net'!D:D,eslam.data!AQ885,'consultant-net'!F:F)</f>
        <v>20828447.306424946</v>
      </c>
      <c r="AJ885" s="2" t="str">
        <f>VLOOKUP(A885,'eslam-to-invoicing'!A:B,2,0)</f>
        <v>ORA ZED-Ph 2-Pkgs A&amp;D</v>
      </c>
      <c r="AQ885" s="2" t="str">
        <f t="shared" si="136"/>
        <v>ORA - ZED - ph.0210</v>
      </c>
      <c r="AR885" s="2" t="str">
        <f t="shared" si="137"/>
        <v>ORA ZED-Ph 2-Pkgs A&amp;D10</v>
      </c>
    </row>
    <row r="886" spans="1:44" hidden="1" x14ac:dyDescent="0.3">
      <c r="A886" s="6" t="s">
        <v>75</v>
      </c>
      <c r="B886" s="6">
        <f>VLOOKUP(A886,Sheet1!A:B,2,0)</f>
        <v>1</v>
      </c>
      <c r="C886" s="6">
        <v>11</v>
      </c>
      <c r="D886" s="25"/>
      <c r="E886" s="2">
        <v>10555360.846518099</v>
      </c>
      <c r="F886" s="26">
        <f>_xlfn.MAXIFS('data-from-invoicing'!E:E,'data-from-invoicing'!D:D,eslam.data!AR886)</f>
        <v>10555360.84</v>
      </c>
      <c r="G886" s="2">
        <f t="shared" si="134"/>
        <v>-6.518099457025528E-3</v>
      </c>
      <c r="H886" s="2"/>
      <c r="I886" s="23"/>
      <c r="J886" s="2">
        <f>SUMIF('collection only'!D:D,eslam.data!AQ886,'collection only'!E:E)</f>
        <v>12170282.5</v>
      </c>
      <c r="K886" s="26">
        <f>SUMIF('data-from-invoicing'!D:D,eslam.data!AR886,'data-from-invoicing'!F:F)</f>
        <v>12170282.5</v>
      </c>
      <c r="L886" s="2">
        <f t="shared" si="135"/>
        <v>0</v>
      </c>
      <c r="M886" s="2"/>
      <c r="Q886" s="23"/>
      <c r="R886" s="2">
        <v>12170283.185442859</v>
      </c>
      <c r="S886" s="1">
        <v>44773</v>
      </c>
      <c r="T886" s="1">
        <v>44767</v>
      </c>
      <c r="U886" s="1">
        <v>44783</v>
      </c>
      <c r="V886">
        <v>56</v>
      </c>
      <c r="W886" s="1">
        <v>44839</v>
      </c>
      <c r="X886" s="1">
        <v>44818</v>
      </c>
      <c r="Y886" s="2">
        <v>214299839.30476189</v>
      </c>
      <c r="Z886" s="2">
        <v>6960146.9261375861</v>
      </c>
      <c r="AA886" s="2">
        <v>21459521.048464939</v>
      </c>
      <c r="AC886" s="2">
        <v>44831361.180792153</v>
      </c>
      <c r="AD886" s="2">
        <v>5799374.4500000002</v>
      </c>
      <c r="AE886" s="2">
        <v>5799374.4500000002</v>
      </c>
      <c r="AF886" s="2">
        <v>431750.04</v>
      </c>
      <c r="AG886" s="14">
        <f>SUMIF('consultant-gross'!D:D,eslam.data!AQ886,'consultant-gross'!F:F)</f>
        <v>10555360.846518099</v>
      </c>
      <c r="AH886" s="14">
        <f>SUMIF('consultant-gross'!D:D,eslam.data!AQ886,'consultant-gross'!G:G)</f>
        <v>214299839.30476192</v>
      </c>
      <c r="AI886" s="14">
        <f>SUMIF('consultant-net'!D:D,eslam.data!AQ886,'consultant-net'!F:F)</f>
        <v>12170283.185442865</v>
      </c>
      <c r="AJ886" s="2" t="str">
        <f>VLOOKUP(A886,'eslam-to-invoicing'!A:B,2,0)</f>
        <v>ORA ZED-Ph 2-Pkgs A&amp;D</v>
      </c>
      <c r="AQ886" s="2" t="str">
        <f t="shared" si="136"/>
        <v>ORA - ZED - ph.0211</v>
      </c>
      <c r="AR886" s="2" t="str">
        <f t="shared" si="137"/>
        <v>ORA ZED-Ph 2-Pkgs A&amp;D11</v>
      </c>
    </row>
    <row r="887" spans="1:44" hidden="1" x14ac:dyDescent="0.3">
      <c r="A887" s="6" t="s">
        <v>75</v>
      </c>
      <c r="B887" s="6">
        <f>VLOOKUP(A887,Sheet1!A:B,2,0)</f>
        <v>1</v>
      </c>
      <c r="C887" s="6">
        <v>12</v>
      </c>
      <c r="D887" s="25"/>
      <c r="E887" s="2">
        <v>16689354.463144271</v>
      </c>
      <c r="F887" s="26">
        <f>_xlfn.MAXIFS('data-from-invoicing'!E:E,'data-from-invoicing'!D:D,eslam.data!AR887)</f>
        <v>16689354.470000001</v>
      </c>
      <c r="G887" s="2">
        <f t="shared" si="134"/>
        <v>6.8557299673557281E-3</v>
      </c>
      <c r="H887" s="2"/>
      <c r="I887" s="23"/>
      <c r="J887" s="2">
        <f>SUMIF('collection only'!D:D,eslam.data!AQ887,'collection only'!E:E)</f>
        <v>14759397.949999999</v>
      </c>
      <c r="K887" s="26">
        <f>SUMIF('data-from-invoicing'!D:D,eslam.data!AR887,'data-from-invoicing'!F:F)</f>
        <v>15225579.9035</v>
      </c>
      <c r="L887" s="2">
        <f t="shared" si="135"/>
        <v>466181.95350000076</v>
      </c>
      <c r="M887" s="2"/>
      <c r="Q887" s="23"/>
      <c r="R887" s="2">
        <v>14759398</v>
      </c>
      <c r="S887" s="1">
        <v>44804</v>
      </c>
      <c r="T887" s="1">
        <v>44798</v>
      </c>
      <c r="U887" s="1">
        <v>44812</v>
      </c>
      <c r="V887">
        <v>56</v>
      </c>
      <c r="W887" s="1">
        <v>44868</v>
      </c>
      <c r="X887" s="1">
        <v>44846</v>
      </c>
      <c r="Y887" s="2">
        <v>230989193.76790619</v>
      </c>
      <c r="Z887" s="2">
        <v>8729597.3000000007</v>
      </c>
      <c r="AA887" s="2">
        <v>23666966.210000001</v>
      </c>
      <c r="AC887" s="2">
        <v>45632622.246301517</v>
      </c>
      <c r="AD887" s="2">
        <v>6281714.5</v>
      </c>
      <c r="AE887" s="2">
        <v>6281714.5</v>
      </c>
      <c r="AF887" s="2">
        <v>923489</v>
      </c>
      <c r="AG887" s="14">
        <f>SUMIF('consultant-gross'!D:D,eslam.data!AQ887,'consultant-gross'!F:F)</f>
        <v>16545380.542857111</v>
      </c>
      <c r="AH887" s="14">
        <f>SUMIF('consultant-gross'!D:D,eslam.data!AQ887,'consultant-gross'!G:G)</f>
        <v>230845219.84761903</v>
      </c>
      <c r="AI887" s="14">
        <f>SUMIF('consultant-net'!D:D,eslam.data!AQ887,'consultant-net'!F:F)</f>
        <v>14639634.382208735</v>
      </c>
      <c r="AJ887" s="2" t="str">
        <f>VLOOKUP(A887,'eslam-to-invoicing'!A:B,2,0)</f>
        <v>ORA ZED-Ph 2-Pkgs A&amp;D</v>
      </c>
      <c r="AQ887" s="2" t="str">
        <f t="shared" si="136"/>
        <v>ORA - ZED - ph.0212</v>
      </c>
      <c r="AR887" s="2" t="str">
        <f t="shared" si="137"/>
        <v>ORA ZED-Ph 2-Pkgs A&amp;D12</v>
      </c>
    </row>
    <row r="888" spans="1:44" hidden="1" x14ac:dyDescent="0.3">
      <c r="A888" s="6" t="s">
        <v>75</v>
      </c>
      <c r="B888" s="34">
        <f>VLOOKUP(A888,Sheet1!A:B,2,0)</f>
        <v>1</v>
      </c>
      <c r="C888" s="6">
        <v>13</v>
      </c>
      <c r="D888" s="25"/>
      <c r="E888" s="2">
        <v>20581919.257142872</v>
      </c>
      <c r="F888" s="26">
        <f>_xlfn.MAXIFS('data-from-invoicing'!E:E,'data-from-invoicing'!D:D,eslam.data!AR888)</f>
        <v>20487173.629999999</v>
      </c>
      <c r="G888" s="2">
        <f t="shared" si="134"/>
        <v>-94745.627142872661</v>
      </c>
      <c r="H888" s="2"/>
      <c r="I888" s="23"/>
      <c r="J888" s="2">
        <f>SUMIF('collection only'!D:D,eslam.data!AQ888,'collection only'!E:E)</f>
        <v>13268244.560000001</v>
      </c>
      <c r="K888" s="26">
        <f>SUMIF('data-from-invoicing'!D:D,eslam.data!AR888,'data-from-invoicing'!F:F)</f>
        <v>13357287.557</v>
      </c>
      <c r="L888" s="2">
        <f t="shared" si="135"/>
        <v>89042.996999999508</v>
      </c>
      <c r="M888" s="2"/>
      <c r="Q888" s="23"/>
      <c r="R888" s="2">
        <v>17432997.712026689</v>
      </c>
      <c r="S888" s="1">
        <v>44834</v>
      </c>
      <c r="T888" s="1">
        <v>44829</v>
      </c>
      <c r="U888" s="1">
        <v>44836</v>
      </c>
      <c r="V888">
        <v>56</v>
      </c>
      <c r="W888" s="1">
        <v>44892</v>
      </c>
      <c r="X888" s="1">
        <v>44856</v>
      </c>
      <c r="Y888" s="2">
        <v>251427139.1047619</v>
      </c>
      <c r="Z888" s="2">
        <v>9285019.1625752021</v>
      </c>
      <c r="AA888" s="2">
        <v>25526704.602931049</v>
      </c>
      <c r="AC888" s="2">
        <v>54138067.172932759</v>
      </c>
      <c r="AD888" s="2">
        <v>6832087.8799999999</v>
      </c>
      <c r="AE888" s="2">
        <v>6832087.8799999999</v>
      </c>
      <c r="AF888" s="2">
        <v>1012532.93</v>
      </c>
      <c r="AG888" s="14">
        <f>SUMIF('consultant-gross'!D:D,eslam.data!AQ888,'consultant-gross'!F:F)</f>
        <v>20581919.257142872</v>
      </c>
      <c r="AH888" s="14">
        <f>SUMIF('consultant-gross'!D:D,eslam.data!AQ888,'consultant-gross'!G:G)</f>
        <v>251427139.1047619</v>
      </c>
      <c r="AI888" s="14">
        <f>SUMIF('consultant-net'!D:D,eslam.data!AQ888,'consultant-net'!F:F)</f>
        <v>17432997.712026685</v>
      </c>
      <c r="AJ888" s="2" t="str">
        <f>VLOOKUP(A888,'eslam-to-invoicing'!A:B,2,0)</f>
        <v>ORA ZED-Ph 2-Pkgs A&amp;D</v>
      </c>
      <c r="AQ888" s="2" t="str">
        <f t="shared" si="136"/>
        <v>ORA - ZED - ph.0213</v>
      </c>
      <c r="AR888" s="2" t="str">
        <f t="shared" si="137"/>
        <v>ORA ZED-Ph 2-Pkgs A&amp;D13</v>
      </c>
    </row>
    <row r="889" spans="1:44" hidden="1" x14ac:dyDescent="0.3">
      <c r="A889" s="6" t="s">
        <v>75</v>
      </c>
      <c r="B889" s="34">
        <f>VLOOKUP(A889,Sheet1!A:B,2,0)</f>
        <v>1</v>
      </c>
      <c r="C889" s="6">
        <v>14</v>
      </c>
      <c r="D889" s="25"/>
      <c r="E889" s="2">
        <v>19311587.793406371</v>
      </c>
      <c r="F889" s="26">
        <f>_xlfn.MAXIFS('data-from-invoicing'!E:E,'data-from-invoicing'!D:D,eslam.data!AR889)</f>
        <v>12548033.060000001</v>
      </c>
      <c r="G889" s="2">
        <f t="shared" si="134"/>
        <v>-6763554.7334063705</v>
      </c>
      <c r="H889" s="2"/>
      <c r="I889" s="23"/>
      <c r="J889" s="2">
        <f>SUMIF('collection only'!D:D,eslam.data!AQ889,'collection only'!E:E)</f>
        <v>15256729.379999999</v>
      </c>
      <c r="K889" s="26">
        <f>SUMIF('data-from-invoicing'!D:D,eslam.data!AR889,'data-from-invoicing'!F:F)</f>
        <v>15106729.373</v>
      </c>
      <c r="L889" s="2">
        <f t="shared" si="135"/>
        <v>-150000.00699999928</v>
      </c>
      <c r="M889" s="2"/>
      <c r="Q889" s="23"/>
      <c r="R889" s="2">
        <v>15411600.868486229</v>
      </c>
      <c r="S889" s="1">
        <v>44865</v>
      </c>
      <c r="T889" s="1">
        <v>44859</v>
      </c>
      <c r="U889" s="1">
        <v>44874</v>
      </c>
      <c r="V889">
        <v>56</v>
      </c>
      <c r="W889" s="1">
        <v>44930</v>
      </c>
      <c r="X889" s="1">
        <v>44910</v>
      </c>
      <c r="Y889" s="2">
        <v>270738726.89816833</v>
      </c>
      <c r="Z889" s="2">
        <v>8366501.3369233254</v>
      </c>
      <c r="AA889" s="2">
        <v>26771100.657092251</v>
      </c>
      <c r="AC889" s="2">
        <v>60073669.527846418</v>
      </c>
      <c r="AD889" s="2">
        <v>7316054.1145088496</v>
      </c>
      <c r="AE889" s="2">
        <v>7316054.1145088496</v>
      </c>
      <c r="AF889" s="2">
        <v>862532.93420909101</v>
      </c>
      <c r="AG889" s="14">
        <f>SUMIF('consultant-gross'!D:D,eslam.data!AQ889,'consultant-gross'!F:F)</f>
        <v>19311587.793406367</v>
      </c>
      <c r="AH889" s="14">
        <f>SUMIF('consultant-gross'!D:D,eslam.data!AQ889,'consultant-gross'!G:G)</f>
        <v>270738726.89816827</v>
      </c>
      <c r="AI889" s="14">
        <f>SUMIF('consultant-net'!D:D,eslam.data!AQ889,'consultant-net'!F:F)</f>
        <v>15411600.868486226</v>
      </c>
      <c r="AJ889" s="2" t="str">
        <f>VLOOKUP(A889,'eslam-to-invoicing'!A:B,2,0)</f>
        <v>ORA ZED-Ph 2-Pkgs A&amp;D</v>
      </c>
      <c r="AQ889" s="2" t="str">
        <f t="shared" si="136"/>
        <v>ORA - ZED - ph.0214</v>
      </c>
      <c r="AR889" s="2" t="str">
        <f t="shared" si="137"/>
        <v>ORA ZED-Ph 2-Pkgs A&amp;D14</v>
      </c>
    </row>
    <row r="890" spans="1:44" hidden="1" x14ac:dyDescent="0.3">
      <c r="A890" s="6" t="s">
        <v>75</v>
      </c>
      <c r="B890" s="34">
        <f>VLOOKUP(A890,Sheet1!A:B,2,0)</f>
        <v>1</v>
      </c>
      <c r="C890" s="6">
        <v>15</v>
      </c>
      <c r="D890" s="25"/>
      <c r="E890" s="2">
        <v>14179983.454212669</v>
      </c>
      <c r="F890" s="26">
        <f>_xlfn.MAXIFS('data-from-invoicing'!E:E,'data-from-invoicing'!D:D,eslam.data!AR890)</f>
        <v>20441047.550000001</v>
      </c>
      <c r="G890" s="2">
        <f t="shared" si="134"/>
        <v>6261064.0957873315</v>
      </c>
      <c r="H890" s="2"/>
      <c r="I890" s="23"/>
      <c r="J890" s="2">
        <f>SUMIF('collection only'!D:D,eslam.data!AQ890,'collection only'!E:E)</f>
        <v>11384143.67</v>
      </c>
      <c r="K890" s="26">
        <f>SUMIF('data-from-invoicing'!D:D,eslam.data!AR890,'data-from-invoicing'!F:F)</f>
        <v>11268654.1775</v>
      </c>
      <c r="L890" s="2">
        <f t="shared" si="135"/>
        <v>-115489.4924999997</v>
      </c>
      <c r="M890" s="2"/>
      <c r="Q890" s="23"/>
      <c r="R890" s="2">
        <v>11605388.897564979</v>
      </c>
      <c r="S890" s="1">
        <v>44895</v>
      </c>
      <c r="T890" s="1">
        <v>44890</v>
      </c>
      <c r="U890" s="1">
        <v>44900</v>
      </c>
      <c r="V890">
        <v>56</v>
      </c>
      <c r="W890" s="1">
        <v>44956</v>
      </c>
      <c r="X890" s="1">
        <v>44915</v>
      </c>
      <c r="Y890" s="2">
        <v>284918710.35238087</v>
      </c>
      <c r="Z890" s="2">
        <v>8026884.694354916</v>
      </c>
      <c r="AA890" s="2">
        <v>27159626.864745799</v>
      </c>
      <c r="AC890" s="2">
        <v>63560657.309491552</v>
      </c>
      <c r="AD890" s="2">
        <v>7679788.2599999998</v>
      </c>
      <c r="AE890" s="2">
        <v>7679788.2599999998</v>
      </c>
      <c r="AF890" s="2">
        <v>758071.44</v>
      </c>
      <c r="AG890" s="14">
        <f>SUMIF('consultant-gross'!D:D,eslam.data!AQ890,'consultant-gross'!F:F)</f>
        <v>14179983.454212666</v>
      </c>
      <c r="AH890" s="14">
        <f>SUMIF('consultant-gross'!D:D,eslam.data!AQ890,'consultant-gross'!G:G)</f>
        <v>284918710.35238093</v>
      </c>
      <c r="AI890" s="14">
        <f>SUMIF('consultant-net'!D:D,eslam.data!AQ890,'consultant-net'!F:F)</f>
        <v>11605388.897564977</v>
      </c>
      <c r="AJ890" s="2" t="str">
        <f>VLOOKUP(A890,'eslam-to-invoicing'!A:B,2,0)</f>
        <v>ORA ZED-Ph 2-Pkgs A&amp;D</v>
      </c>
      <c r="AQ890" s="2" t="str">
        <f t="shared" si="136"/>
        <v>ORA - ZED - ph.0215</v>
      </c>
      <c r="AR890" s="2" t="str">
        <f t="shared" si="137"/>
        <v>ORA ZED-Ph 2-Pkgs A&amp;D15</v>
      </c>
    </row>
    <row r="891" spans="1:44" hidden="1" x14ac:dyDescent="0.3">
      <c r="A891" s="6" t="s">
        <v>75</v>
      </c>
      <c r="B891" s="34">
        <f>VLOOKUP(A891,Sheet1!A:B,2,0)</f>
        <v>1</v>
      </c>
      <c r="C891" s="6">
        <v>16</v>
      </c>
      <c r="D891" s="25"/>
      <c r="E891" s="2">
        <v>11487525.824739279</v>
      </c>
      <c r="F891" s="26">
        <f>_xlfn.MAXIFS('data-from-invoicing'!E:E,'data-from-invoicing'!D:D,eslam.data!AR891)</f>
        <v>12061901.859999999</v>
      </c>
      <c r="G891" s="2">
        <f t="shared" si="134"/>
        <v>574376.03526072018</v>
      </c>
      <c r="H891" s="2"/>
      <c r="I891" s="23"/>
      <c r="J891" s="2">
        <f>SUMIF('collection only'!D:D,eslam.data!AQ891,'collection only'!E:E)</f>
        <v>9858410.9399999995</v>
      </c>
      <c r="K891" s="26">
        <f>SUMIF('data-from-invoicing'!D:D,eslam.data!AR891,'data-from-invoicing'!F:F)</f>
        <v>9768410.9408</v>
      </c>
      <c r="L891" s="2">
        <f t="shared" si="135"/>
        <v>-89999.999199999496</v>
      </c>
      <c r="M891" s="2"/>
      <c r="Q891" s="23"/>
      <c r="R891" s="2">
        <v>9858411.1444717348</v>
      </c>
      <c r="S891" s="1">
        <v>44926</v>
      </c>
      <c r="T891" s="1">
        <v>44920</v>
      </c>
      <c r="U891" s="1">
        <v>44936</v>
      </c>
      <c r="V891">
        <v>56</v>
      </c>
      <c r="W891" s="1">
        <v>44992</v>
      </c>
      <c r="X891" s="1">
        <v>44962</v>
      </c>
      <c r="Y891" s="2">
        <v>296406236.17712021</v>
      </c>
      <c r="Z891" s="2">
        <v>8322611.1440237463</v>
      </c>
      <c r="AA891" s="2">
        <v>27430483.129709162</v>
      </c>
      <c r="AC891" s="2">
        <v>65684472.999420643</v>
      </c>
      <c r="AD891" s="2">
        <v>7988728.9749999996</v>
      </c>
      <c r="AE891" s="2">
        <v>7988728.9749999996</v>
      </c>
      <c r="AF891" s="2">
        <v>668071.43999999994</v>
      </c>
      <c r="AG891" s="14">
        <f>SUMIF('consultant-gross'!D:D,eslam.data!AQ891,'consultant-gross'!F:F)</f>
        <v>11487525.824739277</v>
      </c>
      <c r="AH891" s="14">
        <f>SUMIF('consultant-gross'!D:D,eslam.data!AQ891,'consultant-gross'!G:G)</f>
        <v>296406236.17712021</v>
      </c>
      <c r="AI891" s="14">
        <f>SUMIF('consultant-net'!D:D,eslam.data!AQ891,'consultant-net'!F:F)</f>
        <v>9858411.1444717348</v>
      </c>
      <c r="AJ891" s="2" t="str">
        <f>VLOOKUP(A891,'eslam-to-invoicing'!A:B,2,0)</f>
        <v>ORA ZED-Ph 2-Pkgs A&amp;D</v>
      </c>
      <c r="AQ891" s="2" t="str">
        <f t="shared" si="136"/>
        <v>ORA - ZED - ph.0216</v>
      </c>
      <c r="AR891" s="2" t="str">
        <f t="shared" si="137"/>
        <v>ORA ZED-Ph 2-Pkgs A&amp;D16</v>
      </c>
    </row>
    <row r="892" spans="1:44" hidden="1" x14ac:dyDescent="0.3">
      <c r="A892" s="6" t="s">
        <v>75</v>
      </c>
      <c r="B892" s="6">
        <f>VLOOKUP(A892,Sheet1!A:B,2,0)</f>
        <v>1</v>
      </c>
      <c r="C892" s="6">
        <v>17</v>
      </c>
      <c r="D892" s="25"/>
      <c r="E892" s="2">
        <v>9516947.0875407457</v>
      </c>
      <c r="F892" s="26">
        <f>_xlfn.MAXIFS('data-from-invoicing'!E:E,'data-from-invoicing'!D:D,eslam.data!AR892)</f>
        <v>9516947.5999999996</v>
      </c>
      <c r="G892" s="2">
        <f t="shared" si="134"/>
        <v>0.51245925389230251</v>
      </c>
      <c r="H892" s="2"/>
      <c r="I892" s="23"/>
      <c r="J892" s="2">
        <f>SUMIF('collection only'!D:D,eslam.data!AQ892,'collection only'!E:E)</f>
        <v>8988166.120000001</v>
      </c>
      <c r="K892" s="26">
        <f>SUMIF('data-from-invoicing'!D:D,eslam.data!AR892,'data-from-invoicing'!F:F)</f>
        <v>8988166.1130999997</v>
      </c>
      <c r="L892" s="2">
        <f t="shared" si="135"/>
        <v>-6.9000013172626495E-3</v>
      </c>
      <c r="M892" s="2"/>
      <c r="Q892" s="23"/>
      <c r="R892" s="2">
        <v>8988165.9520653207</v>
      </c>
      <c r="S892" s="1">
        <v>44957</v>
      </c>
      <c r="T892" s="1">
        <v>44951</v>
      </c>
      <c r="U892" s="1">
        <v>44954</v>
      </c>
      <c r="V892">
        <v>56</v>
      </c>
      <c r="W892" s="1">
        <v>45010</v>
      </c>
      <c r="X892" s="1">
        <v>45004</v>
      </c>
      <c r="Y892" s="2">
        <v>305923183.26466101</v>
      </c>
      <c r="Z892" s="2">
        <v>9631056.1321059894</v>
      </c>
      <c r="AA892" s="2">
        <v>28105199.964980781</v>
      </c>
      <c r="AC892" s="2">
        <v>66254957.551722698</v>
      </c>
      <c r="AD892" s="2">
        <v>8271259.96</v>
      </c>
      <c r="AE892" s="2">
        <v>8271259.96</v>
      </c>
      <c r="AF892" s="2">
        <v>613266.17999999993</v>
      </c>
      <c r="AG892" s="14">
        <f>SUMIF('consultant-gross'!D:D,eslam.data!AQ892,'consultant-gross'!F:F)</f>
        <v>9516947.0875407457</v>
      </c>
      <c r="AH892" s="14">
        <f>SUMIF('consultant-gross'!D:D,eslam.data!AQ892,'consultant-gross'!G:G)</f>
        <v>305923183.26466095</v>
      </c>
      <c r="AI892" s="14">
        <f>SUMIF('consultant-net'!D:D,eslam.data!AQ892,'consultant-net'!F:F)</f>
        <v>8988165.9520653188</v>
      </c>
      <c r="AJ892" s="2" t="str">
        <f>VLOOKUP(A892,'eslam-to-invoicing'!A:B,2,0)</f>
        <v>ORA ZED-Ph 2-Pkgs A&amp;D</v>
      </c>
      <c r="AQ892" s="2" t="str">
        <f t="shared" si="136"/>
        <v>ORA - ZED - ph.0217</v>
      </c>
      <c r="AR892" s="2" t="str">
        <f t="shared" si="137"/>
        <v>ORA ZED-Ph 2-Pkgs A&amp;D17</v>
      </c>
    </row>
    <row r="893" spans="1:44" hidden="1" x14ac:dyDescent="0.3">
      <c r="A893" s="6" t="s">
        <v>75</v>
      </c>
      <c r="B893" s="34">
        <f>VLOOKUP(A893,Sheet1!A:B,2,0)</f>
        <v>1</v>
      </c>
      <c r="C893" s="6">
        <v>18</v>
      </c>
      <c r="D893" s="25"/>
      <c r="E893" s="2">
        <v>15495416.05903298</v>
      </c>
      <c r="F893" s="26">
        <f>_xlfn.MAXIFS('data-from-invoicing'!E:E,'data-from-invoicing'!D:D,eslam.data!AR893)</f>
        <v>15364644.609999999</v>
      </c>
      <c r="G893" s="2">
        <f t="shared" si="134"/>
        <v>-130771.44903298095</v>
      </c>
      <c r="H893" s="2"/>
      <c r="I893" s="23"/>
      <c r="J893" s="2">
        <f>SUMIF('collection only'!D:D,eslam.data!AQ893,'collection only'!E:E)</f>
        <v>13223027.75</v>
      </c>
      <c r="K893" s="26">
        <f>SUMIF('data-from-invoicing'!D:D,eslam.data!AR893,'data-from-invoicing'!F:F)</f>
        <v>13333027.747500001</v>
      </c>
      <c r="L893" s="2">
        <f t="shared" si="135"/>
        <v>109999.99750000052</v>
      </c>
      <c r="M893" s="2"/>
      <c r="Q893" s="23"/>
      <c r="R893" s="2">
        <v>13331568.04845449</v>
      </c>
      <c r="S893" s="1">
        <v>44985</v>
      </c>
      <c r="T893" s="1">
        <v>44982</v>
      </c>
      <c r="U893" s="1">
        <v>44983</v>
      </c>
      <c r="V893">
        <v>56</v>
      </c>
      <c r="W893" s="1">
        <v>45039</v>
      </c>
      <c r="X893" s="1">
        <v>45034</v>
      </c>
      <c r="Y893" s="2">
        <v>321418599.32369387</v>
      </c>
      <c r="Z893" s="2">
        <v>10365262.58012137</v>
      </c>
      <c r="AA893" s="2">
        <v>28915218.04026702</v>
      </c>
      <c r="AB893" s="2">
        <v>400000</v>
      </c>
      <c r="AC893" s="2">
        <v>72791890.969354555</v>
      </c>
      <c r="AD893" s="2">
        <v>8696369.7949999999</v>
      </c>
      <c r="AE893" s="2">
        <v>8696369.7949999999</v>
      </c>
      <c r="AF893" s="2">
        <v>323266.18</v>
      </c>
      <c r="AG893" s="14">
        <f>SUMIF('consultant-gross'!D:D,eslam.data!AQ893,'consultant-gross'!F:F)</f>
        <v>15495416.059032977</v>
      </c>
      <c r="AH893" s="14">
        <f>SUMIF('consultant-gross'!D:D,eslam.data!AQ893,'consultant-gross'!G:G)</f>
        <v>321418599.32369393</v>
      </c>
      <c r="AI893" s="14">
        <f>SUMIF('consultant-net'!D:D,eslam.data!AQ893,'consultant-net'!F:F)</f>
        <v>13331568.048454493</v>
      </c>
      <c r="AJ893" s="2" t="str">
        <f>VLOOKUP(A893,'eslam-to-invoicing'!A:B,2,0)</f>
        <v>ORA ZED-Ph 2-Pkgs A&amp;D</v>
      </c>
      <c r="AQ893" s="2" t="str">
        <f t="shared" si="136"/>
        <v>ORA - ZED - ph.0218</v>
      </c>
      <c r="AR893" s="2" t="str">
        <f t="shared" si="137"/>
        <v>ORA ZED-Ph 2-Pkgs A&amp;D18</v>
      </c>
    </row>
    <row r="894" spans="1:44" hidden="1" x14ac:dyDescent="0.3">
      <c r="A894" s="6" t="s">
        <v>75</v>
      </c>
      <c r="B894" s="6">
        <f>VLOOKUP(A894,Sheet1!A:B,2,0)</f>
        <v>1</v>
      </c>
      <c r="C894" s="6">
        <v>19</v>
      </c>
      <c r="D894" s="25"/>
      <c r="E894" s="2">
        <v>8053943.7500907779</v>
      </c>
      <c r="F894" s="26">
        <f>_xlfn.MAXIFS('data-from-invoicing'!E:E,'data-from-invoicing'!D:D,eslam.data!AR894)</f>
        <v>8053943.79</v>
      </c>
      <c r="G894" s="2">
        <f t="shared" si="134"/>
        <v>3.9909222163259983E-2</v>
      </c>
      <c r="H894" s="2"/>
      <c r="I894" s="23"/>
      <c r="J894" s="2">
        <f>SUMIF('collection only'!D:D,eslam.data!AQ894,'collection only'!E:E)</f>
        <v>6921352.1099999994</v>
      </c>
      <c r="K894" s="26">
        <f>SUMIF('data-from-invoicing'!D:D,eslam.data!AR894,'data-from-invoicing'!F:F)</f>
        <v>7571824.5445999997</v>
      </c>
      <c r="L894" s="2">
        <f t="shared" si="135"/>
        <v>650472.43460000027</v>
      </c>
      <c r="M894" s="2"/>
      <c r="Q894" s="23"/>
      <c r="R894" s="2">
        <v>6921352.2914047241</v>
      </c>
      <c r="S894" s="1">
        <v>45016</v>
      </c>
      <c r="T894" s="1">
        <v>45010</v>
      </c>
      <c r="U894" s="1">
        <v>45026</v>
      </c>
      <c r="V894">
        <v>56</v>
      </c>
      <c r="W894" s="1">
        <v>45082</v>
      </c>
      <c r="X894" s="1">
        <v>45047</v>
      </c>
      <c r="Y894" s="2">
        <v>329472543.07378471</v>
      </c>
      <c r="Z894" s="2">
        <v>10413345.962526031</v>
      </c>
      <c r="AA894" s="2">
        <v>29296490.026902031</v>
      </c>
      <c r="AB894" s="2">
        <v>200000</v>
      </c>
      <c r="AC894" s="2">
        <v>76001927.904392213</v>
      </c>
      <c r="AD894" s="2">
        <v>8908987.9000000004</v>
      </c>
      <c r="AE894" s="2">
        <v>8908987.9000000004</v>
      </c>
      <c r="AF894" s="2">
        <v>324695.96999999997</v>
      </c>
      <c r="AG894" s="14">
        <f>SUMIF('consultant-gross'!D:D,eslam.data!AQ894,'consultant-gross'!F:F)</f>
        <v>8053943.7500907779</v>
      </c>
      <c r="AH894" s="14">
        <f>SUMIF('consultant-gross'!D:D,eslam.data!AQ894,'consultant-gross'!G:G)</f>
        <v>329472543.07378471</v>
      </c>
      <c r="AI894" s="14">
        <f>SUMIF('consultant-net'!D:D,eslam.data!AQ894,'consultant-net'!F:F)</f>
        <v>6921352.2914047241</v>
      </c>
      <c r="AJ894" s="2" t="str">
        <f>VLOOKUP(A894,'eslam-to-invoicing'!A:B,2,0)</f>
        <v>ORA ZED-Ph 2-Pkgs A&amp;D</v>
      </c>
      <c r="AQ894" s="2" t="str">
        <f t="shared" si="136"/>
        <v>ORA - ZED - ph.0219</v>
      </c>
      <c r="AR894" s="2" t="str">
        <f t="shared" si="137"/>
        <v>ORA ZED-Ph 2-Pkgs A&amp;D19</v>
      </c>
    </row>
    <row r="895" spans="1:44" hidden="1" x14ac:dyDescent="0.3">
      <c r="A895" s="6" t="s">
        <v>75</v>
      </c>
      <c r="B895" s="34">
        <f>VLOOKUP(A895,Sheet1!A:B,2,0)</f>
        <v>1</v>
      </c>
      <c r="C895" s="6">
        <v>20</v>
      </c>
      <c r="D895" s="25"/>
      <c r="E895" s="2">
        <v>4423045.8410393596</v>
      </c>
      <c r="F895" s="26">
        <f>_xlfn.MAXIFS('data-from-invoicing'!E:E,'data-from-invoicing'!D:D,eslam.data!AR895)</f>
        <v>4105367.03</v>
      </c>
      <c r="G895" s="2">
        <f t="shared" si="134"/>
        <v>-317678.81103935977</v>
      </c>
      <c r="H895" s="2"/>
      <c r="I895" s="23"/>
      <c r="J895" s="2">
        <f>SUMIF('collection only'!D:D,eslam.data!AQ895,'collection only'!E:E)</f>
        <v>3038540.29</v>
      </c>
      <c r="K895" s="26">
        <f>SUMIF('data-from-invoicing'!D:D,eslam.data!AR895,'data-from-invoicing'!F:F)</f>
        <v>3188540.2834000001</v>
      </c>
      <c r="L895" s="2">
        <f t="shared" si="135"/>
        <v>149999.99340000004</v>
      </c>
      <c r="M895" s="2"/>
      <c r="Q895" s="23"/>
      <c r="R895" s="2">
        <v>3302213.706878304</v>
      </c>
      <c r="S895" s="1">
        <v>45046</v>
      </c>
      <c r="T895" s="1">
        <v>45041</v>
      </c>
      <c r="U895" s="1">
        <v>45056</v>
      </c>
      <c r="V895">
        <v>56</v>
      </c>
      <c r="W895" s="1">
        <v>45112</v>
      </c>
      <c r="X895" s="1">
        <v>45078</v>
      </c>
      <c r="Y895" s="2">
        <v>333895588.91482413</v>
      </c>
      <c r="Z895" s="2">
        <v>10136406.129434681</v>
      </c>
      <c r="AA895" s="2">
        <v>30236499.41835238</v>
      </c>
      <c r="AB895" s="2">
        <v>350000</v>
      </c>
      <c r="AC895" s="2">
        <v>76323656.799703598</v>
      </c>
      <c r="AD895" s="2">
        <v>9018169.3599999994</v>
      </c>
      <c r="AE895" s="2">
        <v>9018169.3599999994</v>
      </c>
      <c r="AF895" s="2">
        <v>324695.96999999997</v>
      </c>
      <c r="AG895" s="14">
        <f>SUMIF('consultant-gross'!D:D,eslam.data!AQ895,'consultant-gross'!F:F)</f>
        <v>4423045.8410393596</v>
      </c>
      <c r="AH895" s="14">
        <f>SUMIF('consultant-gross'!D:D,eslam.data!AQ895,'consultant-gross'!G:G)</f>
        <v>333895588.91482407</v>
      </c>
      <c r="AI895" s="14">
        <f>SUMIF('consultant-net'!D:D,eslam.data!AQ895,'consultant-net'!F:F)</f>
        <v>3302213.7068783045</v>
      </c>
      <c r="AJ895" s="2" t="str">
        <f>VLOOKUP(A895,'eslam-to-invoicing'!A:B,2,0)</f>
        <v>ORA ZED-Ph 2-Pkgs A&amp;D</v>
      </c>
      <c r="AQ895" s="2" t="str">
        <f t="shared" si="136"/>
        <v>ORA - ZED - ph.0220</v>
      </c>
      <c r="AR895" s="2" t="str">
        <f t="shared" si="137"/>
        <v>ORA ZED-Ph 2-Pkgs A&amp;D20</v>
      </c>
    </row>
    <row r="896" spans="1:44" hidden="1" x14ac:dyDescent="0.3">
      <c r="A896" s="6" t="s">
        <v>75</v>
      </c>
      <c r="B896" s="6">
        <f>VLOOKUP(A896,Sheet1!A:B,2,0)</f>
        <v>1</v>
      </c>
      <c r="C896" s="6">
        <v>21</v>
      </c>
      <c r="D896" s="25"/>
      <c r="E896" s="2">
        <v>4766150.0756521216</v>
      </c>
      <c r="F896" s="26">
        <f>_xlfn.MAXIFS('data-from-invoicing'!E:E,'data-from-invoicing'!D:D,eslam.data!AR896)</f>
        <v>4766150.5599999996</v>
      </c>
      <c r="G896" s="2">
        <f t="shared" si="134"/>
        <v>0.48434787802398205</v>
      </c>
      <c r="H896" s="2"/>
      <c r="I896" s="23"/>
      <c r="J896" s="2">
        <f>SUMIF('collection only'!D:D,eslam.data!AQ896,'collection only'!E:E)</f>
        <v>4532160.0600000005</v>
      </c>
      <c r="K896" s="26">
        <f>SUMIF('data-from-invoicing'!D:D,eslam.data!AR896,'data-from-invoicing'!F:F)</f>
        <v>4432160.4921000004</v>
      </c>
      <c r="L896" s="2">
        <f t="shared" si="135"/>
        <v>-99999.56790000014</v>
      </c>
      <c r="M896" s="2"/>
      <c r="Q896" s="23"/>
      <c r="R896" s="2">
        <v>4532159.6500000004</v>
      </c>
      <c r="S896" s="1">
        <v>45077</v>
      </c>
      <c r="T896" s="1">
        <v>45071</v>
      </c>
      <c r="U896" s="1">
        <v>45081</v>
      </c>
      <c r="V896">
        <v>56</v>
      </c>
      <c r="W896" s="1">
        <v>45137</v>
      </c>
      <c r="X896" s="1">
        <v>45152</v>
      </c>
      <c r="Y896" s="2">
        <v>338661738.99047619</v>
      </c>
      <c r="Z896" s="2">
        <v>10738897.52</v>
      </c>
      <c r="AA896" s="2">
        <v>27714328.989999998</v>
      </c>
      <c r="AB896" s="2">
        <v>250000</v>
      </c>
      <c r="AC896" s="2">
        <v>79032701.560000002</v>
      </c>
      <c r="AD896" s="2">
        <v>9158343.0850000009</v>
      </c>
      <c r="AE896" s="2">
        <v>9158343.0850000009</v>
      </c>
      <c r="AF896" s="2">
        <v>324695.96999999997</v>
      </c>
      <c r="AG896" s="14">
        <f>SUMIF('consultant-gross'!D:D,eslam.data!AQ896,'consultant-gross'!F:F)</f>
        <v>4766150.0798071027</v>
      </c>
      <c r="AH896" s="14">
        <f>SUMIF('consultant-gross'!D:D,eslam.data!AQ896,'consultant-gross'!G:G)</f>
        <v>338661738.99463117</v>
      </c>
      <c r="AI896" s="14">
        <f>SUMIF('consultant-net'!D:D,eslam.data!AQ896,'consultant-net'!F:F)</f>
        <v>4532159.6507505178</v>
      </c>
      <c r="AJ896" s="2" t="str">
        <f>VLOOKUP(A896,'eslam-to-invoicing'!A:B,2,0)</f>
        <v>ORA ZED-Ph 2-Pkgs A&amp;D</v>
      </c>
      <c r="AQ896" s="2" t="str">
        <f t="shared" si="136"/>
        <v>ORA - ZED - ph.0221</v>
      </c>
      <c r="AR896" s="2" t="str">
        <f t="shared" si="137"/>
        <v>ORA ZED-Ph 2-Pkgs A&amp;D21</v>
      </c>
    </row>
    <row r="897" spans="1:44" hidden="1" x14ac:dyDescent="0.3">
      <c r="A897" s="6" t="s">
        <v>75</v>
      </c>
      <c r="B897" s="34">
        <f>VLOOKUP(A897,Sheet1!A:B,2,0)</f>
        <v>1</v>
      </c>
      <c r="C897" s="6">
        <v>22</v>
      </c>
      <c r="D897" s="25"/>
      <c r="E897" s="2">
        <v>11000140.300833941</v>
      </c>
      <c r="F897" s="26">
        <f>_xlfn.MAXIFS('data-from-invoicing'!E:E,'data-from-invoicing'!D:D,eslam.data!AR897)</f>
        <v>10796355.550000001</v>
      </c>
      <c r="G897" s="2">
        <f t="shared" si="134"/>
        <v>-203784.75083393976</v>
      </c>
      <c r="H897" s="2"/>
      <c r="I897" s="23"/>
      <c r="J897" s="2">
        <f>SUMIF('collection only'!D:D,eslam.data!AQ897,'collection only'!E:E)</f>
        <v>8297638.8200000003</v>
      </c>
      <c r="K897" s="26">
        <f>SUMIF('data-from-invoicing'!D:D,eslam.data!AR897,'data-from-invoicing'!F:F)</f>
        <v>8347638.3819000004</v>
      </c>
      <c r="L897" s="2">
        <f t="shared" si="135"/>
        <v>49999.561900000088</v>
      </c>
      <c r="M897" s="2"/>
      <c r="Q897" s="23"/>
      <c r="R897" s="2">
        <v>8466780.1600000262</v>
      </c>
      <c r="S897" s="1">
        <v>45107</v>
      </c>
      <c r="T897" s="1">
        <v>45102</v>
      </c>
      <c r="U897" s="1">
        <v>45119</v>
      </c>
      <c r="V897">
        <v>56</v>
      </c>
      <c r="W897" s="1">
        <v>45175</v>
      </c>
      <c r="X897" s="1">
        <v>45147</v>
      </c>
      <c r="Y897" s="2">
        <v>349661879.29131007</v>
      </c>
      <c r="Z897" s="2">
        <v>9962990.1626273245</v>
      </c>
      <c r="AA897" s="2">
        <v>30646302.903757822</v>
      </c>
      <c r="AB897" s="2">
        <v>300000</v>
      </c>
      <c r="AC897" s="2">
        <v>84045575.316390216</v>
      </c>
      <c r="AD897" s="2">
        <v>9427699.0854625497</v>
      </c>
      <c r="AE897" s="2">
        <v>9427699.0854625497</v>
      </c>
      <c r="AF897" s="2">
        <v>324695.96999999997</v>
      </c>
      <c r="AG897" s="14">
        <f>SUMIF('consultant-gross'!D:D,eslam.data!AQ897,'consultant-gross'!F:F)</f>
        <v>11000140.300833941</v>
      </c>
      <c r="AH897" s="14">
        <f>SUMIF('consultant-gross'!D:D,eslam.data!AQ897,'consultant-gross'!G:G)</f>
        <v>349661879.29131013</v>
      </c>
      <c r="AI897" s="14">
        <f>SUMIF('consultant-net'!D:D,eslam.data!AQ897,'consultant-net'!F:F)</f>
        <v>8466780.1600000262</v>
      </c>
      <c r="AJ897" s="2" t="str">
        <f>VLOOKUP(A897,'eslam-to-invoicing'!A:B,2,0)</f>
        <v>ORA ZED-Ph 2-Pkgs A&amp;D</v>
      </c>
      <c r="AQ897" s="2" t="str">
        <f t="shared" si="136"/>
        <v>ORA - ZED - ph.0222</v>
      </c>
      <c r="AR897" s="2" t="str">
        <f t="shared" si="137"/>
        <v>ORA ZED-Ph 2-Pkgs A&amp;D22</v>
      </c>
    </row>
    <row r="898" spans="1:44" hidden="1" x14ac:dyDescent="0.3">
      <c r="A898" s="6" t="s">
        <v>75</v>
      </c>
      <c r="B898" s="6">
        <f>VLOOKUP(A898,Sheet1!A:B,2,0)</f>
        <v>1</v>
      </c>
      <c r="C898" s="6">
        <v>23</v>
      </c>
      <c r="D898" s="25"/>
      <c r="E898" s="2">
        <v>1051681.441362917</v>
      </c>
      <c r="F898" s="26">
        <f>_xlfn.MAXIFS('data-from-invoicing'!E:E,'data-from-invoicing'!D:D,eslam.data!AR898)</f>
        <v>1051680.08</v>
      </c>
      <c r="G898" s="2">
        <f t="shared" si="134"/>
        <v>-1.3613629168830812</v>
      </c>
      <c r="H898" s="2"/>
      <c r="I898" s="23"/>
      <c r="J898" s="2">
        <f>SUMIF('collection only'!D:D,eslam.data!AQ898,'collection only'!E:E)</f>
        <v>564270</v>
      </c>
      <c r="K898" s="26">
        <f>SUMIF('data-from-invoicing'!D:D,eslam.data!AR898,'data-from-invoicing'!F:F)</f>
        <v>534269.99399999995</v>
      </c>
      <c r="L898" s="2">
        <f t="shared" si="135"/>
        <v>-30000.006000000052</v>
      </c>
      <c r="M898" s="2"/>
      <c r="Q898" s="23"/>
      <c r="R898" s="2">
        <v>564270.12999999523</v>
      </c>
      <c r="S898" s="1">
        <v>45138</v>
      </c>
      <c r="T898" s="1">
        <v>45132</v>
      </c>
      <c r="U898" s="1">
        <v>45147</v>
      </c>
      <c r="V898">
        <v>56</v>
      </c>
      <c r="W898" s="1">
        <v>45203</v>
      </c>
      <c r="X898" s="1">
        <v>45186</v>
      </c>
      <c r="Y898" s="2">
        <v>350713560.73267299</v>
      </c>
      <c r="Z898" s="2">
        <v>9534609.8106932528</v>
      </c>
      <c r="AA898" s="2">
        <v>30624495.359999999</v>
      </c>
      <c r="AB898" s="2">
        <v>270001</v>
      </c>
      <c r="AC898" s="2">
        <v>84127290.174463198</v>
      </c>
      <c r="AD898" s="2">
        <v>9444596.2100000009</v>
      </c>
      <c r="AE898" s="2">
        <v>9444596.2100000009</v>
      </c>
      <c r="AF898" s="2">
        <v>324695.96999999997</v>
      </c>
      <c r="AG898" s="14">
        <f>SUMIF('consultant-gross'!D:D,eslam.data!AQ898,'consultant-gross'!F:F)</f>
        <v>1051681.4413629174</v>
      </c>
      <c r="AH898" s="14">
        <f>SUMIF('consultant-gross'!D:D,eslam.data!AQ898,'consultant-gross'!G:G)</f>
        <v>350713560.73267305</v>
      </c>
      <c r="AI898" s="14">
        <f>SUMIF('consultant-net'!D:D,eslam.data!AQ898,'consultant-net'!F:F)</f>
        <v>564270.12999999523</v>
      </c>
      <c r="AJ898" s="2" t="str">
        <f>VLOOKUP(A898,'eslam-to-invoicing'!A:B,2,0)</f>
        <v>ORA ZED-Ph 2-Pkgs A&amp;D</v>
      </c>
      <c r="AQ898" s="2" t="str">
        <f t="shared" si="136"/>
        <v>ORA - ZED - ph.0223</v>
      </c>
      <c r="AR898" s="2" t="str">
        <f t="shared" si="137"/>
        <v>ORA ZED-Ph 2-Pkgs A&amp;D23</v>
      </c>
    </row>
    <row r="899" spans="1:44" hidden="1" x14ac:dyDescent="0.3">
      <c r="A899" s="6" t="s">
        <v>75</v>
      </c>
      <c r="B899" s="6">
        <f>VLOOKUP(A899,Sheet1!A:B,2,0)</f>
        <v>1</v>
      </c>
      <c r="C899" s="6">
        <v>24</v>
      </c>
      <c r="D899" s="25"/>
      <c r="E899" s="2">
        <v>1619984.7523809669</v>
      </c>
      <c r="F899" s="26">
        <f>_xlfn.MAXIFS('data-from-invoicing'!E:E,'data-from-invoicing'!D:D,eslam.data!AR899)</f>
        <v>1619984.79</v>
      </c>
      <c r="G899" s="2">
        <f t="shared" si="134"/>
        <v>3.7619033129885793E-2</v>
      </c>
      <c r="H899" s="2"/>
      <c r="I899" s="23"/>
      <c r="J899" s="2">
        <f>SUMIF('collection only'!D:D,eslam.data!AQ899,'collection only'!E:E)</f>
        <v>1374587.38</v>
      </c>
      <c r="K899" s="26">
        <f>SUMIF('data-from-invoicing'!D:D,eslam.data!AR899,'data-from-invoicing'!F:F)</f>
        <v>1344587.3795</v>
      </c>
      <c r="L899" s="2">
        <f t="shared" si="135"/>
        <v>-30000.000499999849</v>
      </c>
      <c r="M899" s="2"/>
      <c r="Q899" s="23"/>
      <c r="R899" s="2">
        <v>1374588.339999974</v>
      </c>
      <c r="S899" s="1">
        <v>45169</v>
      </c>
      <c r="T899" s="1">
        <v>45163</v>
      </c>
      <c r="U899" s="1">
        <v>45178</v>
      </c>
      <c r="V899">
        <v>56</v>
      </c>
      <c r="W899" s="1">
        <v>45234</v>
      </c>
      <c r="X899" s="1">
        <v>45186</v>
      </c>
      <c r="Y899" s="2">
        <v>352333545.48505402</v>
      </c>
      <c r="Z899" s="2">
        <v>9534609.8106932528</v>
      </c>
      <c r="AA899" s="2">
        <v>30639873.3919711</v>
      </c>
      <c r="AB899" s="2">
        <v>240000</v>
      </c>
      <c r="AC899" s="2">
        <v>84127290.174463198</v>
      </c>
      <c r="AD899" s="2">
        <v>9487120.8100000005</v>
      </c>
      <c r="AE899" s="2">
        <v>9487120.8100000005</v>
      </c>
      <c r="AF899" s="2">
        <v>324695.96999999997</v>
      </c>
      <c r="AG899" s="14">
        <f>SUMIF('consultant-gross'!D:D,eslam.data!AQ899,'consultant-gross'!F:F)</f>
        <v>1619984.7523809671</v>
      </c>
      <c r="AH899" s="14">
        <f>SUMIF('consultant-gross'!D:D,eslam.data!AQ899,'consultant-gross'!G:G)</f>
        <v>352333545.48505402</v>
      </c>
      <c r="AI899" s="14">
        <f>SUMIF('consultant-net'!D:D,eslam.data!AQ899,'consultant-net'!F:F)</f>
        <v>1374588.3399999738</v>
      </c>
      <c r="AJ899" s="2" t="str">
        <f>VLOOKUP(A899,'eslam-to-invoicing'!A:B,2,0)</f>
        <v>ORA ZED-Ph 2-Pkgs A&amp;D</v>
      </c>
      <c r="AQ899" s="2" t="str">
        <f t="shared" si="136"/>
        <v>ORA - ZED - ph.0224</v>
      </c>
      <c r="AR899" s="2" t="str">
        <f t="shared" si="137"/>
        <v>ORA ZED-Ph 2-Pkgs A&amp;D24</v>
      </c>
    </row>
    <row r="900" spans="1:44" hidden="1" x14ac:dyDescent="0.3">
      <c r="A900" s="6" t="s">
        <v>75</v>
      </c>
      <c r="B900" s="6">
        <f>VLOOKUP(A900,Sheet1!A:B,2,0)</f>
        <v>1</v>
      </c>
      <c r="C900" s="6">
        <v>25</v>
      </c>
      <c r="D900" s="25"/>
      <c r="E900" s="2">
        <v>1429470.7339935901</v>
      </c>
      <c r="F900" s="26">
        <f>_xlfn.MAXIFS('data-from-invoicing'!E:E,'data-from-invoicing'!D:D,eslam.data!AR900)</f>
        <v>1429471.43</v>
      </c>
      <c r="G900" s="2">
        <f t="shared" si="134"/>
        <v>0.6960064098238945</v>
      </c>
      <c r="H900" s="2"/>
      <c r="I900" s="23"/>
      <c r="J900" s="2">
        <f>SUMIF('collection only'!D:D,eslam.data!AQ900,'collection only'!E:E)</f>
        <v>996461.29</v>
      </c>
      <c r="K900" s="26">
        <f>SUMIF('data-from-invoicing'!D:D,eslam.data!AR900,'data-from-invoicing'!F:F)</f>
        <v>1086725.0887</v>
      </c>
      <c r="L900" s="2">
        <f t="shared" si="135"/>
        <v>90263.798699999927</v>
      </c>
      <c r="M900" s="2"/>
      <c r="Q900" s="23"/>
      <c r="R900" s="2">
        <v>996460.71</v>
      </c>
      <c r="S900" s="1">
        <v>45199</v>
      </c>
      <c r="T900" s="1">
        <v>45194</v>
      </c>
      <c r="U900" s="1">
        <v>45208</v>
      </c>
      <c r="V900">
        <v>56</v>
      </c>
      <c r="W900" s="1">
        <v>45264</v>
      </c>
      <c r="X900" s="1">
        <v>45237</v>
      </c>
      <c r="Y900" s="2">
        <v>353763016.21904761</v>
      </c>
      <c r="Z900" s="2">
        <v>9534609.8100000005</v>
      </c>
      <c r="AA900" s="2">
        <v>30639873.399999999</v>
      </c>
      <c r="AB900" s="2">
        <v>430000</v>
      </c>
      <c r="AC900" s="2">
        <v>84470961.010000005</v>
      </c>
      <c r="AD900" s="2">
        <v>9524644.4199999999</v>
      </c>
      <c r="AE900" s="2">
        <v>9524644.4199999999</v>
      </c>
      <c r="AF900" s="2">
        <v>324695.96999999997</v>
      </c>
      <c r="AG900" s="14">
        <f>SUMIF('consultant-gross'!D:D,eslam.data!AQ900,'consultant-gross'!F:F)</f>
        <v>1429470.7339935899</v>
      </c>
      <c r="AH900" s="14">
        <f>SUMIF('consultant-gross'!D:D,eslam.data!AQ900,'consultant-gross'!G:G)</f>
        <v>353763016.21904761</v>
      </c>
      <c r="AI900" s="14">
        <f>SUMIF('consultant-net'!D:D,eslam.data!AQ900,'consultant-net'!F:F)</f>
        <v>996460.71</v>
      </c>
      <c r="AJ900" s="2" t="str">
        <f>VLOOKUP(A900,'eslam-to-invoicing'!A:B,2,0)</f>
        <v>ORA ZED-Ph 2-Pkgs A&amp;D</v>
      </c>
      <c r="AQ900" s="2" t="str">
        <f t="shared" si="136"/>
        <v>ORA - ZED - ph.0225</v>
      </c>
      <c r="AR900" s="2" t="str">
        <f t="shared" si="137"/>
        <v>ORA ZED-Ph 2-Pkgs A&amp;D25</v>
      </c>
    </row>
    <row r="901" spans="1:44" hidden="1" x14ac:dyDescent="0.3">
      <c r="A901" s="6" t="s">
        <v>75</v>
      </c>
      <c r="B901" s="6">
        <f>VLOOKUP(A901,Sheet1!A:B,2,0)</f>
        <v>1</v>
      </c>
      <c r="C901" s="6">
        <v>26</v>
      </c>
      <c r="D901" s="25"/>
      <c r="E901" s="2">
        <v>3475331.4095237851</v>
      </c>
      <c r="F901" s="26">
        <f>_xlfn.MAXIFS('data-from-invoicing'!E:E,'data-from-invoicing'!D:D,eslam.data!AR901)</f>
        <v>3475331.25</v>
      </c>
      <c r="G901" s="2">
        <f t="shared" si="134"/>
        <v>-0.15952378511428833</v>
      </c>
      <c r="H901" s="2"/>
      <c r="I901" s="23"/>
      <c r="J901" s="2">
        <f>SUMIF('collection only'!D:D,eslam.data!AQ901,'collection only'!E:E)</f>
        <v>2944524.93</v>
      </c>
      <c r="K901" s="26">
        <f>SUMIF('data-from-invoicing'!D:D,eslam.data!AR901,'data-from-invoicing'!F:F)</f>
        <v>2884524.9424999999</v>
      </c>
      <c r="L901" s="2">
        <f t="shared" si="135"/>
        <v>-59999.987500000279</v>
      </c>
      <c r="M901" s="2"/>
      <c r="Q901" s="23"/>
      <c r="R901" s="2">
        <v>2944525.07</v>
      </c>
      <c r="S901" s="1">
        <v>45230</v>
      </c>
      <c r="T901" s="1">
        <v>45224</v>
      </c>
      <c r="U901" s="1">
        <v>45237</v>
      </c>
      <c r="V901">
        <v>56</v>
      </c>
      <c r="W901" s="1">
        <v>45293</v>
      </c>
      <c r="X901" s="1">
        <v>45274</v>
      </c>
      <c r="Y901" s="2">
        <v>357238347.62857139</v>
      </c>
      <c r="Z901" s="2">
        <v>9534609.8100000005</v>
      </c>
      <c r="AA901" s="2">
        <v>30760806.199999999</v>
      </c>
      <c r="AB901" s="2">
        <v>370000</v>
      </c>
      <c r="AC901" s="2">
        <v>84664884.260000005</v>
      </c>
      <c r="AD901" s="2">
        <v>9615871.8699999992</v>
      </c>
      <c r="AE901" s="2">
        <v>9615871.8699999992</v>
      </c>
      <c r="AF901" s="2">
        <v>324695.96999999997</v>
      </c>
      <c r="AG901" s="14">
        <f>SUMIF('consultant-gross'!D:D,eslam.data!AQ901,'consultant-gross'!F:F)</f>
        <v>3475331.4095237851</v>
      </c>
      <c r="AH901" s="14">
        <f>SUMIF('consultant-gross'!D:D,eslam.data!AQ901,'consultant-gross'!G:G)</f>
        <v>357238347.62857139</v>
      </c>
      <c r="AI901" s="14">
        <f>SUMIF('consultant-net'!D:D,eslam.data!AQ901,'consultant-net'!F:F)</f>
        <v>2944525.07</v>
      </c>
      <c r="AJ901" s="2" t="str">
        <f>VLOOKUP(A901,'eslam-to-invoicing'!A:B,2,0)</f>
        <v>ORA ZED-Ph 2-Pkgs A&amp;D</v>
      </c>
      <c r="AQ901" s="2" t="str">
        <f t="shared" si="136"/>
        <v>ORA - ZED - ph.0226</v>
      </c>
      <c r="AR901" s="2" t="str">
        <f t="shared" si="137"/>
        <v>ORA ZED-Ph 2-Pkgs A&amp;D26</v>
      </c>
    </row>
    <row r="902" spans="1:44" hidden="1" x14ac:dyDescent="0.3">
      <c r="A902" s="6" t="s">
        <v>75</v>
      </c>
      <c r="B902" s="34">
        <f>VLOOKUP(A902,Sheet1!A:B,2,0)</f>
        <v>1</v>
      </c>
      <c r="C902" s="6">
        <v>27</v>
      </c>
      <c r="D902" s="25"/>
      <c r="E902" s="2">
        <v>3041219.2755302791</v>
      </c>
      <c r="F902" s="26">
        <f>_xlfn.MAXIFS('data-from-invoicing'!E:E,'data-from-invoicing'!D:D,eslam.data!AR902)</f>
        <v>6420474.6200000001</v>
      </c>
      <c r="G902" s="2">
        <f t="shared" si="134"/>
        <v>3379255.344469721</v>
      </c>
      <c r="H902" s="2"/>
      <c r="I902" s="23"/>
      <c r="J902" s="2">
        <f>SUMIF('collection only'!D:D,eslam.data!AQ902,'collection only'!E:E)</f>
        <v>5268993.93</v>
      </c>
      <c r="K902" s="26">
        <f>SUMIF('data-from-invoicing'!D:D,eslam.data!AR902,'data-from-invoicing'!F:F)</f>
        <v>5328993.9210000001</v>
      </c>
      <c r="L902" s="2">
        <f t="shared" si="135"/>
        <v>59999.991000000387</v>
      </c>
      <c r="M902" s="2"/>
      <c r="Q902" s="23"/>
      <c r="R902" s="2">
        <v>6012429.4799999585</v>
      </c>
      <c r="S902" s="1">
        <v>45260</v>
      </c>
      <c r="T902" s="1">
        <v>45255</v>
      </c>
      <c r="U902" s="1">
        <v>45274</v>
      </c>
      <c r="V902">
        <v>56</v>
      </c>
      <c r="W902" s="1">
        <v>45330</v>
      </c>
      <c r="X902" s="1">
        <v>45305</v>
      </c>
      <c r="Y902" s="2">
        <v>360279566.90410173</v>
      </c>
      <c r="Z902" s="2">
        <v>9534609.8106932528</v>
      </c>
      <c r="AA902" s="2">
        <v>31106243.559360988</v>
      </c>
      <c r="AB902" s="2">
        <v>430000</v>
      </c>
      <c r="AC902" s="2">
        <v>84803721.033100635</v>
      </c>
      <c r="AD902" s="2">
        <v>9695703.875</v>
      </c>
      <c r="AE902" s="2">
        <v>9695703.875</v>
      </c>
      <c r="AF902" s="2">
        <v>324695.96999999997</v>
      </c>
      <c r="AG902" s="14">
        <f>SUMIF('consultant-gross'!D:D,eslam.data!AQ902,'consultant-gross'!F:F)</f>
        <v>3041219.2755302787</v>
      </c>
      <c r="AH902" s="14">
        <f>SUMIF('consultant-gross'!D:D,eslam.data!AQ902,'consultant-gross'!G:G)</f>
        <v>360279566.90410167</v>
      </c>
      <c r="AI902" s="14">
        <f>SUMIF('consultant-net'!D:D,eslam.data!AQ902,'consultant-net'!F:F)</f>
        <v>6012429.4799999595</v>
      </c>
      <c r="AJ902" s="2" t="str">
        <f>VLOOKUP(A902,'eslam-to-invoicing'!A:B,2,0)</f>
        <v>ORA ZED-Ph 2-Pkgs A&amp;D</v>
      </c>
      <c r="AQ902" s="2" t="str">
        <f t="shared" si="136"/>
        <v>ORA - ZED - ph.0227</v>
      </c>
      <c r="AR902" s="2" t="str">
        <f t="shared" si="137"/>
        <v>ORA ZED-Ph 2-Pkgs A&amp;D27</v>
      </c>
    </row>
    <row r="903" spans="1:44" hidden="1" x14ac:dyDescent="0.3">
      <c r="A903" s="6" t="s">
        <v>75</v>
      </c>
      <c r="B903" s="34">
        <f>VLOOKUP(A903,Sheet1!A:B,2,0)</f>
        <v>1</v>
      </c>
      <c r="C903" s="6">
        <v>28</v>
      </c>
      <c r="D903" s="25"/>
      <c r="E903" s="2">
        <v>5861894.8952380419</v>
      </c>
      <c r="F903" s="26">
        <f>_xlfn.MAXIFS('data-from-invoicing'!E:E,'data-from-invoicing'!D:D,eslam.data!AR903)</f>
        <v>2340664.7200000002</v>
      </c>
      <c r="G903" s="2">
        <f t="shared" ref="G903:G915" si="138">F903-E903</f>
        <v>-3521230.1752380417</v>
      </c>
      <c r="H903" s="2"/>
      <c r="I903" s="23"/>
      <c r="J903" s="2">
        <f>SUMIF('collection only'!D:D,eslam.data!AQ903,'collection only'!E:E)</f>
        <v>1922751.71</v>
      </c>
      <c r="K903" s="26">
        <f>SUMIF('data-from-invoicing'!D:D,eslam.data!AR903,'data-from-invoicing'!F:F)</f>
        <v>1922751.71</v>
      </c>
      <c r="L903" s="2">
        <f t="shared" ref="L903:L915" si="139">K903-J903</f>
        <v>0</v>
      </c>
      <c r="M903" s="2"/>
      <c r="Q903" s="23"/>
      <c r="R903" s="2">
        <v>1674078.1700000169</v>
      </c>
      <c r="S903" s="1">
        <v>45291</v>
      </c>
      <c r="T903" s="1">
        <v>45285</v>
      </c>
      <c r="U903" s="1">
        <v>45305</v>
      </c>
      <c r="V903">
        <v>56</v>
      </c>
      <c r="W903" s="1">
        <v>45361</v>
      </c>
      <c r="X903" s="1">
        <v>45354</v>
      </c>
      <c r="Y903" s="2">
        <v>366141461.79933971</v>
      </c>
      <c r="Z903" s="2">
        <v>9534609.8106932528</v>
      </c>
      <c r="AA903" s="2">
        <v>32767206.461478349</v>
      </c>
      <c r="AB903" s="2">
        <v>450000</v>
      </c>
      <c r="AC903" s="2">
        <v>88600538.305602193</v>
      </c>
      <c r="AD903" s="2">
        <v>9849578.6175855491</v>
      </c>
      <c r="AE903" s="2">
        <v>9849578.6175855491</v>
      </c>
      <c r="AF903" s="2">
        <v>324695.96999999997</v>
      </c>
      <c r="AG903" s="14">
        <f>SUMIF('consultant-gross'!D:D,eslam.data!AQ903,'consultant-gross'!F:F)</f>
        <v>5861894.8952380419</v>
      </c>
      <c r="AH903" s="14">
        <f>SUMIF('consultant-gross'!D:D,eslam.data!AQ903,'consultant-gross'!G:G)</f>
        <v>366141461.79933971</v>
      </c>
      <c r="AI903" s="14">
        <f>SUMIF('consultant-net'!D:D,eslam.data!AQ903,'consultant-net'!F:F)</f>
        <v>1674078.1700000167</v>
      </c>
      <c r="AJ903" s="2" t="str">
        <f>VLOOKUP(A903,'eslam-to-invoicing'!A:B,2,0)</f>
        <v>ORA ZED-Ph 2-Pkgs A&amp;D</v>
      </c>
      <c r="AQ903" s="2" t="str">
        <f t="shared" ref="AQ903:AQ915" si="140">A903&amp;C903</f>
        <v>ORA - ZED - ph.0228</v>
      </c>
      <c r="AR903" s="2" t="str">
        <f t="shared" ref="AR903:AR915" si="141">AJ903&amp;C903</f>
        <v>ORA ZED-Ph 2-Pkgs A&amp;D28</v>
      </c>
    </row>
    <row r="904" spans="1:44" hidden="1" x14ac:dyDescent="0.3">
      <c r="A904" s="6" t="s">
        <v>75</v>
      </c>
      <c r="B904" s="34">
        <f>VLOOKUP(A904,Sheet1!A:B,2,0)</f>
        <v>1</v>
      </c>
      <c r="C904" s="6">
        <v>29</v>
      </c>
      <c r="D904" s="25"/>
      <c r="E904" s="2">
        <v>2577878.9747052789</v>
      </c>
      <c r="F904" s="26">
        <f>_xlfn.MAXIFS('data-from-invoicing'!E:E,'data-from-invoicing'!D:D,eslam.data!AR904)</f>
        <v>7868267.1100000003</v>
      </c>
      <c r="G904" s="2">
        <f t="shared" si="138"/>
        <v>5290388.1352947215</v>
      </c>
      <c r="H904" s="2"/>
      <c r="I904" s="23"/>
      <c r="J904" s="2">
        <f>SUMIF('collection only'!D:D,eslam.data!AQ904,'collection only'!E:E)</f>
        <v>5009481.7200000007</v>
      </c>
      <c r="K904" s="26">
        <f>SUMIF('data-from-invoicing'!D:D,eslam.data!AR904,'data-from-invoicing'!F:F)</f>
        <v>5059481.7155000009</v>
      </c>
      <c r="L904" s="2">
        <f t="shared" si="139"/>
        <v>49999.995500000194</v>
      </c>
      <c r="M904" s="2"/>
      <c r="Q904" s="23"/>
      <c r="R904" s="2">
        <v>622103</v>
      </c>
      <c r="S904" s="1">
        <v>45322</v>
      </c>
      <c r="T904" s="1">
        <v>45316</v>
      </c>
      <c r="U904" s="1">
        <v>45335</v>
      </c>
      <c r="V904">
        <v>56</v>
      </c>
      <c r="W904" s="1">
        <v>45391</v>
      </c>
      <c r="X904" s="1">
        <v>45397</v>
      </c>
      <c r="Y904" s="2">
        <v>368719340.77404499</v>
      </c>
      <c r="Z904" s="2">
        <v>7793026.7072527539</v>
      </c>
      <c r="AA904" s="2">
        <v>32686135.971971098</v>
      </c>
      <c r="AB904" s="2">
        <v>500000</v>
      </c>
      <c r="AC904" s="2">
        <v>89023126.489952028</v>
      </c>
      <c r="AD904" s="2">
        <v>9873708.3599999994</v>
      </c>
      <c r="AE904" s="2">
        <v>9873708.3599999994</v>
      </c>
      <c r="AF904" s="2">
        <v>419195.97</v>
      </c>
      <c r="AG904" s="14">
        <f>SUMIF('consultant-gross'!D:D,eslam.data!AQ904,'consultant-gross'!F:F)</f>
        <v>2577878.9747052789</v>
      </c>
      <c r="AH904" s="14">
        <f>SUMIF('consultant-gross'!D:D,eslam.data!AQ904,'consultant-gross'!G:G)</f>
        <v>368719340.77404499</v>
      </c>
      <c r="AI904" s="14">
        <f>SUMIF('consultant-net'!D:D,eslam.data!AQ904,'consultant-net'!F:F)</f>
        <v>651831.84298449755</v>
      </c>
      <c r="AJ904" s="2" t="str">
        <f>VLOOKUP(A904,'eslam-to-invoicing'!A:B,2,0)</f>
        <v>ORA ZED-Ph 2-Pkgs A&amp;D</v>
      </c>
      <c r="AQ904" s="2" t="str">
        <f t="shared" si="140"/>
        <v>ORA - ZED - ph.0229</v>
      </c>
      <c r="AR904" s="2" t="str">
        <f t="shared" si="141"/>
        <v>ORA ZED-Ph 2-Pkgs A&amp;D29</v>
      </c>
    </row>
    <row r="905" spans="1:44" hidden="1" x14ac:dyDescent="0.3">
      <c r="A905" s="6" t="s">
        <v>75</v>
      </c>
      <c r="B905" s="34">
        <f>VLOOKUP(A905,Sheet1!A:B,2,0)</f>
        <v>1</v>
      </c>
      <c r="C905" s="6">
        <v>30</v>
      </c>
      <c r="D905" s="25"/>
      <c r="E905" s="2">
        <v>2066668.4069073801</v>
      </c>
      <c r="F905" s="26">
        <f>_xlfn.MAXIFS('data-from-invoicing'!E:E,'data-from-invoicing'!D:D,eslam.data!AR905)</f>
        <v>10058718.699999999</v>
      </c>
      <c r="G905" s="2">
        <f t="shared" si="138"/>
        <v>7992050.2930926196</v>
      </c>
      <c r="H905" s="2"/>
      <c r="I905" s="23"/>
      <c r="J905" s="2">
        <f>SUMIF('collection only'!D:D,eslam.data!AQ905,'collection only'!E:E)</f>
        <v>73017</v>
      </c>
      <c r="K905" s="26">
        <f>SUMIF('data-from-invoicing'!D:D,eslam.data!AR905,'data-from-invoicing'!F:F)</f>
        <v>3791012.0700000003</v>
      </c>
      <c r="L905" s="2">
        <f t="shared" si="139"/>
        <v>3717995.0700000003</v>
      </c>
      <c r="M905" s="2"/>
      <c r="Q905" s="23"/>
      <c r="R905" s="2">
        <v>73017</v>
      </c>
      <c r="S905" s="1">
        <v>45351</v>
      </c>
      <c r="T905" s="1">
        <v>45347</v>
      </c>
      <c r="U905" s="1">
        <v>45358</v>
      </c>
      <c r="V905">
        <v>56</v>
      </c>
      <c r="W905" s="1">
        <v>45414</v>
      </c>
      <c r="X905" s="1">
        <v>45411</v>
      </c>
      <c r="Y905" s="2">
        <v>370786009.18095243</v>
      </c>
      <c r="Z905" s="2">
        <v>6499733.7000000002</v>
      </c>
      <c r="AA905" s="2">
        <v>32340261.620000001</v>
      </c>
      <c r="AB905" s="2">
        <v>1120000</v>
      </c>
      <c r="AC905" s="2">
        <v>89409590.239999995</v>
      </c>
      <c r="AD905" s="2">
        <v>9895626.0850000009</v>
      </c>
      <c r="AE905" s="2">
        <v>9895626.0850000009</v>
      </c>
      <c r="AF905" s="2">
        <v>419195.97</v>
      </c>
      <c r="AG905" s="14">
        <f>SUMIF('consultant-gross'!D:D,eslam.data!AQ905,'consultant-gross'!F:F)</f>
        <v>2066668.4036362767</v>
      </c>
      <c r="AH905" s="14">
        <f>SUMIF('consultant-gross'!D:D,eslam.data!AQ905,'consultant-gross'!G:G)</f>
        <v>370786009.17768127</v>
      </c>
      <c r="AI905" s="14">
        <f>SUMIF('consultant-net'!D:D,eslam.data!AQ905,'consultant-net'!F:F)</f>
        <v>-2279827.5600000024</v>
      </c>
      <c r="AJ905" s="2" t="str">
        <f>VLOOKUP(A905,'eslam-to-invoicing'!A:B,2,0)</f>
        <v>ORA ZED-Ph 2-Pkgs A&amp;D</v>
      </c>
      <c r="AQ905" s="2" t="str">
        <f t="shared" si="140"/>
        <v>ORA - ZED - ph.0230</v>
      </c>
      <c r="AR905" s="2" t="str">
        <f t="shared" si="141"/>
        <v>ORA ZED-Ph 2-Pkgs A&amp;D30</v>
      </c>
    </row>
    <row r="906" spans="1:44" hidden="1" x14ac:dyDescent="0.3">
      <c r="A906" s="6" t="s">
        <v>75</v>
      </c>
      <c r="B906" s="34">
        <f>VLOOKUP(A906,Sheet1!A:B,2,0)</f>
        <v>1</v>
      </c>
      <c r="C906" s="6">
        <v>31</v>
      </c>
      <c r="D906" s="25"/>
      <c r="E906" s="2">
        <v>7992050.6095238328</v>
      </c>
      <c r="F906" s="26">
        <f>_xlfn.MAXIFS('data-from-invoicing'!E:E,'data-from-invoicing'!D:D,eslam.data!AR906)</f>
        <v>0</v>
      </c>
      <c r="G906" s="2">
        <f t="shared" si="138"/>
        <v>-7992050.6095238328</v>
      </c>
      <c r="H906" s="2"/>
      <c r="I906" s="23"/>
      <c r="J906" s="2">
        <f>SUMIF('collection only'!D:D,eslam.data!AQ906,'collection only'!E:E)</f>
        <v>3717995</v>
      </c>
      <c r="K906" s="26">
        <f>SUMIF('data-from-invoicing'!D:D,eslam.data!AR906,'data-from-invoicing'!F:F)</f>
        <v>0</v>
      </c>
      <c r="L906" s="2">
        <f t="shared" si="139"/>
        <v>-3717995</v>
      </c>
      <c r="M906" s="2"/>
      <c r="Q906" s="23"/>
      <c r="R906" s="2">
        <v>3717995</v>
      </c>
      <c r="S906" s="1">
        <v>45382</v>
      </c>
      <c r="T906" s="1">
        <v>45376</v>
      </c>
      <c r="U906" s="1">
        <v>45389</v>
      </c>
      <c r="V906">
        <v>56</v>
      </c>
      <c r="W906" s="1">
        <v>45445</v>
      </c>
      <c r="X906" s="1">
        <v>45427</v>
      </c>
      <c r="Y906" s="2">
        <v>378778059.7904762</v>
      </c>
      <c r="Z906" s="2">
        <v>3482050.01</v>
      </c>
      <c r="AA906" s="2">
        <v>39683396.609999999</v>
      </c>
      <c r="AB906" s="2">
        <v>1650000</v>
      </c>
      <c r="AC906" s="2">
        <v>88674483.319999993</v>
      </c>
      <c r="AD906" s="2">
        <v>10029975.32</v>
      </c>
      <c r="AE906" s="2">
        <v>10029975.32</v>
      </c>
      <c r="AF906" s="2">
        <v>419195.97</v>
      </c>
      <c r="AG906" s="14">
        <f>SUMIF('consultant-gross'!D:D,eslam.data!AQ906,'consultant-gross'!F:F)</f>
        <v>7992050.5999999642</v>
      </c>
      <c r="AH906" s="14">
        <f>SUMIF('consultant-gross'!D:D,eslam.data!AQ906,'consultant-gross'!G:G)</f>
        <v>378778059.77768123</v>
      </c>
      <c r="AI906" s="14">
        <f>SUMIF('consultant-net'!D:D,eslam.data!AQ906,'consultant-net'!F:F)</f>
        <v>3758520.9499999881</v>
      </c>
      <c r="AJ906" s="2" t="str">
        <f>VLOOKUP(A906,'eslam-to-invoicing'!A:B,2,0)</f>
        <v>ORA ZED-Ph 2-Pkgs A&amp;D</v>
      </c>
      <c r="AQ906" s="2" t="str">
        <f t="shared" si="140"/>
        <v>ORA - ZED - ph.0231</v>
      </c>
      <c r="AR906" s="2" t="str">
        <f t="shared" si="141"/>
        <v>ORA ZED-Ph 2-Pkgs A&amp;D31</v>
      </c>
    </row>
    <row r="907" spans="1:44" hidden="1" x14ac:dyDescent="0.3">
      <c r="A907" s="6" t="s">
        <v>75</v>
      </c>
      <c r="B907" s="6">
        <f>VLOOKUP(A907,Sheet1!A:B,2,0)</f>
        <v>1</v>
      </c>
      <c r="C907" s="6">
        <v>32</v>
      </c>
      <c r="D907" s="25"/>
      <c r="E907" s="2">
        <v>2766734.980952322</v>
      </c>
      <c r="F907" s="26">
        <f>_xlfn.MAXIFS('data-from-invoicing'!E:E,'data-from-invoicing'!D:D,eslam.data!AR907)</f>
        <v>2766735.75</v>
      </c>
      <c r="G907" s="2">
        <f t="shared" si="138"/>
        <v>0.76904767798259854</v>
      </c>
      <c r="H907" s="2"/>
      <c r="I907" s="23"/>
      <c r="J907" s="2">
        <f>SUMIF('collection only'!D:D,eslam.data!AQ907,'collection only'!E:E)</f>
        <v>2836390.67</v>
      </c>
      <c r="K907" s="26">
        <f>SUMIF('data-from-invoicing'!D:D,eslam.data!AR907,'data-from-invoicing'!F:F)</f>
        <v>2836390.6675</v>
      </c>
      <c r="L907" s="2">
        <f t="shared" si="139"/>
        <v>-2.4999999441206455E-3</v>
      </c>
      <c r="M907" s="2"/>
      <c r="Q907" s="23"/>
      <c r="R907" s="2">
        <v>2943652.2</v>
      </c>
      <c r="S907" s="1">
        <v>45412</v>
      </c>
      <c r="T907" s="1">
        <v>45407</v>
      </c>
      <c r="U907" s="1">
        <v>45419</v>
      </c>
      <c r="V907">
        <v>56</v>
      </c>
      <c r="W907" s="1">
        <v>45475</v>
      </c>
      <c r="X907" s="1">
        <v>45448</v>
      </c>
      <c r="Y907" s="2">
        <v>381544794.77142853</v>
      </c>
      <c r="Z907" s="2">
        <v>3482050.01</v>
      </c>
      <c r="AA907" s="2">
        <v>39914992.150000013</v>
      </c>
      <c r="AB907" s="2">
        <v>1110000</v>
      </c>
      <c r="AC907" s="2">
        <v>89539810.969999999</v>
      </c>
      <c r="AD907" s="2">
        <v>10102602.115</v>
      </c>
      <c r="AE907" s="2">
        <v>10102602.115</v>
      </c>
      <c r="AF907" s="2">
        <v>419195.97</v>
      </c>
      <c r="AG907" s="14">
        <f>SUMIF('consultant-gross'!D:D,eslam.data!AQ907,'consultant-gross'!F:F)</f>
        <v>2766734.9809523225</v>
      </c>
      <c r="AH907" s="14">
        <f>SUMIF('consultant-gross'!D:D,eslam.data!AQ907,'consultant-gross'!G:G)</f>
        <v>381544794.77142853</v>
      </c>
      <c r="AI907" s="14">
        <f>SUMIF('consultant-net'!D:D,eslam.data!AQ907,'consultant-net'!F:F)</f>
        <v>2943652.2</v>
      </c>
      <c r="AJ907" s="2" t="str">
        <f>VLOOKUP(A907,'eslam-to-invoicing'!A:B,2,0)</f>
        <v>ORA ZED-Ph 2-Pkgs A&amp;D</v>
      </c>
      <c r="AQ907" s="2" t="str">
        <f t="shared" si="140"/>
        <v>ORA - ZED - ph.0232</v>
      </c>
      <c r="AR907" s="2" t="str">
        <f t="shared" si="141"/>
        <v>ORA ZED-Ph 2-Pkgs A&amp;D32</v>
      </c>
    </row>
    <row r="908" spans="1:44" hidden="1" x14ac:dyDescent="0.3">
      <c r="A908" s="6" t="s">
        <v>75</v>
      </c>
      <c r="B908" s="34">
        <f>VLOOKUP(A908,Sheet1!A:B,2,0)</f>
        <v>1</v>
      </c>
      <c r="C908" s="6">
        <v>33</v>
      </c>
      <c r="D908" s="25"/>
      <c r="E908" s="2">
        <v>6575447.0666667223</v>
      </c>
      <c r="F908" s="26">
        <f>_xlfn.MAXIFS('data-from-invoicing'!E:E,'data-from-invoicing'!D:D,eslam.data!AR908)</f>
        <v>7988113.29</v>
      </c>
      <c r="G908" s="2">
        <f t="shared" si="138"/>
        <v>1412666.2233332777</v>
      </c>
      <c r="H908" s="2"/>
      <c r="I908" s="23"/>
      <c r="J908" s="2">
        <f>SUMIF('collection only'!D:D,eslam.data!AQ908,'collection only'!E:E)</f>
        <v>1.0000000000000001E-5</v>
      </c>
      <c r="K908" s="26">
        <f>SUMIF('data-from-invoicing'!D:D,eslam.data!AR908,'data-from-invoicing'!F:F)</f>
        <v>5000134.0199999996</v>
      </c>
      <c r="L908" s="2">
        <f t="shared" si="139"/>
        <v>5000134.0199899999</v>
      </c>
      <c r="M908" s="2"/>
      <c r="Q908" s="23"/>
      <c r="R908" s="2">
        <v>1631186.62</v>
      </c>
      <c r="S908" s="1">
        <v>45443</v>
      </c>
      <c r="T908" s="1">
        <v>45437</v>
      </c>
      <c r="U908" s="1">
        <v>45448</v>
      </c>
      <c r="V908">
        <v>56</v>
      </c>
      <c r="W908" s="1">
        <v>45504</v>
      </c>
      <c r="X908" s="1">
        <v>45474</v>
      </c>
      <c r="Y908" s="2">
        <v>388120241.83809519</v>
      </c>
      <c r="Z908" s="2">
        <v>3482050.01</v>
      </c>
      <c r="AA908" s="2">
        <v>40131194.960000001</v>
      </c>
      <c r="AB908" s="2">
        <v>2270000</v>
      </c>
      <c r="AC908" s="2">
        <v>90446780.460000008</v>
      </c>
      <c r="AD908" s="2">
        <v>10188156.35</v>
      </c>
      <c r="AE908" s="2">
        <v>10188156.35</v>
      </c>
      <c r="AF908" s="2">
        <v>419195.97</v>
      </c>
      <c r="AG908" s="14">
        <f>SUMIF('consultant-gross'!D:D,eslam.data!AQ908,'consultant-gross'!F:F)</f>
        <v>6575447.0666667223</v>
      </c>
      <c r="AH908" s="14">
        <f>SUMIF('consultant-gross'!D:D,eslam.data!AQ908,'consultant-gross'!G:G)</f>
        <v>388120241.83809525</v>
      </c>
      <c r="AI908" s="14">
        <f>SUMIF('consultant-net'!D:D,eslam.data!AQ908,'consultant-net'!F:F)</f>
        <v>1631186.62</v>
      </c>
      <c r="AJ908" s="2" t="str">
        <f>VLOOKUP(A908,'eslam-to-invoicing'!A:B,2,0)</f>
        <v>ORA ZED-Ph 2-Pkgs A&amp;D</v>
      </c>
      <c r="AQ908" s="2" t="str">
        <f t="shared" si="140"/>
        <v>ORA - ZED - ph.0233</v>
      </c>
      <c r="AR908" s="2" t="str">
        <f t="shared" si="141"/>
        <v>ORA ZED-Ph 2-Pkgs A&amp;D33</v>
      </c>
    </row>
    <row r="909" spans="1:44" hidden="1" x14ac:dyDescent="0.3">
      <c r="A909" s="6" t="s">
        <v>75</v>
      </c>
      <c r="B909" s="34">
        <f>VLOOKUP(A909,Sheet1!A:B,2,0)</f>
        <v>1</v>
      </c>
      <c r="C909" s="6">
        <v>34</v>
      </c>
      <c r="D909" s="25"/>
      <c r="E909" s="2">
        <v>1412666.809523761</v>
      </c>
      <c r="F909" s="26">
        <f>_xlfn.MAXIFS('data-from-invoicing'!E:E,'data-from-invoicing'!D:D,eslam.data!AR909)</f>
        <v>0</v>
      </c>
      <c r="G909" s="2">
        <f t="shared" si="138"/>
        <v>-1412666.809523761</v>
      </c>
      <c r="H909" s="2"/>
      <c r="I909" s="23"/>
      <c r="J909" s="2">
        <f>SUMIF('collection only'!D:D,eslam.data!AQ909,'collection only'!E:E)</f>
        <v>1.0000000000000001E-5</v>
      </c>
      <c r="K909" s="26">
        <f>SUMIF('data-from-invoicing'!D:D,eslam.data!AR909,'data-from-invoicing'!F:F)</f>
        <v>0</v>
      </c>
      <c r="L909" s="2">
        <f t="shared" si="139"/>
        <v>-1.0000000000000001E-5</v>
      </c>
      <c r="M909" s="2"/>
      <c r="Q909" s="23"/>
      <c r="R909" s="2">
        <v>3368948.46</v>
      </c>
      <c r="S909" s="1">
        <v>45473</v>
      </c>
      <c r="T909" s="1">
        <v>45468</v>
      </c>
      <c r="U909" s="1">
        <v>45479</v>
      </c>
      <c r="V909">
        <v>56</v>
      </c>
      <c r="W909" s="1">
        <v>45535</v>
      </c>
      <c r="X909" s="1">
        <v>45510</v>
      </c>
      <c r="Y909" s="2">
        <v>389532908.64761901</v>
      </c>
      <c r="Z909" s="2">
        <v>3482050.01</v>
      </c>
      <c r="AA909" s="2">
        <v>40483731.090000004</v>
      </c>
      <c r="AB909" s="2">
        <v>2740000</v>
      </c>
      <c r="AC909" s="2">
        <v>92888843.549999997</v>
      </c>
      <c r="AD909" s="2">
        <v>10312290.1</v>
      </c>
      <c r="AE909" s="2">
        <v>10312290.1</v>
      </c>
      <c r="AF909" s="2">
        <v>419195.97</v>
      </c>
      <c r="AG909" s="14">
        <f>SUMIF('consultant-gross'!D:D,eslam.data!AQ909,'consultant-gross'!F:F)</f>
        <v>1412666.8095237613</v>
      </c>
      <c r="AH909" s="14">
        <f>SUMIF('consultant-gross'!D:D,eslam.data!AQ909,'consultant-gross'!G:G)</f>
        <v>389532908.64761901</v>
      </c>
      <c r="AI909" s="14">
        <f>SUMIF('consultant-net'!D:D,eslam.data!AQ909,'consultant-net'!F:F)</f>
        <v>3368948.46</v>
      </c>
      <c r="AJ909" s="2" t="str">
        <f>VLOOKUP(A909,'eslam-to-invoicing'!A:B,2,0)</f>
        <v>ORA ZED-Ph 2-Pkgs A&amp;D</v>
      </c>
      <c r="AQ909" s="2" t="str">
        <f t="shared" si="140"/>
        <v>ORA - ZED - ph.0234</v>
      </c>
      <c r="AR909" s="2" t="str">
        <f t="shared" si="141"/>
        <v>ORA ZED-Ph 2-Pkgs A&amp;D34</v>
      </c>
    </row>
    <row r="910" spans="1:44" hidden="1" x14ac:dyDescent="0.3">
      <c r="A910" s="6" t="s">
        <v>75</v>
      </c>
      <c r="B910" s="6">
        <f>VLOOKUP(A910,Sheet1!A:B,2,0)</f>
        <v>1</v>
      </c>
      <c r="C910" s="6">
        <v>35</v>
      </c>
      <c r="D910" s="25"/>
      <c r="E910" s="2">
        <v>7262978.3389641643</v>
      </c>
      <c r="F910" s="26">
        <f>_xlfn.MAXIFS('data-from-invoicing'!E:E,'data-from-invoicing'!D:D,eslam.data!AR910)</f>
        <v>7262978.0099999998</v>
      </c>
      <c r="G910" s="2">
        <f t="shared" si="138"/>
        <v>-0.32896416448056698</v>
      </c>
      <c r="H910" s="2"/>
      <c r="I910" s="23"/>
      <c r="J910" s="2">
        <f>SUMIF('collection only'!D:D,eslam.data!AQ910,'collection only'!E:E)</f>
        <v>1.0000000000000001E-5</v>
      </c>
      <c r="K910" s="26">
        <f>SUMIF('data-from-invoicing'!D:D,eslam.data!AR910,'data-from-invoicing'!F:F)</f>
        <v>3820917.5504999999</v>
      </c>
      <c r="L910" s="2">
        <f t="shared" si="139"/>
        <v>3820917.5504899998</v>
      </c>
      <c r="M910" s="2"/>
      <c r="Q910" s="23"/>
      <c r="R910" s="2">
        <v>6454315.6500000358</v>
      </c>
      <c r="S910" s="1">
        <v>45504</v>
      </c>
      <c r="T910" s="1">
        <v>45498</v>
      </c>
      <c r="U910" s="1">
        <v>45511</v>
      </c>
      <c r="V910">
        <v>56</v>
      </c>
      <c r="W910" s="1">
        <v>45567</v>
      </c>
      <c r="X910" s="1">
        <v>45535</v>
      </c>
      <c r="Y910" s="2">
        <v>396795886.98658317</v>
      </c>
      <c r="Z910" s="2">
        <v>3482050.013434622</v>
      </c>
      <c r="AA910" s="2">
        <v>42071751.026514597</v>
      </c>
      <c r="AB910" s="2">
        <v>2400000</v>
      </c>
      <c r="AC910" s="2">
        <v>94659153.48438096</v>
      </c>
      <c r="AD910" s="2">
        <v>10502943.283733649</v>
      </c>
      <c r="AE910" s="2">
        <v>10502943.283733649</v>
      </c>
      <c r="AF910" s="2">
        <v>419195.97</v>
      </c>
      <c r="AG910" s="14">
        <f>SUMIF('consultant-gross'!D:D,eslam.data!AQ910,'consultant-gross'!F:F)</f>
        <v>7262978.3389641643</v>
      </c>
      <c r="AH910" s="14">
        <f>SUMIF('consultant-gross'!D:D,eslam.data!AQ910,'consultant-gross'!G:G)</f>
        <v>396795886.98658317</v>
      </c>
      <c r="AI910" s="14">
        <f>SUMIF('consultant-net'!D:D,eslam.data!AQ910,'consultant-net'!F:F)</f>
        <v>6454315.6500000358</v>
      </c>
      <c r="AJ910" s="2" t="str">
        <f>VLOOKUP(A910,'eslam-to-invoicing'!A:B,2,0)</f>
        <v>ORA ZED-Ph 2-Pkgs A&amp;D</v>
      </c>
      <c r="AQ910" s="2" t="str">
        <f t="shared" si="140"/>
        <v>ORA - ZED - ph.0235</v>
      </c>
      <c r="AR910" s="2" t="str">
        <f t="shared" si="141"/>
        <v>ORA ZED-Ph 2-Pkgs A&amp;D35</v>
      </c>
    </row>
    <row r="911" spans="1:44" hidden="1" x14ac:dyDescent="0.3">
      <c r="A911" s="6" t="s">
        <v>75</v>
      </c>
      <c r="B911" s="6">
        <f>VLOOKUP(A911,Sheet1!A:B,2,0)</f>
        <v>1</v>
      </c>
      <c r="C911" s="6">
        <v>36</v>
      </c>
      <c r="D911" s="25"/>
      <c r="E911" s="2">
        <v>3.8929581642150879E-3</v>
      </c>
      <c r="F911" s="26">
        <f>_xlfn.MAXIFS('data-from-invoicing'!E:E,'data-from-invoicing'!D:D,eslam.data!AR911)</f>
        <v>0</v>
      </c>
      <c r="G911" s="2">
        <f t="shared" si="138"/>
        <v>-3.8929581642150879E-3</v>
      </c>
      <c r="H911" s="2"/>
      <c r="I911" s="23"/>
      <c r="J911" s="2">
        <f>SUMIF('collection only'!D:D,eslam.data!AQ911,'collection only'!E:E)</f>
        <v>4160916.8</v>
      </c>
      <c r="K911" s="26">
        <f>SUMIF('data-from-invoicing'!D:D,eslam.data!AR911,'data-from-invoicing'!F:F)</f>
        <v>0</v>
      </c>
      <c r="L911" s="2">
        <f t="shared" si="139"/>
        <v>-4160916.8</v>
      </c>
      <c r="M911" s="2"/>
      <c r="Q911" s="23"/>
      <c r="R911" s="2">
        <v>6578211.3200000003</v>
      </c>
      <c r="S911" s="1">
        <v>45535</v>
      </c>
      <c r="T911" s="1">
        <v>45519</v>
      </c>
      <c r="U911" s="1">
        <v>45536</v>
      </c>
      <c r="V911">
        <v>56</v>
      </c>
      <c r="W911" s="1">
        <v>45592</v>
      </c>
      <c r="X911" s="1">
        <v>45540</v>
      </c>
      <c r="Y911" s="2">
        <v>396795886.99047607</v>
      </c>
      <c r="Z911" s="2">
        <v>11803883.609999999</v>
      </c>
      <c r="AA911" s="2">
        <v>42071751.030000001</v>
      </c>
      <c r="AB911" s="2">
        <v>2400000</v>
      </c>
      <c r="AC911" s="2">
        <v>94659153.489999995</v>
      </c>
      <c r="AD911" s="2">
        <v>10710989.125</v>
      </c>
      <c r="AE911" s="2">
        <v>10710989.125</v>
      </c>
      <c r="AF911" s="2">
        <v>419195.97</v>
      </c>
      <c r="AG911" s="14">
        <f>SUMIF('consultant-gross'!D:D,eslam.data!AQ911,'consultant-gross'!F:F)</f>
        <v>3.8929581642150879E-3</v>
      </c>
      <c r="AH911" s="14">
        <f>SUMIF('consultant-gross'!D:D,eslam.data!AQ911,'consultant-gross'!G:G)</f>
        <v>396795886.99047613</v>
      </c>
      <c r="AI911" s="14">
        <f>SUMIF('consultant-net'!D:D,eslam.data!AQ911,'consultant-net'!F:F)</f>
        <v>6578211.3200000003</v>
      </c>
      <c r="AJ911" s="2" t="str">
        <f>VLOOKUP(A911,'eslam-to-invoicing'!A:B,2,0)</f>
        <v>ORA ZED-Ph 2-Pkgs A&amp;D</v>
      </c>
      <c r="AQ911" s="2" t="str">
        <f t="shared" si="140"/>
        <v>ORA - ZED - ph.0236</v>
      </c>
      <c r="AR911" s="2" t="str">
        <f t="shared" si="141"/>
        <v>ORA ZED-Ph 2-Pkgs A&amp;D36</v>
      </c>
    </row>
    <row r="912" spans="1:44" hidden="1" x14ac:dyDescent="0.3">
      <c r="A912" s="6" t="s">
        <v>75</v>
      </c>
      <c r="B912" s="34">
        <f>VLOOKUP(A912,Sheet1!A:B,2,0)</f>
        <v>1</v>
      </c>
      <c r="C912" s="6">
        <v>37</v>
      </c>
      <c r="D912" s="25"/>
      <c r="E912" s="2">
        <v>12000518.92380953</v>
      </c>
      <c r="F912" s="26">
        <f>_xlfn.MAXIFS('data-from-invoicing'!E:E,'data-from-invoicing'!D:D,eslam.data!AR912)</f>
        <v>12751303.619999999</v>
      </c>
      <c r="G912" s="2">
        <f t="shared" si="138"/>
        <v>750784.69619046897</v>
      </c>
      <c r="H912" s="2"/>
      <c r="I912" s="23"/>
      <c r="J912" s="2">
        <f>SUMIF('collection only'!D:D,eslam.data!AQ912,'collection only'!E:E)</f>
        <v>8601492.5600000005</v>
      </c>
      <c r="K912" s="26">
        <f>SUMIF('data-from-invoicing'!D:D,eslam.data!AR912,'data-from-invoicing'!F:F)</f>
        <v>12413453.42</v>
      </c>
      <c r="L912" s="2">
        <f t="shared" si="139"/>
        <v>3811960.8599999994</v>
      </c>
      <c r="M912" s="2"/>
      <c r="Q912" s="23"/>
      <c r="R912" s="2">
        <v>9153293.6899999995</v>
      </c>
      <c r="S912" s="1">
        <v>45535</v>
      </c>
      <c r="T912" s="1">
        <v>45529</v>
      </c>
      <c r="U912" s="1">
        <v>45540</v>
      </c>
      <c r="V912">
        <v>56</v>
      </c>
      <c r="W912" s="1">
        <v>45596</v>
      </c>
      <c r="X912" s="1">
        <v>45572</v>
      </c>
      <c r="Y912" s="2">
        <v>408796405.91428572</v>
      </c>
      <c r="Z912" s="2">
        <v>10593047.630000001</v>
      </c>
      <c r="AA912" s="2">
        <v>43987735.960000001</v>
      </c>
      <c r="AB912" s="2">
        <v>2250000</v>
      </c>
      <c r="AC912" s="2">
        <v>101066779.38</v>
      </c>
      <c r="AD912" s="2">
        <v>10995731.845000001</v>
      </c>
      <c r="AE912" s="2">
        <v>10995731.845000001</v>
      </c>
      <c r="AF912" s="2">
        <v>419195.97</v>
      </c>
      <c r="AG912" s="14">
        <f>SUMIF('consultant-gross'!D:D,eslam.data!AQ912,'consultant-gross'!F:F)</f>
        <v>12000518.923809528</v>
      </c>
      <c r="AH912" s="14">
        <f>SUMIF('consultant-gross'!D:D,eslam.data!AQ912,'consultant-gross'!G:G)</f>
        <v>408796405.91428566</v>
      </c>
      <c r="AI912" s="14">
        <f>SUMIF('consultant-net'!D:D,eslam.data!AQ912,'consultant-net'!F:F)</f>
        <v>9153293.6899999995</v>
      </c>
      <c r="AJ912" s="2" t="str">
        <f>VLOOKUP(A912,'eslam-to-invoicing'!A:B,2,0)</f>
        <v>ORA ZED-Ph 2-Pkgs A&amp;D</v>
      </c>
      <c r="AQ912" s="2" t="str">
        <f t="shared" si="140"/>
        <v>ORA - ZED - ph.0237</v>
      </c>
      <c r="AR912" s="2" t="str">
        <f t="shared" si="141"/>
        <v>ORA ZED-Ph 2-Pkgs A&amp;D37</v>
      </c>
    </row>
    <row r="913" spans="1:44" hidden="1" x14ac:dyDescent="0.3">
      <c r="A913" s="6" t="s">
        <v>75</v>
      </c>
      <c r="B913" s="6">
        <f>VLOOKUP(A913,Sheet1!A:B,2,0)</f>
        <v>1</v>
      </c>
      <c r="C913" s="6">
        <v>38</v>
      </c>
      <c r="D913" s="25"/>
      <c r="E913" s="2">
        <v>-9.5238089561462402E-3</v>
      </c>
      <c r="F913" s="26">
        <f>_xlfn.MAXIFS('data-from-invoicing'!E:E,'data-from-invoicing'!D:D,eslam.data!AR913)</f>
        <v>0</v>
      </c>
      <c r="G913" s="2">
        <f t="shared" si="138"/>
        <v>9.5238089561462402E-3</v>
      </c>
      <c r="H913" s="2"/>
      <c r="I913" s="23"/>
      <c r="J913" s="2">
        <f>SUMIF('collection only'!D:D,eslam.data!AQ913,'collection only'!E:E)</f>
        <v>3811960.86</v>
      </c>
      <c r="K913" s="26">
        <f>SUMIF('data-from-invoicing'!D:D,eslam.data!AR913,'data-from-invoicing'!F:F)</f>
        <v>0</v>
      </c>
      <c r="L913" s="2">
        <f t="shared" si="139"/>
        <v>-3811960.86</v>
      </c>
      <c r="M913" s="2"/>
      <c r="Q913" s="23"/>
      <c r="R913" s="2">
        <v>3851310.01</v>
      </c>
      <c r="S913" s="1">
        <v>45565</v>
      </c>
      <c r="T913" s="1">
        <v>45551</v>
      </c>
      <c r="U913" s="1">
        <v>45572</v>
      </c>
      <c r="V913">
        <v>56</v>
      </c>
      <c r="W913" s="1">
        <v>45628</v>
      </c>
      <c r="X913" s="1">
        <v>45572</v>
      </c>
      <c r="Y913" s="2">
        <v>408796405.90476191</v>
      </c>
      <c r="Z913" s="2">
        <v>15718197.439999999</v>
      </c>
      <c r="AA913" s="2">
        <v>43987735.960000001</v>
      </c>
      <c r="AB913" s="2">
        <v>2450000</v>
      </c>
      <c r="AC913" s="2">
        <v>101066779.38</v>
      </c>
      <c r="AD913" s="2">
        <v>11123860.59</v>
      </c>
      <c r="AE913" s="2">
        <v>11123860.59</v>
      </c>
      <c r="AF913" s="2">
        <v>419195.97</v>
      </c>
      <c r="AG913" s="14">
        <f>SUMIF('consultant-gross'!D:D,eslam.data!AQ913,'consultant-gross'!F:F)</f>
        <v>-9.5238089561462402E-3</v>
      </c>
      <c r="AH913" s="14">
        <f>SUMIF('consultant-gross'!D:D,eslam.data!AQ913,'consultant-gross'!G:G)</f>
        <v>408796405.90476185</v>
      </c>
      <c r="AI913" s="14">
        <f>SUMIF('consultant-net'!D:D,eslam.data!AQ913,'consultant-net'!F:F)</f>
        <v>3851310.01</v>
      </c>
      <c r="AJ913" s="2" t="str">
        <f>VLOOKUP(A913,'eslam-to-invoicing'!A:B,2,0)</f>
        <v>ORA ZED-Ph 2-Pkgs A&amp;D</v>
      </c>
      <c r="AQ913" s="2" t="str">
        <f t="shared" si="140"/>
        <v>ORA - ZED - ph.0238</v>
      </c>
      <c r="AR913" s="2" t="str">
        <f t="shared" si="141"/>
        <v>ORA ZED-Ph 2-Pkgs A&amp;D38</v>
      </c>
    </row>
    <row r="914" spans="1:44" hidden="1" x14ac:dyDescent="0.3">
      <c r="A914" s="6" t="s">
        <v>75</v>
      </c>
      <c r="B914" s="34">
        <f>VLOOKUP(A914,Sheet1!A:B,2,0)</f>
        <v>1</v>
      </c>
      <c r="C914" s="6">
        <v>39</v>
      </c>
      <c r="D914" s="25"/>
      <c r="E914" s="2">
        <v>13783192.87619048</v>
      </c>
      <c r="F914" s="26">
        <f>_xlfn.MAXIFS('data-from-invoicing'!E:E,'data-from-invoicing'!D:D,eslam.data!AR914)</f>
        <v>0</v>
      </c>
      <c r="G914" s="2">
        <f t="shared" si="138"/>
        <v>-13783192.87619048</v>
      </c>
      <c r="H914" s="2"/>
      <c r="I914" s="23"/>
      <c r="J914" s="2">
        <f>SUMIF('collection only'!D:D,eslam.data!AQ914,'collection only'!E:E)</f>
        <v>0</v>
      </c>
      <c r="K914" s="26">
        <f>SUMIF('data-from-invoicing'!D:D,eslam.data!AR914,'data-from-invoicing'!F:F)</f>
        <v>0</v>
      </c>
      <c r="L914" s="2">
        <f t="shared" si="139"/>
        <v>0</v>
      </c>
      <c r="M914" s="2"/>
      <c r="Q914" s="23"/>
      <c r="R914" s="2">
        <v>14526906.83</v>
      </c>
      <c r="S914" s="1">
        <v>45565</v>
      </c>
      <c r="T914" s="1">
        <v>45560</v>
      </c>
      <c r="U914" s="1">
        <v>45572</v>
      </c>
      <c r="V914">
        <v>56</v>
      </c>
      <c r="W914" s="1">
        <v>45628</v>
      </c>
      <c r="X914" s="1">
        <v>45605</v>
      </c>
      <c r="Y914" s="2">
        <v>422579598.78095227</v>
      </c>
      <c r="Z914" s="2">
        <v>19699160.800000001</v>
      </c>
      <c r="AA914" s="2">
        <v>49807541.520000003</v>
      </c>
      <c r="AB914" s="2">
        <v>2510000</v>
      </c>
      <c r="AC914" s="2">
        <v>103795295.53</v>
      </c>
      <c r="AD914" s="2">
        <v>11585193.49</v>
      </c>
      <c r="AE914" s="2">
        <v>11585193.49</v>
      </c>
      <c r="AF914" s="2">
        <v>419195.97</v>
      </c>
      <c r="AG914" s="14">
        <f>SUMIF('consultant-gross'!D:D,eslam.data!AQ914,'consultant-gross'!F:F)</f>
        <v>13783192.876190484</v>
      </c>
      <c r="AH914" s="14">
        <f>SUMIF('consultant-gross'!D:D,eslam.data!AQ914,'consultant-gross'!G:G)</f>
        <v>422579598.78095233</v>
      </c>
      <c r="AI914" s="14">
        <f>SUMIF('consultant-net'!D:D,eslam.data!AQ914,'consultant-net'!F:F)</f>
        <v>14526906.83</v>
      </c>
      <c r="AJ914" s="2" t="str">
        <f>VLOOKUP(A914,'eslam-to-invoicing'!A:B,2,0)</f>
        <v>ORA ZED-Ph 2-Pkgs A&amp;D</v>
      </c>
      <c r="AQ914" s="2" t="str">
        <f t="shared" si="140"/>
        <v>ORA - ZED - ph.0239</v>
      </c>
      <c r="AR914" s="2" t="str">
        <f t="shared" si="141"/>
        <v>ORA ZED-Ph 2-Pkgs A&amp;D39</v>
      </c>
    </row>
    <row r="915" spans="1:44" hidden="1" x14ac:dyDescent="0.3">
      <c r="A915" s="6" t="s">
        <v>75</v>
      </c>
      <c r="B915" s="6">
        <f>VLOOKUP(A915,Sheet1!A:B,2,0)</f>
        <v>1</v>
      </c>
      <c r="C915" s="6">
        <v>40</v>
      </c>
      <c r="D915" s="25"/>
      <c r="F915" s="26">
        <f>_xlfn.MAXIFS('data-from-invoicing'!E:E,'data-from-invoicing'!D:D,eslam.data!AR915)</f>
        <v>0</v>
      </c>
      <c r="G915" s="2">
        <f t="shared" si="138"/>
        <v>0</v>
      </c>
      <c r="H915" s="2"/>
      <c r="I915" s="23"/>
      <c r="J915" s="2">
        <f>SUMIF('collection only'!D:D,eslam.data!AQ915,'collection only'!E:E)</f>
        <v>0</v>
      </c>
      <c r="K915" s="26">
        <f>SUMIF('data-from-invoicing'!D:D,eslam.data!AR915,'data-from-invoicing'!F:F)</f>
        <v>0</v>
      </c>
      <c r="L915" s="2">
        <f t="shared" si="139"/>
        <v>0</v>
      </c>
      <c r="M915" s="2"/>
      <c r="Q915" s="23"/>
      <c r="S915" s="1">
        <v>45595</v>
      </c>
      <c r="T915" s="1">
        <v>45590</v>
      </c>
      <c r="U915" s="1">
        <v>45605</v>
      </c>
      <c r="V915">
        <v>56</v>
      </c>
      <c r="W915" s="1">
        <v>45661</v>
      </c>
      <c r="AF915" s="2">
        <v>0</v>
      </c>
      <c r="AG915" s="14">
        <f>SUMIF('consultant-gross'!D:D,eslam.data!AQ915,'consultant-gross'!F:F)</f>
        <v>0</v>
      </c>
      <c r="AH915" s="14">
        <f>SUMIF('consultant-gross'!D:D,eslam.data!AQ915,'consultant-gross'!G:G)</f>
        <v>0</v>
      </c>
      <c r="AI915" s="14">
        <f>SUMIF('consultant-net'!D:D,eslam.data!AQ915,'consultant-net'!F:F)</f>
        <v>0</v>
      </c>
      <c r="AJ915" s="2" t="str">
        <f>VLOOKUP(A915,'eslam-to-invoicing'!A:B,2,0)</f>
        <v>ORA ZED-Ph 2-Pkgs A&amp;D</v>
      </c>
      <c r="AQ915" s="2" t="str">
        <f t="shared" si="140"/>
        <v>ORA - ZED - ph.0240</v>
      </c>
      <c r="AR915" s="2" t="str">
        <f t="shared" si="141"/>
        <v>ORA ZED-Ph 2-Pkgs A&amp;D40</v>
      </c>
    </row>
    <row r="916" spans="1:44" hidden="1" x14ac:dyDescent="0.3">
      <c r="B916" s="34" t="e">
        <f>VLOOKUP(A916,Sheet1!A:B,2,0)</f>
        <v>#N/A</v>
      </c>
      <c r="D916" s="25"/>
      <c r="F916" s="26">
        <f>_xlfn.MAXIFS('data-from-invoicing'!E:E,'data-from-invoicing'!D:D,eslam.data!AR916)</f>
        <v>0</v>
      </c>
      <c r="H916" s="2"/>
      <c r="I916" s="23"/>
      <c r="K916" s="26"/>
      <c r="M916" s="2"/>
      <c r="Q916" s="23"/>
    </row>
    <row r="917" spans="1:44" hidden="1" x14ac:dyDescent="0.3">
      <c r="A917" s="6" t="s">
        <v>49</v>
      </c>
      <c r="B917" s="34">
        <f>VLOOKUP(A917,Sheet1!A:B,2,0)</f>
        <v>1</v>
      </c>
      <c r="C917" s="6">
        <v>1</v>
      </c>
      <c r="D917" s="25"/>
      <c r="E917" s="2">
        <v>1222080</v>
      </c>
      <c r="F917" s="26">
        <f>_xlfn.MAXIFS('data-from-invoicing'!E:E,'data-from-invoicing'!D:D,eslam.data!AR917)</f>
        <v>11716231.9</v>
      </c>
      <c r="G917" s="2">
        <f t="shared" ref="G917:G948" si="142">F917-E917</f>
        <v>10494151.9</v>
      </c>
      <c r="H917" s="2"/>
      <c r="I917" s="23"/>
      <c r="J917" s="2">
        <f>SUMIF('collection only'!D:D,eslam.data!AQ917,'collection only'!E:E)</f>
        <v>2832501.18</v>
      </c>
      <c r="K917" s="26">
        <f>SUMIF('data-from-invoicing'!D:D,eslam.data!AR917,'data-from-invoicing'!F:F)</f>
        <v>18468978.3325</v>
      </c>
      <c r="L917" s="2">
        <f t="shared" ref="L917:L948" si="143">K917-J917</f>
        <v>15636477.1525</v>
      </c>
      <c r="M917" s="2"/>
      <c r="Q917" s="23"/>
      <c r="R917" s="2">
        <v>2841415.8</v>
      </c>
      <c r="S917" s="1">
        <v>43799</v>
      </c>
      <c r="T917" s="1">
        <v>43804</v>
      </c>
      <c r="U917" s="1">
        <v>43806</v>
      </c>
      <c r="V917">
        <v>7</v>
      </c>
      <c r="W917" s="1">
        <v>43813</v>
      </c>
      <c r="X917" s="1">
        <v>43810</v>
      </c>
      <c r="Y917" s="2">
        <v>1222080</v>
      </c>
      <c r="Z917" s="2">
        <v>2056962.6</v>
      </c>
      <c r="AF917" s="2">
        <v>0</v>
      </c>
      <c r="AG917" s="14">
        <f>SUMIF('consultant-gross'!D:D,eslam.data!AQ917,'consultant-gross'!F:F)</f>
        <v>1222080</v>
      </c>
      <c r="AH917" s="14">
        <f>SUMIF('consultant-gross'!D:D,eslam.data!AQ917,'consultant-gross'!G:G)</f>
        <v>1222080</v>
      </c>
      <c r="AI917" s="14">
        <f>SUMIF('consultant-net'!D:D,eslam.data!AQ917,'consultant-net'!F:F)</f>
        <v>2841415.8</v>
      </c>
      <c r="AJ917" s="2" t="str">
        <f>VLOOKUP(A917,'eslam-to-invoicing'!A:B,2,0)</f>
        <v>ESU Ph2-Enabling &amp; Struc</v>
      </c>
      <c r="AQ917" s="2" t="str">
        <f t="shared" ref="AQ917:AQ948" si="144">A917&amp;C917</f>
        <v>PH.2-El Sewedy Uni. - Enabling1</v>
      </c>
      <c r="AR917" s="2" t="str">
        <f t="shared" ref="AR917:AR948" si="145">AJ917&amp;C917</f>
        <v>ESU Ph2-Enabling &amp; Struc1</v>
      </c>
    </row>
    <row r="918" spans="1:44" hidden="1" x14ac:dyDescent="0.3">
      <c r="A918" s="6" t="s">
        <v>49</v>
      </c>
      <c r="B918" s="34">
        <f>VLOOKUP(A918,Sheet1!A:B,2,0)</f>
        <v>1</v>
      </c>
      <c r="C918" s="6">
        <v>2</v>
      </c>
      <c r="D918" s="25"/>
      <c r="E918" s="2">
        <v>19989408.989999998</v>
      </c>
      <c r="F918" s="26">
        <f>_xlfn.MAXIFS('data-from-invoicing'!E:E,'data-from-invoicing'!D:D,eslam.data!AR918)</f>
        <v>21431317.620000001</v>
      </c>
      <c r="G918" s="2">
        <f t="shared" si="142"/>
        <v>1441908.6300000027</v>
      </c>
      <c r="H918" s="2"/>
      <c r="I918" s="23"/>
      <c r="J918" s="2">
        <f>SUMIF('collection only'!D:D,eslam.data!AQ918,'collection only'!E:E)</f>
        <v>13318143.890000001</v>
      </c>
      <c r="K918" s="26">
        <f>SUMIF('data-from-invoicing'!D:D,eslam.data!AR918,'data-from-invoicing'!F:F)</f>
        <v>27543185.353</v>
      </c>
      <c r="L918" s="2">
        <f t="shared" si="143"/>
        <v>14225041.463</v>
      </c>
      <c r="M918" s="2"/>
      <c r="Q918" s="23"/>
      <c r="R918" s="2">
        <v>13446882.5</v>
      </c>
      <c r="S918" s="1">
        <v>43830</v>
      </c>
      <c r="T918" s="1">
        <v>43832</v>
      </c>
      <c r="U918" s="1">
        <v>43832</v>
      </c>
      <c r="V918">
        <v>7</v>
      </c>
      <c r="W918" s="1">
        <v>43839</v>
      </c>
      <c r="X918" s="1">
        <v>43841</v>
      </c>
      <c r="Y918" s="2">
        <v>21211488.989999998</v>
      </c>
      <c r="Z918" s="2">
        <v>2672643.6</v>
      </c>
      <c r="AF918" s="2">
        <v>0</v>
      </c>
      <c r="AG918" s="14">
        <f>SUMIF('consultant-gross'!D:D,eslam.data!AQ918,'consultant-gross'!F:F)</f>
        <v>19989408.989999998</v>
      </c>
      <c r="AH918" s="14">
        <f>SUMIF('consultant-gross'!D:D,eslam.data!AQ918,'consultant-gross'!G:G)</f>
        <v>21211488.989999998</v>
      </c>
      <c r="AI918" s="14">
        <f>SUMIF('consultant-net'!D:D,eslam.data!AQ918,'consultant-net'!F:F)</f>
        <v>13446882.5</v>
      </c>
      <c r="AJ918" s="2" t="str">
        <f>VLOOKUP(A918,'eslam-to-invoicing'!A:B,2,0)</f>
        <v>ESU Ph2-Enabling &amp; Struc</v>
      </c>
      <c r="AQ918" s="2" t="str">
        <f t="shared" si="144"/>
        <v>PH.2-El Sewedy Uni. - Enabling2</v>
      </c>
      <c r="AR918" s="2" t="str">
        <f t="shared" si="145"/>
        <v>ESU Ph2-Enabling &amp; Struc2</v>
      </c>
    </row>
    <row r="919" spans="1:44" hidden="1" x14ac:dyDescent="0.3">
      <c r="A919" s="6" t="s">
        <v>49</v>
      </c>
      <c r="B919" s="34">
        <f>VLOOKUP(A919,Sheet1!A:B,2,0)</f>
        <v>1</v>
      </c>
      <c r="C919" s="6">
        <v>3</v>
      </c>
      <c r="D919" s="25"/>
      <c r="E919" s="2">
        <v>22171564.66</v>
      </c>
      <c r="F919" s="26">
        <f>_xlfn.MAXIFS('data-from-invoicing'!E:E,'data-from-invoicing'!D:D,eslam.data!AR919)</f>
        <v>22372123.52</v>
      </c>
      <c r="G919" s="2">
        <f t="shared" si="142"/>
        <v>200558.8599999994</v>
      </c>
      <c r="H919" s="2"/>
      <c r="I919" s="23"/>
      <c r="J919" s="2">
        <f>SUMIF('collection only'!D:D,eslam.data!AQ919,'collection only'!E:E)</f>
        <v>17089175.5</v>
      </c>
      <c r="K919" s="26">
        <f>SUMIF('data-from-invoicing'!D:D,eslam.data!AR919,'data-from-invoicing'!F:F)</f>
        <v>40351874.114999995</v>
      </c>
      <c r="L919" s="2">
        <f t="shared" si="143"/>
        <v>23262698.614999995</v>
      </c>
      <c r="M919" s="2"/>
      <c r="Q919" s="23"/>
      <c r="R919" s="2">
        <v>17089175.5</v>
      </c>
      <c r="S919" s="1">
        <v>43861</v>
      </c>
      <c r="T919" s="1">
        <v>43860</v>
      </c>
      <c r="U919" s="1">
        <v>43860</v>
      </c>
      <c r="V919">
        <v>7</v>
      </c>
      <c r="W919" s="1">
        <v>43867</v>
      </c>
      <c r="X919" s="1">
        <v>43866</v>
      </c>
      <c r="Y919" s="2">
        <v>43383053.649999999</v>
      </c>
      <c r="Z919" s="2">
        <v>5401152.9000000004</v>
      </c>
      <c r="AF919" s="2">
        <v>0</v>
      </c>
      <c r="AG919" s="14">
        <f>SUMIF('consultant-gross'!D:D,eslam.data!AQ919,'consultant-gross'!F:F)</f>
        <v>22171564.66</v>
      </c>
      <c r="AH919" s="14">
        <f>SUMIF('consultant-gross'!D:D,eslam.data!AQ919,'consultant-gross'!G:G)</f>
        <v>43383053.649999999</v>
      </c>
      <c r="AI919" s="14">
        <f>SUMIF('consultant-net'!D:D,eslam.data!AQ919,'consultant-net'!F:F)</f>
        <v>17089175.5</v>
      </c>
      <c r="AJ919" s="2" t="str">
        <f>VLOOKUP(A919,'eslam-to-invoicing'!A:B,2,0)</f>
        <v>ESU Ph2-Enabling &amp; Struc</v>
      </c>
      <c r="AQ919" s="2" t="str">
        <f t="shared" si="144"/>
        <v>PH.2-El Sewedy Uni. - Enabling3</v>
      </c>
      <c r="AR919" s="2" t="str">
        <f t="shared" si="145"/>
        <v>ESU Ph2-Enabling &amp; Struc3</v>
      </c>
    </row>
    <row r="920" spans="1:44" hidden="1" x14ac:dyDescent="0.3">
      <c r="A920" s="6" t="s">
        <v>49</v>
      </c>
      <c r="B920" s="34">
        <f>VLOOKUP(A920,Sheet1!A:B,2,0)</f>
        <v>1</v>
      </c>
      <c r="C920" s="6">
        <v>4</v>
      </c>
      <c r="D920" s="25"/>
      <c r="E920" s="2">
        <v>17471458.949999999</v>
      </c>
      <c r="F920" s="26">
        <f>_xlfn.MAXIFS('data-from-invoicing'!E:E,'data-from-invoicing'!D:D,eslam.data!AR920)</f>
        <v>27676491.140000001</v>
      </c>
      <c r="G920" s="2">
        <f t="shared" si="142"/>
        <v>10205032.190000001</v>
      </c>
      <c r="H920" s="2"/>
      <c r="I920" s="23"/>
      <c r="J920" s="2">
        <f>SUMIF('collection only'!D:D,eslam.data!AQ920,'collection only'!E:E)</f>
        <v>14773850.810000001</v>
      </c>
      <c r="K920" s="26">
        <f>SUMIF('data-from-invoicing'!D:D,eslam.data!AR920,'data-from-invoicing'!F:F)</f>
        <v>33096273.5075</v>
      </c>
      <c r="L920" s="2">
        <f t="shared" si="143"/>
        <v>18322422.697499998</v>
      </c>
      <c r="M920" s="2"/>
      <c r="Q920" s="23"/>
      <c r="R920" s="2">
        <v>14773850.699999999</v>
      </c>
      <c r="S920" s="1">
        <v>43890</v>
      </c>
      <c r="T920" s="1">
        <v>43890</v>
      </c>
      <c r="U920" s="1">
        <v>43897</v>
      </c>
      <c r="V920">
        <v>7</v>
      </c>
      <c r="W920" s="1">
        <v>43904</v>
      </c>
      <c r="X920" s="1">
        <v>43906</v>
      </c>
      <c r="Y920" s="2">
        <v>60854512.600000001</v>
      </c>
      <c r="Z920" s="2">
        <v>8960074.1999999993</v>
      </c>
      <c r="AF920" s="2">
        <v>0</v>
      </c>
      <c r="AG920" s="14">
        <f>SUMIF('consultant-gross'!D:D,eslam.data!AQ920,'consultant-gross'!F:F)</f>
        <v>17471458.950000003</v>
      </c>
      <c r="AH920" s="14">
        <f>SUMIF('consultant-gross'!D:D,eslam.data!AQ920,'consultant-gross'!G:G)</f>
        <v>60854512.600000001</v>
      </c>
      <c r="AI920" s="14">
        <f>SUMIF('consultant-net'!D:D,eslam.data!AQ920,'consultant-net'!F:F)</f>
        <v>14773850.699999999</v>
      </c>
      <c r="AJ920" s="2" t="str">
        <f>VLOOKUP(A920,'eslam-to-invoicing'!A:B,2,0)</f>
        <v>ESU Ph2-Enabling &amp; Struc</v>
      </c>
      <c r="AQ920" s="2" t="str">
        <f t="shared" si="144"/>
        <v>PH.2-El Sewedy Uni. - Enabling4</v>
      </c>
      <c r="AR920" s="2" t="str">
        <f t="shared" si="145"/>
        <v>ESU Ph2-Enabling &amp; Struc4</v>
      </c>
    </row>
    <row r="921" spans="1:44" hidden="1" x14ac:dyDescent="0.3">
      <c r="A921" s="6" t="s">
        <v>49</v>
      </c>
      <c r="B921" s="34">
        <f>VLOOKUP(A921,Sheet1!A:B,2,0)</f>
        <v>1</v>
      </c>
      <c r="C921" s="6">
        <v>5</v>
      </c>
      <c r="D921" s="25"/>
      <c r="E921" s="2">
        <v>7891719.6000000006</v>
      </c>
      <c r="F921" s="26">
        <f>_xlfn.MAXIFS('data-from-invoicing'!E:E,'data-from-invoicing'!D:D,eslam.data!AR921)</f>
        <v>53567992</v>
      </c>
      <c r="G921" s="2">
        <f t="shared" si="142"/>
        <v>45676272.399999999</v>
      </c>
      <c r="H921" s="2"/>
      <c r="I921" s="23"/>
      <c r="J921" s="2">
        <f>SUMIF('collection only'!D:D,eslam.data!AQ921,'collection only'!E:E)</f>
        <v>2392694.9</v>
      </c>
      <c r="K921" s="26">
        <f>SUMIF('data-from-invoicing'!D:D,eslam.data!AR921,'data-from-invoicing'!F:F)</f>
        <v>66399057.539999992</v>
      </c>
      <c r="L921" s="2">
        <f t="shared" si="143"/>
        <v>64006362.639999993</v>
      </c>
      <c r="M921" s="2"/>
      <c r="Q921" s="23"/>
      <c r="R921" s="2">
        <v>2392694.9</v>
      </c>
      <c r="S921" s="1">
        <v>43921</v>
      </c>
      <c r="T921" s="1">
        <v>43905</v>
      </c>
      <c r="U921" s="1">
        <v>43916</v>
      </c>
      <c r="V921">
        <v>7</v>
      </c>
      <c r="W921" s="1">
        <v>43923</v>
      </c>
      <c r="X921" s="1">
        <v>43930</v>
      </c>
      <c r="Y921" s="2">
        <v>68746232.200000003</v>
      </c>
      <c r="Z921" s="2">
        <v>6287074.2000000002</v>
      </c>
      <c r="AF921" s="2">
        <v>0</v>
      </c>
      <c r="AG921" s="14">
        <f>SUMIF('consultant-gross'!D:D,eslam.data!AQ921,'consultant-gross'!F:F)</f>
        <v>7891719.6000000015</v>
      </c>
      <c r="AH921" s="14">
        <f>SUMIF('consultant-gross'!D:D,eslam.data!AQ921,'consultant-gross'!G:G)</f>
        <v>68746232.200000003</v>
      </c>
      <c r="AI921" s="14">
        <f>SUMIF('consultant-net'!D:D,eslam.data!AQ921,'consultant-net'!F:F)</f>
        <v>2392694.9</v>
      </c>
      <c r="AJ921" s="2" t="str">
        <f>VLOOKUP(A921,'eslam-to-invoicing'!A:B,2,0)</f>
        <v>ESU Ph2-Enabling &amp; Struc</v>
      </c>
      <c r="AQ921" s="2" t="str">
        <f t="shared" si="144"/>
        <v>PH.2-El Sewedy Uni. - Enabling5</v>
      </c>
      <c r="AR921" s="2" t="str">
        <f t="shared" si="145"/>
        <v>ESU Ph2-Enabling &amp; Struc5</v>
      </c>
    </row>
    <row r="922" spans="1:44" hidden="1" x14ac:dyDescent="0.3">
      <c r="A922" s="6" t="s">
        <v>49</v>
      </c>
      <c r="B922" s="34">
        <f>VLOOKUP(A922,Sheet1!A:B,2,0)</f>
        <v>1</v>
      </c>
      <c r="C922" s="6">
        <v>6</v>
      </c>
      <c r="D922" s="25"/>
      <c r="E922" s="2">
        <v>18379179.40000001</v>
      </c>
      <c r="F922" s="26">
        <f>_xlfn.MAXIFS('data-from-invoicing'!E:E,'data-from-invoicing'!D:D,eslam.data!AR922)</f>
        <v>28648432.290000003</v>
      </c>
      <c r="G922" s="2">
        <f t="shared" si="142"/>
        <v>10269252.889999993</v>
      </c>
      <c r="H922" s="2"/>
      <c r="I922" s="23"/>
      <c r="J922" s="2">
        <f>SUMIF('collection only'!D:D,eslam.data!AQ922,'collection only'!E:E)</f>
        <v>7788095.2199999997</v>
      </c>
      <c r="K922" s="26">
        <f>SUMIF('data-from-invoicing'!D:D,eslam.data!AR922,'data-from-invoicing'!F:F)</f>
        <v>16671348.956</v>
      </c>
      <c r="L922" s="2">
        <f t="shared" si="143"/>
        <v>8883253.7360000014</v>
      </c>
      <c r="M922" s="2"/>
      <c r="Q922" s="23"/>
      <c r="R922" s="2">
        <v>7788095.2000000002</v>
      </c>
      <c r="S922" s="1">
        <v>43951</v>
      </c>
      <c r="T922" s="1">
        <v>43936</v>
      </c>
      <c r="U922" s="1">
        <v>43947</v>
      </c>
      <c r="V922">
        <v>7</v>
      </c>
      <c r="W922" s="1">
        <v>43954</v>
      </c>
      <c r="X922" s="1">
        <v>43957</v>
      </c>
      <c r="Y922" s="2">
        <v>87125411.600000009</v>
      </c>
      <c r="Z922" s="2">
        <v>2277574.1999999988</v>
      </c>
      <c r="AF922" s="2">
        <v>0</v>
      </c>
      <c r="AG922" s="14">
        <f>SUMIF('consultant-gross'!D:D,eslam.data!AQ922,'consultant-gross'!F:F)</f>
        <v>18379179.400000006</v>
      </c>
      <c r="AH922" s="14">
        <f>SUMIF('consultant-gross'!D:D,eslam.data!AQ922,'consultant-gross'!G:G)</f>
        <v>87125411.600000009</v>
      </c>
      <c r="AI922" s="14">
        <f>SUMIF('consultant-net'!D:D,eslam.data!AQ922,'consultant-net'!F:F)</f>
        <v>7788095.2000000002</v>
      </c>
      <c r="AJ922" s="2" t="str">
        <f>VLOOKUP(A922,'eslam-to-invoicing'!A:B,2,0)</f>
        <v>ESU Ph2-Enabling &amp; Struc</v>
      </c>
      <c r="AQ922" s="2" t="str">
        <f t="shared" si="144"/>
        <v>PH.2-El Sewedy Uni. - Enabling6</v>
      </c>
      <c r="AR922" s="2" t="str">
        <f t="shared" si="145"/>
        <v>ESU Ph2-Enabling &amp; Struc6</v>
      </c>
    </row>
    <row r="923" spans="1:44" hidden="1" x14ac:dyDescent="0.3">
      <c r="A923" s="6" t="s">
        <v>49</v>
      </c>
      <c r="B923" s="34">
        <f>VLOOKUP(A923,Sheet1!A:B,2,0)</f>
        <v>1</v>
      </c>
      <c r="C923" s="6">
        <v>7</v>
      </c>
      <c r="D923" s="25"/>
      <c r="E923" s="2">
        <v>9076073.5</v>
      </c>
      <c r="F923" s="26">
        <f>_xlfn.MAXIFS('data-from-invoicing'!E:E,'data-from-invoicing'!D:D,eslam.data!AR923)</f>
        <v>56805725.810000002</v>
      </c>
      <c r="G923" s="2">
        <f t="shared" si="142"/>
        <v>47729652.310000002</v>
      </c>
      <c r="H923" s="2"/>
      <c r="I923" s="23"/>
      <c r="J923" s="2">
        <f>SUMIF('collection only'!D:D,eslam.data!AQ923,'collection only'!E:E)</f>
        <v>3548357.43</v>
      </c>
      <c r="K923" s="26">
        <f>SUMIF('data-from-invoicing'!D:D,eslam.data!AR923,'data-from-invoicing'!F:F)</f>
        <v>29303962.2315</v>
      </c>
      <c r="L923" s="2">
        <f t="shared" si="143"/>
        <v>25755604.8015</v>
      </c>
      <c r="M923" s="2"/>
      <c r="Q923" s="23"/>
      <c r="R923" s="2">
        <v>3548357.4</v>
      </c>
      <c r="S923" s="1">
        <v>43982</v>
      </c>
      <c r="T923" s="1">
        <v>43982</v>
      </c>
      <c r="U923" s="1">
        <v>43990</v>
      </c>
      <c r="V923">
        <v>7</v>
      </c>
      <c r="W923" s="1">
        <v>43997</v>
      </c>
      <c r="X923" s="1">
        <v>44023</v>
      </c>
      <c r="Y923" s="2">
        <v>96201485.100000009</v>
      </c>
      <c r="Z923" s="2">
        <v>0</v>
      </c>
      <c r="AF923" s="2">
        <v>0</v>
      </c>
      <c r="AG923" s="14">
        <f>SUMIF('consultant-gross'!D:D,eslam.data!AQ923,'consultant-gross'!F:F)</f>
        <v>9076073.5</v>
      </c>
      <c r="AH923" s="14">
        <f>SUMIF('consultant-gross'!D:D,eslam.data!AQ923,'consultant-gross'!G:G)</f>
        <v>96201485.100000009</v>
      </c>
      <c r="AI923" s="14">
        <f>SUMIF('consultant-net'!D:D,eslam.data!AQ923,'consultant-net'!F:F)</f>
        <v>3548357.4</v>
      </c>
      <c r="AJ923" s="2" t="str">
        <f>VLOOKUP(A923,'eslam-to-invoicing'!A:B,2,0)</f>
        <v>ESU Ph2-Enabling &amp; Struc</v>
      </c>
      <c r="AQ923" s="2" t="str">
        <f t="shared" si="144"/>
        <v>PH.2-El Sewedy Uni. - Enabling7</v>
      </c>
      <c r="AR923" s="2" t="str">
        <f t="shared" si="145"/>
        <v>ESU Ph2-Enabling &amp; Struc7</v>
      </c>
    </row>
    <row r="924" spans="1:44" hidden="1" x14ac:dyDescent="0.3">
      <c r="A924" s="6" t="s">
        <v>49</v>
      </c>
      <c r="B924" s="34">
        <f>VLOOKUP(A924,Sheet1!A:B,2,0)</f>
        <v>1</v>
      </c>
      <c r="C924" s="6">
        <v>8</v>
      </c>
      <c r="D924" s="25"/>
      <c r="E924" s="2">
        <v>2504382.3999999911</v>
      </c>
      <c r="F924" s="26">
        <f>_xlfn.MAXIFS('data-from-invoicing'!E:E,'data-from-invoicing'!D:D,eslam.data!AR924)</f>
        <v>69627433.519999996</v>
      </c>
      <c r="G924" s="2">
        <f t="shared" si="142"/>
        <v>67123051.120000005</v>
      </c>
      <c r="H924" s="2"/>
      <c r="I924" s="23"/>
      <c r="J924" s="2">
        <f>SUMIF('collection only'!D:D,eslam.data!AQ924,'collection only'!E:E)</f>
        <v>1607563.1</v>
      </c>
      <c r="K924" s="26">
        <f>SUMIF('data-from-invoicing'!D:D,eslam.data!AR924,'data-from-invoicing'!F:F)</f>
        <v>26734888.538000003</v>
      </c>
      <c r="L924" s="2">
        <f t="shared" si="143"/>
        <v>25127325.438000001</v>
      </c>
      <c r="M924" s="2"/>
      <c r="Q924" s="23"/>
      <c r="R924" s="2">
        <v>1607563.1</v>
      </c>
      <c r="S924" s="1">
        <v>44012</v>
      </c>
      <c r="T924" s="1">
        <v>44012</v>
      </c>
      <c r="U924" s="1">
        <v>44019</v>
      </c>
      <c r="V924">
        <v>7</v>
      </c>
      <c r="W924" s="1">
        <v>44026</v>
      </c>
      <c r="X924" s="1">
        <v>44021</v>
      </c>
      <c r="Y924" s="2">
        <v>98705867.5</v>
      </c>
      <c r="AF924" s="2">
        <v>0</v>
      </c>
      <c r="AG924" s="14">
        <f>SUMIF('consultant-gross'!D:D,eslam.data!AQ924,'consultant-gross'!F:F)</f>
        <v>2504382.3999999911</v>
      </c>
      <c r="AH924" s="14">
        <f>SUMIF('consultant-gross'!D:D,eslam.data!AQ924,'consultant-gross'!G:G)</f>
        <v>98705867.5</v>
      </c>
      <c r="AI924" s="14">
        <f>SUMIF('consultant-net'!D:D,eslam.data!AQ924,'consultant-net'!F:F)</f>
        <v>1607563.1</v>
      </c>
      <c r="AJ924" s="2" t="str">
        <f>VLOOKUP(A924,'eslam-to-invoicing'!A:B,2,0)</f>
        <v>ESU Ph2-Enabling &amp; Struc</v>
      </c>
      <c r="AQ924" s="2" t="str">
        <f t="shared" si="144"/>
        <v>PH.2-El Sewedy Uni. - Enabling8</v>
      </c>
      <c r="AR924" s="2" t="str">
        <f t="shared" si="145"/>
        <v>ESU Ph2-Enabling &amp; Struc8</v>
      </c>
    </row>
    <row r="925" spans="1:44" hidden="1" x14ac:dyDescent="0.3">
      <c r="A925" s="6" t="s">
        <v>49</v>
      </c>
      <c r="B925" s="34">
        <f>VLOOKUP(A925,Sheet1!A:B,2,0)</f>
        <v>1</v>
      </c>
      <c r="C925" s="6">
        <v>9</v>
      </c>
      <c r="D925" s="25"/>
      <c r="E925" s="2">
        <v>9452002.6999999881</v>
      </c>
      <c r="F925" s="26">
        <f>_xlfn.MAXIFS('data-from-invoicing'!E:E,'data-from-invoicing'!D:D,eslam.data!AR925)</f>
        <v>85288754.950000003</v>
      </c>
      <c r="G925" s="2">
        <f t="shared" si="142"/>
        <v>75836752.250000015</v>
      </c>
      <c r="H925" s="2"/>
      <c r="I925" s="23"/>
      <c r="J925" s="2">
        <f>SUMIF('collection only'!D:D,eslam.data!AQ925,'collection only'!E:E)</f>
        <v>8739144.8800000008</v>
      </c>
      <c r="K925" s="26">
        <f>SUMIF('data-from-invoicing'!D:D,eslam.data!AR925,'data-from-invoicing'!F:F)</f>
        <v>20706425.976500001</v>
      </c>
      <c r="L925" s="2">
        <f t="shared" si="143"/>
        <v>11967281.0965</v>
      </c>
      <c r="M925" s="2"/>
      <c r="Q925" s="23"/>
      <c r="R925" s="2">
        <v>8526565.1999999993</v>
      </c>
      <c r="S925" s="1">
        <v>44043</v>
      </c>
      <c r="T925" s="1">
        <v>44058</v>
      </c>
      <c r="U925" s="1">
        <v>44060</v>
      </c>
      <c r="V925">
        <v>7</v>
      </c>
      <c r="W925" s="1">
        <v>44067</v>
      </c>
      <c r="X925" s="1">
        <v>44070</v>
      </c>
      <c r="Y925" s="2">
        <v>108157870.2</v>
      </c>
      <c r="AF925" s="2">
        <v>0</v>
      </c>
      <c r="AG925" s="14">
        <f>SUMIF('consultant-gross'!D:D,eslam.data!AQ925,'consultant-gross'!F:F)</f>
        <v>9452002.6999999881</v>
      </c>
      <c r="AH925" s="14">
        <f>SUMIF('consultant-gross'!D:D,eslam.data!AQ925,'consultant-gross'!G:G)</f>
        <v>108157870.19999999</v>
      </c>
      <c r="AI925" s="14">
        <f>SUMIF('consultant-net'!D:D,eslam.data!AQ925,'consultant-net'!F:F)</f>
        <v>8526565.1999999993</v>
      </c>
      <c r="AJ925" s="2" t="str">
        <f>VLOOKUP(A925,'eslam-to-invoicing'!A:B,2,0)</f>
        <v>ESU Ph2-Enabling &amp; Struc</v>
      </c>
      <c r="AQ925" s="2" t="str">
        <f t="shared" si="144"/>
        <v>PH.2-El Sewedy Uni. - Enabling9</v>
      </c>
      <c r="AR925" s="2" t="str">
        <f t="shared" si="145"/>
        <v>ESU Ph2-Enabling &amp; Struc9</v>
      </c>
    </row>
    <row r="926" spans="1:44" hidden="1" x14ac:dyDescent="0.3">
      <c r="A926" s="6" t="s">
        <v>49</v>
      </c>
      <c r="B926" s="34">
        <f>VLOOKUP(A926,Sheet1!A:B,2,0)</f>
        <v>1</v>
      </c>
      <c r="C926" s="6">
        <v>10</v>
      </c>
      <c r="D926" s="25"/>
      <c r="E926" s="2">
        <v>5068271.5000000149</v>
      </c>
      <c r="F926" s="26">
        <f>_xlfn.MAXIFS('data-from-invoicing'!E:E,'data-from-invoicing'!D:D,eslam.data!AR926)</f>
        <v>44073475.240000002</v>
      </c>
      <c r="G926" s="2">
        <f t="shared" si="142"/>
        <v>39005203.739999987</v>
      </c>
      <c r="H926" s="2"/>
      <c r="I926" s="23"/>
      <c r="J926" s="2">
        <f>SUMIF('collection only'!D:D,eslam.data!AQ926,'collection only'!E:E)</f>
        <v>7703511.4100000001</v>
      </c>
      <c r="K926" s="26">
        <f>SUMIF('data-from-invoicing'!D:D,eslam.data!AR926,'data-from-invoicing'!F:F)</f>
        <v>20441591.627999999</v>
      </c>
      <c r="L926" s="2">
        <f t="shared" si="143"/>
        <v>12738080.217999998</v>
      </c>
      <c r="M926" s="2"/>
      <c r="Q926" s="23"/>
      <c r="R926" s="2">
        <v>7703511.2999999998</v>
      </c>
      <c r="S926" s="1">
        <v>44165</v>
      </c>
      <c r="T926" s="1">
        <v>44150</v>
      </c>
      <c r="U926" s="1">
        <v>44157</v>
      </c>
      <c r="V926">
        <v>7</v>
      </c>
      <c r="W926" s="1">
        <v>44164</v>
      </c>
      <c r="X926" s="1">
        <v>44157</v>
      </c>
      <c r="Y926" s="2">
        <v>113226141.7</v>
      </c>
      <c r="AF926" s="2">
        <v>118504</v>
      </c>
      <c r="AG926" s="14">
        <f>SUMIF('consultant-gross'!D:D,eslam.data!AQ926,'consultant-gross'!F:F)</f>
        <v>0</v>
      </c>
      <c r="AH926" s="14">
        <f>SUMIF('consultant-gross'!D:D,eslam.data!AQ926,'consultant-gross'!G:G)</f>
        <v>0</v>
      </c>
      <c r="AI926" s="14">
        <f>SUMIF('consultant-net'!D:D,eslam.data!AQ926,'consultant-net'!F:F)</f>
        <v>0</v>
      </c>
      <c r="AJ926" s="2" t="str">
        <f>VLOOKUP(A926,'eslam-to-invoicing'!A:B,2,0)</f>
        <v>ESU Ph2-Enabling &amp; Struc</v>
      </c>
      <c r="AQ926" s="2" t="str">
        <f t="shared" si="144"/>
        <v>PH.2-El Sewedy Uni. - Enabling10</v>
      </c>
      <c r="AR926" s="2" t="str">
        <f t="shared" si="145"/>
        <v>ESU Ph2-Enabling &amp; Struc10</v>
      </c>
    </row>
    <row r="927" spans="1:44" hidden="1" x14ac:dyDescent="0.3">
      <c r="A927" s="6" t="s">
        <v>55</v>
      </c>
      <c r="B927" s="34">
        <f>VLOOKUP(A927,Sheet1!A:B,2,0)</f>
        <v>1</v>
      </c>
      <c r="C927" s="6">
        <v>1</v>
      </c>
      <c r="D927" s="25"/>
      <c r="E927" s="2">
        <v>39552087.899999999</v>
      </c>
      <c r="F927" s="26">
        <f>_xlfn.MAXIFS('data-from-invoicing'!E:E,'data-from-invoicing'!D:D,eslam.data!AR927)</f>
        <v>11716231.9</v>
      </c>
      <c r="G927" s="2">
        <f t="shared" si="142"/>
        <v>-27835856</v>
      </c>
      <c r="H927" s="2"/>
      <c r="I927" s="23"/>
      <c r="J927" s="2">
        <f>SUMIF('collection only'!D:D,eslam.data!AQ927,'collection only'!E:E)</f>
        <v>50636298.899999999</v>
      </c>
      <c r="K927" s="26">
        <f>SUMIF('data-from-invoicing'!D:D,eslam.data!AR927,'data-from-invoicing'!F:F)</f>
        <v>18468978.3325</v>
      </c>
      <c r="L927" s="2">
        <f t="shared" si="143"/>
        <v>-32167320.567499999</v>
      </c>
      <c r="M927" s="2"/>
      <c r="O927" s="2">
        <v>15000000</v>
      </c>
      <c r="Q927" s="23"/>
      <c r="R927" s="2">
        <v>35636298.899999999</v>
      </c>
      <c r="S927" s="1">
        <v>43890</v>
      </c>
      <c r="T927" s="1">
        <v>43890</v>
      </c>
      <c r="U927" s="1">
        <v>43897</v>
      </c>
      <c r="V927">
        <v>14</v>
      </c>
      <c r="W927" s="1">
        <v>43911</v>
      </c>
      <c r="X927" s="1">
        <v>43912</v>
      </c>
      <c r="Y927" s="2">
        <v>39552087.899999999</v>
      </c>
      <c r="Z927" s="2">
        <v>27835856</v>
      </c>
      <c r="AF927" s="2">
        <v>0</v>
      </c>
      <c r="AG927" s="14">
        <f>SUMIF('consultant-gross'!D:D,eslam.data!AQ927,'consultant-gross'!F:F)</f>
        <v>39552087.899999999</v>
      </c>
      <c r="AH927" s="14">
        <f>SUMIF('consultant-gross'!D:D,eslam.data!AQ927,'consultant-gross'!G:G)</f>
        <v>39552087.899999999</v>
      </c>
      <c r="AI927" s="14">
        <f>SUMIF('consultant-net'!D:D,eslam.data!AQ927,'consultant-net'!F:F)</f>
        <v>35636298.899999999</v>
      </c>
      <c r="AJ927" s="2" t="str">
        <f>VLOOKUP(A927,'eslam-to-invoicing'!A:B,2,0)</f>
        <v>ESU Ph2-Enabling &amp; Struc</v>
      </c>
      <c r="AQ927" s="2" t="str">
        <f t="shared" si="144"/>
        <v>PH.2-El Sewedy Uni. - Finishes1</v>
      </c>
      <c r="AR927" s="2" t="str">
        <f t="shared" si="145"/>
        <v>ESU Ph2-Enabling &amp; Struc1</v>
      </c>
    </row>
    <row r="928" spans="1:44" hidden="1" x14ac:dyDescent="0.3">
      <c r="A928" s="6" t="s">
        <v>55</v>
      </c>
      <c r="B928" s="34">
        <f>VLOOKUP(A928,Sheet1!A:B,2,0)</f>
        <v>1</v>
      </c>
      <c r="C928" s="6">
        <v>2</v>
      </c>
      <c r="D928" s="25"/>
      <c r="E928" s="2">
        <v>33281363.919999991</v>
      </c>
      <c r="F928" s="26">
        <f>_xlfn.MAXIFS('data-from-invoicing'!E:E,'data-from-invoicing'!D:D,eslam.data!AR928)</f>
        <v>21431317.620000001</v>
      </c>
      <c r="G928" s="2">
        <f t="shared" si="142"/>
        <v>-11850046.29999999</v>
      </c>
      <c r="H928" s="2"/>
      <c r="I928" s="23"/>
      <c r="J928" s="2">
        <f>SUMIF('collection only'!D:D,eslam.data!AQ928,'collection only'!E:E)</f>
        <v>26758389.799999997</v>
      </c>
      <c r="K928" s="26">
        <f>SUMIF('data-from-invoicing'!D:D,eslam.data!AR928,'data-from-invoicing'!F:F)</f>
        <v>27543185.353</v>
      </c>
      <c r="L928" s="2">
        <f t="shared" si="143"/>
        <v>784795.5530000031</v>
      </c>
      <c r="M928" s="2"/>
      <c r="Q928" s="23"/>
      <c r="R928" s="2">
        <v>26758389.800000001</v>
      </c>
      <c r="S928" s="1">
        <v>43921</v>
      </c>
      <c r="T928" s="1">
        <v>43921</v>
      </c>
      <c r="U928" s="1">
        <v>43926</v>
      </c>
      <c r="V928">
        <v>14</v>
      </c>
      <c r="W928" s="1">
        <v>43940</v>
      </c>
      <c r="X928" s="1">
        <v>43943</v>
      </c>
      <c r="Y928" s="2">
        <v>72833451.819999993</v>
      </c>
      <c r="Z928" s="2">
        <v>40761852.599999987</v>
      </c>
      <c r="AF928" s="2">
        <v>0</v>
      </c>
      <c r="AG928" s="14">
        <f>SUMIF('consultant-gross'!D:D,eslam.data!AQ928,'consultant-gross'!F:F)</f>
        <v>33281363.919999994</v>
      </c>
      <c r="AH928" s="14">
        <f>SUMIF('consultant-gross'!D:D,eslam.data!AQ928,'consultant-gross'!G:G)</f>
        <v>72833451.819999993</v>
      </c>
      <c r="AI928" s="14">
        <f>SUMIF('consultant-net'!D:D,eslam.data!AQ928,'consultant-net'!F:F)</f>
        <v>26758389.800000001</v>
      </c>
      <c r="AJ928" s="2" t="str">
        <f>VLOOKUP(A928,'eslam-to-invoicing'!A:B,2,0)</f>
        <v>ESU Ph2-Enabling &amp; Struc</v>
      </c>
      <c r="AQ928" s="2" t="str">
        <f t="shared" si="144"/>
        <v>PH.2-El Sewedy Uni. - Finishes2</v>
      </c>
      <c r="AR928" s="2" t="str">
        <f t="shared" si="145"/>
        <v>ESU Ph2-Enabling &amp; Struc2</v>
      </c>
    </row>
    <row r="929" spans="1:44" hidden="1" x14ac:dyDescent="0.3">
      <c r="A929" s="6" t="s">
        <v>55</v>
      </c>
      <c r="B929" s="34">
        <f>VLOOKUP(A929,Sheet1!A:B,2,0)</f>
        <v>1</v>
      </c>
      <c r="C929" s="6">
        <v>3</v>
      </c>
      <c r="D929" s="25"/>
      <c r="E929" s="2">
        <v>24169965.907644901</v>
      </c>
      <c r="F929" s="26">
        <f>_xlfn.MAXIFS('data-from-invoicing'!E:E,'data-from-invoicing'!D:D,eslam.data!AR929)</f>
        <v>22372123.52</v>
      </c>
      <c r="G929" s="2">
        <f t="shared" si="142"/>
        <v>-1797842.3876449019</v>
      </c>
      <c r="H929" s="2"/>
      <c r="I929" s="23"/>
      <c r="J929" s="2">
        <f>SUMIF('collection only'!D:D,eslam.data!AQ929,'collection only'!E:E)</f>
        <v>23262698.800000001</v>
      </c>
      <c r="K929" s="26">
        <f>SUMIF('data-from-invoicing'!D:D,eslam.data!AR929,'data-from-invoicing'!F:F)</f>
        <v>40351874.114999995</v>
      </c>
      <c r="L929" s="2">
        <f t="shared" si="143"/>
        <v>17089175.314999994</v>
      </c>
      <c r="M929" s="2"/>
      <c r="Q929" s="23"/>
      <c r="R929" s="2">
        <v>23262698.800000001</v>
      </c>
      <c r="S929" s="1">
        <v>43951</v>
      </c>
      <c r="T929" s="1">
        <v>43951</v>
      </c>
      <c r="U929" s="1">
        <v>43957</v>
      </c>
      <c r="V929">
        <v>14</v>
      </c>
      <c r="W929" s="1">
        <v>43971</v>
      </c>
      <c r="X929" s="1">
        <v>43970</v>
      </c>
      <c r="Y929" s="2">
        <v>97003417.727644891</v>
      </c>
      <c r="Z929" s="2">
        <v>51226946.099999987</v>
      </c>
      <c r="AF929" s="2">
        <v>0</v>
      </c>
      <c r="AG929" s="14">
        <f>SUMIF('consultant-gross'!D:D,eslam.data!AQ929,'consultant-gross'!F:F)</f>
        <v>24169965.907644898</v>
      </c>
      <c r="AH929" s="14">
        <f>SUMIF('consultant-gross'!D:D,eslam.data!AQ929,'consultant-gross'!G:G)</f>
        <v>97003417.727644891</v>
      </c>
      <c r="AI929" s="14">
        <f>SUMIF('consultant-net'!D:D,eslam.data!AQ929,'consultant-net'!F:F)</f>
        <v>23262698.800000001</v>
      </c>
      <c r="AJ929" s="2" t="str">
        <f>VLOOKUP(A929,'eslam-to-invoicing'!A:B,2,0)</f>
        <v>ESU Ph2-Enabling &amp; Struc</v>
      </c>
      <c r="AQ929" s="2" t="str">
        <f t="shared" si="144"/>
        <v>PH.2-El Sewedy Uni. - Finishes3</v>
      </c>
      <c r="AR929" s="2" t="str">
        <f t="shared" si="145"/>
        <v>ESU Ph2-Enabling &amp; Struc3</v>
      </c>
    </row>
    <row r="930" spans="1:44" hidden="1" x14ac:dyDescent="0.3">
      <c r="A930" s="6" t="s">
        <v>55</v>
      </c>
      <c r="B930" s="34">
        <f>VLOOKUP(A930,Sheet1!A:B,2,0)</f>
        <v>1</v>
      </c>
      <c r="C930" s="6">
        <v>4</v>
      </c>
      <c r="D930" s="25"/>
      <c r="E930" s="2">
        <v>24591514.842355099</v>
      </c>
      <c r="F930" s="26">
        <f>_xlfn.MAXIFS('data-from-invoicing'!E:E,'data-from-invoicing'!D:D,eslam.data!AR930)</f>
        <v>27676491.140000001</v>
      </c>
      <c r="G930" s="2">
        <f t="shared" si="142"/>
        <v>3084976.297644902</v>
      </c>
      <c r="H930" s="2"/>
      <c r="I930" s="23"/>
      <c r="J930" s="2">
        <f>SUMIF('collection only'!D:D,eslam.data!AQ930,'collection only'!E:E)</f>
        <v>18322600.949999999</v>
      </c>
      <c r="K930" s="26">
        <f>SUMIF('data-from-invoicing'!D:D,eslam.data!AR930,'data-from-invoicing'!F:F)</f>
        <v>33096273.5075</v>
      </c>
      <c r="L930" s="2">
        <f t="shared" si="143"/>
        <v>14773672.557500001</v>
      </c>
      <c r="M930" s="2"/>
      <c r="Q930" s="23"/>
      <c r="R930" s="2">
        <v>18322601</v>
      </c>
      <c r="S930" s="1">
        <v>43982</v>
      </c>
      <c r="T930" s="1">
        <v>43982</v>
      </c>
      <c r="U930" s="1">
        <v>43996</v>
      </c>
      <c r="V930">
        <v>14</v>
      </c>
      <c r="W930" s="1">
        <v>44010</v>
      </c>
      <c r="X930" s="1">
        <v>44000</v>
      </c>
      <c r="Y930" s="2">
        <v>121594932.56999999</v>
      </c>
      <c r="Z930" s="2">
        <v>51695436</v>
      </c>
      <c r="AF930" s="2">
        <v>0</v>
      </c>
      <c r="AG930" s="14">
        <f>SUMIF('consultant-gross'!D:D,eslam.data!AQ930,'consultant-gross'!F:F)</f>
        <v>24591514.842355102</v>
      </c>
      <c r="AH930" s="14">
        <f>SUMIF('consultant-gross'!D:D,eslam.data!AQ930,'consultant-gross'!G:G)</f>
        <v>121594932.56999999</v>
      </c>
      <c r="AI930" s="14">
        <f>SUMIF('consultant-net'!D:D,eslam.data!AQ930,'consultant-net'!F:F)</f>
        <v>18322601</v>
      </c>
      <c r="AJ930" s="2" t="str">
        <f>VLOOKUP(A930,'eslam-to-invoicing'!A:B,2,0)</f>
        <v>ESU Ph2-Enabling &amp; Struc</v>
      </c>
      <c r="AQ930" s="2" t="str">
        <f t="shared" si="144"/>
        <v>PH.2-El Sewedy Uni. - Finishes4</v>
      </c>
      <c r="AR930" s="2" t="str">
        <f t="shared" si="145"/>
        <v>ESU Ph2-Enabling &amp; Struc4</v>
      </c>
    </row>
    <row r="931" spans="1:44" hidden="1" x14ac:dyDescent="0.3">
      <c r="A931" s="6" t="s">
        <v>55</v>
      </c>
      <c r="B931" s="34">
        <f>VLOOKUP(A931,Sheet1!A:B,2,0)</f>
        <v>1</v>
      </c>
      <c r="C931" s="6">
        <v>5</v>
      </c>
      <c r="D931" s="25"/>
      <c r="E931" s="2">
        <v>77007398.300000012</v>
      </c>
      <c r="F931" s="26">
        <f>_xlfn.MAXIFS('data-from-invoicing'!E:E,'data-from-invoicing'!D:D,eslam.data!AR931)</f>
        <v>53567992</v>
      </c>
      <c r="G931" s="2">
        <f t="shared" si="142"/>
        <v>-23439406.300000012</v>
      </c>
      <c r="H931" s="2"/>
      <c r="I931" s="23"/>
      <c r="J931" s="2">
        <f>SUMIF('collection only'!D:D,eslam.data!AQ931,'collection only'!E:E)</f>
        <v>64006362.979999997</v>
      </c>
      <c r="K931" s="26">
        <f>SUMIF('data-from-invoicing'!D:D,eslam.data!AR931,'data-from-invoicing'!F:F)</f>
        <v>66399057.539999992</v>
      </c>
      <c r="L931" s="2">
        <f t="shared" si="143"/>
        <v>2392694.5599999949</v>
      </c>
      <c r="M931" s="2"/>
      <c r="Q931" s="23"/>
      <c r="R931" s="2">
        <v>64006362.799999997</v>
      </c>
      <c r="S931" s="1">
        <v>44012</v>
      </c>
      <c r="T931" s="1">
        <v>44012</v>
      </c>
      <c r="U931" s="1">
        <v>44020</v>
      </c>
      <c r="V931">
        <v>14</v>
      </c>
      <c r="W931" s="1">
        <v>44034</v>
      </c>
      <c r="X931" s="1">
        <v>44025</v>
      </c>
      <c r="Y931" s="2">
        <v>198602330.87</v>
      </c>
      <c r="Z931" s="2">
        <v>81242431.400000006</v>
      </c>
      <c r="AF931" s="2">
        <v>0</v>
      </c>
      <c r="AG931" s="14">
        <f>SUMIF('consultant-gross'!D:D,eslam.data!AQ931,'consultant-gross'!F:F)</f>
        <v>77007398.300000012</v>
      </c>
      <c r="AH931" s="14">
        <f>SUMIF('consultant-gross'!D:D,eslam.data!AQ931,'consultant-gross'!G:G)</f>
        <v>198602330.87</v>
      </c>
      <c r="AI931" s="14">
        <f>SUMIF('consultant-net'!D:D,eslam.data!AQ931,'consultant-net'!F:F)</f>
        <v>64006362.799999997</v>
      </c>
      <c r="AJ931" s="2" t="str">
        <f>VLOOKUP(A931,'eslam-to-invoicing'!A:B,2,0)</f>
        <v>ESU Ph2-Enabling &amp; Struc</v>
      </c>
      <c r="AQ931" s="2" t="str">
        <f t="shared" si="144"/>
        <v>PH.2-El Sewedy Uni. - Finishes5</v>
      </c>
      <c r="AR931" s="2" t="str">
        <f t="shared" si="145"/>
        <v>ESU Ph2-Enabling &amp; Struc5</v>
      </c>
    </row>
    <row r="932" spans="1:44" hidden="1" x14ac:dyDescent="0.3">
      <c r="A932" s="6" t="s">
        <v>55</v>
      </c>
      <c r="B932" s="34">
        <f>VLOOKUP(A932,Sheet1!A:B,2,0)</f>
        <v>1</v>
      </c>
      <c r="C932" s="6">
        <v>6</v>
      </c>
      <c r="D932" s="25"/>
      <c r="E932" s="2">
        <v>22875033.550000008</v>
      </c>
      <c r="F932" s="26">
        <f>_xlfn.MAXIFS('data-from-invoicing'!E:E,'data-from-invoicing'!D:D,eslam.data!AR932)</f>
        <v>28648432.290000003</v>
      </c>
      <c r="G932" s="2">
        <f t="shared" si="142"/>
        <v>5773398.7399999946</v>
      </c>
      <c r="H932" s="2"/>
      <c r="I932" s="23"/>
      <c r="J932" s="2">
        <f>SUMIF('collection only'!D:D,eslam.data!AQ932,'collection only'!E:E)</f>
        <v>8883254.0700000003</v>
      </c>
      <c r="K932" s="26">
        <f>SUMIF('data-from-invoicing'!D:D,eslam.data!AR932,'data-from-invoicing'!F:F)</f>
        <v>16671348.956</v>
      </c>
      <c r="L932" s="2">
        <f t="shared" si="143"/>
        <v>7788094.8859999999</v>
      </c>
      <c r="M932" s="2"/>
      <c r="Q932" s="23"/>
      <c r="R932" s="2">
        <v>8883254.1999999993</v>
      </c>
      <c r="S932" s="1">
        <v>44043</v>
      </c>
      <c r="T932" s="1">
        <v>44027</v>
      </c>
      <c r="U932" s="1">
        <v>44039</v>
      </c>
      <c r="V932">
        <v>14</v>
      </c>
      <c r="W932" s="1">
        <v>44053</v>
      </c>
      <c r="X932" s="1">
        <v>44041</v>
      </c>
      <c r="Y932" s="2">
        <v>221477364.41999999</v>
      </c>
      <c r="Z932" s="2">
        <v>71736256.5</v>
      </c>
      <c r="AF932" s="2">
        <v>0</v>
      </c>
      <c r="AG932" s="14">
        <f>SUMIF('consultant-gross'!D:D,eslam.data!AQ932,'consultant-gross'!F:F)</f>
        <v>22875033.550000012</v>
      </c>
      <c r="AH932" s="14">
        <f>SUMIF('consultant-gross'!D:D,eslam.data!AQ932,'consultant-gross'!G:G)</f>
        <v>221477364.42000002</v>
      </c>
      <c r="AI932" s="14">
        <f>SUMIF('consultant-net'!D:D,eslam.data!AQ932,'consultant-net'!F:F)</f>
        <v>8883254.1999999993</v>
      </c>
      <c r="AJ932" s="2" t="str">
        <f>VLOOKUP(A932,'eslam-to-invoicing'!A:B,2,0)</f>
        <v>ESU Ph2-Enabling &amp; Struc</v>
      </c>
      <c r="AQ932" s="2" t="str">
        <f t="shared" si="144"/>
        <v>PH.2-El Sewedy Uni. - Finishes6</v>
      </c>
      <c r="AR932" s="2" t="str">
        <f t="shared" si="145"/>
        <v>ESU Ph2-Enabling &amp; Struc6</v>
      </c>
    </row>
    <row r="933" spans="1:44" hidden="1" x14ac:dyDescent="0.3">
      <c r="A933" s="6" t="s">
        <v>55</v>
      </c>
      <c r="B933" s="34">
        <f>VLOOKUP(A933,Sheet1!A:B,2,0)</f>
        <v>1</v>
      </c>
      <c r="C933" s="6">
        <v>7</v>
      </c>
      <c r="D933" s="25"/>
      <c r="E933" s="2">
        <v>54216090.639999993</v>
      </c>
      <c r="F933" s="26">
        <f>_xlfn.MAXIFS('data-from-invoicing'!E:E,'data-from-invoicing'!D:D,eslam.data!AR933)</f>
        <v>56805725.810000002</v>
      </c>
      <c r="G933" s="2">
        <f t="shared" si="142"/>
        <v>2589635.1700000092</v>
      </c>
      <c r="H933" s="2"/>
      <c r="I933" s="23"/>
      <c r="J933" s="2">
        <f>SUMIF('collection only'!D:D,eslam.data!AQ933,'collection only'!E:E)</f>
        <v>25755604.75</v>
      </c>
      <c r="K933" s="26">
        <f>SUMIF('data-from-invoicing'!D:D,eslam.data!AR933,'data-from-invoicing'!F:F)</f>
        <v>29303962.2315</v>
      </c>
      <c r="L933" s="2">
        <f t="shared" si="143"/>
        <v>3548357.4814999998</v>
      </c>
      <c r="M933" s="2"/>
      <c r="Q933" s="23"/>
      <c r="R933" s="2">
        <v>30755604.899999999</v>
      </c>
      <c r="S933" s="1">
        <v>44074</v>
      </c>
      <c r="T933" s="1">
        <v>44058</v>
      </c>
      <c r="U933" s="1">
        <v>44060</v>
      </c>
      <c r="V933">
        <v>14</v>
      </c>
      <c r="W933" s="1">
        <v>44074</v>
      </c>
      <c r="X933" s="1">
        <v>44069</v>
      </c>
      <c r="Y933" s="2">
        <v>275693455.06</v>
      </c>
      <c r="Z933" s="2">
        <v>65901640.400000013</v>
      </c>
      <c r="AF933" s="2">
        <v>0</v>
      </c>
      <c r="AG933" s="14">
        <f>SUMIF('consultant-gross'!D:D,eslam.data!AQ933,'consultant-gross'!F:F)</f>
        <v>54216090.639999986</v>
      </c>
      <c r="AH933" s="14">
        <f>SUMIF('consultant-gross'!D:D,eslam.data!AQ933,'consultant-gross'!G:G)</f>
        <v>275693455.06</v>
      </c>
      <c r="AI933" s="14">
        <f>SUMIF('consultant-net'!D:D,eslam.data!AQ933,'consultant-net'!F:F)</f>
        <v>30755604.899999999</v>
      </c>
      <c r="AJ933" s="2" t="str">
        <f>VLOOKUP(A933,'eslam-to-invoicing'!A:B,2,0)</f>
        <v>ESU Ph2-Enabling &amp; Struc</v>
      </c>
      <c r="AQ933" s="2" t="str">
        <f t="shared" si="144"/>
        <v>PH.2-El Sewedy Uni. - Finishes7</v>
      </c>
      <c r="AR933" s="2" t="str">
        <f t="shared" si="145"/>
        <v>ESU Ph2-Enabling &amp; Struc7</v>
      </c>
    </row>
    <row r="934" spans="1:44" hidden="1" x14ac:dyDescent="0.3">
      <c r="A934" s="6" t="s">
        <v>55</v>
      </c>
      <c r="B934" s="34">
        <f>VLOOKUP(A934,Sheet1!A:B,2,0)</f>
        <v>1</v>
      </c>
      <c r="C934" s="6">
        <v>8</v>
      </c>
      <c r="D934" s="25"/>
      <c r="E934" s="2">
        <v>61814968.029999971</v>
      </c>
      <c r="F934" s="26">
        <f>_xlfn.MAXIFS('data-from-invoicing'!E:E,'data-from-invoicing'!D:D,eslam.data!AR934)</f>
        <v>69627433.519999996</v>
      </c>
      <c r="G934" s="2">
        <f t="shared" si="142"/>
        <v>7812465.4900000244</v>
      </c>
      <c r="H934" s="2"/>
      <c r="I934" s="23"/>
      <c r="J934" s="2">
        <f>SUMIF('collection only'!D:D,eslam.data!AQ934,'collection only'!E:E)</f>
        <v>25127325.530000001</v>
      </c>
      <c r="K934" s="26">
        <f>SUMIF('data-from-invoicing'!D:D,eslam.data!AR934,'data-from-invoicing'!F:F)</f>
        <v>26734888.538000003</v>
      </c>
      <c r="L934" s="2">
        <f t="shared" si="143"/>
        <v>1607563.0080000013</v>
      </c>
      <c r="M934" s="2"/>
      <c r="Q934" s="23"/>
      <c r="R934" s="2">
        <v>30127325.699999999</v>
      </c>
      <c r="S934" s="1">
        <v>44074</v>
      </c>
      <c r="T934" s="1">
        <v>44074</v>
      </c>
      <c r="U934" s="1">
        <v>44084</v>
      </c>
      <c r="V934">
        <v>14</v>
      </c>
      <c r="W934" s="1">
        <v>44098</v>
      </c>
      <c r="X934" s="1">
        <v>44091</v>
      </c>
      <c r="Y934" s="2">
        <v>337508423.08999997</v>
      </c>
      <c r="Z934" s="2">
        <v>51289431.899999999</v>
      </c>
      <c r="AF934" s="2">
        <v>0</v>
      </c>
      <c r="AG934" s="14">
        <f>SUMIF('consultant-gross'!D:D,eslam.data!AQ934,'consultant-gross'!F:F)</f>
        <v>61814968.029999971</v>
      </c>
      <c r="AH934" s="14">
        <f>SUMIF('consultant-gross'!D:D,eslam.data!AQ934,'consultant-gross'!G:G)</f>
        <v>337508423.08999997</v>
      </c>
      <c r="AI934" s="14">
        <f>SUMIF('consultant-net'!D:D,eslam.data!AQ934,'consultant-net'!F:F)</f>
        <v>30127325.699999999</v>
      </c>
      <c r="AJ934" s="2" t="str">
        <f>VLOOKUP(A934,'eslam-to-invoicing'!A:B,2,0)</f>
        <v>ESU Ph2-Enabling &amp; Struc</v>
      </c>
      <c r="AQ934" s="2" t="str">
        <f t="shared" si="144"/>
        <v>PH.2-El Sewedy Uni. - Finishes8</v>
      </c>
      <c r="AR934" s="2" t="str">
        <f t="shared" si="145"/>
        <v>ESU Ph2-Enabling &amp; Struc8</v>
      </c>
    </row>
    <row r="935" spans="1:44" hidden="1" x14ac:dyDescent="0.3">
      <c r="A935" s="6" t="s">
        <v>55</v>
      </c>
      <c r="B935" s="34">
        <f>VLOOKUP(A935,Sheet1!A:B,2,0)</f>
        <v>1</v>
      </c>
      <c r="C935" s="6">
        <v>9</v>
      </c>
      <c r="D935" s="25"/>
      <c r="E935" s="2">
        <v>56169721.369999997</v>
      </c>
      <c r="F935" s="26">
        <f>_xlfn.MAXIFS('data-from-invoicing'!E:E,'data-from-invoicing'!D:D,eslam.data!AR935)</f>
        <v>85288754.950000003</v>
      </c>
      <c r="G935" s="2">
        <f t="shared" si="142"/>
        <v>29119033.580000006</v>
      </c>
      <c r="H935" s="2"/>
      <c r="I935" s="23"/>
      <c r="J935" s="2">
        <f>SUMIF('collection only'!D:D,eslam.data!AQ935,'collection only'!E:E)</f>
        <v>20493846.09</v>
      </c>
      <c r="K935" s="26">
        <f>SUMIF('data-from-invoicing'!D:D,eslam.data!AR935,'data-from-invoicing'!F:F)</f>
        <v>20706425.976500001</v>
      </c>
      <c r="L935" s="2">
        <f t="shared" si="143"/>
        <v>212579.88650000095</v>
      </c>
      <c r="M935" s="2"/>
      <c r="Q935" s="23"/>
      <c r="R935" s="2">
        <v>20493846</v>
      </c>
      <c r="S935" s="1">
        <v>44104</v>
      </c>
      <c r="T935" s="1">
        <v>44089</v>
      </c>
      <c r="U935" s="1">
        <v>44122</v>
      </c>
      <c r="V935">
        <v>14</v>
      </c>
      <c r="W935" s="1">
        <v>44136</v>
      </c>
      <c r="X935" s="1">
        <v>44124</v>
      </c>
      <c r="Y935" s="2">
        <v>393678144.45999998</v>
      </c>
      <c r="Z935" s="2">
        <v>22011525</v>
      </c>
      <c r="AF935" s="2">
        <v>0</v>
      </c>
      <c r="AG935" s="14">
        <f>SUMIF('consultant-gross'!D:D,eslam.data!AQ935,'consultant-gross'!F:F)</f>
        <v>56169721.370000005</v>
      </c>
      <c r="AH935" s="14">
        <f>SUMIF('consultant-gross'!D:D,eslam.data!AQ935,'consultant-gross'!G:G)</f>
        <v>393678144.45999998</v>
      </c>
      <c r="AI935" s="14">
        <f>SUMIF('consultant-net'!D:D,eslam.data!AQ935,'consultant-net'!F:F)</f>
        <v>20493846</v>
      </c>
      <c r="AJ935" s="2" t="str">
        <f>VLOOKUP(A935,'eslam-to-invoicing'!A:B,2,0)</f>
        <v>ESU Ph2-Enabling &amp; Struc</v>
      </c>
      <c r="AQ935" s="2" t="str">
        <f t="shared" si="144"/>
        <v>PH.2-El Sewedy Uni. - Finishes9</v>
      </c>
      <c r="AR935" s="2" t="str">
        <f t="shared" si="145"/>
        <v>ESU Ph2-Enabling &amp; Struc9</v>
      </c>
    </row>
    <row r="936" spans="1:44" hidden="1" x14ac:dyDescent="0.3">
      <c r="A936" s="6" t="s">
        <v>55</v>
      </c>
      <c r="B936" s="34">
        <f>VLOOKUP(A936,Sheet1!A:B,2,0)</f>
        <v>1</v>
      </c>
      <c r="C936" s="6">
        <v>10</v>
      </c>
      <c r="D936" s="25"/>
      <c r="E936" s="2">
        <v>33204826.41000003</v>
      </c>
      <c r="F936" s="26">
        <f>_xlfn.MAXIFS('data-from-invoicing'!E:E,'data-from-invoicing'!D:D,eslam.data!AR936)</f>
        <v>44073475.240000002</v>
      </c>
      <c r="G936" s="2">
        <f t="shared" si="142"/>
        <v>10868648.829999972</v>
      </c>
      <c r="H936" s="2"/>
      <c r="I936" s="23"/>
      <c r="J936" s="2">
        <f>SUMIF('collection only'!D:D,eslam.data!AQ936,'collection only'!E:E)</f>
        <v>9765894.8000000007</v>
      </c>
      <c r="K936" s="26">
        <f>SUMIF('data-from-invoicing'!D:D,eslam.data!AR936,'data-from-invoicing'!F:F)</f>
        <v>20441591.627999999</v>
      </c>
      <c r="L936" s="2">
        <f t="shared" si="143"/>
        <v>10675696.827999998</v>
      </c>
      <c r="M936" s="2"/>
      <c r="Q936" s="23"/>
      <c r="R936" s="2">
        <v>9765894.8000000007</v>
      </c>
      <c r="S936" s="1">
        <v>44135</v>
      </c>
      <c r="T936" s="1">
        <v>44129</v>
      </c>
      <c r="U936" s="1">
        <v>44145</v>
      </c>
      <c r="V936">
        <v>14</v>
      </c>
      <c r="W936" s="1">
        <v>44159</v>
      </c>
      <c r="X936" s="1">
        <v>44154</v>
      </c>
      <c r="Y936" s="2">
        <v>426882970.87</v>
      </c>
      <c r="Z936" s="2">
        <v>8412160.6999999993</v>
      </c>
      <c r="AF936" s="2">
        <v>0</v>
      </c>
      <c r="AG936" s="14">
        <f>SUMIF('consultant-gross'!D:D,eslam.data!AQ936,'consultant-gross'!F:F)</f>
        <v>33204826.410000026</v>
      </c>
      <c r="AH936" s="14">
        <f>SUMIF('consultant-gross'!D:D,eslam.data!AQ936,'consultant-gross'!G:G)</f>
        <v>426882970.87</v>
      </c>
      <c r="AI936" s="14">
        <f>SUMIF('consultant-net'!D:D,eslam.data!AQ936,'consultant-net'!F:F)</f>
        <v>9765894.8000000007</v>
      </c>
      <c r="AJ936" s="2" t="str">
        <f>VLOOKUP(A936,'eslam-to-invoicing'!A:B,2,0)</f>
        <v>ESU Ph2-Enabling &amp; Struc</v>
      </c>
      <c r="AQ936" s="2" t="str">
        <f t="shared" si="144"/>
        <v>PH.2-El Sewedy Uni. - Finishes10</v>
      </c>
      <c r="AR936" s="2" t="str">
        <f t="shared" si="145"/>
        <v>ESU Ph2-Enabling &amp; Struc10</v>
      </c>
    </row>
    <row r="937" spans="1:44" hidden="1" x14ac:dyDescent="0.3">
      <c r="A937" s="6" t="s">
        <v>55</v>
      </c>
      <c r="B937" s="34">
        <f>VLOOKUP(A937,Sheet1!A:B,2,0)</f>
        <v>1</v>
      </c>
      <c r="C937" s="6">
        <v>11</v>
      </c>
      <c r="D937" s="25"/>
      <c r="E937" s="2">
        <v>20698550.39999998</v>
      </c>
      <c r="F937" s="26">
        <f>_xlfn.MAXIFS('data-from-invoicing'!E:E,'data-from-invoicing'!D:D,eslam.data!AR937)</f>
        <v>24045616.100000001</v>
      </c>
      <c r="G937" s="2">
        <f t="shared" si="142"/>
        <v>3347065.7000000216</v>
      </c>
      <c r="H937" s="2"/>
      <c r="I937" s="23"/>
      <c r="J937" s="2">
        <f>SUMIF('collection only'!D:D,eslam.data!AQ937,'collection only'!E:E)</f>
        <v>13851401.630000001</v>
      </c>
      <c r="K937" s="26">
        <f>SUMIF('data-from-invoicing'!D:D,eslam.data!AR937,'data-from-invoicing'!F:F)</f>
        <v>13851401.630000001</v>
      </c>
      <c r="L937" s="2">
        <f t="shared" si="143"/>
        <v>0</v>
      </c>
      <c r="M937" s="2"/>
      <c r="Q937" s="23"/>
      <c r="R937" s="2">
        <v>13851401.199999999</v>
      </c>
      <c r="S937" s="1">
        <v>44165</v>
      </c>
      <c r="T937" s="1">
        <v>44166</v>
      </c>
      <c r="U937" s="1">
        <v>44180</v>
      </c>
      <c r="V937">
        <v>14</v>
      </c>
      <c r="W937" s="1">
        <v>44194</v>
      </c>
      <c r="X937" s="1">
        <v>44186</v>
      </c>
      <c r="Y937" s="2">
        <v>447581521.26999998</v>
      </c>
      <c r="Z937" s="2">
        <v>6756406.2599999998</v>
      </c>
      <c r="AF937" s="2">
        <v>0</v>
      </c>
      <c r="AG937" s="14">
        <f>SUMIF('consultant-gross'!D:D,eslam.data!AQ937,'consultant-gross'!F:F)</f>
        <v>20698550.399999976</v>
      </c>
      <c r="AH937" s="14">
        <f>SUMIF('consultant-gross'!D:D,eslam.data!AQ937,'consultant-gross'!G:G)</f>
        <v>447581521.26999998</v>
      </c>
      <c r="AI937" s="14">
        <f>SUMIF('consultant-net'!D:D,eslam.data!AQ937,'consultant-net'!F:F)</f>
        <v>13851401.199999999</v>
      </c>
      <c r="AJ937" s="2" t="str">
        <f>VLOOKUP(A937,'eslam-to-invoicing'!A:B,2,0)</f>
        <v>ESU Ph2-Enabling &amp; Struc</v>
      </c>
      <c r="AQ937" s="2" t="str">
        <f t="shared" si="144"/>
        <v>PH.2-El Sewedy Uni. - Finishes11</v>
      </c>
      <c r="AR937" s="2" t="str">
        <f t="shared" si="145"/>
        <v>ESU Ph2-Enabling &amp; Struc11</v>
      </c>
    </row>
    <row r="938" spans="1:44" hidden="1" x14ac:dyDescent="0.3">
      <c r="A938" s="6" t="s">
        <v>55</v>
      </c>
      <c r="B938" s="34">
        <f>VLOOKUP(A938,Sheet1!A:B,2,0)</f>
        <v>1</v>
      </c>
      <c r="C938" s="6">
        <v>12</v>
      </c>
      <c r="D938" s="25"/>
      <c r="E938" s="2">
        <v>33191485.020000041</v>
      </c>
      <c r="F938" s="26">
        <f>_xlfn.MAXIFS('data-from-invoicing'!E:E,'data-from-invoicing'!D:D,eslam.data!AR938)</f>
        <v>38061417.810000002</v>
      </c>
      <c r="G938" s="2">
        <f t="shared" si="142"/>
        <v>4869932.7899999619</v>
      </c>
      <c r="H938" s="2"/>
      <c r="I938" s="23"/>
      <c r="J938" s="2">
        <f>SUMIF('collection only'!D:D,eslam.data!AQ938,'collection only'!E:E)</f>
        <v>23340124.899999999</v>
      </c>
      <c r="K938" s="26">
        <f>SUMIF('data-from-invoicing'!D:D,eslam.data!AR938,'data-from-invoicing'!F:F)</f>
        <v>23340124.260499999</v>
      </c>
      <c r="L938" s="2">
        <f t="shared" si="143"/>
        <v>-0.63949999958276749</v>
      </c>
      <c r="M938" s="2"/>
      <c r="Q938" s="23"/>
      <c r="R938" s="2">
        <v>23340124.899999999</v>
      </c>
      <c r="S938" s="1">
        <v>44227</v>
      </c>
      <c r="T938" s="1">
        <v>44237</v>
      </c>
      <c r="U938" s="1">
        <v>44241</v>
      </c>
      <c r="V938">
        <v>14</v>
      </c>
      <c r="W938" s="1">
        <v>44255</v>
      </c>
      <c r="X938" s="1">
        <v>44277</v>
      </c>
      <c r="Y938" s="2">
        <v>480773006.29000002</v>
      </c>
      <c r="AF938" s="2">
        <v>0</v>
      </c>
      <c r="AG938" s="14">
        <f>SUMIF('consultant-gross'!D:D,eslam.data!AQ938,'consultant-gross'!F:F)</f>
        <v>36099063.777566016</v>
      </c>
      <c r="AH938" s="14">
        <f>SUMIF('consultant-gross'!D:D,eslam.data!AQ938,'consultant-gross'!G:G)</f>
        <v>483680585.047566</v>
      </c>
      <c r="AI938" s="14">
        <f>SUMIF('consultant-net'!D:D,eslam.data!AQ938,'consultant-net'!F:F)</f>
        <v>26122387</v>
      </c>
      <c r="AJ938" s="2" t="str">
        <f>VLOOKUP(A938,'eslam-to-invoicing'!A:B,2,0)</f>
        <v>ESU Ph2-Enabling &amp; Struc</v>
      </c>
      <c r="AQ938" s="2" t="str">
        <f t="shared" si="144"/>
        <v>PH.2-El Sewedy Uni. - Finishes12</v>
      </c>
      <c r="AR938" s="2" t="str">
        <f t="shared" si="145"/>
        <v>ESU Ph2-Enabling &amp; Struc12</v>
      </c>
    </row>
    <row r="939" spans="1:44" hidden="1" x14ac:dyDescent="0.3">
      <c r="A939" s="6" t="s">
        <v>55</v>
      </c>
      <c r="B939" s="34">
        <f>VLOOKUP(A939,Sheet1!A:B,2,0)</f>
        <v>1</v>
      </c>
      <c r="C939" s="6">
        <v>13</v>
      </c>
      <c r="D939" s="25"/>
      <c r="E939" s="2">
        <v>13891238</v>
      </c>
      <c r="F939" s="26">
        <f>_xlfn.MAXIFS('data-from-invoicing'!E:E,'data-from-invoicing'!D:D,eslam.data!AR939)</f>
        <v>0</v>
      </c>
      <c r="G939" s="2">
        <f t="shared" si="142"/>
        <v>-13891238</v>
      </c>
      <c r="H939" s="2"/>
      <c r="I939" s="23"/>
      <c r="J939" s="2">
        <f>SUMIF('collection only'!D:D,eslam.data!AQ939,'collection only'!E:E)</f>
        <v>15069000.000001</v>
      </c>
      <c r="K939" s="26">
        <f>SUMIF('data-from-invoicing'!D:D,eslam.data!AR939,'data-from-invoicing'!F:F)</f>
        <v>0</v>
      </c>
      <c r="L939" s="2">
        <f t="shared" si="143"/>
        <v>-15069000.000001</v>
      </c>
      <c r="M939" s="2"/>
      <c r="Q939" s="23"/>
      <c r="R939" s="2">
        <v>19693398.5</v>
      </c>
      <c r="S939" s="1">
        <v>44347</v>
      </c>
      <c r="T939" s="1">
        <v>44356</v>
      </c>
      <c r="U939" s="1">
        <v>44648</v>
      </c>
      <c r="V939">
        <v>14</v>
      </c>
      <c r="W939" s="1">
        <v>44662</v>
      </c>
      <c r="X939" s="1">
        <v>44678</v>
      </c>
      <c r="Y939" s="2">
        <v>494664244.29000002</v>
      </c>
      <c r="AD939" s="2">
        <v>12984936.4125</v>
      </c>
      <c r="AE939" s="2">
        <v>12984936.4125</v>
      </c>
      <c r="AF939" s="2">
        <v>0</v>
      </c>
      <c r="AG939" s="14">
        <f>SUMIF('consultant-gross'!D:D,eslam.data!AQ939,'consultant-gross'!F:F)</f>
        <v>13891238</v>
      </c>
      <c r="AH939" s="14">
        <f>SUMIF('consultant-gross'!D:D,eslam.data!AQ939,'consultant-gross'!G:G)</f>
        <v>494664244.29000002</v>
      </c>
      <c r="AI939" s="14">
        <f>SUMIF('consultant-net'!D:D,eslam.data!AQ939,'consultant-net'!F:F)</f>
        <v>19693398.5</v>
      </c>
      <c r="AJ939" s="2" t="str">
        <f>VLOOKUP(A939,'eslam-to-invoicing'!A:B,2,0)</f>
        <v>ESU Ph2-Enabling &amp; Struc</v>
      </c>
      <c r="AQ939" s="2" t="str">
        <f t="shared" si="144"/>
        <v>PH.2-El Sewedy Uni. - Finishes13</v>
      </c>
      <c r="AR939" s="2" t="str">
        <f t="shared" si="145"/>
        <v>ESU Ph2-Enabling &amp; Struc13</v>
      </c>
    </row>
    <row r="940" spans="1:44" hidden="1" x14ac:dyDescent="0.3">
      <c r="A940" s="6" t="s">
        <v>7</v>
      </c>
      <c r="B940" s="34">
        <f>VLOOKUP(A940,Sheet1!A:B,2,0)</f>
        <v>1</v>
      </c>
      <c r="C940" s="6">
        <v>1</v>
      </c>
      <c r="D940" s="25"/>
      <c r="E940" s="2">
        <v>2947938.09</v>
      </c>
      <c r="F940" s="26">
        <f>_xlfn.MAXIFS('data-from-invoicing'!E:E,'data-from-invoicing'!D:D,eslam.data!AR940)</f>
        <v>0</v>
      </c>
      <c r="G940" s="2">
        <f t="shared" si="142"/>
        <v>-2947938.09</v>
      </c>
      <c r="H940" s="2"/>
      <c r="I940" s="23"/>
      <c r="J940" s="2">
        <f>SUMIF('collection only'!D:D,eslam.data!AQ940,'collection only'!E:E)</f>
        <v>3779007.23</v>
      </c>
      <c r="K940" s="26">
        <f>SUMIF('data-from-invoicing'!D:D,eslam.data!AR940,'data-from-invoicing'!F:F)</f>
        <v>0</v>
      </c>
      <c r="L940" s="2">
        <f t="shared" si="143"/>
        <v>-3779007.23</v>
      </c>
      <c r="M940" s="2"/>
      <c r="Q940" s="23"/>
      <c r="R940" s="2">
        <v>3779007.23</v>
      </c>
      <c r="S940" s="1">
        <v>43008</v>
      </c>
      <c r="T940" s="1">
        <v>43011</v>
      </c>
      <c r="U940" s="1">
        <v>43026</v>
      </c>
      <c r="V940">
        <v>15</v>
      </c>
      <c r="W940" s="1">
        <v>43055</v>
      </c>
      <c r="X940" s="1">
        <v>43043</v>
      </c>
      <c r="Y940" s="2">
        <v>2947938.09</v>
      </c>
      <c r="Z940" s="2">
        <v>2165254</v>
      </c>
      <c r="AF940" s="2">
        <v>350000</v>
      </c>
      <c r="AG940" s="14">
        <f>SUMIF('consultant-gross'!D:D,eslam.data!AQ940,'consultant-gross'!F:F)</f>
        <v>3990886.7186955311</v>
      </c>
      <c r="AH940" s="14">
        <f>SUMIF('consultant-gross'!D:D,eslam.data!AQ940,'consultant-gross'!G:G)</f>
        <v>3990886.7186955311</v>
      </c>
      <c r="AI940" s="14">
        <f>SUMIF('consultant-net'!D:D,eslam.data!AQ940,'consultant-net'!F:F)</f>
        <v>5549711.3148971172</v>
      </c>
      <c r="AJ940" s="2">
        <f>VLOOKUP(A940,'eslam-to-invoicing'!A:B,2,0)</f>
        <v>0</v>
      </c>
      <c r="AQ940" s="2" t="str">
        <f t="shared" si="144"/>
        <v>PI Parks - ELSEWEDY1</v>
      </c>
      <c r="AR940" s="2" t="str">
        <f t="shared" si="145"/>
        <v>01</v>
      </c>
    </row>
    <row r="941" spans="1:44" hidden="1" x14ac:dyDescent="0.3">
      <c r="A941" s="6" t="s">
        <v>7</v>
      </c>
      <c r="B941" s="34">
        <f>VLOOKUP(A941,Sheet1!A:B,2,0)</f>
        <v>1</v>
      </c>
      <c r="C941" s="6">
        <v>2</v>
      </c>
      <c r="D941" s="25"/>
      <c r="E941" s="2">
        <v>4598153.29</v>
      </c>
      <c r="F941" s="26">
        <f>_xlfn.MAXIFS('data-from-invoicing'!E:E,'data-from-invoicing'!D:D,eslam.data!AR941)</f>
        <v>0</v>
      </c>
      <c r="G941" s="2">
        <f t="shared" si="142"/>
        <v>-4598153.29</v>
      </c>
      <c r="H941" s="2"/>
      <c r="I941" s="23"/>
      <c r="J941" s="2">
        <f>SUMIF('collection only'!D:D,eslam.data!AQ941,'collection only'!E:E)</f>
        <v>3366014.15</v>
      </c>
      <c r="K941" s="26">
        <f>SUMIF('data-from-invoicing'!D:D,eslam.data!AR941,'data-from-invoicing'!F:F)</f>
        <v>0</v>
      </c>
      <c r="L941" s="2">
        <f t="shared" si="143"/>
        <v>-3366014.15</v>
      </c>
      <c r="M941" s="2"/>
      <c r="Q941" s="23"/>
      <c r="R941" s="2">
        <v>3366014.15</v>
      </c>
      <c r="S941" s="1">
        <v>43039</v>
      </c>
      <c r="T941" s="1">
        <v>43043</v>
      </c>
      <c r="U941" s="1">
        <v>43045</v>
      </c>
      <c r="V941">
        <v>15</v>
      </c>
      <c r="W941" s="1">
        <v>43078</v>
      </c>
      <c r="X941" s="1">
        <v>43067</v>
      </c>
      <c r="Y941" s="2">
        <v>7546090.8399999999</v>
      </c>
      <c r="Z941" s="2">
        <v>1128937.5</v>
      </c>
      <c r="AF941" s="2">
        <v>360362.87</v>
      </c>
      <c r="AG941" s="14">
        <f>SUMIF('consultant-gross'!D:D,eslam.data!AQ941,'consultant-gross'!F:F)</f>
        <v>4642464.2723838231</v>
      </c>
      <c r="AH941" s="14">
        <f>SUMIF('consultant-gross'!D:D,eslam.data!AQ941,'consultant-gross'!G:G)</f>
        <v>7590402.3631653534</v>
      </c>
      <c r="AI941" s="14">
        <f>SUMIF('consultant-net'!D:D,eslam.data!AQ941,'consultant-net'!F:F)</f>
        <v>4153538.7944460986</v>
      </c>
      <c r="AJ941" s="2">
        <f>VLOOKUP(A941,'eslam-to-invoicing'!A:B,2,0)</f>
        <v>0</v>
      </c>
      <c r="AQ941" s="2" t="str">
        <f t="shared" si="144"/>
        <v>PI Parks - ELSEWEDY2</v>
      </c>
      <c r="AR941" s="2" t="str">
        <f t="shared" si="145"/>
        <v>02</v>
      </c>
    </row>
    <row r="942" spans="1:44" hidden="1" x14ac:dyDescent="0.3">
      <c r="A942" s="6" t="s">
        <v>7</v>
      </c>
      <c r="B942" s="34">
        <f>VLOOKUP(A942,Sheet1!A:B,2,0)</f>
        <v>1</v>
      </c>
      <c r="C942" s="6">
        <v>3</v>
      </c>
      <c r="D942" s="25"/>
      <c r="E942" s="2">
        <v>1603218.21</v>
      </c>
      <c r="F942" s="26">
        <f>_xlfn.MAXIFS('data-from-invoicing'!E:E,'data-from-invoicing'!D:D,eslam.data!AR942)</f>
        <v>0</v>
      </c>
      <c r="G942" s="2">
        <f t="shared" si="142"/>
        <v>-1603218.21</v>
      </c>
      <c r="H942" s="2"/>
      <c r="I942" s="23"/>
      <c r="J942" s="2">
        <f>SUMIF('collection only'!D:D,eslam.data!AQ942,'collection only'!E:E)</f>
        <v>823701.85</v>
      </c>
      <c r="K942" s="26">
        <f>SUMIF('data-from-invoicing'!D:D,eslam.data!AR942,'data-from-invoicing'!F:F)</f>
        <v>0</v>
      </c>
      <c r="L942" s="2">
        <f t="shared" si="143"/>
        <v>-823701.85</v>
      </c>
      <c r="M942" s="2"/>
      <c r="Q942" s="23"/>
      <c r="R942" s="2">
        <v>823701.84</v>
      </c>
      <c r="S942" s="1">
        <v>43069</v>
      </c>
      <c r="T942" s="1">
        <v>43073</v>
      </c>
      <c r="U942" s="1">
        <v>43073</v>
      </c>
      <c r="V942">
        <v>15</v>
      </c>
      <c r="W942" s="1">
        <v>43109</v>
      </c>
      <c r="X942" s="1">
        <v>43094</v>
      </c>
      <c r="Y942" s="2">
        <v>9149309.0600000005</v>
      </c>
      <c r="Z942" s="2">
        <v>1055385.3999999999</v>
      </c>
      <c r="AF942" s="2">
        <v>360362.87</v>
      </c>
      <c r="AG942" s="14">
        <f>SUMIF('consultant-gross'!D:D,eslam.data!AQ942,'consultant-gross'!F:F)</f>
        <v>1837652.48</v>
      </c>
      <c r="AH942" s="14">
        <f>SUMIF('consultant-gross'!D:D,eslam.data!AQ942,'consultant-gross'!G:G)</f>
        <v>9383809.1300000008</v>
      </c>
      <c r="AI942" s="14">
        <f>SUMIF('consultant-net'!D:D,eslam.data!AQ942,'consultant-net'!F:F)</f>
        <v>1754857.27</v>
      </c>
      <c r="AJ942" s="2">
        <f>VLOOKUP(A942,'eslam-to-invoicing'!A:B,2,0)</f>
        <v>0</v>
      </c>
      <c r="AQ942" s="2" t="str">
        <f t="shared" si="144"/>
        <v>PI Parks - ELSEWEDY3</v>
      </c>
      <c r="AR942" s="2" t="str">
        <f t="shared" si="145"/>
        <v>03</v>
      </c>
    </row>
    <row r="943" spans="1:44" hidden="1" x14ac:dyDescent="0.3">
      <c r="A943" s="6" t="s">
        <v>7</v>
      </c>
      <c r="B943" s="6">
        <f>VLOOKUP(A943,Sheet1!A:B,2,0)</f>
        <v>1</v>
      </c>
      <c r="C943" s="6">
        <v>4</v>
      </c>
      <c r="D943" s="25"/>
      <c r="F943" s="26">
        <f>_xlfn.MAXIFS('data-from-invoicing'!E:E,'data-from-invoicing'!D:D,eslam.data!AR943)</f>
        <v>0</v>
      </c>
      <c r="G943" s="2">
        <f t="shared" si="142"/>
        <v>0</v>
      </c>
      <c r="H943" s="2"/>
      <c r="I943" s="23"/>
      <c r="J943" s="2">
        <f>SUMIF('collection only'!D:D,eslam.data!AQ943,'collection only'!E:E)</f>
        <v>2572231.81</v>
      </c>
      <c r="K943" s="26">
        <f>SUMIF('data-from-invoicing'!D:D,eslam.data!AR943,'data-from-invoicing'!F:F)</f>
        <v>0</v>
      </c>
      <c r="L943" s="2">
        <f t="shared" si="143"/>
        <v>-2572231.81</v>
      </c>
      <c r="M943" s="2"/>
      <c r="Q943" s="23"/>
      <c r="R943" s="2">
        <v>2572231.81</v>
      </c>
      <c r="S943" s="1">
        <v>43100</v>
      </c>
      <c r="T943" s="1">
        <v>43100</v>
      </c>
      <c r="U943" s="1">
        <v>43104</v>
      </c>
      <c r="V943">
        <v>15</v>
      </c>
      <c r="W943" s="1">
        <v>43148</v>
      </c>
      <c r="X943" s="1">
        <v>43146</v>
      </c>
      <c r="Y943" s="2">
        <v>12280064.67</v>
      </c>
      <c r="Z943" s="2">
        <v>862309.875</v>
      </c>
      <c r="AF943" s="2">
        <v>711378.19049082499</v>
      </c>
      <c r="AG943" s="14">
        <f>SUMIF('consultant-gross'!D:D,eslam.data!AQ943,'consultant-gross'!F:F)</f>
        <v>3758163.8696457408</v>
      </c>
      <c r="AH943" s="14">
        <f>SUMIF('consultant-gross'!D:D,eslam.data!AQ943,'consultant-gross'!G:G)</f>
        <v>12907472.929645741</v>
      </c>
      <c r="AI943" s="14">
        <f>SUMIF('consultant-net'!D:D,eslam.data!AQ943,'consultant-net'!F:F)</f>
        <v>3155027.6240683626</v>
      </c>
      <c r="AJ943" s="2">
        <f>VLOOKUP(A943,'eslam-to-invoicing'!A:B,2,0)</f>
        <v>0</v>
      </c>
      <c r="AQ943" s="2" t="str">
        <f t="shared" si="144"/>
        <v>PI Parks - ELSEWEDY4</v>
      </c>
      <c r="AR943" s="2" t="str">
        <f t="shared" si="145"/>
        <v>04</v>
      </c>
    </row>
    <row r="944" spans="1:44" hidden="1" x14ac:dyDescent="0.3">
      <c r="A944" s="6" t="s">
        <v>7</v>
      </c>
      <c r="B944" s="34">
        <f>VLOOKUP(A944,Sheet1!A:B,2,0)</f>
        <v>1</v>
      </c>
      <c r="C944" s="6">
        <v>5</v>
      </c>
      <c r="D944" s="25"/>
      <c r="E944" s="2">
        <v>2043145.23</v>
      </c>
      <c r="F944" s="26">
        <f>_xlfn.MAXIFS('data-from-invoicing'!E:E,'data-from-invoicing'!D:D,eslam.data!AR944)</f>
        <v>0</v>
      </c>
      <c r="G944" s="2">
        <f t="shared" si="142"/>
        <v>-2043145.23</v>
      </c>
      <c r="H944" s="2"/>
      <c r="I944" s="23"/>
      <c r="J944" s="2">
        <f>SUMIF('collection only'!D:D,eslam.data!AQ944,'collection only'!E:E)</f>
        <v>1175600.49</v>
      </c>
      <c r="K944" s="26">
        <f>SUMIF('data-from-invoicing'!D:D,eslam.data!AR944,'data-from-invoicing'!F:F)</f>
        <v>0</v>
      </c>
      <c r="L944" s="2">
        <f t="shared" si="143"/>
        <v>-1175600.49</v>
      </c>
      <c r="M944" s="2"/>
      <c r="Q944" s="23"/>
      <c r="R944" s="2">
        <v>1175600.49</v>
      </c>
      <c r="S944" s="1">
        <v>43131</v>
      </c>
      <c r="T944" s="1">
        <v>43138</v>
      </c>
      <c r="U944" s="1">
        <v>43138</v>
      </c>
      <c r="V944">
        <v>15</v>
      </c>
      <c r="W944" s="1">
        <v>43187</v>
      </c>
      <c r="X944" s="1">
        <v>43195</v>
      </c>
      <c r="Y944" s="2">
        <v>14323209.9</v>
      </c>
      <c r="Z944" s="2">
        <v>439890.2</v>
      </c>
      <c r="AF944" s="2">
        <v>110286.54</v>
      </c>
      <c r="AG944" s="14">
        <f>SUMIF('consultant-gross'!D:D,eslam.data!AQ944,'consultant-gross'!F:F)</f>
        <v>1927670.8</v>
      </c>
      <c r="AH944" s="14">
        <f>SUMIF('consultant-gross'!D:D,eslam.data!AQ944,'consultant-gross'!G:G)</f>
        <v>14835143.73</v>
      </c>
      <c r="AI944" s="14">
        <f>SUMIF('consultant-net'!D:D,eslam.data!AQ944,'consultant-net'!F:F)</f>
        <v>1692874.42</v>
      </c>
      <c r="AJ944" s="2">
        <f>VLOOKUP(A944,'eslam-to-invoicing'!A:B,2,0)</f>
        <v>0</v>
      </c>
      <c r="AQ944" s="2" t="str">
        <f t="shared" si="144"/>
        <v>PI Parks - ELSEWEDY5</v>
      </c>
      <c r="AR944" s="2" t="str">
        <f t="shared" si="145"/>
        <v>05</v>
      </c>
    </row>
    <row r="945" spans="1:44" hidden="1" x14ac:dyDescent="0.3">
      <c r="A945" s="6" t="s">
        <v>7</v>
      </c>
      <c r="B945" s="34">
        <f>VLOOKUP(A945,Sheet1!A:B,2,0)</f>
        <v>1</v>
      </c>
      <c r="C945" s="6">
        <v>6</v>
      </c>
      <c r="D945" s="25"/>
      <c r="E945" s="2">
        <v>662608.1099999994</v>
      </c>
      <c r="F945" s="26">
        <f>_xlfn.MAXIFS('data-from-invoicing'!E:E,'data-from-invoicing'!D:D,eslam.data!AR945)</f>
        <v>0</v>
      </c>
      <c r="G945" s="2">
        <f t="shared" si="142"/>
        <v>-662608.1099999994</v>
      </c>
      <c r="H945" s="2"/>
      <c r="I945" s="23"/>
      <c r="J945" s="2">
        <f>SUMIF('collection only'!D:D,eslam.data!AQ945,'collection only'!E:E)</f>
        <v>689110.93</v>
      </c>
      <c r="K945" s="26">
        <f>SUMIF('data-from-invoicing'!D:D,eslam.data!AR945,'data-from-invoicing'!F:F)</f>
        <v>0</v>
      </c>
      <c r="L945" s="2">
        <f t="shared" si="143"/>
        <v>-689110.93</v>
      </c>
      <c r="M945" s="2"/>
      <c r="Q945" s="23"/>
      <c r="R945" s="2">
        <v>689113.69</v>
      </c>
      <c r="S945" s="1">
        <v>43159</v>
      </c>
      <c r="T945" s="1">
        <v>43169</v>
      </c>
      <c r="U945" s="1">
        <v>43170</v>
      </c>
      <c r="V945">
        <v>15</v>
      </c>
      <c r="W945" s="1">
        <v>43218</v>
      </c>
      <c r="X945" s="1">
        <v>43205</v>
      </c>
      <c r="Y945" s="2">
        <v>14985818.01</v>
      </c>
      <c r="Z945" s="2">
        <v>602282.21</v>
      </c>
      <c r="AF945" s="2">
        <v>0</v>
      </c>
      <c r="AG945" s="14">
        <f>SUMIF('consultant-gross'!D:D,eslam.data!AQ945,'consultant-gross'!F:F)</f>
        <v>694638.62999999896</v>
      </c>
      <c r="AH945" s="14">
        <f>SUMIF('consultant-gross'!D:D,eslam.data!AQ945,'consultant-gross'!G:G)</f>
        <v>15017848.529999999</v>
      </c>
      <c r="AI945" s="14">
        <f>SUMIF('consultant-net'!D:D,eslam.data!AQ945,'consultant-net'!F:F)</f>
        <v>306624.33</v>
      </c>
      <c r="AJ945" s="2">
        <f>VLOOKUP(A945,'eslam-to-invoicing'!A:B,2,0)</f>
        <v>0</v>
      </c>
      <c r="AQ945" s="2" t="str">
        <f t="shared" si="144"/>
        <v>PI Parks - ELSEWEDY6</v>
      </c>
      <c r="AR945" s="2" t="str">
        <f t="shared" si="145"/>
        <v>06</v>
      </c>
    </row>
    <row r="946" spans="1:44" hidden="1" x14ac:dyDescent="0.3">
      <c r="A946" s="6" t="s">
        <v>7</v>
      </c>
      <c r="B946" s="34">
        <f>VLOOKUP(A946,Sheet1!A:B,2,0)</f>
        <v>1</v>
      </c>
      <c r="C946" s="6">
        <v>7</v>
      </c>
      <c r="D946" s="25"/>
      <c r="E946" s="2">
        <v>667972.21000000089</v>
      </c>
      <c r="F946" s="26">
        <f>_xlfn.MAXIFS('data-from-invoicing'!E:E,'data-from-invoicing'!D:D,eslam.data!AR946)</f>
        <v>0</v>
      </c>
      <c r="G946" s="2">
        <f t="shared" si="142"/>
        <v>-667972.21000000089</v>
      </c>
      <c r="H946" s="2"/>
      <c r="I946" s="23"/>
      <c r="J946" s="2">
        <f>SUMIF('collection only'!D:D,eslam.data!AQ946,'collection only'!E:E)</f>
        <v>1209313.47</v>
      </c>
      <c r="K946" s="26">
        <f>SUMIF('data-from-invoicing'!D:D,eslam.data!AR946,'data-from-invoicing'!F:F)</f>
        <v>0</v>
      </c>
      <c r="L946" s="2">
        <f t="shared" si="143"/>
        <v>-1209313.47</v>
      </c>
      <c r="M946" s="2"/>
      <c r="Q946" s="23"/>
      <c r="R946" s="2">
        <v>1938615.93</v>
      </c>
      <c r="S946" s="1">
        <v>43190</v>
      </c>
      <c r="T946" s="1">
        <v>43200</v>
      </c>
      <c r="U946" s="1">
        <v>43206</v>
      </c>
      <c r="V946">
        <v>15</v>
      </c>
      <c r="W946" s="1">
        <v>43228</v>
      </c>
      <c r="X946" s="1">
        <v>43211</v>
      </c>
      <c r="Y946" s="2">
        <v>15685820.74</v>
      </c>
      <c r="Z946" s="2">
        <v>1491568.3</v>
      </c>
      <c r="AF946" s="2">
        <v>0</v>
      </c>
      <c r="AG946" s="14">
        <f>SUMIF('consultant-gross'!D:D,eslam.data!AQ946,'consultant-gross'!F:F)</f>
        <v>667972.21000000089</v>
      </c>
      <c r="AH946" s="14">
        <f>SUMIF('consultant-gross'!D:D,eslam.data!AQ946,'consultant-gross'!G:G)</f>
        <v>15685820.74</v>
      </c>
      <c r="AI946" s="14">
        <f>SUMIF('consultant-net'!D:D,eslam.data!AQ946,'consultant-net'!F:F)</f>
        <v>1938615.93</v>
      </c>
      <c r="AJ946" s="2">
        <f>VLOOKUP(A946,'eslam-to-invoicing'!A:B,2,0)</f>
        <v>0</v>
      </c>
      <c r="AQ946" s="2" t="str">
        <f t="shared" si="144"/>
        <v>PI Parks - ELSEWEDY7</v>
      </c>
      <c r="AR946" s="2" t="str">
        <f t="shared" si="145"/>
        <v>07</v>
      </c>
    </row>
    <row r="947" spans="1:44" hidden="1" x14ac:dyDescent="0.3">
      <c r="A947" s="6" t="s">
        <v>7</v>
      </c>
      <c r="B947" s="34">
        <f>VLOOKUP(A947,Sheet1!A:B,2,0)</f>
        <v>1</v>
      </c>
      <c r="C947" s="6">
        <v>8</v>
      </c>
      <c r="D947" s="25"/>
      <c r="E947" s="2">
        <v>1859636.860000001</v>
      </c>
      <c r="F947" s="26">
        <f>_xlfn.MAXIFS('data-from-invoicing'!E:E,'data-from-invoicing'!D:D,eslam.data!AR947)</f>
        <v>0</v>
      </c>
      <c r="G947" s="2">
        <f t="shared" si="142"/>
        <v>-1859636.860000001</v>
      </c>
      <c r="H947" s="2"/>
      <c r="I947" s="23"/>
      <c r="J947" s="2">
        <f>SUMIF('collection only'!D:D,eslam.data!AQ947,'collection only'!E:E)</f>
        <v>1492654.2</v>
      </c>
      <c r="K947" s="26">
        <f>SUMIF('data-from-invoicing'!D:D,eslam.data!AR947,'data-from-invoicing'!F:F)</f>
        <v>0</v>
      </c>
      <c r="L947" s="2">
        <f t="shared" si="143"/>
        <v>-1492654.2</v>
      </c>
      <c r="M947" s="2"/>
      <c r="Q947" s="23"/>
      <c r="R947" s="2">
        <v>1633991.6379310449</v>
      </c>
      <c r="S947" s="1">
        <v>43220</v>
      </c>
      <c r="T947" s="1">
        <v>43229</v>
      </c>
      <c r="U947" s="1">
        <v>43229</v>
      </c>
      <c r="V947">
        <v>15</v>
      </c>
      <c r="W947" s="1">
        <v>43254</v>
      </c>
      <c r="X947" s="1">
        <v>43253</v>
      </c>
      <c r="Y947" s="2">
        <v>17545457.600000001</v>
      </c>
      <c r="Z947" s="2">
        <v>1274527.689</v>
      </c>
      <c r="AF947" s="2">
        <v>0</v>
      </c>
      <c r="AG947" s="14">
        <f>SUMIF('consultant-gross'!D:D,eslam.data!AQ947,'consultant-gross'!F:F)</f>
        <v>1892096.0888440814</v>
      </c>
      <c r="AH947" s="14">
        <f>SUMIF('consultant-gross'!D:D,eslam.data!AQ947,'consultant-gross'!G:G)</f>
        <v>17577916.828844082</v>
      </c>
      <c r="AI947" s="14">
        <f>SUMIF('consultant-net'!D:D,eslam.data!AQ947,'consultant-net'!F:F)</f>
        <v>1633991.6379310451</v>
      </c>
      <c r="AJ947" s="2">
        <f>VLOOKUP(A947,'eslam-to-invoicing'!A:B,2,0)</f>
        <v>0</v>
      </c>
      <c r="AQ947" s="2" t="str">
        <f t="shared" si="144"/>
        <v>PI Parks - ELSEWEDY8</v>
      </c>
      <c r="AR947" s="2" t="str">
        <f t="shared" si="145"/>
        <v>08</v>
      </c>
    </row>
    <row r="948" spans="1:44" hidden="1" x14ac:dyDescent="0.3">
      <c r="A948" s="6" t="s">
        <v>7</v>
      </c>
      <c r="B948" s="34">
        <f>VLOOKUP(A948,Sheet1!A:B,2,0)</f>
        <v>1</v>
      </c>
      <c r="C948" s="6">
        <v>9</v>
      </c>
      <c r="D948" s="25"/>
      <c r="E948" s="2">
        <v>1491159.5592195799</v>
      </c>
      <c r="F948" s="26">
        <f>_xlfn.MAXIFS('data-from-invoicing'!E:E,'data-from-invoicing'!D:D,eslam.data!AR948)</f>
        <v>0</v>
      </c>
      <c r="G948" s="2">
        <f t="shared" si="142"/>
        <v>-1491159.5592195799</v>
      </c>
      <c r="H948" s="2"/>
      <c r="I948" s="23"/>
      <c r="J948" s="2">
        <f>SUMIF('collection only'!D:D,eslam.data!AQ948,'collection only'!E:E)</f>
        <v>1471457.2</v>
      </c>
      <c r="K948" s="26">
        <f>SUMIF('data-from-invoicing'!D:D,eslam.data!AR948,'data-from-invoicing'!F:F)</f>
        <v>0</v>
      </c>
      <c r="L948" s="2">
        <f t="shared" si="143"/>
        <v>-1471457.2</v>
      </c>
      <c r="M948" s="2"/>
      <c r="Q948" s="23"/>
      <c r="R948" s="2">
        <v>1607545.8275795651</v>
      </c>
      <c r="S948" s="1">
        <v>43251</v>
      </c>
      <c r="T948" s="1">
        <v>43260</v>
      </c>
      <c r="U948" s="1">
        <v>43260</v>
      </c>
      <c r="V948">
        <v>15</v>
      </c>
      <c r="W948" s="1">
        <v>43280</v>
      </c>
      <c r="X948" s="1">
        <v>43263</v>
      </c>
      <c r="Y948" s="2">
        <v>19036617.159219582</v>
      </c>
      <c r="Z948" s="2">
        <v>1586317.3559999999</v>
      </c>
      <c r="AF948" s="2">
        <v>0</v>
      </c>
      <c r="AG948" s="14">
        <f>SUMIF('consultant-gross'!D:D,eslam.data!AQ948,'consultant-gross'!F:F)</f>
        <v>1491159.5592195801</v>
      </c>
      <c r="AH948" s="14">
        <f>SUMIF('consultant-gross'!D:D,eslam.data!AQ948,'consultant-gross'!G:G)</f>
        <v>19036617.159219582</v>
      </c>
      <c r="AI948" s="14">
        <f>SUMIF('consultant-net'!D:D,eslam.data!AQ948,'consultant-net'!F:F)</f>
        <v>1607545.8275795653</v>
      </c>
      <c r="AJ948" s="2">
        <f>VLOOKUP(A948,'eslam-to-invoicing'!A:B,2,0)</f>
        <v>0</v>
      </c>
      <c r="AQ948" s="2" t="str">
        <f t="shared" si="144"/>
        <v>PI Parks - ELSEWEDY9</v>
      </c>
      <c r="AR948" s="2" t="str">
        <f t="shared" si="145"/>
        <v>09</v>
      </c>
    </row>
    <row r="949" spans="1:44" hidden="1" x14ac:dyDescent="0.3">
      <c r="A949" s="6" t="s">
        <v>7</v>
      </c>
      <c r="B949" s="34">
        <f>VLOOKUP(A949,Sheet1!A:B,2,0)</f>
        <v>1</v>
      </c>
      <c r="C949" s="6">
        <v>10</v>
      </c>
      <c r="D949" s="25"/>
      <c r="E949" s="2">
        <v>3200065.7107804189</v>
      </c>
      <c r="F949" s="26">
        <f>_xlfn.MAXIFS('data-from-invoicing'!E:E,'data-from-invoicing'!D:D,eslam.data!AR949)</f>
        <v>0</v>
      </c>
      <c r="G949" s="2">
        <f t="shared" ref="G949:G969" si="146">F949-E949</f>
        <v>-3200065.7107804189</v>
      </c>
      <c r="H949" s="2"/>
      <c r="I949" s="23"/>
      <c r="J949" s="2">
        <f>SUMIF('collection only'!D:D,eslam.data!AQ949,'collection only'!E:E)</f>
        <v>2470019.34</v>
      </c>
      <c r="K949" s="26">
        <f>SUMIF('data-from-invoicing'!D:D,eslam.data!AR949,'data-from-invoicing'!F:F)</f>
        <v>0</v>
      </c>
      <c r="L949" s="2">
        <f t="shared" ref="L949:L969" si="147">K949-J949</f>
        <v>-2470019.34</v>
      </c>
      <c r="M949" s="2"/>
      <c r="Q949" s="23"/>
      <c r="R949" s="2">
        <v>2470019.34</v>
      </c>
      <c r="S949" s="1">
        <v>43281</v>
      </c>
      <c r="T949" s="1">
        <v>43289</v>
      </c>
      <c r="U949" s="1">
        <v>43291</v>
      </c>
      <c r="V949">
        <v>15</v>
      </c>
      <c r="W949" s="1">
        <v>43320</v>
      </c>
      <c r="X949" s="1">
        <v>43313</v>
      </c>
      <c r="Y949" s="2">
        <v>22236682.870000001</v>
      </c>
      <c r="Z949" s="2">
        <v>1486479.93</v>
      </c>
      <c r="AF949" s="2">
        <v>115532.14</v>
      </c>
      <c r="AG949" s="14">
        <f>SUMIF('consultant-gross'!D:D,eslam.data!AQ949,'consultant-gross'!F:F)</f>
        <v>4758616.5673809238</v>
      </c>
      <c r="AH949" s="14">
        <f>SUMIF('consultant-gross'!D:D,eslam.data!AQ949,'consultant-gross'!G:G)</f>
        <v>23795233.726600505</v>
      </c>
      <c r="AI949" s="14">
        <f>SUMIF('consultant-net'!D:D,eslam.data!AQ949,'consultant-net'!F:F)</f>
        <v>3824599.4146474004</v>
      </c>
      <c r="AJ949" s="2">
        <f>VLOOKUP(A949,'eslam-to-invoicing'!A:B,2,0)</f>
        <v>0</v>
      </c>
      <c r="AQ949" s="2" t="str">
        <f t="shared" ref="AQ949:AQ969" si="148">A949&amp;C949</f>
        <v>PI Parks - ELSEWEDY10</v>
      </c>
      <c r="AR949" s="2" t="str">
        <f t="shared" ref="AR949:AR969" si="149">AJ949&amp;C949</f>
        <v>010</v>
      </c>
    </row>
    <row r="950" spans="1:44" hidden="1" x14ac:dyDescent="0.3">
      <c r="A950" s="6" t="s">
        <v>7</v>
      </c>
      <c r="B950" s="34">
        <f>VLOOKUP(A950,Sheet1!A:B,2,0)</f>
        <v>1</v>
      </c>
      <c r="C950" s="6">
        <v>11</v>
      </c>
      <c r="D950" s="25"/>
      <c r="E950" s="2">
        <v>890276.25999999791</v>
      </c>
      <c r="F950" s="26">
        <f>_xlfn.MAXIFS('data-from-invoicing'!E:E,'data-from-invoicing'!D:D,eslam.data!AR950)</f>
        <v>0</v>
      </c>
      <c r="G950" s="2">
        <f t="shared" si="146"/>
        <v>-890276.25999999791</v>
      </c>
      <c r="H950" s="2"/>
      <c r="I950" s="23"/>
      <c r="J950" s="2">
        <f>SUMIF('collection only'!D:D,eslam.data!AQ950,'collection only'!E:E)</f>
        <v>945860.23</v>
      </c>
      <c r="K950" s="26">
        <f>SUMIF('data-from-invoicing'!D:D,eslam.data!AR950,'data-from-invoicing'!F:F)</f>
        <v>0</v>
      </c>
      <c r="L950" s="2">
        <f t="shared" si="147"/>
        <v>-945860.23</v>
      </c>
      <c r="M950" s="2"/>
      <c r="Q950" s="23"/>
      <c r="R950" s="2">
        <v>945860.23</v>
      </c>
      <c r="S950" s="1">
        <v>43312</v>
      </c>
      <c r="T950" s="1">
        <v>43314</v>
      </c>
      <c r="U950" s="1">
        <v>43319</v>
      </c>
      <c r="V950">
        <v>15</v>
      </c>
      <c r="W950" s="1">
        <v>43337</v>
      </c>
      <c r="X950" s="1">
        <v>43356</v>
      </c>
      <c r="Y950" s="2">
        <v>23126959.129999999</v>
      </c>
      <c r="Z950" s="2">
        <v>1734570.5279999999</v>
      </c>
      <c r="AF950" s="2">
        <v>125532.14</v>
      </c>
      <c r="AG950" s="14">
        <f>SUMIF('consultant-gross'!D:D,eslam.data!AQ950,'consultant-gross'!F:F)</f>
        <v>891495.1766336076</v>
      </c>
      <c r="AH950" s="14">
        <f>SUMIF('consultant-gross'!D:D,eslam.data!AQ950,'consultant-gross'!G:G)</f>
        <v>23128178.046633609</v>
      </c>
      <c r="AI950" s="14">
        <f>SUMIF('consultant-net'!D:D,eslam.data!AQ950,'consultant-net'!F:F)</f>
        <v>442152.49507371709</v>
      </c>
      <c r="AJ950" s="2">
        <f>VLOOKUP(A950,'eslam-to-invoicing'!A:B,2,0)</f>
        <v>0</v>
      </c>
      <c r="AQ950" s="2" t="str">
        <f t="shared" si="148"/>
        <v>PI Parks - ELSEWEDY11</v>
      </c>
      <c r="AR950" s="2" t="str">
        <f t="shared" si="149"/>
        <v>011</v>
      </c>
    </row>
    <row r="951" spans="1:44" hidden="1" x14ac:dyDescent="0.3">
      <c r="A951" s="6" t="s">
        <v>7</v>
      </c>
      <c r="B951" s="34">
        <f>VLOOKUP(A951,Sheet1!A:B,2,0)</f>
        <v>1</v>
      </c>
      <c r="C951" s="6">
        <v>12</v>
      </c>
      <c r="D951" s="25"/>
      <c r="E951" s="2">
        <v>1804540.779785339</v>
      </c>
      <c r="F951" s="26">
        <f>_xlfn.MAXIFS('data-from-invoicing'!E:E,'data-from-invoicing'!D:D,eslam.data!AR951)</f>
        <v>0</v>
      </c>
      <c r="G951" s="2">
        <f t="shared" si="146"/>
        <v>-1804540.779785339</v>
      </c>
      <c r="H951" s="2"/>
      <c r="I951" s="23"/>
      <c r="J951" s="2">
        <f>SUMIF('collection only'!D:D,eslam.data!AQ951,'collection only'!E:E)</f>
        <v>1347803.37</v>
      </c>
      <c r="K951" s="26">
        <f>SUMIF('data-from-invoicing'!D:D,eslam.data!AR951,'data-from-invoicing'!F:F)</f>
        <v>0</v>
      </c>
      <c r="L951" s="2">
        <f t="shared" si="147"/>
        <v>-1347803.37</v>
      </c>
      <c r="M951" s="2"/>
      <c r="Q951" s="23"/>
      <c r="R951" s="2">
        <v>1530660.1341041401</v>
      </c>
      <c r="S951" s="1">
        <v>43343</v>
      </c>
      <c r="T951" s="1">
        <v>43349</v>
      </c>
      <c r="U951" s="1">
        <v>43351</v>
      </c>
      <c r="V951">
        <v>15</v>
      </c>
      <c r="W951" s="1">
        <v>43386</v>
      </c>
      <c r="X951" s="1">
        <v>43369</v>
      </c>
      <c r="Y951" s="2">
        <v>24932718.826418951</v>
      </c>
      <c r="Z951" s="2">
        <v>1713142.2709999999</v>
      </c>
      <c r="AF951" s="2">
        <v>0</v>
      </c>
      <c r="AG951" s="14">
        <f>SUMIF('consultant-gross'!D:D,eslam.data!AQ951,'consultant-gross'!F:F)</f>
        <v>1804540.7797853388</v>
      </c>
      <c r="AH951" s="14">
        <f>SUMIF('consultant-gross'!D:D,eslam.data!AQ951,'consultant-gross'!G:G)</f>
        <v>24932718.826418947</v>
      </c>
      <c r="AI951" s="14">
        <f>SUMIF('consultant-net'!D:D,eslam.data!AQ951,'consultant-net'!F:F)</f>
        <v>1530660.1341041401</v>
      </c>
      <c r="AJ951" s="2">
        <f>VLOOKUP(A951,'eslam-to-invoicing'!A:B,2,0)</f>
        <v>0</v>
      </c>
      <c r="AQ951" s="2" t="str">
        <f t="shared" si="148"/>
        <v>PI Parks - ELSEWEDY12</v>
      </c>
      <c r="AR951" s="2" t="str">
        <f t="shared" si="149"/>
        <v>012</v>
      </c>
    </row>
    <row r="952" spans="1:44" hidden="1" x14ac:dyDescent="0.3">
      <c r="A952" s="6" t="s">
        <v>7</v>
      </c>
      <c r="B952" s="34">
        <f>VLOOKUP(A952,Sheet1!A:B,2,0)</f>
        <v>1</v>
      </c>
      <c r="C952" s="6">
        <v>13</v>
      </c>
      <c r="D952" s="25"/>
      <c r="E952" s="2">
        <v>1076504.1196935661</v>
      </c>
      <c r="F952" s="26">
        <f>_xlfn.MAXIFS('data-from-invoicing'!E:E,'data-from-invoicing'!D:D,eslam.data!AR952)</f>
        <v>0</v>
      </c>
      <c r="G952" s="2">
        <f t="shared" si="146"/>
        <v>-1076504.1196935661</v>
      </c>
      <c r="H952" s="2"/>
      <c r="I952" s="23"/>
      <c r="J952" s="2">
        <f>SUMIF('collection only'!D:D,eslam.data!AQ952,'collection only'!E:E)</f>
        <v>719804.13</v>
      </c>
      <c r="K952" s="26">
        <f>SUMIF('data-from-invoicing'!D:D,eslam.data!AR952,'data-from-invoicing'!F:F)</f>
        <v>0</v>
      </c>
      <c r="L952" s="2">
        <f t="shared" si="147"/>
        <v>-719804.13</v>
      </c>
      <c r="M952" s="2"/>
      <c r="Q952" s="23"/>
      <c r="R952" s="2">
        <v>716605.53266206011</v>
      </c>
      <c r="S952" s="1">
        <v>43373</v>
      </c>
      <c r="T952" s="1">
        <v>43377</v>
      </c>
      <c r="U952" s="1">
        <v>43377</v>
      </c>
      <c r="V952">
        <v>15</v>
      </c>
      <c r="W952" s="1">
        <v>43400</v>
      </c>
      <c r="X952" s="1">
        <v>43383</v>
      </c>
      <c r="Y952" s="2">
        <v>26009222.94611251</v>
      </c>
      <c r="Z952" s="2">
        <v>1579309.5449999999</v>
      </c>
      <c r="AF952" s="2">
        <v>0</v>
      </c>
      <c r="AG952" s="14">
        <f>SUMIF('consultant-gross'!D:D,eslam.data!AQ952,'consultant-gross'!F:F)</f>
        <v>1076504.1196935661</v>
      </c>
      <c r="AH952" s="14">
        <f>SUMIF('consultant-gross'!D:D,eslam.data!AQ952,'consultant-gross'!G:G)</f>
        <v>26009222.946112514</v>
      </c>
      <c r="AI952" s="14">
        <f>SUMIF('consultant-net'!D:D,eslam.data!AQ952,'consultant-net'!F:F)</f>
        <v>716605.53266206011</v>
      </c>
      <c r="AJ952" s="2">
        <f>VLOOKUP(A952,'eslam-to-invoicing'!A:B,2,0)</f>
        <v>0</v>
      </c>
      <c r="AQ952" s="2" t="str">
        <f t="shared" si="148"/>
        <v>PI Parks - ELSEWEDY13</v>
      </c>
      <c r="AR952" s="2" t="str">
        <f t="shared" si="149"/>
        <v>013</v>
      </c>
    </row>
    <row r="953" spans="1:44" hidden="1" x14ac:dyDescent="0.3">
      <c r="A953" s="6" t="s">
        <v>7</v>
      </c>
      <c r="B953" s="34">
        <f>VLOOKUP(A953,Sheet1!A:B,2,0)</f>
        <v>1</v>
      </c>
      <c r="C953" s="6">
        <v>14</v>
      </c>
      <c r="D953" s="25"/>
      <c r="E953" s="2">
        <v>1188716.2338874859</v>
      </c>
      <c r="F953" s="26">
        <f>_xlfn.MAXIFS('data-from-invoicing'!E:E,'data-from-invoicing'!D:D,eslam.data!AR953)</f>
        <v>0</v>
      </c>
      <c r="G953" s="2">
        <f t="shared" si="146"/>
        <v>-1188716.2338874859</v>
      </c>
      <c r="H953" s="2"/>
      <c r="I953" s="23"/>
      <c r="J953" s="2">
        <f>SUMIF('collection only'!D:D,eslam.data!AQ953,'collection only'!E:E)</f>
        <v>775351.46</v>
      </c>
      <c r="K953" s="26">
        <f>SUMIF('data-from-invoicing'!D:D,eslam.data!AR953,'data-from-invoicing'!F:F)</f>
        <v>0</v>
      </c>
      <c r="L953" s="2">
        <f t="shared" si="147"/>
        <v>-775351.46</v>
      </c>
      <c r="M953" s="2"/>
      <c r="Q953" s="23"/>
      <c r="R953" s="2">
        <v>775351.46</v>
      </c>
      <c r="S953" s="1">
        <v>43404</v>
      </c>
      <c r="T953" s="1">
        <v>43409</v>
      </c>
      <c r="U953" s="1">
        <v>43411</v>
      </c>
      <c r="V953">
        <v>15</v>
      </c>
      <c r="W953" s="1">
        <v>43436</v>
      </c>
      <c r="X953" s="1">
        <v>43436</v>
      </c>
      <c r="Y953" s="2">
        <v>27197939.18</v>
      </c>
      <c r="Z953" s="2">
        <v>1430574.85</v>
      </c>
      <c r="AF953" s="2">
        <v>194651.72</v>
      </c>
      <c r="AG953" s="14">
        <f>SUMIF('consultant-gross'!D:D,eslam.data!AQ953,'consultant-gross'!F:F)</f>
        <v>2476006.3138874881</v>
      </c>
      <c r="AH953" s="14">
        <f>SUMIF('consultant-gross'!D:D,eslam.data!AQ953,'consultant-gross'!G:G)</f>
        <v>28485229.260000002</v>
      </c>
      <c r="AI953" s="14">
        <f>SUMIF('consultant-net'!D:D,eslam.data!AQ953,'consultant-net'!F:F)</f>
        <v>1986968.45</v>
      </c>
      <c r="AJ953" s="2">
        <f>VLOOKUP(A953,'eslam-to-invoicing'!A:B,2,0)</f>
        <v>0</v>
      </c>
      <c r="AQ953" s="2" t="str">
        <f t="shared" si="148"/>
        <v>PI Parks - ELSEWEDY14</v>
      </c>
      <c r="AR953" s="2" t="str">
        <f t="shared" si="149"/>
        <v>014</v>
      </c>
    </row>
    <row r="954" spans="1:44" hidden="1" x14ac:dyDescent="0.3">
      <c r="A954" s="6" t="s">
        <v>7</v>
      </c>
      <c r="B954" s="34">
        <f>VLOOKUP(A954,Sheet1!A:B,2,0)</f>
        <v>1</v>
      </c>
      <c r="C954" s="6">
        <v>15</v>
      </c>
      <c r="D954" s="25"/>
      <c r="E954" s="2">
        <v>6486957.6199999973</v>
      </c>
      <c r="F954" s="26">
        <f>_xlfn.MAXIFS('data-from-invoicing'!E:E,'data-from-invoicing'!D:D,eslam.data!AR954)</f>
        <v>0</v>
      </c>
      <c r="G954" s="2">
        <f t="shared" si="146"/>
        <v>-6486957.6199999973</v>
      </c>
      <c r="H954" s="2"/>
      <c r="I954" s="23"/>
      <c r="J954" s="2">
        <f>SUMIF('collection only'!D:D,eslam.data!AQ954,'collection only'!E:E)</f>
        <v>4484634.1399999997</v>
      </c>
      <c r="K954" s="26">
        <f>SUMIF('data-from-invoicing'!D:D,eslam.data!AR954,'data-from-invoicing'!F:F)</f>
        <v>0</v>
      </c>
      <c r="L954" s="2">
        <f t="shared" si="147"/>
        <v>-4484634.1399999997</v>
      </c>
      <c r="M954" s="2"/>
      <c r="Q954" s="23"/>
      <c r="R954" s="2">
        <v>4484634.17</v>
      </c>
      <c r="S954" s="1">
        <v>43434</v>
      </c>
      <c r="T954" s="1">
        <v>43440</v>
      </c>
      <c r="U954" s="1">
        <v>43440</v>
      </c>
      <c r="V954">
        <v>15</v>
      </c>
      <c r="W954" s="1">
        <v>43466</v>
      </c>
      <c r="X954" s="1">
        <v>43460</v>
      </c>
      <c r="Y954" s="2">
        <v>33684896.799999997</v>
      </c>
      <c r="Z954" s="2">
        <v>1125214.43</v>
      </c>
      <c r="AF954" s="2">
        <v>209651.72</v>
      </c>
      <c r="AG954" s="14">
        <f>SUMIF('consultant-gross'!D:D,eslam.data!AQ954,'consultant-gross'!F:F)</f>
        <v>7576900.6799999997</v>
      </c>
      <c r="AH954" s="14">
        <f>SUMIF('consultant-gross'!D:D,eslam.data!AQ954,'consultant-gross'!G:G)</f>
        <v>34774839.859999999</v>
      </c>
      <c r="AI954" s="14">
        <f>SUMIF('consultant-net'!D:D,eslam.data!AQ954,'consultant-net'!F:F)</f>
        <v>5773335.6500000004</v>
      </c>
      <c r="AJ954" s="2">
        <f>VLOOKUP(A954,'eslam-to-invoicing'!A:B,2,0)</f>
        <v>0</v>
      </c>
      <c r="AQ954" s="2" t="str">
        <f t="shared" si="148"/>
        <v>PI Parks - ELSEWEDY15</v>
      </c>
      <c r="AR954" s="2" t="str">
        <f t="shared" si="149"/>
        <v>015</v>
      </c>
    </row>
    <row r="955" spans="1:44" hidden="1" x14ac:dyDescent="0.3">
      <c r="A955" s="6" t="s">
        <v>7</v>
      </c>
      <c r="B955" s="34">
        <f>VLOOKUP(A955,Sheet1!A:B,2,0)</f>
        <v>1</v>
      </c>
      <c r="C955" s="6">
        <v>16</v>
      </c>
      <c r="D955" s="25"/>
      <c r="E955" s="2">
        <v>4932880.4600000009</v>
      </c>
      <c r="F955" s="26">
        <f>_xlfn.MAXIFS('data-from-invoicing'!E:E,'data-from-invoicing'!D:D,eslam.data!AR955)</f>
        <v>0</v>
      </c>
      <c r="G955" s="2">
        <f t="shared" si="146"/>
        <v>-4932880.4600000009</v>
      </c>
      <c r="H955" s="2"/>
      <c r="I955" s="23"/>
      <c r="J955" s="2">
        <f>SUMIF('collection only'!D:D,eslam.data!AQ955,'collection only'!E:E)</f>
        <v>4125986.43</v>
      </c>
      <c r="K955" s="26">
        <f>SUMIF('data-from-invoicing'!D:D,eslam.data!AR955,'data-from-invoicing'!F:F)</f>
        <v>0</v>
      </c>
      <c r="L955" s="2">
        <f t="shared" si="147"/>
        <v>-4125986.43</v>
      </c>
      <c r="M955" s="2"/>
      <c r="Q955" s="23"/>
      <c r="R955" s="2">
        <v>4125986.43</v>
      </c>
      <c r="S955" s="1">
        <v>43465</v>
      </c>
      <c r="T955" s="1">
        <v>43471</v>
      </c>
      <c r="U955" s="1">
        <v>43471</v>
      </c>
      <c r="V955">
        <v>15</v>
      </c>
      <c r="W955" s="1">
        <v>43496</v>
      </c>
      <c r="X955" s="1">
        <v>43492</v>
      </c>
      <c r="Y955" s="2">
        <v>38617777.259999998</v>
      </c>
      <c r="Z955" s="2">
        <v>889716.88</v>
      </c>
      <c r="AF955" s="2">
        <v>245586.01</v>
      </c>
      <c r="AG955" s="14">
        <f>SUMIF('consultant-gross'!D:D,eslam.data!AQ955,'consultant-gross'!F:F)</f>
        <v>6344223.529927507</v>
      </c>
      <c r="AH955" s="14">
        <f>SUMIF('consultant-gross'!D:D,eslam.data!AQ955,'consultant-gross'!G:G)</f>
        <v>40029120.329927504</v>
      </c>
      <c r="AI955" s="14">
        <f>SUMIF('consultant-net'!D:D,eslam.data!AQ955,'consultant-net'!F:F)</f>
        <v>5768808.193635799</v>
      </c>
      <c r="AJ955" s="2">
        <f>VLOOKUP(A955,'eslam-to-invoicing'!A:B,2,0)</f>
        <v>0</v>
      </c>
      <c r="AQ955" s="2" t="str">
        <f t="shared" si="148"/>
        <v>PI Parks - ELSEWEDY16</v>
      </c>
      <c r="AR955" s="2" t="str">
        <f t="shared" si="149"/>
        <v>016</v>
      </c>
    </row>
    <row r="956" spans="1:44" hidden="1" x14ac:dyDescent="0.3">
      <c r="A956" s="6" t="s">
        <v>7</v>
      </c>
      <c r="B956" s="34">
        <f>VLOOKUP(A956,Sheet1!A:B,2,0)</f>
        <v>1</v>
      </c>
      <c r="C956" s="6">
        <v>17</v>
      </c>
      <c r="D956" s="25"/>
      <c r="E956" s="2">
        <v>1718123.550000004</v>
      </c>
      <c r="F956" s="26">
        <f>_xlfn.MAXIFS('data-from-invoicing'!E:E,'data-from-invoicing'!D:D,eslam.data!AR956)</f>
        <v>0</v>
      </c>
      <c r="G956" s="2">
        <f t="shared" si="146"/>
        <v>-1718123.550000004</v>
      </c>
      <c r="H956" s="2"/>
      <c r="I956" s="23"/>
      <c r="J956" s="2">
        <f>SUMIF('collection only'!D:D,eslam.data!AQ956,'collection only'!E:E)</f>
        <v>1375431.38</v>
      </c>
      <c r="K956" s="26">
        <f>SUMIF('data-from-invoicing'!D:D,eslam.data!AR956,'data-from-invoicing'!F:F)</f>
        <v>0</v>
      </c>
      <c r="L956" s="2">
        <f t="shared" si="147"/>
        <v>-1375431.38</v>
      </c>
      <c r="M956" s="2"/>
      <c r="Q956" s="23"/>
      <c r="R956" s="2">
        <v>1375431.38</v>
      </c>
      <c r="S956" s="1">
        <v>43496</v>
      </c>
      <c r="T956" s="1">
        <v>43501</v>
      </c>
      <c r="U956" s="1">
        <v>43503</v>
      </c>
      <c r="V956">
        <v>15</v>
      </c>
      <c r="W956" s="1">
        <v>43529</v>
      </c>
      <c r="X956" s="1">
        <v>43537</v>
      </c>
      <c r="Y956" s="2">
        <v>40335900.810000002</v>
      </c>
      <c r="Z956" s="2">
        <v>584649.66</v>
      </c>
      <c r="AF956" s="2">
        <v>261703.2</v>
      </c>
      <c r="AG956" s="14">
        <f>SUMIF('consultant-gross'!D:D,eslam.data!AQ956,'consultant-gross'!F:F)</f>
        <v>3393993.1200000048</v>
      </c>
      <c r="AH956" s="14">
        <f>SUMIF('consultant-gross'!D:D,eslam.data!AQ956,'consultant-gross'!G:G)</f>
        <v>42011770.380000003</v>
      </c>
      <c r="AI956" s="14">
        <f>SUMIF('consultant-net'!D:D,eslam.data!AQ956,'consultant-net'!F:F)</f>
        <v>3296251.57</v>
      </c>
      <c r="AJ956" s="2">
        <f>VLOOKUP(A956,'eslam-to-invoicing'!A:B,2,0)</f>
        <v>0</v>
      </c>
      <c r="AQ956" s="2" t="str">
        <f t="shared" si="148"/>
        <v>PI Parks - ELSEWEDY17</v>
      </c>
      <c r="AR956" s="2" t="str">
        <f t="shared" si="149"/>
        <v>017</v>
      </c>
    </row>
    <row r="957" spans="1:44" hidden="1" x14ac:dyDescent="0.3">
      <c r="A957" s="6" t="s">
        <v>7</v>
      </c>
      <c r="B957" s="34">
        <f>VLOOKUP(A957,Sheet1!A:B,2,0)</f>
        <v>1</v>
      </c>
      <c r="C957" s="6">
        <v>18</v>
      </c>
      <c r="D957" s="25"/>
      <c r="E957" s="2">
        <v>4308748.6699999943</v>
      </c>
      <c r="F957" s="26">
        <f>_xlfn.MAXIFS('data-from-invoicing'!E:E,'data-from-invoicing'!D:D,eslam.data!AR957)</f>
        <v>0</v>
      </c>
      <c r="G957" s="2">
        <f t="shared" si="146"/>
        <v>-4308748.6699999943</v>
      </c>
      <c r="H957" s="2"/>
      <c r="I957" s="23"/>
      <c r="J957" s="2">
        <f>SUMIF('collection only'!D:D,eslam.data!AQ957,'collection only'!E:E)</f>
        <v>3699864.67</v>
      </c>
      <c r="K957" s="26">
        <f>SUMIF('data-from-invoicing'!D:D,eslam.data!AR957,'data-from-invoicing'!F:F)</f>
        <v>0</v>
      </c>
      <c r="L957" s="2">
        <f t="shared" si="147"/>
        <v>-3699864.67</v>
      </c>
      <c r="M957" s="2"/>
      <c r="Q957" s="23"/>
      <c r="R957" s="2">
        <v>3699864.67</v>
      </c>
      <c r="S957" s="1">
        <v>43524</v>
      </c>
      <c r="T957" s="1">
        <v>43529</v>
      </c>
      <c r="U957" s="1">
        <v>43530</v>
      </c>
      <c r="V957">
        <v>15</v>
      </c>
      <c r="W957" s="1">
        <v>43558</v>
      </c>
      <c r="X957" s="1">
        <v>43551</v>
      </c>
      <c r="Y957" s="2">
        <v>44644649.479999997</v>
      </c>
      <c r="Z957" s="2">
        <v>439815.15100000013</v>
      </c>
      <c r="AF957" s="2">
        <v>261703.2</v>
      </c>
      <c r="AG957" s="14">
        <f>SUMIF('consultant-gross'!D:D,eslam.data!AQ957,'consultant-gross'!F:F)</f>
        <v>4573274.5450352952</v>
      </c>
      <c r="AH957" s="14">
        <f>SUMIF('consultant-gross'!D:D,eslam.data!AQ957,'consultant-gross'!G:G)</f>
        <v>46585044.925035298</v>
      </c>
      <c r="AI957" s="14">
        <f>SUMIF('consultant-net'!D:D,eslam.data!AQ957,'consultant-net'!F:F)</f>
        <v>5638741.9193570316</v>
      </c>
      <c r="AJ957" s="2">
        <f>VLOOKUP(A957,'eslam-to-invoicing'!A:B,2,0)</f>
        <v>0</v>
      </c>
      <c r="AQ957" s="2" t="str">
        <f t="shared" si="148"/>
        <v>PI Parks - ELSEWEDY18</v>
      </c>
      <c r="AR957" s="2" t="str">
        <f t="shared" si="149"/>
        <v>018</v>
      </c>
    </row>
    <row r="958" spans="1:44" hidden="1" x14ac:dyDescent="0.3">
      <c r="A958" s="6" t="s">
        <v>7</v>
      </c>
      <c r="B958" s="34">
        <f>VLOOKUP(A958,Sheet1!A:B,2,0)</f>
        <v>1</v>
      </c>
      <c r="C958" s="6">
        <v>19</v>
      </c>
      <c r="D958" s="25"/>
      <c r="E958" s="2">
        <v>2652468.0200000028</v>
      </c>
      <c r="F958" s="26">
        <f>_xlfn.MAXIFS('data-from-invoicing'!E:E,'data-from-invoicing'!D:D,eslam.data!AR958)</f>
        <v>0</v>
      </c>
      <c r="G958" s="2">
        <f t="shared" si="146"/>
        <v>-2652468.0200000028</v>
      </c>
      <c r="H958" s="2"/>
      <c r="I958" s="23"/>
      <c r="J958" s="2">
        <f>SUMIF('collection only'!D:D,eslam.data!AQ958,'collection only'!E:E)</f>
        <v>2311261.81</v>
      </c>
      <c r="K958" s="26">
        <f>SUMIF('data-from-invoicing'!D:D,eslam.data!AR958,'data-from-invoicing'!F:F)</f>
        <v>0</v>
      </c>
      <c r="L958" s="2">
        <f t="shared" si="147"/>
        <v>-2311261.81</v>
      </c>
      <c r="M958" s="2"/>
      <c r="Q958" s="23"/>
      <c r="R958" s="2">
        <v>2311261.81</v>
      </c>
      <c r="S958" s="1">
        <v>43555</v>
      </c>
      <c r="T958" s="1">
        <v>43561</v>
      </c>
      <c r="U958" s="1">
        <v>43561</v>
      </c>
      <c r="V958">
        <v>15</v>
      </c>
      <c r="W958" s="1">
        <v>43589</v>
      </c>
      <c r="X958" s="1">
        <v>43599</v>
      </c>
      <c r="Y958" s="2">
        <v>47297117.5</v>
      </c>
      <c r="Z958" s="2">
        <v>171933.60949999999</v>
      </c>
      <c r="AF958" s="2">
        <v>276703.2</v>
      </c>
      <c r="AG958" s="14">
        <f>SUMIF('consultant-gross'!D:D,eslam.data!AQ958,'consultant-gross'!F:F)</f>
        <v>4823264.9185738936</v>
      </c>
      <c r="AH958" s="14">
        <f>SUMIF('consultant-gross'!D:D,eslam.data!AQ958,'consultant-gross'!G:G)</f>
        <v>49467914.39857389</v>
      </c>
      <c r="AI958" s="14">
        <f>SUMIF('consultant-net'!D:D,eslam.data!AQ958,'consultant-net'!F:F)</f>
        <v>4754946.3629341125</v>
      </c>
      <c r="AJ958" s="2">
        <f>VLOOKUP(A958,'eslam-to-invoicing'!A:B,2,0)</f>
        <v>0</v>
      </c>
      <c r="AQ958" s="2" t="str">
        <f t="shared" si="148"/>
        <v>PI Parks - ELSEWEDY19</v>
      </c>
      <c r="AR958" s="2" t="str">
        <f t="shared" si="149"/>
        <v>019</v>
      </c>
    </row>
    <row r="959" spans="1:44" hidden="1" x14ac:dyDescent="0.3">
      <c r="A959" s="6" t="s">
        <v>7</v>
      </c>
      <c r="B959" s="34">
        <f>VLOOKUP(A959,Sheet1!A:B,2,0)</f>
        <v>1</v>
      </c>
      <c r="C959" s="6">
        <v>20</v>
      </c>
      <c r="D959" s="25"/>
      <c r="E959" s="2">
        <v>4018450.927889891</v>
      </c>
      <c r="F959" s="26">
        <f>_xlfn.MAXIFS('data-from-invoicing'!E:E,'data-from-invoicing'!D:D,eslam.data!AR959)</f>
        <v>0</v>
      </c>
      <c r="G959" s="2">
        <f t="shared" si="146"/>
        <v>-4018450.927889891</v>
      </c>
      <c r="H959" s="2"/>
      <c r="I959" s="23"/>
      <c r="J959" s="2">
        <f>SUMIF('collection only'!D:D,eslam.data!AQ959,'collection only'!E:E)</f>
        <v>1466574.4</v>
      </c>
      <c r="K959" s="26">
        <f>SUMIF('data-from-invoicing'!D:D,eslam.data!AR959,'data-from-invoicing'!F:F)</f>
        <v>0</v>
      </c>
      <c r="L959" s="2">
        <f t="shared" si="147"/>
        <v>-1466574.4</v>
      </c>
      <c r="M959" s="2"/>
      <c r="Q959" s="23"/>
      <c r="R959" s="2">
        <v>1816746.614022844</v>
      </c>
      <c r="S959" s="1">
        <v>43585</v>
      </c>
      <c r="T959" s="1">
        <v>43590</v>
      </c>
      <c r="U959" s="1">
        <v>43592</v>
      </c>
      <c r="V959">
        <v>15</v>
      </c>
      <c r="W959" s="1">
        <v>43621</v>
      </c>
      <c r="X959" s="1">
        <v>43604</v>
      </c>
      <c r="Y959" s="2">
        <v>51315568.427889891</v>
      </c>
      <c r="Z959" s="2">
        <v>161583.8345</v>
      </c>
      <c r="AF959" s="2">
        <v>0</v>
      </c>
      <c r="AG959" s="14">
        <f>SUMIF('consultant-gross'!D:D,eslam.data!AQ959,'consultant-gross'!F:F)</f>
        <v>4018450.927889891</v>
      </c>
      <c r="AH959" s="14">
        <f>SUMIF('consultant-gross'!D:D,eslam.data!AQ959,'consultant-gross'!G:G)</f>
        <v>51315568.427889891</v>
      </c>
      <c r="AI959" s="14">
        <f>SUMIF('consultant-net'!D:D,eslam.data!AQ959,'consultant-net'!F:F)</f>
        <v>1816746.6140228435</v>
      </c>
      <c r="AJ959" s="2">
        <f>VLOOKUP(A959,'eslam-to-invoicing'!A:B,2,0)</f>
        <v>0</v>
      </c>
      <c r="AQ959" s="2" t="str">
        <f t="shared" si="148"/>
        <v>PI Parks - ELSEWEDY20</v>
      </c>
      <c r="AR959" s="2" t="str">
        <f t="shared" si="149"/>
        <v>020</v>
      </c>
    </row>
    <row r="960" spans="1:44" hidden="1" x14ac:dyDescent="0.3">
      <c r="A960" s="6" t="s">
        <v>7</v>
      </c>
      <c r="B960" s="34">
        <f>VLOOKUP(A960,Sheet1!A:B,2,0)</f>
        <v>1</v>
      </c>
      <c r="C960" s="6">
        <v>21</v>
      </c>
      <c r="D960" s="25"/>
      <c r="E960" s="2">
        <v>598299.79211010784</v>
      </c>
      <c r="F960" s="26">
        <f>_xlfn.MAXIFS('data-from-invoicing'!E:E,'data-from-invoicing'!D:D,eslam.data!AR960)</f>
        <v>0</v>
      </c>
      <c r="G960" s="2">
        <f t="shared" si="146"/>
        <v>-598299.79211010784</v>
      </c>
      <c r="H960" s="2"/>
      <c r="I960" s="23"/>
      <c r="J960" s="2">
        <f>SUMIF('collection only'!D:D,eslam.data!AQ960,'collection only'!E:E)</f>
        <v>5333565.74</v>
      </c>
      <c r="K960" s="26">
        <f>SUMIF('data-from-invoicing'!D:D,eslam.data!AR960,'data-from-invoicing'!F:F)</f>
        <v>0</v>
      </c>
      <c r="L960" s="2">
        <f t="shared" si="147"/>
        <v>-5333565.74</v>
      </c>
      <c r="M960" s="2"/>
      <c r="Q960" s="23"/>
      <c r="R960" s="2">
        <v>5879272.6390669569</v>
      </c>
      <c r="S960" s="1">
        <v>43646</v>
      </c>
      <c r="T960" s="1">
        <v>43646</v>
      </c>
      <c r="U960" s="1">
        <v>43748</v>
      </c>
      <c r="V960">
        <v>15</v>
      </c>
      <c r="W960" s="1">
        <v>43768</v>
      </c>
      <c r="X960" s="1">
        <v>43751</v>
      </c>
      <c r="Y960" s="2">
        <v>51913868.219999999</v>
      </c>
      <c r="Z960" s="2">
        <v>179052.64</v>
      </c>
      <c r="AF960" s="2">
        <v>0</v>
      </c>
      <c r="AG960" s="14">
        <f>SUMIF('consultant-gross'!D:D,eslam.data!AQ960,'consultant-gross'!F:F)</f>
        <v>598299.79211010784</v>
      </c>
      <c r="AH960" s="14">
        <f>SUMIF('consultant-gross'!D:D,eslam.data!AQ960,'consultant-gross'!G:G)</f>
        <v>51913868.219999999</v>
      </c>
      <c r="AI960" s="14">
        <f>SUMIF('consultant-net'!D:D,eslam.data!AQ960,'consultant-net'!F:F)</f>
        <v>5879272.6390669569</v>
      </c>
      <c r="AJ960" s="2">
        <f>VLOOKUP(A960,'eslam-to-invoicing'!A:B,2,0)</f>
        <v>0</v>
      </c>
      <c r="AQ960" s="2" t="str">
        <f t="shared" si="148"/>
        <v>PI Parks - ELSEWEDY21</v>
      </c>
      <c r="AR960" s="2" t="str">
        <f t="shared" si="149"/>
        <v>021</v>
      </c>
    </row>
    <row r="961" spans="1:44" hidden="1" x14ac:dyDescent="0.3">
      <c r="A961" s="6" t="s">
        <v>24</v>
      </c>
      <c r="B961" s="34">
        <f>VLOOKUP(A961,Sheet1!A:B,2,0)</f>
        <v>1</v>
      </c>
      <c r="C961" s="6">
        <v>1</v>
      </c>
      <c r="D961" s="25"/>
      <c r="E961" s="2">
        <v>4100153.37</v>
      </c>
      <c r="F961" s="26">
        <f>_xlfn.MAXIFS('data-from-invoicing'!E:E,'data-from-invoicing'!D:D,eslam.data!AR961)</f>
        <v>0</v>
      </c>
      <c r="G961" s="2">
        <f t="shared" si="146"/>
        <v>-4100153.37</v>
      </c>
      <c r="H961" s="2"/>
      <c r="I961" s="23"/>
      <c r="J961" s="2">
        <f>SUMIF('collection only'!D:D,eslam.data!AQ961,'collection only'!E:E)</f>
        <v>7818631.6399999997</v>
      </c>
      <c r="K961" s="26">
        <f>SUMIF('data-from-invoicing'!D:D,eslam.data!AR961,'data-from-invoicing'!F:F)</f>
        <v>0</v>
      </c>
      <c r="L961" s="2">
        <f t="shared" si="147"/>
        <v>-7818631.6399999997</v>
      </c>
      <c r="M961" s="2"/>
      <c r="Q961" s="23"/>
      <c r="R961" s="2">
        <v>7818631.6399999997</v>
      </c>
      <c r="S961" s="1">
        <v>43373</v>
      </c>
      <c r="T961" s="1">
        <v>43377</v>
      </c>
      <c r="U961" s="1">
        <v>43370</v>
      </c>
      <c r="V961">
        <v>15</v>
      </c>
      <c r="W961" s="1">
        <v>43400</v>
      </c>
      <c r="X961" s="1">
        <v>43383</v>
      </c>
      <c r="Y961" s="2">
        <v>4100153.37</v>
      </c>
      <c r="Z961" s="2">
        <v>4989525.8131999997</v>
      </c>
      <c r="AF961" s="2">
        <v>0</v>
      </c>
      <c r="AG961" s="14">
        <f>SUMIF('consultant-gross'!D:D,eslam.data!AQ961,'consultant-gross'!F:F)</f>
        <v>4100153.3699999996</v>
      </c>
      <c r="AH961" s="14">
        <f>SUMIF('consultant-gross'!D:D,eslam.data!AQ961,'consultant-gross'!G:G)</f>
        <v>4100153.3699999996</v>
      </c>
      <c r="AI961" s="14">
        <f>SUMIF('consultant-net'!D:D,eslam.data!AQ961,'consultant-net'!F:F)</f>
        <v>7818631.6399999997</v>
      </c>
      <c r="AJ961" s="2">
        <f>VLOOKUP(A961,'eslam-to-invoicing'!A:B,2,0)</f>
        <v>0</v>
      </c>
      <c r="AQ961" s="2" t="str">
        <f t="shared" si="148"/>
        <v>PI Parks - MEP1</v>
      </c>
      <c r="AR961" s="2" t="str">
        <f t="shared" si="149"/>
        <v>01</v>
      </c>
    </row>
    <row r="962" spans="1:44" hidden="1" x14ac:dyDescent="0.3">
      <c r="A962" s="6" t="s">
        <v>24</v>
      </c>
      <c r="B962" s="34">
        <f>VLOOKUP(A962,Sheet1!A:B,2,0)</f>
        <v>1</v>
      </c>
      <c r="C962" s="6">
        <v>2</v>
      </c>
      <c r="D962" s="25"/>
      <c r="E962" s="2">
        <v>3824663.600000001</v>
      </c>
      <c r="F962" s="26">
        <f>_xlfn.MAXIFS('data-from-invoicing'!E:E,'data-from-invoicing'!D:D,eslam.data!AR962)</f>
        <v>0</v>
      </c>
      <c r="G962" s="2">
        <f t="shared" si="146"/>
        <v>-3824663.600000001</v>
      </c>
      <c r="H962" s="2"/>
      <c r="I962" s="23"/>
      <c r="J962" s="2">
        <f>SUMIF('collection only'!D:D,eslam.data!AQ962,'collection only'!E:E)</f>
        <v>3907009.94</v>
      </c>
      <c r="K962" s="26">
        <f>SUMIF('data-from-invoicing'!D:D,eslam.data!AR962,'data-from-invoicing'!F:F)</f>
        <v>0</v>
      </c>
      <c r="L962" s="2">
        <f t="shared" si="147"/>
        <v>-3907009.94</v>
      </c>
      <c r="M962" s="2"/>
      <c r="Q962" s="23"/>
      <c r="R962" s="2">
        <v>3907009.94</v>
      </c>
      <c r="S962" s="1">
        <v>43404</v>
      </c>
      <c r="T962" s="1">
        <v>43406</v>
      </c>
      <c r="U962" s="1">
        <v>43411</v>
      </c>
      <c r="V962">
        <v>15</v>
      </c>
      <c r="W962" s="1">
        <v>43436</v>
      </c>
      <c r="X962" s="1">
        <v>43436</v>
      </c>
      <c r="Y962" s="2">
        <v>7924816.9700000007</v>
      </c>
      <c r="Z962" s="2">
        <v>5871509.9100000001</v>
      </c>
      <c r="AF962" s="2">
        <v>0</v>
      </c>
      <c r="AG962" s="14">
        <f>SUMIF('consultant-gross'!D:D,eslam.data!AQ962,'consultant-gross'!F:F)</f>
        <v>3824663.600000001</v>
      </c>
      <c r="AH962" s="14">
        <f>SUMIF('consultant-gross'!D:D,eslam.data!AQ962,'consultant-gross'!G:G)</f>
        <v>7924816.9700000007</v>
      </c>
      <c r="AI962" s="14">
        <f>SUMIF('consultant-net'!D:D,eslam.data!AQ962,'consultant-net'!F:F)</f>
        <v>3978690.02</v>
      </c>
      <c r="AJ962" s="2">
        <f>VLOOKUP(A962,'eslam-to-invoicing'!A:B,2,0)</f>
        <v>0</v>
      </c>
      <c r="AQ962" s="2" t="str">
        <f t="shared" si="148"/>
        <v>PI Parks - MEP2</v>
      </c>
      <c r="AR962" s="2" t="str">
        <f t="shared" si="149"/>
        <v>02</v>
      </c>
    </row>
    <row r="963" spans="1:44" hidden="1" x14ac:dyDescent="0.3">
      <c r="A963" s="6" t="s">
        <v>24</v>
      </c>
      <c r="B963" s="34">
        <f>VLOOKUP(A963,Sheet1!A:B,2,0)</f>
        <v>1</v>
      </c>
      <c r="C963" s="6">
        <v>3</v>
      </c>
      <c r="D963" s="25"/>
      <c r="E963" s="2">
        <v>2526634.8599999989</v>
      </c>
      <c r="F963" s="26">
        <f>_xlfn.MAXIFS('data-from-invoicing'!E:E,'data-from-invoicing'!D:D,eslam.data!AR963)</f>
        <v>0</v>
      </c>
      <c r="G963" s="2">
        <f t="shared" si="146"/>
        <v>-2526634.8599999989</v>
      </c>
      <c r="H963" s="2"/>
      <c r="I963" s="23"/>
      <c r="J963" s="2">
        <f>SUMIF('collection only'!D:D,eslam.data!AQ963,'collection only'!E:E)</f>
        <v>3921714.73</v>
      </c>
      <c r="K963" s="26">
        <f>SUMIF('data-from-invoicing'!D:D,eslam.data!AR963,'data-from-invoicing'!F:F)</f>
        <v>0</v>
      </c>
      <c r="L963" s="2">
        <f t="shared" si="147"/>
        <v>-3921714.73</v>
      </c>
      <c r="M963" s="2"/>
      <c r="Q963" s="23"/>
      <c r="R963" s="2">
        <v>3921714.73</v>
      </c>
      <c r="S963" s="1">
        <v>43434</v>
      </c>
      <c r="T963" s="1">
        <v>43444</v>
      </c>
      <c r="U963" s="1">
        <v>43437</v>
      </c>
      <c r="V963">
        <v>15</v>
      </c>
      <c r="W963" s="1">
        <v>43466</v>
      </c>
      <c r="X963" s="1">
        <v>43460</v>
      </c>
      <c r="Y963" s="2">
        <v>10451451.83</v>
      </c>
      <c r="Z963" s="2">
        <v>8435854.5500000007</v>
      </c>
      <c r="AF963" s="2">
        <v>0</v>
      </c>
      <c r="AG963" s="14">
        <f>SUMIF('consultant-gross'!D:D,eslam.data!AQ963,'consultant-gross'!F:F)</f>
        <v>4229682.9000000004</v>
      </c>
      <c r="AH963" s="14">
        <f>SUMIF('consultant-gross'!D:D,eslam.data!AQ963,'consultant-gross'!G:G)</f>
        <v>12154499.870000001</v>
      </c>
      <c r="AI963" s="14">
        <f>SUMIF('consultant-net'!D:D,eslam.data!AQ963,'consultant-net'!F:F)</f>
        <v>4042223.64</v>
      </c>
      <c r="AJ963" s="2">
        <f>VLOOKUP(A963,'eslam-to-invoicing'!A:B,2,0)</f>
        <v>0</v>
      </c>
      <c r="AQ963" s="2" t="str">
        <f t="shared" si="148"/>
        <v>PI Parks - MEP3</v>
      </c>
      <c r="AR963" s="2" t="str">
        <f t="shared" si="149"/>
        <v>03</v>
      </c>
    </row>
    <row r="964" spans="1:44" hidden="1" x14ac:dyDescent="0.3">
      <c r="A964" s="6" t="s">
        <v>24</v>
      </c>
      <c r="B964" s="34">
        <f>VLOOKUP(A964,Sheet1!A:B,2,0)</f>
        <v>1</v>
      </c>
      <c r="C964" s="6">
        <v>4</v>
      </c>
      <c r="D964" s="25"/>
      <c r="E964" s="2">
        <v>13292686.779999999</v>
      </c>
      <c r="F964" s="26">
        <f>_xlfn.MAXIFS('data-from-invoicing'!E:E,'data-from-invoicing'!D:D,eslam.data!AR964)</f>
        <v>0</v>
      </c>
      <c r="G964" s="2">
        <f t="shared" si="146"/>
        <v>-13292686.779999999</v>
      </c>
      <c r="H964" s="2"/>
      <c r="I964" s="23"/>
      <c r="J964" s="2">
        <f>SUMIF('collection only'!D:D,eslam.data!AQ964,'collection only'!E:E)</f>
        <v>3366511.48</v>
      </c>
      <c r="K964" s="26">
        <f>SUMIF('data-from-invoicing'!D:D,eslam.data!AR964,'data-from-invoicing'!F:F)</f>
        <v>0</v>
      </c>
      <c r="L964" s="2">
        <f t="shared" si="147"/>
        <v>-3366511.48</v>
      </c>
      <c r="M964" s="2"/>
      <c r="Q964" s="23"/>
      <c r="R964" s="2">
        <v>3514249.7616900019</v>
      </c>
      <c r="S964" s="1">
        <v>43465</v>
      </c>
      <c r="T964" s="1">
        <v>43470</v>
      </c>
      <c r="U964" s="1">
        <v>43470</v>
      </c>
      <c r="V964">
        <v>15</v>
      </c>
      <c r="W964" s="1">
        <v>43496</v>
      </c>
      <c r="X964" s="1">
        <v>43479</v>
      </c>
      <c r="Y964" s="2">
        <v>23744138.609999999</v>
      </c>
      <c r="Z964" s="2">
        <v>6341086.6899999985</v>
      </c>
      <c r="AF964" s="2">
        <v>0</v>
      </c>
      <c r="AG964" s="14">
        <f>SUMIF('consultant-gross'!D:D,eslam.data!AQ964,'consultant-gross'!F:F)</f>
        <v>13292686.779999999</v>
      </c>
      <c r="AH964" s="14">
        <f>SUMIF('consultant-gross'!D:D,eslam.data!AQ964,'consultant-gross'!G:G)</f>
        <v>23744138.609999999</v>
      </c>
      <c r="AI964" s="14">
        <f>SUMIF('consultant-net'!D:D,eslam.data!AQ964,'consultant-net'!F:F)</f>
        <v>3514249.7616900019</v>
      </c>
      <c r="AJ964" s="2">
        <f>VLOOKUP(A964,'eslam-to-invoicing'!A:B,2,0)</f>
        <v>0</v>
      </c>
      <c r="AQ964" s="2" t="str">
        <f t="shared" si="148"/>
        <v>PI Parks - MEP4</v>
      </c>
      <c r="AR964" s="2" t="str">
        <f t="shared" si="149"/>
        <v>04</v>
      </c>
    </row>
    <row r="965" spans="1:44" hidden="1" x14ac:dyDescent="0.3">
      <c r="A965" s="6" t="s">
        <v>24</v>
      </c>
      <c r="B965" s="34">
        <f>VLOOKUP(A965,Sheet1!A:B,2,0)</f>
        <v>1</v>
      </c>
      <c r="C965" s="6">
        <v>5</v>
      </c>
      <c r="D965" s="25"/>
      <c r="E965" s="2">
        <v>8084326.0000000037</v>
      </c>
      <c r="F965" s="26">
        <f>_xlfn.MAXIFS('data-from-invoicing'!E:E,'data-from-invoicing'!D:D,eslam.data!AR965)</f>
        <v>0</v>
      </c>
      <c r="G965" s="2">
        <f t="shared" si="146"/>
        <v>-8084326.0000000037</v>
      </c>
      <c r="H965" s="2"/>
      <c r="I965" s="23"/>
      <c r="J965" s="2">
        <f>SUMIF('collection only'!D:D,eslam.data!AQ965,'collection only'!E:E)</f>
        <v>6350059.5</v>
      </c>
      <c r="K965" s="26">
        <f>SUMIF('data-from-invoicing'!D:D,eslam.data!AR965,'data-from-invoicing'!F:F)</f>
        <v>0</v>
      </c>
      <c r="L965" s="2">
        <f t="shared" si="147"/>
        <v>-6350059.5</v>
      </c>
      <c r="M965" s="2"/>
      <c r="Q965" s="23"/>
      <c r="R965" s="2">
        <v>6350059.5</v>
      </c>
      <c r="S965" s="1">
        <v>43496</v>
      </c>
      <c r="T965" s="1">
        <v>43501</v>
      </c>
      <c r="U965" s="1">
        <v>43501</v>
      </c>
      <c r="V965">
        <v>15</v>
      </c>
      <c r="W965" s="1">
        <v>43529</v>
      </c>
      <c r="X965" s="1">
        <v>43537</v>
      </c>
      <c r="Y965" s="2">
        <v>31828464.609999999</v>
      </c>
      <c r="Z965" s="2">
        <v>8184608.0099999998</v>
      </c>
      <c r="AF965" s="2">
        <v>0</v>
      </c>
      <c r="AG965" s="14">
        <f>SUMIF('consultant-gross'!D:D,eslam.data!AQ965,'consultant-gross'!F:F)</f>
        <v>7765619.629999999</v>
      </c>
      <c r="AH965" s="14">
        <f>SUMIF('consultant-gross'!D:D,eslam.data!AQ965,'consultant-gross'!G:G)</f>
        <v>31509758.239999998</v>
      </c>
      <c r="AI965" s="14">
        <f>SUMIF('consultant-net'!D:D,eslam.data!AQ965,'consultant-net'!F:F)</f>
        <v>6241537.1200000001</v>
      </c>
      <c r="AJ965" s="2">
        <f>VLOOKUP(A965,'eslam-to-invoicing'!A:B,2,0)</f>
        <v>0</v>
      </c>
      <c r="AQ965" s="2" t="str">
        <f t="shared" si="148"/>
        <v>PI Parks - MEP5</v>
      </c>
      <c r="AR965" s="2" t="str">
        <f t="shared" si="149"/>
        <v>05</v>
      </c>
    </row>
    <row r="966" spans="1:44" hidden="1" x14ac:dyDescent="0.3">
      <c r="A966" s="6" t="s">
        <v>24</v>
      </c>
      <c r="B966" s="34">
        <f>VLOOKUP(A966,Sheet1!A:B,2,0)</f>
        <v>1</v>
      </c>
      <c r="C966" s="6">
        <v>6</v>
      </c>
      <c r="D966" s="25"/>
      <c r="E966" s="2">
        <v>3232894.779999997</v>
      </c>
      <c r="F966" s="26">
        <f>_xlfn.MAXIFS('data-from-invoicing'!E:E,'data-from-invoicing'!D:D,eslam.data!AR966)</f>
        <v>0</v>
      </c>
      <c r="G966" s="2">
        <f t="shared" si="146"/>
        <v>-3232894.779999997</v>
      </c>
      <c r="H966" s="2"/>
      <c r="I966" s="23"/>
      <c r="J966" s="2">
        <f>SUMIF('collection only'!D:D,eslam.data!AQ966,'collection only'!E:E)</f>
        <v>919139.23</v>
      </c>
      <c r="K966" s="26">
        <f>SUMIF('data-from-invoicing'!D:D,eslam.data!AR966,'data-from-invoicing'!F:F)</f>
        <v>0</v>
      </c>
      <c r="L966" s="2">
        <f t="shared" si="147"/>
        <v>-919139.23</v>
      </c>
      <c r="M966" s="2"/>
      <c r="Q966" s="23"/>
      <c r="R966" s="2">
        <v>919139.23</v>
      </c>
      <c r="S966" s="1">
        <v>43524</v>
      </c>
      <c r="T966" s="1">
        <v>43529</v>
      </c>
      <c r="U966" s="1">
        <v>43529</v>
      </c>
      <c r="V966">
        <v>15</v>
      </c>
      <c r="W966" s="1">
        <v>43558</v>
      </c>
      <c r="X966" s="1">
        <v>43550</v>
      </c>
      <c r="Y966" s="2">
        <v>35061359.390000001</v>
      </c>
      <c r="Z966" s="2">
        <v>6744285.6100000003</v>
      </c>
      <c r="AF966" s="2">
        <v>0</v>
      </c>
      <c r="AG966" s="14">
        <f>SUMIF('consultant-gross'!D:D,eslam.data!AQ966,'consultant-gross'!F:F)</f>
        <v>3555303.7699999996</v>
      </c>
      <c r="AH966" s="14">
        <f>SUMIF('consultant-gross'!D:D,eslam.data!AQ966,'consultant-gross'!G:G)</f>
        <v>35065062.009999998</v>
      </c>
      <c r="AI966" s="14">
        <f>SUMIF('consultant-net'!D:D,eslam.data!AQ966,'consultant-net'!F:F)</f>
        <v>2455515.29</v>
      </c>
      <c r="AJ966" s="2">
        <f>VLOOKUP(A966,'eslam-to-invoicing'!A:B,2,0)</f>
        <v>0</v>
      </c>
      <c r="AQ966" s="2" t="str">
        <f t="shared" si="148"/>
        <v>PI Parks - MEP6</v>
      </c>
      <c r="AR966" s="2" t="str">
        <f t="shared" si="149"/>
        <v>06</v>
      </c>
    </row>
    <row r="967" spans="1:44" hidden="1" x14ac:dyDescent="0.3">
      <c r="A967" s="6" t="s">
        <v>24</v>
      </c>
      <c r="B967" s="34">
        <f>VLOOKUP(A967,Sheet1!A:B,2,0)</f>
        <v>1</v>
      </c>
      <c r="C967" s="6">
        <v>7</v>
      </c>
      <c r="D967" s="25"/>
      <c r="E967" s="2">
        <v>4908164.7340999991</v>
      </c>
      <c r="F967" s="26">
        <f>_xlfn.MAXIFS('data-from-invoicing'!E:E,'data-from-invoicing'!D:D,eslam.data!AR967)</f>
        <v>0</v>
      </c>
      <c r="G967" s="2">
        <f t="shared" si="146"/>
        <v>-4908164.7340999991</v>
      </c>
      <c r="H967" s="2"/>
      <c r="I967" s="23"/>
      <c r="J967" s="2">
        <f>SUMIF('collection only'!D:D,eslam.data!AQ967,'collection only'!E:E)</f>
        <v>2661364.08</v>
      </c>
      <c r="K967" s="26">
        <f>SUMIF('data-from-invoicing'!D:D,eslam.data!AR967,'data-from-invoicing'!F:F)</f>
        <v>0</v>
      </c>
      <c r="L967" s="2">
        <f t="shared" si="147"/>
        <v>-2661364.08</v>
      </c>
      <c r="M967" s="2"/>
      <c r="Q967" s="23"/>
      <c r="R967" s="2">
        <v>2661364.08</v>
      </c>
      <c r="S967" s="1">
        <v>43555</v>
      </c>
      <c r="T967" s="1">
        <v>43556</v>
      </c>
      <c r="U967" s="1">
        <v>43559</v>
      </c>
      <c r="V967">
        <v>15</v>
      </c>
      <c r="W967" s="1">
        <v>43589</v>
      </c>
      <c r="X967" s="1">
        <v>43599</v>
      </c>
      <c r="Y967" s="2">
        <v>39969524.1241</v>
      </c>
      <c r="Z967" s="2">
        <v>4404706.2941000015</v>
      </c>
      <c r="AF967" s="2">
        <v>0</v>
      </c>
      <c r="AG967" s="14">
        <f>SUMIF('consultant-gross'!D:D,eslam.data!AQ967,'consultant-gross'!F:F)</f>
        <v>4908164.7774000019</v>
      </c>
      <c r="AH967" s="14">
        <f>SUMIF('consultant-gross'!D:D,eslam.data!AQ967,'consultant-gross'!G:G)</f>
        <v>39969524.167400002</v>
      </c>
      <c r="AI967" s="14">
        <f>SUMIF('consultant-net'!D:D,eslam.data!AQ967,'consultant-net'!F:F)</f>
        <v>4844170.7079220042</v>
      </c>
      <c r="AJ967" s="2">
        <f>VLOOKUP(A967,'eslam-to-invoicing'!A:B,2,0)</f>
        <v>0</v>
      </c>
      <c r="AQ967" s="2" t="str">
        <f t="shared" si="148"/>
        <v>PI Parks - MEP7</v>
      </c>
      <c r="AR967" s="2" t="str">
        <f t="shared" si="149"/>
        <v>07</v>
      </c>
    </row>
    <row r="968" spans="1:44" hidden="1" x14ac:dyDescent="0.3">
      <c r="A968" s="6" t="s">
        <v>24</v>
      </c>
      <c r="B968" s="34">
        <f>VLOOKUP(A968,Sheet1!A:B,2,0)</f>
        <v>1</v>
      </c>
      <c r="C968" s="6">
        <v>8</v>
      </c>
      <c r="D968" s="25"/>
      <c r="E968" s="2">
        <v>2655162.8183000009</v>
      </c>
      <c r="F968" s="26">
        <f>_xlfn.MAXIFS('data-from-invoicing'!E:E,'data-from-invoicing'!D:D,eslam.data!AR968)</f>
        <v>0</v>
      </c>
      <c r="G968" s="2">
        <f t="shared" si="146"/>
        <v>-2655162.8183000009</v>
      </c>
      <c r="H968" s="2"/>
      <c r="I968" s="23"/>
      <c r="J968" s="2">
        <f>SUMIF('collection only'!D:D,eslam.data!AQ968,'collection only'!E:E)</f>
        <v>1478131.5</v>
      </c>
      <c r="K968" s="26">
        <f>SUMIF('data-from-invoicing'!D:D,eslam.data!AR968,'data-from-invoicing'!F:F)</f>
        <v>0</v>
      </c>
      <c r="L968" s="2">
        <f t="shared" si="147"/>
        <v>-1478131.5</v>
      </c>
      <c r="M968" s="2"/>
      <c r="Q968" s="23"/>
      <c r="R968" s="2">
        <v>1686090.790803991</v>
      </c>
      <c r="S968" s="1">
        <v>43585</v>
      </c>
      <c r="T968" s="1">
        <v>43590</v>
      </c>
      <c r="U968" s="1">
        <v>43591</v>
      </c>
      <c r="V968">
        <v>15</v>
      </c>
      <c r="W968" s="1">
        <v>43621</v>
      </c>
      <c r="X968" s="1">
        <v>43604</v>
      </c>
      <c r="Y968" s="2">
        <v>42624686.942400001</v>
      </c>
      <c r="Z968" s="2">
        <v>3262993.9849999999</v>
      </c>
      <c r="AF968" s="2">
        <v>0</v>
      </c>
      <c r="AG968" s="14">
        <f>SUMIF('consultant-gross'!D:D,eslam.data!AQ968,'consultant-gross'!F:F)</f>
        <v>2655162.8183000013</v>
      </c>
      <c r="AH968" s="14">
        <f>SUMIF('consultant-gross'!D:D,eslam.data!AQ968,'consultant-gross'!G:G)</f>
        <v>42624686.942400001</v>
      </c>
      <c r="AI968" s="14">
        <f>SUMIF('consultant-net'!D:D,eslam.data!AQ968,'consultant-net'!F:F)</f>
        <v>1686090.7908039913</v>
      </c>
      <c r="AJ968" s="2">
        <f>VLOOKUP(A968,'eslam-to-invoicing'!A:B,2,0)</f>
        <v>0</v>
      </c>
      <c r="AQ968" s="2" t="str">
        <f t="shared" si="148"/>
        <v>PI Parks - MEP8</v>
      </c>
      <c r="AR968" s="2" t="str">
        <f t="shared" si="149"/>
        <v>08</v>
      </c>
    </row>
    <row r="969" spans="1:44" hidden="1" x14ac:dyDescent="0.3">
      <c r="A969" s="6" t="s">
        <v>24</v>
      </c>
      <c r="B969" s="34">
        <f>VLOOKUP(A969,Sheet1!A:B,2,0)</f>
        <v>1</v>
      </c>
      <c r="C969" s="6">
        <v>9</v>
      </c>
      <c r="D969" s="25"/>
      <c r="E969" s="2">
        <v>3596767.6976000001</v>
      </c>
      <c r="F969" s="26">
        <f>_xlfn.MAXIFS('data-from-invoicing'!E:E,'data-from-invoicing'!D:D,eslam.data!AR969)</f>
        <v>0</v>
      </c>
      <c r="G969" s="2">
        <f t="shared" si="146"/>
        <v>-3596767.6976000001</v>
      </c>
      <c r="H969" s="2"/>
      <c r="I969" s="23"/>
      <c r="J969" s="2">
        <f>SUMIF('collection only'!D:D,eslam.data!AQ969,'collection only'!E:E)</f>
        <v>4813799.42</v>
      </c>
      <c r="K969" s="26">
        <f>SUMIF('data-from-invoicing'!D:D,eslam.data!AR969,'data-from-invoicing'!F:F)</f>
        <v>0</v>
      </c>
      <c r="L969" s="2">
        <f t="shared" si="147"/>
        <v>-4813799.42</v>
      </c>
      <c r="M969" s="2"/>
      <c r="Q969" s="23"/>
      <c r="R969" s="2">
        <v>5081340.66</v>
      </c>
      <c r="S969" s="1">
        <v>43646</v>
      </c>
      <c r="T969" s="1">
        <v>43646</v>
      </c>
      <c r="U969" s="1">
        <v>43748</v>
      </c>
      <c r="V969">
        <v>15</v>
      </c>
      <c r="W969" s="1">
        <v>43768</v>
      </c>
      <c r="X969" s="1">
        <v>43751</v>
      </c>
      <c r="Y969" s="2">
        <v>46221454.640000001</v>
      </c>
      <c r="Z969" s="2">
        <v>42070.75</v>
      </c>
      <c r="AF969" s="2">
        <v>0</v>
      </c>
      <c r="AG969" s="14">
        <f>SUMIF('consultant-gross'!D:D,eslam.data!AQ969,'consultant-gross'!F:F)</f>
        <v>3596767.6975999996</v>
      </c>
      <c r="AH969" s="14">
        <f>SUMIF('consultant-gross'!D:D,eslam.data!AQ969,'consultant-gross'!G:G)</f>
        <v>46221454.640000001</v>
      </c>
      <c r="AI969" s="14">
        <f>SUMIF('consultant-net'!D:D,eslam.data!AQ969,'consultant-net'!F:F)</f>
        <v>5081340.66</v>
      </c>
      <c r="AJ969" s="2">
        <f>VLOOKUP(A969,'eslam-to-invoicing'!A:B,2,0)</f>
        <v>0</v>
      </c>
      <c r="AQ969" s="2" t="str">
        <f t="shared" si="148"/>
        <v>PI Parks - MEP9</v>
      </c>
      <c r="AR969" s="2" t="str">
        <f t="shared" si="149"/>
        <v>09</v>
      </c>
    </row>
    <row r="970" spans="1:44" hidden="1" x14ac:dyDescent="0.3">
      <c r="B970" s="34" t="e">
        <f>VLOOKUP(A970,Sheet1!A:B,2,0)</f>
        <v>#N/A</v>
      </c>
      <c r="D970" s="25"/>
      <c r="F970" s="26">
        <f>_xlfn.MAXIFS('data-from-invoicing'!E:E,'data-from-invoicing'!D:D,eslam.data!AR970)</f>
        <v>0</v>
      </c>
      <c r="H970" s="2"/>
      <c r="I970" s="23"/>
      <c r="K970" s="26"/>
      <c r="M970" s="2"/>
      <c r="Q970" s="23"/>
    </row>
    <row r="971" spans="1:44" hidden="1" x14ac:dyDescent="0.3">
      <c r="A971" s="6" t="s">
        <v>2</v>
      </c>
      <c r="B971" s="6">
        <f>VLOOKUP(A971,Sheet1!A:B,2,0)</f>
        <v>1</v>
      </c>
      <c r="C971" s="6">
        <v>8</v>
      </c>
      <c r="D971" s="25"/>
      <c r="F971" s="26">
        <f>_xlfn.MAXIFS('data-from-invoicing'!E:E,'data-from-invoicing'!D:D,eslam.data!AR971)</f>
        <v>0</v>
      </c>
      <c r="G971" s="2">
        <f t="shared" ref="G971:G1034" si="150">F971-E971</f>
        <v>0</v>
      </c>
      <c r="H971" s="2"/>
      <c r="I971" s="23"/>
      <c r="J971" s="2">
        <f>SUMIF('collection only'!D:D,eslam.data!AQ971,'collection only'!E:E)</f>
        <v>3005745.85</v>
      </c>
      <c r="K971" s="26">
        <f>SUMIF('data-from-invoicing'!D:D,eslam.data!AR971,'data-from-invoicing'!F:F)</f>
        <v>0</v>
      </c>
      <c r="L971" s="2">
        <f t="shared" ref="L971:L1034" si="151">K971-J971</f>
        <v>-3005745.85</v>
      </c>
      <c r="M971" s="2"/>
      <c r="Q971" s="23"/>
      <c r="R971" s="2">
        <v>3005745.85</v>
      </c>
      <c r="S971" s="1">
        <v>43008</v>
      </c>
      <c r="T971" s="1">
        <v>43006</v>
      </c>
      <c r="U971" s="1">
        <v>43006</v>
      </c>
      <c r="V971">
        <v>30</v>
      </c>
      <c r="W971" s="1">
        <v>43036</v>
      </c>
      <c r="X971" s="1">
        <v>43023</v>
      </c>
      <c r="Y971" s="2">
        <v>36182581.409999996</v>
      </c>
      <c r="Z971" s="2">
        <v>1713544.64</v>
      </c>
      <c r="AF971" s="2">
        <v>238645.64</v>
      </c>
      <c r="AG971" s="14">
        <f>SUMIF('consultant-gross'!D:D,eslam.data!AQ971,'consultant-gross'!F:F)</f>
        <v>0</v>
      </c>
      <c r="AH971" s="14">
        <f>SUMIF('consultant-gross'!D:D,eslam.data!AQ971,'consultant-gross'!G:G)</f>
        <v>0</v>
      </c>
      <c r="AI971" s="14">
        <f>SUMIF('consultant-net'!D:D,eslam.data!AQ971,'consultant-net'!F:F)</f>
        <v>0</v>
      </c>
      <c r="AJ971" s="2" t="str">
        <f>VLOOKUP(A971,'eslam-to-invoicing'!A:B,2,0)</f>
        <v>EMAAR-PKG#107-MARASSI</v>
      </c>
      <c r="AQ971" s="2" t="str">
        <f t="shared" ref="AQ971:AQ1034" si="152">A971&amp;C971</f>
        <v>PK #1078</v>
      </c>
      <c r="AR971" s="2" t="str">
        <f t="shared" ref="AR971:AR1034" si="153">AJ971&amp;C971</f>
        <v>EMAAR-PKG#107-MARASSI8</v>
      </c>
    </row>
    <row r="972" spans="1:44" hidden="1" x14ac:dyDescent="0.3">
      <c r="A972" s="6" t="s">
        <v>2</v>
      </c>
      <c r="B972" s="34">
        <f>VLOOKUP(A972,Sheet1!A:B,2,0)</f>
        <v>1</v>
      </c>
      <c r="C972" s="6">
        <v>9</v>
      </c>
      <c r="D972" s="25"/>
      <c r="E972" s="2">
        <v>1856322.1100000071</v>
      </c>
      <c r="F972" s="26">
        <f>_xlfn.MAXIFS('data-from-invoicing'!E:E,'data-from-invoicing'!D:D,eslam.data!AR972)</f>
        <v>0</v>
      </c>
      <c r="G972" s="2">
        <f t="shared" si="150"/>
        <v>-1856322.1100000071</v>
      </c>
      <c r="H972" s="2"/>
      <c r="I972" s="23"/>
      <c r="J972" s="2">
        <f>SUMIF('collection only'!D:D,eslam.data!AQ972,'collection only'!E:E)</f>
        <v>1418090.5</v>
      </c>
      <c r="K972" s="26">
        <f>SUMIF('data-from-invoicing'!D:D,eslam.data!AR972,'data-from-invoicing'!F:F)</f>
        <v>0</v>
      </c>
      <c r="L972" s="2">
        <f t="shared" si="151"/>
        <v>-1418090.5</v>
      </c>
      <c r="M972" s="2"/>
      <c r="Q972" s="23"/>
      <c r="R972" s="2">
        <v>1418090.5</v>
      </c>
      <c r="S972" s="1">
        <v>43039</v>
      </c>
      <c r="T972" s="1">
        <v>43039</v>
      </c>
      <c r="U972" s="1">
        <v>43040</v>
      </c>
      <c r="V972">
        <v>30</v>
      </c>
      <c r="W972" s="1">
        <v>43070</v>
      </c>
      <c r="X972" s="1">
        <v>43067</v>
      </c>
      <c r="Y972" s="2">
        <v>38038903.520000003</v>
      </c>
      <c r="Z972" s="2">
        <v>1713544.64</v>
      </c>
      <c r="AF972" s="2">
        <v>253179.82</v>
      </c>
      <c r="AG972" s="14">
        <f>SUMIF('consultant-gross'!D:D,eslam.data!AQ972,'consultant-gross'!F:F)</f>
        <v>1856322.1100000069</v>
      </c>
      <c r="AH972" s="14">
        <f>SUMIF('consultant-gross'!D:D,eslam.data!AQ972,'consultant-gross'!G:G)</f>
        <v>38038903.520000003</v>
      </c>
      <c r="AI972" s="14">
        <f>SUMIF('consultant-net'!D:D,eslam.data!AQ972,'consultant-net'!F:F)</f>
        <v>1418090.5</v>
      </c>
      <c r="AJ972" s="2" t="str">
        <f>VLOOKUP(A972,'eslam-to-invoicing'!A:B,2,0)</f>
        <v>EMAAR-PKG#107-MARASSI</v>
      </c>
      <c r="AQ972" s="2" t="str">
        <f t="shared" si="152"/>
        <v>PK #1079</v>
      </c>
      <c r="AR972" s="2" t="str">
        <f t="shared" si="153"/>
        <v>EMAAR-PKG#107-MARASSI9</v>
      </c>
    </row>
    <row r="973" spans="1:44" hidden="1" x14ac:dyDescent="0.3">
      <c r="A973" s="6" t="s">
        <v>2</v>
      </c>
      <c r="B973" s="34">
        <f>VLOOKUP(A973,Sheet1!A:B,2,0)</f>
        <v>1</v>
      </c>
      <c r="C973" s="6">
        <v>10</v>
      </c>
      <c r="D973" s="25"/>
      <c r="E973" s="2">
        <v>2025124.409999996</v>
      </c>
      <c r="F973" s="26">
        <f>_xlfn.MAXIFS('data-from-invoicing'!E:E,'data-from-invoicing'!D:D,eslam.data!AR973)</f>
        <v>0</v>
      </c>
      <c r="G973" s="2">
        <f t="shared" si="150"/>
        <v>-2025124.409999996</v>
      </c>
      <c r="H973" s="2"/>
      <c r="I973" s="23"/>
      <c r="J973" s="2">
        <f>SUMIF('collection only'!D:D,eslam.data!AQ973,'collection only'!E:E)</f>
        <v>1453205.38</v>
      </c>
      <c r="K973" s="26">
        <f>SUMIF('data-from-invoicing'!D:D,eslam.data!AR973,'data-from-invoicing'!F:F)</f>
        <v>0</v>
      </c>
      <c r="L973" s="2">
        <f t="shared" si="151"/>
        <v>-1453205.38</v>
      </c>
      <c r="M973" s="2"/>
      <c r="Q973" s="23"/>
      <c r="R973" s="2">
        <v>1453205.39</v>
      </c>
      <c r="S973" s="1">
        <v>43069</v>
      </c>
      <c r="T973" s="1">
        <v>43067</v>
      </c>
      <c r="U973" s="1">
        <v>43067</v>
      </c>
      <c r="V973">
        <v>30</v>
      </c>
      <c r="W973" s="1">
        <v>43097</v>
      </c>
      <c r="X973" s="1">
        <v>43096</v>
      </c>
      <c r="Y973" s="2">
        <v>40064027.93</v>
      </c>
      <c r="Z973" s="2">
        <v>1875947.9</v>
      </c>
      <c r="AF973" s="2">
        <v>264974.51</v>
      </c>
      <c r="AG973" s="14">
        <f>SUMIF('consultant-gross'!D:D,eslam.data!AQ973,'consultant-gross'!F:F)</f>
        <v>2025124.4099999964</v>
      </c>
      <c r="AH973" s="14">
        <f>SUMIF('consultant-gross'!D:D,eslam.data!AQ973,'consultant-gross'!G:G)</f>
        <v>40064027.93</v>
      </c>
      <c r="AI973" s="14">
        <f>SUMIF('consultant-net'!D:D,eslam.data!AQ973,'consultant-net'!F:F)</f>
        <v>1453205.39</v>
      </c>
      <c r="AJ973" s="2" t="str">
        <f>VLOOKUP(A973,'eslam-to-invoicing'!A:B,2,0)</f>
        <v>EMAAR-PKG#107-MARASSI</v>
      </c>
      <c r="AQ973" s="2" t="str">
        <f t="shared" si="152"/>
        <v>PK #10710</v>
      </c>
      <c r="AR973" s="2" t="str">
        <f t="shared" si="153"/>
        <v>EMAAR-PKG#107-MARASSI10</v>
      </c>
    </row>
    <row r="974" spans="1:44" hidden="1" x14ac:dyDescent="0.3">
      <c r="A974" s="6" t="s">
        <v>2</v>
      </c>
      <c r="B974" s="34">
        <f>VLOOKUP(A974,Sheet1!A:B,2,0)</f>
        <v>1</v>
      </c>
      <c r="C974" s="6">
        <v>11</v>
      </c>
      <c r="D974" s="25"/>
      <c r="E974" s="2">
        <v>3591068.2299999972</v>
      </c>
      <c r="F974" s="26">
        <f>_xlfn.MAXIFS('data-from-invoicing'!E:E,'data-from-invoicing'!D:D,eslam.data!AR974)</f>
        <v>0</v>
      </c>
      <c r="G974" s="2">
        <f t="shared" si="150"/>
        <v>-3591068.2299999972</v>
      </c>
      <c r="H974" s="2"/>
      <c r="I974" s="23"/>
      <c r="J974" s="2">
        <f>SUMIF('collection only'!D:D,eslam.data!AQ974,'collection only'!E:E)</f>
        <v>2354508.52</v>
      </c>
      <c r="K974" s="26">
        <f>SUMIF('data-from-invoicing'!D:D,eslam.data!AR974,'data-from-invoicing'!F:F)</f>
        <v>0</v>
      </c>
      <c r="L974" s="2">
        <f t="shared" si="151"/>
        <v>-2354508.52</v>
      </c>
      <c r="M974" s="2"/>
      <c r="Q974" s="23"/>
      <c r="R974" s="2">
        <v>2604921.36</v>
      </c>
      <c r="S974" s="1">
        <v>43100</v>
      </c>
      <c r="T974" s="1">
        <v>43094</v>
      </c>
      <c r="U974" s="1">
        <v>43096</v>
      </c>
      <c r="V974">
        <v>30</v>
      </c>
      <c r="W974" s="1">
        <v>43126</v>
      </c>
      <c r="X974" s="1">
        <v>43115</v>
      </c>
      <c r="Y974" s="2">
        <v>43655096.159999996</v>
      </c>
      <c r="Z974" s="2">
        <v>1188936.54</v>
      </c>
      <c r="AF974" s="2">
        <v>282897.2</v>
      </c>
      <c r="AG974" s="14">
        <f>SUMIF('consultant-gross'!D:D,eslam.data!AQ974,'consultant-gross'!F:F)</f>
        <v>3591068.2299999967</v>
      </c>
      <c r="AH974" s="14">
        <f>SUMIF('consultant-gross'!D:D,eslam.data!AQ974,'consultant-gross'!G:G)</f>
        <v>43655096.159999996</v>
      </c>
      <c r="AI974" s="14">
        <f>SUMIF('consultant-net'!D:D,eslam.data!AQ974,'consultant-net'!F:F)</f>
        <v>2604921.36</v>
      </c>
      <c r="AJ974" s="2" t="str">
        <f>VLOOKUP(A974,'eslam-to-invoicing'!A:B,2,0)</f>
        <v>EMAAR-PKG#107-MARASSI</v>
      </c>
      <c r="AQ974" s="2" t="str">
        <f t="shared" si="152"/>
        <v>PK #10711</v>
      </c>
      <c r="AR974" s="2" t="str">
        <f t="shared" si="153"/>
        <v>EMAAR-PKG#107-MARASSI11</v>
      </c>
    </row>
    <row r="975" spans="1:44" hidden="1" x14ac:dyDescent="0.3">
      <c r="A975" s="6" t="s">
        <v>2</v>
      </c>
      <c r="B975" s="34">
        <f>VLOOKUP(A975,Sheet1!A:B,2,0)</f>
        <v>1</v>
      </c>
      <c r="C975" s="6">
        <v>12</v>
      </c>
      <c r="D975" s="25"/>
      <c r="E975" s="2">
        <v>5883258.75</v>
      </c>
      <c r="F975" s="26">
        <f>_xlfn.MAXIFS('data-from-invoicing'!E:E,'data-from-invoicing'!D:D,eslam.data!AR975)</f>
        <v>0</v>
      </c>
      <c r="G975" s="2">
        <f t="shared" si="150"/>
        <v>-5883258.75</v>
      </c>
      <c r="H975" s="2"/>
      <c r="I975" s="23"/>
      <c r="J975" s="2">
        <f>SUMIF('collection only'!D:D,eslam.data!AQ975,'collection only'!E:E)</f>
        <v>4193998</v>
      </c>
      <c r="K975" s="26">
        <f>SUMIF('data-from-invoicing'!D:D,eslam.data!AR975,'data-from-invoicing'!F:F)</f>
        <v>0</v>
      </c>
      <c r="L975" s="2">
        <f t="shared" si="151"/>
        <v>-4193998</v>
      </c>
      <c r="M975" s="2"/>
      <c r="Q975" s="23"/>
      <c r="R975" s="2">
        <v>5012769.6100000003</v>
      </c>
      <c r="S975" s="1">
        <v>43131</v>
      </c>
      <c r="T975" s="1">
        <v>43125</v>
      </c>
      <c r="U975" s="1">
        <v>43125</v>
      </c>
      <c r="V975">
        <v>30</v>
      </c>
      <c r="W975" s="1">
        <v>43155</v>
      </c>
      <c r="X975" s="1">
        <v>43157</v>
      </c>
      <c r="Y975" s="2">
        <v>49538354.909999996</v>
      </c>
      <c r="Z975" s="2">
        <v>366842.14</v>
      </c>
      <c r="AF975" s="2">
        <v>315029.17</v>
      </c>
      <c r="AG975" s="14">
        <f>SUMIF('consultant-gross'!D:D,eslam.data!AQ975,'consultant-gross'!F:F)</f>
        <v>0</v>
      </c>
      <c r="AH975" s="14">
        <f>SUMIF('consultant-gross'!D:D,eslam.data!AQ975,'consultant-gross'!G:G)</f>
        <v>0</v>
      </c>
      <c r="AI975" s="14">
        <f>SUMIF('consultant-net'!D:D,eslam.data!AQ975,'consultant-net'!F:F)</f>
        <v>0</v>
      </c>
      <c r="AJ975" s="2" t="str">
        <f>VLOOKUP(A975,'eslam-to-invoicing'!A:B,2,0)</f>
        <v>EMAAR-PKG#107-MARASSI</v>
      </c>
      <c r="AQ975" s="2" t="str">
        <f t="shared" si="152"/>
        <v>PK #10712</v>
      </c>
      <c r="AR975" s="2" t="str">
        <f t="shared" si="153"/>
        <v>EMAAR-PKG#107-MARASSI12</v>
      </c>
    </row>
    <row r="976" spans="1:44" hidden="1" x14ac:dyDescent="0.3">
      <c r="A976" s="6" t="s">
        <v>2</v>
      </c>
      <c r="B976" s="34">
        <f>VLOOKUP(A976,Sheet1!A:B,2,0)</f>
        <v>1</v>
      </c>
      <c r="C976" s="6">
        <v>13</v>
      </c>
      <c r="D976" s="25"/>
      <c r="E976" s="2">
        <v>2719252.3700000048</v>
      </c>
      <c r="F976" s="26">
        <f>_xlfn.MAXIFS('data-from-invoicing'!E:E,'data-from-invoicing'!D:D,eslam.data!AR976)</f>
        <v>0</v>
      </c>
      <c r="G976" s="2">
        <f t="shared" si="150"/>
        <v>-2719252.3700000048</v>
      </c>
      <c r="H976" s="2"/>
      <c r="I976" s="23"/>
      <c r="J976" s="2">
        <f>SUMIF('collection only'!D:D,eslam.data!AQ976,'collection only'!E:E)</f>
        <v>3281572.56</v>
      </c>
      <c r="K976" s="26">
        <f>SUMIF('data-from-invoicing'!D:D,eslam.data!AR976,'data-from-invoicing'!F:F)</f>
        <v>0</v>
      </c>
      <c r="L976" s="2">
        <f t="shared" si="151"/>
        <v>-3281572.56</v>
      </c>
      <c r="M976" s="2"/>
      <c r="Q976" s="23"/>
      <c r="R976" s="2">
        <v>2462800.9500000002</v>
      </c>
      <c r="S976" s="1">
        <v>43159</v>
      </c>
      <c r="T976" s="1">
        <v>43169</v>
      </c>
      <c r="U976" s="1">
        <v>43171</v>
      </c>
      <c r="V976">
        <v>30</v>
      </c>
      <c r="W976" s="1">
        <v>43201</v>
      </c>
      <c r="X976" s="1">
        <v>43194</v>
      </c>
      <c r="Y976" s="2">
        <v>52257607.280000001</v>
      </c>
      <c r="Z976" s="2">
        <v>323504.14</v>
      </c>
      <c r="AF976" s="2">
        <v>369537.93</v>
      </c>
      <c r="AG976" s="14">
        <f>SUMIF('consultant-gross'!D:D,eslam.data!AQ976,'consultant-gross'!F:F)</f>
        <v>2719252.3700000048</v>
      </c>
      <c r="AH976" s="14">
        <f>SUMIF('consultant-gross'!D:D,eslam.data!AQ976,'consultant-gross'!G:G)</f>
        <v>52257607.280000001</v>
      </c>
      <c r="AI976" s="14">
        <f>SUMIF('consultant-net'!D:D,eslam.data!AQ976,'consultant-net'!F:F)</f>
        <v>2462800.9500000002</v>
      </c>
      <c r="AJ976" s="2" t="str">
        <f>VLOOKUP(A976,'eslam-to-invoicing'!A:B,2,0)</f>
        <v>EMAAR-PKG#107-MARASSI</v>
      </c>
      <c r="AQ976" s="2" t="str">
        <f t="shared" si="152"/>
        <v>PK #10713</v>
      </c>
      <c r="AR976" s="2" t="str">
        <f t="shared" si="153"/>
        <v>EMAAR-PKG#107-MARASSI13</v>
      </c>
    </row>
    <row r="977" spans="1:44" hidden="1" x14ac:dyDescent="0.3">
      <c r="A977" s="6" t="s">
        <v>2</v>
      </c>
      <c r="B977" s="6">
        <f>VLOOKUP(A977,Sheet1!A:B,2,0)</f>
        <v>1</v>
      </c>
      <c r="C977" s="6">
        <v>14</v>
      </c>
      <c r="D977" s="25"/>
      <c r="E977" s="2">
        <v>1449945.8099999949</v>
      </c>
      <c r="F977" s="26">
        <f>_xlfn.MAXIFS('data-from-invoicing'!E:E,'data-from-invoicing'!D:D,eslam.data!AR977)</f>
        <v>1449945.92</v>
      </c>
      <c r="G977" s="2">
        <f t="shared" si="150"/>
        <v>0.110000004991889</v>
      </c>
      <c r="H977" s="2"/>
      <c r="I977" s="23"/>
      <c r="J977" s="2">
        <f>SUMIF('collection only'!D:D,eslam.data!AQ977,'collection only'!E:E)</f>
        <v>166316.41</v>
      </c>
      <c r="K977" s="26">
        <f>SUMIF('data-from-invoicing'!D:D,eslam.data!AR977,'data-from-invoicing'!F:F)</f>
        <v>2534475.7699999996</v>
      </c>
      <c r="L977" s="2">
        <f t="shared" si="151"/>
        <v>2368159.3599999994</v>
      </c>
      <c r="M977" s="2"/>
      <c r="Q977" s="23"/>
      <c r="R977" s="2">
        <v>166316.41</v>
      </c>
      <c r="S977" s="1">
        <v>43190</v>
      </c>
      <c r="T977" s="1">
        <v>43200</v>
      </c>
      <c r="U977" s="1">
        <v>43201</v>
      </c>
      <c r="V977">
        <v>30</v>
      </c>
      <c r="W977" s="1">
        <v>43231</v>
      </c>
      <c r="X977" s="1">
        <v>43219</v>
      </c>
      <c r="Y977" s="2">
        <v>53707553.090000004</v>
      </c>
      <c r="Z977" s="2">
        <v>0</v>
      </c>
      <c r="AF977" s="2">
        <v>1275350.71</v>
      </c>
      <c r="AG977" s="14">
        <f>SUMIF('consultant-gross'!D:D,eslam.data!AQ977,'consultant-gross'!F:F)</f>
        <v>1449945.8099999949</v>
      </c>
      <c r="AH977" s="14">
        <f>SUMIF('consultant-gross'!D:D,eslam.data!AQ977,'consultant-gross'!G:G)</f>
        <v>53707553.089999996</v>
      </c>
      <c r="AI977" s="14">
        <f>SUMIF('consultant-net'!D:D,eslam.data!AQ977,'consultant-net'!F:F)</f>
        <v>166316.41</v>
      </c>
      <c r="AJ977" s="2" t="str">
        <f>VLOOKUP(A977,'eslam-to-invoicing'!A:B,2,0)</f>
        <v>EMAAR-PKG#107-MARASSI</v>
      </c>
      <c r="AQ977" s="2" t="str">
        <f t="shared" si="152"/>
        <v>PK #10714</v>
      </c>
      <c r="AR977" s="2" t="str">
        <f t="shared" si="153"/>
        <v>EMAAR-PKG#107-MARASSI14</v>
      </c>
    </row>
    <row r="978" spans="1:44" hidden="1" x14ac:dyDescent="0.3">
      <c r="A978" s="6" t="s">
        <v>2</v>
      </c>
      <c r="B978" s="6">
        <f>VLOOKUP(A978,Sheet1!A:B,2,0)</f>
        <v>1</v>
      </c>
      <c r="C978" s="6">
        <v>15</v>
      </c>
      <c r="D978" s="25"/>
      <c r="E978" s="2">
        <v>0</v>
      </c>
      <c r="F978" s="26">
        <f>_xlfn.MAXIFS('data-from-invoicing'!E:E,'data-from-invoicing'!D:D,eslam.data!AR978)</f>
        <v>0</v>
      </c>
      <c r="G978" s="2">
        <f t="shared" si="150"/>
        <v>0</v>
      </c>
      <c r="H978" s="2"/>
      <c r="I978" s="23"/>
      <c r="J978" s="2">
        <f>SUMIF('collection only'!D:D,eslam.data!AQ978,'collection only'!E:E)</f>
        <v>1406606.27</v>
      </c>
      <c r="K978" s="26">
        <f>SUMIF('data-from-invoicing'!D:D,eslam.data!AR978,'data-from-invoicing'!F:F)</f>
        <v>0</v>
      </c>
      <c r="L978" s="2">
        <f t="shared" si="151"/>
        <v>-1406606.27</v>
      </c>
      <c r="M978" s="2"/>
      <c r="Q978" s="23"/>
      <c r="R978" s="2">
        <v>1406606.27</v>
      </c>
      <c r="S978" s="1">
        <v>43220</v>
      </c>
      <c r="T978" s="1">
        <v>43225</v>
      </c>
      <c r="U978" s="1">
        <v>43226</v>
      </c>
      <c r="V978">
        <v>30</v>
      </c>
      <c r="W978" s="1">
        <v>43256</v>
      </c>
      <c r="X978" s="1">
        <v>43243</v>
      </c>
      <c r="Y978" s="2">
        <v>53707553.090000004</v>
      </c>
      <c r="Z978" s="2">
        <v>0</v>
      </c>
      <c r="AF978" s="2">
        <v>1275350.71</v>
      </c>
      <c r="AG978" s="14">
        <f>SUMIF('consultant-gross'!D:D,eslam.data!AQ978,'consultant-gross'!F:F)</f>
        <v>0</v>
      </c>
      <c r="AH978" s="14">
        <f>SUMIF('consultant-gross'!D:D,eslam.data!AQ978,'consultant-gross'!G:G)</f>
        <v>0</v>
      </c>
      <c r="AI978" s="14">
        <f>SUMIF('consultant-net'!D:D,eslam.data!AQ978,'consultant-net'!F:F)</f>
        <v>1406606.27</v>
      </c>
      <c r="AJ978" s="2" t="str">
        <f>VLOOKUP(A978,'eslam-to-invoicing'!A:B,2,0)</f>
        <v>EMAAR-PKG#107-MARASSI</v>
      </c>
      <c r="AQ978" s="2" t="str">
        <f t="shared" si="152"/>
        <v>PK #10715</v>
      </c>
      <c r="AR978" s="2" t="str">
        <f t="shared" si="153"/>
        <v>EMAAR-PKG#107-MARASSI15</v>
      </c>
    </row>
    <row r="979" spans="1:44" hidden="1" x14ac:dyDescent="0.3">
      <c r="A979" s="6" t="s">
        <v>2</v>
      </c>
      <c r="B979" s="6">
        <f>VLOOKUP(A979,Sheet1!A:B,2,0)</f>
        <v>1</v>
      </c>
      <c r="C979" s="6">
        <v>16</v>
      </c>
      <c r="D979" s="25"/>
      <c r="E979" s="2">
        <v>1.000000536441803E-2</v>
      </c>
      <c r="F979" s="26">
        <f>_xlfn.MAXIFS('data-from-invoicing'!E:E,'data-from-invoicing'!D:D,eslam.data!AR979)</f>
        <v>0</v>
      </c>
      <c r="G979" s="2">
        <f t="shared" si="150"/>
        <v>-1.000000536441803E-2</v>
      </c>
      <c r="H979" s="2"/>
      <c r="I979" s="23"/>
      <c r="J979" s="2">
        <f>SUMIF('collection only'!D:D,eslam.data!AQ979,'collection only'!E:E)</f>
        <v>131256.74</v>
      </c>
      <c r="K979" s="26">
        <f>SUMIF('data-from-invoicing'!D:D,eslam.data!AR979,'data-from-invoicing'!F:F)</f>
        <v>0</v>
      </c>
      <c r="L979" s="2">
        <f t="shared" si="151"/>
        <v>-131256.74</v>
      </c>
      <c r="M979" s="2"/>
      <c r="Q979" s="23"/>
      <c r="R979" s="2">
        <v>131256.74</v>
      </c>
      <c r="S979" s="1">
        <v>43251</v>
      </c>
      <c r="T979" s="1">
        <v>43252</v>
      </c>
      <c r="U979" s="1">
        <v>43250</v>
      </c>
      <c r="V979">
        <v>30</v>
      </c>
      <c r="W979" s="1">
        <v>43280</v>
      </c>
      <c r="X979" s="1">
        <v>43279</v>
      </c>
      <c r="Y979" s="2">
        <v>53707553.100000001</v>
      </c>
      <c r="Z979" s="2">
        <v>0</v>
      </c>
      <c r="AF979" s="2">
        <v>1292122.78</v>
      </c>
      <c r="AG979" s="14">
        <f>SUMIF('consultant-gross'!D:D,eslam.data!AQ979,'consultant-gross'!F:F)</f>
        <v>0</v>
      </c>
      <c r="AH979" s="14">
        <f>SUMIF('consultant-gross'!D:D,eslam.data!AQ979,'consultant-gross'!G:G)</f>
        <v>0</v>
      </c>
      <c r="AI979" s="14">
        <f>SUMIF('consultant-net'!D:D,eslam.data!AQ979,'consultant-net'!F:F)</f>
        <v>0</v>
      </c>
      <c r="AJ979" s="2" t="str">
        <f>VLOOKUP(A979,'eslam-to-invoicing'!A:B,2,0)</f>
        <v>EMAAR-PKG#107-MARASSI</v>
      </c>
      <c r="AQ979" s="2" t="str">
        <f t="shared" si="152"/>
        <v>PK #10716</v>
      </c>
      <c r="AR979" s="2" t="str">
        <f t="shared" si="153"/>
        <v>EMAAR-PKG#107-MARASSI16</v>
      </c>
    </row>
    <row r="980" spans="1:44" hidden="1" x14ac:dyDescent="0.3">
      <c r="A980" s="6" t="s">
        <v>2</v>
      </c>
      <c r="B980" s="6">
        <f>VLOOKUP(A980,Sheet1!A:B,2,0)</f>
        <v>1</v>
      </c>
      <c r="C980" s="6">
        <v>17</v>
      </c>
      <c r="D980" s="25"/>
      <c r="E980" s="2">
        <v>0</v>
      </c>
      <c r="F980" s="26">
        <f>_xlfn.MAXIFS('data-from-invoicing'!E:E,'data-from-invoicing'!D:D,eslam.data!AR980)</f>
        <v>0</v>
      </c>
      <c r="G980" s="2">
        <f t="shared" si="150"/>
        <v>0</v>
      </c>
      <c r="H980" s="2"/>
      <c r="I980" s="23"/>
      <c r="J980" s="2">
        <f>SUMIF('collection only'!D:D,eslam.data!AQ980,'collection only'!E:E)</f>
        <v>763627.7</v>
      </c>
      <c r="K980" s="26">
        <f>SUMIF('data-from-invoicing'!D:D,eslam.data!AR980,'data-from-invoicing'!F:F)</f>
        <v>0</v>
      </c>
      <c r="L980" s="2">
        <f t="shared" si="151"/>
        <v>-763627.7</v>
      </c>
      <c r="M980" s="2"/>
      <c r="Q980" s="23"/>
      <c r="R980" s="2">
        <v>763627.7</v>
      </c>
      <c r="S980" s="1">
        <v>43373</v>
      </c>
      <c r="T980" s="1">
        <v>43368</v>
      </c>
      <c r="U980" s="1">
        <v>43368</v>
      </c>
      <c r="V980">
        <v>30</v>
      </c>
      <c r="W980" s="1">
        <v>43398</v>
      </c>
      <c r="X980" s="1">
        <v>43394</v>
      </c>
      <c r="Y980" s="2">
        <v>53707553.100000001</v>
      </c>
      <c r="Z980" s="2">
        <v>0</v>
      </c>
      <c r="AF980" s="2">
        <v>496495.08</v>
      </c>
      <c r="AG980" s="14">
        <f>SUMIF('consultant-gross'!D:D,eslam.data!AQ980,'consultant-gross'!F:F)</f>
        <v>0</v>
      </c>
      <c r="AH980" s="14">
        <f>SUMIF('consultant-gross'!D:D,eslam.data!AQ980,'consultant-gross'!G:G)</f>
        <v>0</v>
      </c>
      <c r="AI980" s="14">
        <f>SUMIF('consultant-net'!D:D,eslam.data!AQ980,'consultant-net'!F:F)</f>
        <v>763627.7</v>
      </c>
      <c r="AJ980" s="2" t="str">
        <f>VLOOKUP(A980,'eslam-to-invoicing'!A:B,2,0)</f>
        <v>EMAAR-PKG#107-MARASSI</v>
      </c>
      <c r="AQ980" s="2" t="str">
        <f t="shared" si="152"/>
        <v>PK #10717</v>
      </c>
      <c r="AR980" s="2" t="str">
        <f t="shared" si="153"/>
        <v>EMAAR-PKG#107-MARASSI17</v>
      </c>
    </row>
    <row r="981" spans="1:44" hidden="1" x14ac:dyDescent="0.3">
      <c r="A981" s="6" t="s">
        <v>2</v>
      </c>
      <c r="B981" s="34">
        <f>VLOOKUP(A981,Sheet1!A:B,2,0)</f>
        <v>1</v>
      </c>
      <c r="C981" s="6">
        <v>18</v>
      </c>
      <c r="D981" s="25"/>
      <c r="E981" s="2">
        <v>989048.53999999911</v>
      </c>
      <c r="F981" s="26">
        <f>_xlfn.MAXIFS('data-from-invoicing'!E:E,'data-from-invoicing'!D:D,eslam.data!AR981)</f>
        <v>1069591.54</v>
      </c>
      <c r="G981" s="2">
        <f t="shared" si="150"/>
        <v>80543.000000000931</v>
      </c>
      <c r="H981" s="2"/>
      <c r="I981" s="23"/>
      <c r="J981" s="2">
        <f>SUMIF('collection only'!D:D,eslam.data!AQ981,'collection only'!E:E)</f>
        <v>1341459.1399999999</v>
      </c>
      <c r="K981" s="26">
        <f>SUMIF('data-from-invoicing'!D:D,eslam.data!AR981,'data-from-invoicing'!F:F)</f>
        <v>1054265.6170000001</v>
      </c>
      <c r="L981" s="2">
        <f t="shared" si="151"/>
        <v>-287193.52299999981</v>
      </c>
      <c r="M981" s="2"/>
      <c r="Q981" s="23"/>
      <c r="R981" s="2">
        <v>940988.93</v>
      </c>
      <c r="S981" s="1">
        <v>43585</v>
      </c>
      <c r="T981" s="1">
        <v>43580</v>
      </c>
      <c r="U981" s="1">
        <v>43629</v>
      </c>
      <c r="V981">
        <v>30</v>
      </c>
      <c r="W981" s="1">
        <v>43659</v>
      </c>
      <c r="X981" s="1">
        <v>43676</v>
      </c>
      <c r="Y981" s="2">
        <v>54696601.640000001</v>
      </c>
      <c r="AF981" s="2">
        <v>1898258.43</v>
      </c>
      <c r="AG981" s="14">
        <f>SUMIF('consultant-gross'!D:D,eslam.data!AQ981,'consultant-gross'!F:F)</f>
        <v>0</v>
      </c>
      <c r="AH981" s="14">
        <f>SUMIF('consultant-gross'!D:D,eslam.data!AQ981,'consultant-gross'!G:G)</f>
        <v>0</v>
      </c>
      <c r="AI981" s="14">
        <f>SUMIF('consultant-net'!D:D,eslam.data!AQ981,'consultant-net'!F:F)</f>
        <v>0</v>
      </c>
      <c r="AJ981" s="2" t="str">
        <f>VLOOKUP(A981,'eslam-to-invoicing'!A:B,2,0)</f>
        <v>EMAAR-PKG#107-MARASSI</v>
      </c>
      <c r="AQ981" s="2" t="str">
        <f t="shared" si="152"/>
        <v>PK #10718</v>
      </c>
      <c r="AR981" s="2" t="str">
        <f t="shared" si="153"/>
        <v>EMAAR-PKG#107-MARASSI18</v>
      </c>
    </row>
    <row r="982" spans="1:44" hidden="1" x14ac:dyDescent="0.3">
      <c r="A982" s="6" t="s">
        <v>15</v>
      </c>
      <c r="B982" s="34">
        <f>VLOOKUP(A982,Sheet1!A:B,2,0)</f>
        <v>1</v>
      </c>
      <c r="C982" s="6">
        <v>1</v>
      </c>
      <c r="D982" s="25"/>
      <c r="E982" s="2">
        <v>4130129.14</v>
      </c>
      <c r="F982" s="26">
        <f>_xlfn.MAXIFS('data-from-invoicing'!E:E,'data-from-invoicing'!D:D,eslam.data!AR982)</f>
        <v>0</v>
      </c>
      <c r="G982" s="2">
        <f t="shared" si="150"/>
        <v>-4130129.14</v>
      </c>
      <c r="H982" s="2"/>
      <c r="I982" s="23"/>
      <c r="J982" s="2">
        <f>SUMIF('collection only'!D:D,eslam.data!AQ982,'collection only'!E:E)</f>
        <v>4130129.12</v>
      </c>
      <c r="K982" s="26">
        <f>SUMIF('data-from-invoicing'!D:D,eslam.data!AR982,'data-from-invoicing'!F:F)</f>
        <v>0</v>
      </c>
      <c r="L982" s="2">
        <f t="shared" si="151"/>
        <v>-4130129.12</v>
      </c>
      <c r="M982" s="2"/>
      <c r="Q982" s="23"/>
      <c r="R982" s="2">
        <v>4130129.14</v>
      </c>
      <c r="S982" s="1">
        <v>43100</v>
      </c>
      <c r="T982" s="1">
        <v>43101</v>
      </c>
      <c r="U982" s="1">
        <v>43118</v>
      </c>
      <c r="V982">
        <v>30</v>
      </c>
      <c r="W982" s="1">
        <v>43148</v>
      </c>
      <c r="X982" s="1">
        <v>43144</v>
      </c>
      <c r="Y982" s="2">
        <v>4130129.14</v>
      </c>
      <c r="AF982" s="2">
        <v>0</v>
      </c>
      <c r="AG982" s="14">
        <f>SUMIF('consultant-gross'!D:D,eslam.data!AQ982,'consultant-gross'!F:F)</f>
        <v>0</v>
      </c>
      <c r="AH982" s="14">
        <f>SUMIF('consultant-gross'!D:D,eslam.data!AQ982,'consultant-gross'!G:G)</f>
        <v>0</v>
      </c>
      <c r="AI982" s="14">
        <f>SUMIF('consultant-net'!D:D,eslam.data!AQ982,'consultant-net'!F:F)</f>
        <v>0</v>
      </c>
      <c r="AJ982" s="2" t="str">
        <f>VLOOKUP(A982,'eslam-to-invoicing'!A:B,2,0)</f>
        <v>EMAAR-PKG117- MARASSI</v>
      </c>
      <c r="AQ982" s="2" t="str">
        <f t="shared" si="152"/>
        <v>PK #1171</v>
      </c>
      <c r="AR982" s="2" t="str">
        <f t="shared" si="153"/>
        <v>EMAAR-PKG117- MARASSI1</v>
      </c>
    </row>
    <row r="983" spans="1:44" hidden="1" x14ac:dyDescent="0.3">
      <c r="A983" s="6" t="s">
        <v>15</v>
      </c>
      <c r="B983" s="34">
        <f>VLOOKUP(A983,Sheet1!A:B,2,0)</f>
        <v>1</v>
      </c>
      <c r="C983" s="6">
        <v>2</v>
      </c>
      <c r="D983" s="25"/>
      <c r="E983" s="2">
        <v>7803090.3899999997</v>
      </c>
      <c r="F983" s="26">
        <f>_xlfn.MAXIFS('data-from-invoicing'!E:E,'data-from-invoicing'!D:D,eslam.data!AR983)</f>
        <v>0</v>
      </c>
      <c r="G983" s="2">
        <f t="shared" si="150"/>
        <v>-7803090.3899999997</v>
      </c>
      <c r="H983" s="2"/>
      <c r="I983" s="23"/>
      <c r="J983" s="2">
        <f>SUMIF('collection only'!D:D,eslam.data!AQ983,'collection only'!E:E)</f>
        <v>6455421.0099999998</v>
      </c>
      <c r="K983" s="26">
        <f>SUMIF('data-from-invoicing'!D:D,eslam.data!AR983,'data-from-invoicing'!F:F)</f>
        <v>0</v>
      </c>
      <c r="L983" s="2">
        <f t="shared" si="151"/>
        <v>-6455421.0099999998</v>
      </c>
      <c r="M983" s="2"/>
      <c r="Q983" s="23"/>
      <c r="R983" s="2">
        <v>6455421.0099999998</v>
      </c>
      <c r="S983" s="1">
        <v>43131</v>
      </c>
      <c r="T983" s="1">
        <v>43146</v>
      </c>
      <c r="U983" s="1">
        <v>43146</v>
      </c>
      <c r="V983">
        <v>30</v>
      </c>
      <c r="W983" s="1">
        <v>43176</v>
      </c>
      <c r="X983" s="1">
        <v>43166</v>
      </c>
      <c r="Y983" s="2">
        <v>7803090.3899999997</v>
      </c>
      <c r="Z983" s="2">
        <v>0</v>
      </c>
      <c r="AF983" s="2">
        <v>60159.47</v>
      </c>
      <c r="AG983" s="14">
        <f>SUMIF('consultant-gross'!D:D,eslam.data!AQ983,'consultant-gross'!F:F)</f>
        <v>7803090.3499999996</v>
      </c>
      <c r="AH983" s="14">
        <f>SUMIF('consultant-gross'!D:D,eslam.data!AQ983,'consultant-gross'!G:G)</f>
        <v>7803090.3499999996</v>
      </c>
      <c r="AI983" s="14">
        <f>SUMIF('consultant-net'!D:D,eslam.data!AQ983,'consultant-net'!F:F)</f>
        <v>6466420.9699999997</v>
      </c>
      <c r="AJ983" s="2" t="str">
        <f>VLOOKUP(A983,'eslam-to-invoicing'!A:B,2,0)</f>
        <v>EMAAR-PKG117- MARASSI</v>
      </c>
      <c r="AQ983" s="2" t="str">
        <f t="shared" si="152"/>
        <v>PK #1172</v>
      </c>
      <c r="AR983" s="2" t="str">
        <f t="shared" si="153"/>
        <v>EMAAR-PKG117- MARASSI2</v>
      </c>
    </row>
    <row r="984" spans="1:44" hidden="1" x14ac:dyDescent="0.3">
      <c r="A984" s="6" t="s">
        <v>15</v>
      </c>
      <c r="B984" s="34">
        <f>VLOOKUP(A984,Sheet1!A:B,2,0)</f>
        <v>1</v>
      </c>
      <c r="C984" s="6">
        <v>3</v>
      </c>
      <c r="D984" s="25"/>
      <c r="E984" s="2">
        <v>4332593.51</v>
      </c>
      <c r="F984" s="26">
        <f>_xlfn.MAXIFS('data-from-invoicing'!E:E,'data-from-invoicing'!D:D,eslam.data!AR984)</f>
        <v>0</v>
      </c>
      <c r="G984" s="2">
        <f t="shared" si="150"/>
        <v>-4332593.51</v>
      </c>
      <c r="H984" s="2"/>
      <c r="I984" s="23"/>
      <c r="J984" s="2">
        <f>SUMIF('collection only'!D:D,eslam.data!AQ984,'collection only'!E:E)</f>
        <v>4502026.51</v>
      </c>
      <c r="K984" s="26">
        <f>SUMIF('data-from-invoicing'!D:D,eslam.data!AR984,'data-from-invoicing'!F:F)</f>
        <v>0</v>
      </c>
      <c r="L984" s="2">
        <f t="shared" si="151"/>
        <v>-4502026.51</v>
      </c>
      <c r="M984" s="2"/>
      <c r="Q984" s="23"/>
      <c r="R984" s="2">
        <v>4502026.5199999996</v>
      </c>
      <c r="S984" s="1">
        <v>43159</v>
      </c>
      <c r="T984" s="1">
        <v>43164</v>
      </c>
      <c r="U984" s="1">
        <v>43166</v>
      </c>
      <c r="V984">
        <v>30</v>
      </c>
      <c r="W984" s="1">
        <v>43196</v>
      </c>
      <c r="X984" s="1">
        <v>43188</v>
      </c>
      <c r="Y984" s="2">
        <v>12135683.859999999</v>
      </c>
      <c r="Z984" s="2">
        <v>1176749.78</v>
      </c>
      <c r="AF984" s="2">
        <v>106021.19</v>
      </c>
      <c r="AG984" s="14">
        <f>SUMIF('consultant-gross'!D:D,eslam.data!AQ984,'consultant-gross'!F:F)</f>
        <v>4332593.51</v>
      </c>
      <c r="AH984" s="14">
        <f>SUMIF('consultant-gross'!D:D,eslam.data!AQ984,'consultant-gross'!G:G)</f>
        <v>12135683.859999999</v>
      </c>
      <c r="AI984" s="14">
        <f>SUMIF('consultant-net'!D:D,eslam.data!AQ984,'consultant-net'!F:F)</f>
        <v>4502026.5199999996</v>
      </c>
      <c r="AJ984" s="2" t="str">
        <f>VLOOKUP(A984,'eslam-to-invoicing'!A:B,2,0)</f>
        <v>EMAAR-PKG117- MARASSI</v>
      </c>
      <c r="AQ984" s="2" t="str">
        <f t="shared" si="152"/>
        <v>PK #1173</v>
      </c>
      <c r="AR984" s="2" t="str">
        <f t="shared" si="153"/>
        <v>EMAAR-PKG117- MARASSI3</v>
      </c>
    </row>
    <row r="985" spans="1:44" hidden="1" x14ac:dyDescent="0.3">
      <c r="A985" s="6" t="s">
        <v>15</v>
      </c>
      <c r="B985" s="34">
        <f>VLOOKUP(A985,Sheet1!A:B,2,0)</f>
        <v>1</v>
      </c>
      <c r="C985" s="6">
        <v>4</v>
      </c>
      <c r="D985" s="25"/>
      <c r="E985" s="2">
        <v>4131277.1774396021</v>
      </c>
      <c r="F985" s="26">
        <f>_xlfn.MAXIFS('data-from-invoicing'!E:E,'data-from-invoicing'!D:D,eslam.data!AR985)</f>
        <v>0</v>
      </c>
      <c r="G985" s="2">
        <f t="shared" si="150"/>
        <v>-4131277.1774396021</v>
      </c>
      <c r="H985" s="2"/>
      <c r="I985" s="23"/>
      <c r="J985" s="2">
        <f>SUMIF('collection only'!D:D,eslam.data!AQ985,'collection only'!E:E)</f>
        <v>3740180.08</v>
      </c>
      <c r="K985" s="26">
        <f>SUMIF('data-from-invoicing'!D:D,eslam.data!AR985,'data-from-invoicing'!F:F)</f>
        <v>0</v>
      </c>
      <c r="L985" s="2">
        <f t="shared" si="151"/>
        <v>-3740180.08</v>
      </c>
      <c r="M985" s="2"/>
      <c r="Q985" s="23"/>
      <c r="R985" s="2">
        <v>3740180.2710494641</v>
      </c>
      <c r="S985" s="1">
        <v>43190</v>
      </c>
      <c r="T985" s="1">
        <v>43191</v>
      </c>
      <c r="U985" s="1">
        <v>43191</v>
      </c>
      <c r="V985">
        <v>30</v>
      </c>
      <c r="W985" s="1">
        <v>43221</v>
      </c>
      <c r="X985" s="1">
        <v>43209</v>
      </c>
      <c r="Y985" s="2">
        <v>16266961.0374396</v>
      </c>
      <c r="Z985" s="2">
        <v>1578005.405</v>
      </c>
      <c r="AF985" s="2">
        <v>134455.771574638</v>
      </c>
      <c r="AG985" s="14">
        <f>SUMIF('consultant-gross'!D:D,eslam.data!AQ985,'consultant-gross'!F:F)</f>
        <v>4131277.1774396021</v>
      </c>
      <c r="AH985" s="14">
        <f>SUMIF('consultant-gross'!D:D,eslam.data!AQ985,'consultant-gross'!G:G)</f>
        <v>16266961.037439601</v>
      </c>
      <c r="AI985" s="14">
        <f>SUMIF('consultant-net'!D:D,eslam.data!AQ985,'consultant-net'!F:F)</f>
        <v>3740180.2710494641</v>
      </c>
      <c r="AJ985" s="2" t="str">
        <f>VLOOKUP(A985,'eslam-to-invoicing'!A:B,2,0)</f>
        <v>EMAAR-PKG117- MARASSI</v>
      </c>
      <c r="AQ985" s="2" t="str">
        <f t="shared" si="152"/>
        <v>PK #1174</v>
      </c>
      <c r="AR985" s="2" t="str">
        <f t="shared" si="153"/>
        <v>EMAAR-PKG117- MARASSI4</v>
      </c>
    </row>
    <row r="986" spans="1:44" hidden="1" x14ac:dyDescent="0.3">
      <c r="A986" s="6" t="s">
        <v>15</v>
      </c>
      <c r="B986" s="6">
        <f>VLOOKUP(A986,Sheet1!A:B,2,0)</f>
        <v>1</v>
      </c>
      <c r="C986" s="6">
        <v>5</v>
      </c>
      <c r="D986" s="25"/>
      <c r="E986" s="2">
        <v>6909334.9825603981</v>
      </c>
      <c r="F986" s="26">
        <f>_xlfn.MAXIFS('data-from-invoicing'!E:E,'data-from-invoicing'!D:D,eslam.data!AR986)</f>
        <v>6909335.0899999999</v>
      </c>
      <c r="G986" s="2">
        <f t="shared" si="150"/>
        <v>0.10743960179388523</v>
      </c>
      <c r="H986" s="2"/>
      <c r="I986" s="23"/>
      <c r="J986" s="2">
        <f>SUMIF('collection only'!D:D,eslam.data!AQ986,'collection only'!E:E)</f>
        <v>4762507.5599999996</v>
      </c>
      <c r="K986" s="26">
        <f>SUMIF('data-from-invoicing'!D:D,eslam.data!AR986,'data-from-invoicing'!F:F)</f>
        <v>5093815.29</v>
      </c>
      <c r="L986" s="2">
        <f t="shared" si="151"/>
        <v>331307.73000000045</v>
      </c>
      <c r="M986" s="2"/>
      <c r="Q986" s="23"/>
      <c r="R986" s="2">
        <v>4762507.55</v>
      </c>
      <c r="S986" s="1">
        <v>43220</v>
      </c>
      <c r="T986" s="1">
        <v>43220</v>
      </c>
      <c r="U986" s="1">
        <v>43220</v>
      </c>
      <c r="V986">
        <v>30</v>
      </c>
      <c r="W986" s="1">
        <v>43250</v>
      </c>
      <c r="X986" s="1">
        <v>43242</v>
      </c>
      <c r="Y986" s="2">
        <v>23176296.02</v>
      </c>
      <c r="Z986" s="2">
        <v>364792.48</v>
      </c>
      <c r="AF986" s="2">
        <v>171850.1</v>
      </c>
      <c r="AG986" s="14">
        <f>SUMIF('consultant-gross'!D:D,eslam.data!AQ986,'consultant-gross'!F:F)</f>
        <v>6909334.9825603981</v>
      </c>
      <c r="AH986" s="14">
        <f>SUMIF('consultant-gross'!D:D,eslam.data!AQ986,'consultant-gross'!G:G)</f>
        <v>23176296.02</v>
      </c>
      <c r="AI986" s="14">
        <f>SUMIF('consultant-net'!D:D,eslam.data!AQ986,'consultant-net'!F:F)</f>
        <v>4762507.55</v>
      </c>
      <c r="AJ986" s="2" t="str">
        <f>VLOOKUP(A986,'eslam-to-invoicing'!A:B,2,0)</f>
        <v>EMAAR-PKG117- MARASSI</v>
      </c>
      <c r="AQ986" s="2" t="str">
        <f t="shared" si="152"/>
        <v>PK #1175</v>
      </c>
      <c r="AR986" s="2" t="str">
        <f t="shared" si="153"/>
        <v>EMAAR-PKG117- MARASSI5</v>
      </c>
    </row>
    <row r="987" spans="1:44" hidden="1" x14ac:dyDescent="0.3">
      <c r="A987" s="6" t="s">
        <v>15</v>
      </c>
      <c r="B987" s="6">
        <f>VLOOKUP(A987,Sheet1!A:B,2,0)</f>
        <v>1</v>
      </c>
      <c r="C987" s="6">
        <v>6</v>
      </c>
      <c r="D987" s="25"/>
      <c r="E987" s="2">
        <v>6677875.2399999984</v>
      </c>
      <c r="F987" s="26">
        <f>_xlfn.MAXIFS('data-from-invoicing'!E:E,'data-from-invoicing'!D:D,eslam.data!AR987)</f>
        <v>6677875.1399999997</v>
      </c>
      <c r="G987" s="2">
        <f t="shared" si="150"/>
        <v>-9.9999998696148396E-2</v>
      </c>
      <c r="H987" s="2"/>
      <c r="I987" s="23"/>
      <c r="J987" s="2">
        <f>SUMIF('collection only'!D:D,eslam.data!AQ987,'collection only'!E:E)</f>
        <v>5347404.79</v>
      </c>
      <c r="K987" s="26">
        <f>SUMIF('data-from-invoicing'!D:D,eslam.data!AR987,'data-from-invoicing'!F:F)</f>
        <v>5722280.3969999999</v>
      </c>
      <c r="L987" s="2">
        <f t="shared" si="151"/>
        <v>374875.60699999984</v>
      </c>
      <c r="M987" s="2"/>
      <c r="Q987" s="23"/>
      <c r="R987" s="2">
        <v>5347404.79</v>
      </c>
      <c r="S987" s="1">
        <v>43251</v>
      </c>
      <c r="T987" s="1">
        <v>43255</v>
      </c>
      <c r="U987" s="1">
        <v>43256</v>
      </c>
      <c r="V987">
        <v>30</v>
      </c>
      <c r="W987" s="1">
        <v>43286</v>
      </c>
      <c r="X987" s="1">
        <v>43293</v>
      </c>
      <c r="Y987" s="2">
        <v>29854171.260000002</v>
      </c>
      <c r="Z987" s="2">
        <v>229256.92</v>
      </c>
      <c r="AF987" s="2">
        <v>302952.29789012403</v>
      </c>
      <c r="AG987" s="14">
        <f>SUMIF('consultant-gross'!D:D,eslam.data!AQ987,'consultant-gross'!F:F)</f>
        <v>6651333.7100000009</v>
      </c>
      <c r="AH987" s="14">
        <f>SUMIF('consultant-gross'!D:D,eslam.data!AQ987,'consultant-gross'!G:G)</f>
        <v>29827629.73</v>
      </c>
      <c r="AI987" s="14">
        <f>SUMIF('consultant-net'!D:D,eslam.data!AQ987,'consultant-net'!F:F)</f>
        <v>5347404.79</v>
      </c>
      <c r="AJ987" s="2" t="str">
        <f>VLOOKUP(A987,'eslam-to-invoicing'!A:B,2,0)</f>
        <v>EMAAR-PKG117- MARASSI</v>
      </c>
      <c r="AQ987" s="2" t="str">
        <f t="shared" si="152"/>
        <v>PK #1176</v>
      </c>
      <c r="AR987" s="2" t="str">
        <f t="shared" si="153"/>
        <v>EMAAR-PKG117- MARASSI6</v>
      </c>
    </row>
    <row r="988" spans="1:44" hidden="1" x14ac:dyDescent="0.3">
      <c r="A988" s="6" t="s">
        <v>15</v>
      </c>
      <c r="B988" s="6">
        <f>VLOOKUP(A988,Sheet1!A:B,2,0)</f>
        <v>1</v>
      </c>
      <c r="C988" s="6">
        <v>7</v>
      </c>
      <c r="D988" s="25"/>
      <c r="E988" s="2">
        <v>-9.9999979138374329E-3</v>
      </c>
      <c r="F988" s="26">
        <f>_xlfn.MAXIFS('data-from-invoicing'!E:E,'data-from-invoicing'!D:D,eslam.data!AR988)</f>
        <v>0</v>
      </c>
      <c r="G988" s="2">
        <f t="shared" si="150"/>
        <v>9.9999979138374329E-3</v>
      </c>
      <c r="H988" s="2"/>
      <c r="I988" s="23"/>
      <c r="J988" s="2">
        <f>SUMIF('collection only'!D:D,eslam.data!AQ988,'collection only'!E:E)</f>
        <v>118938.86</v>
      </c>
      <c r="K988" s="26">
        <f>SUMIF('data-from-invoicing'!D:D,eslam.data!AR988,'data-from-invoicing'!F:F)</f>
        <v>0</v>
      </c>
      <c r="L988" s="2">
        <f t="shared" si="151"/>
        <v>-118938.86</v>
      </c>
      <c r="M988" s="2"/>
      <c r="Q988" s="23"/>
      <c r="R988" s="2">
        <v>119713.18</v>
      </c>
      <c r="S988" s="1">
        <v>43281</v>
      </c>
      <c r="T988" s="1">
        <v>43266</v>
      </c>
      <c r="U988" s="1">
        <v>43276</v>
      </c>
      <c r="V988">
        <v>30</v>
      </c>
      <c r="W988" s="1">
        <v>43306</v>
      </c>
      <c r="X988" s="1">
        <v>43464</v>
      </c>
      <c r="Y988" s="2">
        <v>29854171.25</v>
      </c>
      <c r="Z988" s="2">
        <v>384118.8</v>
      </c>
      <c r="AF988" s="2">
        <v>115837.505</v>
      </c>
      <c r="AG988" s="14">
        <f>SUMIF('consultant-gross'!D:D,eslam.data!AQ988,'consultant-gross'!F:F)</f>
        <v>-9.9999979138374329E-3</v>
      </c>
      <c r="AH988" s="14">
        <f>SUMIF('consultant-gross'!D:D,eslam.data!AQ988,'consultant-gross'!G:G)</f>
        <v>29854171.25</v>
      </c>
      <c r="AI988" s="14">
        <f>SUMIF('consultant-net'!D:D,eslam.data!AQ988,'consultant-net'!F:F)</f>
        <v>119713.18</v>
      </c>
      <c r="AJ988" s="2" t="str">
        <f>VLOOKUP(A988,'eslam-to-invoicing'!A:B,2,0)</f>
        <v>EMAAR-PKG117- MARASSI</v>
      </c>
      <c r="AQ988" s="2" t="str">
        <f t="shared" si="152"/>
        <v>PK #1177</v>
      </c>
      <c r="AR988" s="2" t="str">
        <f t="shared" si="153"/>
        <v>EMAAR-PKG117- MARASSI7</v>
      </c>
    </row>
    <row r="989" spans="1:44" hidden="1" x14ac:dyDescent="0.3">
      <c r="A989" s="6" t="s">
        <v>15</v>
      </c>
      <c r="B989" s="34">
        <f>VLOOKUP(A989,Sheet1!A:B,2,0)</f>
        <v>1</v>
      </c>
      <c r="C989" s="6">
        <v>8</v>
      </c>
      <c r="D989" s="25"/>
      <c r="E989" s="2">
        <v>4511257.4900000021</v>
      </c>
      <c r="F989" s="26">
        <f>_xlfn.MAXIFS('data-from-invoicing'!E:E,'data-from-invoicing'!D:D,eslam.data!AR989)</f>
        <v>0</v>
      </c>
      <c r="G989" s="2">
        <f t="shared" si="150"/>
        <v>-4511257.4900000021</v>
      </c>
      <c r="H989" s="2"/>
      <c r="I989" s="23"/>
      <c r="J989" s="2">
        <f>SUMIF('collection only'!D:D,eslam.data!AQ989,'collection only'!E:E)</f>
        <v>3896343.98</v>
      </c>
      <c r="K989" s="26">
        <f>SUMIF('data-from-invoicing'!D:D,eslam.data!AR989,'data-from-invoicing'!F:F)</f>
        <v>0</v>
      </c>
      <c r="L989" s="2">
        <f t="shared" si="151"/>
        <v>-3896343.98</v>
      </c>
      <c r="M989" s="2"/>
      <c r="Q989" s="23"/>
      <c r="R989" s="2">
        <v>3896343.98</v>
      </c>
      <c r="S989" s="1">
        <v>43434</v>
      </c>
      <c r="T989" s="1">
        <v>43439</v>
      </c>
      <c r="U989" s="1">
        <v>43439</v>
      </c>
      <c r="V989">
        <v>30</v>
      </c>
      <c r="W989" s="1">
        <v>43469</v>
      </c>
      <c r="X989" s="1">
        <v>43464</v>
      </c>
      <c r="Y989" s="2">
        <v>34365428.740000002</v>
      </c>
      <c r="Z989" s="2">
        <v>79445.62</v>
      </c>
      <c r="AF989" s="2">
        <v>575019.52500000002</v>
      </c>
      <c r="AG989" s="14">
        <f>SUMIF('consultant-gross'!D:D,eslam.data!AQ989,'consultant-gross'!F:F)</f>
        <v>4511257.4900000021</v>
      </c>
      <c r="AH989" s="14">
        <f>SUMIF('consultant-gross'!D:D,eslam.data!AQ989,'consultant-gross'!G:G)</f>
        <v>34365428.740000002</v>
      </c>
      <c r="AI989" s="14">
        <f>SUMIF('consultant-net'!D:D,eslam.data!AQ989,'consultant-net'!F:F)</f>
        <v>3896343.98</v>
      </c>
      <c r="AJ989" s="2" t="str">
        <f>VLOOKUP(A989,'eslam-to-invoicing'!A:B,2,0)</f>
        <v>EMAAR-PKG117- MARASSI</v>
      </c>
      <c r="AQ989" s="2" t="str">
        <f t="shared" si="152"/>
        <v>PK #1178</v>
      </c>
      <c r="AR989" s="2" t="str">
        <f t="shared" si="153"/>
        <v>EMAAR-PKG117- MARASSI8</v>
      </c>
    </row>
    <row r="990" spans="1:44" hidden="1" x14ac:dyDescent="0.3">
      <c r="A990" s="6" t="s">
        <v>15</v>
      </c>
      <c r="B990" s="34">
        <f>VLOOKUP(A990,Sheet1!A:B,2,0)</f>
        <v>1</v>
      </c>
      <c r="C990" s="6">
        <v>9</v>
      </c>
      <c r="D990" s="25"/>
      <c r="E990" s="2">
        <v>3153415.0899999961</v>
      </c>
      <c r="F990" s="26">
        <f>_xlfn.MAXIFS('data-from-invoicing'!E:E,'data-from-invoicing'!D:D,eslam.data!AR990)</f>
        <v>3150407.65</v>
      </c>
      <c r="G990" s="2">
        <f t="shared" si="150"/>
        <v>-3007.4399999962188</v>
      </c>
      <c r="H990" s="2"/>
      <c r="I990" s="23"/>
      <c r="J990" s="2">
        <f>SUMIF('collection only'!D:D,eslam.data!AQ990,'collection only'!E:E)</f>
        <v>2578109.73</v>
      </c>
      <c r="K990" s="26">
        <f>SUMIF('data-from-invoicing'!D:D,eslam.data!AR990,'data-from-invoicing'!F:F)</f>
        <v>2971025.94</v>
      </c>
      <c r="L990" s="2">
        <f t="shared" si="151"/>
        <v>392916.20999999996</v>
      </c>
      <c r="M990" s="2"/>
      <c r="Q990" s="23"/>
      <c r="R990" s="2">
        <v>2578109.66</v>
      </c>
      <c r="S990" s="1">
        <v>43465</v>
      </c>
      <c r="T990" s="1">
        <v>43464</v>
      </c>
      <c r="U990" s="1">
        <v>43463</v>
      </c>
      <c r="V990">
        <v>30</v>
      </c>
      <c r="W990" s="1">
        <v>43493</v>
      </c>
      <c r="X990" s="1">
        <v>43495</v>
      </c>
      <c r="Y990" s="2">
        <v>37518843.829999998</v>
      </c>
      <c r="Z990" s="2">
        <v>48842.25</v>
      </c>
      <c r="AF990" s="2">
        <v>599014.40000000002</v>
      </c>
      <c r="AG990" s="14">
        <f>SUMIF('consultant-gross'!D:D,eslam.data!AQ990,'consultant-gross'!F:F)</f>
        <v>3153415.0899999961</v>
      </c>
      <c r="AH990" s="14">
        <f>SUMIF('consultant-gross'!D:D,eslam.data!AQ990,'consultant-gross'!G:G)</f>
        <v>37518843.829999998</v>
      </c>
      <c r="AI990" s="14">
        <f>SUMIF('consultant-net'!D:D,eslam.data!AQ990,'consultant-net'!F:F)</f>
        <v>2578109.66</v>
      </c>
      <c r="AJ990" s="2" t="str">
        <f>VLOOKUP(A990,'eslam-to-invoicing'!A:B,2,0)</f>
        <v>EMAAR-PKG117- MARASSI</v>
      </c>
      <c r="AQ990" s="2" t="str">
        <f t="shared" si="152"/>
        <v>PK #1179</v>
      </c>
      <c r="AR990" s="2" t="str">
        <f t="shared" si="153"/>
        <v>EMAAR-PKG117- MARASSI9</v>
      </c>
    </row>
    <row r="991" spans="1:44" hidden="1" x14ac:dyDescent="0.3">
      <c r="A991" s="6" t="s">
        <v>15</v>
      </c>
      <c r="B991" s="34">
        <f>VLOOKUP(A991,Sheet1!A:B,2,0)</f>
        <v>1</v>
      </c>
      <c r="C991" s="6">
        <v>10</v>
      </c>
      <c r="D991" s="25"/>
      <c r="E991" s="2">
        <v>1068867.2400000021</v>
      </c>
      <c r="F991" s="26">
        <f>_xlfn.MAXIFS('data-from-invoicing'!E:E,'data-from-invoicing'!D:D,eslam.data!AR991)</f>
        <v>1133422.0800000001</v>
      </c>
      <c r="G991" s="2">
        <f t="shared" si="150"/>
        <v>64554.839999997988</v>
      </c>
      <c r="H991" s="2"/>
      <c r="I991" s="23"/>
      <c r="J991" s="2">
        <f>SUMIF('collection only'!D:D,eslam.data!AQ991,'collection only'!E:E)</f>
        <v>882296.11</v>
      </c>
      <c r="K991" s="26">
        <f>SUMIF('data-from-invoicing'!D:D,eslam.data!AR991,'data-from-invoicing'!F:F)</f>
        <v>1794005.32</v>
      </c>
      <c r="L991" s="2">
        <f t="shared" si="151"/>
        <v>911709.21000000008</v>
      </c>
      <c r="M991" s="2"/>
      <c r="Q991" s="23"/>
      <c r="R991" s="2">
        <v>882296.18</v>
      </c>
      <c r="S991" s="1">
        <v>43496</v>
      </c>
      <c r="T991" s="1">
        <v>43496</v>
      </c>
      <c r="U991" s="1">
        <v>43498</v>
      </c>
      <c r="V991">
        <v>30</v>
      </c>
      <c r="W991" s="1">
        <v>43528</v>
      </c>
      <c r="X991" s="1">
        <v>43524</v>
      </c>
      <c r="Y991" s="2">
        <v>38587711.07</v>
      </c>
      <c r="Z991" s="2">
        <v>48842.25</v>
      </c>
      <c r="AF991" s="2">
        <v>653139.59400000004</v>
      </c>
      <c r="AG991" s="14">
        <f>SUMIF('consultant-gross'!D:D,eslam.data!AQ991,'consultant-gross'!F:F)</f>
        <v>992195.96809653193</v>
      </c>
      <c r="AH991" s="14">
        <f>SUMIF('consultant-gross'!D:D,eslam.data!AQ991,'consultant-gross'!G:G)</f>
        <v>38511039.79809653</v>
      </c>
      <c r="AI991" s="14">
        <f>SUMIF('consultant-net'!D:D,eslam.data!AQ991,'consultant-net'!F:F)</f>
        <v>147972.10483653101</v>
      </c>
      <c r="AJ991" s="2" t="str">
        <f>VLOOKUP(A991,'eslam-to-invoicing'!A:B,2,0)</f>
        <v>EMAAR-PKG117- MARASSI</v>
      </c>
      <c r="AQ991" s="2" t="str">
        <f t="shared" si="152"/>
        <v>PK #11710</v>
      </c>
      <c r="AR991" s="2" t="str">
        <f t="shared" si="153"/>
        <v>EMAAR-PKG117- MARASSI10</v>
      </c>
    </row>
    <row r="992" spans="1:44" hidden="1" x14ac:dyDescent="0.3">
      <c r="A992" s="6" t="s">
        <v>15</v>
      </c>
      <c r="B992" s="34">
        <f>VLOOKUP(A992,Sheet1!A:B,2,0)</f>
        <v>1</v>
      </c>
      <c r="C992" s="6">
        <v>11</v>
      </c>
      <c r="D992" s="25"/>
      <c r="E992" s="2">
        <v>1134851.8599999989</v>
      </c>
      <c r="F992" s="26">
        <f>_xlfn.MAXIFS('data-from-invoicing'!E:E,'data-from-invoicing'!D:D,eslam.data!AR992)</f>
        <v>0</v>
      </c>
      <c r="G992" s="2">
        <f t="shared" si="150"/>
        <v>-1134851.8599999989</v>
      </c>
      <c r="H992" s="2"/>
      <c r="I992" s="23"/>
      <c r="J992" s="2">
        <f>SUMIF('collection only'!D:D,eslam.data!AQ992,'collection only'!E:E)</f>
        <v>809762.24</v>
      </c>
      <c r="K992" s="26">
        <f>SUMIF('data-from-invoicing'!D:D,eslam.data!AR992,'data-from-invoicing'!F:F)</f>
        <v>0</v>
      </c>
      <c r="L992" s="2">
        <f t="shared" si="151"/>
        <v>-809762.24</v>
      </c>
      <c r="M992" s="2"/>
      <c r="Q992" s="23"/>
      <c r="R992" s="2">
        <v>810342.08</v>
      </c>
      <c r="S992" s="1">
        <v>43555</v>
      </c>
      <c r="T992" s="1">
        <v>43555</v>
      </c>
      <c r="U992" s="1">
        <v>43558</v>
      </c>
      <c r="V992">
        <v>30</v>
      </c>
      <c r="W992" s="1">
        <v>43588</v>
      </c>
      <c r="X992" s="1">
        <v>43585</v>
      </c>
      <c r="Y992" s="2">
        <v>39722562.93</v>
      </c>
      <c r="AF992" s="2">
        <v>737679.72</v>
      </c>
      <c r="AG992" s="14">
        <f>SUMIF('consultant-gross'!D:D,eslam.data!AQ992,'consultant-gross'!F:F)</f>
        <v>0</v>
      </c>
      <c r="AH992" s="14">
        <f>SUMIF('consultant-gross'!D:D,eslam.data!AQ992,'consultant-gross'!G:G)</f>
        <v>0</v>
      </c>
      <c r="AI992" s="14">
        <f>SUMIF('consultant-net'!D:D,eslam.data!AQ992,'consultant-net'!F:F)</f>
        <v>0</v>
      </c>
      <c r="AJ992" s="2" t="str">
        <f>VLOOKUP(A992,'eslam-to-invoicing'!A:B,2,0)</f>
        <v>EMAAR-PKG117- MARASSI</v>
      </c>
      <c r="AQ992" s="2" t="str">
        <f t="shared" si="152"/>
        <v>PK #11711</v>
      </c>
      <c r="AR992" s="2" t="str">
        <f t="shared" si="153"/>
        <v>EMAAR-PKG117- MARASSI11</v>
      </c>
    </row>
    <row r="993" spans="1:44" hidden="1" x14ac:dyDescent="0.3">
      <c r="A993" s="6" t="s">
        <v>15</v>
      </c>
      <c r="B993" s="6">
        <f>VLOOKUP(A993,Sheet1!A:B,2,0)</f>
        <v>1</v>
      </c>
      <c r="C993" s="6">
        <v>12</v>
      </c>
      <c r="D993" s="25"/>
      <c r="E993" s="2">
        <v>2921413.4200000018</v>
      </c>
      <c r="F993" s="26">
        <f>_xlfn.MAXIFS('data-from-invoicing'!E:E,'data-from-invoicing'!D:D,eslam.data!AR993)</f>
        <v>2921423.41</v>
      </c>
      <c r="G993" s="2">
        <f t="shared" si="150"/>
        <v>9.9899999983608723</v>
      </c>
      <c r="H993" s="2"/>
      <c r="I993" s="23"/>
      <c r="J993" s="2">
        <f>SUMIF('collection only'!D:D,eslam.data!AQ993,'collection only'!E:E)</f>
        <v>3376927.91</v>
      </c>
      <c r="K993" s="26">
        <f>SUMIF('data-from-invoicing'!D:D,eslam.data!AR993,'data-from-invoicing'!F:F)</f>
        <v>3430971.3805</v>
      </c>
      <c r="L993" s="2">
        <f t="shared" si="151"/>
        <v>54043.470499999821</v>
      </c>
      <c r="M993" s="2"/>
      <c r="Q993" s="23"/>
      <c r="R993" s="2">
        <v>3376348.1</v>
      </c>
      <c r="S993" s="1">
        <v>43708</v>
      </c>
      <c r="T993" s="1">
        <v>43703</v>
      </c>
      <c r="U993" s="1">
        <v>43703</v>
      </c>
      <c r="V993">
        <v>30</v>
      </c>
      <c r="W993" s="1">
        <v>43733</v>
      </c>
      <c r="X993" s="1">
        <v>43733</v>
      </c>
      <c r="Y993" s="2">
        <v>42643976.350000001</v>
      </c>
      <c r="Z993" s="2">
        <v>0</v>
      </c>
      <c r="AF993" s="2">
        <v>1681581.22</v>
      </c>
      <c r="AG993" s="14">
        <f>SUMIF('consultant-gross'!D:D,eslam.data!AQ993,'consultant-gross'!F:F)</f>
        <v>2921413.4200000018</v>
      </c>
      <c r="AH993" s="14">
        <f>SUMIF('consultant-gross'!D:D,eslam.data!AQ993,'consultant-gross'!G:G)</f>
        <v>42643976.350000001</v>
      </c>
      <c r="AI993" s="14">
        <f>SUMIF('consultant-net'!D:D,eslam.data!AQ993,'consultant-net'!F:F)</f>
        <v>3376348.1</v>
      </c>
      <c r="AJ993" s="2" t="str">
        <f>VLOOKUP(A993,'eslam-to-invoicing'!A:B,2,0)</f>
        <v>EMAAR-PKG117- MARASSI</v>
      </c>
      <c r="AQ993" s="2" t="str">
        <f t="shared" si="152"/>
        <v>PK #11712</v>
      </c>
      <c r="AR993" s="2" t="str">
        <f t="shared" si="153"/>
        <v>EMAAR-PKG117- MARASSI12</v>
      </c>
    </row>
    <row r="994" spans="1:44" hidden="1" x14ac:dyDescent="0.3">
      <c r="A994" s="6" t="s">
        <v>15</v>
      </c>
      <c r="B994" s="34">
        <f>VLOOKUP(A994,Sheet1!A:B,2,0)</f>
        <v>1</v>
      </c>
      <c r="C994" s="6">
        <v>13</v>
      </c>
      <c r="D994" s="25"/>
      <c r="E994" s="2">
        <v>2611652.8699999969</v>
      </c>
      <c r="F994" s="26">
        <f>_xlfn.MAXIFS('data-from-invoicing'!E:E,'data-from-invoicing'!D:D,eslam.data!AR994)</f>
        <v>2573072.88</v>
      </c>
      <c r="G994" s="2">
        <f t="shared" si="150"/>
        <v>-38579.989999996964</v>
      </c>
      <c r="H994" s="2"/>
      <c r="I994" s="23"/>
      <c r="J994" s="2">
        <f>SUMIF('collection only'!D:D,eslam.data!AQ994,'collection only'!E:E)</f>
        <v>3145907.11</v>
      </c>
      <c r="K994" s="26">
        <f>SUMIF('data-from-invoicing'!D:D,eslam.data!AR994,'data-from-invoicing'!F:F)</f>
        <v>3439963.7340000002</v>
      </c>
      <c r="L994" s="2">
        <f t="shared" si="151"/>
        <v>294056.6240000003</v>
      </c>
      <c r="M994" s="2"/>
      <c r="Q994" s="23"/>
      <c r="R994" s="2">
        <v>3145779.21</v>
      </c>
      <c r="S994" s="1">
        <v>43769</v>
      </c>
      <c r="T994" s="1">
        <v>43768</v>
      </c>
      <c r="U994" s="1">
        <v>43767</v>
      </c>
      <c r="V994">
        <v>30</v>
      </c>
      <c r="W994" s="1">
        <v>43797</v>
      </c>
      <c r="X994" s="1">
        <v>43781</v>
      </c>
      <c r="Y994" s="2">
        <v>45255629.219999999</v>
      </c>
      <c r="Z994" s="2">
        <v>0</v>
      </c>
      <c r="AF994" s="2">
        <v>975332.14999999991</v>
      </c>
      <c r="AG994" s="14">
        <f>SUMIF('consultant-gross'!D:D,eslam.data!AQ994,'consultant-gross'!F:F)</f>
        <v>2611652.8699999973</v>
      </c>
      <c r="AH994" s="14">
        <f>SUMIF('consultant-gross'!D:D,eslam.data!AQ994,'consultant-gross'!G:G)</f>
        <v>45255629.219999999</v>
      </c>
      <c r="AI994" s="14">
        <f>SUMIF('consultant-net'!D:D,eslam.data!AQ994,'consultant-net'!F:F)</f>
        <v>3145779.21</v>
      </c>
      <c r="AJ994" s="2" t="str">
        <f>VLOOKUP(A994,'eslam-to-invoicing'!A:B,2,0)</f>
        <v>EMAAR-PKG117- MARASSI</v>
      </c>
      <c r="AQ994" s="2" t="str">
        <f t="shared" si="152"/>
        <v>PK #11713</v>
      </c>
      <c r="AR994" s="2" t="str">
        <f t="shared" si="153"/>
        <v>EMAAR-PKG117- MARASSI13</v>
      </c>
    </row>
    <row r="995" spans="1:44" hidden="1" x14ac:dyDescent="0.3">
      <c r="A995" s="6" t="s">
        <v>15</v>
      </c>
      <c r="B995" s="34">
        <f>VLOOKUP(A995,Sheet1!A:B,2,0)</f>
        <v>1</v>
      </c>
      <c r="C995" s="6">
        <v>14</v>
      </c>
      <c r="D995" s="25"/>
      <c r="E995" s="2">
        <v>1659370.8100000019</v>
      </c>
      <c r="F995" s="26">
        <f>_xlfn.MAXIFS('data-from-invoicing'!E:E,'data-from-invoicing'!D:D,eslam.data!AR995)</f>
        <v>0</v>
      </c>
      <c r="G995" s="2">
        <f t="shared" si="150"/>
        <v>-1659370.8100000019</v>
      </c>
      <c r="H995" s="2"/>
      <c r="I995" s="23"/>
      <c r="J995" s="2">
        <f>SUMIF('collection only'!D:D,eslam.data!AQ995,'collection only'!E:E)</f>
        <v>2483342.5</v>
      </c>
      <c r="K995" s="26">
        <f>SUMIF('data-from-invoicing'!D:D,eslam.data!AR995,'data-from-invoicing'!F:F)</f>
        <v>0</v>
      </c>
      <c r="L995" s="2">
        <f t="shared" si="151"/>
        <v>-2483342.5</v>
      </c>
      <c r="M995" s="2"/>
      <c r="Q995" s="23"/>
      <c r="R995" s="2">
        <v>2238761.46</v>
      </c>
      <c r="S995" s="1">
        <v>43951</v>
      </c>
      <c r="T995" s="1">
        <v>43935</v>
      </c>
      <c r="U995" s="1">
        <v>44006</v>
      </c>
      <c r="V995">
        <v>30</v>
      </c>
      <c r="W995" s="1">
        <v>44036</v>
      </c>
      <c r="X995" s="1">
        <v>44101</v>
      </c>
      <c r="Y995" s="2">
        <v>46915000.030000001</v>
      </c>
      <c r="AF995" s="2">
        <v>943850.91</v>
      </c>
      <c r="AG995" s="14">
        <f>SUMIF('consultant-gross'!D:D,eslam.data!AQ995,'consultant-gross'!F:F)</f>
        <v>1169069.6665932089</v>
      </c>
      <c r="AH995" s="14">
        <f>SUMIF('consultant-gross'!D:D,eslam.data!AQ995,'consultant-gross'!G:G)</f>
        <v>46915000.030000001</v>
      </c>
      <c r="AI995" s="14">
        <f>SUMIF('consultant-net'!D:D,eslam.data!AQ995,'consultant-net'!F:F)</f>
        <v>2238761.46</v>
      </c>
      <c r="AJ995" s="2" t="str">
        <f>VLOOKUP(A995,'eslam-to-invoicing'!A:B,2,0)</f>
        <v>EMAAR-PKG117- MARASSI</v>
      </c>
      <c r="AQ995" s="2" t="str">
        <f t="shared" si="152"/>
        <v>PK #11714</v>
      </c>
      <c r="AR995" s="2" t="str">
        <f t="shared" si="153"/>
        <v>EMAAR-PKG117- MARASSI14</v>
      </c>
    </row>
    <row r="996" spans="1:44" hidden="1" x14ac:dyDescent="0.3">
      <c r="A996" s="6" t="s">
        <v>44</v>
      </c>
      <c r="B996" s="6">
        <f>VLOOKUP(A996,Sheet1!A:B,2,0)</f>
        <v>1</v>
      </c>
      <c r="C996" s="6">
        <v>37</v>
      </c>
      <c r="D996" s="25"/>
      <c r="F996" s="26">
        <f>_xlfn.MAXIFS('data-from-invoicing'!E:E,'data-from-invoicing'!D:D,eslam.data!AR996)</f>
        <v>0</v>
      </c>
      <c r="G996" s="2">
        <f t="shared" si="150"/>
        <v>0</v>
      </c>
      <c r="H996" s="2"/>
      <c r="I996" s="23"/>
      <c r="J996" s="2">
        <f>SUMIF('collection only'!D:D,eslam.data!AQ996,'collection only'!E:E)</f>
        <v>780036</v>
      </c>
      <c r="K996" s="26">
        <f>SUMIF('data-from-invoicing'!D:D,eslam.data!AR996,'data-from-invoicing'!F:F)</f>
        <v>0</v>
      </c>
      <c r="L996" s="2">
        <f t="shared" si="151"/>
        <v>-780036</v>
      </c>
      <c r="M996" s="2"/>
      <c r="Q996" s="23"/>
      <c r="R996" s="2">
        <v>471641.26</v>
      </c>
      <c r="S996" s="1">
        <v>43524</v>
      </c>
      <c r="T996" s="1">
        <v>43523</v>
      </c>
      <c r="U996" s="1">
        <v>43677</v>
      </c>
      <c r="V996">
        <v>30</v>
      </c>
      <c r="W996" s="1">
        <v>43707</v>
      </c>
      <c r="X996" s="1">
        <v>43684</v>
      </c>
      <c r="Y996" s="2">
        <v>35147992.219999999</v>
      </c>
      <c r="AF996" s="2">
        <v>990333.95</v>
      </c>
      <c r="AG996" s="14">
        <f>SUMIF('consultant-gross'!D:D,eslam.data!AQ996,'consultant-gross'!F:F)</f>
        <v>0</v>
      </c>
      <c r="AH996" s="14">
        <f>SUMIF('consultant-gross'!D:D,eslam.data!AQ996,'consultant-gross'!G:G)</f>
        <v>0</v>
      </c>
      <c r="AI996" s="14">
        <f>SUMIF('consultant-net'!D:D,eslam.data!AQ996,'consultant-net'!F:F)</f>
        <v>0</v>
      </c>
      <c r="AJ996" s="2" t="str">
        <f>VLOOKUP(A996,'eslam-to-invoicing'!A:B,2,0)</f>
        <v>EMAAR-PKG#22-MARASSI</v>
      </c>
      <c r="AQ996" s="2" t="str">
        <f t="shared" si="152"/>
        <v>PK#2237</v>
      </c>
      <c r="AR996" s="2" t="str">
        <f t="shared" si="153"/>
        <v>EMAAR-PKG#22-MARASSI37</v>
      </c>
    </row>
    <row r="997" spans="1:44" hidden="1" x14ac:dyDescent="0.3">
      <c r="A997" s="6" t="s">
        <v>90</v>
      </c>
      <c r="B997" s="6">
        <f>VLOOKUP(A997,Sheet1!A:B,2,0)</f>
        <v>1</v>
      </c>
      <c r="C997" s="6">
        <v>30</v>
      </c>
      <c r="D997" s="25"/>
      <c r="F997" s="26">
        <f>_xlfn.MAXIFS('data-from-invoicing'!E:E,'data-from-invoicing'!D:D,eslam.data!AR997)</f>
        <v>0</v>
      </c>
      <c r="G997" s="2">
        <f t="shared" si="150"/>
        <v>0</v>
      </c>
      <c r="H997" s="2"/>
      <c r="I997" s="23"/>
      <c r="J997" s="2">
        <f>SUMIF('collection only'!D:D,eslam.data!AQ997,'collection only'!E:E)</f>
        <v>900093.35</v>
      </c>
      <c r="K997" s="26">
        <f>SUMIF('data-from-invoicing'!D:D,eslam.data!AR997,'data-from-invoicing'!F:F)</f>
        <v>0</v>
      </c>
      <c r="L997" s="2">
        <f t="shared" si="151"/>
        <v>-900093.35</v>
      </c>
      <c r="M997" s="2"/>
      <c r="Q997" s="23"/>
      <c r="S997" s="1">
        <v>42916</v>
      </c>
      <c r="T997" s="1">
        <v>42891</v>
      </c>
      <c r="U997" s="1">
        <v>44634</v>
      </c>
      <c r="V997">
        <v>30</v>
      </c>
      <c r="W997" s="1">
        <v>44664</v>
      </c>
      <c r="AF997" s="2">
        <v>0</v>
      </c>
      <c r="AG997" s="14">
        <f>SUMIF('consultant-gross'!D:D,eslam.data!AQ997,'consultant-gross'!F:F)</f>
        <v>0</v>
      </c>
      <c r="AH997" s="14">
        <f>SUMIF('consultant-gross'!D:D,eslam.data!AQ997,'consultant-gross'!G:G)</f>
        <v>0</v>
      </c>
      <c r="AI997" s="14">
        <f>SUMIF('consultant-net'!D:D,eslam.data!AQ997,'consultant-net'!F:F)</f>
        <v>0</v>
      </c>
      <c r="AJ997" s="2">
        <f>VLOOKUP(A997,'eslam-to-invoicing'!A:B,2,0)</f>
        <v>0</v>
      </c>
      <c r="AQ997" s="2" t="str">
        <f t="shared" si="152"/>
        <v>PK#3230</v>
      </c>
      <c r="AR997" s="2" t="str">
        <f t="shared" si="153"/>
        <v>030</v>
      </c>
    </row>
    <row r="998" spans="1:44" hidden="1" x14ac:dyDescent="0.3">
      <c r="A998" s="6" t="s">
        <v>33</v>
      </c>
      <c r="B998" s="6">
        <f>VLOOKUP(A998,Sheet1!A:B,2,0)</f>
        <v>1</v>
      </c>
      <c r="C998" s="6">
        <v>1</v>
      </c>
      <c r="D998" s="25"/>
      <c r="E998" s="2">
        <v>1738465.666666667</v>
      </c>
      <c r="F998" s="26">
        <f>_xlfn.MAXIFS('data-from-invoicing'!E:E,'data-from-invoicing'!D:D,eslam.data!AR998)</f>
        <v>1738465.67</v>
      </c>
      <c r="G998" s="2">
        <f t="shared" si="150"/>
        <v>3.3333329483866692E-3</v>
      </c>
      <c r="H998" s="2"/>
      <c r="I998" s="23"/>
      <c r="J998" s="2">
        <f>SUMIF('collection only'!D:D,eslam.data!AQ998,'collection only'!E:E)</f>
        <v>9752735.8200000003</v>
      </c>
      <c r="K998" s="26">
        <f>SUMIF('data-from-invoicing'!D:D,eslam.data!AR998,'data-from-invoicing'!F:F)</f>
        <v>1029594.8135</v>
      </c>
      <c r="L998" s="2">
        <f t="shared" si="151"/>
        <v>-8723141.0065000001</v>
      </c>
      <c r="M998" s="2"/>
      <c r="N998" s="2">
        <v>8723141</v>
      </c>
      <c r="Q998" s="23"/>
      <c r="R998" s="2">
        <v>1029594.82</v>
      </c>
      <c r="S998" s="1">
        <v>43496</v>
      </c>
      <c r="T998" s="1">
        <v>43496</v>
      </c>
      <c r="U998" s="1">
        <v>43499</v>
      </c>
      <c r="V998">
        <v>40</v>
      </c>
      <c r="W998" s="1">
        <v>43539</v>
      </c>
      <c r="X998" s="1">
        <v>43513</v>
      </c>
      <c r="Y998" s="2">
        <v>1738465.666666667</v>
      </c>
      <c r="AF998" s="2">
        <v>48253.89</v>
      </c>
      <c r="AG998" s="14">
        <f>SUMIF('consultant-gross'!D:D,eslam.data!AQ998,'consultant-gross'!F:F)</f>
        <v>1738465.6666666665</v>
      </c>
      <c r="AH998" s="14">
        <f>SUMIF('consultant-gross'!D:D,eslam.data!AQ998,'consultant-gross'!G:G)</f>
        <v>1738465.6666666665</v>
      </c>
      <c r="AI998" s="14">
        <f>SUMIF('consultant-net'!D:D,eslam.data!AQ998,'consultant-net'!F:F)</f>
        <v>1124562.5467855197</v>
      </c>
      <c r="AJ998" s="2" t="str">
        <f>VLOOKUP(A998,'eslam-to-invoicing'!A:B,2,0)</f>
        <v>EMAAR-PKG# 101-UPTOWN</v>
      </c>
      <c r="AQ998" s="2" t="str">
        <f t="shared" si="152"/>
        <v>PKG#1011</v>
      </c>
      <c r="AR998" s="2" t="str">
        <f t="shared" si="153"/>
        <v>EMAAR-PKG# 101-UPTOWN1</v>
      </c>
    </row>
    <row r="999" spans="1:44" hidden="1" x14ac:dyDescent="0.3">
      <c r="A999" s="6" t="s">
        <v>33</v>
      </c>
      <c r="B999" s="34">
        <f>VLOOKUP(A999,Sheet1!A:B,2,0)</f>
        <v>1</v>
      </c>
      <c r="C999" s="6">
        <v>2</v>
      </c>
      <c r="D999" s="25"/>
      <c r="E999" s="2">
        <v>1610908.8476190481</v>
      </c>
      <c r="F999" s="26">
        <f>_xlfn.MAXIFS('data-from-invoicing'!E:E,'data-from-invoicing'!D:D,eslam.data!AR999)</f>
        <v>0</v>
      </c>
      <c r="G999" s="2">
        <f t="shared" si="150"/>
        <v>-1610908.8476190481</v>
      </c>
      <c r="H999" s="2"/>
      <c r="I999" s="23"/>
      <c r="J999" s="2">
        <f>SUMIF('collection only'!D:D,eslam.data!AQ999,'collection only'!E:E)</f>
        <v>2222206.65</v>
      </c>
      <c r="K999" s="26">
        <f>SUMIF('data-from-invoicing'!D:D,eslam.data!AR999,'data-from-invoicing'!F:F)</f>
        <v>0</v>
      </c>
      <c r="L999" s="2">
        <f t="shared" si="151"/>
        <v>-2222206.65</v>
      </c>
      <c r="M999" s="2"/>
      <c r="Q999" s="23"/>
      <c r="R999" s="2">
        <v>2222206.65</v>
      </c>
      <c r="S999" s="1">
        <v>43524</v>
      </c>
      <c r="T999" s="1">
        <v>43524</v>
      </c>
      <c r="U999" s="1">
        <v>43529</v>
      </c>
      <c r="V999">
        <v>40</v>
      </c>
      <c r="W999" s="1">
        <v>43569</v>
      </c>
      <c r="X999" s="1">
        <v>43543</v>
      </c>
      <c r="Y999" s="2">
        <v>3349374.5142857139</v>
      </c>
      <c r="Z999" s="2">
        <v>2240156.84</v>
      </c>
      <c r="AF999" s="2">
        <v>147570</v>
      </c>
      <c r="AG999" s="14">
        <f>SUMIF('consultant-gross'!D:D,eslam.data!AQ999,'consultant-gross'!F:F)</f>
        <v>1610908.8476190479</v>
      </c>
      <c r="AH999" s="14">
        <f>SUMIF('consultant-gross'!D:D,eslam.data!AQ999,'consultant-gross'!G:G)</f>
        <v>3349374.5142857144</v>
      </c>
      <c r="AI999" s="14">
        <f>SUMIF('consultant-net'!D:D,eslam.data!AQ999,'consultant-net'!F:F)</f>
        <v>2222206.65</v>
      </c>
      <c r="AJ999" s="2" t="str">
        <f>VLOOKUP(A999,'eslam-to-invoicing'!A:B,2,0)</f>
        <v>EMAAR-PKG# 101-UPTOWN</v>
      </c>
      <c r="AQ999" s="2" t="str">
        <f t="shared" si="152"/>
        <v>PKG#1012</v>
      </c>
      <c r="AR999" s="2" t="str">
        <f t="shared" si="153"/>
        <v>EMAAR-PKG# 101-UPTOWN2</v>
      </c>
    </row>
    <row r="1000" spans="1:44" hidden="1" x14ac:dyDescent="0.3">
      <c r="A1000" s="6" t="s">
        <v>33</v>
      </c>
      <c r="B1000" s="34">
        <f>VLOOKUP(A1000,Sheet1!A:B,2,0)</f>
        <v>1</v>
      </c>
      <c r="C1000" s="6">
        <v>3</v>
      </c>
      <c r="D1000" s="25"/>
      <c r="E1000" s="2">
        <v>4030400.2476190468</v>
      </c>
      <c r="F1000" s="26">
        <f>_xlfn.MAXIFS('data-from-invoicing'!E:E,'data-from-invoicing'!D:D,eslam.data!AR1000)</f>
        <v>3744391.54</v>
      </c>
      <c r="G1000" s="2">
        <f t="shared" si="150"/>
        <v>-286008.70761904679</v>
      </c>
      <c r="H1000" s="2"/>
      <c r="I1000" s="23"/>
      <c r="J1000" s="2">
        <f>SUMIF('collection only'!D:D,eslam.data!AQ1000,'collection only'!E:E)</f>
        <v>2246109.5099999998</v>
      </c>
      <c r="K1000" s="26">
        <f>SUMIF('data-from-invoicing'!D:D,eslam.data!AR1000,'data-from-invoicing'!F:F)</f>
        <v>2222206.6269999999</v>
      </c>
      <c r="L1000" s="2">
        <f t="shared" si="151"/>
        <v>-23902.882999999914</v>
      </c>
      <c r="M1000" s="2"/>
      <c r="Q1000" s="23"/>
      <c r="R1000" s="2">
        <v>2246109.5099999998</v>
      </c>
      <c r="S1000" s="1">
        <v>43555</v>
      </c>
      <c r="T1000" s="1">
        <v>43566</v>
      </c>
      <c r="U1000" s="1">
        <v>43569</v>
      </c>
      <c r="V1000">
        <v>40</v>
      </c>
      <c r="W1000" s="1">
        <v>43609</v>
      </c>
      <c r="X1000" s="1">
        <v>43590</v>
      </c>
      <c r="Y1000" s="2">
        <v>7379774.7619047612</v>
      </c>
      <c r="Z1000" s="2">
        <v>1904790.84</v>
      </c>
      <c r="AF1000" s="2">
        <v>202283</v>
      </c>
      <c r="AG1000" s="14">
        <f>SUMIF('consultant-gross'!D:D,eslam.data!AQ1000,'consultant-gross'!F:F)</f>
        <v>4030395.5428571422</v>
      </c>
      <c r="AH1000" s="14">
        <f>SUMIF('consultant-gross'!D:D,eslam.data!AQ1000,'consultant-gross'!G:G)</f>
        <v>7379770.0571428565</v>
      </c>
      <c r="AI1000" s="14">
        <f>SUMIF('consultant-net'!D:D,eslam.data!AQ1000,'consultant-net'!F:F)</f>
        <v>2379437.34</v>
      </c>
      <c r="AJ1000" s="2" t="str">
        <f>VLOOKUP(A1000,'eslam-to-invoicing'!A:B,2,0)</f>
        <v>EMAAR-PKG# 101-UPTOWN</v>
      </c>
      <c r="AQ1000" s="2" t="str">
        <f t="shared" si="152"/>
        <v>PKG#1013</v>
      </c>
      <c r="AR1000" s="2" t="str">
        <f t="shared" si="153"/>
        <v>EMAAR-PKG# 101-UPTOWN3</v>
      </c>
    </row>
    <row r="1001" spans="1:44" hidden="1" x14ac:dyDescent="0.3">
      <c r="A1001" s="6" t="s">
        <v>33</v>
      </c>
      <c r="B1001" s="34">
        <f>VLOOKUP(A1001,Sheet1!A:B,2,0)</f>
        <v>1</v>
      </c>
      <c r="C1001" s="6">
        <v>4</v>
      </c>
      <c r="D1001" s="25"/>
      <c r="E1001" s="2">
        <v>4428897.7238095244</v>
      </c>
      <c r="F1001" s="26">
        <f>_xlfn.MAXIFS('data-from-invoicing'!E:E,'data-from-invoicing'!D:D,eslam.data!AR1001)</f>
        <v>1896917.55</v>
      </c>
      <c r="G1001" s="2">
        <f t="shared" si="150"/>
        <v>-2531980.1738095246</v>
      </c>
      <c r="H1001" s="2"/>
      <c r="I1001" s="23"/>
      <c r="J1001" s="2">
        <f>SUMIF('collection only'!D:D,eslam.data!AQ1001,'collection only'!E:E)</f>
        <v>2512749.6800000002</v>
      </c>
      <c r="K1001" s="26">
        <f>SUMIF('data-from-invoicing'!D:D,eslam.data!AR1001,'data-from-invoicing'!F:F)</f>
        <v>2246109.5099999998</v>
      </c>
      <c r="L1001" s="2">
        <f t="shared" si="151"/>
        <v>-266640.17000000039</v>
      </c>
      <c r="M1001" s="2"/>
      <c r="Q1001" s="23"/>
      <c r="R1001" s="2">
        <v>2512749.6800000002</v>
      </c>
      <c r="S1001" s="1">
        <v>43585</v>
      </c>
      <c r="T1001" s="1">
        <v>43600</v>
      </c>
      <c r="U1001" s="1">
        <v>43605</v>
      </c>
      <c r="V1001">
        <v>40</v>
      </c>
      <c r="W1001" s="1">
        <v>43645</v>
      </c>
      <c r="X1001" s="1">
        <v>43614</v>
      </c>
      <c r="Y1001" s="2">
        <v>11808672.485714279</v>
      </c>
      <c r="Z1001" s="2">
        <v>1592100.01</v>
      </c>
      <c r="AF1001" s="2">
        <v>250813.43</v>
      </c>
      <c r="AG1001" s="14">
        <f>SUMIF('consultant-gross'!D:D,eslam.data!AQ1001,'consultant-gross'!F:F)</f>
        <v>4428897.7238095235</v>
      </c>
      <c r="AH1001" s="14">
        <f>SUMIF('consultant-gross'!D:D,eslam.data!AQ1001,'consultant-gross'!G:G)</f>
        <v>11808672.485714285</v>
      </c>
      <c r="AI1001" s="14">
        <f>SUMIF('consultant-net'!D:D,eslam.data!AQ1001,'consultant-net'!F:F)</f>
        <v>2512749.6800000002</v>
      </c>
      <c r="AJ1001" s="2" t="str">
        <f>VLOOKUP(A1001,'eslam-to-invoicing'!A:B,2,0)</f>
        <v>EMAAR-PKG# 101-UPTOWN</v>
      </c>
      <c r="AQ1001" s="2" t="str">
        <f t="shared" si="152"/>
        <v>PKG#1014</v>
      </c>
      <c r="AR1001" s="2" t="str">
        <f t="shared" si="153"/>
        <v>EMAAR-PKG# 101-UPTOWN4</v>
      </c>
    </row>
    <row r="1002" spans="1:44" hidden="1" x14ac:dyDescent="0.3">
      <c r="A1002" s="6" t="s">
        <v>33</v>
      </c>
      <c r="B1002" s="34">
        <f>VLOOKUP(A1002,Sheet1!A:B,2,0)</f>
        <v>1</v>
      </c>
      <c r="C1002" s="6">
        <v>5</v>
      </c>
      <c r="D1002" s="25"/>
      <c r="E1002" s="2">
        <v>2224631.714285715</v>
      </c>
      <c r="F1002" s="26">
        <f>_xlfn.MAXIFS('data-from-invoicing'!E:E,'data-from-invoicing'!D:D,eslam.data!AR1002)</f>
        <v>4428897.72</v>
      </c>
      <c r="G1002" s="2">
        <f t="shared" si="150"/>
        <v>2204266.0057142847</v>
      </c>
      <c r="H1002" s="2"/>
      <c r="I1002" s="23"/>
      <c r="J1002" s="2">
        <f>SUMIF('collection only'!D:D,eslam.data!AQ1002,'collection only'!E:E)</f>
        <v>2051541.96</v>
      </c>
      <c r="K1002" s="26">
        <f>SUMIF('data-from-invoicing'!D:D,eslam.data!AR1002,'data-from-invoicing'!F:F)</f>
        <v>2512749.7030000002</v>
      </c>
      <c r="L1002" s="2">
        <f t="shared" si="151"/>
        <v>461207.74300000025</v>
      </c>
      <c r="M1002" s="2"/>
      <c r="Q1002" s="23"/>
      <c r="R1002" s="2">
        <v>2051541.96</v>
      </c>
      <c r="S1002" s="1">
        <v>43646</v>
      </c>
      <c r="T1002" s="1">
        <v>43646</v>
      </c>
      <c r="U1002" s="1">
        <v>43647</v>
      </c>
      <c r="V1002">
        <v>40</v>
      </c>
      <c r="W1002" s="1">
        <v>43687</v>
      </c>
      <c r="X1002" s="1">
        <v>43670</v>
      </c>
      <c r="Y1002" s="2">
        <v>14033304.199999999</v>
      </c>
      <c r="Z1002" s="2">
        <v>2808836.8</v>
      </c>
      <c r="AF1002" s="2">
        <v>296997.23</v>
      </c>
      <c r="AG1002" s="14">
        <f>SUMIF('consultant-gross'!D:D,eslam.data!AQ1002,'consultant-gross'!F:F)</f>
        <v>2224631.7142857146</v>
      </c>
      <c r="AH1002" s="14">
        <f>SUMIF('consultant-gross'!D:D,eslam.data!AQ1002,'consultant-gross'!G:G)</f>
        <v>14033304.199999999</v>
      </c>
      <c r="AI1002" s="14">
        <f>SUMIF('consultant-net'!D:D,eslam.data!AQ1002,'consultant-net'!F:F)</f>
        <v>2051541.96</v>
      </c>
      <c r="AJ1002" s="2" t="str">
        <f>VLOOKUP(A1002,'eslam-to-invoicing'!A:B,2,0)</f>
        <v>EMAAR-PKG# 101-UPTOWN</v>
      </c>
      <c r="AQ1002" s="2" t="str">
        <f t="shared" si="152"/>
        <v>PKG#1015</v>
      </c>
      <c r="AR1002" s="2" t="str">
        <f t="shared" si="153"/>
        <v>EMAAR-PKG# 101-UPTOWN5</v>
      </c>
    </row>
    <row r="1003" spans="1:44" hidden="1" x14ac:dyDescent="0.3">
      <c r="A1003" s="6" t="s">
        <v>33</v>
      </c>
      <c r="B1003" s="34">
        <f>VLOOKUP(A1003,Sheet1!A:B,2,0)</f>
        <v>1</v>
      </c>
      <c r="C1003" s="6">
        <v>6</v>
      </c>
      <c r="D1003" s="25"/>
      <c r="E1003" s="2">
        <v>3491880.838095237</v>
      </c>
      <c r="F1003" s="26">
        <f>_xlfn.MAXIFS('data-from-invoicing'!E:E,'data-from-invoicing'!D:D,eslam.data!AR1003)</f>
        <v>2226073.87</v>
      </c>
      <c r="G1003" s="2">
        <f t="shared" si="150"/>
        <v>-1265806.9680952369</v>
      </c>
      <c r="H1003" s="2"/>
      <c r="I1003" s="23"/>
      <c r="J1003" s="2">
        <f>SUMIF('collection only'!D:D,eslam.data!AQ1003,'collection only'!E:E)</f>
        <v>1988552.05</v>
      </c>
      <c r="K1003" s="26">
        <f>SUMIF('data-from-invoicing'!D:D,eslam.data!AR1003,'data-from-invoicing'!F:F)</f>
        <v>2051541.97</v>
      </c>
      <c r="L1003" s="2">
        <f t="shared" si="151"/>
        <v>62989.919999999925</v>
      </c>
      <c r="M1003" s="2"/>
      <c r="Q1003" s="23"/>
      <c r="R1003" s="2">
        <v>1988552.05</v>
      </c>
      <c r="S1003" s="1">
        <v>43677</v>
      </c>
      <c r="T1003" s="1">
        <v>43682</v>
      </c>
      <c r="U1003" s="1">
        <v>43684</v>
      </c>
      <c r="V1003">
        <v>40</v>
      </c>
      <c r="W1003" s="1">
        <v>43724</v>
      </c>
      <c r="X1003" s="1">
        <v>43705</v>
      </c>
      <c r="Y1003" s="2">
        <v>17525185.03809524</v>
      </c>
      <c r="Z1003" s="2">
        <v>2620517.54</v>
      </c>
      <c r="AF1003" s="2">
        <v>362213.26</v>
      </c>
      <c r="AG1003" s="14">
        <f>SUMIF('consultant-gross'!D:D,eslam.data!AQ1003,'consultant-gross'!F:F)</f>
        <v>3491880.8380952366</v>
      </c>
      <c r="AH1003" s="14">
        <f>SUMIF('consultant-gross'!D:D,eslam.data!AQ1003,'consultant-gross'!G:G)</f>
        <v>17525185.038095236</v>
      </c>
      <c r="AI1003" s="14">
        <f>SUMIF('consultant-net'!D:D,eslam.data!AQ1003,'consultant-net'!F:F)</f>
        <v>1988552.05</v>
      </c>
      <c r="AJ1003" s="2" t="str">
        <f>VLOOKUP(A1003,'eslam-to-invoicing'!A:B,2,0)</f>
        <v>EMAAR-PKG# 101-UPTOWN</v>
      </c>
      <c r="AQ1003" s="2" t="str">
        <f t="shared" si="152"/>
        <v>PKG#1016</v>
      </c>
      <c r="AR1003" s="2" t="str">
        <f t="shared" si="153"/>
        <v>EMAAR-PKG# 101-UPTOWN6</v>
      </c>
    </row>
    <row r="1004" spans="1:44" hidden="1" x14ac:dyDescent="0.3">
      <c r="A1004" s="6" t="s">
        <v>33</v>
      </c>
      <c r="B1004" s="34">
        <f>VLOOKUP(A1004,Sheet1!A:B,2,0)</f>
        <v>1</v>
      </c>
      <c r="C1004" s="6">
        <v>7</v>
      </c>
      <c r="D1004" s="25"/>
      <c r="E1004" s="2">
        <v>3123640.990476191</v>
      </c>
      <c r="F1004" s="26">
        <f>_xlfn.MAXIFS('data-from-invoicing'!E:E,'data-from-invoicing'!D:D,eslam.data!AR1004)</f>
        <v>3491880.84</v>
      </c>
      <c r="G1004" s="2">
        <f t="shared" si="150"/>
        <v>368239.84952380881</v>
      </c>
      <c r="H1004" s="2"/>
      <c r="I1004" s="23"/>
      <c r="J1004" s="2">
        <f>SUMIF('collection only'!D:D,eslam.data!AQ1004,'collection only'!E:E)</f>
        <v>1824097.57</v>
      </c>
      <c r="K1004" s="26">
        <f>SUMIF('data-from-invoicing'!D:D,eslam.data!AR1004,'data-from-invoicing'!F:F)</f>
        <v>1988552.05</v>
      </c>
      <c r="L1004" s="2">
        <f t="shared" si="151"/>
        <v>164454.47999999998</v>
      </c>
      <c r="M1004" s="2"/>
      <c r="Q1004" s="23"/>
      <c r="R1004" s="2">
        <v>1824097.57</v>
      </c>
      <c r="S1004" s="1">
        <v>43708</v>
      </c>
      <c r="T1004" s="1">
        <v>43718</v>
      </c>
      <c r="U1004" s="1">
        <v>43723</v>
      </c>
      <c r="V1004">
        <v>40</v>
      </c>
      <c r="W1004" s="1">
        <v>43763</v>
      </c>
      <c r="X1004" s="1">
        <v>43734</v>
      </c>
      <c r="Y1004" s="2">
        <v>20648826.028571431</v>
      </c>
      <c r="Z1004" s="2">
        <v>2373278.98</v>
      </c>
      <c r="AF1004" s="2">
        <v>374469.49</v>
      </c>
      <c r="AG1004" s="14">
        <f>SUMIF('consultant-gross'!D:D,eslam.data!AQ1004,'consultant-gross'!F:F)</f>
        <v>3120848.9809523821</v>
      </c>
      <c r="AH1004" s="14">
        <f>SUMIF('consultant-gross'!D:D,eslam.data!AQ1004,'consultant-gross'!G:G)</f>
        <v>20646034.019047618</v>
      </c>
      <c r="AI1004" s="14">
        <f>SUMIF('consultant-net'!D:D,eslam.data!AQ1004,'consultant-net'!F:F)</f>
        <v>1794285.02</v>
      </c>
      <c r="AJ1004" s="2" t="str">
        <f>VLOOKUP(A1004,'eslam-to-invoicing'!A:B,2,0)</f>
        <v>EMAAR-PKG# 101-UPTOWN</v>
      </c>
      <c r="AQ1004" s="2" t="str">
        <f t="shared" si="152"/>
        <v>PKG#1017</v>
      </c>
      <c r="AR1004" s="2" t="str">
        <f t="shared" si="153"/>
        <v>EMAAR-PKG# 101-UPTOWN7</v>
      </c>
    </row>
    <row r="1005" spans="1:44" hidden="1" x14ac:dyDescent="0.3">
      <c r="A1005" s="6" t="s">
        <v>33</v>
      </c>
      <c r="B1005" s="34">
        <f>VLOOKUP(A1005,Sheet1!A:B,2,0)</f>
        <v>1</v>
      </c>
      <c r="C1005" s="6">
        <v>8</v>
      </c>
      <c r="D1005" s="25"/>
      <c r="E1005" s="2">
        <v>4704887.4039475247</v>
      </c>
      <c r="F1005" s="26">
        <f>_xlfn.MAXIFS('data-from-invoicing'!E:E,'data-from-invoicing'!D:D,eslam.data!AR1005)</f>
        <v>3123640.99</v>
      </c>
      <c r="G1005" s="2">
        <f t="shared" si="150"/>
        <v>-1581246.4139475245</v>
      </c>
      <c r="H1005" s="2"/>
      <c r="I1005" s="23"/>
      <c r="J1005" s="2">
        <f>SUMIF('collection only'!D:D,eslam.data!AQ1005,'collection only'!E:E)</f>
        <v>2104893.84</v>
      </c>
      <c r="K1005" s="26">
        <f>SUMIF('data-from-invoicing'!D:D,eslam.data!AR1005,'data-from-invoicing'!F:F)</f>
        <v>1824097.56</v>
      </c>
      <c r="L1005" s="2">
        <f t="shared" si="151"/>
        <v>-280796.2799999998</v>
      </c>
      <c r="M1005" s="2"/>
      <c r="Q1005" s="23"/>
      <c r="R1005" s="2">
        <v>2104893.8329386041</v>
      </c>
      <c r="S1005" s="1">
        <v>43738</v>
      </c>
      <c r="T1005" s="1">
        <v>43753</v>
      </c>
      <c r="U1005" s="1">
        <v>43755</v>
      </c>
      <c r="V1005">
        <v>40</v>
      </c>
      <c r="W1005" s="1">
        <v>43795</v>
      </c>
      <c r="X1005" s="1">
        <v>43774</v>
      </c>
      <c r="Y1005" s="2">
        <v>25353713.432518952</v>
      </c>
      <c r="Z1005" s="2">
        <v>1078135.3004004001</v>
      </c>
      <c r="AF1005" s="2">
        <v>421854.33725908888</v>
      </c>
      <c r="AG1005" s="14">
        <f>SUMIF('consultant-gross'!D:D,eslam.data!AQ1005,'consultant-gross'!F:F)</f>
        <v>4703530.9523809515</v>
      </c>
      <c r="AH1005" s="14">
        <f>SUMIF('consultant-gross'!D:D,eslam.data!AQ1005,'consultant-gross'!G:G)</f>
        <v>25352356.980952378</v>
      </c>
      <c r="AI1005" s="14">
        <f>SUMIF('consultant-net'!D:D,eslam.data!AQ1005,'consultant-net'!F:F)</f>
        <v>2127121.14</v>
      </c>
      <c r="AJ1005" s="2" t="str">
        <f>VLOOKUP(A1005,'eslam-to-invoicing'!A:B,2,0)</f>
        <v>EMAAR-PKG# 101-UPTOWN</v>
      </c>
      <c r="AQ1005" s="2" t="str">
        <f t="shared" si="152"/>
        <v>PKG#1018</v>
      </c>
      <c r="AR1005" s="2" t="str">
        <f t="shared" si="153"/>
        <v>EMAAR-PKG# 101-UPTOWN8</v>
      </c>
    </row>
    <row r="1006" spans="1:44" hidden="1" x14ac:dyDescent="0.3">
      <c r="A1006" s="6" t="s">
        <v>33</v>
      </c>
      <c r="B1006" s="34">
        <f>VLOOKUP(A1006,Sheet1!A:B,2,0)</f>
        <v>1</v>
      </c>
      <c r="C1006" s="6">
        <v>9</v>
      </c>
      <c r="D1006" s="25"/>
      <c r="E1006" s="2">
        <v>3179849.8817667631</v>
      </c>
      <c r="F1006" s="26">
        <f>_xlfn.MAXIFS('data-from-invoicing'!E:E,'data-from-invoicing'!D:D,eslam.data!AR1006)</f>
        <v>4704887.4000000004</v>
      </c>
      <c r="G1006" s="2">
        <f t="shared" si="150"/>
        <v>1525037.5182332373</v>
      </c>
      <c r="H1006" s="2"/>
      <c r="I1006" s="23"/>
      <c r="J1006" s="2">
        <f>SUMIF('collection only'!D:D,eslam.data!AQ1006,'collection only'!E:E)</f>
        <v>1424816.56</v>
      </c>
      <c r="K1006" s="26">
        <f>SUMIF('data-from-invoicing'!D:D,eslam.data!AR1006,'data-from-invoicing'!F:F)</f>
        <v>2104893.84</v>
      </c>
      <c r="L1006" s="2">
        <f t="shared" si="151"/>
        <v>680077.2799999998</v>
      </c>
      <c r="M1006" s="2"/>
      <c r="Q1006" s="23"/>
      <c r="R1006" s="2">
        <v>1424816.56</v>
      </c>
      <c r="S1006" s="1">
        <v>43769</v>
      </c>
      <c r="T1006" s="1">
        <v>43784</v>
      </c>
      <c r="U1006" s="1">
        <v>43786</v>
      </c>
      <c r="V1006">
        <v>40</v>
      </c>
      <c r="W1006" s="1">
        <v>43826</v>
      </c>
      <c r="X1006" s="1">
        <v>43802</v>
      </c>
      <c r="Y1006" s="2">
        <v>28533563.31428571</v>
      </c>
      <c r="Z1006" s="2">
        <v>297444.34000000003</v>
      </c>
      <c r="AF1006" s="2">
        <v>505055.04</v>
      </c>
      <c r="AG1006" s="14">
        <f>SUMIF('consultant-gross'!D:D,eslam.data!AQ1006,'consultant-gross'!F:F)</f>
        <v>3179849.8817667626</v>
      </c>
      <c r="AH1006" s="14">
        <f>SUMIF('consultant-gross'!D:D,eslam.data!AQ1006,'consultant-gross'!G:G)</f>
        <v>28533563.314285714</v>
      </c>
      <c r="AI1006" s="14">
        <f>SUMIF('consultant-net'!D:D,eslam.data!AQ1006,'consultant-net'!F:F)</f>
        <v>1424816.56</v>
      </c>
      <c r="AJ1006" s="2" t="str">
        <f>VLOOKUP(A1006,'eslam-to-invoicing'!A:B,2,0)</f>
        <v>EMAAR-PKG# 101-UPTOWN</v>
      </c>
      <c r="AQ1006" s="2" t="str">
        <f t="shared" si="152"/>
        <v>PKG#1019</v>
      </c>
      <c r="AR1006" s="2" t="str">
        <f t="shared" si="153"/>
        <v>EMAAR-PKG# 101-UPTOWN9</v>
      </c>
    </row>
    <row r="1007" spans="1:44" hidden="1" x14ac:dyDescent="0.3">
      <c r="A1007" s="6" t="s">
        <v>33</v>
      </c>
      <c r="B1007" s="34">
        <f>VLOOKUP(A1007,Sheet1!A:B,2,0)</f>
        <v>1</v>
      </c>
      <c r="C1007" s="6">
        <v>10</v>
      </c>
      <c r="D1007" s="25"/>
      <c r="E1007" s="2">
        <v>3100706.8857142851</v>
      </c>
      <c r="F1007" s="26">
        <f>_xlfn.MAXIFS('data-from-invoicing'!E:E,'data-from-invoicing'!D:D,eslam.data!AR1007)</f>
        <v>0</v>
      </c>
      <c r="G1007" s="2">
        <f t="shared" si="150"/>
        <v>-3100706.8857142851</v>
      </c>
      <c r="H1007" s="2"/>
      <c r="I1007" s="23"/>
      <c r="J1007" s="2">
        <f>SUMIF('collection only'!D:D,eslam.data!AQ1007,'collection only'!E:E)</f>
        <v>1976416.89</v>
      </c>
      <c r="K1007" s="26">
        <f>SUMIF('data-from-invoicing'!D:D,eslam.data!AR1007,'data-from-invoicing'!F:F)</f>
        <v>0</v>
      </c>
      <c r="L1007" s="2">
        <f t="shared" si="151"/>
        <v>-1976416.89</v>
      </c>
      <c r="M1007" s="2"/>
      <c r="Q1007" s="23"/>
      <c r="R1007" s="2">
        <v>1976416.89</v>
      </c>
      <c r="S1007" s="1">
        <v>43799</v>
      </c>
      <c r="T1007" s="1">
        <v>43784</v>
      </c>
      <c r="U1007" s="1">
        <v>43817</v>
      </c>
      <c r="V1007">
        <v>40</v>
      </c>
      <c r="W1007" s="1">
        <v>43857</v>
      </c>
      <c r="X1007" s="1">
        <v>43836</v>
      </c>
      <c r="Y1007" s="2">
        <v>31634270.199999999</v>
      </c>
      <c r="AF1007" s="2">
        <v>515167.31000000011</v>
      </c>
      <c r="AG1007" s="14">
        <f>SUMIF('consultant-gross'!D:D,eslam.data!AQ1007,'consultant-gross'!F:F)</f>
        <v>3111780.0857142843</v>
      </c>
      <c r="AH1007" s="14">
        <f>SUMIF('consultant-gross'!D:D,eslam.data!AQ1007,'consultant-gross'!G:G)</f>
        <v>31645343.399999999</v>
      </c>
      <c r="AI1007" s="14">
        <f>SUMIF('consultant-net'!D:D,eslam.data!AQ1007,'consultant-net'!F:F)</f>
        <v>1948071.2</v>
      </c>
      <c r="AJ1007" s="2" t="str">
        <f>VLOOKUP(A1007,'eslam-to-invoicing'!A:B,2,0)</f>
        <v>EMAAR-PKG# 101-UPTOWN</v>
      </c>
      <c r="AQ1007" s="2" t="str">
        <f t="shared" si="152"/>
        <v>PKG#10110</v>
      </c>
      <c r="AR1007" s="2" t="str">
        <f t="shared" si="153"/>
        <v>EMAAR-PKG# 101-UPTOWN10</v>
      </c>
    </row>
    <row r="1008" spans="1:44" hidden="1" x14ac:dyDescent="0.3">
      <c r="A1008" s="6" t="s">
        <v>33</v>
      </c>
      <c r="B1008" s="34">
        <f>VLOOKUP(A1008,Sheet1!A:B,2,0)</f>
        <v>1</v>
      </c>
      <c r="C1008" s="6">
        <v>11</v>
      </c>
      <c r="D1008" s="25"/>
      <c r="E1008" s="2">
        <v>361420.40000000218</v>
      </c>
      <c r="F1008" s="26">
        <f>_xlfn.MAXIFS('data-from-invoicing'!E:E,'data-from-invoicing'!D:D,eslam.data!AR1008)</f>
        <v>3104755.66</v>
      </c>
      <c r="G1008" s="2">
        <f t="shared" si="150"/>
        <v>2743335.2599999979</v>
      </c>
      <c r="H1008" s="2"/>
      <c r="I1008" s="23"/>
      <c r="J1008" s="2">
        <f>SUMIF('collection only'!D:D,eslam.data!AQ1008,'collection only'!E:E)</f>
        <v>1709961.04</v>
      </c>
      <c r="K1008" s="26">
        <f>SUMIF('data-from-invoicing'!D:D,eslam.data!AR1008,'data-from-invoicing'!F:F)</f>
        <v>1976416.8829999999</v>
      </c>
      <c r="L1008" s="2">
        <f t="shared" si="151"/>
        <v>266455.84299999988</v>
      </c>
      <c r="M1008" s="2"/>
      <c r="Q1008" s="23"/>
      <c r="R1008" s="2">
        <v>1709961.04</v>
      </c>
      <c r="S1008" s="1">
        <v>43861</v>
      </c>
      <c r="T1008" s="1">
        <v>43860</v>
      </c>
      <c r="U1008" s="1">
        <v>43869</v>
      </c>
      <c r="V1008">
        <v>40</v>
      </c>
      <c r="W1008" s="1">
        <v>43909</v>
      </c>
      <c r="X1008" s="1">
        <v>43888</v>
      </c>
      <c r="Y1008" s="2">
        <v>31995690.600000001</v>
      </c>
      <c r="Z1008" s="2">
        <v>2008107.01</v>
      </c>
      <c r="AF1008" s="2">
        <v>646968.58000000007</v>
      </c>
      <c r="AG1008" s="14">
        <f>SUMIF('consultant-gross'!D:D,eslam.data!AQ1008,'consultant-gross'!F:F)</f>
        <v>382240.25714286044</v>
      </c>
      <c r="AH1008" s="14">
        <f>SUMIF('consultant-gross'!D:D,eslam.data!AQ1008,'consultant-gross'!G:G)</f>
        <v>32016510.45714286</v>
      </c>
      <c r="AI1008" s="14">
        <f>SUMIF('consultant-net'!D:D,eslam.data!AQ1008,'consultant-net'!F:F)</f>
        <v>2026574.82</v>
      </c>
      <c r="AJ1008" s="2" t="str">
        <f>VLOOKUP(A1008,'eslam-to-invoicing'!A:B,2,0)</f>
        <v>EMAAR-PKG# 101-UPTOWN</v>
      </c>
      <c r="AQ1008" s="2" t="str">
        <f t="shared" si="152"/>
        <v>PKG#10111</v>
      </c>
      <c r="AR1008" s="2" t="str">
        <f t="shared" si="153"/>
        <v>EMAAR-PKG# 101-UPTOWN11</v>
      </c>
    </row>
    <row r="1009" spans="1:44" hidden="1" x14ac:dyDescent="0.3">
      <c r="A1009" s="6" t="s">
        <v>33</v>
      </c>
      <c r="B1009" s="34">
        <f>VLOOKUP(A1009,Sheet1!A:B,2,0)</f>
        <v>1</v>
      </c>
      <c r="C1009" s="6">
        <v>12</v>
      </c>
      <c r="D1009" s="25"/>
      <c r="E1009" s="2">
        <v>2584477.6666666642</v>
      </c>
      <c r="F1009" s="26">
        <f>_xlfn.MAXIFS('data-from-invoicing'!E:E,'data-from-invoicing'!D:D,eslam.data!AR1009)</f>
        <v>361420.4</v>
      </c>
      <c r="G1009" s="2">
        <f t="shared" si="150"/>
        <v>-2223057.2666666643</v>
      </c>
      <c r="H1009" s="2"/>
      <c r="I1009" s="23"/>
      <c r="J1009" s="2">
        <f>SUMIF('collection only'!D:D,eslam.data!AQ1009,'collection only'!E:E)</f>
        <v>1146998.21</v>
      </c>
      <c r="K1009" s="26">
        <f>SUMIF('data-from-invoicing'!D:D,eslam.data!AR1009,'data-from-invoicing'!F:F)</f>
        <v>1829340.96</v>
      </c>
      <c r="L1009" s="2">
        <f t="shared" si="151"/>
        <v>682342.75</v>
      </c>
      <c r="M1009" s="2"/>
      <c r="Q1009" s="23"/>
      <c r="R1009" s="2">
        <v>1146998.22</v>
      </c>
      <c r="S1009" s="1">
        <v>43890</v>
      </c>
      <c r="T1009" s="1">
        <v>43913</v>
      </c>
      <c r="U1009" s="1">
        <v>43914</v>
      </c>
      <c r="V1009">
        <v>40</v>
      </c>
      <c r="W1009" s="1">
        <v>43954</v>
      </c>
      <c r="X1009" s="1">
        <v>43929</v>
      </c>
      <c r="Y1009" s="2">
        <v>34580168.266666673</v>
      </c>
      <c r="Z1009" s="2">
        <v>1288346.31</v>
      </c>
      <c r="AF1009" s="2">
        <v>677344.97</v>
      </c>
      <c r="AG1009" s="14">
        <f>SUMIF('consultant-gross'!D:D,eslam.data!AQ1009,'consultant-gross'!F:F)</f>
        <v>2584477.6666666642</v>
      </c>
      <c r="AH1009" s="14">
        <f>SUMIF('consultant-gross'!D:D,eslam.data!AQ1009,'consultant-gross'!G:G)</f>
        <v>34580168.266666666</v>
      </c>
      <c r="AI1009" s="14">
        <f>SUMIF('consultant-net'!D:D,eslam.data!AQ1009,'consultant-net'!F:F)</f>
        <v>1146998.22</v>
      </c>
      <c r="AJ1009" s="2" t="str">
        <f>VLOOKUP(A1009,'eslam-to-invoicing'!A:B,2,0)</f>
        <v>EMAAR-PKG# 101-UPTOWN</v>
      </c>
      <c r="AQ1009" s="2" t="str">
        <f t="shared" si="152"/>
        <v>PKG#10112</v>
      </c>
      <c r="AR1009" s="2" t="str">
        <f t="shared" si="153"/>
        <v>EMAAR-PKG# 101-UPTOWN12</v>
      </c>
    </row>
    <row r="1010" spans="1:44" hidden="1" x14ac:dyDescent="0.3">
      <c r="A1010" s="6" t="s">
        <v>33</v>
      </c>
      <c r="B1010" s="34">
        <f>VLOOKUP(A1010,Sheet1!A:B,2,0)</f>
        <v>1</v>
      </c>
      <c r="C1010" s="6">
        <v>13</v>
      </c>
      <c r="D1010" s="25"/>
      <c r="E1010" s="2">
        <v>2595711.6476190458</v>
      </c>
      <c r="F1010" s="26">
        <f>_xlfn.MAXIFS('data-from-invoicing'!E:E,'data-from-invoicing'!D:D,eslam.data!AR1010)</f>
        <v>2584477.67</v>
      </c>
      <c r="G1010" s="2">
        <f t="shared" si="150"/>
        <v>-11233.97761904588</v>
      </c>
      <c r="H1010" s="2"/>
      <c r="I1010" s="23"/>
      <c r="J1010" s="2">
        <f>SUMIF('collection only'!D:D,eslam.data!AQ1010,'collection only'!E:E)</f>
        <v>1343055.6</v>
      </c>
      <c r="K1010" s="26">
        <f>SUMIF('data-from-invoicing'!D:D,eslam.data!AR1010,'data-from-invoicing'!F:F)</f>
        <v>1246695.2535000001</v>
      </c>
      <c r="L1010" s="2">
        <f t="shared" si="151"/>
        <v>-96360.346499999985</v>
      </c>
      <c r="M1010" s="2"/>
      <c r="Q1010" s="23"/>
      <c r="R1010" s="2">
        <v>1407211.96</v>
      </c>
      <c r="S1010" s="1">
        <v>43921</v>
      </c>
      <c r="T1010" s="1">
        <v>43944</v>
      </c>
      <c r="U1010" s="1">
        <v>43944</v>
      </c>
      <c r="V1010">
        <v>40</v>
      </c>
      <c r="W1010" s="1">
        <v>43984</v>
      </c>
      <c r="X1010" s="1">
        <v>43955</v>
      </c>
      <c r="Y1010" s="2">
        <v>37175879.914285712</v>
      </c>
      <c r="Z1010" s="2">
        <v>1005027.63</v>
      </c>
      <c r="AF1010" s="2">
        <v>712181.29</v>
      </c>
      <c r="AG1010" s="14">
        <f>SUMIF('consultant-gross'!D:D,eslam.data!AQ1010,'consultant-gross'!F:F)</f>
        <v>0</v>
      </c>
      <c r="AH1010" s="14">
        <f>SUMIF('consultant-gross'!D:D,eslam.data!AQ1010,'consultant-gross'!G:G)</f>
        <v>0</v>
      </c>
      <c r="AI1010" s="14">
        <f>SUMIF('consultant-net'!D:D,eslam.data!AQ1010,'consultant-net'!F:F)</f>
        <v>0</v>
      </c>
      <c r="AJ1010" s="2" t="str">
        <f>VLOOKUP(A1010,'eslam-to-invoicing'!A:B,2,0)</f>
        <v>EMAAR-PKG# 101-UPTOWN</v>
      </c>
      <c r="AQ1010" s="2" t="str">
        <f t="shared" si="152"/>
        <v>PKG#10113</v>
      </c>
      <c r="AR1010" s="2" t="str">
        <f t="shared" si="153"/>
        <v>EMAAR-PKG# 101-UPTOWN13</v>
      </c>
    </row>
    <row r="1011" spans="1:44" hidden="1" x14ac:dyDescent="0.3">
      <c r="A1011" s="6" t="s">
        <v>33</v>
      </c>
      <c r="B1011" s="34">
        <f>VLOOKUP(A1011,Sheet1!A:B,2,0)</f>
        <v>1</v>
      </c>
      <c r="C1011" s="6">
        <v>14</v>
      </c>
      <c r="D1011" s="25"/>
      <c r="E1011" s="2">
        <v>4659441.8571428582</v>
      </c>
      <c r="F1011" s="26">
        <f>_xlfn.MAXIFS('data-from-invoicing'!E:E,'data-from-invoicing'!D:D,eslam.data!AR1011)</f>
        <v>2596223.7200000002</v>
      </c>
      <c r="G1011" s="2">
        <f t="shared" si="150"/>
        <v>-2063218.137142858</v>
      </c>
      <c r="H1011" s="2"/>
      <c r="I1011" s="23"/>
      <c r="J1011" s="2">
        <f>SUMIF('collection only'!D:D,eslam.data!AQ1011,'collection only'!E:E)</f>
        <v>191421.72</v>
      </c>
      <c r="K1011" s="26">
        <f>SUMIF('data-from-invoicing'!D:D,eslam.data!AR1011,'data-from-invoicing'!F:F)</f>
        <v>1459609.6259999999</v>
      </c>
      <c r="L1011" s="2">
        <f t="shared" si="151"/>
        <v>1268187.906</v>
      </c>
      <c r="M1011" s="2"/>
      <c r="Q1011" s="23"/>
      <c r="R1011" s="2">
        <v>191421.72</v>
      </c>
      <c r="S1011" s="1">
        <v>44012</v>
      </c>
      <c r="T1011" s="1">
        <v>44012</v>
      </c>
      <c r="U1011" s="1">
        <v>44024</v>
      </c>
      <c r="V1011">
        <v>40</v>
      </c>
      <c r="W1011" s="1">
        <v>44064</v>
      </c>
      <c r="X1011" s="1">
        <v>44083</v>
      </c>
      <c r="Y1011" s="2">
        <v>41835321.77142857</v>
      </c>
      <c r="AF1011" s="2">
        <v>763224.31</v>
      </c>
      <c r="AG1011" s="14">
        <f>SUMIF('consultant-gross'!D:D,eslam.data!AQ1011,'consultant-gross'!F:F)</f>
        <v>0</v>
      </c>
      <c r="AH1011" s="14">
        <f>SUMIF('consultant-gross'!D:D,eslam.data!AQ1011,'consultant-gross'!G:G)</f>
        <v>0</v>
      </c>
      <c r="AI1011" s="14">
        <f>SUMIF('consultant-net'!D:D,eslam.data!AQ1011,'consultant-net'!F:F)</f>
        <v>0</v>
      </c>
      <c r="AJ1011" s="2" t="str">
        <f>VLOOKUP(A1011,'eslam-to-invoicing'!A:B,2,0)</f>
        <v>EMAAR-PKG# 101-UPTOWN</v>
      </c>
      <c r="AQ1011" s="2" t="str">
        <f t="shared" si="152"/>
        <v>PKG#10114</v>
      </c>
      <c r="AR1011" s="2" t="str">
        <f t="shared" si="153"/>
        <v>EMAAR-PKG# 101-UPTOWN14</v>
      </c>
    </row>
    <row r="1012" spans="1:44" hidden="1" x14ac:dyDescent="0.3">
      <c r="A1012" s="6" t="s">
        <v>33</v>
      </c>
      <c r="B1012" s="34">
        <f>VLOOKUP(A1012,Sheet1!A:B,2,0)</f>
        <v>1</v>
      </c>
      <c r="C1012" s="6">
        <v>15</v>
      </c>
      <c r="D1012" s="25"/>
      <c r="E1012" s="2">
        <v>181866.47619047019</v>
      </c>
      <c r="F1012" s="26">
        <f>_xlfn.MAXIFS('data-from-invoicing'!E:E,'data-from-invoicing'!D:D,eslam.data!AR1012)</f>
        <v>4658928.78</v>
      </c>
      <c r="G1012" s="2">
        <f t="shared" si="150"/>
        <v>4477062.3038095301</v>
      </c>
      <c r="H1012" s="2"/>
      <c r="I1012" s="23"/>
      <c r="J1012" s="2">
        <f>SUMIF('collection only'!D:D,eslam.data!AQ1012,'collection only'!E:E)</f>
        <v>303853.8</v>
      </c>
      <c r="K1012" s="26">
        <f>SUMIF('data-from-invoicing'!D:D,eslam.data!AR1012,'data-from-invoicing'!F:F)</f>
        <v>1268535.189</v>
      </c>
      <c r="L1012" s="2">
        <f t="shared" si="151"/>
        <v>964681.38899999997</v>
      </c>
      <c r="M1012" s="2"/>
      <c r="Q1012" s="23"/>
      <c r="R1012" s="2">
        <v>303853.8</v>
      </c>
      <c r="S1012" s="1">
        <v>44104</v>
      </c>
      <c r="T1012" s="1">
        <v>44055</v>
      </c>
      <c r="U1012" s="1">
        <v>44174</v>
      </c>
      <c r="V1012">
        <v>40</v>
      </c>
      <c r="W1012" s="1">
        <v>44214</v>
      </c>
      <c r="X1012" s="1">
        <v>44216</v>
      </c>
      <c r="Y1012" s="2">
        <v>42017188.24761904</v>
      </c>
      <c r="AF1012" s="2">
        <v>174031.17</v>
      </c>
      <c r="AG1012" s="14">
        <f>SUMIF('consultant-gross'!D:D,eslam.data!AQ1012,'consultant-gross'!F:F)</f>
        <v>440607.31547599286</v>
      </c>
      <c r="AH1012" s="14">
        <f>SUMIF('consultant-gross'!D:D,eslam.data!AQ1012,'consultant-gross'!G:G)</f>
        <v>42275929.086904563</v>
      </c>
      <c r="AI1012" s="14">
        <f>SUMIF('consultant-net'!D:D,eslam.data!AQ1012,'consultant-net'!F:F)</f>
        <v>1392185.4447908048</v>
      </c>
      <c r="AJ1012" s="2" t="str">
        <f>VLOOKUP(A1012,'eslam-to-invoicing'!A:B,2,0)</f>
        <v>EMAAR-PKG# 101-UPTOWN</v>
      </c>
      <c r="AQ1012" s="2" t="str">
        <f t="shared" si="152"/>
        <v>PKG#10115</v>
      </c>
      <c r="AR1012" s="2" t="str">
        <f t="shared" si="153"/>
        <v>EMAAR-PKG# 101-UPTOWN15</v>
      </c>
    </row>
    <row r="1013" spans="1:44" hidden="1" x14ac:dyDescent="0.3">
      <c r="A1013" s="6" t="s">
        <v>33</v>
      </c>
      <c r="B1013" s="34">
        <f>VLOOKUP(A1013,Sheet1!A:B,2,0)</f>
        <v>1</v>
      </c>
      <c r="C1013" s="6">
        <v>16</v>
      </c>
      <c r="D1013" s="25"/>
      <c r="E1013" s="2">
        <v>1E-3</v>
      </c>
      <c r="F1013" s="26">
        <f>_xlfn.MAXIFS('data-from-invoicing'!E:E,'data-from-invoicing'!D:D,eslam.data!AR1013)</f>
        <v>181866.48</v>
      </c>
      <c r="G1013" s="2">
        <f t="shared" si="150"/>
        <v>181866.47900000002</v>
      </c>
      <c r="H1013" s="2"/>
      <c r="I1013" s="23"/>
      <c r="J1013" s="2">
        <f>SUMIF('collection only'!D:D,eslam.data!AQ1013,'collection only'!E:E)</f>
        <v>866491</v>
      </c>
      <c r="K1013" s="26">
        <f>SUMIF('data-from-invoicing'!D:D,eslam.data!AR1013,'data-from-invoicing'!F:F)</f>
        <v>1873125.774</v>
      </c>
      <c r="L1013" s="2">
        <f t="shared" si="151"/>
        <v>1006634.774</v>
      </c>
      <c r="M1013" s="2"/>
      <c r="Q1013" s="23"/>
      <c r="R1013" s="2">
        <v>866491.01</v>
      </c>
      <c r="S1013" s="1">
        <v>44104</v>
      </c>
      <c r="T1013" s="1">
        <v>44104</v>
      </c>
      <c r="U1013" s="1">
        <v>44234</v>
      </c>
      <c r="V1013">
        <v>40</v>
      </c>
      <c r="W1013" s="1">
        <v>44274</v>
      </c>
      <c r="X1013" s="1">
        <v>44242</v>
      </c>
      <c r="Y1013" s="2">
        <v>42017188.24761904</v>
      </c>
      <c r="AF1013" s="2">
        <v>0</v>
      </c>
      <c r="AG1013" s="14">
        <f>SUMIF('consultant-gross'!D:D,eslam.data!AQ1013,'consultant-gross'!F:F)</f>
        <v>0</v>
      </c>
      <c r="AH1013" s="14">
        <f>SUMIF('consultant-gross'!D:D,eslam.data!AQ1013,'consultant-gross'!G:G)</f>
        <v>0</v>
      </c>
      <c r="AI1013" s="14">
        <f>SUMIF('consultant-net'!D:D,eslam.data!AQ1013,'consultant-net'!F:F)</f>
        <v>0</v>
      </c>
      <c r="AJ1013" s="2" t="str">
        <f>VLOOKUP(A1013,'eslam-to-invoicing'!A:B,2,0)</f>
        <v>EMAAR-PKG# 101-UPTOWN</v>
      </c>
      <c r="AQ1013" s="2" t="str">
        <f t="shared" si="152"/>
        <v>PKG#10116</v>
      </c>
      <c r="AR1013" s="2" t="str">
        <f t="shared" si="153"/>
        <v>EMAAR-PKG# 101-UPTOWN16</v>
      </c>
    </row>
    <row r="1014" spans="1:44" hidden="1" x14ac:dyDescent="0.3">
      <c r="A1014" s="6" t="s">
        <v>33</v>
      </c>
      <c r="B1014" s="6">
        <f>VLOOKUP(A1014,Sheet1!A:B,2,0)</f>
        <v>1</v>
      </c>
      <c r="C1014" s="6">
        <v>17</v>
      </c>
      <c r="D1014" s="25"/>
      <c r="E1014" s="2">
        <v>1E-3</v>
      </c>
      <c r="F1014" s="26">
        <f>_xlfn.MAXIFS('data-from-invoicing'!E:E,'data-from-invoicing'!D:D,eslam.data!AR1014)</f>
        <v>0</v>
      </c>
      <c r="G1014" s="2">
        <f t="shared" si="150"/>
        <v>-1E-3</v>
      </c>
      <c r="H1014" s="2"/>
      <c r="I1014" s="23"/>
      <c r="J1014" s="2">
        <f>SUMIF('collection only'!D:D,eslam.data!AQ1014,'collection only'!E:E)</f>
        <v>3321316.23</v>
      </c>
      <c r="K1014" s="26">
        <f>SUMIF('data-from-invoicing'!D:D,eslam.data!AR1014,'data-from-invoicing'!F:F)</f>
        <v>0</v>
      </c>
      <c r="L1014" s="2">
        <f t="shared" si="151"/>
        <v>-3321316.23</v>
      </c>
      <c r="M1014" s="2"/>
      <c r="Q1014" s="23"/>
      <c r="R1014" s="2">
        <v>3321316.23</v>
      </c>
      <c r="S1014" s="1">
        <v>44286</v>
      </c>
      <c r="T1014" s="1">
        <v>44291</v>
      </c>
      <c r="U1014" s="1">
        <v>44299</v>
      </c>
      <c r="V1014">
        <v>40</v>
      </c>
      <c r="W1014" s="1">
        <v>44339</v>
      </c>
      <c r="X1014" s="1">
        <v>44312</v>
      </c>
      <c r="Y1014" s="2">
        <v>42017188.24761904</v>
      </c>
      <c r="AF1014" s="2">
        <v>270662.92</v>
      </c>
      <c r="AG1014" s="14">
        <f>SUMIF('consultant-gross'!D:D,eslam.data!AQ1014,'consultant-gross'!F:F)</f>
        <v>0</v>
      </c>
      <c r="AH1014" s="14">
        <f>SUMIF('consultant-gross'!D:D,eslam.data!AQ1014,'consultant-gross'!G:G)</f>
        <v>0</v>
      </c>
      <c r="AI1014" s="14">
        <f>SUMIF('consultant-net'!D:D,eslam.data!AQ1014,'consultant-net'!F:F)</f>
        <v>0</v>
      </c>
      <c r="AJ1014" s="2" t="str">
        <f>VLOOKUP(A1014,'eslam-to-invoicing'!A:B,2,0)</f>
        <v>EMAAR-PKG# 101-UPTOWN</v>
      </c>
      <c r="AQ1014" s="2" t="str">
        <f t="shared" si="152"/>
        <v>PKG#10117</v>
      </c>
      <c r="AR1014" s="2" t="str">
        <f t="shared" si="153"/>
        <v>EMAAR-PKG# 101-UPTOWN17</v>
      </c>
    </row>
    <row r="1015" spans="1:44" hidden="1" x14ac:dyDescent="0.3">
      <c r="A1015" s="6" t="s">
        <v>33</v>
      </c>
      <c r="B1015" s="34">
        <f>VLOOKUP(A1015,Sheet1!A:B,2,0)</f>
        <v>1</v>
      </c>
      <c r="C1015" s="6">
        <v>18</v>
      </c>
      <c r="D1015" s="25"/>
      <c r="E1015" s="2">
        <v>1071378.1714285761</v>
      </c>
      <c r="F1015" s="26">
        <f>_xlfn.MAXIFS('data-from-invoicing'!E:E,'data-from-invoicing'!D:D,eslam.data!AR1015)</f>
        <v>0</v>
      </c>
      <c r="G1015" s="2">
        <f t="shared" si="150"/>
        <v>-1071378.1714285761</v>
      </c>
      <c r="H1015" s="2"/>
      <c r="I1015" s="23"/>
      <c r="J1015" s="2">
        <f>SUMIF('collection only'!D:D,eslam.data!AQ1015,'collection only'!E:E)</f>
        <v>1192690.23</v>
      </c>
      <c r="K1015" s="26">
        <f>SUMIF('data-from-invoicing'!D:D,eslam.data!AR1015,'data-from-invoicing'!F:F)</f>
        <v>0</v>
      </c>
      <c r="L1015" s="2">
        <f t="shared" si="151"/>
        <v>-1192690.23</v>
      </c>
      <c r="M1015" s="2"/>
      <c r="Q1015" s="23"/>
      <c r="R1015" s="2">
        <v>1192690.23</v>
      </c>
      <c r="S1015" s="1">
        <v>44316</v>
      </c>
      <c r="T1015" s="1">
        <v>44291</v>
      </c>
      <c r="U1015" s="1">
        <v>44311</v>
      </c>
      <c r="V1015">
        <v>40</v>
      </c>
      <c r="W1015" s="1">
        <v>44351</v>
      </c>
      <c r="X1015" s="1">
        <v>44321</v>
      </c>
      <c r="Y1015" s="2">
        <v>43088566.419047616</v>
      </c>
      <c r="Z1015" s="2">
        <v>949450.54</v>
      </c>
      <c r="AF1015" s="2">
        <v>275887.92</v>
      </c>
      <c r="AG1015" s="14">
        <f>SUMIF('consultant-gross'!D:D,eslam.data!AQ1015,'consultant-gross'!F:F)</f>
        <v>0</v>
      </c>
      <c r="AH1015" s="14">
        <f>SUMIF('consultant-gross'!D:D,eslam.data!AQ1015,'consultant-gross'!G:G)</f>
        <v>0</v>
      </c>
      <c r="AI1015" s="14">
        <f>SUMIF('consultant-net'!D:D,eslam.data!AQ1015,'consultant-net'!F:F)</f>
        <v>0</v>
      </c>
      <c r="AJ1015" s="2" t="str">
        <f>VLOOKUP(A1015,'eslam-to-invoicing'!A:B,2,0)</f>
        <v>EMAAR-PKG# 101-UPTOWN</v>
      </c>
      <c r="AQ1015" s="2" t="str">
        <f t="shared" si="152"/>
        <v>PKG#10118</v>
      </c>
      <c r="AR1015" s="2" t="str">
        <f t="shared" si="153"/>
        <v>EMAAR-PKG# 101-UPTOWN18</v>
      </c>
    </row>
    <row r="1016" spans="1:44" hidden="1" x14ac:dyDescent="0.3">
      <c r="A1016" s="6" t="s">
        <v>33</v>
      </c>
      <c r="B1016" s="34">
        <f>VLOOKUP(A1016,Sheet1!A:B,2,0)</f>
        <v>1</v>
      </c>
      <c r="C1016" s="6">
        <v>19</v>
      </c>
      <c r="D1016" s="25"/>
      <c r="E1016" s="2">
        <v>1322361.8352380921</v>
      </c>
      <c r="F1016" s="26">
        <f>_xlfn.MAXIFS('data-from-invoicing'!E:E,'data-from-invoicing'!D:D,eslam.data!AR1016)</f>
        <v>1071378.1599999999</v>
      </c>
      <c r="G1016" s="2">
        <f t="shared" si="150"/>
        <v>-250983.6752380922</v>
      </c>
      <c r="H1016" s="2"/>
      <c r="I1016" s="23"/>
      <c r="J1016" s="2">
        <f>SUMIF('collection only'!D:D,eslam.data!AQ1016,'collection only'!E:E)</f>
        <v>596242.89</v>
      </c>
      <c r="K1016" s="26">
        <f>SUMIF('data-from-invoicing'!D:D,eslam.data!AR1016,'data-from-invoicing'!F:F)</f>
        <v>1296410.108</v>
      </c>
      <c r="L1016" s="2">
        <f t="shared" si="151"/>
        <v>700167.21799999999</v>
      </c>
      <c r="M1016" s="2"/>
      <c r="Q1016" s="23"/>
      <c r="R1016" s="2">
        <v>596242.89</v>
      </c>
      <c r="S1016" s="1">
        <v>44316</v>
      </c>
      <c r="T1016" s="1">
        <v>44321</v>
      </c>
      <c r="U1016" s="1">
        <v>44333</v>
      </c>
      <c r="V1016">
        <v>40</v>
      </c>
      <c r="W1016" s="1">
        <v>44373</v>
      </c>
      <c r="X1016" s="1">
        <v>44350</v>
      </c>
      <c r="Y1016" s="2">
        <v>44410928.254285708</v>
      </c>
      <c r="Z1016" s="2">
        <v>615651.13300000003</v>
      </c>
      <c r="AF1016" s="2">
        <v>288697.92</v>
      </c>
      <c r="AG1016" s="14">
        <f>SUMIF('consultant-gross'!D:D,eslam.data!AQ1016,'consultant-gross'!F:F)</f>
        <v>0</v>
      </c>
      <c r="AH1016" s="14">
        <f>SUMIF('consultant-gross'!D:D,eslam.data!AQ1016,'consultant-gross'!G:G)</f>
        <v>0</v>
      </c>
      <c r="AI1016" s="14">
        <f>SUMIF('consultant-net'!D:D,eslam.data!AQ1016,'consultant-net'!F:F)</f>
        <v>0</v>
      </c>
      <c r="AJ1016" s="2" t="str">
        <f>VLOOKUP(A1016,'eslam-to-invoicing'!A:B,2,0)</f>
        <v>EMAAR-PKG# 101-UPTOWN</v>
      </c>
      <c r="AQ1016" s="2" t="str">
        <f t="shared" si="152"/>
        <v>PKG#10119</v>
      </c>
      <c r="AR1016" s="2" t="str">
        <f t="shared" si="153"/>
        <v>EMAAR-PKG# 101-UPTOWN19</v>
      </c>
    </row>
    <row r="1017" spans="1:44" hidden="1" x14ac:dyDescent="0.3">
      <c r="A1017" s="6" t="s">
        <v>33</v>
      </c>
      <c r="B1017" s="34">
        <f>VLOOKUP(A1017,Sheet1!A:B,2,0)</f>
        <v>1</v>
      </c>
      <c r="C1017" s="6">
        <v>20</v>
      </c>
      <c r="D1017" s="25"/>
      <c r="E1017" s="2">
        <v>952923.88857143372</v>
      </c>
      <c r="F1017" s="26">
        <f>_xlfn.MAXIFS('data-from-invoicing'!E:E,'data-from-invoicing'!D:D,eslam.data!AR1017)</f>
        <v>1322361.6499999999</v>
      </c>
      <c r="G1017" s="2">
        <f t="shared" si="150"/>
        <v>369437.76142856618</v>
      </c>
      <c r="H1017" s="2"/>
      <c r="I1017" s="23"/>
      <c r="J1017" s="2">
        <f>SUMIF('collection only'!D:D,eslam.data!AQ1017,'collection only'!E:E)</f>
        <v>759353.32</v>
      </c>
      <c r="K1017" s="26">
        <f>SUMIF('data-from-invoicing'!D:D,eslam.data!AR1017,'data-from-invoicing'!F:F)</f>
        <v>648976.90250000008</v>
      </c>
      <c r="L1017" s="2">
        <f t="shared" si="151"/>
        <v>-110376.41749999986</v>
      </c>
      <c r="M1017" s="2"/>
      <c r="Q1017" s="23"/>
      <c r="R1017" s="2">
        <v>759353.31</v>
      </c>
      <c r="S1017" s="1">
        <v>44347</v>
      </c>
      <c r="T1017" s="1">
        <v>44352</v>
      </c>
      <c r="U1017" s="1">
        <v>44357</v>
      </c>
      <c r="V1017">
        <v>40</v>
      </c>
      <c r="W1017" s="1">
        <v>44397</v>
      </c>
      <c r="X1017" s="1">
        <v>44374</v>
      </c>
      <c r="Y1017" s="2">
        <v>45363852.142857142</v>
      </c>
      <c r="Z1017" s="2">
        <v>505736.36</v>
      </c>
      <c r="AF1017" s="2">
        <v>238697.92</v>
      </c>
      <c r="AG1017" s="14">
        <f>SUMIF('consultant-gross'!D:D,eslam.data!AQ1017,'consultant-gross'!F:F)</f>
        <v>0</v>
      </c>
      <c r="AH1017" s="14">
        <f>SUMIF('consultant-gross'!D:D,eslam.data!AQ1017,'consultant-gross'!G:G)</f>
        <v>0</v>
      </c>
      <c r="AI1017" s="14">
        <f>SUMIF('consultant-net'!D:D,eslam.data!AQ1017,'consultant-net'!F:F)</f>
        <v>0</v>
      </c>
      <c r="AJ1017" s="2" t="str">
        <f>VLOOKUP(A1017,'eslam-to-invoicing'!A:B,2,0)</f>
        <v>EMAAR-PKG# 101-UPTOWN</v>
      </c>
      <c r="AQ1017" s="2" t="str">
        <f t="shared" si="152"/>
        <v>PKG#10120</v>
      </c>
      <c r="AR1017" s="2" t="str">
        <f t="shared" si="153"/>
        <v>EMAAR-PKG# 101-UPTOWN20</v>
      </c>
    </row>
    <row r="1018" spans="1:44" hidden="1" x14ac:dyDescent="0.3">
      <c r="A1018" s="6" t="s">
        <v>33</v>
      </c>
      <c r="B1018" s="34">
        <f>VLOOKUP(A1018,Sheet1!A:B,2,0)</f>
        <v>1</v>
      </c>
      <c r="C1018" s="6">
        <v>21</v>
      </c>
      <c r="D1018" s="25"/>
      <c r="E1018" s="2">
        <v>2547253.704761907</v>
      </c>
      <c r="F1018" s="26">
        <f>_xlfn.MAXIFS('data-from-invoicing'!E:E,'data-from-invoicing'!D:D,eslam.data!AR1018)</f>
        <v>952924.08</v>
      </c>
      <c r="G1018" s="2">
        <f t="shared" si="150"/>
        <v>-1594329.6247619069</v>
      </c>
      <c r="H1018" s="2"/>
      <c r="I1018" s="23"/>
      <c r="J1018" s="2">
        <f>SUMIF('collection only'!D:D,eslam.data!AQ1018,'collection only'!E:E)</f>
        <v>1584188.58</v>
      </c>
      <c r="K1018" s="26">
        <f>SUMIF('data-from-invoicing'!D:D,eslam.data!AR1018,'data-from-invoicing'!F:F)</f>
        <v>803886.08510000003</v>
      </c>
      <c r="L1018" s="2">
        <f t="shared" si="151"/>
        <v>-780302.49490000005</v>
      </c>
      <c r="M1018" s="2"/>
      <c r="Q1018" s="23"/>
      <c r="R1018" s="2">
        <v>1584188.57</v>
      </c>
      <c r="S1018" s="1">
        <v>44377</v>
      </c>
      <c r="T1018" s="1">
        <v>44385</v>
      </c>
      <c r="U1018" s="1">
        <v>44388</v>
      </c>
      <c r="V1018">
        <v>40</v>
      </c>
      <c r="W1018" s="1">
        <v>44428</v>
      </c>
      <c r="X1018" s="1">
        <v>44417</v>
      </c>
      <c r="Y1018" s="2">
        <v>47911105.847619049</v>
      </c>
      <c r="Z1018" s="2">
        <v>618555.37</v>
      </c>
      <c r="AF1018" s="2">
        <v>264186.92</v>
      </c>
      <c r="AG1018" s="14">
        <f>SUMIF('consultant-gross'!D:D,eslam.data!AQ1018,'consultant-gross'!F:F)</f>
        <v>0</v>
      </c>
      <c r="AH1018" s="14">
        <f>SUMIF('consultant-gross'!D:D,eslam.data!AQ1018,'consultant-gross'!G:G)</f>
        <v>0</v>
      </c>
      <c r="AI1018" s="14">
        <f>SUMIF('consultant-net'!D:D,eslam.data!AQ1018,'consultant-net'!F:F)</f>
        <v>0</v>
      </c>
      <c r="AJ1018" s="2" t="str">
        <f>VLOOKUP(A1018,'eslam-to-invoicing'!A:B,2,0)</f>
        <v>EMAAR-PKG# 101-UPTOWN</v>
      </c>
      <c r="AQ1018" s="2" t="str">
        <f t="shared" si="152"/>
        <v>PKG#10121</v>
      </c>
      <c r="AR1018" s="2" t="str">
        <f t="shared" si="153"/>
        <v>EMAAR-PKG# 101-UPTOWN21</v>
      </c>
    </row>
    <row r="1019" spans="1:44" hidden="1" x14ac:dyDescent="0.3">
      <c r="A1019" s="6" t="s">
        <v>33</v>
      </c>
      <c r="B1019" s="34">
        <f>VLOOKUP(A1019,Sheet1!A:B,2,0)</f>
        <v>1</v>
      </c>
      <c r="C1019" s="6">
        <v>22</v>
      </c>
      <c r="D1019" s="25"/>
      <c r="E1019" s="2">
        <v>2544618.2857142841</v>
      </c>
      <c r="F1019" s="26">
        <f>_xlfn.MAXIFS('data-from-invoicing'!E:E,'data-from-invoicing'!D:D,eslam.data!AR1019)</f>
        <v>2547253.71</v>
      </c>
      <c r="G1019" s="2">
        <f t="shared" si="150"/>
        <v>2635.4242857159115</v>
      </c>
      <c r="H1019" s="2"/>
      <c r="I1019" s="23"/>
      <c r="J1019" s="2">
        <f>SUMIF('collection only'!D:D,eslam.data!AQ1019,'collection only'!E:E)</f>
        <v>594123.31999999995</v>
      </c>
      <c r="K1019" s="26">
        <f>SUMIF('data-from-invoicing'!D:D,eslam.data!AR1019,'data-from-invoicing'!F:F)</f>
        <v>1912651.7855</v>
      </c>
      <c r="L1019" s="2">
        <f t="shared" si="151"/>
        <v>1318528.4654999999</v>
      </c>
      <c r="M1019" s="2"/>
      <c r="Q1019" s="23"/>
      <c r="R1019" s="2">
        <v>594122.92000000004</v>
      </c>
      <c r="S1019" s="1">
        <v>44439</v>
      </c>
      <c r="T1019" s="1">
        <v>44423</v>
      </c>
      <c r="U1019" s="1">
        <v>44459</v>
      </c>
      <c r="V1019">
        <v>40</v>
      </c>
      <c r="W1019" s="1">
        <v>44499</v>
      </c>
      <c r="X1019" s="1">
        <v>44481</v>
      </c>
      <c r="Y1019" s="2">
        <v>50455724.133333333</v>
      </c>
      <c r="Z1019" s="2">
        <v>0</v>
      </c>
      <c r="AF1019" s="2">
        <v>299725.92</v>
      </c>
      <c r="AG1019" s="14">
        <f>SUMIF('consultant-gross'!D:D,eslam.data!AQ1019,'consultant-gross'!F:F)</f>
        <v>0</v>
      </c>
      <c r="AH1019" s="14">
        <f>SUMIF('consultant-gross'!D:D,eslam.data!AQ1019,'consultant-gross'!G:G)</f>
        <v>0</v>
      </c>
      <c r="AI1019" s="14">
        <f>SUMIF('consultant-net'!D:D,eslam.data!AQ1019,'consultant-net'!F:F)</f>
        <v>0</v>
      </c>
      <c r="AJ1019" s="2" t="str">
        <f>VLOOKUP(A1019,'eslam-to-invoicing'!A:B,2,0)</f>
        <v>EMAAR-PKG# 101-UPTOWN</v>
      </c>
      <c r="AQ1019" s="2" t="str">
        <f t="shared" si="152"/>
        <v>PKG#10122</v>
      </c>
      <c r="AR1019" s="2" t="str">
        <f t="shared" si="153"/>
        <v>EMAAR-PKG# 101-UPTOWN22</v>
      </c>
    </row>
    <row r="1020" spans="1:44" hidden="1" x14ac:dyDescent="0.3">
      <c r="A1020" s="6" t="s">
        <v>33</v>
      </c>
      <c r="B1020" s="34">
        <f>VLOOKUP(A1020,Sheet1!A:B,2,0)</f>
        <v>1</v>
      </c>
      <c r="C1020" s="6">
        <v>23</v>
      </c>
      <c r="D1020" s="25"/>
      <c r="F1020" s="26">
        <f>_xlfn.MAXIFS('data-from-invoicing'!E:E,'data-from-invoicing'!D:D,eslam.data!AR1020)</f>
        <v>2544618.2999999998</v>
      </c>
      <c r="G1020" s="2">
        <f t="shared" si="150"/>
        <v>2544618.2999999998</v>
      </c>
      <c r="H1020" s="2"/>
      <c r="I1020" s="23"/>
      <c r="J1020" s="2">
        <f>SUMIF('collection only'!D:D,eslam.data!AQ1020,'collection only'!E:E)</f>
        <v>189091.52</v>
      </c>
      <c r="K1020" s="26">
        <f>SUMIF('data-from-invoicing'!D:D,eslam.data!AR1020,'data-from-invoicing'!F:F)</f>
        <v>594123.33499999996</v>
      </c>
      <c r="L1020" s="2">
        <f t="shared" si="151"/>
        <v>405031.81499999994</v>
      </c>
      <c r="M1020" s="2"/>
      <c r="Q1020" s="23"/>
      <c r="S1020" s="1">
        <v>44681</v>
      </c>
      <c r="T1020" s="1">
        <v>44661</v>
      </c>
      <c r="U1020" s="1">
        <v>44672</v>
      </c>
      <c r="V1020">
        <v>40</v>
      </c>
      <c r="W1020" s="1">
        <v>44712</v>
      </c>
      <c r="AF1020" s="2">
        <v>0</v>
      </c>
      <c r="AG1020" s="14">
        <f>SUMIF('consultant-gross'!D:D,eslam.data!AQ1020,'consultant-gross'!F:F)</f>
        <v>0</v>
      </c>
      <c r="AH1020" s="14">
        <f>SUMIF('consultant-gross'!D:D,eslam.data!AQ1020,'consultant-gross'!G:G)</f>
        <v>0</v>
      </c>
      <c r="AI1020" s="14">
        <f>SUMIF('consultant-net'!D:D,eslam.data!AQ1020,'consultant-net'!F:F)</f>
        <v>0</v>
      </c>
      <c r="AJ1020" s="2" t="str">
        <f>VLOOKUP(A1020,'eslam-to-invoicing'!A:B,2,0)</f>
        <v>EMAAR-PKG# 101-UPTOWN</v>
      </c>
      <c r="AQ1020" s="2" t="str">
        <f t="shared" si="152"/>
        <v>PKG#10123</v>
      </c>
      <c r="AR1020" s="2" t="str">
        <f t="shared" si="153"/>
        <v>EMAAR-PKG# 101-UPTOWN23</v>
      </c>
    </row>
    <row r="1021" spans="1:44" hidden="1" x14ac:dyDescent="0.3">
      <c r="A1021" s="6" t="s">
        <v>33</v>
      </c>
      <c r="B1021" s="34">
        <f>VLOOKUP(A1021,Sheet1!A:B,2,0)</f>
        <v>1</v>
      </c>
      <c r="C1021" s="6">
        <v>24</v>
      </c>
      <c r="D1021" s="25"/>
      <c r="F1021" s="26">
        <f>_xlfn.MAXIFS('data-from-invoicing'!E:E,'data-from-invoicing'!D:D,eslam.data!AR1021)</f>
        <v>270197.08</v>
      </c>
      <c r="G1021" s="2">
        <f t="shared" si="150"/>
        <v>270197.08</v>
      </c>
      <c r="H1021" s="2"/>
      <c r="I1021" s="23"/>
      <c r="J1021" s="2">
        <f>SUMIF('collection only'!D:D,eslam.data!AQ1021,'collection only'!E:E)</f>
        <v>546994.62</v>
      </c>
      <c r="K1021" s="26">
        <f>SUMIF('data-from-invoicing'!D:D,eslam.data!AR1021,'data-from-invoicing'!F:F)</f>
        <v>546994.61399999994</v>
      </c>
      <c r="L1021" s="2">
        <f t="shared" si="151"/>
        <v>-6.0000000521540642E-3</v>
      </c>
      <c r="M1021" s="2"/>
      <c r="Q1021" s="23"/>
      <c r="S1021" s="1">
        <v>44681</v>
      </c>
      <c r="T1021" s="1">
        <v>44661</v>
      </c>
      <c r="U1021" s="1">
        <v>45012</v>
      </c>
      <c r="V1021">
        <v>40</v>
      </c>
      <c r="W1021" s="1">
        <v>45052</v>
      </c>
      <c r="AF1021" s="2">
        <v>0</v>
      </c>
      <c r="AG1021" s="14">
        <f>SUMIF('consultant-gross'!D:D,eslam.data!AQ1021,'consultant-gross'!F:F)</f>
        <v>0</v>
      </c>
      <c r="AH1021" s="14">
        <f>SUMIF('consultant-gross'!D:D,eslam.data!AQ1021,'consultant-gross'!G:G)</f>
        <v>0</v>
      </c>
      <c r="AI1021" s="14">
        <f>SUMIF('consultant-net'!D:D,eslam.data!AQ1021,'consultant-net'!F:F)</f>
        <v>0</v>
      </c>
      <c r="AJ1021" s="2" t="str">
        <f>VLOOKUP(A1021,'eslam-to-invoicing'!A:B,2,0)</f>
        <v>EMAAR-PKG# 101-UPTOWN</v>
      </c>
      <c r="AQ1021" s="2" t="str">
        <f t="shared" si="152"/>
        <v>PKG#10124</v>
      </c>
      <c r="AR1021" s="2" t="str">
        <f t="shared" si="153"/>
        <v>EMAAR-PKG# 101-UPTOWN24</v>
      </c>
    </row>
    <row r="1022" spans="1:44" hidden="1" x14ac:dyDescent="0.3">
      <c r="A1022" s="6" t="s">
        <v>29</v>
      </c>
      <c r="B1022" s="6">
        <f>VLOOKUP(A1022,Sheet1!A:B,2,0)</f>
        <v>1</v>
      </c>
      <c r="C1022" s="6">
        <v>2</v>
      </c>
      <c r="D1022" s="25"/>
      <c r="E1022" s="2">
        <v>4125990.87</v>
      </c>
      <c r="F1022" s="26">
        <f>_xlfn.MAXIFS('data-from-invoicing'!E:E,'data-from-invoicing'!D:D,eslam.data!AR1022)</f>
        <v>4125990.87</v>
      </c>
      <c r="G1022" s="2">
        <f t="shared" si="150"/>
        <v>0</v>
      </c>
      <c r="H1022" s="2"/>
      <c r="I1022" s="23"/>
      <c r="J1022" s="2">
        <f>SUMIF('collection only'!D:D,eslam.data!AQ1022,'collection only'!E:E)</f>
        <v>2532120.6</v>
      </c>
      <c r="K1022" s="26">
        <f>SUMIF('data-from-invoicing'!D:D,eslam.data!AR1022,'data-from-invoicing'!F:F)</f>
        <v>2748735.1235000002</v>
      </c>
      <c r="L1022" s="2">
        <f t="shared" si="151"/>
        <v>216614.52350000013</v>
      </c>
      <c r="M1022" s="2"/>
      <c r="Q1022" s="23"/>
      <c r="R1022" s="2">
        <v>2532120.6</v>
      </c>
      <c r="S1022" s="1">
        <v>43465</v>
      </c>
      <c r="T1022" s="1">
        <v>43460</v>
      </c>
      <c r="U1022" s="1">
        <v>43460</v>
      </c>
      <c r="V1022">
        <v>30</v>
      </c>
      <c r="W1022" s="1">
        <v>43490</v>
      </c>
      <c r="X1022" s="1">
        <v>43485</v>
      </c>
      <c r="Y1022" s="2">
        <v>4125990.87</v>
      </c>
      <c r="AF1022" s="2">
        <v>25993.74</v>
      </c>
      <c r="AG1022" s="14">
        <f>SUMIF('consultant-gross'!D:D,eslam.data!AQ1022,'consultant-gross'!F:F)</f>
        <v>4125990.87</v>
      </c>
      <c r="AH1022" s="14">
        <f>SUMIF('consultant-gross'!D:D,eslam.data!AQ1022,'consultant-gross'!G:G)</f>
        <v>4125990.87</v>
      </c>
      <c r="AI1022" s="14">
        <f>SUMIF('consultant-net'!D:D,eslam.data!AQ1022,'consultant-net'!F:F)</f>
        <v>2532120.6</v>
      </c>
      <c r="AJ1022" s="2" t="str">
        <f>VLOOKUP(A1022,'eslam-to-invoicing'!A:B,2,0)</f>
        <v>EMAAR-PKG# 144, Marassi</v>
      </c>
      <c r="AQ1022" s="2" t="str">
        <f t="shared" si="152"/>
        <v>PKG#1442</v>
      </c>
      <c r="AR1022" s="2" t="str">
        <f t="shared" si="153"/>
        <v>EMAAR-PKG# 144, Marassi2</v>
      </c>
    </row>
    <row r="1023" spans="1:44" hidden="1" x14ac:dyDescent="0.3">
      <c r="A1023" s="6" t="s">
        <v>29</v>
      </c>
      <c r="B1023" s="6">
        <f>VLOOKUP(A1023,Sheet1!A:B,2,0)</f>
        <v>1</v>
      </c>
      <c r="C1023" s="6">
        <v>3</v>
      </c>
      <c r="D1023" s="25"/>
      <c r="E1023" s="2">
        <v>6872046.1299999999</v>
      </c>
      <c r="F1023" s="26">
        <f>_xlfn.MAXIFS('data-from-invoicing'!E:E,'data-from-invoicing'!D:D,eslam.data!AR1023)</f>
        <v>6872046.6299999999</v>
      </c>
      <c r="G1023" s="2">
        <f t="shared" si="150"/>
        <v>0.5</v>
      </c>
      <c r="H1023" s="2"/>
      <c r="I1023" s="23"/>
      <c r="J1023" s="2">
        <f>SUMIF('collection only'!D:D,eslam.data!AQ1023,'collection only'!E:E)</f>
        <v>6189125.0499999998</v>
      </c>
      <c r="K1023" s="26">
        <f>SUMIF('data-from-invoicing'!D:D,eslam.data!AR1023,'data-from-invoicing'!F:F)</f>
        <v>6189125.0415000003</v>
      </c>
      <c r="L1023" s="2">
        <f t="shared" si="151"/>
        <v>-8.4999995306134224E-3</v>
      </c>
      <c r="M1023" s="2"/>
      <c r="Q1023" s="23"/>
      <c r="R1023" s="2">
        <v>6190737.9900000002</v>
      </c>
      <c r="S1023" s="1">
        <v>43496</v>
      </c>
      <c r="T1023" s="1">
        <v>43495</v>
      </c>
      <c r="U1023" s="1">
        <v>43496</v>
      </c>
      <c r="V1023">
        <v>30</v>
      </c>
      <c r="W1023" s="1">
        <v>43526</v>
      </c>
      <c r="X1023" s="1">
        <v>43516</v>
      </c>
      <c r="Y1023" s="2">
        <v>10998037</v>
      </c>
      <c r="Z1023" s="2">
        <v>3387217.5</v>
      </c>
      <c r="AF1023" s="2">
        <v>95995.941219999993</v>
      </c>
      <c r="AG1023" s="14">
        <f>SUMIF('consultant-gross'!D:D,eslam.data!AQ1023,'consultant-gross'!F:F)</f>
        <v>0</v>
      </c>
      <c r="AH1023" s="14">
        <f>SUMIF('consultant-gross'!D:D,eslam.data!AQ1023,'consultant-gross'!G:G)</f>
        <v>0</v>
      </c>
      <c r="AI1023" s="14">
        <f>SUMIF('consultant-net'!D:D,eslam.data!AQ1023,'consultant-net'!F:F)</f>
        <v>0</v>
      </c>
      <c r="AJ1023" s="2" t="str">
        <f>VLOOKUP(A1023,'eslam-to-invoicing'!A:B,2,0)</f>
        <v>EMAAR-PKG# 144, Marassi</v>
      </c>
      <c r="AQ1023" s="2" t="str">
        <f t="shared" si="152"/>
        <v>PKG#1443</v>
      </c>
      <c r="AR1023" s="2" t="str">
        <f t="shared" si="153"/>
        <v>EMAAR-PKG# 144, Marassi3</v>
      </c>
    </row>
    <row r="1024" spans="1:44" hidden="1" x14ac:dyDescent="0.3">
      <c r="A1024" s="6" t="s">
        <v>29</v>
      </c>
      <c r="B1024" s="34">
        <f>VLOOKUP(A1024,Sheet1!A:B,2,0)</f>
        <v>1</v>
      </c>
      <c r="C1024" s="6">
        <v>4</v>
      </c>
      <c r="D1024" s="25"/>
      <c r="E1024" s="2">
        <v>11224614.67</v>
      </c>
      <c r="F1024" s="26">
        <f>_xlfn.MAXIFS('data-from-invoicing'!E:E,'data-from-invoicing'!D:D,eslam.data!AR1024)</f>
        <v>11222644.640000001</v>
      </c>
      <c r="G1024" s="2">
        <f t="shared" si="150"/>
        <v>-1970.0299999993294</v>
      </c>
      <c r="H1024" s="2"/>
      <c r="I1024" s="23"/>
      <c r="J1024" s="2">
        <f>SUMIF('collection only'!D:D,eslam.data!AQ1024,'collection only'!E:E)</f>
        <v>6887337.0099999998</v>
      </c>
      <c r="K1024" s="26">
        <f>SUMIF('data-from-invoicing'!D:D,eslam.data!AR1024,'data-from-invoicing'!F:F)</f>
        <v>6887337.0219999999</v>
      </c>
      <c r="L1024" s="2">
        <f t="shared" si="151"/>
        <v>1.2000000104308128E-2</v>
      </c>
      <c r="M1024" s="2"/>
      <c r="Q1024" s="23"/>
      <c r="R1024" s="2">
        <v>6888545.7199999997</v>
      </c>
      <c r="S1024" s="1">
        <v>43524</v>
      </c>
      <c r="T1024" s="1">
        <v>43523</v>
      </c>
      <c r="U1024" s="1">
        <v>43523</v>
      </c>
      <c r="V1024">
        <v>30</v>
      </c>
      <c r="W1024" s="1">
        <v>43553</v>
      </c>
      <c r="X1024" s="1">
        <v>43535</v>
      </c>
      <c r="Y1024" s="2">
        <v>22222651.670000002</v>
      </c>
      <c r="Z1024" s="2">
        <v>3387217.5</v>
      </c>
      <c r="AF1024" s="2">
        <v>166711.01</v>
      </c>
      <c r="AG1024" s="14">
        <f>SUMIF('consultant-gross'!D:D,eslam.data!AQ1024,'consultant-gross'!F:F)</f>
        <v>0</v>
      </c>
      <c r="AH1024" s="14">
        <f>SUMIF('consultant-gross'!D:D,eslam.data!AQ1024,'consultant-gross'!G:G)</f>
        <v>0</v>
      </c>
      <c r="AI1024" s="14">
        <f>SUMIF('consultant-net'!D:D,eslam.data!AQ1024,'consultant-net'!F:F)</f>
        <v>0</v>
      </c>
      <c r="AJ1024" s="2" t="str">
        <f>VLOOKUP(A1024,'eslam-to-invoicing'!A:B,2,0)</f>
        <v>EMAAR-PKG# 144, Marassi</v>
      </c>
      <c r="AQ1024" s="2" t="str">
        <f t="shared" si="152"/>
        <v>PKG#1444</v>
      </c>
      <c r="AR1024" s="2" t="str">
        <f t="shared" si="153"/>
        <v>EMAAR-PKG# 144, Marassi4</v>
      </c>
    </row>
    <row r="1025" spans="1:44" hidden="1" x14ac:dyDescent="0.3">
      <c r="A1025" s="6" t="s">
        <v>29</v>
      </c>
      <c r="B1025" s="6">
        <f>VLOOKUP(A1025,Sheet1!A:B,2,0)</f>
        <v>1</v>
      </c>
      <c r="C1025" s="6">
        <v>5</v>
      </c>
      <c r="D1025" s="25"/>
      <c r="E1025" s="2">
        <v>0</v>
      </c>
      <c r="F1025" s="26">
        <f>_xlfn.MAXIFS('data-from-invoicing'!E:E,'data-from-invoicing'!D:D,eslam.data!AR1025)</f>
        <v>0</v>
      </c>
      <c r="G1025" s="2">
        <f t="shared" si="150"/>
        <v>0</v>
      </c>
      <c r="H1025" s="2"/>
      <c r="I1025" s="23"/>
      <c r="J1025" s="2">
        <f>SUMIF('collection only'!D:D,eslam.data!AQ1025,'collection only'!E:E)</f>
        <v>7206339.7300000004</v>
      </c>
      <c r="K1025" s="26">
        <f>SUMIF('data-from-invoicing'!D:D,eslam.data!AR1025,'data-from-invoicing'!F:F)</f>
        <v>0</v>
      </c>
      <c r="L1025" s="2">
        <f t="shared" si="151"/>
        <v>-7206339.7300000004</v>
      </c>
      <c r="M1025" s="2"/>
      <c r="Q1025" s="23"/>
      <c r="R1025" s="2">
        <v>7206339.7300000004</v>
      </c>
      <c r="S1025" s="1">
        <v>43524</v>
      </c>
      <c r="T1025" s="1">
        <v>43535</v>
      </c>
      <c r="U1025" s="1">
        <v>43535</v>
      </c>
      <c r="V1025">
        <v>30</v>
      </c>
      <c r="W1025" s="1">
        <v>43565</v>
      </c>
      <c r="X1025" s="1">
        <v>43535</v>
      </c>
      <c r="Y1025" s="2">
        <v>22222651.670000002</v>
      </c>
      <c r="Z1025" s="2">
        <v>3387217.5</v>
      </c>
      <c r="AF1025" s="2">
        <v>166711.64000000001</v>
      </c>
      <c r="AG1025" s="14">
        <f>SUMIF('consultant-gross'!D:D,eslam.data!AQ1025,'consultant-gross'!F:F)</f>
        <v>0</v>
      </c>
      <c r="AH1025" s="14">
        <f>SUMIF('consultant-gross'!D:D,eslam.data!AQ1025,'consultant-gross'!G:G)</f>
        <v>0</v>
      </c>
      <c r="AI1025" s="14">
        <f>SUMIF('consultant-net'!D:D,eslam.data!AQ1025,'consultant-net'!F:F)</f>
        <v>0</v>
      </c>
      <c r="AJ1025" s="2" t="str">
        <f>VLOOKUP(A1025,'eslam-to-invoicing'!A:B,2,0)</f>
        <v>EMAAR-PKG# 144, Marassi</v>
      </c>
      <c r="AQ1025" s="2" t="str">
        <f t="shared" si="152"/>
        <v>PKG#1445</v>
      </c>
      <c r="AR1025" s="2" t="str">
        <f t="shared" si="153"/>
        <v>EMAAR-PKG# 144, Marassi5</v>
      </c>
    </row>
    <row r="1026" spans="1:44" hidden="1" x14ac:dyDescent="0.3">
      <c r="A1026" s="6" t="s">
        <v>29</v>
      </c>
      <c r="B1026" s="34">
        <f>VLOOKUP(A1026,Sheet1!A:B,2,0)</f>
        <v>1</v>
      </c>
      <c r="C1026" s="6">
        <v>6</v>
      </c>
      <c r="D1026" s="25"/>
      <c r="E1026" s="2">
        <v>24444079.390000001</v>
      </c>
      <c r="F1026" s="26">
        <f>_xlfn.MAXIFS('data-from-invoicing'!E:E,'data-from-invoicing'!D:D,eslam.data!AR1026)</f>
        <v>24446048.93</v>
      </c>
      <c r="G1026" s="2">
        <f t="shared" si="150"/>
        <v>1969.5399999991059</v>
      </c>
      <c r="H1026" s="2"/>
      <c r="I1026" s="23"/>
      <c r="J1026" s="2">
        <f>SUMIF('collection only'!D:D,eslam.data!AQ1026,'collection only'!E:E)</f>
        <v>14929468.439999999</v>
      </c>
      <c r="K1026" s="26">
        <f>SUMIF('data-from-invoicing'!D:D,eslam.data!AR1026,'data-from-invoicing'!F:F)</f>
        <v>14929446.3565</v>
      </c>
      <c r="L1026" s="2">
        <f t="shared" si="151"/>
        <v>-22.083499999716878</v>
      </c>
      <c r="M1026" s="2"/>
      <c r="Q1026" s="23"/>
      <c r="R1026" s="2">
        <v>14801921.82</v>
      </c>
      <c r="S1026" s="1">
        <v>43555</v>
      </c>
      <c r="T1026" s="1">
        <v>43538</v>
      </c>
      <c r="U1026" s="1">
        <v>43538</v>
      </c>
      <c r="V1026">
        <v>30</v>
      </c>
      <c r="W1026" s="1">
        <v>43568</v>
      </c>
      <c r="X1026" s="1">
        <v>43545</v>
      </c>
      <c r="Y1026" s="2">
        <v>46666731.060000002</v>
      </c>
      <c r="Z1026" s="2">
        <v>3262056.75</v>
      </c>
      <c r="AF1026" s="2">
        <v>319957.75</v>
      </c>
      <c r="AG1026" s="14">
        <f>SUMIF('consultant-gross'!D:D,eslam.data!AQ1026,'consultant-gross'!F:F)</f>
        <v>0</v>
      </c>
      <c r="AH1026" s="14">
        <f>SUMIF('consultant-gross'!D:D,eslam.data!AQ1026,'consultant-gross'!G:G)</f>
        <v>0</v>
      </c>
      <c r="AI1026" s="14">
        <f>SUMIF('consultant-net'!D:D,eslam.data!AQ1026,'consultant-net'!F:F)</f>
        <v>0</v>
      </c>
      <c r="AJ1026" s="2" t="str">
        <f>VLOOKUP(A1026,'eslam-to-invoicing'!A:B,2,0)</f>
        <v>EMAAR-PKG# 144, Marassi</v>
      </c>
      <c r="AQ1026" s="2" t="str">
        <f t="shared" si="152"/>
        <v>PKG#1446</v>
      </c>
      <c r="AR1026" s="2" t="str">
        <f t="shared" si="153"/>
        <v>EMAAR-PKG# 144, Marassi6</v>
      </c>
    </row>
    <row r="1027" spans="1:44" hidden="1" x14ac:dyDescent="0.3">
      <c r="A1027" s="6" t="s">
        <v>29</v>
      </c>
      <c r="B1027" s="6">
        <f>VLOOKUP(A1027,Sheet1!A:B,2,0)</f>
        <v>1</v>
      </c>
      <c r="C1027" s="6">
        <v>7</v>
      </c>
      <c r="D1027" s="25"/>
      <c r="E1027" s="2">
        <v>20465525.622785721</v>
      </c>
      <c r="F1027" s="26">
        <f>_xlfn.MAXIFS('data-from-invoicing'!E:E,'data-from-invoicing'!D:D,eslam.data!AR1027)</f>
        <v>20465525.620000001</v>
      </c>
      <c r="G1027" s="2">
        <f t="shared" si="150"/>
        <v>-2.7857199311256409E-3</v>
      </c>
      <c r="H1027" s="2"/>
      <c r="I1027" s="23"/>
      <c r="J1027" s="2">
        <f>SUMIF('collection only'!D:D,eslam.data!AQ1027,'collection only'!E:E)</f>
        <v>12477244.23</v>
      </c>
      <c r="K1027" s="26">
        <f>SUMIF('data-from-invoicing'!D:D,eslam.data!AR1027,'data-from-invoicing'!F:F)</f>
        <v>12627238.511</v>
      </c>
      <c r="L1027" s="2">
        <f t="shared" si="151"/>
        <v>149994.28099999949</v>
      </c>
      <c r="M1027" s="2"/>
      <c r="Q1027" s="23"/>
      <c r="R1027" s="2">
        <v>12603636.3289316</v>
      </c>
      <c r="S1027" s="1">
        <v>43555</v>
      </c>
      <c r="T1027" s="1">
        <v>43554</v>
      </c>
      <c r="U1027" s="1">
        <v>43554</v>
      </c>
      <c r="V1027">
        <v>30</v>
      </c>
      <c r="W1027" s="1">
        <v>43584</v>
      </c>
      <c r="X1027" s="1">
        <v>43566</v>
      </c>
      <c r="Y1027" s="2">
        <v>67132256.68278572</v>
      </c>
      <c r="Z1027" s="2">
        <v>3501000</v>
      </c>
      <c r="AF1027" s="2">
        <v>672293.82565232506</v>
      </c>
      <c r="AG1027" s="14">
        <f>SUMIF('consultant-gross'!D:D,eslam.data!AQ1027,'consultant-gross'!F:F)</f>
        <v>0</v>
      </c>
      <c r="AH1027" s="14">
        <f>SUMIF('consultant-gross'!D:D,eslam.data!AQ1027,'consultant-gross'!G:G)</f>
        <v>0</v>
      </c>
      <c r="AI1027" s="14">
        <f>SUMIF('consultant-net'!D:D,eslam.data!AQ1027,'consultant-net'!F:F)</f>
        <v>0</v>
      </c>
      <c r="AJ1027" s="2" t="str">
        <f>VLOOKUP(A1027,'eslam-to-invoicing'!A:B,2,0)</f>
        <v>EMAAR-PKG# 144, Marassi</v>
      </c>
      <c r="AQ1027" s="2" t="str">
        <f t="shared" si="152"/>
        <v>PKG#1447</v>
      </c>
      <c r="AR1027" s="2" t="str">
        <f t="shared" si="153"/>
        <v>EMAAR-PKG# 144, Marassi7</v>
      </c>
    </row>
    <row r="1028" spans="1:44" hidden="1" x14ac:dyDescent="0.3">
      <c r="A1028" s="6" t="s">
        <v>29</v>
      </c>
      <c r="B1028" s="34">
        <f>VLOOKUP(A1028,Sheet1!A:B,2,0)</f>
        <v>1</v>
      </c>
      <c r="C1028" s="6">
        <v>8</v>
      </c>
      <c r="D1028" s="25"/>
      <c r="E1028" s="2">
        <v>16379645.037214279</v>
      </c>
      <c r="F1028" s="26">
        <f>_xlfn.MAXIFS('data-from-invoicing'!E:E,'data-from-invoicing'!D:D,eslam.data!AR1028)</f>
        <v>16360599.32</v>
      </c>
      <c r="G1028" s="2">
        <f t="shared" si="150"/>
        <v>-19045.717214278877</v>
      </c>
      <c r="H1028" s="2"/>
      <c r="I1028" s="23"/>
      <c r="J1028" s="2">
        <f>SUMIF('collection only'!D:D,eslam.data!AQ1028,'collection only'!E:E)</f>
        <v>8906660.6300000008</v>
      </c>
      <c r="K1028" s="26">
        <f>SUMIF('data-from-invoicing'!D:D,eslam.data!AR1028,'data-from-invoicing'!F:F)</f>
        <v>8934848.8960000016</v>
      </c>
      <c r="L1028" s="2">
        <f t="shared" si="151"/>
        <v>28188.26600000076</v>
      </c>
      <c r="M1028" s="2"/>
      <c r="Q1028" s="23"/>
      <c r="R1028" s="2">
        <v>8909777.6400000006</v>
      </c>
      <c r="S1028" s="1">
        <v>43585</v>
      </c>
      <c r="T1028" s="1">
        <v>43570</v>
      </c>
      <c r="U1028" s="1">
        <v>43570</v>
      </c>
      <c r="V1028">
        <v>30</v>
      </c>
      <c r="W1028" s="1">
        <v>43600</v>
      </c>
      <c r="X1028" s="1">
        <v>43589</v>
      </c>
      <c r="Y1028" s="2">
        <v>83511901.719999999</v>
      </c>
      <c r="Z1028" s="2">
        <v>0</v>
      </c>
      <c r="AF1028" s="2">
        <v>795592.47</v>
      </c>
      <c r="AG1028" s="14">
        <f>SUMIF('consultant-gross'!D:D,eslam.data!AQ1028,'consultant-gross'!F:F)</f>
        <v>0</v>
      </c>
      <c r="AH1028" s="14">
        <f>SUMIF('consultant-gross'!D:D,eslam.data!AQ1028,'consultant-gross'!G:G)</f>
        <v>0</v>
      </c>
      <c r="AI1028" s="14">
        <f>SUMIF('consultant-net'!D:D,eslam.data!AQ1028,'consultant-net'!F:F)</f>
        <v>0</v>
      </c>
      <c r="AJ1028" s="2" t="str">
        <f>VLOOKUP(A1028,'eslam-to-invoicing'!A:B,2,0)</f>
        <v>EMAAR-PKG# 144, Marassi</v>
      </c>
      <c r="AQ1028" s="2" t="str">
        <f t="shared" si="152"/>
        <v>PKG#1448</v>
      </c>
      <c r="AR1028" s="2" t="str">
        <f t="shared" si="153"/>
        <v>EMAAR-PKG# 144, Marassi8</v>
      </c>
    </row>
    <row r="1029" spans="1:44" hidden="1" x14ac:dyDescent="0.3">
      <c r="A1029" s="6" t="s">
        <v>29</v>
      </c>
      <c r="B1029" s="34">
        <f>VLOOKUP(A1029,Sheet1!A:B,2,0)</f>
        <v>1</v>
      </c>
      <c r="C1029" s="6">
        <v>9</v>
      </c>
      <c r="D1029" s="25"/>
      <c r="E1029" s="2">
        <v>10281327.20571558</v>
      </c>
      <c r="F1029" s="26">
        <f>_xlfn.MAXIFS('data-from-invoicing'!E:E,'data-from-invoicing'!D:D,eslam.data!AR1029)</f>
        <v>10299181.310000001</v>
      </c>
      <c r="G1029" s="2">
        <f t="shared" si="150"/>
        <v>17854.104284420609</v>
      </c>
      <c r="H1029" s="2"/>
      <c r="I1029" s="23"/>
      <c r="J1029" s="2">
        <f>SUMIF('collection only'!D:D,eslam.data!AQ1029,'collection only'!E:E)</f>
        <v>9782161.3399999999</v>
      </c>
      <c r="K1029" s="26">
        <f>SUMIF('data-from-invoicing'!D:D,eslam.data!AR1029,'data-from-invoicing'!F:F)</f>
        <v>9830068.4254999999</v>
      </c>
      <c r="L1029" s="2">
        <f t="shared" si="151"/>
        <v>47907.085500000045</v>
      </c>
      <c r="M1029" s="2"/>
      <c r="Q1029" s="23"/>
      <c r="R1029" s="2">
        <v>9777923.5505824834</v>
      </c>
      <c r="S1029" s="1">
        <v>43585</v>
      </c>
      <c r="T1029" s="1">
        <v>43585</v>
      </c>
      <c r="U1029" s="1">
        <v>43590</v>
      </c>
      <c r="V1029">
        <v>30</v>
      </c>
      <c r="W1029" s="1">
        <v>43620</v>
      </c>
      <c r="X1029" s="1">
        <v>43600</v>
      </c>
      <c r="Y1029" s="2">
        <v>93793228.925715581</v>
      </c>
      <c r="Z1029" s="2">
        <v>816900</v>
      </c>
      <c r="AF1029" s="2">
        <v>900089.7716771781</v>
      </c>
      <c r="AG1029" s="14">
        <f>SUMIF('consultant-gross'!D:D,eslam.data!AQ1029,'consultant-gross'!F:F)</f>
        <v>0</v>
      </c>
      <c r="AH1029" s="14">
        <f>SUMIF('consultant-gross'!D:D,eslam.data!AQ1029,'consultant-gross'!G:G)</f>
        <v>0</v>
      </c>
      <c r="AI1029" s="14">
        <f>SUMIF('consultant-net'!D:D,eslam.data!AQ1029,'consultant-net'!F:F)</f>
        <v>0</v>
      </c>
      <c r="AJ1029" s="2" t="str">
        <f>VLOOKUP(A1029,'eslam-to-invoicing'!A:B,2,0)</f>
        <v>EMAAR-PKG# 144, Marassi</v>
      </c>
      <c r="AQ1029" s="2" t="str">
        <f t="shared" si="152"/>
        <v>PKG#1449</v>
      </c>
      <c r="AR1029" s="2" t="str">
        <f t="shared" si="153"/>
        <v>EMAAR-PKG# 144, Marassi9</v>
      </c>
    </row>
    <row r="1030" spans="1:44" hidden="1" x14ac:dyDescent="0.3">
      <c r="A1030" s="6" t="s">
        <v>29</v>
      </c>
      <c r="B1030" s="34">
        <f>VLOOKUP(A1030,Sheet1!A:B,2,0)</f>
        <v>1</v>
      </c>
      <c r="C1030" s="6">
        <v>10</v>
      </c>
      <c r="D1030" s="25"/>
      <c r="E1030" s="2">
        <v>13881511.534284409</v>
      </c>
      <c r="F1030" s="26">
        <f>_xlfn.MAXIFS('data-from-invoicing'!E:E,'data-from-invoicing'!D:D,eslam.data!AR1030)</f>
        <v>13884342.32</v>
      </c>
      <c r="G1030" s="2">
        <f t="shared" si="150"/>
        <v>2830.7857155911624</v>
      </c>
      <c r="H1030" s="2"/>
      <c r="I1030" s="23"/>
      <c r="J1030" s="2">
        <f>SUMIF('collection only'!D:D,eslam.data!AQ1030,'collection only'!E:E)</f>
        <v>11074114.43</v>
      </c>
      <c r="K1030" s="26">
        <f>SUMIF('data-from-invoicing'!D:D,eslam.data!AR1030,'data-from-invoicing'!F:F)</f>
        <v>11330349.466</v>
      </c>
      <c r="L1030" s="2">
        <f t="shared" si="151"/>
        <v>256235.03600000031</v>
      </c>
      <c r="M1030" s="2"/>
      <c r="Q1030" s="23"/>
      <c r="R1030" s="2">
        <v>11184527.720000001</v>
      </c>
      <c r="S1030" s="1">
        <v>43616</v>
      </c>
      <c r="T1030" s="1">
        <v>43605</v>
      </c>
      <c r="U1030" s="1">
        <v>43605</v>
      </c>
      <c r="V1030">
        <v>30</v>
      </c>
      <c r="W1030" s="1">
        <v>43635</v>
      </c>
      <c r="X1030" s="1">
        <v>43615</v>
      </c>
      <c r="Y1030" s="2">
        <v>107674740.45999999</v>
      </c>
      <c r="AF1030" s="2">
        <v>1113537.73</v>
      </c>
      <c r="AG1030" s="14">
        <f>SUMIF('consultant-gross'!D:D,eslam.data!AQ1030,'consultant-gross'!F:F)</f>
        <v>0</v>
      </c>
      <c r="AH1030" s="14">
        <f>SUMIF('consultant-gross'!D:D,eslam.data!AQ1030,'consultant-gross'!G:G)</f>
        <v>0</v>
      </c>
      <c r="AI1030" s="14">
        <f>SUMIF('consultant-net'!D:D,eslam.data!AQ1030,'consultant-net'!F:F)</f>
        <v>0</v>
      </c>
      <c r="AJ1030" s="2" t="str">
        <f>VLOOKUP(A1030,'eslam-to-invoicing'!A:B,2,0)</f>
        <v>EMAAR-PKG# 144, Marassi</v>
      </c>
      <c r="AQ1030" s="2" t="str">
        <f t="shared" si="152"/>
        <v>PKG#14410</v>
      </c>
      <c r="AR1030" s="2" t="str">
        <f t="shared" si="153"/>
        <v>EMAAR-PKG# 144, Marassi10</v>
      </c>
    </row>
    <row r="1031" spans="1:44" hidden="1" x14ac:dyDescent="0.3">
      <c r="A1031" s="6" t="s">
        <v>29</v>
      </c>
      <c r="B1031" s="34">
        <f>VLOOKUP(A1031,Sheet1!A:B,2,0)</f>
        <v>1</v>
      </c>
      <c r="C1031" s="6">
        <v>11</v>
      </c>
      <c r="D1031" s="25"/>
      <c r="E1031" s="2">
        <v>9087190.4600000083</v>
      </c>
      <c r="F1031" s="26">
        <f>_xlfn.MAXIFS('data-from-invoicing'!E:E,'data-from-invoicing'!D:D,eslam.data!AR1031)</f>
        <v>8979474.5099999998</v>
      </c>
      <c r="G1031" s="2">
        <f t="shared" si="150"/>
        <v>-107715.95000000857</v>
      </c>
      <c r="H1031" s="2"/>
      <c r="I1031" s="23"/>
      <c r="J1031" s="2">
        <f>SUMIF('collection only'!D:D,eslam.data!AQ1031,'collection only'!E:E)</f>
        <v>7386054.9500000002</v>
      </c>
      <c r="K1031" s="26">
        <f>SUMIF('data-from-invoicing'!D:D,eslam.data!AR1031,'data-from-invoicing'!F:F)</f>
        <v>7386054.9500000002</v>
      </c>
      <c r="L1031" s="2">
        <f t="shared" si="151"/>
        <v>0</v>
      </c>
      <c r="M1031" s="2"/>
      <c r="Q1031" s="23"/>
      <c r="R1031" s="2">
        <v>7486833.9699999997</v>
      </c>
      <c r="S1031" s="1">
        <v>43646</v>
      </c>
      <c r="T1031" s="1">
        <v>43636</v>
      </c>
      <c r="U1031" s="1">
        <v>43634</v>
      </c>
      <c r="V1031">
        <v>30</v>
      </c>
      <c r="W1031" s="1">
        <v>43664</v>
      </c>
      <c r="X1031" s="1">
        <v>43657</v>
      </c>
      <c r="Y1031" s="2">
        <v>116761930.92</v>
      </c>
      <c r="Z1031" s="2">
        <v>0</v>
      </c>
      <c r="AF1031" s="2">
        <v>1199420.77</v>
      </c>
      <c r="AG1031" s="14">
        <f>SUMIF('consultant-gross'!D:D,eslam.data!AQ1031,'consultant-gross'!F:F)</f>
        <v>0</v>
      </c>
      <c r="AH1031" s="14">
        <f>SUMIF('consultant-gross'!D:D,eslam.data!AQ1031,'consultant-gross'!G:G)</f>
        <v>0</v>
      </c>
      <c r="AI1031" s="14">
        <f>SUMIF('consultant-net'!D:D,eslam.data!AQ1031,'consultant-net'!F:F)</f>
        <v>0</v>
      </c>
      <c r="AJ1031" s="2" t="str">
        <f>VLOOKUP(A1031,'eslam-to-invoicing'!A:B,2,0)</f>
        <v>EMAAR-PKG# 144, Marassi</v>
      </c>
      <c r="AQ1031" s="2" t="str">
        <f t="shared" si="152"/>
        <v>PKG#14411</v>
      </c>
      <c r="AR1031" s="2" t="str">
        <f t="shared" si="153"/>
        <v>EMAAR-PKG# 144, Marassi11</v>
      </c>
    </row>
    <row r="1032" spans="1:44" hidden="1" x14ac:dyDescent="0.3">
      <c r="A1032" s="6" t="s">
        <v>29</v>
      </c>
      <c r="B1032" s="34">
        <f>VLOOKUP(A1032,Sheet1!A:B,2,0)</f>
        <v>1</v>
      </c>
      <c r="C1032" s="6">
        <v>12</v>
      </c>
      <c r="D1032" s="25"/>
      <c r="E1032" s="2">
        <v>34717376.420000002</v>
      </c>
      <c r="F1032" s="26">
        <f>_xlfn.MAXIFS('data-from-invoicing'!E:E,'data-from-invoicing'!D:D,eslam.data!AR1032)</f>
        <v>34831219.060000002</v>
      </c>
      <c r="G1032" s="2">
        <f t="shared" si="150"/>
        <v>113842.6400000006</v>
      </c>
      <c r="H1032" s="2"/>
      <c r="I1032" s="23"/>
      <c r="J1032" s="2">
        <f>SUMIF('collection only'!D:D,eslam.data!AQ1032,'collection only'!E:E)</f>
        <v>21073691.309999999</v>
      </c>
      <c r="K1032" s="26">
        <f>SUMIF('data-from-invoicing'!D:D,eslam.data!AR1032,'data-from-invoicing'!F:F)</f>
        <v>32281831.282499995</v>
      </c>
      <c r="L1032" s="2">
        <f t="shared" si="151"/>
        <v>11208139.972499996</v>
      </c>
      <c r="M1032" s="2"/>
      <c r="Q1032" s="23"/>
      <c r="R1032" s="2">
        <v>22411649.359999999</v>
      </c>
      <c r="S1032" s="1">
        <v>43708</v>
      </c>
      <c r="T1032" s="1">
        <v>43713</v>
      </c>
      <c r="U1032" s="1">
        <v>43712</v>
      </c>
      <c r="V1032">
        <v>30</v>
      </c>
      <c r="W1032" s="1">
        <v>43742</v>
      </c>
      <c r="X1032" s="1">
        <v>43741</v>
      </c>
      <c r="Y1032" s="2">
        <v>151479307.34</v>
      </c>
      <c r="AF1032" s="2">
        <v>8633180.8900000006</v>
      </c>
      <c r="AG1032" s="14">
        <f>SUMIF('consultant-gross'!D:D,eslam.data!AQ1032,'consultant-gross'!F:F)</f>
        <v>34717376.420000002</v>
      </c>
      <c r="AH1032" s="14">
        <f>SUMIF('consultant-gross'!D:D,eslam.data!AQ1032,'consultant-gross'!G:G)</f>
        <v>151479307.34</v>
      </c>
      <c r="AI1032" s="14">
        <f>SUMIF('consultant-net'!D:D,eslam.data!AQ1032,'consultant-net'!F:F)</f>
        <v>22411649.359999999</v>
      </c>
      <c r="AJ1032" s="2" t="str">
        <f>VLOOKUP(A1032,'eslam-to-invoicing'!A:B,2,0)</f>
        <v>EMAAR-PKG# 144, Marassi</v>
      </c>
      <c r="AQ1032" s="2" t="str">
        <f t="shared" si="152"/>
        <v>PKG#14412</v>
      </c>
      <c r="AR1032" s="2" t="str">
        <f t="shared" si="153"/>
        <v>EMAAR-PKG# 144, Marassi12</v>
      </c>
    </row>
    <row r="1033" spans="1:44" hidden="1" x14ac:dyDescent="0.3">
      <c r="A1033" s="6" t="s">
        <v>29</v>
      </c>
      <c r="B1033" s="34">
        <f>VLOOKUP(A1033,Sheet1!A:B,2,0)</f>
        <v>1</v>
      </c>
      <c r="C1033" s="6">
        <v>13</v>
      </c>
      <c r="D1033" s="25"/>
      <c r="E1033" s="2">
        <v>11410387.229999989</v>
      </c>
      <c r="F1033" s="26">
        <f>_xlfn.MAXIFS('data-from-invoicing'!E:E,'data-from-invoicing'!D:D,eslam.data!AR1033)</f>
        <v>0</v>
      </c>
      <c r="G1033" s="2">
        <f t="shared" si="150"/>
        <v>-11410387.229999989</v>
      </c>
      <c r="H1033" s="2"/>
      <c r="I1033" s="23"/>
      <c r="J1033" s="2">
        <f>SUMIF('collection only'!D:D,eslam.data!AQ1033,'collection only'!E:E)</f>
        <v>14000000</v>
      </c>
      <c r="K1033" s="26">
        <f>SUMIF('data-from-invoicing'!D:D,eslam.data!AR1033,'data-from-invoicing'!F:F)</f>
        <v>0</v>
      </c>
      <c r="L1033" s="2">
        <f t="shared" si="151"/>
        <v>-14000000</v>
      </c>
      <c r="M1033" s="2"/>
      <c r="Q1033" s="23"/>
      <c r="R1033" s="2">
        <v>14635108.890000001</v>
      </c>
      <c r="S1033" s="1">
        <v>43830</v>
      </c>
      <c r="T1033" s="1">
        <v>43824</v>
      </c>
      <c r="U1033" s="1">
        <v>43824</v>
      </c>
      <c r="V1033">
        <v>30</v>
      </c>
      <c r="W1033" s="1">
        <v>43854</v>
      </c>
      <c r="X1033" s="1">
        <v>43852</v>
      </c>
      <c r="Y1033" s="2">
        <v>162889694.56999999</v>
      </c>
      <c r="AF1033" s="2">
        <v>9246101.9299999997</v>
      </c>
      <c r="AG1033" s="14">
        <f>SUMIF('consultant-gross'!D:D,eslam.data!AQ1033,'consultant-gross'!F:F)</f>
        <v>0</v>
      </c>
      <c r="AH1033" s="14">
        <f>SUMIF('consultant-gross'!D:D,eslam.data!AQ1033,'consultant-gross'!G:G)</f>
        <v>0</v>
      </c>
      <c r="AI1033" s="14">
        <f>SUMIF('consultant-net'!D:D,eslam.data!AQ1033,'consultant-net'!F:F)</f>
        <v>0</v>
      </c>
      <c r="AJ1033" s="2" t="str">
        <f>VLOOKUP(A1033,'eslam-to-invoicing'!A:B,2,0)</f>
        <v>EMAAR-PKG# 144, Marassi</v>
      </c>
      <c r="AQ1033" s="2" t="str">
        <f t="shared" si="152"/>
        <v>PKG#14413</v>
      </c>
      <c r="AR1033" s="2" t="str">
        <f t="shared" si="153"/>
        <v>EMAAR-PKG# 144, Marassi13</v>
      </c>
    </row>
    <row r="1034" spans="1:44" hidden="1" x14ac:dyDescent="0.3">
      <c r="A1034" s="6" t="s">
        <v>29</v>
      </c>
      <c r="B1034" s="6">
        <f>VLOOKUP(A1034,Sheet1!A:B,2,0)</f>
        <v>1</v>
      </c>
      <c r="C1034" s="6">
        <v>14</v>
      </c>
      <c r="D1034" s="25"/>
      <c r="E1034" s="2">
        <v>10733689.11313856</v>
      </c>
      <c r="F1034" s="26">
        <f>_xlfn.MAXIFS('data-from-invoicing'!E:E,'data-from-invoicing'!D:D,eslam.data!AR1034)</f>
        <v>10733689.109999999</v>
      </c>
      <c r="G1034" s="2">
        <f t="shared" si="150"/>
        <v>-3.1385608017444611E-3</v>
      </c>
      <c r="H1034" s="2"/>
      <c r="I1034" s="23"/>
      <c r="J1034" s="2">
        <f>SUMIF('collection only'!D:D,eslam.data!AQ1034,'collection only'!E:E)</f>
        <v>10173240.83</v>
      </c>
      <c r="K1034" s="26">
        <f>SUMIF('data-from-invoicing'!D:D,eslam.data!AR1034,'data-from-invoicing'!F:F)</f>
        <v>10786798.0055</v>
      </c>
      <c r="L1034" s="2">
        <f t="shared" si="151"/>
        <v>613557.1754999999</v>
      </c>
      <c r="M1034" s="2"/>
      <c r="Q1034" s="23"/>
      <c r="R1034" s="2">
        <v>10377806.91916758</v>
      </c>
      <c r="S1034" s="1">
        <v>43861</v>
      </c>
      <c r="T1034" s="1">
        <v>43864</v>
      </c>
      <c r="U1034" s="1">
        <v>43864</v>
      </c>
      <c r="V1034">
        <v>30</v>
      </c>
      <c r="W1034" s="1">
        <v>43894</v>
      </c>
      <c r="X1034" s="1">
        <v>43880</v>
      </c>
      <c r="Y1034" s="2">
        <v>173623383.68313849</v>
      </c>
      <c r="AF1034" s="2">
        <v>8262612.08332361</v>
      </c>
      <c r="AG1034" s="14">
        <f>SUMIF('consultant-gross'!D:D,eslam.data!AQ1034,'consultant-gross'!F:F)</f>
        <v>0</v>
      </c>
      <c r="AH1034" s="14">
        <f>SUMIF('consultant-gross'!D:D,eslam.data!AQ1034,'consultant-gross'!G:G)</f>
        <v>0</v>
      </c>
      <c r="AI1034" s="14">
        <f>SUMIF('consultant-net'!D:D,eslam.data!AQ1034,'consultant-net'!F:F)</f>
        <v>0</v>
      </c>
      <c r="AJ1034" s="2" t="str">
        <f>VLOOKUP(A1034,'eslam-to-invoicing'!A:B,2,0)</f>
        <v>EMAAR-PKG# 144, Marassi</v>
      </c>
      <c r="AQ1034" s="2" t="str">
        <f t="shared" si="152"/>
        <v>PKG#14414</v>
      </c>
      <c r="AR1034" s="2" t="str">
        <f t="shared" si="153"/>
        <v>EMAAR-PKG# 144, Marassi14</v>
      </c>
    </row>
    <row r="1035" spans="1:44" hidden="1" x14ac:dyDescent="0.3">
      <c r="A1035" s="6" t="s">
        <v>29</v>
      </c>
      <c r="B1035" s="6">
        <f>VLOOKUP(A1035,Sheet1!A:B,2,0)</f>
        <v>1</v>
      </c>
      <c r="C1035" s="6">
        <v>15</v>
      </c>
      <c r="D1035" s="25"/>
      <c r="E1035" s="2">
        <v>2638692.2968614399</v>
      </c>
      <c r="F1035" s="26">
        <f>_xlfn.MAXIFS('data-from-invoicing'!E:E,'data-from-invoicing'!D:D,eslam.data!AR1035)</f>
        <v>2638692.38</v>
      </c>
      <c r="G1035" s="2">
        <f t="shared" ref="G1035:G1098" si="154">F1035-E1035</f>
        <v>8.3138559944927692E-2</v>
      </c>
      <c r="H1035" s="2"/>
      <c r="I1035" s="23"/>
      <c r="J1035" s="2">
        <f>SUMIF('collection only'!D:D,eslam.data!AQ1035,'collection only'!E:E)</f>
        <v>9960243.2699999996</v>
      </c>
      <c r="K1035" s="26">
        <f>SUMIF('data-from-invoicing'!D:D,eslam.data!AR1035,'data-from-invoicing'!F:F)</f>
        <v>5968624.2390000001</v>
      </c>
      <c r="L1035" s="2">
        <f t="shared" ref="L1035:L1098" si="155">K1035-J1035</f>
        <v>-3991619.0309999995</v>
      </c>
      <c r="M1035" s="2"/>
      <c r="Q1035" s="23"/>
      <c r="R1035" s="2">
        <v>10405304.529999999</v>
      </c>
      <c r="S1035" s="1">
        <v>44074</v>
      </c>
      <c r="T1035" s="1">
        <v>44063</v>
      </c>
      <c r="U1035" s="1">
        <v>44178</v>
      </c>
      <c r="V1035">
        <v>30</v>
      </c>
      <c r="W1035" s="1">
        <v>44208</v>
      </c>
      <c r="X1035" s="1">
        <v>44178</v>
      </c>
      <c r="Y1035" s="2">
        <v>176262075.97999999</v>
      </c>
      <c r="AF1035" s="2">
        <v>2614017.44</v>
      </c>
      <c r="AG1035" s="14">
        <f>SUMIF('consultant-gross'!D:D,eslam.data!AQ1035,'consultant-gross'!F:F)</f>
        <v>0</v>
      </c>
      <c r="AH1035" s="14">
        <f>SUMIF('consultant-gross'!D:D,eslam.data!AQ1035,'consultant-gross'!G:G)</f>
        <v>0</v>
      </c>
      <c r="AI1035" s="14">
        <f>SUMIF('consultant-net'!D:D,eslam.data!AQ1035,'consultant-net'!F:F)</f>
        <v>0</v>
      </c>
      <c r="AJ1035" s="2" t="str">
        <f>VLOOKUP(A1035,'eslam-to-invoicing'!A:B,2,0)</f>
        <v>EMAAR-PKG# 144, Marassi</v>
      </c>
      <c r="AQ1035" s="2" t="str">
        <f t="shared" ref="AQ1035:AQ1098" si="156">A1035&amp;C1035</f>
        <v>PKG#14415</v>
      </c>
      <c r="AR1035" s="2" t="str">
        <f t="shared" ref="AR1035:AR1098" si="157">AJ1035&amp;C1035</f>
        <v>EMAAR-PKG# 144, Marassi15</v>
      </c>
    </row>
    <row r="1036" spans="1:44" hidden="1" x14ac:dyDescent="0.3">
      <c r="A1036" s="6" t="s">
        <v>29</v>
      </c>
      <c r="B1036" s="34">
        <f>VLOOKUP(A1036,Sheet1!A:B,2,0)</f>
        <v>1</v>
      </c>
      <c r="C1036" s="6">
        <v>16</v>
      </c>
      <c r="D1036" s="25"/>
      <c r="E1036" s="2">
        <v>150533.34000000361</v>
      </c>
      <c r="F1036" s="26">
        <f>_xlfn.MAXIFS('data-from-invoicing'!E:E,'data-from-invoicing'!D:D,eslam.data!AR1036)</f>
        <v>0</v>
      </c>
      <c r="G1036" s="2">
        <f t="shared" si="154"/>
        <v>-150533.34000000361</v>
      </c>
      <c r="H1036" s="2"/>
      <c r="I1036" s="23"/>
      <c r="J1036" s="2">
        <f>SUMIF('collection only'!D:D,eslam.data!AQ1036,'collection only'!E:E)</f>
        <v>1116473.97</v>
      </c>
      <c r="K1036" s="26">
        <f>SUMIF('data-from-invoicing'!D:D,eslam.data!AR1036,'data-from-invoicing'!F:F)</f>
        <v>0</v>
      </c>
      <c r="L1036" s="2">
        <f t="shared" si="155"/>
        <v>-1116473.97</v>
      </c>
      <c r="M1036" s="2"/>
      <c r="Q1036" s="23"/>
      <c r="R1036" s="2">
        <v>1132971.99</v>
      </c>
      <c r="S1036" s="1">
        <v>44227</v>
      </c>
      <c r="T1036" s="1">
        <v>44216</v>
      </c>
      <c r="U1036" s="1">
        <v>44217</v>
      </c>
      <c r="V1036">
        <v>30</v>
      </c>
      <c r="W1036" s="1">
        <v>44247</v>
      </c>
      <c r="X1036" s="1">
        <v>44280</v>
      </c>
      <c r="Y1036" s="2">
        <v>176412609.31999999</v>
      </c>
      <c r="AF1036" s="2">
        <v>2496617.44</v>
      </c>
      <c r="AG1036" s="14">
        <f>SUMIF('consultant-gross'!D:D,eslam.data!AQ1036,'consultant-gross'!F:F)</f>
        <v>150533.34000000358</v>
      </c>
      <c r="AH1036" s="14">
        <f>SUMIF('consultant-gross'!D:D,eslam.data!AQ1036,'consultant-gross'!G:G)</f>
        <v>176412609.31999999</v>
      </c>
      <c r="AI1036" s="14">
        <f>SUMIF('consultant-net'!D:D,eslam.data!AQ1036,'consultant-net'!F:F)</f>
        <v>1132971.99</v>
      </c>
      <c r="AJ1036" s="2" t="str">
        <f>VLOOKUP(A1036,'eslam-to-invoicing'!A:B,2,0)</f>
        <v>EMAAR-PKG# 144, Marassi</v>
      </c>
      <c r="AQ1036" s="2" t="str">
        <f t="shared" si="156"/>
        <v>PKG#14416</v>
      </c>
      <c r="AR1036" s="2" t="str">
        <f t="shared" si="157"/>
        <v>EMAAR-PKG# 144, Marassi16</v>
      </c>
    </row>
    <row r="1037" spans="1:44" hidden="1" x14ac:dyDescent="0.3">
      <c r="A1037" s="6" t="s">
        <v>54</v>
      </c>
      <c r="B1037" s="6">
        <f>VLOOKUP(A1037,Sheet1!A:B,2,0)</f>
        <v>1</v>
      </c>
      <c r="C1037" s="6">
        <v>2</v>
      </c>
      <c r="D1037" s="25"/>
      <c r="E1037" s="2">
        <v>8785941.9900000002</v>
      </c>
      <c r="F1037" s="26">
        <f>_xlfn.MAXIFS('data-from-invoicing'!E:E,'data-from-invoicing'!D:D,eslam.data!AR1037)</f>
        <v>8785942</v>
      </c>
      <c r="G1037" s="2">
        <f t="shared" si="154"/>
        <v>9.9999997764825821E-3</v>
      </c>
      <c r="H1037" s="2"/>
      <c r="I1037" s="23"/>
      <c r="J1037" s="2">
        <f>SUMIF('collection only'!D:D,eslam.data!AQ1037,'collection only'!E:E)</f>
        <v>7794726.5199999996</v>
      </c>
      <c r="K1037" s="26">
        <f>SUMIF('data-from-invoicing'!D:D,eslam.data!AR1037,'data-from-invoicing'!F:F)</f>
        <v>17974031.281499997</v>
      </c>
      <c r="L1037" s="2">
        <f t="shared" si="155"/>
        <v>10179304.761499997</v>
      </c>
      <c r="M1037" s="2"/>
      <c r="Q1037" s="23"/>
      <c r="R1037" s="2">
        <v>7794726.5199999996</v>
      </c>
      <c r="S1037" s="1">
        <v>43890</v>
      </c>
      <c r="T1037" s="1">
        <v>43890</v>
      </c>
      <c r="U1037" s="1">
        <v>43895</v>
      </c>
      <c r="V1037">
        <v>40</v>
      </c>
      <c r="W1037" s="1">
        <v>43935</v>
      </c>
      <c r="X1037" s="1">
        <v>43912</v>
      </c>
      <c r="Y1037" s="2">
        <v>8785941.9900000002</v>
      </c>
      <c r="Z1037" s="2">
        <v>749579.79</v>
      </c>
      <c r="AF1037" s="2">
        <v>0</v>
      </c>
      <c r="AG1037" s="14">
        <f>SUMIF('consultant-gross'!D:D,eslam.data!AQ1037,'consultant-gross'!F:F)</f>
        <v>0</v>
      </c>
      <c r="AH1037" s="14">
        <f>SUMIF('consultant-gross'!D:D,eslam.data!AQ1037,'consultant-gross'!G:G)</f>
        <v>0</v>
      </c>
      <c r="AI1037" s="14">
        <f>SUMIF('consultant-net'!D:D,eslam.data!AQ1037,'consultant-net'!F:F)</f>
        <v>0</v>
      </c>
      <c r="AJ1037" s="2" t="str">
        <f>VLOOKUP(A1037,'eslam-to-invoicing'!A:B,2,0)</f>
        <v>EMAAR-Pkg#162/163- Marassi</v>
      </c>
      <c r="AQ1037" s="2" t="str">
        <f t="shared" si="156"/>
        <v>PKG#1622</v>
      </c>
      <c r="AR1037" s="2" t="str">
        <f t="shared" si="157"/>
        <v>EMAAR-Pkg#162/163- Marassi2</v>
      </c>
    </row>
    <row r="1038" spans="1:44" hidden="1" x14ac:dyDescent="0.3">
      <c r="A1038" s="6" t="s">
        <v>54</v>
      </c>
      <c r="B1038" s="6">
        <f>VLOOKUP(A1038,Sheet1!A:B,2,0)</f>
        <v>1</v>
      </c>
      <c r="C1038" s="6">
        <v>3</v>
      </c>
      <c r="D1038" s="25"/>
      <c r="E1038" s="2">
        <v>6446622.3599999994</v>
      </c>
      <c r="F1038" s="26">
        <f>_xlfn.MAXIFS('data-from-invoicing'!E:E,'data-from-invoicing'!D:D,eslam.data!AR1038)</f>
        <v>6446622.3399999999</v>
      </c>
      <c r="G1038" s="2">
        <f t="shared" si="154"/>
        <v>-1.9999999552965164E-2</v>
      </c>
      <c r="H1038" s="2"/>
      <c r="I1038" s="23"/>
      <c r="J1038" s="2">
        <f>SUMIF('collection only'!D:D,eslam.data!AQ1038,'collection only'!E:E)</f>
        <v>5119599.34</v>
      </c>
      <c r="K1038" s="26">
        <f>SUMIF('data-from-invoicing'!D:D,eslam.data!AR1038,'data-from-invoicing'!F:F)</f>
        <v>16268974.4395</v>
      </c>
      <c r="L1038" s="2">
        <f t="shared" si="155"/>
        <v>11149375.0995</v>
      </c>
      <c r="M1038" s="2"/>
      <c r="Q1038" s="23"/>
      <c r="R1038" s="2">
        <v>5119599.3499999996</v>
      </c>
      <c r="S1038" s="1">
        <v>43921</v>
      </c>
      <c r="T1038" s="1">
        <v>43908</v>
      </c>
      <c r="U1038" s="1">
        <v>43911</v>
      </c>
      <c r="V1038">
        <v>40</v>
      </c>
      <c r="W1038" s="1">
        <v>43951</v>
      </c>
      <c r="X1038" s="1">
        <v>43920</v>
      </c>
      <c r="Y1038" s="2">
        <v>15232564.35</v>
      </c>
      <c r="Z1038" s="2">
        <v>531683.98</v>
      </c>
      <c r="AF1038" s="2">
        <v>0</v>
      </c>
      <c r="AG1038" s="14">
        <f>SUMIF('consultant-gross'!D:D,eslam.data!AQ1038,'consultant-gross'!F:F)</f>
        <v>0</v>
      </c>
      <c r="AH1038" s="14">
        <f>SUMIF('consultant-gross'!D:D,eslam.data!AQ1038,'consultant-gross'!G:G)</f>
        <v>0</v>
      </c>
      <c r="AI1038" s="14">
        <f>SUMIF('consultant-net'!D:D,eslam.data!AQ1038,'consultant-net'!F:F)</f>
        <v>0</v>
      </c>
      <c r="AJ1038" s="2" t="str">
        <f>VLOOKUP(A1038,'eslam-to-invoicing'!A:B,2,0)</f>
        <v>EMAAR-Pkg#162/163- Marassi</v>
      </c>
      <c r="AQ1038" s="2" t="str">
        <f t="shared" si="156"/>
        <v>PKG#1623</v>
      </c>
      <c r="AR1038" s="2" t="str">
        <f t="shared" si="157"/>
        <v>EMAAR-Pkg#162/163- Marassi3</v>
      </c>
    </row>
    <row r="1039" spans="1:44" hidden="1" x14ac:dyDescent="0.3">
      <c r="A1039" s="6" t="s">
        <v>54</v>
      </c>
      <c r="B1039" s="6">
        <f>VLOOKUP(A1039,Sheet1!A:B,2,0)</f>
        <v>1</v>
      </c>
      <c r="C1039" s="6">
        <v>4</v>
      </c>
      <c r="D1039" s="25"/>
      <c r="E1039" s="2">
        <v>7314177.6399999987</v>
      </c>
      <c r="F1039" s="26">
        <f>_xlfn.MAXIFS('data-from-invoicing'!E:E,'data-from-invoicing'!D:D,eslam.data!AR1039)</f>
        <v>7314175.6500000013</v>
      </c>
      <c r="G1039" s="2">
        <f t="shared" si="154"/>
        <v>-1.9899999974295497</v>
      </c>
      <c r="H1039" s="2"/>
      <c r="I1039" s="23"/>
      <c r="J1039" s="2">
        <f>SUMIF('collection only'!D:D,eslam.data!AQ1039,'collection only'!E:E)</f>
        <v>6336538.2300000004</v>
      </c>
      <c r="K1039" s="26">
        <f>SUMIF('data-from-invoicing'!D:D,eslam.data!AR1039,'data-from-invoicing'!F:F)</f>
        <v>17742432.848499998</v>
      </c>
      <c r="L1039" s="2">
        <f t="shared" si="155"/>
        <v>11405894.618499998</v>
      </c>
      <c r="M1039" s="2"/>
      <c r="Q1039" s="23"/>
      <c r="R1039" s="2">
        <v>6336538.2300000004</v>
      </c>
      <c r="S1039" s="1">
        <v>43921</v>
      </c>
      <c r="T1039" s="1">
        <v>43927</v>
      </c>
      <c r="U1039" s="1">
        <v>43927</v>
      </c>
      <c r="V1039">
        <v>40</v>
      </c>
      <c r="W1039" s="1">
        <v>43967</v>
      </c>
      <c r="X1039" s="1">
        <v>43943</v>
      </c>
      <c r="Y1039" s="2">
        <v>22546741.989999998</v>
      </c>
      <c r="Z1039" s="2">
        <v>1033463.45</v>
      </c>
      <c r="AF1039" s="2">
        <v>57000</v>
      </c>
      <c r="AG1039" s="14">
        <f>SUMIF('consultant-gross'!D:D,eslam.data!AQ1039,'consultant-gross'!F:F)</f>
        <v>0</v>
      </c>
      <c r="AH1039" s="14">
        <f>SUMIF('consultant-gross'!D:D,eslam.data!AQ1039,'consultant-gross'!G:G)</f>
        <v>0</v>
      </c>
      <c r="AI1039" s="14">
        <f>SUMIF('consultant-net'!D:D,eslam.data!AQ1039,'consultant-net'!F:F)</f>
        <v>0</v>
      </c>
      <c r="AJ1039" s="2" t="str">
        <f>VLOOKUP(A1039,'eslam-to-invoicing'!A:B,2,0)</f>
        <v>EMAAR-Pkg#162/163- Marassi</v>
      </c>
      <c r="AQ1039" s="2" t="str">
        <f t="shared" si="156"/>
        <v>PKG#1624</v>
      </c>
      <c r="AR1039" s="2" t="str">
        <f t="shared" si="157"/>
        <v>EMAAR-Pkg#162/163- Marassi4</v>
      </c>
    </row>
    <row r="1040" spans="1:44" hidden="1" x14ac:dyDescent="0.3">
      <c r="A1040" s="6" t="s">
        <v>54</v>
      </c>
      <c r="B1040" s="6">
        <f>VLOOKUP(A1040,Sheet1!A:B,2,0)</f>
        <v>1</v>
      </c>
      <c r="C1040" s="6">
        <v>5</v>
      </c>
      <c r="D1040" s="25"/>
      <c r="E1040" s="2">
        <v>8006098.5700000003</v>
      </c>
      <c r="F1040" s="26">
        <f>_xlfn.MAXIFS('data-from-invoicing'!E:E,'data-from-invoicing'!D:D,eslam.data!AR1040)</f>
        <v>8006098.5700000003</v>
      </c>
      <c r="G1040" s="2">
        <f t="shared" si="154"/>
        <v>0</v>
      </c>
      <c r="H1040" s="2"/>
      <c r="I1040" s="23"/>
      <c r="J1040" s="2">
        <f>SUMIF('collection only'!D:D,eslam.data!AQ1040,'collection only'!E:E)</f>
        <v>6124877.6900000004</v>
      </c>
      <c r="K1040" s="26">
        <f>SUMIF('data-from-invoicing'!D:D,eslam.data!AR1040,'data-from-invoicing'!F:F)</f>
        <v>7958142.0484999996</v>
      </c>
      <c r="L1040" s="2">
        <f t="shared" si="155"/>
        <v>1833264.3584999992</v>
      </c>
      <c r="M1040" s="2"/>
      <c r="Q1040" s="23"/>
      <c r="R1040" s="2">
        <v>6124877.6900000004</v>
      </c>
      <c r="S1040" s="1">
        <v>43951</v>
      </c>
      <c r="T1040" s="1">
        <v>43956</v>
      </c>
      <c r="U1040" s="1">
        <v>43955</v>
      </c>
      <c r="V1040">
        <v>40</v>
      </c>
      <c r="W1040" s="1">
        <v>43995</v>
      </c>
      <c r="X1040" s="1">
        <v>43964</v>
      </c>
      <c r="Y1040" s="2">
        <v>30552840.559999999</v>
      </c>
      <c r="Z1040" s="2">
        <v>592328.38</v>
      </c>
      <c r="AF1040" s="2">
        <v>157000</v>
      </c>
      <c r="AG1040" s="14">
        <f>SUMIF('consultant-gross'!D:D,eslam.data!AQ1040,'consultant-gross'!F:F)</f>
        <v>0</v>
      </c>
      <c r="AH1040" s="14">
        <f>SUMIF('consultant-gross'!D:D,eslam.data!AQ1040,'consultant-gross'!G:G)</f>
        <v>0</v>
      </c>
      <c r="AI1040" s="14">
        <f>SUMIF('consultant-net'!D:D,eslam.data!AQ1040,'consultant-net'!F:F)</f>
        <v>0</v>
      </c>
      <c r="AJ1040" s="2" t="str">
        <f>VLOOKUP(A1040,'eslam-to-invoicing'!A:B,2,0)</f>
        <v>EMAAR-Pkg#162/163- Marassi</v>
      </c>
      <c r="AQ1040" s="2" t="str">
        <f t="shared" si="156"/>
        <v>PKG#1625</v>
      </c>
      <c r="AR1040" s="2" t="str">
        <f t="shared" si="157"/>
        <v>EMAAR-Pkg#162/163- Marassi5</v>
      </c>
    </row>
    <row r="1041" spans="1:44" hidden="1" x14ac:dyDescent="0.3">
      <c r="A1041" s="6" t="s">
        <v>54</v>
      </c>
      <c r="B1041" s="34">
        <f>VLOOKUP(A1041,Sheet1!A:B,2,0)</f>
        <v>1</v>
      </c>
      <c r="C1041" s="6">
        <v>6</v>
      </c>
      <c r="D1041" s="25"/>
      <c r="E1041" s="2">
        <v>5990865.4962759577</v>
      </c>
      <c r="F1041" s="26">
        <f>_xlfn.MAXIFS('data-from-invoicing'!E:E,'data-from-invoicing'!D:D,eslam.data!AR1041)</f>
        <v>8631951.7100000009</v>
      </c>
      <c r="G1041" s="2">
        <f t="shared" si="154"/>
        <v>2641086.2137240432</v>
      </c>
      <c r="H1041" s="2"/>
      <c r="I1041" s="23"/>
      <c r="J1041" s="2">
        <f>SUMIF('collection only'!D:D,eslam.data!AQ1041,'collection only'!E:E)</f>
        <v>4824045.3899999997</v>
      </c>
      <c r="K1041" s="26">
        <f>SUMIF('data-from-invoicing'!D:D,eslam.data!AR1041,'data-from-invoicing'!F:F)</f>
        <v>13427541.4454</v>
      </c>
      <c r="L1041" s="2">
        <f t="shared" si="155"/>
        <v>8603496.055399999</v>
      </c>
      <c r="M1041" s="2"/>
      <c r="Q1041" s="23"/>
      <c r="R1041" s="2">
        <v>4824045.3809996992</v>
      </c>
      <c r="S1041" s="1">
        <v>43982</v>
      </c>
      <c r="T1041" s="1">
        <v>43988</v>
      </c>
      <c r="U1041" s="1">
        <v>43992</v>
      </c>
      <c r="V1041">
        <v>40</v>
      </c>
      <c r="W1041" s="1">
        <v>44032</v>
      </c>
      <c r="X1041" s="1">
        <v>44008</v>
      </c>
      <c r="Y1041" s="2">
        <v>36543706.056275956</v>
      </c>
      <c r="Z1041" s="2">
        <v>474838.875</v>
      </c>
      <c r="AF1041" s="2">
        <v>157000</v>
      </c>
      <c r="AG1041" s="14">
        <f>SUMIF('consultant-gross'!D:D,eslam.data!AQ1041,'consultant-gross'!F:F)</f>
        <v>0</v>
      </c>
      <c r="AH1041" s="14">
        <f>SUMIF('consultant-gross'!D:D,eslam.data!AQ1041,'consultant-gross'!G:G)</f>
        <v>0</v>
      </c>
      <c r="AI1041" s="14">
        <f>SUMIF('consultant-net'!D:D,eslam.data!AQ1041,'consultant-net'!F:F)</f>
        <v>0</v>
      </c>
      <c r="AJ1041" s="2" t="str">
        <f>VLOOKUP(A1041,'eslam-to-invoicing'!A:B,2,0)</f>
        <v>EMAAR-Pkg#162/163- Marassi</v>
      </c>
      <c r="AQ1041" s="2" t="str">
        <f t="shared" si="156"/>
        <v>PKG#1626</v>
      </c>
      <c r="AR1041" s="2" t="str">
        <f t="shared" si="157"/>
        <v>EMAAR-Pkg#162/163- Marassi6</v>
      </c>
    </row>
    <row r="1042" spans="1:44" hidden="1" x14ac:dyDescent="0.3">
      <c r="A1042" s="6" t="s">
        <v>54</v>
      </c>
      <c r="B1042" s="6">
        <f>VLOOKUP(A1042,Sheet1!A:B,2,0)</f>
        <v>1</v>
      </c>
      <c r="C1042" s="6">
        <v>7</v>
      </c>
      <c r="D1042" s="25"/>
      <c r="E1042" s="2">
        <v>8577628.8703730404</v>
      </c>
      <c r="F1042" s="26">
        <f>_xlfn.MAXIFS('data-from-invoicing'!E:E,'data-from-invoicing'!D:D,eslam.data!AR1042)</f>
        <v>8577630.8300000001</v>
      </c>
      <c r="G1042" s="2">
        <f t="shared" si="154"/>
        <v>1.9596269596368074</v>
      </c>
      <c r="H1042" s="2"/>
      <c r="I1042" s="23"/>
      <c r="J1042" s="2">
        <f>SUMIF('collection only'!D:D,eslam.data!AQ1042,'collection only'!E:E)</f>
        <v>7215874.2120845988</v>
      </c>
      <c r="K1042" s="26">
        <f>SUMIF('data-from-invoicing'!D:D,eslam.data!AR1042,'data-from-invoicing'!F:F)</f>
        <v>12964361.537700001</v>
      </c>
      <c r="L1042" s="2">
        <f t="shared" si="155"/>
        <v>5748487.3256154023</v>
      </c>
      <c r="M1042" s="2"/>
      <c r="Q1042" s="23"/>
      <c r="R1042" s="2">
        <v>7215874.2120845988</v>
      </c>
      <c r="S1042" s="1">
        <v>44012</v>
      </c>
      <c r="T1042" s="1">
        <v>44018</v>
      </c>
      <c r="U1042" s="1">
        <v>44018</v>
      </c>
      <c r="V1042">
        <v>40</v>
      </c>
      <c r="W1042" s="1">
        <v>44058</v>
      </c>
      <c r="X1042" s="1">
        <v>44041</v>
      </c>
      <c r="Y1042" s="2">
        <v>45121334.926648997</v>
      </c>
      <c r="Z1042" s="2">
        <v>834531.375</v>
      </c>
      <c r="AF1042" s="2">
        <v>260419</v>
      </c>
      <c r="AG1042" s="14">
        <f>SUMIF('consultant-gross'!D:D,eslam.data!AQ1042,'consultant-gross'!F:F)</f>
        <v>0</v>
      </c>
      <c r="AH1042" s="14">
        <f>SUMIF('consultant-gross'!D:D,eslam.data!AQ1042,'consultant-gross'!G:G)</f>
        <v>0</v>
      </c>
      <c r="AI1042" s="14">
        <f>SUMIF('consultant-net'!D:D,eslam.data!AQ1042,'consultant-net'!F:F)</f>
        <v>0</v>
      </c>
      <c r="AJ1042" s="2" t="str">
        <f>VLOOKUP(A1042,'eslam-to-invoicing'!A:B,2,0)</f>
        <v>EMAAR-Pkg#162/163- Marassi</v>
      </c>
      <c r="AQ1042" s="2" t="str">
        <f t="shared" si="156"/>
        <v>PKG#1627</v>
      </c>
      <c r="AR1042" s="2" t="str">
        <f t="shared" si="157"/>
        <v>EMAAR-Pkg#162/163- Marassi7</v>
      </c>
    </row>
    <row r="1043" spans="1:44" hidden="1" x14ac:dyDescent="0.3">
      <c r="A1043" s="6" t="s">
        <v>54</v>
      </c>
      <c r="B1043" s="6">
        <f>VLOOKUP(A1043,Sheet1!A:B,2,0)</f>
        <v>1</v>
      </c>
      <c r="C1043" s="6">
        <v>8</v>
      </c>
      <c r="D1043" s="25"/>
      <c r="E1043" s="2">
        <v>12161063.38589588</v>
      </c>
      <c r="F1043" s="26">
        <f>_xlfn.MAXIFS('data-from-invoicing'!E:E,'data-from-invoicing'!D:D,eslam.data!AR1043)</f>
        <v>12161063.390000001</v>
      </c>
      <c r="G1043" s="2">
        <f t="shared" si="154"/>
        <v>4.1041206568479538E-3</v>
      </c>
      <c r="H1043" s="2"/>
      <c r="I1043" s="23"/>
      <c r="J1043" s="2">
        <f>SUMIF('collection only'!D:D,eslam.data!AQ1043,'collection only'!E:E)</f>
        <v>9432027.7200000007</v>
      </c>
      <c r="K1043" s="26">
        <f>SUMIF('data-from-invoicing'!D:D,eslam.data!AR1043,'data-from-invoicing'!F:F)</f>
        <v>22259454.995999999</v>
      </c>
      <c r="L1043" s="2">
        <f t="shared" si="155"/>
        <v>12827427.275999999</v>
      </c>
      <c r="M1043" s="2"/>
      <c r="Q1043" s="23"/>
      <c r="R1043" s="2">
        <v>9432027.7176718637</v>
      </c>
      <c r="S1043" s="1">
        <v>44043</v>
      </c>
      <c r="T1043" s="1">
        <v>44053</v>
      </c>
      <c r="U1043" s="1">
        <v>44059</v>
      </c>
      <c r="V1043">
        <v>40</v>
      </c>
      <c r="W1043" s="1">
        <v>44099</v>
      </c>
      <c r="X1043" s="1">
        <v>44077</v>
      </c>
      <c r="Y1043" s="2">
        <v>57282398.312544867</v>
      </c>
      <c r="Z1043" s="2">
        <v>136265.25</v>
      </c>
      <c r="AF1043" s="2">
        <v>261806</v>
      </c>
      <c r="AG1043" s="14">
        <f>SUMIF('consultant-gross'!D:D,eslam.data!AQ1043,'consultant-gross'!F:F)</f>
        <v>0</v>
      </c>
      <c r="AH1043" s="14">
        <f>SUMIF('consultant-gross'!D:D,eslam.data!AQ1043,'consultant-gross'!G:G)</f>
        <v>0</v>
      </c>
      <c r="AI1043" s="14">
        <f>SUMIF('consultant-net'!D:D,eslam.data!AQ1043,'consultant-net'!F:F)</f>
        <v>0</v>
      </c>
      <c r="AJ1043" s="2" t="str">
        <f>VLOOKUP(A1043,'eslam-to-invoicing'!A:B,2,0)</f>
        <v>EMAAR-Pkg#162/163- Marassi</v>
      </c>
      <c r="AQ1043" s="2" t="str">
        <f t="shared" si="156"/>
        <v>PKG#1628</v>
      </c>
      <c r="AR1043" s="2" t="str">
        <f t="shared" si="157"/>
        <v>EMAAR-Pkg#162/163- Marassi8</v>
      </c>
    </row>
    <row r="1044" spans="1:44" hidden="1" x14ac:dyDescent="0.3">
      <c r="A1044" s="6" t="s">
        <v>54</v>
      </c>
      <c r="B1044" s="34">
        <f>VLOOKUP(A1044,Sheet1!A:B,2,0)</f>
        <v>1</v>
      </c>
      <c r="C1044" s="6">
        <v>9</v>
      </c>
      <c r="D1044" s="25"/>
      <c r="E1044" s="2">
        <v>10973106.501690891</v>
      </c>
      <c r="F1044" s="26">
        <f>_xlfn.MAXIFS('data-from-invoicing'!E:E,'data-from-invoicing'!D:D,eslam.data!AR1044)</f>
        <v>10891648.49</v>
      </c>
      <c r="G1044" s="2">
        <f t="shared" si="154"/>
        <v>-81458.011690890417</v>
      </c>
      <c r="H1044" s="2"/>
      <c r="I1044" s="23"/>
      <c r="J1044" s="2">
        <f>SUMIF('collection only'!D:D,eslam.data!AQ1044,'collection only'!E:E)</f>
        <v>9889305</v>
      </c>
      <c r="K1044" s="26">
        <f>SUMIF('data-from-invoicing'!D:D,eslam.data!AR1044,'data-from-invoicing'!F:F)</f>
        <v>20607532.603099998</v>
      </c>
      <c r="L1044" s="2">
        <f t="shared" si="155"/>
        <v>10718227.603099998</v>
      </c>
      <c r="M1044" s="2"/>
      <c r="Q1044" s="23"/>
      <c r="R1044" s="2">
        <v>9889305.1265791208</v>
      </c>
      <c r="S1044" s="1">
        <v>44074</v>
      </c>
      <c r="T1044" s="1">
        <v>44079</v>
      </c>
      <c r="U1044" s="1">
        <v>44083</v>
      </c>
      <c r="V1044">
        <v>40</v>
      </c>
      <c r="W1044" s="1">
        <v>44123</v>
      </c>
      <c r="X1044" s="1">
        <v>44102</v>
      </c>
      <c r="Y1044" s="2">
        <v>68255504.814235762</v>
      </c>
      <c r="Z1044" s="2">
        <v>1100385</v>
      </c>
      <c r="AF1044" s="2">
        <v>61806</v>
      </c>
      <c r="AG1044" s="14">
        <f>SUMIF('consultant-gross'!D:D,eslam.data!AQ1044,'consultant-gross'!F:F)</f>
        <v>0</v>
      </c>
      <c r="AH1044" s="14">
        <f>SUMIF('consultant-gross'!D:D,eslam.data!AQ1044,'consultant-gross'!G:G)</f>
        <v>0</v>
      </c>
      <c r="AI1044" s="14">
        <f>SUMIF('consultant-net'!D:D,eslam.data!AQ1044,'consultant-net'!F:F)</f>
        <v>0</v>
      </c>
      <c r="AJ1044" s="2" t="str">
        <f>VLOOKUP(A1044,'eslam-to-invoicing'!A:B,2,0)</f>
        <v>EMAAR-Pkg#162/163- Marassi</v>
      </c>
      <c r="AQ1044" s="2" t="str">
        <f t="shared" si="156"/>
        <v>PKG#1629</v>
      </c>
      <c r="AR1044" s="2" t="str">
        <f t="shared" si="157"/>
        <v>EMAAR-Pkg#162/163- Marassi9</v>
      </c>
    </row>
    <row r="1045" spans="1:44" hidden="1" x14ac:dyDescent="0.3">
      <c r="A1045" s="6" t="s">
        <v>54</v>
      </c>
      <c r="B1045" s="34">
        <f>VLOOKUP(A1045,Sheet1!A:B,2,0)</f>
        <v>1</v>
      </c>
      <c r="C1045" s="6">
        <v>10</v>
      </c>
      <c r="D1045" s="25"/>
      <c r="E1045" s="2">
        <v>14493217.0374198</v>
      </c>
      <c r="F1045" s="26">
        <f>_xlfn.MAXIFS('data-from-invoicing'!E:E,'data-from-invoicing'!D:D,eslam.data!AR1045)</f>
        <v>14574675.039999999</v>
      </c>
      <c r="G1045" s="2">
        <f t="shared" si="154"/>
        <v>81458.002580199391</v>
      </c>
      <c r="H1045" s="2"/>
      <c r="I1045" s="23"/>
      <c r="J1045" s="2">
        <f>SUMIF('collection only'!D:D,eslam.data!AQ1045,'collection only'!E:E)</f>
        <v>13282474.210811481</v>
      </c>
      <c r="K1045" s="26">
        <f>SUMIF('data-from-invoicing'!D:D,eslam.data!AR1045,'data-from-invoicing'!F:F)</f>
        <v>18192775.480100002</v>
      </c>
      <c r="L1045" s="2">
        <f t="shared" si="155"/>
        <v>4910301.2692885213</v>
      </c>
      <c r="M1045" s="2"/>
      <c r="Q1045" s="23"/>
      <c r="R1045" s="2">
        <v>13282474.210811481</v>
      </c>
      <c r="S1045" s="1">
        <v>44104</v>
      </c>
      <c r="T1045" s="1">
        <v>44109</v>
      </c>
      <c r="U1045" s="1">
        <v>44111</v>
      </c>
      <c r="V1045">
        <v>40</v>
      </c>
      <c r="W1045" s="1">
        <v>44151</v>
      </c>
      <c r="X1045" s="1">
        <v>44138</v>
      </c>
      <c r="Y1045" s="2">
        <v>82748721.851655558</v>
      </c>
      <c r="Z1045" s="2">
        <v>1005156.4395</v>
      </c>
      <c r="AF1045" s="2">
        <v>61806</v>
      </c>
      <c r="AG1045" s="14">
        <f>SUMIF('consultant-gross'!D:D,eslam.data!AQ1045,'consultant-gross'!F:F)</f>
        <v>0</v>
      </c>
      <c r="AH1045" s="14">
        <f>SUMIF('consultant-gross'!D:D,eslam.data!AQ1045,'consultant-gross'!G:G)</f>
        <v>0</v>
      </c>
      <c r="AI1045" s="14">
        <f>SUMIF('consultant-net'!D:D,eslam.data!AQ1045,'consultant-net'!F:F)</f>
        <v>0</v>
      </c>
      <c r="AJ1045" s="2" t="str">
        <f>VLOOKUP(A1045,'eslam-to-invoicing'!A:B,2,0)</f>
        <v>EMAAR-Pkg#162/163- Marassi</v>
      </c>
      <c r="AQ1045" s="2" t="str">
        <f t="shared" si="156"/>
        <v>PKG#16210</v>
      </c>
      <c r="AR1045" s="2" t="str">
        <f t="shared" si="157"/>
        <v>EMAAR-Pkg#162/163- Marassi10</v>
      </c>
    </row>
    <row r="1046" spans="1:44" hidden="1" x14ac:dyDescent="0.3">
      <c r="A1046" s="6" t="s">
        <v>54</v>
      </c>
      <c r="B1046" s="6">
        <f>VLOOKUP(A1046,Sheet1!A:B,2,0)</f>
        <v>1</v>
      </c>
      <c r="C1046" s="6">
        <v>11</v>
      </c>
      <c r="D1046" s="25"/>
      <c r="E1046" s="2">
        <v>9303551.5201999396</v>
      </c>
      <c r="F1046" s="26">
        <f>_xlfn.MAXIFS('data-from-invoicing'!E:E,'data-from-invoicing'!D:D,eslam.data!AR1046)</f>
        <v>9303551.5199999996</v>
      </c>
      <c r="G1046" s="2">
        <f t="shared" si="154"/>
        <v>-1.9994005560874939E-4</v>
      </c>
      <c r="H1046" s="2"/>
      <c r="I1046" s="23"/>
      <c r="J1046" s="2">
        <f>SUMIF('collection only'!D:D,eslam.data!AQ1046,'collection only'!E:E)</f>
        <v>7840185.4800000004</v>
      </c>
      <c r="K1046" s="26">
        <f>SUMIF('data-from-invoicing'!D:D,eslam.data!AR1046,'data-from-invoicing'!F:F)</f>
        <v>13368148.5779</v>
      </c>
      <c r="L1046" s="2">
        <f t="shared" si="155"/>
        <v>5527963.0978999995</v>
      </c>
      <c r="M1046" s="2"/>
      <c r="Q1046" s="23"/>
      <c r="R1046" s="2">
        <v>7840185.4912798256</v>
      </c>
      <c r="S1046" s="1">
        <v>44135</v>
      </c>
      <c r="T1046" s="1">
        <v>44140</v>
      </c>
      <c r="U1046" s="1">
        <v>44140</v>
      </c>
      <c r="V1046">
        <v>40</v>
      </c>
      <c r="W1046" s="1">
        <v>44180</v>
      </c>
      <c r="X1046" s="1">
        <v>44167</v>
      </c>
      <c r="Y1046" s="2">
        <v>92052273.371855497</v>
      </c>
      <c r="AF1046" s="2">
        <v>93807</v>
      </c>
      <c r="AG1046" s="14">
        <f>SUMIF('consultant-gross'!D:D,eslam.data!AQ1046,'consultant-gross'!F:F)</f>
        <v>0</v>
      </c>
      <c r="AH1046" s="14">
        <f>SUMIF('consultant-gross'!D:D,eslam.data!AQ1046,'consultant-gross'!G:G)</f>
        <v>0</v>
      </c>
      <c r="AI1046" s="14">
        <f>SUMIF('consultant-net'!D:D,eslam.data!AQ1046,'consultant-net'!F:F)</f>
        <v>0</v>
      </c>
      <c r="AJ1046" s="2" t="str">
        <f>VLOOKUP(A1046,'eslam-to-invoicing'!A:B,2,0)</f>
        <v>EMAAR-Pkg#162/163- Marassi</v>
      </c>
      <c r="AQ1046" s="2" t="str">
        <f t="shared" si="156"/>
        <v>PKG#16211</v>
      </c>
      <c r="AR1046" s="2" t="str">
        <f t="shared" si="157"/>
        <v>EMAAR-Pkg#162/163- Marassi11</v>
      </c>
    </row>
    <row r="1047" spans="1:44" hidden="1" x14ac:dyDescent="0.3">
      <c r="A1047" s="6" t="s">
        <v>54</v>
      </c>
      <c r="B1047" s="34">
        <f>VLOOKUP(A1047,Sheet1!A:B,2,0)</f>
        <v>1</v>
      </c>
      <c r="C1047" s="6">
        <v>12</v>
      </c>
      <c r="D1047" s="25"/>
      <c r="E1047" s="2">
        <v>7499598.7681445032</v>
      </c>
      <c r="F1047" s="26">
        <f>_xlfn.MAXIFS('data-from-invoicing'!E:E,'data-from-invoicing'!D:D,eslam.data!AR1047)</f>
        <v>17538268.489999998</v>
      </c>
      <c r="G1047" s="2">
        <f t="shared" si="154"/>
        <v>10038669.721855495</v>
      </c>
      <c r="H1047" s="2"/>
      <c r="I1047" s="23"/>
      <c r="J1047" s="2">
        <f>SUMIF('collection only'!D:D,eslam.data!AQ1047,'collection only'!E:E)</f>
        <v>4608392</v>
      </c>
      <c r="K1047" s="26">
        <f>SUMIF('data-from-invoicing'!D:D,eslam.data!AR1047,'data-from-invoicing'!F:F)</f>
        <v>21347264.777399998</v>
      </c>
      <c r="L1047" s="2">
        <f t="shared" si="155"/>
        <v>16738872.777399998</v>
      </c>
      <c r="M1047" s="2"/>
      <c r="Q1047" s="23"/>
      <c r="R1047" s="2">
        <v>4608392</v>
      </c>
      <c r="S1047" s="1">
        <v>44165</v>
      </c>
      <c r="T1047" s="1">
        <v>44166</v>
      </c>
      <c r="U1047" s="1">
        <v>44178</v>
      </c>
      <c r="V1047">
        <v>40</v>
      </c>
      <c r="W1047" s="1">
        <v>44218</v>
      </c>
      <c r="X1047" s="1">
        <v>44229</v>
      </c>
      <c r="Y1047" s="2">
        <v>99551872.140000001</v>
      </c>
      <c r="Z1047" s="2">
        <v>0</v>
      </c>
      <c r="AF1047" s="2">
        <v>2426668.64</v>
      </c>
      <c r="AG1047" s="14">
        <f>SUMIF('consultant-gross'!D:D,eslam.data!AQ1047,'consultant-gross'!F:F)</f>
        <v>0</v>
      </c>
      <c r="AH1047" s="14">
        <f>SUMIF('consultant-gross'!D:D,eslam.data!AQ1047,'consultant-gross'!G:G)</f>
        <v>0</v>
      </c>
      <c r="AI1047" s="14">
        <f>SUMIF('consultant-net'!D:D,eslam.data!AQ1047,'consultant-net'!F:F)</f>
        <v>0</v>
      </c>
      <c r="AJ1047" s="2" t="str">
        <f>VLOOKUP(A1047,'eslam-to-invoicing'!A:B,2,0)</f>
        <v>EMAAR-Pkg#162/163- Marassi</v>
      </c>
      <c r="AQ1047" s="2" t="str">
        <f t="shared" si="156"/>
        <v>PKG#16212</v>
      </c>
      <c r="AR1047" s="2" t="str">
        <f t="shared" si="157"/>
        <v>EMAAR-Pkg#162/163- Marassi12</v>
      </c>
    </row>
    <row r="1048" spans="1:44" hidden="1" x14ac:dyDescent="0.3">
      <c r="A1048" s="6" t="s">
        <v>54</v>
      </c>
      <c r="B1048" s="34">
        <f>VLOOKUP(A1048,Sheet1!A:B,2,0)</f>
        <v>1</v>
      </c>
      <c r="C1048" s="6">
        <v>13</v>
      </c>
      <c r="D1048" s="25"/>
      <c r="E1048" s="2">
        <v>709528.81405501068</v>
      </c>
      <c r="F1048" s="26">
        <f>_xlfn.MAXIFS('data-from-invoicing'!E:E,'data-from-invoicing'!D:D,eslam.data!AR1048)</f>
        <v>6375780.4500000002</v>
      </c>
      <c r="G1048" s="2">
        <f t="shared" si="154"/>
        <v>5666251.6359449895</v>
      </c>
      <c r="H1048" s="2"/>
      <c r="I1048" s="23"/>
      <c r="J1048" s="2">
        <f>SUMIF('collection only'!D:D,eslam.data!AQ1048,'collection only'!E:E)</f>
        <v>3429815.2460429072</v>
      </c>
      <c r="K1048" s="26">
        <f>SUMIF('data-from-invoicing'!D:D,eslam.data!AR1048,'data-from-invoicing'!F:F)</f>
        <v>16955957.473999999</v>
      </c>
      <c r="L1048" s="2">
        <f t="shared" si="155"/>
        <v>13526142.227957092</v>
      </c>
      <c r="M1048" s="2"/>
      <c r="Q1048" s="23"/>
      <c r="R1048" s="2">
        <v>3429815.2460429068</v>
      </c>
      <c r="S1048" s="1">
        <v>44196</v>
      </c>
      <c r="T1048" s="1">
        <v>44197</v>
      </c>
      <c r="U1048" s="1">
        <v>44201</v>
      </c>
      <c r="V1048">
        <v>40</v>
      </c>
      <c r="W1048" s="1">
        <v>44241</v>
      </c>
      <c r="X1048" s="1">
        <v>44236</v>
      </c>
      <c r="Y1048" s="2">
        <v>100261400.954055</v>
      </c>
      <c r="AF1048" s="2">
        <v>2376668.64</v>
      </c>
      <c r="AG1048" s="14">
        <f>SUMIF('consultant-gross'!D:D,eslam.data!AQ1048,'consultant-gross'!F:F)</f>
        <v>0</v>
      </c>
      <c r="AH1048" s="14">
        <f>SUMIF('consultant-gross'!D:D,eslam.data!AQ1048,'consultant-gross'!G:G)</f>
        <v>0</v>
      </c>
      <c r="AI1048" s="14">
        <f>SUMIF('consultant-net'!D:D,eslam.data!AQ1048,'consultant-net'!F:F)</f>
        <v>0</v>
      </c>
      <c r="AJ1048" s="2" t="str">
        <f>VLOOKUP(A1048,'eslam-to-invoicing'!A:B,2,0)</f>
        <v>EMAAR-Pkg#162/163- Marassi</v>
      </c>
      <c r="AQ1048" s="2" t="str">
        <f t="shared" si="156"/>
        <v>PKG#16213</v>
      </c>
      <c r="AR1048" s="2" t="str">
        <f t="shared" si="157"/>
        <v>EMAAR-Pkg#162/163- Marassi13</v>
      </c>
    </row>
    <row r="1049" spans="1:44" hidden="1" x14ac:dyDescent="0.3">
      <c r="A1049" s="6" t="s">
        <v>54</v>
      </c>
      <c r="B1049" s="34">
        <f>VLOOKUP(A1049,Sheet1!A:B,2,0)</f>
        <v>1</v>
      </c>
      <c r="C1049" s="6">
        <v>14</v>
      </c>
      <c r="D1049" s="25"/>
      <c r="E1049" s="2">
        <v>-4.0550082921981812E-3</v>
      </c>
      <c r="F1049" s="26">
        <f>_xlfn.MAXIFS('data-from-invoicing'!E:E,'data-from-invoicing'!D:D,eslam.data!AR1049)</f>
        <v>13281620.939999999</v>
      </c>
      <c r="G1049" s="2">
        <f t="shared" si="154"/>
        <v>13281620.944055008</v>
      </c>
      <c r="H1049" s="2"/>
      <c r="I1049" s="23"/>
      <c r="J1049" s="2">
        <f>SUMIF('collection only'!D:D,eslam.data!AQ1049,'collection only'!E:E)</f>
        <v>502581.43</v>
      </c>
      <c r="K1049" s="26">
        <f>SUMIF('data-from-invoicing'!D:D,eslam.data!AR1049,'data-from-invoicing'!F:F)</f>
        <v>15373453.507999999</v>
      </c>
      <c r="L1049" s="2">
        <f t="shared" si="155"/>
        <v>14870872.078</v>
      </c>
      <c r="M1049" s="2"/>
      <c r="Q1049" s="23"/>
      <c r="R1049" s="2">
        <v>502581.44</v>
      </c>
      <c r="S1049" s="1">
        <v>44227</v>
      </c>
      <c r="T1049" s="1">
        <v>44228</v>
      </c>
      <c r="U1049" s="1">
        <v>44230</v>
      </c>
      <c r="V1049">
        <v>40</v>
      </c>
      <c r="W1049" s="1">
        <v>44270</v>
      </c>
      <c r="X1049" s="1">
        <v>44251</v>
      </c>
      <c r="Y1049" s="2">
        <v>100261400.95</v>
      </c>
      <c r="AF1049" s="2">
        <v>1926668.64</v>
      </c>
      <c r="AG1049" s="14">
        <f>SUMIF('consultant-gross'!D:D,eslam.data!AQ1049,'consultant-gross'!F:F)</f>
        <v>0</v>
      </c>
      <c r="AH1049" s="14">
        <f>SUMIF('consultant-gross'!D:D,eslam.data!AQ1049,'consultant-gross'!G:G)</f>
        <v>0</v>
      </c>
      <c r="AI1049" s="14">
        <f>SUMIF('consultant-net'!D:D,eslam.data!AQ1049,'consultant-net'!F:F)</f>
        <v>0</v>
      </c>
      <c r="AJ1049" s="2" t="str">
        <f>VLOOKUP(A1049,'eslam-to-invoicing'!A:B,2,0)</f>
        <v>EMAAR-Pkg#162/163- Marassi</v>
      </c>
      <c r="AQ1049" s="2" t="str">
        <f t="shared" si="156"/>
        <v>PKG#16214</v>
      </c>
      <c r="AR1049" s="2" t="str">
        <f t="shared" si="157"/>
        <v>EMAAR-Pkg#162/163- Marassi14</v>
      </c>
    </row>
    <row r="1050" spans="1:44" hidden="1" x14ac:dyDescent="0.3">
      <c r="A1050" s="6" t="s">
        <v>54</v>
      </c>
      <c r="B1050" s="34">
        <f>VLOOKUP(A1050,Sheet1!A:B,2,0)</f>
        <v>1</v>
      </c>
      <c r="C1050" s="6">
        <v>15</v>
      </c>
      <c r="D1050" s="25"/>
      <c r="E1050" s="2">
        <v>4.9999997019767761E-2</v>
      </c>
      <c r="F1050" s="26">
        <f>_xlfn.MAXIFS('data-from-invoicing'!E:E,'data-from-invoicing'!D:D,eslam.data!AR1050)</f>
        <v>7388288.7000000002</v>
      </c>
      <c r="G1050" s="2">
        <f t="shared" si="154"/>
        <v>7388288.6500000032</v>
      </c>
      <c r="H1050" s="2"/>
      <c r="I1050" s="23"/>
      <c r="J1050" s="2">
        <f>SUMIF('collection only'!D:D,eslam.data!AQ1050,'collection only'!E:E)</f>
        <v>3999402.59</v>
      </c>
      <c r="K1050" s="26">
        <f>SUMIF('data-from-invoicing'!D:D,eslam.data!AR1050,'data-from-invoicing'!F:F)</f>
        <v>4317541.5650000004</v>
      </c>
      <c r="L1050" s="2">
        <f t="shared" si="155"/>
        <v>318138.97500000056</v>
      </c>
      <c r="M1050" s="2"/>
      <c r="Q1050" s="23"/>
      <c r="R1050" s="2">
        <v>3683579.28</v>
      </c>
      <c r="S1050" s="1">
        <v>44227</v>
      </c>
      <c r="T1050" s="1">
        <v>44228</v>
      </c>
      <c r="U1050" s="1">
        <v>44518</v>
      </c>
      <c r="V1050">
        <v>40</v>
      </c>
      <c r="W1050" s="1">
        <v>44558</v>
      </c>
      <c r="X1050" s="1">
        <v>44627</v>
      </c>
      <c r="Y1050" s="2">
        <v>100261401</v>
      </c>
      <c r="AF1050" s="2">
        <v>926668</v>
      </c>
      <c r="AG1050" s="14">
        <f>SUMIF('consultant-gross'!D:D,eslam.data!AQ1050,'consultant-gross'!F:F)</f>
        <v>9.9999904632568359E-3</v>
      </c>
      <c r="AH1050" s="14">
        <f>SUMIF('consultant-gross'!D:D,eslam.data!AQ1050,'consultant-gross'!G:G)</f>
        <v>100261400.95999999</v>
      </c>
      <c r="AI1050" s="14">
        <f>SUMIF('consultant-net'!D:D,eslam.data!AQ1050,'consultant-net'!F:F)</f>
        <v>3683579.28</v>
      </c>
      <c r="AJ1050" s="2" t="str">
        <f>VLOOKUP(A1050,'eslam-to-invoicing'!A:B,2,0)</f>
        <v>EMAAR-Pkg#162/163- Marassi</v>
      </c>
      <c r="AQ1050" s="2" t="str">
        <f t="shared" si="156"/>
        <v>PKG#16215</v>
      </c>
      <c r="AR1050" s="2" t="str">
        <f t="shared" si="157"/>
        <v>EMAAR-Pkg#162/163- Marassi15</v>
      </c>
    </row>
    <row r="1051" spans="1:44" hidden="1" x14ac:dyDescent="0.3">
      <c r="A1051" s="6" t="s">
        <v>57</v>
      </c>
      <c r="B1051" s="34">
        <f>VLOOKUP(A1051,Sheet1!A:B,2,0)</f>
        <v>1</v>
      </c>
      <c r="C1051" s="6">
        <v>2</v>
      </c>
      <c r="D1051" s="25"/>
      <c r="E1051" s="2">
        <v>167514.1699999999</v>
      </c>
      <c r="F1051" s="26">
        <f>_xlfn.MAXIFS('data-from-invoicing'!E:E,'data-from-invoicing'!D:D,eslam.data!AR1051)</f>
        <v>8785942</v>
      </c>
      <c r="G1051" s="2">
        <f t="shared" si="154"/>
        <v>8618427.8300000001</v>
      </c>
      <c r="H1051" s="2"/>
      <c r="I1051" s="23"/>
      <c r="J1051" s="2">
        <f>SUMIF('collection only'!D:D,eslam.data!AQ1051,'collection only'!E:E)</f>
        <v>1068966.43</v>
      </c>
      <c r="K1051" s="26">
        <f>SUMIF('data-from-invoicing'!D:D,eslam.data!AR1051,'data-from-invoicing'!F:F)</f>
        <v>17974031.281499997</v>
      </c>
      <c r="L1051" s="2">
        <f t="shared" si="155"/>
        <v>16905064.851499997</v>
      </c>
      <c r="M1051" s="2"/>
      <c r="Q1051" s="23"/>
      <c r="R1051" s="2">
        <v>1068966.43</v>
      </c>
      <c r="S1051" s="1">
        <v>44012</v>
      </c>
      <c r="T1051" s="1">
        <v>44019</v>
      </c>
      <c r="U1051" s="1">
        <v>44019</v>
      </c>
      <c r="V1051">
        <v>40</v>
      </c>
      <c r="W1051" s="1">
        <v>44059</v>
      </c>
      <c r="X1051" s="1">
        <v>44034</v>
      </c>
      <c r="Y1051" s="2">
        <v>167514.1699999999</v>
      </c>
      <c r="Z1051" s="2">
        <v>1392714.35</v>
      </c>
      <c r="AF1051" s="2">
        <v>0</v>
      </c>
      <c r="AG1051" s="14">
        <f>SUMIF('consultant-gross'!D:D,eslam.data!AQ1051,'consultant-gross'!F:F)</f>
        <v>0</v>
      </c>
      <c r="AH1051" s="14">
        <f>SUMIF('consultant-gross'!D:D,eslam.data!AQ1051,'consultant-gross'!G:G)</f>
        <v>0</v>
      </c>
      <c r="AI1051" s="14">
        <f>SUMIF('consultant-net'!D:D,eslam.data!AQ1051,'consultant-net'!F:F)</f>
        <v>0</v>
      </c>
      <c r="AJ1051" s="2" t="str">
        <f>VLOOKUP(A1051,'eslam-to-invoicing'!A:B,2,0)</f>
        <v>EMAAR-Pkg#162/163- Marassi</v>
      </c>
      <c r="AQ1051" s="2" t="str">
        <f t="shared" si="156"/>
        <v>PKG#1632</v>
      </c>
      <c r="AR1051" s="2" t="str">
        <f t="shared" si="157"/>
        <v>EMAAR-Pkg#162/163- Marassi2</v>
      </c>
    </row>
    <row r="1052" spans="1:44" hidden="1" x14ac:dyDescent="0.3">
      <c r="A1052" s="6" t="s">
        <v>57</v>
      </c>
      <c r="B1052" s="34">
        <f>VLOOKUP(A1052,Sheet1!A:B,2,0)</f>
        <v>1</v>
      </c>
      <c r="C1052" s="6">
        <v>3</v>
      </c>
      <c r="D1052" s="25"/>
      <c r="E1052" s="2">
        <v>1873525.03</v>
      </c>
      <c r="F1052" s="26">
        <f>_xlfn.MAXIFS('data-from-invoicing'!E:E,'data-from-invoicing'!D:D,eslam.data!AR1052)</f>
        <v>6446622.3399999999</v>
      </c>
      <c r="G1052" s="2">
        <f t="shared" si="154"/>
        <v>4573097.3099999996</v>
      </c>
      <c r="H1052" s="2"/>
      <c r="I1052" s="23"/>
      <c r="J1052" s="2">
        <f>SUMIF('collection only'!D:D,eslam.data!AQ1052,'collection only'!E:E)</f>
        <v>2977091.11</v>
      </c>
      <c r="K1052" s="26">
        <f>SUMIF('data-from-invoicing'!D:D,eslam.data!AR1052,'data-from-invoicing'!F:F)</f>
        <v>16268974.4395</v>
      </c>
      <c r="L1052" s="2">
        <f t="shared" si="155"/>
        <v>13291883.329500001</v>
      </c>
      <c r="M1052" s="2"/>
      <c r="Q1052" s="23"/>
      <c r="R1052" s="2">
        <v>2977091.11</v>
      </c>
      <c r="S1052" s="1">
        <v>44043</v>
      </c>
      <c r="T1052" s="1">
        <v>44053</v>
      </c>
      <c r="U1052" s="1">
        <v>44061</v>
      </c>
      <c r="V1052">
        <v>40</v>
      </c>
      <c r="W1052" s="1">
        <v>44101</v>
      </c>
      <c r="X1052" s="1">
        <v>44069</v>
      </c>
      <c r="Y1052" s="2">
        <v>2041039.2</v>
      </c>
      <c r="Z1052" s="2">
        <v>3794104.59</v>
      </c>
      <c r="AF1052" s="2">
        <v>0</v>
      </c>
      <c r="AG1052" s="14">
        <f>SUMIF('consultant-gross'!D:D,eslam.data!AQ1052,'consultant-gross'!F:F)</f>
        <v>0</v>
      </c>
      <c r="AH1052" s="14">
        <f>SUMIF('consultant-gross'!D:D,eslam.data!AQ1052,'consultant-gross'!G:G)</f>
        <v>0</v>
      </c>
      <c r="AI1052" s="14">
        <f>SUMIF('consultant-net'!D:D,eslam.data!AQ1052,'consultant-net'!F:F)</f>
        <v>0</v>
      </c>
      <c r="AJ1052" s="2" t="str">
        <f>VLOOKUP(A1052,'eslam-to-invoicing'!A:B,2,0)</f>
        <v>EMAAR-Pkg#162/163- Marassi</v>
      </c>
      <c r="AQ1052" s="2" t="str">
        <f t="shared" si="156"/>
        <v>PKG#1633</v>
      </c>
      <c r="AR1052" s="2" t="str">
        <f t="shared" si="157"/>
        <v>EMAAR-Pkg#162/163- Marassi3</v>
      </c>
    </row>
    <row r="1053" spans="1:44" hidden="1" x14ac:dyDescent="0.3">
      <c r="A1053" s="6" t="s">
        <v>57</v>
      </c>
      <c r="B1053" s="34">
        <f>VLOOKUP(A1053,Sheet1!A:B,2,0)</f>
        <v>1</v>
      </c>
      <c r="C1053" s="6">
        <v>4</v>
      </c>
      <c r="D1053" s="25"/>
      <c r="E1053" s="2">
        <v>3480646.03</v>
      </c>
      <c r="F1053" s="26">
        <f>_xlfn.MAXIFS('data-from-invoicing'!E:E,'data-from-invoicing'!D:D,eslam.data!AR1053)</f>
        <v>7314175.6500000013</v>
      </c>
      <c r="G1053" s="2">
        <f t="shared" si="154"/>
        <v>3833529.6200000015</v>
      </c>
      <c r="H1053" s="2"/>
      <c r="I1053" s="23"/>
      <c r="J1053" s="2">
        <f>SUMIF('collection only'!D:D,eslam.data!AQ1053,'collection only'!E:E)</f>
        <v>6845695.7699999996</v>
      </c>
      <c r="K1053" s="26">
        <f>SUMIF('data-from-invoicing'!D:D,eslam.data!AR1053,'data-from-invoicing'!F:F)</f>
        <v>17742432.848499998</v>
      </c>
      <c r="L1053" s="2">
        <f t="shared" si="155"/>
        <v>10896737.078499999</v>
      </c>
      <c r="M1053" s="2"/>
      <c r="Q1053" s="23"/>
      <c r="R1053" s="2">
        <v>6845695.7699999996</v>
      </c>
      <c r="S1053" s="1">
        <v>44074</v>
      </c>
      <c r="T1053" s="1">
        <v>44077</v>
      </c>
      <c r="U1053" s="1">
        <v>44077</v>
      </c>
      <c r="V1053">
        <v>40</v>
      </c>
      <c r="W1053" s="1">
        <v>44117</v>
      </c>
      <c r="X1053" s="1">
        <v>44097</v>
      </c>
      <c r="Y1053" s="2">
        <v>5521685.2300000004</v>
      </c>
      <c r="Z1053" s="2">
        <v>10183594.029999999</v>
      </c>
      <c r="AF1053" s="2">
        <v>0</v>
      </c>
      <c r="AG1053" s="14">
        <f>SUMIF('consultant-gross'!D:D,eslam.data!AQ1053,'consultant-gross'!F:F)</f>
        <v>0</v>
      </c>
      <c r="AH1053" s="14">
        <f>SUMIF('consultant-gross'!D:D,eslam.data!AQ1053,'consultant-gross'!G:G)</f>
        <v>0</v>
      </c>
      <c r="AI1053" s="14">
        <f>SUMIF('consultant-net'!D:D,eslam.data!AQ1053,'consultant-net'!F:F)</f>
        <v>0</v>
      </c>
      <c r="AJ1053" s="2" t="str">
        <f>VLOOKUP(A1053,'eslam-to-invoicing'!A:B,2,0)</f>
        <v>EMAAR-Pkg#162/163- Marassi</v>
      </c>
      <c r="AQ1053" s="2" t="str">
        <f t="shared" si="156"/>
        <v>PKG#1634</v>
      </c>
      <c r="AR1053" s="2" t="str">
        <f t="shared" si="157"/>
        <v>EMAAR-Pkg#162/163- Marassi4</v>
      </c>
    </row>
    <row r="1054" spans="1:44" hidden="1" x14ac:dyDescent="0.3">
      <c r="A1054" s="6" t="s">
        <v>57</v>
      </c>
      <c r="B1054" s="34">
        <f>VLOOKUP(A1054,Sheet1!A:B,2,0)</f>
        <v>1</v>
      </c>
      <c r="C1054" s="6">
        <v>5</v>
      </c>
      <c r="D1054" s="25"/>
      <c r="E1054" s="2">
        <v>3896848.6915396578</v>
      </c>
      <c r="F1054" s="26">
        <f>_xlfn.MAXIFS('data-from-invoicing'!E:E,'data-from-invoicing'!D:D,eslam.data!AR1054)</f>
        <v>8006098.5700000003</v>
      </c>
      <c r="G1054" s="2">
        <f t="shared" si="154"/>
        <v>4109249.8784603425</v>
      </c>
      <c r="H1054" s="2"/>
      <c r="I1054" s="23"/>
      <c r="J1054" s="2">
        <f>SUMIF('collection only'!D:D,eslam.data!AQ1054,'collection only'!E:E)</f>
        <v>3782501.29</v>
      </c>
      <c r="K1054" s="26">
        <f>SUMIF('data-from-invoicing'!D:D,eslam.data!AR1054,'data-from-invoicing'!F:F)</f>
        <v>7958142.0484999996</v>
      </c>
      <c r="L1054" s="2">
        <f t="shared" si="155"/>
        <v>4175640.7584999995</v>
      </c>
      <c r="M1054" s="2"/>
      <c r="Q1054" s="23"/>
      <c r="R1054" s="2">
        <v>3782501.2803425118</v>
      </c>
      <c r="S1054" s="1">
        <v>44104</v>
      </c>
      <c r="T1054" s="1">
        <v>44104</v>
      </c>
      <c r="U1054" s="1">
        <v>44104</v>
      </c>
      <c r="V1054">
        <v>40</v>
      </c>
      <c r="W1054" s="1">
        <v>44144</v>
      </c>
      <c r="X1054" s="1">
        <v>44126</v>
      </c>
      <c r="Y1054" s="2">
        <v>9418533.9215396587</v>
      </c>
      <c r="Z1054" s="2">
        <v>11640240.837487999</v>
      </c>
      <c r="AF1054" s="2">
        <v>0</v>
      </c>
      <c r="AG1054" s="14">
        <f>SUMIF('consultant-gross'!D:D,eslam.data!AQ1054,'consultant-gross'!F:F)</f>
        <v>0</v>
      </c>
      <c r="AH1054" s="14">
        <f>SUMIF('consultant-gross'!D:D,eslam.data!AQ1054,'consultant-gross'!G:G)</f>
        <v>0</v>
      </c>
      <c r="AI1054" s="14">
        <f>SUMIF('consultant-net'!D:D,eslam.data!AQ1054,'consultant-net'!F:F)</f>
        <v>0</v>
      </c>
      <c r="AJ1054" s="2" t="str">
        <f>VLOOKUP(A1054,'eslam-to-invoicing'!A:B,2,0)</f>
        <v>EMAAR-Pkg#162/163- Marassi</v>
      </c>
      <c r="AQ1054" s="2" t="str">
        <f t="shared" si="156"/>
        <v>PKG#1635</v>
      </c>
      <c r="AR1054" s="2" t="str">
        <f t="shared" si="157"/>
        <v>EMAAR-Pkg#162/163- Marassi5</v>
      </c>
    </row>
    <row r="1055" spans="1:44" hidden="1" x14ac:dyDescent="0.3">
      <c r="A1055" s="6" t="s">
        <v>57</v>
      </c>
      <c r="B1055" s="34">
        <f>VLOOKUP(A1055,Sheet1!A:B,2,0)</f>
        <v>1</v>
      </c>
      <c r="C1055" s="6">
        <v>6</v>
      </c>
      <c r="D1055" s="25"/>
      <c r="E1055" s="2">
        <v>8635132.0098988991</v>
      </c>
      <c r="F1055" s="26">
        <f>_xlfn.MAXIFS('data-from-invoicing'!E:E,'data-from-invoicing'!D:D,eslam.data!AR1055)</f>
        <v>8631951.7100000009</v>
      </c>
      <c r="G1055" s="2">
        <f t="shared" si="154"/>
        <v>-3180.299898898229</v>
      </c>
      <c r="H1055" s="2"/>
      <c r="I1055" s="23"/>
      <c r="J1055" s="2">
        <f>SUMIF('collection only'!D:D,eslam.data!AQ1055,'collection only'!E:E)</f>
        <v>6255172.1699999999</v>
      </c>
      <c r="K1055" s="26">
        <f>SUMIF('data-from-invoicing'!D:D,eslam.data!AR1055,'data-from-invoicing'!F:F)</f>
        <v>13427541.4454</v>
      </c>
      <c r="L1055" s="2">
        <f t="shared" si="155"/>
        <v>7172369.2753999997</v>
      </c>
      <c r="M1055" s="2"/>
      <c r="Q1055" s="23"/>
      <c r="R1055" s="2">
        <v>6255172.4374663765</v>
      </c>
      <c r="S1055" s="1">
        <v>44135</v>
      </c>
      <c r="T1055" s="1">
        <v>44135</v>
      </c>
      <c r="U1055" s="1">
        <v>44138</v>
      </c>
      <c r="V1055">
        <v>40</v>
      </c>
      <c r="W1055" s="1">
        <v>44178</v>
      </c>
      <c r="X1055" s="1">
        <v>44164</v>
      </c>
      <c r="Y1055" s="2">
        <v>18053665.931438562</v>
      </c>
      <c r="Z1055" s="2">
        <v>11614831.08916753</v>
      </c>
      <c r="AF1055" s="2">
        <v>0</v>
      </c>
      <c r="AG1055" s="14">
        <f>SUMIF('consultant-gross'!D:D,eslam.data!AQ1055,'consultant-gross'!F:F)</f>
        <v>0</v>
      </c>
      <c r="AH1055" s="14">
        <f>SUMIF('consultant-gross'!D:D,eslam.data!AQ1055,'consultant-gross'!G:G)</f>
        <v>0</v>
      </c>
      <c r="AI1055" s="14">
        <f>SUMIF('consultant-net'!D:D,eslam.data!AQ1055,'consultant-net'!F:F)</f>
        <v>0</v>
      </c>
      <c r="AJ1055" s="2" t="str">
        <f>VLOOKUP(A1055,'eslam-to-invoicing'!A:B,2,0)</f>
        <v>EMAAR-Pkg#162/163- Marassi</v>
      </c>
      <c r="AQ1055" s="2" t="str">
        <f t="shared" si="156"/>
        <v>PKG#1636</v>
      </c>
      <c r="AR1055" s="2" t="str">
        <f t="shared" si="157"/>
        <v>EMAAR-Pkg#162/163- Marassi6</v>
      </c>
    </row>
    <row r="1056" spans="1:44" hidden="1" x14ac:dyDescent="0.3">
      <c r="A1056" s="6" t="s">
        <v>57</v>
      </c>
      <c r="B1056" s="34">
        <f>VLOOKUP(A1056,Sheet1!A:B,2,0)</f>
        <v>1</v>
      </c>
      <c r="C1056" s="6">
        <v>7</v>
      </c>
      <c r="D1056" s="25"/>
      <c r="E1056" s="2">
        <v>4420616.8285614401</v>
      </c>
      <c r="F1056" s="26">
        <f>_xlfn.MAXIFS('data-from-invoicing'!E:E,'data-from-invoicing'!D:D,eslam.data!AR1056)</f>
        <v>8577630.8300000001</v>
      </c>
      <c r="G1056" s="2">
        <f t="shared" si="154"/>
        <v>4157014.00143856</v>
      </c>
      <c r="H1056" s="2"/>
      <c r="I1056" s="23"/>
      <c r="J1056" s="2">
        <f>SUMIF('collection only'!D:D,eslam.data!AQ1056,'collection only'!E:E)</f>
        <v>4922193.5</v>
      </c>
      <c r="K1056" s="26">
        <f>SUMIF('data-from-invoicing'!D:D,eslam.data!AR1056,'data-from-invoicing'!F:F)</f>
        <v>12964361.537700001</v>
      </c>
      <c r="L1056" s="2">
        <f t="shared" si="155"/>
        <v>8042168.0377000012</v>
      </c>
      <c r="M1056" s="2"/>
      <c r="Q1056" s="23"/>
      <c r="R1056" s="2">
        <v>4922193.5</v>
      </c>
      <c r="S1056" s="1">
        <v>44165</v>
      </c>
      <c r="T1056" s="1">
        <v>44172</v>
      </c>
      <c r="U1056" s="1">
        <v>44173</v>
      </c>
      <c r="V1056">
        <v>40</v>
      </c>
      <c r="W1056" s="1">
        <v>44213</v>
      </c>
      <c r="X1056" s="1">
        <v>44188</v>
      </c>
      <c r="Y1056" s="2">
        <v>22474282.760000002</v>
      </c>
      <c r="Z1056" s="2">
        <v>14196023.039999999</v>
      </c>
      <c r="AF1056" s="2">
        <v>0</v>
      </c>
      <c r="AG1056" s="14">
        <f>SUMIF('consultant-gross'!D:D,eslam.data!AQ1056,'consultant-gross'!F:F)</f>
        <v>0</v>
      </c>
      <c r="AH1056" s="14">
        <f>SUMIF('consultant-gross'!D:D,eslam.data!AQ1056,'consultant-gross'!G:G)</f>
        <v>0</v>
      </c>
      <c r="AI1056" s="14">
        <f>SUMIF('consultant-net'!D:D,eslam.data!AQ1056,'consultant-net'!F:F)</f>
        <v>0</v>
      </c>
      <c r="AJ1056" s="2" t="str">
        <f>VLOOKUP(A1056,'eslam-to-invoicing'!A:B,2,0)</f>
        <v>EMAAR-Pkg#162/163- Marassi</v>
      </c>
      <c r="AQ1056" s="2" t="str">
        <f t="shared" si="156"/>
        <v>PKG#1637</v>
      </c>
      <c r="AR1056" s="2" t="str">
        <f t="shared" si="157"/>
        <v>EMAAR-Pkg#162/163- Marassi7</v>
      </c>
    </row>
    <row r="1057" spans="1:44" hidden="1" x14ac:dyDescent="0.3">
      <c r="A1057" s="6" t="s">
        <v>57</v>
      </c>
      <c r="B1057" s="34">
        <f>VLOOKUP(A1057,Sheet1!A:B,2,0)</f>
        <v>1</v>
      </c>
      <c r="C1057" s="6">
        <v>8</v>
      </c>
      <c r="D1057" s="25"/>
      <c r="E1057" s="2">
        <v>7415396.3200000003</v>
      </c>
      <c r="F1057" s="26">
        <f>_xlfn.MAXIFS('data-from-invoicing'!E:E,'data-from-invoicing'!D:D,eslam.data!AR1057)</f>
        <v>12161063.390000001</v>
      </c>
      <c r="G1057" s="2">
        <f t="shared" si="154"/>
        <v>4745667.07</v>
      </c>
      <c r="H1057" s="2"/>
      <c r="I1057" s="23"/>
      <c r="J1057" s="2">
        <f>SUMIF('collection only'!D:D,eslam.data!AQ1057,'collection only'!E:E)</f>
        <v>6050639.7699999996</v>
      </c>
      <c r="K1057" s="26">
        <f>SUMIF('data-from-invoicing'!D:D,eslam.data!AR1057,'data-from-invoicing'!F:F)</f>
        <v>22259454.995999999</v>
      </c>
      <c r="L1057" s="2">
        <f t="shared" si="155"/>
        <v>16208815.226</v>
      </c>
      <c r="M1057" s="2"/>
      <c r="Q1057" s="23"/>
      <c r="R1057" s="2">
        <v>6050639.7742085746</v>
      </c>
      <c r="S1057" s="1">
        <v>44196</v>
      </c>
      <c r="T1057" s="1">
        <v>44201</v>
      </c>
      <c r="U1057" s="1">
        <v>44201</v>
      </c>
      <c r="V1057">
        <v>40</v>
      </c>
      <c r="W1057" s="1">
        <v>44241</v>
      </c>
      <c r="X1057" s="1">
        <v>44229</v>
      </c>
      <c r="Y1057" s="2">
        <v>29889679.079999998</v>
      </c>
      <c r="Z1057" s="2">
        <v>15239713.550000001</v>
      </c>
      <c r="AF1057" s="2">
        <v>0</v>
      </c>
      <c r="AG1057" s="14">
        <f>SUMIF('consultant-gross'!D:D,eslam.data!AQ1057,'consultant-gross'!F:F)</f>
        <v>0</v>
      </c>
      <c r="AH1057" s="14">
        <f>SUMIF('consultant-gross'!D:D,eslam.data!AQ1057,'consultant-gross'!G:G)</f>
        <v>0</v>
      </c>
      <c r="AI1057" s="14">
        <f>SUMIF('consultant-net'!D:D,eslam.data!AQ1057,'consultant-net'!F:F)</f>
        <v>0</v>
      </c>
      <c r="AJ1057" s="2" t="str">
        <f>VLOOKUP(A1057,'eslam-to-invoicing'!A:B,2,0)</f>
        <v>EMAAR-Pkg#162/163- Marassi</v>
      </c>
      <c r="AQ1057" s="2" t="str">
        <f t="shared" si="156"/>
        <v>PKG#1638</v>
      </c>
      <c r="AR1057" s="2" t="str">
        <f t="shared" si="157"/>
        <v>EMAAR-Pkg#162/163- Marassi8</v>
      </c>
    </row>
    <row r="1058" spans="1:44" hidden="1" x14ac:dyDescent="0.3">
      <c r="A1058" s="6" t="s">
        <v>57</v>
      </c>
      <c r="B1058" s="34">
        <f>VLOOKUP(A1058,Sheet1!A:B,2,0)</f>
        <v>1</v>
      </c>
      <c r="C1058" s="6">
        <v>9</v>
      </c>
      <c r="D1058" s="25"/>
      <c r="E1058" s="2">
        <v>5020188.6174025834</v>
      </c>
      <c r="F1058" s="26">
        <f>_xlfn.MAXIFS('data-from-invoicing'!E:E,'data-from-invoicing'!D:D,eslam.data!AR1058)</f>
        <v>10891648.49</v>
      </c>
      <c r="G1058" s="2">
        <f t="shared" si="154"/>
        <v>5871459.8725974169</v>
      </c>
      <c r="H1058" s="2"/>
      <c r="I1058" s="23"/>
      <c r="J1058" s="2">
        <f>SUMIF('collection only'!D:D,eslam.data!AQ1058,'collection only'!E:E)</f>
        <v>4602212.16</v>
      </c>
      <c r="K1058" s="26">
        <f>SUMIF('data-from-invoicing'!D:D,eslam.data!AR1058,'data-from-invoicing'!F:F)</f>
        <v>20607532.603099998</v>
      </c>
      <c r="L1058" s="2">
        <f t="shared" si="155"/>
        <v>16005320.443099998</v>
      </c>
      <c r="M1058" s="2"/>
      <c r="Q1058" s="23"/>
      <c r="R1058" s="2">
        <v>4602212.1568600535</v>
      </c>
      <c r="S1058" s="1">
        <v>44227</v>
      </c>
      <c r="T1058" s="1">
        <v>44221</v>
      </c>
      <c r="U1058" s="1">
        <v>44252</v>
      </c>
      <c r="V1058">
        <v>40</v>
      </c>
      <c r="W1058" s="1">
        <v>44292</v>
      </c>
      <c r="X1058" s="1">
        <v>44263</v>
      </c>
      <c r="Y1058" s="2">
        <v>34909867.697402582</v>
      </c>
      <c r="Z1058" s="2">
        <v>16642238.48028747</v>
      </c>
      <c r="AF1058" s="2">
        <v>0</v>
      </c>
      <c r="AG1058" s="14">
        <f>SUMIF('consultant-gross'!D:D,eslam.data!AQ1058,'consultant-gross'!F:F)</f>
        <v>0</v>
      </c>
      <c r="AH1058" s="14">
        <f>SUMIF('consultant-gross'!D:D,eslam.data!AQ1058,'consultant-gross'!G:G)</f>
        <v>0</v>
      </c>
      <c r="AI1058" s="14">
        <f>SUMIF('consultant-net'!D:D,eslam.data!AQ1058,'consultant-net'!F:F)</f>
        <v>0</v>
      </c>
      <c r="AJ1058" s="2" t="str">
        <f>VLOOKUP(A1058,'eslam-to-invoicing'!A:B,2,0)</f>
        <v>EMAAR-Pkg#162/163- Marassi</v>
      </c>
      <c r="AQ1058" s="2" t="str">
        <f t="shared" si="156"/>
        <v>PKG#1639</v>
      </c>
      <c r="AR1058" s="2" t="str">
        <f t="shared" si="157"/>
        <v>EMAAR-Pkg#162/163- Marassi9</v>
      </c>
    </row>
    <row r="1059" spans="1:44" hidden="1" x14ac:dyDescent="0.3">
      <c r="A1059" s="6" t="s">
        <v>57</v>
      </c>
      <c r="B1059" s="34">
        <f>VLOOKUP(A1059,Sheet1!A:B,2,0)</f>
        <v>1</v>
      </c>
      <c r="C1059" s="6">
        <v>10</v>
      </c>
      <c r="D1059" s="25"/>
      <c r="E1059" s="2">
        <v>3812993.5625974159</v>
      </c>
      <c r="F1059" s="26">
        <f>_xlfn.MAXIFS('data-from-invoicing'!E:E,'data-from-invoicing'!D:D,eslam.data!AR1059)</f>
        <v>14574675.039999999</v>
      </c>
      <c r="G1059" s="2">
        <f t="shared" si="154"/>
        <v>10761681.477402583</v>
      </c>
      <c r="H1059" s="2"/>
      <c r="I1059" s="23"/>
      <c r="J1059" s="2">
        <f>SUMIF('collection only'!D:D,eslam.data!AQ1059,'collection only'!E:E)</f>
        <v>2532838.5699999998</v>
      </c>
      <c r="K1059" s="26">
        <f>SUMIF('data-from-invoicing'!D:D,eslam.data!AR1059,'data-from-invoicing'!F:F)</f>
        <v>18192775.480100002</v>
      </c>
      <c r="L1059" s="2">
        <f t="shared" si="155"/>
        <v>15659936.910100002</v>
      </c>
      <c r="M1059" s="2"/>
      <c r="Q1059" s="23"/>
      <c r="R1059" s="2">
        <v>2532838.5699999998</v>
      </c>
      <c r="S1059" s="1">
        <v>44255</v>
      </c>
      <c r="T1059" s="1">
        <v>44252</v>
      </c>
      <c r="U1059" s="1">
        <v>44258</v>
      </c>
      <c r="V1059">
        <v>40</v>
      </c>
      <c r="W1059" s="1">
        <v>44298</v>
      </c>
      <c r="X1059" s="1">
        <v>44492</v>
      </c>
      <c r="Y1059" s="2">
        <v>38722861.259999998</v>
      </c>
      <c r="Z1059" s="2">
        <v>16355289.4</v>
      </c>
      <c r="AF1059" s="2">
        <v>0</v>
      </c>
      <c r="AG1059" s="14">
        <f>SUMIF('consultant-gross'!D:D,eslam.data!AQ1059,'consultant-gross'!F:F)</f>
        <v>0</v>
      </c>
      <c r="AH1059" s="14">
        <f>SUMIF('consultant-gross'!D:D,eslam.data!AQ1059,'consultant-gross'!G:G)</f>
        <v>0</v>
      </c>
      <c r="AI1059" s="14">
        <f>SUMIF('consultant-net'!D:D,eslam.data!AQ1059,'consultant-net'!F:F)</f>
        <v>0</v>
      </c>
      <c r="AJ1059" s="2" t="str">
        <f>VLOOKUP(A1059,'eslam-to-invoicing'!A:B,2,0)</f>
        <v>EMAAR-Pkg#162/163- Marassi</v>
      </c>
      <c r="AQ1059" s="2" t="str">
        <f t="shared" si="156"/>
        <v>PKG#16310</v>
      </c>
      <c r="AR1059" s="2" t="str">
        <f t="shared" si="157"/>
        <v>EMAAR-Pkg#162/163- Marassi10</v>
      </c>
    </row>
    <row r="1060" spans="1:44" hidden="1" x14ac:dyDescent="0.3">
      <c r="A1060" s="6" t="s">
        <v>57</v>
      </c>
      <c r="B1060" s="34">
        <f>VLOOKUP(A1060,Sheet1!A:B,2,0)</f>
        <v>1</v>
      </c>
      <c r="C1060" s="6">
        <v>11</v>
      </c>
      <c r="D1060" s="25"/>
      <c r="E1060" s="2">
        <v>3832626.300000004</v>
      </c>
      <c r="F1060" s="26">
        <f>_xlfn.MAXIFS('data-from-invoicing'!E:E,'data-from-invoicing'!D:D,eslam.data!AR1060)</f>
        <v>9303551.5199999996</v>
      </c>
      <c r="G1060" s="2">
        <f t="shared" si="154"/>
        <v>5470925.2199999951</v>
      </c>
      <c r="H1060" s="2"/>
      <c r="I1060" s="23"/>
      <c r="J1060" s="2">
        <f>SUMIF('collection only'!D:D,eslam.data!AQ1060,'collection only'!E:E)</f>
        <v>3799097.57</v>
      </c>
      <c r="K1060" s="26">
        <f>SUMIF('data-from-invoicing'!D:D,eslam.data!AR1060,'data-from-invoicing'!F:F)</f>
        <v>13368148.5779</v>
      </c>
      <c r="L1060" s="2">
        <f t="shared" si="155"/>
        <v>9569051.0078999996</v>
      </c>
      <c r="M1060" s="2"/>
      <c r="Q1060" s="23"/>
      <c r="R1060" s="2">
        <v>3799097.57</v>
      </c>
      <c r="S1060" s="1">
        <v>44286</v>
      </c>
      <c r="T1060" s="1">
        <v>44280</v>
      </c>
      <c r="U1060" s="1">
        <v>44286</v>
      </c>
      <c r="V1060">
        <v>40</v>
      </c>
      <c r="W1060" s="1">
        <v>44326</v>
      </c>
      <c r="X1060" s="1">
        <v>44311</v>
      </c>
      <c r="Y1060" s="2">
        <v>42555487.560000002</v>
      </c>
      <c r="Z1060" s="2">
        <v>17842244.91</v>
      </c>
      <c r="AF1060" s="2">
        <v>0</v>
      </c>
      <c r="AG1060" s="14">
        <f>SUMIF('consultant-gross'!D:D,eslam.data!AQ1060,'consultant-gross'!F:F)</f>
        <v>0</v>
      </c>
      <c r="AH1060" s="14">
        <f>SUMIF('consultant-gross'!D:D,eslam.data!AQ1060,'consultant-gross'!G:G)</f>
        <v>0</v>
      </c>
      <c r="AI1060" s="14">
        <f>SUMIF('consultant-net'!D:D,eslam.data!AQ1060,'consultant-net'!F:F)</f>
        <v>0</v>
      </c>
      <c r="AJ1060" s="2" t="str">
        <f>VLOOKUP(A1060,'eslam-to-invoicing'!A:B,2,0)</f>
        <v>EMAAR-Pkg#162/163- Marassi</v>
      </c>
      <c r="AQ1060" s="2" t="str">
        <f t="shared" si="156"/>
        <v>PKG#16311</v>
      </c>
      <c r="AR1060" s="2" t="str">
        <f t="shared" si="157"/>
        <v>EMAAR-Pkg#162/163- Marassi11</v>
      </c>
    </row>
    <row r="1061" spans="1:44" hidden="1" x14ac:dyDescent="0.3">
      <c r="A1061" s="6" t="s">
        <v>57</v>
      </c>
      <c r="B1061" s="34">
        <f>VLOOKUP(A1061,Sheet1!A:B,2,0)</f>
        <v>1</v>
      </c>
      <c r="C1061" s="6">
        <v>12</v>
      </c>
      <c r="D1061" s="25"/>
      <c r="E1061" s="2">
        <v>3268183.049999997</v>
      </c>
      <c r="F1061" s="26">
        <f>_xlfn.MAXIFS('data-from-invoicing'!E:E,'data-from-invoicing'!D:D,eslam.data!AR1061)</f>
        <v>17538268.489999998</v>
      </c>
      <c r="G1061" s="2">
        <f t="shared" si="154"/>
        <v>14270085.440000001</v>
      </c>
      <c r="H1061" s="2"/>
      <c r="I1061" s="23"/>
      <c r="J1061" s="2">
        <f>SUMIF('collection only'!D:D,eslam.data!AQ1061,'collection only'!E:E)</f>
        <v>2215480.09</v>
      </c>
      <c r="K1061" s="26">
        <f>SUMIF('data-from-invoicing'!D:D,eslam.data!AR1061,'data-from-invoicing'!F:F)</f>
        <v>21347264.777399998</v>
      </c>
      <c r="L1061" s="2">
        <f t="shared" si="155"/>
        <v>19131784.687399998</v>
      </c>
      <c r="M1061" s="2"/>
      <c r="Q1061" s="23"/>
      <c r="R1061" s="2">
        <v>2215480.09</v>
      </c>
      <c r="S1061" s="1">
        <v>44316</v>
      </c>
      <c r="T1061" s="1">
        <v>44311</v>
      </c>
      <c r="U1061" s="1">
        <v>44320</v>
      </c>
      <c r="V1061">
        <v>40</v>
      </c>
      <c r="W1061" s="1">
        <v>44360</v>
      </c>
      <c r="X1061" s="1">
        <v>44350</v>
      </c>
      <c r="Y1061" s="2">
        <v>45823670.609999999</v>
      </c>
      <c r="Z1061" s="2">
        <v>17661654.170000002</v>
      </c>
      <c r="AF1061" s="2">
        <v>0</v>
      </c>
      <c r="AG1061" s="14">
        <f>SUMIF('consultant-gross'!D:D,eslam.data!AQ1061,'consultant-gross'!F:F)</f>
        <v>0</v>
      </c>
      <c r="AH1061" s="14">
        <f>SUMIF('consultant-gross'!D:D,eslam.data!AQ1061,'consultant-gross'!G:G)</f>
        <v>0</v>
      </c>
      <c r="AI1061" s="14">
        <f>SUMIF('consultant-net'!D:D,eslam.data!AQ1061,'consultant-net'!F:F)</f>
        <v>0</v>
      </c>
      <c r="AJ1061" s="2" t="str">
        <f>VLOOKUP(A1061,'eslam-to-invoicing'!A:B,2,0)</f>
        <v>EMAAR-Pkg#162/163- Marassi</v>
      </c>
      <c r="AQ1061" s="2" t="str">
        <f t="shared" si="156"/>
        <v>PKG#16312</v>
      </c>
      <c r="AR1061" s="2" t="str">
        <f t="shared" si="157"/>
        <v>EMAAR-Pkg#162/163- Marassi12</v>
      </c>
    </row>
    <row r="1062" spans="1:44" hidden="1" x14ac:dyDescent="0.3">
      <c r="A1062" s="6" t="s">
        <v>57</v>
      </c>
      <c r="B1062" s="6">
        <f>VLOOKUP(A1062,Sheet1!A:B,2,0)</f>
        <v>1</v>
      </c>
      <c r="C1062" s="6">
        <v>13</v>
      </c>
      <c r="D1062" s="25"/>
      <c r="E1062" s="2">
        <v>6375780.4399999976</v>
      </c>
      <c r="F1062" s="26">
        <f>_xlfn.MAXIFS('data-from-invoicing'!E:E,'data-from-invoicing'!D:D,eslam.data!AR1062)</f>
        <v>6375780.4500000002</v>
      </c>
      <c r="G1062" s="2">
        <f t="shared" si="154"/>
        <v>1.0000002570450306E-2</v>
      </c>
      <c r="H1062" s="2"/>
      <c r="I1062" s="23"/>
      <c r="J1062" s="2">
        <f>SUMIF('collection only'!D:D,eslam.data!AQ1062,'collection only'!E:E)</f>
        <v>3821253.39</v>
      </c>
      <c r="K1062" s="26">
        <f>SUMIF('data-from-invoicing'!D:D,eslam.data!AR1062,'data-from-invoicing'!F:F)</f>
        <v>16955957.473999999</v>
      </c>
      <c r="L1062" s="2">
        <f t="shared" si="155"/>
        <v>13134704.083999999</v>
      </c>
      <c r="M1062" s="2"/>
      <c r="Q1062" s="23"/>
      <c r="R1062" s="2">
        <v>3821253.39</v>
      </c>
      <c r="S1062" s="1">
        <v>44347</v>
      </c>
      <c r="T1062" s="1">
        <v>44341</v>
      </c>
      <c r="U1062" s="1">
        <v>44347</v>
      </c>
      <c r="V1062">
        <v>40</v>
      </c>
      <c r="W1062" s="1">
        <v>44387</v>
      </c>
      <c r="X1062" s="1">
        <v>44368</v>
      </c>
      <c r="Y1062" s="2">
        <v>52199451.049999997</v>
      </c>
      <c r="Z1062" s="2">
        <v>16405178.949999999</v>
      </c>
      <c r="AF1062" s="2">
        <v>0</v>
      </c>
      <c r="AG1062" s="14">
        <f>SUMIF('consultant-gross'!D:D,eslam.data!AQ1062,'consultant-gross'!F:F)</f>
        <v>0</v>
      </c>
      <c r="AH1062" s="14">
        <f>SUMIF('consultant-gross'!D:D,eslam.data!AQ1062,'consultant-gross'!G:G)</f>
        <v>0</v>
      </c>
      <c r="AI1062" s="14">
        <f>SUMIF('consultant-net'!D:D,eslam.data!AQ1062,'consultant-net'!F:F)</f>
        <v>0</v>
      </c>
      <c r="AJ1062" s="2" t="str">
        <f>VLOOKUP(A1062,'eslam-to-invoicing'!A:B,2,0)</f>
        <v>EMAAR-Pkg#162/163- Marassi</v>
      </c>
      <c r="AQ1062" s="2" t="str">
        <f t="shared" si="156"/>
        <v>PKG#16313</v>
      </c>
      <c r="AR1062" s="2" t="str">
        <f t="shared" si="157"/>
        <v>EMAAR-Pkg#162/163- Marassi13</v>
      </c>
    </row>
    <row r="1063" spans="1:44" hidden="1" x14ac:dyDescent="0.3">
      <c r="A1063" s="6" t="s">
        <v>57</v>
      </c>
      <c r="B1063" s="6">
        <f>VLOOKUP(A1063,Sheet1!A:B,2,0)</f>
        <v>1</v>
      </c>
      <c r="C1063" s="6">
        <v>14</v>
      </c>
      <c r="D1063" s="25"/>
      <c r="E1063" s="2">
        <v>13281620.95000002</v>
      </c>
      <c r="F1063" s="26">
        <f>_xlfn.MAXIFS('data-from-invoicing'!E:E,'data-from-invoicing'!D:D,eslam.data!AR1063)</f>
        <v>13281620.939999999</v>
      </c>
      <c r="G1063" s="2">
        <f t="shared" si="154"/>
        <v>-1.0000020265579224E-2</v>
      </c>
      <c r="H1063" s="2"/>
      <c r="I1063" s="23"/>
      <c r="J1063" s="2">
        <f>SUMIF('collection only'!D:D,eslam.data!AQ1063,'collection only'!E:E)</f>
        <v>10697999.42</v>
      </c>
      <c r="K1063" s="26">
        <f>SUMIF('data-from-invoicing'!D:D,eslam.data!AR1063,'data-from-invoicing'!F:F)</f>
        <v>15373453.507999999</v>
      </c>
      <c r="L1063" s="2">
        <f t="shared" si="155"/>
        <v>4675454.0879999995</v>
      </c>
      <c r="M1063" s="2"/>
      <c r="Q1063" s="23"/>
      <c r="R1063" s="2">
        <v>10697999.42</v>
      </c>
      <c r="S1063" s="1">
        <v>44377</v>
      </c>
      <c r="T1063" s="1">
        <v>44373</v>
      </c>
      <c r="U1063" s="1">
        <v>44378</v>
      </c>
      <c r="V1063">
        <v>40</v>
      </c>
      <c r="W1063" s="1">
        <v>44418</v>
      </c>
      <c r="X1063" s="1">
        <v>44410</v>
      </c>
      <c r="Y1063" s="2">
        <v>65481072.000000007</v>
      </c>
      <c r="Z1063" s="2">
        <v>18157750.16</v>
      </c>
      <c r="AF1063" s="2">
        <v>0</v>
      </c>
      <c r="AG1063" s="14">
        <f>SUMIF('consultant-gross'!D:D,eslam.data!AQ1063,'consultant-gross'!F:F)</f>
        <v>0</v>
      </c>
      <c r="AH1063" s="14">
        <f>SUMIF('consultant-gross'!D:D,eslam.data!AQ1063,'consultant-gross'!G:G)</f>
        <v>0</v>
      </c>
      <c r="AI1063" s="14">
        <f>SUMIF('consultant-net'!D:D,eslam.data!AQ1063,'consultant-net'!F:F)</f>
        <v>0</v>
      </c>
      <c r="AJ1063" s="2" t="str">
        <f>VLOOKUP(A1063,'eslam-to-invoicing'!A:B,2,0)</f>
        <v>EMAAR-Pkg#162/163- Marassi</v>
      </c>
      <c r="AQ1063" s="2" t="str">
        <f t="shared" si="156"/>
        <v>PKG#16314</v>
      </c>
      <c r="AR1063" s="2" t="str">
        <f t="shared" si="157"/>
        <v>EMAAR-Pkg#162/163- Marassi14</v>
      </c>
    </row>
    <row r="1064" spans="1:44" hidden="1" x14ac:dyDescent="0.3">
      <c r="A1064" s="6" t="s">
        <v>57</v>
      </c>
      <c r="B1064" s="6">
        <f>VLOOKUP(A1064,Sheet1!A:B,2,0)</f>
        <v>1</v>
      </c>
      <c r="C1064" s="6">
        <v>15</v>
      </c>
      <c r="D1064" s="25"/>
      <c r="E1064" s="2">
        <v>7388288.6999999881</v>
      </c>
      <c r="F1064" s="26">
        <f>_xlfn.MAXIFS('data-from-invoicing'!E:E,'data-from-invoicing'!D:D,eslam.data!AR1064)</f>
        <v>7388288.7000000002</v>
      </c>
      <c r="G1064" s="2">
        <f t="shared" si="154"/>
        <v>1.2107193470001221E-8</v>
      </c>
      <c r="H1064" s="2"/>
      <c r="I1064" s="23"/>
      <c r="J1064" s="2">
        <f>SUMIF('collection only'!D:D,eslam.data!AQ1064,'collection only'!E:E)</f>
        <v>4024676.65</v>
      </c>
      <c r="K1064" s="26">
        <f>SUMIF('data-from-invoicing'!D:D,eslam.data!AR1064,'data-from-invoicing'!F:F)</f>
        <v>4317541.5650000004</v>
      </c>
      <c r="L1064" s="2">
        <f t="shared" si="155"/>
        <v>292864.9150000005</v>
      </c>
      <c r="M1064" s="2"/>
      <c r="Q1064" s="23"/>
      <c r="R1064" s="2">
        <v>4024675.65</v>
      </c>
      <c r="S1064" s="1">
        <v>44408</v>
      </c>
      <c r="T1064" s="1">
        <v>44402</v>
      </c>
      <c r="U1064" s="1">
        <v>44410</v>
      </c>
      <c r="V1064">
        <v>40</v>
      </c>
      <c r="W1064" s="1">
        <v>44450</v>
      </c>
      <c r="X1064" s="1">
        <v>44434</v>
      </c>
      <c r="Y1064" s="2">
        <v>72869360.700000003</v>
      </c>
      <c r="Z1064" s="2">
        <v>16257345.380000001</v>
      </c>
      <c r="AF1064" s="2">
        <v>0</v>
      </c>
      <c r="AG1064" s="14">
        <f>SUMIF('consultant-gross'!D:D,eslam.data!AQ1064,'consultant-gross'!F:F)</f>
        <v>0</v>
      </c>
      <c r="AH1064" s="14">
        <f>SUMIF('consultant-gross'!D:D,eslam.data!AQ1064,'consultant-gross'!G:G)</f>
        <v>0</v>
      </c>
      <c r="AI1064" s="14">
        <f>SUMIF('consultant-net'!D:D,eslam.data!AQ1064,'consultant-net'!F:F)</f>
        <v>0</v>
      </c>
      <c r="AJ1064" s="2" t="str">
        <f>VLOOKUP(A1064,'eslam-to-invoicing'!A:B,2,0)</f>
        <v>EMAAR-Pkg#162/163- Marassi</v>
      </c>
      <c r="AQ1064" s="2" t="str">
        <f t="shared" si="156"/>
        <v>PKG#16315</v>
      </c>
      <c r="AR1064" s="2" t="str">
        <f t="shared" si="157"/>
        <v>EMAAR-Pkg#162/163- Marassi15</v>
      </c>
    </row>
    <row r="1065" spans="1:44" hidden="1" x14ac:dyDescent="0.3">
      <c r="A1065" s="6" t="s">
        <v>57</v>
      </c>
      <c r="B1065" s="34">
        <f>VLOOKUP(A1065,Sheet1!A:B,2,0)</f>
        <v>1</v>
      </c>
      <c r="C1065" s="6">
        <v>16</v>
      </c>
      <c r="D1065" s="25"/>
      <c r="E1065" s="2">
        <v>6043601.3999999911</v>
      </c>
      <c r="F1065" s="26">
        <f>_xlfn.MAXIFS('data-from-invoicing'!E:E,'data-from-invoicing'!D:D,eslam.data!AR1065)</f>
        <v>49248459.939999998</v>
      </c>
      <c r="G1065" s="2">
        <f t="shared" si="154"/>
        <v>43204858.540000007</v>
      </c>
      <c r="H1065" s="2"/>
      <c r="I1065" s="23"/>
      <c r="J1065" s="2">
        <f>SUMIF('collection only'!D:D,eslam.data!AQ1065,'collection only'!E:E)</f>
        <v>3611195.74</v>
      </c>
      <c r="K1065" s="26">
        <f>SUMIF('data-from-invoicing'!D:D,eslam.data!AR1065,'data-from-invoicing'!F:F)</f>
        <v>15368075.700999999</v>
      </c>
      <c r="L1065" s="2">
        <f t="shared" si="155"/>
        <v>11756879.960999999</v>
      </c>
      <c r="M1065" s="2"/>
      <c r="Q1065" s="23"/>
      <c r="R1065" s="2">
        <v>3611195.73</v>
      </c>
      <c r="S1065" s="1">
        <v>44439</v>
      </c>
      <c r="T1065" s="1">
        <v>44433</v>
      </c>
      <c r="U1065" s="1">
        <v>44445</v>
      </c>
      <c r="V1065">
        <v>40</v>
      </c>
      <c r="W1065" s="1">
        <v>44485</v>
      </c>
      <c r="X1065" s="1">
        <v>44469</v>
      </c>
      <c r="Y1065" s="2">
        <v>78912962.099999994</v>
      </c>
      <c r="Z1065" s="2">
        <v>15138470.41</v>
      </c>
      <c r="AF1065" s="2">
        <v>0</v>
      </c>
      <c r="AG1065" s="14">
        <f>SUMIF('consultant-gross'!D:D,eslam.data!AQ1065,'consultant-gross'!F:F)</f>
        <v>0</v>
      </c>
      <c r="AH1065" s="14">
        <f>SUMIF('consultant-gross'!D:D,eslam.data!AQ1065,'consultant-gross'!G:G)</f>
        <v>0</v>
      </c>
      <c r="AI1065" s="14">
        <f>SUMIF('consultant-net'!D:D,eslam.data!AQ1065,'consultant-net'!F:F)</f>
        <v>0</v>
      </c>
      <c r="AJ1065" s="2" t="str">
        <f>VLOOKUP(A1065,'eslam-to-invoicing'!A:B,2,0)</f>
        <v>EMAAR-Pkg#162/163- Marassi</v>
      </c>
      <c r="AQ1065" s="2" t="str">
        <f t="shared" si="156"/>
        <v>PKG#16316</v>
      </c>
      <c r="AR1065" s="2" t="str">
        <f t="shared" si="157"/>
        <v>EMAAR-Pkg#162/163- Marassi16</v>
      </c>
    </row>
    <row r="1066" spans="1:44" hidden="1" x14ac:dyDescent="0.3">
      <c r="A1066" s="6" t="s">
        <v>57</v>
      </c>
      <c r="B1066" s="6">
        <f>VLOOKUP(A1066,Sheet1!A:B,2,0)</f>
        <v>1</v>
      </c>
      <c r="C1066" s="6">
        <v>17</v>
      </c>
      <c r="D1066" s="25"/>
      <c r="E1066" s="2">
        <v>5496981.8000000119</v>
      </c>
      <c r="F1066" s="26">
        <f>_xlfn.MAXIFS('data-from-invoicing'!E:E,'data-from-invoicing'!D:D,eslam.data!AR1066)</f>
        <v>5496981.7999999998</v>
      </c>
      <c r="G1066" s="2">
        <f t="shared" si="154"/>
        <v>-1.2107193470001221E-8</v>
      </c>
      <c r="H1066" s="2"/>
      <c r="I1066" s="23"/>
      <c r="J1066" s="2">
        <f>SUMIF('collection only'!D:D,eslam.data!AQ1066,'collection only'!E:E)</f>
        <v>2445757.34</v>
      </c>
      <c r="K1066" s="26">
        <f>SUMIF('data-from-invoicing'!D:D,eslam.data!AR1066,'data-from-invoicing'!F:F)</f>
        <v>2956365.1601</v>
      </c>
      <c r="L1066" s="2">
        <f t="shared" si="155"/>
        <v>510607.82010000013</v>
      </c>
      <c r="M1066" s="2"/>
      <c r="Q1066" s="23"/>
      <c r="R1066" s="2">
        <v>2445757.34</v>
      </c>
      <c r="S1066" s="1">
        <v>44469</v>
      </c>
      <c r="T1066" s="1">
        <v>44464</v>
      </c>
      <c r="U1066" s="1">
        <v>44472</v>
      </c>
      <c r="V1066">
        <v>40</v>
      </c>
      <c r="W1066" s="1">
        <v>44512</v>
      </c>
      <c r="X1066" s="1">
        <v>44496</v>
      </c>
      <c r="Y1066" s="2">
        <v>84409943.900000006</v>
      </c>
      <c r="Z1066" s="2">
        <v>12955550.43</v>
      </c>
      <c r="AF1066" s="2">
        <v>0</v>
      </c>
      <c r="AG1066" s="14">
        <f>SUMIF('consultant-gross'!D:D,eslam.data!AQ1066,'consultant-gross'!F:F)</f>
        <v>0</v>
      </c>
      <c r="AH1066" s="14">
        <f>SUMIF('consultant-gross'!D:D,eslam.data!AQ1066,'consultant-gross'!G:G)</f>
        <v>0</v>
      </c>
      <c r="AI1066" s="14">
        <f>SUMIF('consultant-net'!D:D,eslam.data!AQ1066,'consultant-net'!F:F)</f>
        <v>0</v>
      </c>
      <c r="AJ1066" s="2" t="str">
        <f>VLOOKUP(A1066,'eslam-to-invoicing'!A:B,2,0)</f>
        <v>EMAAR-Pkg#162/163- Marassi</v>
      </c>
      <c r="AQ1066" s="2" t="str">
        <f t="shared" si="156"/>
        <v>PKG#16317</v>
      </c>
      <c r="AR1066" s="2" t="str">
        <f t="shared" si="157"/>
        <v>EMAAR-Pkg#162/163- Marassi17</v>
      </c>
    </row>
    <row r="1067" spans="1:44" hidden="1" x14ac:dyDescent="0.3">
      <c r="A1067" s="6" t="s">
        <v>57</v>
      </c>
      <c r="B1067" s="34">
        <f>VLOOKUP(A1067,Sheet1!A:B,2,0)</f>
        <v>1</v>
      </c>
      <c r="C1067" s="6">
        <v>18</v>
      </c>
      <c r="D1067" s="25"/>
      <c r="E1067" s="2">
        <v>3301294.9799999888</v>
      </c>
      <c r="F1067" s="26">
        <f>_xlfn.MAXIFS('data-from-invoicing'!E:E,'data-from-invoicing'!D:D,eslam.data!AR1067)</f>
        <v>12923817.910000002</v>
      </c>
      <c r="G1067" s="2">
        <f t="shared" si="154"/>
        <v>9622522.9300000127</v>
      </c>
      <c r="H1067" s="2"/>
      <c r="I1067" s="23"/>
      <c r="J1067" s="2">
        <f>SUMIF('collection only'!D:D,eslam.data!AQ1067,'collection only'!E:E)</f>
        <v>2445757.34</v>
      </c>
      <c r="K1067" s="26">
        <f>SUMIF('data-from-invoicing'!D:D,eslam.data!AR1067,'data-from-invoicing'!F:F)</f>
        <v>19270685.583500002</v>
      </c>
      <c r="L1067" s="2">
        <f t="shared" si="155"/>
        <v>16824928.243500002</v>
      </c>
      <c r="M1067" s="2"/>
      <c r="Q1067" s="23"/>
      <c r="R1067" s="2">
        <v>3026069.35</v>
      </c>
      <c r="S1067" s="1">
        <v>44500</v>
      </c>
      <c r="T1067" s="1">
        <v>44494</v>
      </c>
      <c r="U1067" s="1">
        <v>44501</v>
      </c>
      <c r="V1067">
        <v>40</v>
      </c>
      <c r="W1067" s="1">
        <v>44541</v>
      </c>
      <c r="X1067" s="1">
        <v>44515</v>
      </c>
      <c r="Y1067" s="2">
        <v>87711238.879999995</v>
      </c>
      <c r="Z1067" s="2">
        <v>13929653.029999999</v>
      </c>
      <c r="AF1067" s="2">
        <v>0</v>
      </c>
      <c r="AG1067" s="14">
        <f>SUMIF('consultant-gross'!D:D,eslam.data!AQ1067,'consultant-gross'!F:F)</f>
        <v>0</v>
      </c>
      <c r="AH1067" s="14">
        <f>SUMIF('consultant-gross'!D:D,eslam.data!AQ1067,'consultant-gross'!G:G)</f>
        <v>0</v>
      </c>
      <c r="AI1067" s="14">
        <f>SUMIF('consultant-net'!D:D,eslam.data!AQ1067,'consultant-net'!F:F)</f>
        <v>0</v>
      </c>
      <c r="AJ1067" s="2" t="str">
        <f>VLOOKUP(A1067,'eslam-to-invoicing'!A:B,2,0)</f>
        <v>EMAAR-Pkg#162/163- Marassi</v>
      </c>
      <c r="AQ1067" s="2" t="str">
        <f t="shared" si="156"/>
        <v>PKG#16318</v>
      </c>
      <c r="AR1067" s="2" t="str">
        <f t="shared" si="157"/>
        <v>EMAAR-Pkg#162/163- Marassi18</v>
      </c>
    </row>
    <row r="1068" spans="1:44" hidden="1" x14ac:dyDescent="0.3">
      <c r="A1068" s="6" t="s">
        <v>57</v>
      </c>
      <c r="B1068" s="6">
        <f>VLOOKUP(A1068,Sheet1!A:B,2,0)</f>
        <v>1</v>
      </c>
      <c r="C1068" s="6">
        <v>19</v>
      </c>
      <c r="D1068" s="25"/>
      <c r="E1068" s="2">
        <v>9320216.4700000137</v>
      </c>
      <c r="F1068" s="26">
        <f>_xlfn.MAXIFS('data-from-invoicing'!E:E,'data-from-invoicing'!D:D,eslam.data!AR1068)</f>
        <v>9320216.4900000002</v>
      </c>
      <c r="G1068" s="2">
        <f t="shared" si="154"/>
        <v>1.999998651444912E-2</v>
      </c>
      <c r="H1068" s="2"/>
      <c r="I1068" s="23"/>
      <c r="J1068" s="2">
        <f>SUMIF('collection only'!D:D,eslam.data!AQ1068,'collection only'!E:E)</f>
        <v>6520369.1399999997</v>
      </c>
      <c r="K1068" s="26">
        <f>SUMIF('data-from-invoicing'!D:D,eslam.data!AR1068,'data-from-invoicing'!F:F)</f>
        <v>15003262.304599999</v>
      </c>
      <c r="L1068" s="2">
        <f t="shared" si="155"/>
        <v>8482893.1645999998</v>
      </c>
      <c r="M1068" s="2"/>
      <c r="Q1068" s="23"/>
      <c r="R1068" s="2">
        <v>7895027.2400000002</v>
      </c>
      <c r="S1068" s="1">
        <v>44530</v>
      </c>
      <c r="T1068" s="1">
        <v>44525</v>
      </c>
      <c r="U1068" s="1">
        <v>44530</v>
      </c>
      <c r="V1068">
        <v>40</v>
      </c>
      <c r="W1068" s="1">
        <v>44570</v>
      </c>
      <c r="X1068" s="1">
        <v>44546</v>
      </c>
      <c r="Y1068" s="2">
        <v>97031455.350000009</v>
      </c>
      <c r="Z1068" s="2">
        <v>15728609.99</v>
      </c>
      <c r="AF1068" s="2">
        <v>0</v>
      </c>
      <c r="AG1068" s="14">
        <f>SUMIF('consultant-gross'!D:D,eslam.data!AQ1068,'consultant-gross'!F:F)</f>
        <v>0</v>
      </c>
      <c r="AH1068" s="14">
        <f>SUMIF('consultant-gross'!D:D,eslam.data!AQ1068,'consultant-gross'!G:G)</f>
        <v>0</v>
      </c>
      <c r="AI1068" s="14">
        <f>SUMIF('consultant-net'!D:D,eslam.data!AQ1068,'consultant-net'!F:F)</f>
        <v>0</v>
      </c>
      <c r="AJ1068" s="2" t="str">
        <f>VLOOKUP(A1068,'eslam-to-invoicing'!A:B,2,0)</f>
        <v>EMAAR-Pkg#162/163- Marassi</v>
      </c>
      <c r="AQ1068" s="2" t="str">
        <f t="shared" si="156"/>
        <v>PKG#16319</v>
      </c>
      <c r="AR1068" s="2" t="str">
        <f t="shared" si="157"/>
        <v>EMAAR-Pkg#162/163- Marassi19</v>
      </c>
    </row>
    <row r="1069" spans="1:44" hidden="1" x14ac:dyDescent="0.3">
      <c r="A1069" s="6" t="s">
        <v>57</v>
      </c>
      <c r="B1069" s="34">
        <f>VLOOKUP(A1069,Sheet1!A:B,2,0)</f>
        <v>1</v>
      </c>
      <c r="C1069" s="6">
        <v>20</v>
      </c>
      <c r="D1069" s="25"/>
      <c r="E1069" s="2">
        <v>4346059.9699999988</v>
      </c>
      <c r="F1069" s="26">
        <f>_xlfn.MAXIFS('data-from-invoicing'!E:E,'data-from-invoicing'!D:D,eslam.data!AR1069)</f>
        <v>10455877.960000001</v>
      </c>
      <c r="G1069" s="2">
        <f t="shared" si="154"/>
        <v>6109817.9900000021</v>
      </c>
      <c r="H1069" s="2"/>
      <c r="I1069" s="23"/>
      <c r="J1069" s="2">
        <f>SUMIF('collection only'!D:D,eslam.data!AQ1069,'collection only'!E:E)</f>
        <v>3715617.2</v>
      </c>
      <c r="K1069" s="26">
        <f>SUMIF('data-from-invoicing'!D:D,eslam.data!AR1069,'data-from-invoicing'!F:F)</f>
        <v>10622091.773</v>
      </c>
      <c r="L1069" s="2">
        <f t="shared" si="155"/>
        <v>6906474.5729999999</v>
      </c>
      <c r="M1069" s="2"/>
      <c r="Q1069" s="23"/>
      <c r="R1069" s="2">
        <v>2340959.11</v>
      </c>
      <c r="S1069" s="1">
        <v>44561</v>
      </c>
      <c r="T1069" s="1">
        <v>44555</v>
      </c>
      <c r="U1069" s="1">
        <v>44563</v>
      </c>
      <c r="V1069">
        <v>40</v>
      </c>
      <c r="W1069" s="1">
        <v>44603</v>
      </c>
      <c r="X1069" s="1">
        <v>44580</v>
      </c>
      <c r="Y1069" s="2">
        <v>101377515.31999999</v>
      </c>
      <c r="Z1069" s="2">
        <v>14609274.92</v>
      </c>
      <c r="AF1069" s="2">
        <v>0</v>
      </c>
      <c r="AG1069" s="14">
        <f>SUMIF('consultant-gross'!D:D,eslam.data!AQ1069,'consultant-gross'!F:F)</f>
        <v>0</v>
      </c>
      <c r="AH1069" s="14">
        <f>SUMIF('consultant-gross'!D:D,eslam.data!AQ1069,'consultant-gross'!G:G)</f>
        <v>0</v>
      </c>
      <c r="AI1069" s="14">
        <f>SUMIF('consultant-net'!D:D,eslam.data!AQ1069,'consultant-net'!F:F)</f>
        <v>0</v>
      </c>
      <c r="AJ1069" s="2" t="str">
        <f>VLOOKUP(A1069,'eslam-to-invoicing'!A:B,2,0)</f>
        <v>EMAAR-Pkg#162/163- Marassi</v>
      </c>
      <c r="AQ1069" s="2" t="str">
        <f t="shared" si="156"/>
        <v>PKG#16320</v>
      </c>
      <c r="AR1069" s="2" t="str">
        <f t="shared" si="157"/>
        <v>EMAAR-Pkg#162/163- Marassi20</v>
      </c>
    </row>
    <row r="1070" spans="1:44" hidden="1" x14ac:dyDescent="0.3">
      <c r="A1070" s="6" t="s">
        <v>57</v>
      </c>
      <c r="B1070" s="34">
        <f>VLOOKUP(A1070,Sheet1!A:B,2,0)</f>
        <v>1</v>
      </c>
      <c r="C1070" s="6">
        <v>21</v>
      </c>
      <c r="D1070" s="25"/>
      <c r="E1070" s="2">
        <v>5919076.7299999744</v>
      </c>
      <c r="F1070" s="26">
        <f>_xlfn.MAXIFS('data-from-invoicing'!E:E,'data-from-invoicing'!D:D,eslam.data!AR1070)</f>
        <v>10986391.5</v>
      </c>
      <c r="G1070" s="2">
        <f t="shared" si="154"/>
        <v>5067314.7700000256</v>
      </c>
      <c r="H1070" s="2"/>
      <c r="I1070" s="23"/>
      <c r="J1070" s="2">
        <f>SUMIF('collection only'!D:D,eslam.data!AQ1070,'collection only'!E:E)</f>
        <v>5322260.63</v>
      </c>
      <c r="K1070" s="26">
        <f>SUMIF('data-from-invoicing'!D:D,eslam.data!AR1070,'data-from-invoicing'!F:F)</f>
        <v>11574799.055500001</v>
      </c>
      <c r="L1070" s="2">
        <f t="shared" si="155"/>
        <v>6252538.4255000008</v>
      </c>
      <c r="M1070" s="2"/>
      <c r="Q1070" s="23"/>
      <c r="R1070" s="2">
        <v>5322260.63</v>
      </c>
      <c r="S1070" s="1">
        <v>44592</v>
      </c>
      <c r="T1070" s="1">
        <v>44592</v>
      </c>
      <c r="U1070" s="1">
        <v>44595</v>
      </c>
      <c r="V1070">
        <v>40</v>
      </c>
      <c r="W1070" s="1">
        <v>44635</v>
      </c>
      <c r="X1070" s="1">
        <v>44637</v>
      </c>
      <c r="Y1070" s="2">
        <v>107296592.05</v>
      </c>
      <c r="Z1070" s="2">
        <v>15284733.68</v>
      </c>
      <c r="AF1070" s="2">
        <v>0</v>
      </c>
      <c r="AG1070" s="14">
        <f>SUMIF('consultant-gross'!D:D,eslam.data!AQ1070,'consultant-gross'!F:F)</f>
        <v>0</v>
      </c>
      <c r="AH1070" s="14">
        <f>SUMIF('consultant-gross'!D:D,eslam.data!AQ1070,'consultant-gross'!G:G)</f>
        <v>0</v>
      </c>
      <c r="AI1070" s="14">
        <f>SUMIF('consultant-net'!D:D,eslam.data!AQ1070,'consultant-net'!F:F)</f>
        <v>0</v>
      </c>
      <c r="AJ1070" s="2" t="str">
        <f>VLOOKUP(A1070,'eslam-to-invoicing'!A:B,2,0)</f>
        <v>EMAAR-Pkg#162/163- Marassi</v>
      </c>
      <c r="AQ1070" s="2" t="str">
        <f t="shared" si="156"/>
        <v>PKG#16321</v>
      </c>
      <c r="AR1070" s="2" t="str">
        <f t="shared" si="157"/>
        <v>EMAAR-Pkg#162/163- Marassi21</v>
      </c>
    </row>
    <row r="1071" spans="1:44" hidden="1" x14ac:dyDescent="0.3">
      <c r="A1071" s="6" t="s">
        <v>57</v>
      </c>
      <c r="B1071" s="34">
        <f>VLOOKUP(A1071,Sheet1!A:B,2,0)</f>
        <v>1</v>
      </c>
      <c r="C1071" s="6">
        <v>22</v>
      </c>
      <c r="D1071" s="25"/>
      <c r="E1071" s="2">
        <v>2632588.6300000101</v>
      </c>
      <c r="F1071" s="26">
        <f>_xlfn.MAXIFS('data-from-invoicing'!E:E,'data-from-invoicing'!D:D,eslam.data!AR1071)</f>
        <v>7589823.4800000004</v>
      </c>
      <c r="G1071" s="2">
        <f t="shared" si="154"/>
        <v>4957234.8499999903</v>
      </c>
      <c r="H1071" s="2"/>
      <c r="I1071" s="23"/>
      <c r="J1071" s="2">
        <f>SUMIF('collection only'!D:D,eslam.data!AQ1071,'collection only'!E:E)</f>
        <v>2261775.79</v>
      </c>
      <c r="K1071" s="26">
        <f>SUMIF('data-from-invoicing'!D:D,eslam.data!AR1071,'data-from-invoicing'!F:F)</f>
        <v>6046552.4979999997</v>
      </c>
      <c r="L1071" s="2">
        <f t="shared" si="155"/>
        <v>3784776.7079999996</v>
      </c>
      <c r="M1071" s="2"/>
      <c r="Q1071" s="23"/>
      <c r="R1071" s="2">
        <v>2261775.79</v>
      </c>
      <c r="S1071" s="1">
        <v>44620</v>
      </c>
      <c r="T1071" s="1">
        <v>44620</v>
      </c>
      <c r="U1071" s="1">
        <v>44621</v>
      </c>
      <c r="V1071">
        <v>40</v>
      </c>
      <c r="W1071" s="1">
        <v>44661</v>
      </c>
      <c r="X1071" s="1">
        <v>44643</v>
      </c>
      <c r="Y1071" s="2">
        <v>109929180.68000001</v>
      </c>
      <c r="Z1071" s="2">
        <v>15087666.619999999</v>
      </c>
      <c r="AD1071" s="2">
        <v>3262202.645</v>
      </c>
      <c r="AE1071" s="2">
        <v>3262202.645</v>
      </c>
      <c r="AF1071" s="2">
        <v>0</v>
      </c>
      <c r="AG1071" s="14">
        <f>SUMIF('consultant-gross'!D:D,eslam.data!AQ1071,'consultant-gross'!F:F)</f>
        <v>0</v>
      </c>
      <c r="AH1071" s="14">
        <f>SUMIF('consultant-gross'!D:D,eslam.data!AQ1071,'consultant-gross'!G:G)</f>
        <v>0</v>
      </c>
      <c r="AI1071" s="14">
        <f>SUMIF('consultant-net'!D:D,eslam.data!AQ1071,'consultant-net'!F:F)</f>
        <v>0</v>
      </c>
      <c r="AJ1071" s="2" t="str">
        <f>VLOOKUP(A1071,'eslam-to-invoicing'!A:B,2,0)</f>
        <v>EMAAR-Pkg#162/163- Marassi</v>
      </c>
      <c r="AQ1071" s="2" t="str">
        <f t="shared" si="156"/>
        <v>PKG#16322</v>
      </c>
      <c r="AR1071" s="2" t="str">
        <f t="shared" si="157"/>
        <v>EMAAR-Pkg#162/163- Marassi22</v>
      </c>
    </row>
    <row r="1072" spans="1:44" hidden="1" x14ac:dyDescent="0.3">
      <c r="A1072" s="6" t="s">
        <v>57</v>
      </c>
      <c r="B1072" s="34">
        <f>VLOOKUP(A1072,Sheet1!A:B,2,0)</f>
        <v>1</v>
      </c>
      <c r="C1072" s="6">
        <v>23</v>
      </c>
      <c r="D1072" s="25"/>
      <c r="E1072" s="2">
        <v>6399693.2000000179</v>
      </c>
      <c r="F1072" s="26">
        <f>_xlfn.MAXIFS('data-from-invoicing'!E:E,'data-from-invoicing'!D:D,eslam.data!AR1072)</f>
        <v>6328514.7800000003</v>
      </c>
      <c r="G1072" s="2">
        <f t="shared" si="154"/>
        <v>-71178.420000017621</v>
      </c>
      <c r="H1072" s="2"/>
      <c r="I1072" s="23"/>
      <c r="J1072" s="2">
        <f>SUMIF('collection only'!D:D,eslam.data!AQ1072,'collection only'!E:E)</f>
        <v>3449740.505272463</v>
      </c>
      <c r="K1072" s="26">
        <f>SUMIF('data-from-invoicing'!D:D,eslam.data!AR1072,'data-from-invoicing'!F:F)</f>
        <v>8263496.6735000014</v>
      </c>
      <c r="L1072" s="2">
        <f t="shared" si="155"/>
        <v>4813756.1682275385</v>
      </c>
      <c r="M1072" s="2"/>
      <c r="Q1072" s="23"/>
      <c r="R1072" s="2">
        <v>3449740.51</v>
      </c>
      <c r="S1072" s="1">
        <v>44651</v>
      </c>
      <c r="T1072" s="1">
        <v>44648</v>
      </c>
      <c r="U1072" s="1">
        <v>44658</v>
      </c>
      <c r="V1072">
        <v>40</v>
      </c>
      <c r="W1072" s="1">
        <v>44698</v>
      </c>
      <c r="X1072" s="1">
        <v>44810</v>
      </c>
      <c r="Y1072" s="2">
        <v>116328873.88</v>
      </c>
      <c r="Z1072" s="2">
        <v>12447737.109999999</v>
      </c>
      <c r="AD1072" s="2">
        <v>3363997.5</v>
      </c>
      <c r="AE1072" s="2">
        <v>3363997.5</v>
      </c>
      <c r="AF1072" s="2">
        <v>139451</v>
      </c>
      <c r="AG1072" s="14">
        <f>SUMIF('consultant-gross'!D:D,eslam.data!AQ1072,'consultant-gross'!F:F)</f>
        <v>0</v>
      </c>
      <c r="AH1072" s="14">
        <f>SUMIF('consultant-gross'!D:D,eslam.data!AQ1072,'consultant-gross'!G:G)</f>
        <v>0</v>
      </c>
      <c r="AI1072" s="14">
        <f>SUMIF('consultant-net'!D:D,eslam.data!AQ1072,'consultant-net'!F:F)</f>
        <v>3449740.505272463</v>
      </c>
      <c r="AJ1072" s="2" t="str">
        <f>VLOOKUP(A1072,'eslam-to-invoicing'!A:B,2,0)</f>
        <v>EMAAR-Pkg#162/163- Marassi</v>
      </c>
      <c r="AQ1072" s="2" t="str">
        <f t="shared" si="156"/>
        <v>PKG#16323</v>
      </c>
      <c r="AR1072" s="2" t="str">
        <f t="shared" si="157"/>
        <v>EMAAR-Pkg#162/163- Marassi23</v>
      </c>
    </row>
    <row r="1073" spans="1:44" hidden="1" x14ac:dyDescent="0.3">
      <c r="A1073" s="6" t="s">
        <v>57</v>
      </c>
      <c r="B1073" s="34">
        <f>VLOOKUP(A1073,Sheet1!A:B,2,0)</f>
        <v>1</v>
      </c>
      <c r="C1073" s="6">
        <v>24</v>
      </c>
      <c r="D1073" s="25"/>
      <c r="E1073" s="2">
        <v>6669347.1899999976</v>
      </c>
      <c r="F1073" s="26">
        <f>_xlfn.MAXIFS('data-from-invoicing'!E:E,'data-from-invoicing'!D:D,eslam.data!AR1073)</f>
        <v>6666259.3200000003</v>
      </c>
      <c r="G1073" s="2">
        <f t="shared" si="154"/>
        <v>-3087.8699999973178</v>
      </c>
      <c r="H1073" s="2"/>
      <c r="I1073" s="23"/>
      <c r="J1073" s="2">
        <f>SUMIF('collection only'!D:D,eslam.data!AQ1073,'collection only'!E:E)</f>
        <v>5681606.5237414241</v>
      </c>
      <c r="K1073" s="26">
        <f>SUMIF('data-from-invoicing'!D:D,eslam.data!AR1073,'data-from-invoicing'!F:F)</f>
        <v>11118548.566</v>
      </c>
      <c r="L1073" s="2">
        <f t="shared" si="155"/>
        <v>5436942.0422585756</v>
      </c>
      <c r="M1073" s="2"/>
      <c r="Q1073" s="23"/>
      <c r="R1073" s="2">
        <v>5681606.5199999996</v>
      </c>
      <c r="S1073" s="1">
        <v>44681</v>
      </c>
      <c r="T1073" s="1">
        <v>44671</v>
      </c>
      <c r="U1073" s="1">
        <v>44679</v>
      </c>
      <c r="V1073">
        <v>40</v>
      </c>
      <c r="W1073" s="1">
        <v>44719</v>
      </c>
      <c r="X1073" s="1">
        <v>44810</v>
      </c>
      <c r="Y1073" s="2">
        <v>122998221.06999999</v>
      </c>
      <c r="Z1073" s="2">
        <v>11928679.08</v>
      </c>
      <c r="AA1073" s="2">
        <v>79159509</v>
      </c>
      <c r="AC1073" s="2">
        <v>106910.74</v>
      </c>
      <c r="AD1073" s="2">
        <v>3526010</v>
      </c>
      <c r="AE1073" s="2">
        <v>3526010</v>
      </c>
      <c r="AF1073" s="2">
        <v>170264.36</v>
      </c>
      <c r="AG1073" s="14">
        <f>SUMIF('consultant-gross'!D:D,eslam.data!AQ1073,'consultant-gross'!F:F)</f>
        <v>5789760.2557910206</v>
      </c>
      <c r="AH1073" s="14">
        <f>SUMIF('consultant-gross'!D:D,eslam.data!AQ1073,'consultant-gross'!G:G)</f>
        <v>115718940.93579102</v>
      </c>
      <c r="AI1073" s="14">
        <f>SUMIF('consultant-net'!D:D,eslam.data!AQ1073,'consultant-net'!F:F)</f>
        <v>5681606.5237414241</v>
      </c>
      <c r="AJ1073" s="2" t="str">
        <f>VLOOKUP(A1073,'eslam-to-invoicing'!A:B,2,0)</f>
        <v>EMAAR-Pkg#162/163- Marassi</v>
      </c>
      <c r="AQ1073" s="2" t="str">
        <f t="shared" si="156"/>
        <v>PKG#16324</v>
      </c>
      <c r="AR1073" s="2" t="str">
        <f t="shared" si="157"/>
        <v>EMAAR-Pkg#162/163- Marassi24</v>
      </c>
    </row>
    <row r="1074" spans="1:44" hidden="1" x14ac:dyDescent="0.3">
      <c r="A1074" s="6" t="s">
        <v>57</v>
      </c>
      <c r="B1074" s="34">
        <f>VLOOKUP(A1074,Sheet1!A:B,2,0)</f>
        <v>1</v>
      </c>
      <c r="C1074" s="6">
        <v>25</v>
      </c>
      <c r="D1074" s="25"/>
      <c r="E1074" s="2">
        <v>12929046.559999989</v>
      </c>
      <c r="F1074" s="26">
        <f>_xlfn.MAXIFS('data-from-invoicing'!E:E,'data-from-invoicing'!D:D,eslam.data!AR1074)</f>
        <v>12934137.539999999</v>
      </c>
      <c r="G1074" s="2">
        <f t="shared" si="154"/>
        <v>5090.9800000097603</v>
      </c>
      <c r="H1074" s="2"/>
      <c r="I1074" s="23"/>
      <c r="J1074" s="2">
        <f>SUMIF('collection only'!D:D,eslam.data!AQ1074,'collection only'!E:E)</f>
        <v>11730565.830982804</v>
      </c>
      <c r="K1074" s="26">
        <f>SUMIF('data-from-invoicing'!D:D,eslam.data!AR1074,'data-from-invoicing'!F:F)</f>
        <v>16704168.777000001</v>
      </c>
      <c r="L1074" s="2">
        <f t="shared" si="155"/>
        <v>4973602.9460171964</v>
      </c>
      <c r="M1074" s="2"/>
      <c r="Q1074" s="23"/>
      <c r="R1074" s="2">
        <v>11730565.83</v>
      </c>
      <c r="S1074" s="1">
        <v>44712</v>
      </c>
      <c r="T1074" s="1">
        <v>44706</v>
      </c>
      <c r="U1074" s="1">
        <v>44714</v>
      </c>
      <c r="V1074">
        <v>40</v>
      </c>
      <c r="W1074" s="1">
        <v>44754</v>
      </c>
      <c r="X1074" s="1">
        <v>44810</v>
      </c>
      <c r="Y1074" s="2">
        <v>135927267.63</v>
      </c>
      <c r="Z1074" s="2">
        <v>11655699.310000001</v>
      </c>
      <c r="AA1074" s="2">
        <v>84070405.069999993</v>
      </c>
      <c r="AC1074" s="2">
        <v>214226.97</v>
      </c>
      <c r="AD1074" s="2">
        <v>3858707</v>
      </c>
      <c r="AE1074" s="2">
        <v>3858707</v>
      </c>
      <c r="AF1074" s="2">
        <v>170264.36</v>
      </c>
      <c r="AG1074" s="14">
        <f>SUMIF('consultant-gross'!D:D,eslam.data!AQ1074,'consultant-gross'!F:F)</f>
        <v>22617186.635736868</v>
      </c>
      <c r="AH1074" s="14">
        <f>SUMIF('consultant-gross'!D:D,eslam.data!AQ1074,'consultant-gross'!G:G)</f>
        <v>145615407.70573688</v>
      </c>
      <c r="AI1074" s="14">
        <f>SUMIF('consultant-net'!D:D,eslam.data!AQ1074,'consultant-net'!F:F)</f>
        <v>11730565.830982804</v>
      </c>
      <c r="AJ1074" s="2" t="str">
        <f>VLOOKUP(A1074,'eslam-to-invoicing'!A:B,2,0)</f>
        <v>EMAAR-Pkg#162/163- Marassi</v>
      </c>
      <c r="AQ1074" s="2" t="str">
        <f t="shared" si="156"/>
        <v>PKG#16325</v>
      </c>
      <c r="AR1074" s="2" t="str">
        <f t="shared" si="157"/>
        <v>EMAAR-Pkg#162/163- Marassi25</v>
      </c>
    </row>
    <row r="1075" spans="1:44" hidden="1" x14ac:dyDescent="0.3">
      <c r="A1075" s="6" t="s">
        <v>57</v>
      </c>
      <c r="B1075" s="6">
        <f>VLOOKUP(A1075,Sheet1!A:B,2,0)</f>
        <v>1</v>
      </c>
      <c r="C1075" s="6">
        <v>26</v>
      </c>
      <c r="D1075" s="25"/>
      <c r="E1075" s="2">
        <v>6526578.3100000322</v>
      </c>
      <c r="F1075" s="26">
        <f>_xlfn.MAXIFS('data-from-invoicing'!E:E,'data-from-invoicing'!D:D,eslam.data!AR1075)</f>
        <v>6526578.3099999996</v>
      </c>
      <c r="G1075" s="2">
        <f t="shared" si="154"/>
        <v>-3.2596290111541748E-8</v>
      </c>
      <c r="H1075" s="2"/>
      <c r="I1075" s="23"/>
      <c r="J1075" s="2">
        <f>SUMIF('collection only'!D:D,eslam.data!AQ1075,'collection only'!E:E)</f>
        <v>6014332.3700000001</v>
      </c>
      <c r="K1075" s="26">
        <f>SUMIF('data-from-invoicing'!D:D,eslam.data!AR1075,'data-from-invoicing'!F:F)</f>
        <v>8378952.3770000003</v>
      </c>
      <c r="L1075" s="2">
        <f t="shared" si="155"/>
        <v>2364620.0070000002</v>
      </c>
      <c r="M1075" s="2"/>
      <c r="Q1075" s="23"/>
      <c r="R1075" s="2">
        <v>6014332.3700000001</v>
      </c>
      <c r="S1075" s="1">
        <v>44742</v>
      </c>
      <c r="T1075" s="1">
        <v>44737</v>
      </c>
      <c r="U1075" s="1">
        <v>44747</v>
      </c>
      <c r="V1075">
        <v>40</v>
      </c>
      <c r="W1075" s="1">
        <v>44787</v>
      </c>
      <c r="X1075" s="1">
        <v>44823</v>
      </c>
      <c r="Y1075" s="2">
        <v>142453845.94</v>
      </c>
      <c r="Z1075" s="2">
        <v>11222354.42</v>
      </c>
      <c r="AA1075" s="2">
        <v>87095709.459999993</v>
      </c>
      <c r="AC1075" s="2">
        <v>214226.97</v>
      </c>
      <c r="AD1075" s="2">
        <v>4019196.11</v>
      </c>
      <c r="AE1075" s="2">
        <v>4019196.11</v>
      </c>
      <c r="AF1075" s="2">
        <v>170264</v>
      </c>
      <c r="AG1075" s="14">
        <f>SUMIF('consultant-gross'!D:D,eslam.data!AQ1075,'consultant-gross'!F:F)</f>
        <v>20328767.653741956</v>
      </c>
      <c r="AH1075" s="14">
        <f>SUMIF('consultant-gross'!D:D,eslam.data!AQ1075,'consultant-gross'!G:G)</f>
        <v>156256035.28374195</v>
      </c>
      <c r="AI1075" s="14">
        <f>SUMIF('consultant-net'!D:D,eslam.data!AQ1075,'consultant-net'!F:F)</f>
        <v>8194504.6616742015</v>
      </c>
      <c r="AJ1075" s="2" t="str">
        <f>VLOOKUP(A1075,'eslam-to-invoicing'!A:B,2,0)</f>
        <v>EMAAR-Pkg#162/163- Marassi</v>
      </c>
      <c r="AQ1075" s="2" t="str">
        <f t="shared" si="156"/>
        <v>PKG#16326</v>
      </c>
      <c r="AR1075" s="2" t="str">
        <f t="shared" si="157"/>
        <v>EMAAR-Pkg#162/163- Marassi26</v>
      </c>
    </row>
    <row r="1076" spans="1:44" hidden="1" x14ac:dyDescent="0.3">
      <c r="A1076" s="6" t="s">
        <v>57</v>
      </c>
      <c r="B1076" s="6">
        <f>VLOOKUP(A1076,Sheet1!A:B,2,0)</f>
        <v>1</v>
      </c>
      <c r="C1076" s="6">
        <v>27</v>
      </c>
      <c r="D1076" s="25"/>
      <c r="E1076" s="2">
        <v>4132634.869999975</v>
      </c>
      <c r="F1076" s="26">
        <f>_xlfn.MAXIFS('data-from-invoicing'!E:E,'data-from-invoicing'!D:D,eslam.data!AR1076)</f>
        <v>4132634.87</v>
      </c>
      <c r="G1076" s="2">
        <f t="shared" si="154"/>
        <v>2.514570951461792E-8</v>
      </c>
      <c r="H1076" s="2"/>
      <c r="I1076" s="23"/>
      <c r="J1076" s="2">
        <f>SUMIF('collection only'!D:D,eslam.data!AQ1076,'collection only'!E:E)</f>
        <v>3457484.33</v>
      </c>
      <c r="K1076" s="26">
        <f>SUMIF('data-from-invoicing'!D:D,eslam.data!AR1076,'data-from-invoicing'!F:F)</f>
        <v>3653603.3234999999</v>
      </c>
      <c r="L1076" s="2">
        <f t="shared" si="155"/>
        <v>196118.99349999987</v>
      </c>
      <c r="M1076" s="2"/>
      <c r="Q1076" s="23"/>
      <c r="R1076" s="2">
        <v>3457484.33</v>
      </c>
      <c r="S1076" s="1">
        <v>44773</v>
      </c>
      <c r="T1076" s="1">
        <v>44773</v>
      </c>
      <c r="U1076" s="1">
        <v>44782</v>
      </c>
      <c r="V1076">
        <v>40</v>
      </c>
      <c r="W1076" s="1">
        <v>44822</v>
      </c>
      <c r="X1076" s="1">
        <v>44829</v>
      </c>
      <c r="Y1076" s="2">
        <v>146586480.81</v>
      </c>
      <c r="Z1076" s="2">
        <v>10805467.52</v>
      </c>
      <c r="AA1076" s="2">
        <v>88908671.920000002</v>
      </c>
      <c r="AC1076" s="2">
        <v>214226.97</v>
      </c>
      <c r="AD1076" s="2">
        <v>4117255.5</v>
      </c>
      <c r="AE1076" s="2">
        <v>4117255.5</v>
      </c>
      <c r="AF1076" s="2">
        <v>170264</v>
      </c>
      <c r="AG1076" s="14">
        <f>SUMIF('consultant-gross'!D:D,eslam.data!AQ1076,'consultant-gross'!F:F)</f>
        <v>0</v>
      </c>
      <c r="AH1076" s="14">
        <f>SUMIF('consultant-gross'!D:D,eslam.data!AQ1076,'consultant-gross'!G:G)</f>
        <v>0</v>
      </c>
      <c r="AI1076" s="14">
        <f>SUMIF('consultant-net'!D:D,eslam.data!AQ1076,'consultant-net'!F:F)</f>
        <v>20000000</v>
      </c>
      <c r="AJ1076" s="2" t="str">
        <f>VLOOKUP(A1076,'eslam-to-invoicing'!A:B,2,0)</f>
        <v>EMAAR-Pkg#162/163- Marassi</v>
      </c>
      <c r="AQ1076" s="2" t="str">
        <f t="shared" si="156"/>
        <v>PKG#16327</v>
      </c>
      <c r="AR1076" s="2" t="str">
        <f t="shared" si="157"/>
        <v>EMAAR-Pkg#162/163- Marassi27</v>
      </c>
    </row>
    <row r="1077" spans="1:44" hidden="1" x14ac:dyDescent="0.3">
      <c r="A1077" s="6" t="s">
        <v>57</v>
      </c>
      <c r="B1077" s="6">
        <f>VLOOKUP(A1077,Sheet1!A:B,2,0)</f>
        <v>1</v>
      </c>
      <c r="C1077" s="6">
        <v>28</v>
      </c>
      <c r="D1077" s="25"/>
      <c r="E1077" s="2">
        <v>17622733.919999991</v>
      </c>
      <c r="F1077" s="26">
        <f>_xlfn.MAXIFS('data-from-invoicing'!E:E,'data-from-invoicing'!D:D,eslam.data!AR1077)</f>
        <v>17622733.920000002</v>
      </c>
      <c r="G1077" s="2">
        <f t="shared" si="154"/>
        <v>0</v>
      </c>
      <c r="H1077" s="2"/>
      <c r="I1077" s="23"/>
      <c r="J1077" s="2">
        <f>SUMIF('collection only'!D:D,eslam.data!AQ1077,'collection only'!E:E)</f>
        <v>18331730.100000001</v>
      </c>
      <c r="K1077" s="26">
        <f>SUMIF('data-from-invoicing'!D:D,eslam.data!AR1077,'data-from-invoicing'!F:F)</f>
        <v>23295212.194500003</v>
      </c>
      <c r="L1077" s="2">
        <f t="shared" si="155"/>
        <v>4963482.0945000015</v>
      </c>
      <c r="M1077" s="2"/>
      <c r="Q1077" s="23"/>
      <c r="R1077" s="2">
        <v>18331730.100000001</v>
      </c>
      <c r="S1077" s="1">
        <v>44804</v>
      </c>
      <c r="T1077" s="1">
        <v>44804</v>
      </c>
      <c r="U1077" s="1">
        <v>44816</v>
      </c>
      <c r="V1077">
        <v>40</v>
      </c>
      <c r="W1077" s="1">
        <v>44856</v>
      </c>
      <c r="X1077" s="1">
        <v>44875</v>
      </c>
      <c r="Y1077" s="2">
        <v>164209214.72999999</v>
      </c>
      <c r="Z1077" s="2">
        <v>13098222.27</v>
      </c>
      <c r="AA1077" s="2">
        <v>70785988.930000007</v>
      </c>
      <c r="AC1077" s="2">
        <v>693580.47</v>
      </c>
      <c r="AD1077" s="2">
        <v>4637171.2350000003</v>
      </c>
      <c r="AE1077" s="2">
        <v>4637171.2350000003</v>
      </c>
      <c r="AF1077" s="2">
        <v>0</v>
      </c>
      <c r="AG1077" s="14">
        <f>SUMIF('consultant-gross'!D:D,eslam.data!AQ1077,'consultant-gross'!F:F)</f>
        <v>0</v>
      </c>
      <c r="AH1077" s="14">
        <f>SUMIF('consultant-gross'!D:D,eslam.data!AQ1077,'consultant-gross'!G:G)</f>
        <v>0</v>
      </c>
      <c r="AI1077" s="14">
        <f>SUMIF('consultant-net'!D:D,eslam.data!AQ1077,'consultant-net'!F:F)</f>
        <v>20000000</v>
      </c>
      <c r="AJ1077" s="2" t="str">
        <f>VLOOKUP(A1077,'eslam-to-invoicing'!A:B,2,0)</f>
        <v>EMAAR-Pkg#162/163- Marassi</v>
      </c>
      <c r="AQ1077" s="2" t="str">
        <f t="shared" si="156"/>
        <v>PKG#16328</v>
      </c>
      <c r="AR1077" s="2" t="str">
        <f t="shared" si="157"/>
        <v>EMAAR-Pkg#162/163- Marassi28</v>
      </c>
    </row>
    <row r="1078" spans="1:44" hidden="1" x14ac:dyDescent="0.3">
      <c r="A1078" s="6" t="s">
        <v>57</v>
      </c>
      <c r="B1078" s="6">
        <f>VLOOKUP(A1078,Sheet1!A:B,2,0)</f>
        <v>1</v>
      </c>
      <c r="C1078" s="6">
        <v>29</v>
      </c>
      <c r="D1078" s="25"/>
      <c r="E1078" s="2">
        <v>20296742.219999999</v>
      </c>
      <c r="F1078" s="26">
        <f>_xlfn.MAXIFS('data-from-invoicing'!E:E,'data-from-invoicing'!D:D,eslam.data!AR1078)</f>
        <v>20296742.210000001</v>
      </c>
      <c r="G1078" s="2">
        <f t="shared" si="154"/>
        <v>-9.9999979138374329E-3</v>
      </c>
      <c r="H1078" s="2"/>
      <c r="I1078" s="23"/>
      <c r="J1078" s="2">
        <f>SUMIF('collection only'!D:D,eslam.data!AQ1078,'collection only'!E:E)</f>
        <v>18785649.759999998</v>
      </c>
      <c r="K1078" s="26">
        <f>SUMIF('data-from-invoicing'!D:D,eslam.data!AR1078,'data-from-invoicing'!F:F)</f>
        <v>19850779.097999997</v>
      </c>
      <c r="L1078" s="2">
        <f t="shared" si="155"/>
        <v>1065129.3379999995</v>
      </c>
      <c r="M1078" s="2"/>
      <c r="Q1078" s="23"/>
      <c r="R1078" s="2">
        <v>18785649.760000002</v>
      </c>
      <c r="S1078" s="1">
        <v>44834</v>
      </c>
      <c r="T1078" s="1">
        <v>44834</v>
      </c>
      <c r="U1078" s="1">
        <v>44854</v>
      </c>
      <c r="V1078">
        <v>40</v>
      </c>
      <c r="W1078" s="1">
        <v>44894</v>
      </c>
      <c r="X1078" s="1">
        <v>44941</v>
      </c>
      <c r="Y1078" s="2">
        <v>184505956.94999999</v>
      </c>
      <c r="Z1078" s="2">
        <v>13098222.27</v>
      </c>
      <c r="AA1078" s="2">
        <v>159762353.93000001</v>
      </c>
      <c r="AC1078" s="2">
        <v>693580.47</v>
      </c>
      <c r="AD1078" s="2">
        <v>5169960.72</v>
      </c>
      <c r="AE1078" s="2">
        <v>5169960.72</v>
      </c>
      <c r="AF1078" s="2">
        <v>170264.36</v>
      </c>
      <c r="AG1078" s="14">
        <f>SUMIF('consultant-gross'!D:D,eslam.data!AQ1078,'consultant-gross'!F:F)</f>
        <v>17622733.919999987</v>
      </c>
      <c r="AH1078" s="14">
        <f>SUMIF('consultant-gross'!D:D,eslam.data!AQ1078,'consultant-gross'!G:G)</f>
        <v>181831948.64999998</v>
      </c>
      <c r="AI1078" s="14">
        <f>SUMIF('consultant-net'!D:D,eslam.data!AQ1078,'consultant-net'!F:F)</f>
        <v>20000000</v>
      </c>
      <c r="AJ1078" s="2" t="str">
        <f>VLOOKUP(A1078,'eslam-to-invoicing'!A:B,2,0)</f>
        <v>EMAAR-Pkg#162/163- Marassi</v>
      </c>
      <c r="AQ1078" s="2" t="str">
        <f t="shared" si="156"/>
        <v>PKG#16329</v>
      </c>
      <c r="AR1078" s="2" t="str">
        <f t="shared" si="157"/>
        <v>EMAAR-Pkg#162/163- Marassi29</v>
      </c>
    </row>
    <row r="1079" spans="1:44" hidden="1" x14ac:dyDescent="0.3">
      <c r="A1079" s="6" t="s">
        <v>57</v>
      </c>
      <c r="B1079" s="34">
        <f>VLOOKUP(A1079,Sheet1!A:B,2,0)</f>
        <v>1</v>
      </c>
      <c r="C1079" s="6">
        <v>30</v>
      </c>
      <c r="D1079" s="25"/>
      <c r="E1079" s="2">
        <v>8788912.25</v>
      </c>
      <c r="F1079" s="26">
        <f>_xlfn.MAXIFS('data-from-invoicing'!E:E,'data-from-invoicing'!D:D,eslam.data!AR1079)</f>
        <v>18828872.420000002</v>
      </c>
      <c r="G1079" s="2">
        <f t="shared" si="154"/>
        <v>10039960.170000002</v>
      </c>
      <c r="H1079" s="2"/>
      <c r="I1079" s="23"/>
      <c r="J1079" s="2">
        <f>SUMIF('collection only'!D:D,eslam.data!AQ1079,'collection only'!E:E)</f>
        <v>3193802.31</v>
      </c>
      <c r="K1079" s="26">
        <f>SUMIF('data-from-invoicing'!D:D,eslam.data!AR1079,'data-from-invoicing'!F:F)</f>
        <v>15359271.013499999</v>
      </c>
      <c r="L1079" s="2">
        <f t="shared" si="155"/>
        <v>12165468.703499999</v>
      </c>
      <c r="M1079" s="2"/>
      <c r="Q1079" s="23"/>
      <c r="R1079" s="2">
        <v>3193802.31</v>
      </c>
      <c r="S1079" s="1">
        <v>44957</v>
      </c>
      <c r="T1079" s="1">
        <v>44944</v>
      </c>
      <c r="U1079" s="1">
        <v>44944</v>
      </c>
      <c r="V1079">
        <v>40</v>
      </c>
      <c r="W1079" s="1">
        <v>44984</v>
      </c>
      <c r="X1079" s="1">
        <v>45147</v>
      </c>
      <c r="Y1079" s="2">
        <v>193294869.19999999</v>
      </c>
      <c r="Z1079" s="2">
        <v>8080616.0499999998</v>
      </c>
      <c r="AA1079" s="2">
        <v>66836818.149999999</v>
      </c>
      <c r="AC1079" s="2">
        <v>624222.43000000005</v>
      </c>
      <c r="AD1079" s="2">
        <v>5275229.5</v>
      </c>
      <c r="AE1079" s="2">
        <v>5275229.5</v>
      </c>
      <c r="AF1079" s="2">
        <v>688139.36</v>
      </c>
      <c r="AG1079" s="14">
        <f>SUMIF('consultant-gross'!D:D,eslam.data!AQ1079,'consultant-gross'!F:F)</f>
        <v>0</v>
      </c>
      <c r="AH1079" s="14">
        <f>SUMIF('consultant-gross'!D:D,eslam.data!AQ1079,'consultant-gross'!G:G)</f>
        <v>0</v>
      </c>
      <c r="AI1079" s="14">
        <f>SUMIF('consultant-net'!D:D,eslam.data!AQ1079,'consultant-net'!F:F)</f>
        <v>20000000</v>
      </c>
      <c r="AJ1079" s="2" t="str">
        <f>VLOOKUP(A1079,'eslam-to-invoicing'!A:B,2,0)</f>
        <v>EMAAR-Pkg#162/163- Marassi</v>
      </c>
      <c r="AQ1079" s="2" t="str">
        <f t="shared" si="156"/>
        <v>PKG#16330</v>
      </c>
      <c r="AR1079" s="2" t="str">
        <f t="shared" si="157"/>
        <v>EMAAR-Pkg#162/163- Marassi30</v>
      </c>
    </row>
    <row r="1080" spans="1:44" hidden="1" x14ac:dyDescent="0.3">
      <c r="A1080" s="6" t="s">
        <v>57</v>
      </c>
      <c r="B1080" s="34">
        <f>VLOOKUP(A1080,Sheet1!A:B,2,0)</f>
        <v>1</v>
      </c>
      <c r="C1080" s="6">
        <v>31</v>
      </c>
      <c r="D1080" s="25"/>
      <c r="E1080" s="2">
        <v>-406906.46999996901</v>
      </c>
      <c r="F1080" s="26">
        <f>_xlfn.MAXIFS('data-from-invoicing'!E:E,'data-from-invoicing'!D:D,eslam.data!AR1080)</f>
        <v>10357799.140000001</v>
      </c>
      <c r="G1080" s="2">
        <f t="shared" si="154"/>
        <v>10764705.60999997</v>
      </c>
      <c r="H1080" s="2"/>
      <c r="I1080" s="23"/>
      <c r="J1080" s="2">
        <f>SUMIF('collection only'!D:D,eslam.data!AQ1080,'collection only'!E:E)</f>
        <v>1079324.0900000001</v>
      </c>
      <c r="K1080" s="26">
        <f>SUMIF('data-from-invoicing'!D:D,eslam.data!AR1080,'data-from-invoicing'!F:F)</f>
        <v>10109132.947000001</v>
      </c>
      <c r="L1080" s="2">
        <f t="shared" si="155"/>
        <v>9029808.8570000008</v>
      </c>
      <c r="M1080" s="2"/>
      <c r="Q1080" s="23"/>
      <c r="R1080" s="2">
        <v>1079324.1000000001</v>
      </c>
      <c r="S1080" s="1">
        <v>44985</v>
      </c>
      <c r="T1080" s="1">
        <v>44985</v>
      </c>
      <c r="U1080" s="1">
        <v>45000</v>
      </c>
      <c r="V1080">
        <v>40</v>
      </c>
      <c r="W1080" s="1">
        <v>45040</v>
      </c>
      <c r="X1080" s="1">
        <v>45147</v>
      </c>
      <c r="Y1080" s="2">
        <v>192887962.72999999</v>
      </c>
      <c r="Z1080" s="2">
        <v>9732318.5</v>
      </c>
      <c r="AA1080" s="2">
        <v>56933789.25</v>
      </c>
      <c r="AC1080" s="2">
        <v>1100688.83</v>
      </c>
      <c r="AD1080" s="2">
        <v>5305840.78</v>
      </c>
      <c r="AE1080" s="2">
        <v>5305840.78</v>
      </c>
      <c r="AF1080" s="2">
        <v>688139.36</v>
      </c>
      <c r="AG1080" s="14">
        <f>SUMIF('consultant-gross'!D:D,eslam.data!AQ1080,'consultant-gross'!F:F)</f>
        <v>0</v>
      </c>
      <c r="AH1080" s="14">
        <f>SUMIF('consultant-gross'!D:D,eslam.data!AQ1080,'consultant-gross'!G:G)</f>
        <v>0</v>
      </c>
      <c r="AI1080" s="14">
        <f>SUMIF('consultant-net'!D:D,eslam.data!AQ1080,'consultant-net'!F:F)</f>
        <v>5000000</v>
      </c>
      <c r="AJ1080" s="2" t="str">
        <f>VLOOKUP(A1080,'eslam-to-invoicing'!A:B,2,0)</f>
        <v>EMAAR-Pkg#162/163- Marassi</v>
      </c>
      <c r="AQ1080" s="2" t="str">
        <f t="shared" si="156"/>
        <v>PKG#16331</v>
      </c>
      <c r="AR1080" s="2" t="str">
        <f t="shared" si="157"/>
        <v>EMAAR-Pkg#162/163- Marassi31</v>
      </c>
    </row>
    <row r="1081" spans="1:44" hidden="1" x14ac:dyDescent="0.3">
      <c r="A1081" s="6" t="s">
        <v>57</v>
      </c>
      <c r="B1081" s="34">
        <f>VLOOKUP(A1081,Sheet1!A:B,2,0)</f>
        <v>1</v>
      </c>
      <c r="C1081" s="6">
        <v>32</v>
      </c>
      <c r="D1081" s="25"/>
      <c r="E1081" s="2">
        <v>5753296.4799999893</v>
      </c>
      <c r="F1081" s="26">
        <f>_xlfn.MAXIFS('data-from-invoicing'!E:E,'data-from-invoicing'!D:D,eslam.data!AR1081)</f>
        <v>5829703.8700000001</v>
      </c>
      <c r="G1081" s="2">
        <f t="shared" si="154"/>
        <v>76407.390000010841</v>
      </c>
      <c r="H1081" s="2"/>
      <c r="I1081" s="23"/>
      <c r="J1081" s="2">
        <f>SUMIF('collection only'!D:D,eslam.data!AQ1081,'collection only'!E:E)</f>
        <v>4562478.0199999996</v>
      </c>
      <c r="K1081" s="26">
        <f>SUMIF('data-from-invoicing'!D:D,eslam.data!AR1081,'data-from-invoicing'!F:F)</f>
        <v>15273972.933500001</v>
      </c>
      <c r="L1081" s="2">
        <f t="shared" si="155"/>
        <v>10711494.913500002</v>
      </c>
      <c r="M1081" s="2"/>
      <c r="Q1081" s="23"/>
      <c r="R1081" s="2">
        <v>4562478.01</v>
      </c>
      <c r="S1081" s="1">
        <v>45046</v>
      </c>
      <c r="T1081" s="1">
        <v>45046</v>
      </c>
      <c r="U1081" s="1">
        <v>45060</v>
      </c>
      <c r="V1081">
        <v>40</v>
      </c>
      <c r="W1081" s="1">
        <v>45100</v>
      </c>
      <c r="X1081" s="1">
        <v>45273</v>
      </c>
      <c r="Y1081" s="2">
        <v>198641259.21000001</v>
      </c>
      <c r="Z1081" s="2">
        <v>8867308.6899999995</v>
      </c>
      <c r="AA1081" s="2">
        <v>66948753.43</v>
      </c>
      <c r="AC1081" s="2">
        <v>1100688.83</v>
      </c>
      <c r="AD1081" s="2">
        <v>5435239.5650000004</v>
      </c>
      <c r="AE1081" s="2">
        <v>5435239.5650000004</v>
      </c>
      <c r="AF1081" s="2">
        <v>688139.36</v>
      </c>
      <c r="AG1081" s="14">
        <f>SUMIF('consultant-gross'!D:D,eslam.data!AQ1081,'consultant-gross'!F:F)</f>
        <v>0</v>
      </c>
      <c r="AH1081" s="14">
        <f>SUMIF('consultant-gross'!D:D,eslam.data!AQ1081,'consultant-gross'!G:G)</f>
        <v>0</v>
      </c>
      <c r="AI1081" s="14">
        <f>SUMIF('consultant-net'!D:D,eslam.data!AQ1081,'consultant-net'!F:F)</f>
        <v>5000000</v>
      </c>
      <c r="AJ1081" s="2" t="str">
        <f>VLOOKUP(A1081,'eslam-to-invoicing'!A:B,2,0)</f>
        <v>EMAAR-Pkg#162/163- Marassi</v>
      </c>
      <c r="AQ1081" s="2" t="str">
        <f t="shared" si="156"/>
        <v>PKG#16332</v>
      </c>
      <c r="AR1081" s="2" t="str">
        <f t="shared" si="157"/>
        <v>EMAAR-Pkg#162/163- Marassi32</v>
      </c>
    </row>
    <row r="1082" spans="1:44" hidden="1" x14ac:dyDescent="0.3">
      <c r="A1082" s="6" t="s">
        <v>57</v>
      </c>
      <c r="B1082" s="34">
        <f>VLOOKUP(A1082,Sheet1!A:B,2,0)</f>
        <v>1</v>
      </c>
      <c r="C1082" s="6">
        <v>33</v>
      </c>
      <c r="D1082" s="25"/>
      <c r="F1082" s="26">
        <f>_xlfn.MAXIFS('data-from-invoicing'!E:E,'data-from-invoicing'!D:D,eslam.data!AR1082)</f>
        <v>4083110.28</v>
      </c>
      <c r="G1082" s="2">
        <f t="shared" si="154"/>
        <v>4083110.28</v>
      </c>
      <c r="H1082" s="2"/>
      <c r="I1082" s="23"/>
      <c r="J1082" s="2">
        <f>SUMIF('collection only'!D:D,eslam.data!AQ1082,'collection only'!E:E)</f>
        <v>1E-4</v>
      </c>
      <c r="K1082" s="26">
        <f>SUMIF('data-from-invoicing'!D:D,eslam.data!AR1082,'data-from-invoicing'!F:F)</f>
        <v>3354959.0840000003</v>
      </c>
      <c r="L1082" s="2">
        <f t="shared" si="155"/>
        <v>3354959.0839000004</v>
      </c>
      <c r="M1082" s="2"/>
      <c r="Q1082" s="23"/>
      <c r="R1082" s="2">
        <v>5000000</v>
      </c>
      <c r="S1082" s="1">
        <v>45077</v>
      </c>
      <c r="T1082" s="1">
        <v>45077</v>
      </c>
      <c r="U1082" s="1">
        <v>45088</v>
      </c>
      <c r="V1082">
        <v>40</v>
      </c>
      <c r="W1082" s="1">
        <v>45128</v>
      </c>
      <c r="AF1082" s="2">
        <v>0</v>
      </c>
      <c r="AG1082" s="14">
        <f>SUMIF('consultant-gross'!D:D,eslam.data!AQ1082,'consultant-gross'!F:F)</f>
        <v>0</v>
      </c>
      <c r="AH1082" s="14">
        <f>SUMIF('consultant-gross'!D:D,eslam.data!AQ1082,'consultant-gross'!G:G)</f>
        <v>0</v>
      </c>
      <c r="AI1082" s="14">
        <f>SUMIF('consultant-net'!D:D,eslam.data!AQ1082,'consultant-net'!F:F)</f>
        <v>5000000</v>
      </c>
      <c r="AJ1082" s="2" t="str">
        <f>VLOOKUP(A1082,'eslam-to-invoicing'!A:B,2,0)</f>
        <v>EMAAR-Pkg#162/163- Marassi</v>
      </c>
      <c r="AQ1082" s="2" t="str">
        <f t="shared" si="156"/>
        <v>PKG#16333</v>
      </c>
      <c r="AR1082" s="2" t="str">
        <f t="shared" si="157"/>
        <v>EMAAR-Pkg#162/163- Marassi33</v>
      </c>
    </row>
    <row r="1083" spans="1:44" hidden="1" x14ac:dyDescent="0.3">
      <c r="A1083" s="6" t="s">
        <v>57</v>
      </c>
      <c r="B1083" s="6">
        <f>VLOOKUP(A1083,Sheet1!A:B,2,0)</f>
        <v>1</v>
      </c>
      <c r="C1083" s="6">
        <v>34</v>
      </c>
      <c r="D1083" s="25"/>
      <c r="F1083" s="26">
        <f>_xlfn.MAXIFS('data-from-invoicing'!E:E,'data-from-invoicing'!D:D,eslam.data!AR1083)</f>
        <v>0</v>
      </c>
      <c r="G1083" s="2">
        <f t="shared" si="154"/>
        <v>0</v>
      </c>
      <c r="H1083" s="2"/>
      <c r="I1083" s="23"/>
      <c r="J1083" s="2">
        <f>SUMIF('collection only'!D:D,eslam.data!AQ1083,'collection only'!E:E)</f>
        <v>1E-4</v>
      </c>
      <c r="K1083" s="26">
        <f>SUMIF('data-from-invoicing'!D:D,eslam.data!AR1083,'data-from-invoicing'!F:F)</f>
        <v>0</v>
      </c>
      <c r="L1083" s="2">
        <f t="shared" si="155"/>
        <v>-1E-4</v>
      </c>
      <c r="M1083" s="2"/>
      <c r="Q1083" s="23"/>
      <c r="R1083" s="2">
        <v>5000000</v>
      </c>
      <c r="S1083" s="1">
        <v>45107</v>
      </c>
      <c r="T1083" s="1">
        <v>45117</v>
      </c>
      <c r="U1083" s="1">
        <v>45120</v>
      </c>
      <c r="V1083">
        <v>40</v>
      </c>
      <c r="W1083" s="1">
        <v>45160</v>
      </c>
      <c r="AF1083" s="2">
        <v>0</v>
      </c>
      <c r="AG1083" s="14">
        <f>SUMIF('consultant-gross'!D:D,eslam.data!AQ1083,'consultant-gross'!F:F)</f>
        <v>0</v>
      </c>
      <c r="AH1083" s="14">
        <f>SUMIF('consultant-gross'!D:D,eslam.data!AQ1083,'consultant-gross'!G:G)</f>
        <v>0</v>
      </c>
      <c r="AI1083" s="14">
        <f>SUMIF('consultant-net'!D:D,eslam.data!AQ1083,'consultant-net'!F:F)</f>
        <v>5000000</v>
      </c>
      <c r="AJ1083" s="2" t="str">
        <f>VLOOKUP(A1083,'eslam-to-invoicing'!A:B,2,0)</f>
        <v>EMAAR-Pkg#162/163- Marassi</v>
      </c>
      <c r="AQ1083" s="2" t="str">
        <f t="shared" si="156"/>
        <v>PKG#16334</v>
      </c>
      <c r="AR1083" s="2" t="str">
        <f t="shared" si="157"/>
        <v>EMAAR-Pkg#162/163- Marassi34</v>
      </c>
    </row>
    <row r="1084" spans="1:44" hidden="1" x14ac:dyDescent="0.3">
      <c r="A1084" s="6" t="s">
        <v>57</v>
      </c>
      <c r="B1084" s="34">
        <f>VLOOKUP(A1084,Sheet1!A:B,2,0)</f>
        <v>1</v>
      </c>
      <c r="C1084" s="6">
        <v>35</v>
      </c>
      <c r="D1084" s="25"/>
      <c r="F1084" s="26">
        <f>_xlfn.MAXIFS('data-from-invoicing'!E:E,'data-from-invoicing'!D:D,eslam.data!AR1084)</f>
        <v>20620247.800000001</v>
      </c>
      <c r="G1084" s="2">
        <f t="shared" si="154"/>
        <v>20620247.800000001</v>
      </c>
      <c r="H1084" s="2"/>
      <c r="I1084" s="23"/>
      <c r="J1084" s="2">
        <f>SUMIF('collection only'!D:D,eslam.data!AQ1084,'collection only'!E:E)</f>
        <v>1E-4</v>
      </c>
      <c r="K1084" s="26">
        <f>SUMIF('data-from-invoicing'!D:D,eslam.data!AR1084,'data-from-invoicing'!F:F)</f>
        <v>15928851.3665</v>
      </c>
      <c r="L1084" s="2">
        <f t="shared" si="155"/>
        <v>15928851.3664</v>
      </c>
      <c r="M1084" s="2"/>
      <c r="Q1084" s="23"/>
      <c r="R1084" s="2">
        <v>5000000</v>
      </c>
      <c r="S1084" s="1">
        <v>45230</v>
      </c>
      <c r="T1084" s="1">
        <v>45244</v>
      </c>
      <c r="U1084" s="1">
        <v>45245</v>
      </c>
      <c r="V1084">
        <v>40</v>
      </c>
      <c r="W1084" s="1">
        <v>45285</v>
      </c>
      <c r="AF1084" s="2">
        <v>0</v>
      </c>
      <c r="AG1084" s="14">
        <f>SUMIF('consultant-gross'!D:D,eslam.data!AQ1084,'consultant-gross'!F:F)</f>
        <v>0</v>
      </c>
      <c r="AH1084" s="14">
        <f>SUMIF('consultant-gross'!D:D,eslam.data!AQ1084,'consultant-gross'!G:G)</f>
        <v>0</v>
      </c>
      <c r="AI1084" s="14">
        <f>SUMIF('consultant-net'!D:D,eslam.data!AQ1084,'consultant-net'!F:F)</f>
        <v>5000000</v>
      </c>
      <c r="AJ1084" s="2" t="str">
        <f>VLOOKUP(A1084,'eslam-to-invoicing'!A:B,2,0)</f>
        <v>EMAAR-Pkg#162/163- Marassi</v>
      </c>
      <c r="AQ1084" s="2" t="str">
        <f t="shared" si="156"/>
        <v>PKG#16335</v>
      </c>
      <c r="AR1084" s="2" t="str">
        <f t="shared" si="157"/>
        <v>EMAAR-Pkg#162/163- Marassi35</v>
      </c>
    </row>
    <row r="1085" spans="1:44" hidden="1" x14ac:dyDescent="0.3">
      <c r="A1085" s="6" t="s">
        <v>57</v>
      </c>
      <c r="B1085" s="34">
        <f>VLOOKUP(A1085,Sheet1!A:B,2,0)</f>
        <v>1</v>
      </c>
      <c r="C1085" s="6">
        <v>36</v>
      </c>
      <c r="D1085" s="25"/>
      <c r="F1085" s="26">
        <f>_xlfn.MAXIFS('data-from-invoicing'!E:E,'data-from-invoicing'!D:D,eslam.data!AR1085)</f>
        <v>42116952.200000003</v>
      </c>
      <c r="G1085" s="2">
        <f t="shared" si="154"/>
        <v>42116952.200000003</v>
      </c>
      <c r="H1085" s="2"/>
      <c r="I1085" s="23"/>
      <c r="J1085" s="2">
        <f>SUMIF('collection only'!D:D,eslam.data!AQ1085,'collection only'!E:E)</f>
        <v>0</v>
      </c>
      <c r="K1085" s="26">
        <f>SUMIF('data-from-invoicing'!D:D,eslam.data!AR1085,'data-from-invoicing'!F:F)</f>
        <v>36331150.119999997</v>
      </c>
      <c r="L1085" s="2">
        <f t="shared" si="155"/>
        <v>36331150.119999997</v>
      </c>
      <c r="M1085" s="2"/>
      <c r="Q1085" s="23"/>
      <c r="R1085" s="2">
        <v>10852799</v>
      </c>
      <c r="S1085" s="1">
        <v>45443</v>
      </c>
      <c r="T1085" s="1">
        <v>45433</v>
      </c>
      <c r="U1085" s="1">
        <v>45438</v>
      </c>
      <c r="V1085">
        <v>40</v>
      </c>
      <c r="W1085" s="1">
        <v>45478</v>
      </c>
      <c r="Y1085" s="2">
        <v>221749507</v>
      </c>
      <c r="AF1085" s="2">
        <v>0</v>
      </c>
      <c r="AG1085" s="14">
        <f>SUMIF('consultant-gross'!D:D,eslam.data!AQ1085,'consultant-gross'!F:F)</f>
        <v>0</v>
      </c>
      <c r="AH1085" s="14">
        <f>SUMIF('consultant-gross'!D:D,eslam.data!AQ1085,'consultant-gross'!G:G)</f>
        <v>0</v>
      </c>
      <c r="AI1085" s="14">
        <f>SUMIF('consultant-net'!D:D,eslam.data!AQ1085,'consultant-net'!F:F)</f>
        <v>10852799</v>
      </c>
      <c r="AJ1085" s="2" t="str">
        <f>VLOOKUP(A1085,'eslam-to-invoicing'!A:B,2,0)</f>
        <v>EMAAR-Pkg#162/163- Marassi</v>
      </c>
      <c r="AQ1085" s="2" t="str">
        <f t="shared" si="156"/>
        <v>PKG#16336</v>
      </c>
      <c r="AR1085" s="2" t="str">
        <f t="shared" si="157"/>
        <v>EMAAR-Pkg#162/163- Marassi36</v>
      </c>
    </row>
    <row r="1086" spans="1:44" hidden="1" x14ac:dyDescent="0.3">
      <c r="A1086" s="6" t="s">
        <v>70</v>
      </c>
      <c r="B1086" s="34">
        <f>VLOOKUP(A1086,Sheet1!A:B,2,0)</f>
        <v>1</v>
      </c>
      <c r="C1086" s="6">
        <v>2</v>
      </c>
      <c r="D1086" s="25"/>
      <c r="E1086" s="2">
        <v>8478947.0300000012</v>
      </c>
      <c r="F1086" s="26">
        <f>_xlfn.MAXIFS('data-from-invoicing'!E:E,'data-from-invoicing'!D:D,eslam.data!AR1086)</f>
        <v>8785942</v>
      </c>
      <c r="G1086" s="2">
        <f t="shared" si="154"/>
        <v>306994.96999999881</v>
      </c>
      <c r="H1086" s="2"/>
      <c r="I1086" s="23"/>
      <c r="J1086" s="2">
        <f>SUMIF('collection only'!D:D,eslam.data!AQ1086,'collection only'!E:E)</f>
        <v>10240448.359999999</v>
      </c>
      <c r="K1086" s="26">
        <f>SUMIF('data-from-invoicing'!D:D,eslam.data!AR1086,'data-from-invoicing'!F:F)</f>
        <v>17974031.281499997</v>
      </c>
      <c r="L1086" s="2">
        <f t="shared" si="155"/>
        <v>7733582.9214999974</v>
      </c>
      <c r="M1086" s="2"/>
      <c r="Q1086" s="23"/>
      <c r="R1086" s="2">
        <v>10240448.359999999</v>
      </c>
      <c r="S1086" s="1">
        <v>44316</v>
      </c>
      <c r="T1086" s="1">
        <v>44316</v>
      </c>
      <c r="U1086" s="1">
        <v>44312</v>
      </c>
      <c r="V1086">
        <v>30</v>
      </c>
      <c r="W1086" s="1">
        <v>44342</v>
      </c>
      <c r="X1086" s="1">
        <v>44328</v>
      </c>
      <c r="Y1086" s="2">
        <v>8478947.0300000012</v>
      </c>
      <c r="Z1086" s="2">
        <v>4144486.18</v>
      </c>
      <c r="AF1086" s="2">
        <v>16912.5</v>
      </c>
      <c r="AG1086" s="14">
        <f>SUMIF('consultant-gross'!D:D,eslam.data!AQ1086,'consultant-gross'!F:F)</f>
        <v>0</v>
      </c>
      <c r="AH1086" s="14">
        <f>SUMIF('consultant-gross'!D:D,eslam.data!AQ1086,'consultant-gross'!G:G)</f>
        <v>0</v>
      </c>
      <c r="AI1086" s="14">
        <f>SUMIF('consultant-net'!D:D,eslam.data!AQ1086,'consultant-net'!F:F)</f>
        <v>0</v>
      </c>
      <c r="AJ1086" s="2" t="str">
        <f>VLOOKUP(A1086,'eslam-to-invoicing'!A:B,2,0)</f>
        <v>EMAAR-Pkg#162/163- Marassi</v>
      </c>
      <c r="AQ1086" s="2" t="str">
        <f t="shared" si="156"/>
        <v>PKG#1772</v>
      </c>
      <c r="AR1086" s="2" t="str">
        <f t="shared" si="157"/>
        <v>EMAAR-Pkg#162/163- Marassi2</v>
      </c>
    </row>
    <row r="1087" spans="1:44" hidden="1" x14ac:dyDescent="0.3">
      <c r="A1087" s="6" t="s">
        <v>70</v>
      </c>
      <c r="B1087" s="34">
        <f>VLOOKUP(A1087,Sheet1!A:B,2,0)</f>
        <v>1</v>
      </c>
      <c r="C1087" s="6">
        <v>3</v>
      </c>
      <c r="D1087" s="25"/>
      <c r="E1087" s="2">
        <v>9.9998137354850774E-5</v>
      </c>
      <c r="F1087" s="26">
        <f>_xlfn.MAXIFS('data-from-invoicing'!E:E,'data-from-invoicing'!D:D,eslam.data!AR1087)</f>
        <v>6446622.3399999999</v>
      </c>
      <c r="G1087" s="2">
        <f t="shared" si="154"/>
        <v>6446622.3399000019</v>
      </c>
      <c r="H1087" s="2"/>
      <c r="I1087" s="23"/>
      <c r="J1087" s="2">
        <f>SUMIF('collection only'!D:D,eslam.data!AQ1087,'collection only'!E:E)</f>
        <v>3893019.54</v>
      </c>
      <c r="K1087" s="26">
        <f>SUMIF('data-from-invoicing'!D:D,eslam.data!AR1087,'data-from-invoicing'!F:F)</f>
        <v>16268974.4395</v>
      </c>
      <c r="L1087" s="2">
        <f t="shared" si="155"/>
        <v>12375954.899500001</v>
      </c>
      <c r="M1087" s="2"/>
      <c r="Q1087" s="23"/>
      <c r="R1087" s="2">
        <v>3893019.54</v>
      </c>
      <c r="S1087" s="1">
        <v>44316</v>
      </c>
      <c r="T1087" s="1">
        <v>44311</v>
      </c>
      <c r="U1087" s="1">
        <v>44321</v>
      </c>
      <c r="V1087">
        <v>30</v>
      </c>
      <c r="W1087" s="1">
        <v>44351</v>
      </c>
      <c r="X1087" s="1">
        <v>44342</v>
      </c>
      <c r="Y1087" s="2">
        <v>8478947.0299999993</v>
      </c>
      <c r="Z1087" s="2">
        <v>9209962.1199999992</v>
      </c>
      <c r="AF1087" s="2">
        <v>16912.5</v>
      </c>
      <c r="AG1087" s="14">
        <f>SUMIF('consultant-gross'!D:D,eslam.data!AQ1087,'consultant-gross'!F:F)</f>
        <v>0</v>
      </c>
      <c r="AH1087" s="14">
        <f>SUMIF('consultant-gross'!D:D,eslam.data!AQ1087,'consultant-gross'!G:G)</f>
        <v>0</v>
      </c>
      <c r="AI1087" s="14">
        <f>SUMIF('consultant-net'!D:D,eslam.data!AQ1087,'consultant-net'!F:F)</f>
        <v>0</v>
      </c>
      <c r="AJ1087" s="2" t="str">
        <f>VLOOKUP(A1087,'eslam-to-invoicing'!A:B,2,0)</f>
        <v>EMAAR-Pkg#162/163- Marassi</v>
      </c>
      <c r="AQ1087" s="2" t="str">
        <f t="shared" si="156"/>
        <v>PKG#1773</v>
      </c>
      <c r="AR1087" s="2" t="str">
        <f t="shared" si="157"/>
        <v>EMAAR-Pkg#162/163- Marassi3</v>
      </c>
    </row>
    <row r="1088" spans="1:44" hidden="1" x14ac:dyDescent="0.3">
      <c r="A1088" s="6" t="s">
        <v>70</v>
      </c>
      <c r="B1088" s="34">
        <f>VLOOKUP(A1088,Sheet1!A:B,2,0)</f>
        <v>1</v>
      </c>
      <c r="C1088" s="6">
        <v>4</v>
      </c>
      <c r="D1088" s="25"/>
      <c r="E1088" s="2">
        <v>5088605.1400000006</v>
      </c>
      <c r="F1088" s="26">
        <f>_xlfn.MAXIFS('data-from-invoicing'!E:E,'data-from-invoicing'!D:D,eslam.data!AR1088)</f>
        <v>7314175.6500000013</v>
      </c>
      <c r="G1088" s="2">
        <f t="shared" si="154"/>
        <v>2225570.5100000007</v>
      </c>
      <c r="H1088" s="2"/>
      <c r="I1088" s="23"/>
      <c r="J1088" s="2">
        <f>SUMIF('collection only'!D:D,eslam.data!AQ1088,'collection only'!E:E)</f>
        <v>14139690.650000002</v>
      </c>
      <c r="K1088" s="26">
        <f>SUMIF('data-from-invoicing'!D:D,eslam.data!AR1088,'data-from-invoicing'!F:F)</f>
        <v>17742432.848499998</v>
      </c>
      <c r="L1088" s="2">
        <f t="shared" si="155"/>
        <v>3602742.1984999962</v>
      </c>
      <c r="M1088" s="2"/>
      <c r="O1088" s="2">
        <v>10000000</v>
      </c>
      <c r="Q1088" s="23"/>
      <c r="R1088" s="2">
        <v>4135304.94</v>
      </c>
      <c r="S1088" s="1">
        <v>44316</v>
      </c>
      <c r="T1088" s="1">
        <v>44311</v>
      </c>
      <c r="U1088" s="1">
        <v>44326</v>
      </c>
      <c r="V1088">
        <v>30</v>
      </c>
      <c r="W1088" s="1">
        <v>44356</v>
      </c>
      <c r="X1088" s="1">
        <v>44343</v>
      </c>
      <c r="Y1088" s="2">
        <v>13567552.17</v>
      </c>
      <c r="Z1088" s="2">
        <v>9209962.1199999992</v>
      </c>
      <c r="AF1088" s="2">
        <v>57062.5</v>
      </c>
      <c r="AG1088" s="14">
        <f>SUMIF('consultant-gross'!D:D,eslam.data!AQ1088,'consultant-gross'!F:F)</f>
        <v>0</v>
      </c>
      <c r="AH1088" s="14">
        <f>SUMIF('consultant-gross'!D:D,eslam.data!AQ1088,'consultant-gross'!G:G)</f>
        <v>0</v>
      </c>
      <c r="AI1088" s="14">
        <f>SUMIF('consultant-net'!D:D,eslam.data!AQ1088,'consultant-net'!F:F)</f>
        <v>0</v>
      </c>
      <c r="AJ1088" s="2" t="str">
        <f>VLOOKUP(A1088,'eslam-to-invoicing'!A:B,2,0)</f>
        <v>EMAAR-Pkg#162/163- Marassi</v>
      </c>
      <c r="AQ1088" s="2" t="str">
        <f t="shared" si="156"/>
        <v>PKG#1774</v>
      </c>
      <c r="AR1088" s="2" t="str">
        <f t="shared" si="157"/>
        <v>EMAAR-Pkg#162/163- Marassi4</v>
      </c>
    </row>
    <row r="1089" spans="1:44" hidden="1" x14ac:dyDescent="0.3">
      <c r="A1089" s="6" t="s">
        <v>70</v>
      </c>
      <c r="B1089" s="34">
        <f>VLOOKUP(A1089,Sheet1!A:B,2,0)</f>
        <v>1</v>
      </c>
      <c r="C1089" s="6">
        <v>5</v>
      </c>
      <c r="D1089" s="25"/>
      <c r="E1089" s="2">
        <v>1E-4</v>
      </c>
      <c r="F1089" s="26">
        <f>_xlfn.MAXIFS('data-from-invoicing'!E:E,'data-from-invoicing'!D:D,eslam.data!AR1089)</f>
        <v>8006098.5700000003</v>
      </c>
      <c r="G1089" s="2">
        <f t="shared" si="154"/>
        <v>8006098.5699000005</v>
      </c>
      <c r="H1089" s="2"/>
      <c r="I1089" s="23"/>
      <c r="J1089" s="2">
        <f>SUMIF('collection only'!D:D,eslam.data!AQ1089,'collection only'!E:E)</f>
        <v>11890262.73</v>
      </c>
      <c r="K1089" s="26">
        <f>SUMIF('data-from-invoicing'!D:D,eslam.data!AR1089,'data-from-invoicing'!F:F)</f>
        <v>7958142.0484999996</v>
      </c>
      <c r="L1089" s="2">
        <f t="shared" si="155"/>
        <v>-3932120.6815000009</v>
      </c>
      <c r="M1089" s="2"/>
      <c r="O1089" s="2">
        <v>10000000</v>
      </c>
      <c r="Q1089" s="23"/>
      <c r="R1089" s="2">
        <v>1889110.9</v>
      </c>
      <c r="S1089" s="1">
        <v>44347</v>
      </c>
      <c r="T1089" s="1">
        <v>44341</v>
      </c>
      <c r="U1089" s="1">
        <v>44342</v>
      </c>
      <c r="V1089">
        <v>30</v>
      </c>
      <c r="W1089" s="1">
        <v>44372</v>
      </c>
      <c r="X1089" s="1">
        <v>44350</v>
      </c>
      <c r="Y1089" s="2">
        <v>13567552.17</v>
      </c>
      <c r="Z1089" s="2">
        <v>11628798.1</v>
      </c>
      <c r="AF1089" s="2">
        <v>0</v>
      </c>
      <c r="AG1089" s="14">
        <f>SUMIF('consultant-gross'!D:D,eslam.data!AQ1089,'consultant-gross'!F:F)</f>
        <v>0</v>
      </c>
      <c r="AH1089" s="14">
        <f>SUMIF('consultant-gross'!D:D,eslam.data!AQ1089,'consultant-gross'!G:G)</f>
        <v>0</v>
      </c>
      <c r="AI1089" s="14">
        <f>SUMIF('consultant-net'!D:D,eslam.data!AQ1089,'consultant-net'!F:F)</f>
        <v>0</v>
      </c>
      <c r="AJ1089" s="2" t="str">
        <f>VLOOKUP(A1089,'eslam-to-invoicing'!A:B,2,0)</f>
        <v>EMAAR-Pkg#162/163- Marassi</v>
      </c>
      <c r="AQ1089" s="2" t="str">
        <f t="shared" si="156"/>
        <v>PKG#1775</v>
      </c>
      <c r="AR1089" s="2" t="str">
        <f t="shared" si="157"/>
        <v>EMAAR-Pkg#162/163- Marassi5</v>
      </c>
    </row>
    <row r="1090" spans="1:44" hidden="1" x14ac:dyDescent="0.3">
      <c r="A1090" s="6" t="s">
        <v>70</v>
      </c>
      <c r="B1090" s="32">
        <f>VLOOKUP(A1090,Sheet1!A:B,2,0)</f>
        <v>1</v>
      </c>
      <c r="C1090" s="6">
        <v>6</v>
      </c>
      <c r="D1090" s="25"/>
      <c r="E1090" s="2">
        <v>1E-4</v>
      </c>
      <c r="F1090" s="26">
        <f>_xlfn.MAXIFS('data-from-invoicing'!E:E,'data-from-invoicing'!D:D,eslam.data!AR1090)</f>
        <v>8631951.7100000009</v>
      </c>
      <c r="G1090" s="2">
        <f t="shared" si="154"/>
        <v>8631951.7099000011</v>
      </c>
      <c r="H1090" s="2"/>
      <c r="I1090" s="23"/>
      <c r="J1090" s="2">
        <f>SUMIF('collection only'!D:D,eslam.data!AQ1090,'collection only'!E:E)</f>
        <v>12069539.449999999</v>
      </c>
      <c r="K1090" s="26">
        <f>SUMIF('data-from-invoicing'!D:D,eslam.data!AR1090,'data-from-invoicing'!F:F)</f>
        <v>13427541.4454</v>
      </c>
      <c r="L1090" s="2">
        <f t="shared" si="155"/>
        <v>1358001.9954000004</v>
      </c>
      <c r="M1090" s="2"/>
      <c r="O1090" s="2">
        <v>10000000</v>
      </c>
      <c r="Q1090" s="23"/>
      <c r="R1090" s="2">
        <v>2069539.45</v>
      </c>
      <c r="S1090" s="1">
        <v>44347</v>
      </c>
      <c r="T1090" s="1">
        <v>44341</v>
      </c>
      <c r="U1090" s="1">
        <v>44346</v>
      </c>
      <c r="V1090">
        <v>30</v>
      </c>
      <c r="W1090" s="1">
        <v>44376</v>
      </c>
      <c r="X1090" s="1">
        <v>44368</v>
      </c>
      <c r="Y1090" s="2">
        <v>13567552.17</v>
      </c>
      <c r="Z1090" s="2">
        <v>14278656.550000001</v>
      </c>
      <c r="AF1090" s="2">
        <v>57062.5</v>
      </c>
      <c r="AG1090" s="14">
        <f>SUMIF('consultant-gross'!D:D,eslam.data!AQ1090,'consultant-gross'!F:F)</f>
        <v>0</v>
      </c>
      <c r="AH1090" s="14">
        <f>SUMIF('consultant-gross'!D:D,eslam.data!AQ1090,'consultant-gross'!G:G)</f>
        <v>0</v>
      </c>
      <c r="AI1090" s="14">
        <f>SUMIF('consultant-net'!D:D,eslam.data!AQ1090,'consultant-net'!F:F)</f>
        <v>0</v>
      </c>
      <c r="AJ1090" s="2" t="str">
        <f>VLOOKUP(A1090,'eslam-to-invoicing'!A:B,2,0)</f>
        <v>EMAAR-Pkg#162/163- Marassi</v>
      </c>
      <c r="AQ1090" s="2" t="str">
        <f t="shared" si="156"/>
        <v>PKG#1776</v>
      </c>
      <c r="AR1090" s="2" t="str">
        <f t="shared" si="157"/>
        <v>EMAAR-Pkg#162/163- Marassi6</v>
      </c>
    </row>
    <row r="1091" spans="1:44" hidden="1" x14ac:dyDescent="0.3">
      <c r="A1091" s="6" t="s">
        <v>70</v>
      </c>
      <c r="B1091" s="32">
        <f>VLOOKUP(A1091,Sheet1!A:B,2,0)</f>
        <v>1</v>
      </c>
      <c r="C1091" s="6">
        <v>7</v>
      </c>
      <c r="D1091" s="25"/>
      <c r="E1091" s="2">
        <v>1E-4</v>
      </c>
      <c r="F1091" s="26">
        <f>_xlfn.MAXIFS('data-from-invoicing'!E:E,'data-from-invoicing'!D:D,eslam.data!AR1091)</f>
        <v>8577630.8300000001</v>
      </c>
      <c r="G1091" s="2">
        <f t="shared" si="154"/>
        <v>8577630.8299000002</v>
      </c>
      <c r="H1091" s="2"/>
      <c r="I1091" s="23"/>
      <c r="J1091" s="2">
        <f>SUMIF('collection only'!D:D,eslam.data!AQ1091,'collection only'!E:E)</f>
        <v>40000000</v>
      </c>
      <c r="K1091" s="26">
        <f>SUMIF('data-from-invoicing'!D:D,eslam.data!AR1091,'data-from-invoicing'!F:F)</f>
        <v>12964361.537700001</v>
      </c>
      <c r="L1091" s="2">
        <f t="shared" si="155"/>
        <v>-27035638.462299999</v>
      </c>
      <c r="M1091" s="2"/>
      <c r="O1091" s="2">
        <v>10000000</v>
      </c>
      <c r="Q1091" s="23"/>
      <c r="R1091" s="2">
        <v>30000000</v>
      </c>
      <c r="S1091" s="1">
        <v>44347</v>
      </c>
      <c r="T1091" s="1">
        <v>44341</v>
      </c>
      <c r="U1091" s="1">
        <v>44349</v>
      </c>
      <c r="V1091">
        <v>30</v>
      </c>
      <c r="W1091" s="1">
        <v>44379</v>
      </c>
      <c r="X1091" s="1">
        <v>44368</v>
      </c>
      <c r="Y1091" s="2">
        <v>13567552.17</v>
      </c>
      <c r="Z1091" s="2">
        <v>14278656.550000001</v>
      </c>
      <c r="AF1091" s="2">
        <v>57062.5</v>
      </c>
      <c r="AG1091" s="14">
        <f>SUMIF('consultant-gross'!D:D,eslam.data!AQ1091,'consultant-gross'!F:F)</f>
        <v>0</v>
      </c>
      <c r="AH1091" s="14">
        <f>SUMIF('consultant-gross'!D:D,eslam.data!AQ1091,'consultant-gross'!G:G)</f>
        <v>0</v>
      </c>
      <c r="AI1091" s="14">
        <f>SUMIF('consultant-net'!D:D,eslam.data!AQ1091,'consultant-net'!F:F)</f>
        <v>0</v>
      </c>
      <c r="AJ1091" s="2" t="str">
        <f>VLOOKUP(A1091,'eslam-to-invoicing'!A:B,2,0)</f>
        <v>EMAAR-Pkg#162/163- Marassi</v>
      </c>
      <c r="AQ1091" s="2" t="str">
        <f t="shared" si="156"/>
        <v>PKG#1777</v>
      </c>
      <c r="AR1091" s="2" t="str">
        <f t="shared" si="157"/>
        <v>EMAAR-Pkg#162/163- Marassi7</v>
      </c>
    </row>
    <row r="1092" spans="1:44" hidden="1" x14ac:dyDescent="0.3">
      <c r="A1092" s="6" t="s">
        <v>70</v>
      </c>
      <c r="B1092" s="32">
        <f>VLOOKUP(A1092,Sheet1!A:B,2,0)</f>
        <v>1</v>
      </c>
      <c r="C1092" s="6">
        <v>8</v>
      </c>
      <c r="D1092" s="25"/>
      <c r="E1092" s="2">
        <v>7777231.1199999992</v>
      </c>
      <c r="F1092" s="26">
        <f>_xlfn.MAXIFS('data-from-invoicing'!E:E,'data-from-invoicing'!D:D,eslam.data!AR1092)</f>
        <v>12161063.390000001</v>
      </c>
      <c r="G1092" s="2">
        <f t="shared" si="154"/>
        <v>4383832.2700000014</v>
      </c>
      <c r="H1092" s="2"/>
      <c r="I1092" s="23"/>
      <c r="J1092" s="2">
        <f>SUMIF('collection only'!D:D,eslam.data!AQ1092,'collection only'!E:E)</f>
        <v>16325726.09</v>
      </c>
      <c r="K1092" s="26">
        <f>SUMIF('data-from-invoicing'!D:D,eslam.data!AR1092,'data-from-invoicing'!F:F)</f>
        <v>22259454.995999999</v>
      </c>
      <c r="L1092" s="2">
        <f t="shared" si="155"/>
        <v>5933728.9059999995</v>
      </c>
      <c r="M1092" s="2"/>
      <c r="O1092" s="2">
        <v>10000000</v>
      </c>
      <c r="Q1092" s="23"/>
      <c r="R1092" s="2">
        <v>6324855.0800000001</v>
      </c>
      <c r="S1092" s="1">
        <v>44347</v>
      </c>
      <c r="T1092" s="1">
        <v>44341</v>
      </c>
      <c r="U1092" s="1">
        <v>44353</v>
      </c>
      <c r="V1092">
        <v>30</v>
      </c>
      <c r="W1092" s="1">
        <v>44383</v>
      </c>
      <c r="X1092" s="1">
        <v>44368</v>
      </c>
      <c r="Y1092" s="2">
        <v>21344783.289999999</v>
      </c>
      <c r="Z1092" s="2">
        <v>14212069.800000001</v>
      </c>
      <c r="AF1092" s="2">
        <v>57062.5</v>
      </c>
      <c r="AG1092" s="14">
        <f>SUMIF('consultant-gross'!D:D,eslam.data!AQ1092,'consultant-gross'!F:F)</f>
        <v>0</v>
      </c>
      <c r="AH1092" s="14">
        <f>SUMIF('consultant-gross'!D:D,eslam.data!AQ1092,'consultant-gross'!G:G)</f>
        <v>0</v>
      </c>
      <c r="AI1092" s="14">
        <f>SUMIF('consultant-net'!D:D,eslam.data!AQ1092,'consultant-net'!F:F)</f>
        <v>0</v>
      </c>
      <c r="AJ1092" s="2" t="str">
        <f>VLOOKUP(A1092,'eslam-to-invoicing'!A:B,2,0)</f>
        <v>EMAAR-Pkg#162/163- Marassi</v>
      </c>
      <c r="AQ1092" s="2" t="str">
        <f t="shared" si="156"/>
        <v>PKG#1778</v>
      </c>
      <c r="AR1092" s="2" t="str">
        <f t="shared" si="157"/>
        <v>EMAAR-Pkg#162/163- Marassi8</v>
      </c>
    </row>
    <row r="1093" spans="1:44" hidden="1" x14ac:dyDescent="0.3">
      <c r="A1093" s="6" t="s">
        <v>70</v>
      </c>
      <c r="B1093" s="32">
        <f>VLOOKUP(A1093,Sheet1!A:B,2,0)</f>
        <v>1</v>
      </c>
      <c r="C1093" s="6">
        <v>9</v>
      </c>
      <c r="D1093" s="25"/>
      <c r="E1093" s="2">
        <v>1E-4</v>
      </c>
      <c r="F1093" s="26">
        <f>_xlfn.MAXIFS('data-from-invoicing'!E:E,'data-from-invoicing'!D:D,eslam.data!AR1093)</f>
        <v>10891648.49</v>
      </c>
      <c r="G1093" s="2">
        <f t="shared" si="154"/>
        <v>10891648.4899</v>
      </c>
      <c r="H1093" s="2"/>
      <c r="I1093" s="23"/>
      <c r="J1093" s="2">
        <f>SUMIF('collection only'!D:D,eslam.data!AQ1093,'collection only'!E:E)</f>
        <v>11386804.779999999</v>
      </c>
      <c r="K1093" s="26">
        <f>SUMIF('data-from-invoicing'!D:D,eslam.data!AR1093,'data-from-invoicing'!F:F)</f>
        <v>20607532.603099998</v>
      </c>
      <c r="L1093" s="2">
        <f t="shared" si="155"/>
        <v>9220727.8230999988</v>
      </c>
      <c r="M1093" s="2"/>
      <c r="O1093" s="2">
        <v>10000000</v>
      </c>
      <c r="Q1093" s="23"/>
      <c r="R1093" s="2">
        <v>1386804.78</v>
      </c>
      <c r="S1093" s="1">
        <v>44347</v>
      </c>
      <c r="T1093" s="1">
        <v>44341</v>
      </c>
      <c r="U1093" s="1">
        <v>44356</v>
      </c>
      <c r="V1093">
        <v>30</v>
      </c>
      <c r="W1093" s="1">
        <v>44386</v>
      </c>
      <c r="X1093" s="1">
        <v>44368</v>
      </c>
      <c r="Y1093" s="2">
        <v>21344783.289999999</v>
      </c>
      <c r="Z1093" s="2">
        <v>15987748.130000001</v>
      </c>
      <c r="AF1093" s="2">
        <v>57062.5</v>
      </c>
      <c r="AG1093" s="14">
        <f>SUMIF('consultant-gross'!D:D,eslam.data!AQ1093,'consultant-gross'!F:F)</f>
        <v>0</v>
      </c>
      <c r="AH1093" s="14">
        <f>SUMIF('consultant-gross'!D:D,eslam.data!AQ1093,'consultant-gross'!G:G)</f>
        <v>0</v>
      </c>
      <c r="AI1093" s="14">
        <f>SUMIF('consultant-net'!D:D,eslam.data!AQ1093,'consultant-net'!F:F)</f>
        <v>0</v>
      </c>
      <c r="AJ1093" s="2" t="str">
        <f>VLOOKUP(A1093,'eslam-to-invoicing'!A:B,2,0)</f>
        <v>EMAAR-Pkg#162/163- Marassi</v>
      </c>
      <c r="AQ1093" s="2" t="str">
        <f t="shared" si="156"/>
        <v>PKG#1779</v>
      </c>
      <c r="AR1093" s="2" t="str">
        <f t="shared" si="157"/>
        <v>EMAAR-Pkg#162/163- Marassi9</v>
      </c>
    </row>
    <row r="1094" spans="1:44" hidden="1" x14ac:dyDescent="0.3">
      <c r="A1094" s="6" t="s">
        <v>70</v>
      </c>
      <c r="B1094" s="32">
        <f>VLOOKUP(A1094,Sheet1!A:B,2,0)</f>
        <v>1</v>
      </c>
      <c r="C1094" s="6">
        <v>10</v>
      </c>
      <c r="D1094" s="25"/>
      <c r="E1094" s="2">
        <v>9.9996274709701543E-5</v>
      </c>
      <c r="F1094" s="26">
        <f>_xlfn.MAXIFS('data-from-invoicing'!E:E,'data-from-invoicing'!D:D,eslam.data!AR1094)</f>
        <v>14574675.039999999</v>
      </c>
      <c r="G1094" s="2">
        <f t="shared" si="154"/>
        <v>14574675.039900003</v>
      </c>
      <c r="H1094" s="2"/>
      <c r="I1094" s="23"/>
      <c r="J1094" s="2">
        <f>SUMIF('collection only'!D:D,eslam.data!AQ1094,'collection only'!E:E)</f>
        <v>11031892.42</v>
      </c>
      <c r="K1094" s="26">
        <f>SUMIF('data-from-invoicing'!D:D,eslam.data!AR1094,'data-from-invoicing'!F:F)</f>
        <v>18192775.480100002</v>
      </c>
      <c r="L1094" s="2">
        <f t="shared" si="155"/>
        <v>7160883.0601000022</v>
      </c>
      <c r="M1094" s="2"/>
      <c r="O1094" s="2">
        <v>10000000</v>
      </c>
      <c r="Q1094" s="23"/>
      <c r="R1094" s="2">
        <v>1030274.11</v>
      </c>
      <c r="S1094" s="1">
        <v>44347</v>
      </c>
      <c r="T1094" s="1">
        <v>44341</v>
      </c>
      <c r="U1094" s="1">
        <v>44361</v>
      </c>
      <c r="V1094">
        <v>30</v>
      </c>
      <c r="W1094" s="1">
        <v>44391</v>
      </c>
      <c r="X1094" s="1">
        <v>44374</v>
      </c>
      <c r="Y1094" s="2">
        <v>21344783.289999999</v>
      </c>
      <c r="Z1094" s="2">
        <v>17306921.129999999</v>
      </c>
      <c r="AF1094" s="2">
        <v>57062.5</v>
      </c>
      <c r="AG1094" s="14">
        <f>SUMIF('consultant-gross'!D:D,eslam.data!AQ1094,'consultant-gross'!F:F)</f>
        <v>0</v>
      </c>
      <c r="AH1094" s="14">
        <f>SUMIF('consultant-gross'!D:D,eslam.data!AQ1094,'consultant-gross'!G:G)</f>
        <v>0</v>
      </c>
      <c r="AI1094" s="14">
        <f>SUMIF('consultant-net'!D:D,eslam.data!AQ1094,'consultant-net'!F:F)</f>
        <v>0</v>
      </c>
      <c r="AJ1094" s="2" t="str">
        <f>VLOOKUP(A1094,'eslam-to-invoicing'!A:B,2,0)</f>
        <v>EMAAR-Pkg#162/163- Marassi</v>
      </c>
      <c r="AQ1094" s="2" t="str">
        <f t="shared" si="156"/>
        <v>PKG#17710</v>
      </c>
      <c r="AR1094" s="2" t="str">
        <f t="shared" si="157"/>
        <v>EMAAR-Pkg#162/163- Marassi10</v>
      </c>
    </row>
    <row r="1095" spans="1:44" hidden="1" x14ac:dyDescent="0.3">
      <c r="A1095" s="6" t="s">
        <v>70</v>
      </c>
      <c r="B1095" s="32">
        <f>VLOOKUP(A1095,Sheet1!A:B,2,0)</f>
        <v>1</v>
      </c>
      <c r="C1095" s="6">
        <v>11</v>
      </c>
      <c r="D1095" s="25"/>
      <c r="E1095" s="2">
        <v>1.000074505805969E-4</v>
      </c>
      <c r="F1095" s="26">
        <f>_xlfn.MAXIFS('data-from-invoicing'!E:E,'data-from-invoicing'!D:D,eslam.data!AR1095)</f>
        <v>9303551.5199999996</v>
      </c>
      <c r="G1095" s="2">
        <f t="shared" si="154"/>
        <v>9303551.5198999923</v>
      </c>
      <c r="H1095" s="2"/>
      <c r="I1095" s="23"/>
      <c r="J1095" s="2">
        <f>SUMIF('collection only'!D:D,eslam.data!AQ1095,'collection only'!E:E)</f>
        <v>11623911.779999999</v>
      </c>
      <c r="K1095" s="26">
        <f>SUMIF('data-from-invoicing'!D:D,eslam.data!AR1095,'data-from-invoicing'!F:F)</f>
        <v>13368148.5779</v>
      </c>
      <c r="L1095" s="2">
        <f t="shared" si="155"/>
        <v>1744236.7979000006</v>
      </c>
      <c r="M1095" s="2"/>
      <c r="O1095" s="2">
        <v>10000000</v>
      </c>
      <c r="Q1095" s="23"/>
      <c r="R1095" s="2">
        <v>1623911.78</v>
      </c>
      <c r="S1095" s="1">
        <v>44347</v>
      </c>
      <c r="T1095" s="1">
        <v>44341</v>
      </c>
      <c r="U1095" s="1">
        <v>44361</v>
      </c>
      <c r="V1095">
        <v>30</v>
      </c>
      <c r="W1095" s="1">
        <v>44391</v>
      </c>
      <c r="X1095" s="1">
        <v>44374</v>
      </c>
      <c r="Y1095" s="2">
        <v>21344783.289999999</v>
      </c>
      <c r="Z1095" s="2">
        <v>19386193.57</v>
      </c>
      <c r="AF1095" s="2">
        <v>57062.5</v>
      </c>
      <c r="AG1095" s="14">
        <f>SUMIF('consultant-gross'!D:D,eslam.data!AQ1095,'consultant-gross'!F:F)</f>
        <v>0</v>
      </c>
      <c r="AH1095" s="14">
        <f>SUMIF('consultant-gross'!D:D,eslam.data!AQ1095,'consultant-gross'!G:G)</f>
        <v>0</v>
      </c>
      <c r="AI1095" s="14">
        <f>SUMIF('consultant-net'!D:D,eslam.data!AQ1095,'consultant-net'!F:F)</f>
        <v>0</v>
      </c>
      <c r="AJ1095" s="2" t="str">
        <f>VLOOKUP(A1095,'eslam-to-invoicing'!A:B,2,0)</f>
        <v>EMAAR-Pkg#162/163- Marassi</v>
      </c>
      <c r="AQ1095" s="2" t="str">
        <f t="shared" si="156"/>
        <v>PKG#17711</v>
      </c>
      <c r="AR1095" s="2" t="str">
        <f t="shared" si="157"/>
        <v>EMAAR-Pkg#162/163- Marassi11</v>
      </c>
    </row>
    <row r="1096" spans="1:44" hidden="1" x14ac:dyDescent="0.3">
      <c r="A1096" s="6" t="s">
        <v>70</v>
      </c>
      <c r="B1096" s="32">
        <f>VLOOKUP(A1096,Sheet1!A:B,2,0)</f>
        <v>1</v>
      </c>
      <c r="C1096" s="6">
        <v>12</v>
      </c>
      <c r="D1096" s="25"/>
      <c r="E1096" s="2">
        <v>17543747.340530399</v>
      </c>
      <c r="F1096" s="26">
        <f>_xlfn.MAXIFS('data-from-invoicing'!E:E,'data-from-invoicing'!D:D,eslam.data!AR1096)</f>
        <v>17538268.489999998</v>
      </c>
      <c r="G1096" s="2">
        <f t="shared" si="154"/>
        <v>-5478.8505304008722</v>
      </c>
      <c r="H1096" s="2"/>
      <c r="I1096" s="23"/>
      <c r="J1096" s="2">
        <f>SUMIF('collection only'!D:D,eslam.data!AQ1096,'collection only'!E:E)</f>
        <v>11867471.980009992</v>
      </c>
      <c r="K1096" s="26">
        <f>SUMIF('data-from-invoicing'!D:D,eslam.data!AR1096,'data-from-invoicing'!F:F)</f>
        <v>21347264.777399998</v>
      </c>
      <c r="L1096" s="2">
        <f t="shared" si="155"/>
        <v>9479792.7973900065</v>
      </c>
      <c r="M1096" s="2"/>
      <c r="Q1096" s="23"/>
      <c r="R1096" s="2">
        <v>11864115.63070637</v>
      </c>
      <c r="S1096" s="1">
        <v>44347</v>
      </c>
      <c r="T1096" s="1">
        <v>44357</v>
      </c>
      <c r="U1096" s="1">
        <v>44364</v>
      </c>
      <c r="V1096">
        <v>30</v>
      </c>
      <c r="W1096" s="1">
        <v>44394</v>
      </c>
      <c r="X1096" s="1">
        <v>44385</v>
      </c>
      <c r="Y1096" s="2">
        <v>38888530.630530402</v>
      </c>
      <c r="Z1096" s="2">
        <v>16150782.833040001</v>
      </c>
      <c r="AF1096" s="2">
        <v>57062.5</v>
      </c>
      <c r="AG1096" s="14">
        <f>SUMIF('consultant-gross'!D:D,eslam.data!AQ1096,'consultant-gross'!F:F)</f>
        <v>0</v>
      </c>
      <c r="AH1096" s="14">
        <f>SUMIF('consultant-gross'!D:D,eslam.data!AQ1096,'consultant-gross'!G:G)</f>
        <v>0</v>
      </c>
      <c r="AI1096" s="14">
        <f>SUMIF('consultant-net'!D:D,eslam.data!AQ1096,'consultant-net'!F:F)</f>
        <v>0</v>
      </c>
      <c r="AJ1096" s="2" t="str">
        <f>VLOOKUP(A1096,'eslam-to-invoicing'!A:B,2,0)</f>
        <v>EMAAR-Pkg#162/163- Marassi</v>
      </c>
      <c r="AQ1096" s="2" t="str">
        <f t="shared" si="156"/>
        <v>PKG#17712</v>
      </c>
      <c r="AR1096" s="2" t="str">
        <f t="shared" si="157"/>
        <v>EMAAR-Pkg#162/163- Marassi12</v>
      </c>
    </row>
    <row r="1097" spans="1:44" hidden="1" x14ac:dyDescent="0.3">
      <c r="A1097" s="6" t="s">
        <v>70</v>
      </c>
      <c r="B1097" s="32">
        <f>VLOOKUP(A1097,Sheet1!A:B,2,0)</f>
        <v>1</v>
      </c>
      <c r="C1097" s="6">
        <v>13</v>
      </c>
      <c r="D1097" s="25"/>
      <c r="E1097" s="2">
        <v>-1E-4</v>
      </c>
      <c r="F1097" s="26">
        <f>_xlfn.MAXIFS('data-from-invoicing'!E:E,'data-from-invoicing'!D:D,eslam.data!AR1097)</f>
        <v>6375780.4500000002</v>
      </c>
      <c r="G1097" s="2">
        <f t="shared" si="154"/>
        <v>6375780.4501</v>
      </c>
      <c r="H1097" s="2"/>
      <c r="I1097" s="23"/>
      <c r="J1097" s="2">
        <f>SUMIF('collection only'!D:D,eslam.data!AQ1097,'collection only'!E:E)</f>
        <v>4287396.1799900085</v>
      </c>
      <c r="K1097" s="26">
        <f>SUMIF('data-from-invoicing'!D:D,eslam.data!AR1097,'data-from-invoicing'!F:F)</f>
        <v>16955957.473999999</v>
      </c>
      <c r="L1097" s="2">
        <f t="shared" si="155"/>
        <v>12668561.294009991</v>
      </c>
      <c r="M1097" s="2"/>
      <c r="Q1097" s="23"/>
      <c r="R1097" s="2">
        <v>4287396.1799900075</v>
      </c>
      <c r="S1097" s="1">
        <v>44347</v>
      </c>
      <c r="T1097" s="1">
        <v>44357</v>
      </c>
      <c r="U1097" s="1">
        <v>44371</v>
      </c>
      <c r="V1097">
        <v>30</v>
      </c>
      <c r="W1097" s="1">
        <v>44401</v>
      </c>
      <c r="X1097" s="1">
        <v>44385</v>
      </c>
      <c r="Y1097" s="2">
        <v>38888530.630530402</v>
      </c>
      <c r="Z1097" s="2">
        <v>21640406.623040009</v>
      </c>
      <c r="AF1097" s="2">
        <v>57062.5</v>
      </c>
      <c r="AG1097" s="14">
        <f>SUMIF('consultant-gross'!D:D,eslam.data!AQ1097,'consultant-gross'!F:F)</f>
        <v>0</v>
      </c>
      <c r="AH1097" s="14">
        <f>SUMIF('consultant-gross'!D:D,eslam.data!AQ1097,'consultant-gross'!G:G)</f>
        <v>0</v>
      </c>
      <c r="AI1097" s="14">
        <f>SUMIF('consultant-net'!D:D,eslam.data!AQ1097,'consultant-net'!F:F)</f>
        <v>0</v>
      </c>
      <c r="AJ1097" s="2" t="str">
        <f>VLOOKUP(A1097,'eslam-to-invoicing'!A:B,2,0)</f>
        <v>EMAAR-Pkg#162/163- Marassi</v>
      </c>
      <c r="AQ1097" s="2" t="str">
        <f t="shared" si="156"/>
        <v>PKG#17713</v>
      </c>
      <c r="AR1097" s="2" t="str">
        <f t="shared" si="157"/>
        <v>EMAAR-Pkg#162/163- Marassi13</v>
      </c>
    </row>
    <row r="1098" spans="1:44" hidden="1" x14ac:dyDescent="0.3">
      <c r="A1098" s="6" t="s">
        <v>70</v>
      </c>
      <c r="B1098" s="32">
        <f>VLOOKUP(A1098,Sheet1!A:B,2,0)</f>
        <v>1</v>
      </c>
      <c r="C1098" s="6">
        <v>14</v>
      </c>
      <c r="D1098" s="25"/>
      <c r="E1098" s="2">
        <v>-6.3039938211441045E-4</v>
      </c>
      <c r="F1098" s="26">
        <f>_xlfn.MAXIFS('data-from-invoicing'!E:E,'data-from-invoicing'!D:D,eslam.data!AR1098)</f>
        <v>13281620.939999999</v>
      </c>
      <c r="G1098" s="2">
        <f t="shared" si="154"/>
        <v>13281620.940630399</v>
      </c>
      <c r="H1098" s="2"/>
      <c r="I1098" s="23"/>
      <c r="J1098" s="2">
        <f>SUMIF('collection only'!D:D,eslam.data!AQ1098,'collection only'!E:E)</f>
        <v>3654358.5</v>
      </c>
      <c r="K1098" s="26">
        <f>SUMIF('data-from-invoicing'!D:D,eslam.data!AR1098,'data-from-invoicing'!F:F)</f>
        <v>15373453.507999999</v>
      </c>
      <c r="L1098" s="2">
        <f t="shared" si="155"/>
        <v>11719095.007999999</v>
      </c>
      <c r="M1098" s="2"/>
      <c r="Q1098" s="23"/>
      <c r="R1098" s="2">
        <v>3654358.5</v>
      </c>
      <c r="S1098" s="1">
        <v>44377</v>
      </c>
      <c r="T1098" s="1">
        <v>44387</v>
      </c>
      <c r="U1098" s="1">
        <v>44384</v>
      </c>
      <c r="V1098">
        <v>30</v>
      </c>
      <c r="W1098" s="1">
        <v>44414</v>
      </c>
      <c r="X1098" s="1">
        <v>44385</v>
      </c>
      <c r="Y1098" s="2">
        <v>38888530.630000003</v>
      </c>
      <c r="Z1098" s="2">
        <v>26319482.800000001</v>
      </c>
      <c r="AF1098" s="2">
        <v>57062.5</v>
      </c>
      <c r="AG1098" s="14">
        <f>SUMIF('consultant-gross'!D:D,eslam.data!AQ1098,'consultant-gross'!F:F)</f>
        <v>0</v>
      </c>
      <c r="AH1098" s="14">
        <f>SUMIF('consultant-gross'!D:D,eslam.data!AQ1098,'consultant-gross'!G:G)</f>
        <v>0</v>
      </c>
      <c r="AI1098" s="14">
        <f>SUMIF('consultant-net'!D:D,eslam.data!AQ1098,'consultant-net'!F:F)</f>
        <v>0</v>
      </c>
      <c r="AJ1098" s="2" t="str">
        <f>VLOOKUP(A1098,'eslam-to-invoicing'!A:B,2,0)</f>
        <v>EMAAR-Pkg#162/163- Marassi</v>
      </c>
      <c r="AQ1098" s="2" t="str">
        <f t="shared" si="156"/>
        <v>PKG#17714</v>
      </c>
      <c r="AR1098" s="2" t="str">
        <f t="shared" si="157"/>
        <v>EMAAR-Pkg#162/163- Marassi14</v>
      </c>
    </row>
    <row r="1099" spans="1:44" hidden="1" x14ac:dyDescent="0.3">
      <c r="A1099" s="6" t="s">
        <v>70</v>
      </c>
      <c r="B1099" s="32">
        <f>VLOOKUP(A1099,Sheet1!A:B,2,0)</f>
        <v>1</v>
      </c>
      <c r="C1099" s="6">
        <v>15</v>
      </c>
      <c r="D1099" s="25"/>
      <c r="E1099" s="2">
        <v>4.3038448095321662E-4</v>
      </c>
      <c r="F1099" s="26">
        <f>_xlfn.MAXIFS('data-from-invoicing'!E:E,'data-from-invoicing'!D:D,eslam.data!AR1099)</f>
        <v>7388288.7000000002</v>
      </c>
      <c r="G1099" s="2">
        <f t="shared" ref="G1099:G1162" si="158">F1099-E1099</f>
        <v>7388288.6995696155</v>
      </c>
      <c r="H1099" s="2"/>
      <c r="I1099" s="23"/>
      <c r="J1099" s="2">
        <f>SUMIF('collection only'!D:D,eslam.data!AQ1099,'collection only'!E:E)</f>
        <v>30000000</v>
      </c>
      <c r="K1099" s="26">
        <f>SUMIF('data-from-invoicing'!D:D,eslam.data!AR1099,'data-from-invoicing'!F:F)</f>
        <v>4317541.5650000004</v>
      </c>
      <c r="L1099" s="2">
        <f t="shared" ref="L1099:L1162" si="159">K1099-J1099</f>
        <v>-25682458.434999999</v>
      </c>
      <c r="M1099" s="2"/>
      <c r="Q1099" s="23"/>
      <c r="R1099" s="2">
        <v>29999999.999999959</v>
      </c>
      <c r="S1099" s="1">
        <v>44377</v>
      </c>
      <c r="T1099" s="1">
        <v>44387</v>
      </c>
      <c r="U1099" s="1">
        <v>44388</v>
      </c>
      <c r="V1099">
        <v>30</v>
      </c>
      <c r="W1099" s="1">
        <v>44418</v>
      </c>
      <c r="X1099" s="1">
        <v>44392</v>
      </c>
      <c r="Y1099" s="2">
        <v>38888530.630530387</v>
      </c>
      <c r="Z1099" s="2">
        <v>26319482.803040009</v>
      </c>
      <c r="AF1099" s="2">
        <v>57062.5</v>
      </c>
      <c r="AG1099" s="14">
        <f>SUMIF('consultant-gross'!D:D,eslam.data!AQ1099,'consultant-gross'!F:F)</f>
        <v>0</v>
      </c>
      <c r="AH1099" s="14">
        <f>SUMIF('consultant-gross'!D:D,eslam.data!AQ1099,'consultant-gross'!G:G)</f>
        <v>0</v>
      </c>
      <c r="AI1099" s="14">
        <f>SUMIF('consultant-net'!D:D,eslam.data!AQ1099,'consultant-net'!F:F)</f>
        <v>0</v>
      </c>
      <c r="AJ1099" s="2" t="str">
        <f>VLOOKUP(A1099,'eslam-to-invoicing'!A:B,2,0)</f>
        <v>EMAAR-Pkg#162/163- Marassi</v>
      </c>
      <c r="AQ1099" s="2" t="str">
        <f t="shared" ref="AQ1099:AQ1162" si="160">A1099&amp;C1099</f>
        <v>PKG#17715</v>
      </c>
      <c r="AR1099" s="2" t="str">
        <f t="shared" ref="AR1099:AR1162" si="161">AJ1099&amp;C1099</f>
        <v>EMAAR-Pkg#162/163- Marassi15</v>
      </c>
    </row>
    <row r="1100" spans="1:44" hidden="1" x14ac:dyDescent="0.3">
      <c r="A1100" s="6" t="s">
        <v>70</v>
      </c>
      <c r="B1100" s="6">
        <f>VLOOKUP(A1100,Sheet1!A:B,2,0)</f>
        <v>1</v>
      </c>
      <c r="C1100" s="6">
        <v>16</v>
      </c>
      <c r="D1100" s="25"/>
      <c r="E1100" s="2">
        <v>49248459.934860237</v>
      </c>
      <c r="F1100" s="26">
        <f>_xlfn.MAXIFS('data-from-invoicing'!E:E,'data-from-invoicing'!D:D,eslam.data!AR1100)</f>
        <v>49248459.939999998</v>
      </c>
      <c r="G1100" s="2">
        <f t="shared" si="158"/>
        <v>5.1397606730461121E-3</v>
      </c>
      <c r="H1100" s="2"/>
      <c r="I1100" s="23"/>
      <c r="J1100" s="2">
        <f>SUMIF('collection only'!D:D,eslam.data!AQ1100,'collection only'!E:E)</f>
        <v>8978914.1600000001</v>
      </c>
      <c r="K1100" s="26">
        <f>SUMIF('data-from-invoicing'!D:D,eslam.data!AR1100,'data-from-invoicing'!F:F)</f>
        <v>15368075.700999999</v>
      </c>
      <c r="L1100" s="2">
        <f t="shared" si="159"/>
        <v>6389161.5409999993</v>
      </c>
      <c r="M1100" s="2"/>
      <c r="Q1100" s="23"/>
      <c r="R1100" s="2">
        <v>8979568.5092054904</v>
      </c>
      <c r="S1100" s="1">
        <v>44377</v>
      </c>
      <c r="T1100" s="1">
        <v>44387</v>
      </c>
      <c r="U1100" s="1">
        <v>44392</v>
      </c>
      <c r="V1100">
        <v>30</v>
      </c>
      <c r="W1100" s="1">
        <v>44422</v>
      </c>
      <c r="X1100" s="1">
        <v>44416</v>
      </c>
      <c r="Y1100" s="2">
        <v>88136990.565390632</v>
      </c>
      <c r="Z1100" s="2">
        <v>24945340.303040009</v>
      </c>
      <c r="AF1100" s="2">
        <v>415112.5</v>
      </c>
      <c r="AG1100" s="14">
        <f>SUMIF('consultant-gross'!D:D,eslam.data!AQ1100,'consultant-gross'!F:F)</f>
        <v>0</v>
      </c>
      <c r="AH1100" s="14">
        <f>SUMIF('consultant-gross'!D:D,eslam.data!AQ1100,'consultant-gross'!G:G)</f>
        <v>0</v>
      </c>
      <c r="AI1100" s="14">
        <f>SUMIF('consultant-net'!D:D,eslam.data!AQ1100,'consultant-net'!F:F)</f>
        <v>0</v>
      </c>
      <c r="AJ1100" s="2" t="str">
        <f>VLOOKUP(A1100,'eslam-to-invoicing'!A:B,2,0)</f>
        <v>EMAAR-Pkg#162/163- Marassi</v>
      </c>
      <c r="AQ1100" s="2" t="str">
        <f t="shared" si="160"/>
        <v>PKG#17716</v>
      </c>
      <c r="AR1100" s="2" t="str">
        <f t="shared" si="161"/>
        <v>EMAAR-Pkg#162/163- Marassi16</v>
      </c>
    </row>
    <row r="1101" spans="1:44" hidden="1" x14ac:dyDescent="0.3">
      <c r="A1101" s="6" t="s">
        <v>70</v>
      </c>
      <c r="B1101" s="32">
        <f>VLOOKUP(A1101,Sheet1!A:B,2,0)</f>
        <v>1</v>
      </c>
      <c r="C1101" s="6">
        <v>17</v>
      </c>
      <c r="D1101" s="25"/>
      <c r="E1101" s="2">
        <v>4.5093761920928952E-3</v>
      </c>
      <c r="F1101" s="26">
        <f>_xlfn.MAXIFS('data-from-invoicing'!E:E,'data-from-invoicing'!D:D,eslam.data!AR1101)</f>
        <v>5496981.7999999998</v>
      </c>
      <c r="G1101" s="2">
        <f t="shared" si="158"/>
        <v>5496981.7954906235</v>
      </c>
      <c r="H1101" s="2"/>
      <c r="I1101" s="23"/>
      <c r="J1101" s="2">
        <f>SUMIF('collection only'!D:D,eslam.data!AQ1101,'collection only'!E:E)</f>
        <v>311248.17</v>
      </c>
      <c r="K1101" s="26">
        <f>SUMIF('data-from-invoicing'!D:D,eslam.data!AR1101,'data-from-invoicing'!F:F)</f>
        <v>2956365.1601</v>
      </c>
      <c r="L1101" s="2">
        <f t="shared" si="159"/>
        <v>2645116.9901000001</v>
      </c>
      <c r="M1101" s="2"/>
      <c r="Q1101" s="23"/>
      <c r="R1101" s="2">
        <v>311058.51</v>
      </c>
      <c r="S1101" s="1">
        <v>44377</v>
      </c>
      <c r="T1101" s="1">
        <v>44387</v>
      </c>
      <c r="U1101" s="1">
        <v>44405</v>
      </c>
      <c r="V1101">
        <v>30</v>
      </c>
      <c r="W1101" s="1">
        <v>44435</v>
      </c>
      <c r="X1101" s="1">
        <v>44418</v>
      </c>
      <c r="Y1101" s="2">
        <v>88136990.570000008</v>
      </c>
      <c r="Z1101" s="2">
        <v>25343622.640000001</v>
      </c>
      <c r="AF1101" s="2">
        <v>415112.5</v>
      </c>
      <c r="AG1101" s="14">
        <f>SUMIF('consultant-gross'!D:D,eslam.data!AQ1101,'consultant-gross'!F:F)</f>
        <v>0</v>
      </c>
      <c r="AH1101" s="14">
        <f>SUMIF('consultant-gross'!D:D,eslam.data!AQ1101,'consultant-gross'!G:G)</f>
        <v>0</v>
      </c>
      <c r="AI1101" s="14">
        <f>SUMIF('consultant-net'!D:D,eslam.data!AQ1101,'consultant-net'!F:F)</f>
        <v>0</v>
      </c>
      <c r="AJ1101" s="2" t="str">
        <f>VLOOKUP(A1101,'eslam-to-invoicing'!A:B,2,0)</f>
        <v>EMAAR-Pkg#162/163- Marassi</v>
      </c>
      <c r="AQ1101" s="2" t="str">
        <f t="shared" si="160"/>
        <v>PKG#17717</v>
      </c>
      <c r="AR1101" s="2" t="str">
        <f t="shared" si="161"/>
        <v>EMAAR-Pkg#162/163- Marassi17</v>
      </c>
    </row>
    <row r="1102" spans="1:44" hidden="1" x14ac:dyDescent="0.3">
      <c r="A1102" s="6" t="s">
        <v>70</v>
      </c>
      <c r="B1102" s="32">
        <f>VLOOKUP(A1102,Sheet1!A:B,2,0)</f>
        <v>1</v>
      </c>
      <c r="C1102" s="6">
        <v>18</v>
      </c>
      <c r="D1102" s="25"/>
      <c r="E1102" s="2">
        <v>12925810.52</v>
      </c>
      <c r="F1102" s="26">
        <f>_xlfn.MAXIFS('data-from-invoicing'!E:E,'data-from-invoicing'!D:D,eslam.data!AR1102)</f>
        <v>12923817.910000002</v>
      </c>
      <c r="G1102" s="2">
        <f t="shared" si="158"/>
        <v>-1992.6099999975413</v>
      </c>
      <c r="H1102" s="2"/>
      <c r="I1102" s="23"/>
      <c r="J1102" s="2">
        <f>SUMIF('collection only'!D:D,eslam.data!AQ1102,'collection only'!E:E)</f>
        <v>15059090.32</v>
      </c>
      <c r="K1102" s="26">
        <f>SUMIF('data-from-invoicing'!D:D,eslam.data!AR1102,'data-from-invoicing'!F:F)</f>
        <v>19270685.583500002</v>
      </c>
      <c r="L1102" s="2">
        <f t="shared" si="159"/>
        <v>4211595.2635000013</v>
      </c>
      <c r="M1102" s="2"/>
      <c r="Q1102" s="23"/>
      <c r="R1102" s="2">
        <v>15056356.09</v>
      </c>
      <c r="S1102" s="1">
        <v>44377</v>
      </c>
      <c r="T1102" s="1">
        <v>44387</v>
      </c>
      <c r="U1102" s="1">
        <v>44410</v>
      </c>
      <c r="V1102">
        <v>30</v>
      </c>
      <c r="W1102" s="1">
        <v>44440</v>
      </c>
      <c r="X1102" s="1">
        <v>44441</v>
      </c>
      <c r="Y1102" s="2">
        <v>101062801.09</v>
      </c>
      <c r="Z1102" s="2">
        <v>31043670.300000001</v>
      </c>
      <c r="AF1102" s="2">
        <v>415112.5</v>
      </c>
      <c r="AG1102" s="14">
        <f>SUMIF('consultant-gross'!D:D,eslam.data!AQ1102,'consultant-gross'!F:F)</f>
        <v>12925810.519999996</v>
      </c>
      <c r="AH1102" s="14">
        <f>SUMIF('consultant-gross'!D:D,eslam.data!AQ1102,'consultant-gross'!G:G)</f>
        <v>101062801.09</v>
      </c>
      <c r="AI1102" s="14">
        <f>SUMIF('consultant-net'!D:D,eslam.data!AQ1102,'consultant-net'!F:F)</f>
        <v>15056356.09</v>
      </c>
      <c r="AJ1102" s="2" t="str">
        <f>VLOOKUP(A1102,'eslam-to-invoicing'!A:B,2,0)</f>
        <v>EMAAR-Pkg#162/163- Marassi</v>
      </c>
      <c r="AQ1102" s="2" t="str">
        <f t="shared" si="160"/>
        <v>PKG#17718</v>
      </c>
      <c r="AR1102" s="2" t="str">
        <f t="shared" si="161"/>
        <v>EMAAR-Pkg#162/163- Marassi18</v>
      </c>
    </row>
    <row r="1103" spans="1:44" hidden="1" x14ac:dyDescent="0.3">
      <c r="A1103" s="6" t="s">
        <v>70</v>
      </c>
      <c r="B1103" s="32">
        <f>VLOOKUP(A1103,Sheet1!A:B,2,0)</f>
        <v>1</v>
      </c>
      <c r="C1103" s="6">
        <v>19</v>
      </c>
      <c r="D1103" s="25"/>
      <c r="E1103" s="2">
        <v>-1E-4</v>
      </c>
      <c r="F1103" s="26">
        <f>_xlfn.MAXIFS('data-from-invoicing'!E:E,'data-from-invoicing'!D:D,eslam.data!AR1103)</f>
        <v>9320216.4900000002</v>
      </c>
      <c r="G1103" s="2">
        <f t="shared" si="158"/>
        <v>9320216.4901000001</v>
      </c>
      <c r="H1103" s="2"/>
      <c r="I1103" s="23"/>
      <c r="J1103" s="2">
        <f>SUMIF('collection only'!D:D,eslam.data!AQ1103,'collection only'!E:E)</f>
        <v>6143418.3099999996</v>
      </c>
      <c r="K1103" s="26">
        <f>SUMIF('data-from-invoicing'!D:D,eslam.data!AR1103,'data-from-invoicing'!F:F)</f>
        <v>15003262.304599999</v>
      </c>
      <c r="L1103" s="2">
        <f t="shared" si="159"/>
        <v>8859843.994599998</v>
      </c>
      <c r="M1103" s="2"/>
      <c r="Q1103" s="23"/>
      <c r="R1103" s="2">
        <v>6139746.3300000001</v>
      </c>
      <c r="S1103" s="1">
        <v>44408</v>
      </c>
      <c r="T1103" s="1">
        <v>44402</v>
      </c>
      <c r="U1103" s="1">
        <v>44413</v>
      </c>
      <c r="V1103">
        <v>30</v>
      </c>
      <c r="W1103" s="1">
        <v>44443</v>
      </c>
      <c r="X1103" s="1">
        <v>44455</v>
      </c>
      <c r="Y1103" s="2">
        <v>101062801.09</v>
      </c>
      <c r="Z1103" s="2">
        <v>38754821.030000001</v>
      </c>
      <c r="AF1103" s="2">
        <v>528137.5</v>
      </c>
      <c r="AG1103" s="14">
        <f>SUMIF('consultant-gross'!D:D,eslam.data!AQ1103,'consultant-gross'!F:F)</f>
        <v>-1E-4</v>
      </c>
      <c r="AH1103" s="14">
        <f>SUMIF('consultant-gross'!D:D,eslam.data!AQ1103,'consultant-gross'!G:G)</f>
        <v>101062801.09</v>
      </c>
      <c r="AI1103" s="14">
        <f>SUMIF('consultant-net'!D:D,eslam.data!AQ1103,'consultant-net'!F:F)</f>
        <v>-1E-3</v>
      </c>
      <c r="AJ1103" s="2" t="str">
        <f>VLOOKUP(A1103,'eslam-to-invoicing'!A:B,2,0)</f>
        <v>EMAAR-Pkg#162/163- Marassi</v>
      </c>
      <c r="AQ1103" s="2" t="str">
        <f t="shared" si="160"/>
        <v>PKG#17719</v>
      </c>
      <c r="AR1103" s="2" t="str">
        <f t="shared" si="161"/>
        <v>EMAAR-Pkg#162/163- Marassi19</v>
      </c>
    </row>
    <row r="1104" spans="1:44" hidden="1" x14ac:dyDescent="0.3">
      <c r="A1104" s="6" t="s">
        <v>70</v>
      </c>
      <c r="B1104" s="6">
        <f>VLOOKUP(A1104,Sheet1!A:B,2,0)</f>
        <v>1</v>
      </c>
      <c r="C1104" s="6">
        <v>20</v>
      </c>
      <c r="D1104" s="25"/>
      <c r="E1104" s="2">
        <v>10455877.970000001</v>
      </c>
      <c r="F1104" s="26">
        <f>_xlfn.MAXIFS('data-from-invoicing'!E:E,'data-from-invoicing'!D:D,eslam.data!AR1104)</f>
        <v>10455877.960000001</v>
      </c>
      <c r="G1104" s="2">
        <f t="shared" si="158"/>
        <v>-9.9999997764825821E-3</v>
      </c>
      <c r="H1104" s="2"/>
      <c r="I1104" s="23"/>
      <c r="J1104" s="2">
        <f>SUMIF('collection only'!D:D,eslam.data!AQ1104,'collection only'!E:E)</f>
        <v>7621726.8300000001</v>
      </c>
      <c r="K1104" s="26">
        <f>SUMIF('data-from-invoicing'!D:D,eslam.data!AR1104,'data-from-invoicing'!F:F)</f>
        <v>10622091.773</v>
      </c>
      <c r="L1104" s="2">
        <f t="shared" si="159"/>
        <v>3000364.943</v>
      </c>
      <c r="M1104" s="2"/>
      <c r="Q1104" s="23"/>
      <c r="R1104" s="2">
        <v>7622310.5</v>
      </c>
      <c r="S1104" s="1">
        <v>44408</v>
      </c>
      <c r="T1104" s="1">
        <v>44402</v>
      </c>
      <c r="U1104" s="1">
        <v>44416</v>
      </c>
      <c r="V1104">
        <v>30</v>
      </c>
      <c r="W1104" s="1">
        <v>44446</v>
      </c>
      <c r="X1104" s="1">
        <v>44488</v>
      </c>
      <c r="Y1104" s="2">
        <v>111518679.06</v>
      </c>
      <c r="Z1104" s="2">
        <v>37529135.789999999</v>
      </c>
      <c r="AF1104" s="2">
        <v>528137.5</v>
      </c>
      <c r="AG1104" s="14">
        <f>SUMIF('consultant-gross'!D:D,eslam.data!AQ1104,'consultant-gross'!F:F)</f>
        <v>-1E-3</v>
      </c>
      <c r="AH1104" s="14">
        <f>SUMIF('consultant-gross'!D:D,eslam.data!AQ1104,'consultant-gross'!G:G)</f>
        <v>101062801.09</v>
      </c>
      <c r="AI1104" s="14">
        <f>SUMIF('consultant-net'!D:D,eslam.data!AQ1104,'consultant-net'!F:F)</f>
        <v>-1E-3</v>
      </c>
      <c r="AJ1104" s="2" t="str">
        <f>VLOOKUP(A1104,'eslam-to-invoicing'!A:B,2,0)</f>
        <v>EMAAR-Pkg#162/163- Marassi</v>
      </c>
      <c r="AQ1104" s="2" t="str">
        <f t="shared" si="160"/>
        <v>PKG#17720</v>
      </c>
      <c r="AR1104" s="2" t="str">
        <f t="shared" si="161"/>
        <v>EMAAR-Pkg#162/163- Marassi20</v>
      </c>
    </row>
    <row r="1105" spans="1:44" hidden="1" x14ac:dyDescent="0.3">
      <c r="A1105" s="6" t="s">
        <v>70</v>
      </c>
      <c r="B1105" s="6">
        <f>VLOOKUP(A1105,Sheet1!A:B,2,0)</f>
        <v>1</v>
      </c>
      <c r="C1105" s="6">
        <v>21</v>
      </c>
      <c r="D1105" s="25"/>
      <c r="E1105" s="2">
        <v>10986391.48999998</v>
      </c>
      <c r="F1105" s="26">
        <f>_xlfn.MAXIFS('data-from-invoicing'!E:E,'data-from-invoicing'!D:D,eslam.data!AR1105)</f>
        <v>10986391.5</v>
      </c>
      <c r="G1105" s="2">
        <f t="shared" si="158"/>
        <v>1.0000020265579224E-2</v>
      </c>
      <c r="H1105" s="2"/>
      <c r="I1105" s="23"/>
      <c r="J1105" s="2">
        <f>SUMIF('collection only'!D:D,eslam.data!AQ1105,'collection only'!E:E)</f>
        <v>5553244.96</v>
      </c>
      <c r="K1105" s="26">
        <f>SUMIF('data-from-invoicing'!D:D,eslam.data!AR1105,'data-from-invoicing'!F:F)</f>
        <v>11574799.055500001</v>
      </c>
      <c r="L1105" s="2">
        <f t="shared" si="159"/>
        <v>6021554.0955000008</v>
      </c>
      <c r="M1105" s="2"/>
      <c r="Q1105" s="23"/>
      <c r="R1105" s="2">
        <v>5555354.29</v>
      </c>
      <c r="S1105" s="1">
        <v>44408</v>
      </c>
      <c r="T1105" s="1">
        <v>44402</v>
      </c>
      <c r="U1105" s="1">
        <v>44425</v>
      </c>
      <c r="V1105">
        <v>30</v>
      </c>
      <c r="W1105" s="1">
        <v>44455</v>
      </c>
      <c r="X1105" s="1">
        <v>44518</v>
      </c>
      <c r="Y1105" s="2">
        <v>122505070.55</v>
      </c>
      <c r="Z1105" s="2">
        <v>33099520.870000001</v>
      </c>
      <c r="AF1105" s="2">
        <v>528137.5</v>
      </c>
      <c r="AG1105" s="14">
        <f>SUMIF('consultant-gross'!D:D,eslam.data!AQ1105,'consultant-gross'!F:F)</f>
        <v>-1E-4</v>
      </c>
      <c r="AH1105" s="14">
        <f>SUMIF('consultant-gross'!D:D,eslam.data!AQ1105,'consultant-gross'!G:G)</f>
        <v>111518679.06</v>
      </c>
      <c r="AI1105" s="14">
        <f>SUMIF('consultant-net'!D:D,eslam.data!AQ1105,'consultant-net'!F:F)</f>
        <v>-1E-4</v>
      </c>
      <c r="AJ1105" s="2" t="str">
        <f>VLOOKUP(A1105,'eslam-to-invoicing'!A:B,2,0)</f>
        <v>EMAAR-Pkg#162/163- Marassi</v>
      </c>
      <c r="AQ1105" s="2" t="str">
        <f t="shared" si="160"/>
        <v>PKG#17721</v>
      </c>
      <c r="AR1105" s="2" t="str">
        <f t="shared" si="161"/>
        <v>EMAAR-Pkg#162/163- Marassi21</v>
      </c>
    </row>
    <row r="1106" spans="1:44" hidden="1" x14ac:dyDescent="0.3">
      <c r="A1106" s="6" t="s">
        <v>70</v>
      </c>
      <c r="B1106" s="32">
        <f>VLOOKUP(A1106,Sheet1!A:B,2,0)</f>
        <v>1</v>
      </c>
      <c r="C1106" s="6">
        <v>22</v>
      </c>
      <c r="D1106" s="25"/>
      <c r="E1106" s="2">
        <v>7592601.0900000175</v>
      </c>
      <c r="F1106" s="26">
        <f>_xlfn.MAXIFS('data-from-invoicing'!E:E,'data-from-invoicing'!D:D,eslam.data!AR1106)</f>
        <v>7589823.4800000004</v>
      </c>
      <c r="G1106" s="2">
        <f t="shared" si="158"/>
        <v>-2777.6100000170991</v>
      </c>
      <c r="H1106" s="2"/>
      <c r="I1106" s="23"/>
      <c r="J1106" s="2">
        <f>SUMIF('collection only'!D:D,eslam.data!AQ1106,'collection only'!E:E)</f>
        <v>3436603.03</v>
      </c>
      <c r="K1106" s="26">
        <f>SUMIF('data-from-invoicing'!D:D,eslam.data!AR1106,'data-from-invoicing'!F:F)</f>
        <v>6046552.4979999997</v>
      </c>
      <c r="L1106" s="2">
        <f t="shared" si="159"/>
        <v>2609949.4679999999</v>
      </c>
      <c r="M1106" s="2"/>
      <c r="Q1106" s="23"/>
      <c r="R1106" s="2">
        <v>3438276.09</v>
      </c>
      <c r="S1106" s="1">
        <v>44439</v>
      </c>
      <c r="T1106" s="1">
        <v>44439</v>
      </c>
      <c r="U1106" s="1">
        <v>44439</v>
      </c>
      <c r="V1106">
        <v>30</v>
      </c>
      <c r="W1106" s="1">
        <v>44469</v>
      </c>
      <c r="X1106" s="1">
        <v>44537</v>
      </c>
      <c r="Y1106" s="2">
        <v>130097671.64</v>
      </c>
      <c r="Z1106" s="2">
        <v>29527784.899999999</v>
      </c>
      <c r="AF1106" s="2">
        <v>528137.5</v>
      </c>
      <c r="AG1106" s="14">
        <f>SUMIF('consultant-gross'!D:D,eslam.data!AQ1106,'consultant-gross'!F:F)</f>
        <v>-1E-4</v>
      </c>
      <c r="AH1106" s="14">
        <f>SUMIF('consultant-gross'!D:D,eslam.data!AQ1106,'consultant-gross'!G:G)</f>
        <v>122505070.54999998</v>
      </c>
      <c r="AI1106" s="14">
        <f>SUMIF('consultant-net'!D:D,eslam.data!AQ1106,'consultant-net'!F:F)</f>
        <v>-1E-4</v>
      </c>
      <c r="AJ1106" s="2" t="str">
        <f>VLOOKUP(A1106,'eslam-to-invoicing'!A:B,2,0)</f>
        <v>EMAAR-Pkg#162/163- Marassi</v>
      </c>
      <c r="AQ1106" s="2" t="str">
        <f t="shared" si="160"/>
        <v>PKG#17722</v>
      </c>
      <c r="AR1106" s="2" t="str">
        <f t="shared" si="161"/>
        <v>EMAAR-Pkg#162/163- Marassi22</v>
      </c>
    </row>
    <row r="1107" spans="1:44" hidden="1" x14ac:dyDescent="0.3">
      <c r="A1107" s="6" t="s">
        <v>70</v>
      </c>
      <c r="B1107" s="32">
        <f>VLOOKUP(A1107,Sheet1!A:B,2,0)</f>
        <v>1</v>
      </c>
      <c r="C1107" s="6">
        <v>23</v>
      </c>
      <c r="D1107" s="25"/>
      <c r="E1107" s="2">
        <v>4755868.700000003</v>
      </c>
      <c r="F1107" s="26">
        <f>_xlfn.MAXIFS('data-from-invoicing'!E:E,'data-from-invoicing'!D:D,eslam.data!AR1107)</f>
        <v>6328514.7800000003</v>
      </c>
      <c r="G1107" s="2">
        <f t="shared" si="158"/>
        <v>1572646.0799999973</v>
      </c>
      <c r="H1107" s="2"/>
      <c r="I1107" s="23"/>
      <c r="J1107" s="2">
        <f>SUMIF('collection only'!D:D,eslam.data!AQ1107,'collection only'!E:E)</f>
        <v>4324164.09</v>
      </c>
      <c r="K1107" s="26">
        <f>SUMIF('data-from-invoicing'!D:D,eslam.data!AR1107,'data-from-invoicing'!F:F)</f>
        <v>8263496.6735000014</v>
      </c>
      <c r="L1107" s="2">
        <f t="shared" si="159"/>
        <v>3939332.5835000016</v>
      </c>
      <c r="M1107" s="2"/>
      <c r="Q1107" s="23"/>
      <c r="R1107" s="2">
        <v>4323818.2</v>
      </c>
      <c r="S1107" s="1">
        <v>44439</v>
      </c>
      <c r="T1107" s="1">
        <v>44444</v>
      </c>
      <c r="U1107" s="1">
        <v>44447</v>
      </c>
      <c r="V1107">
        <v>30</v>
      </c>
      <c r="W1107" s="1">
        <v>44477</v>
      </c>
      <c r="X1107" s="1">
        <v>44565</v>
      </c>
      <c r="Y1107" s="2">
        <v>134853540.34</v>
      </c>
      <c r="Z1107" s="2">
        <v>30254166.649999999</v>
      </c>
      <c r="AF1107" s="2">
        <v>674051.5</v>
      </c>
      <c r="AG1107" s="14">
        <f>SUMIF('consultant-gross'!D:D,eslam.data!AQ1107,'consultant-gross'!F:F)</f>
        <v>-1E-4</v>
      </c>
      <c r="AH1107" s="14">
        <f>SUMIF('consultant-gross'!D:D,eslam.data!AQ1107,'consultant-gross'!G:G)</f>
        <v>130097671.64</v>
      </c>
      <c r="AI1107" s="14">
        <f>SUMIF('consultant-net'!D:D,eslam.data!AQ1107,'consultant-net'!F:F)</f>
        <v>-1E-4</v>
      </c>
      <c r="AJ1107" s="2" t="str">
        <f>VLOOKUP(A1107,'eslam-to-invoicing'!A:B,2,0)</f>
        <v>EMAAR-Pkg#162/163- Marassi</v>
      </c>
      <c r="AQ1107" s="2" t="str">
        <f t="shared" si="160"/>
        <v>PKG#17723</v>
      </c>
      <c r="AR1107" s="2" t="str">
        <f t="shared" si="161"/>
        <v>EMAAR-Pkg#162/163- Marassi23</v>
      </c>
    </row>
    <row r="1108" spans="1:44" hidden="1" x14ac:dyDescent="0.3">
      <c r="A1108" s="6" t="s">
        <v>70</v>
      </c>
      <c r="B1108" s="32">
        <f>VLOOKUP(A1108,Sheet1!A:B,2,0)</f>
        <v>1</v>
      </c>
      <c r="C1108" s="6">
        <v>24</v>
      </c>
      <c r="D1108" s="25"/>
      <c r="E1108" s="2">
        <v>5954515.8899999857</v>
      </c>
      <c r="F1108" s="26">
        <f>_xlfn.MAXIFS('data-from-invoicing'!E:E,'data-from-invoicing'!D:D,eslam.data!AR1108)</f>
        <v>6666259.3200000003</v>
      </c>
      <c r="G1108" s="2">
        <f t="shared" si="158"/>
        <v>711743.4300000146</v>
      </c>
      <c r="H1108" s="2"/>
      <c r="I1108" s="23"/>
      <c r="J1108" s="2">
        <f>SUMIF('collection only'!D:D,eslam.data!AQ1108,'collection only'!E:E)</f>
        <v>4835218.42</v>
      </c>
      <c r="K1108" s="26">
        <f>SUMIF('data-from-invoicing'!D:D,eslam.data!AR1108,'data-from-invoicing'!F:F)</f>
        <v>11118548.566</v>
      </c>
      <c r="L1108" s="2">
        <f t="shared" si="159"/>
        <v>6283330.1459999997</v>
      </c>
      <c r="M1108" s="2"/>
      <c r="Q1108" s="23"/>
      <c r="R1108" s="2">
        <v>4835550.93</v>
      </c>
      <c r="S1108" s="1">
        <v>44439</v>
      </c>
      <c r="T1108" s="1">
        <v>44444</v>
      </c>
      <c r="U1108" s="1">
        <v>44451</v>
      </c>
      <c r="V1108">
        <v>30</v>
      </c>
      <c r="W1108" s="1">
        <v>44481</v>
      </c>
      <c r="X1108" s="1">
        <v>44587</v>
      </c>
      <c r="Y1108" s="2">
        <v>140808056.22999999</v>
      </c>
      <c r="Z1108" s="2">
        <v>29555882.899999999</v>
      </c>
      <c r="AF1108" s="2">
        <v>0</v>
      </c>
      <c r="AG1108" s="14">
        <f>SUMIF('consultant-gross'!D:D,eslam.data!AQ1108,'consultant-gross'!F:F)</f>
        <v>-1E-4</v>
      </c>
      <c r="AH1108" s="14">
        <f>SUMIF('consultant-gross'!D:D,eslam.data!AQ1108,'consultant-gross'!G:G)</f>
        <v>134853540.34</v>
      </c>
      <c r="AI1108" s="14">
        <f>SUMIF('consultant-net'!D:D,eslam.data!AQ1108,'consultant-net'!F:F)</f>
        <v>-1E-4</v>
      </c>
      <c r="AJ1108" s="2" t="str">
        <f>VLOOKUP(A1108,'eslam-to-invoicing'!A:B,2,0)</f>
        <v>EMAAR-Pkg#162/163- Marassi</v>
      </c>
      <c r="AQ1108" s="2" t="str">
        <f t="shared" si="160"/>
        <v>PKG#17724</v>
      </c>
      <c r="AR1108" s="2" t="str">
        <f t="shared" si="161"/>
        <v>EMAAR-Pkg#162/163- Marassi24</v>
      </c>
    </row>
    <row r="1109" spans="1:44" hidden="1" x14ac:dyDescent="0.3">
      <c r="A1109" s="6" t="s">
        <v>70</v>
      </c>
      <c r="B1109" s="32">
        <f>VLOOKUP(A1109,Sheet1!A:B,2,0)</f>
        <v>1</v>
      </c>
      <c r="C1109" s="6">
        <v>25</v>
      </c>
      <c r="D1109" s="25"/>
      <c r="E1109" s="2">
        <v>3618126.709999979</v>
      </c>
      <c r="F1109" s="26">
        <f>_xlfn.MAXIFS('data-from-invoicing'!E:E,'data-from-invoicing'!D:D,eslam.data!AR1109)</f>
        <v>12934137.539999999</v>
      </c>
      <c r="G1109" s="2">
        <f t="shared" si="158"/>
        <v>9316010.8300000206</v>
      </c>
      <c r="H1109" s="2"/>
      <c r="I1109" s="23"/>
      <c r="J1109" s="2">
        <f>SUMIF('collection only'!D:D,eslam.data!AQ1109,'collection only'!E:E)</f>
        <v>4062657.22</v>
      </c>
      <c r="K1109" s="26">
        <f>SUMIF('data-from-invoicing'!D:D,eslam.data!AR1109,'data-from-invoicing'!F:F)</f>
        <v>16704168.777000001</v>
      </c>
      <c r="L1109" s="2">
        <f t="shared" si="159"/>
        <v>12641511.557</v>
      </c>
      <c r="M1109" s="2"/>
      <c r="Q1109" s="23"/>
      <c r="R1109" s="2">
        <v>4062127.69</v>
      </c>
      <c r="S1109" s="1">
        <v>44469</v>
      </c>
      <c r="T1109" s="1">
        <v>44464</v>
      </c>
      <c r="U1109" s="1">
        <v>44475</v>
      </c>
      <c r="V1109">
        <v>30</v>
      </c>
      <c r="W1109" s="1">
        <v>44505</v>
      </c>
      <c r="X1109" s="1">
        <v>44620</v>
      </c>
      <c r="Y1109" s="2">
        <v>144426182.94</v>
      </c>
      <c r="Z1109" s="2">
        <v>30667900.140000001</v>
      </c>
      <c r="AF1109" s="2">
        <v>0</v>
      </c>
      <c r="AG1109" s="14">
        <f>SUMIF('consultant-gross'!D:D,eslam.data!AQ1109,'consultant-gross'!F:F)</f>
        <v>-1E-4</v>
      </c>
      <c r="AH1109" s="14">
        <f>SUMIF('consultant-gross'!D:D,eslam.data!AQ1109,'consultant-gross'!G:G)</f>
        <v>140808056.22999999</v>
      </c>
      <c r="AI1109" s="14">
        <f>SUMIF('consultant-net'!D:D,eslam.data!AQ1109,'consultant-net'!F:F)</f>
        <v>-1E-4</v>
      </c>
      <c r="AJ1109" s="2" t="str">
        <f>VLOOKUP(A1109,'eslam-to-invoicing'!A:B,2,0)</f>
        <v>EMAAR-Pkg#162/163- Marassi</v>
      </c>
      <c r="AQ1109" s="2" t="str">
        <f t="shared" si="160"/>
        <v>PKG#17725</v>
      </c>
      <c r="AR1109" s="2" t="str">
        <f t="shared" si="161"/>
        <v>EMAAR-Pkg#162/163- Marassi25</v>
      </c>
    </row>
    <row r="1110" spans="1:44" hidden="1" x14ac:dyDescent="0.3">
      <c r="A1110" s="6" t="s">
        <v>70</v>
      </c>
      <c r="B1110" s="32">
        <f>VLOOKUP(A1110,Sheet1!A:B,2,0)</f>
        <v>1</v>
      </c>
      <c r="C1110" s="6">
        <v>26</v>
      </c>
      <c r="D1110" s="25"/>
      <c r="E1110" s="2">
        <v>-9.9997019767761233E-4</v>
      </c>
      <c r="F1110" s="26">
        <f>_xlfn.MAXIFS('data-from-invoicing'!E:E,'data-from-invoicing'!D:D,eslam.data!AR1110)</f>
        <v>6526578.3099999996</v>
      </c>
      <c r="G1110" s="2">
        <f t="shared" si="158"/>
        <v>6526578.31099997</v>
      </c>
      <c r="H1110" s="2"/>
      <c r="I1110" s="23"/>
      <c r="J1110" s="2">
        <f>SUMIF('collection only'!D:D,eslam.data!AQ1110,'collection only'!E:E)</f>
        <v>30000000</v>
      </c>
      <c r="K1110" s="26">
        <f>SUMIF('data-from-invoicing'!D:D,eslam.data!AR1110,'data-from-invoicing'!F:F)</f>
        <v>8378952.3770000003</v>
      </c>
      <c r="L1110" s="2">
        <f t="shared" si="159"/>
        <v>-21621047.623</v>
      </c>
      <c r="M1110" s="2"/>
      <c r="Q1110" s="23"/>
      <c r="R1110" s="2">
        <v>30000000</v>
      </c>
      <c r="S1110" s="1">
        <v>44500</v>
      </c>
      <c r="T1110" s="1">
        <v>44494</v>
      </c>
      <c r="U1110" s="1">
        <v>44503</v>
      </c>
      <c r="V1110">
        <v>30</v>
      </c>
      <c r="W1110" s="1">
        <v>44533</v>
      </c>
      <c r="X1110" s="1">
        <v>44633</v>
      </c>
      <c r="Y1110" s="2">
        <v>144426182.94</v>
      </c>
      <c r="Z1110" s="2">
        <v>30667900.140000001</v>
      </c>
      <c r="AF1110" s="2">
        <v>0</v>
      </c>
      <c r="AG1110" s="14">
        <f>SUMIF('consultant-gross'!D:D,eslam.data!AQ1110,'consultant-gross'!F:F)</f>
        <v>0</v>
      </c>
      <c r="AH1110" s="14">
        <f>SUMIF('consultant-gross'!D:D,eslam.data!AQ1110,'consultant-gross'!G:G)</f>
        <v>0</v>
      </c>
      <c r="AI1110" s="14">
        <f>SUMIF('consultant-net'!D:D,eslam.data!AQ1110,'consultant-net'!F:F)</f>
        <v>-1E-4</v>
      </c>
      <c r="AJ1110" s="2" t="str">
        <f>VLOOKUP(A1110,'eslam-to-invoicing'!A:B,2,0)</f>
        <v>EMAAR-Pkg#162/163- Marassi</v>
      </c>
      <c r="AQ1110" s="2" t="str">
        <f t="shared" si="160"/>
        <v>PKG#17726</v>
      </c>
      <c r="AR1110" s="2" t="str">
        <f t="shared" si="161"/>
        <v>EMAAR-Pkg#162/163- Marassi26</v>
      </c>
    </row>
    <row r="1111" spans="1:44" hidden="1" x14ac:dyDescent="0.3">
      <c r="A1111" s="6" t="s">
        <v>70</v>
      </c>
      <c r="B1111" s="32">
        <f>VLOOKUP(A1111,Sheet1!A:B,2,0)</f>
        <v>1</v>
      </c>
      <c r="C1111" s="6">
        <v>27</v>
      </c>
      <c r="D1111" s="25"/>
      <c r="E1111" s="2">
        <v>1336271.099999994</v>
      </c>
      <c r="F1111" s="26">
        <f>_xlfn.MAXIFS('data-from-invoicing'!E:E,'data-from-invoicing'!D:D,eslam.data!AR1111)</f>
        <v>4132634.87</v>
      </c>
      <c r="G1111" s="2">
        <f t="shared" si="158"/>
        <v>2796363.7700000061</v>
      </c>
      <c r="H1111" s="2"/>
      <c r="I1111" s="23"/>
      <c r="J1111" s="2">
        <f>SUMIF('collection only'!D:D,eslam.data!AQ1111,'collection only'!E:E)</f>
        <v>1920749.49</v>
      </c>
      <c r="K1111" s="26">
        <f>SUMIF('data-from-invoicing'!D:D,eslam.data!AR1111,'data-from-invoicing'!F:F)</f>
        <v>3653603.3234999999</v>
      </c>
      <c r="L1111" s="2">
        <f t="shared" si="159"/>
        <v>1732853.8334999999</v>
      </c>
      <c r="M1111" s="2"/>
      <c r="Q1111" s="23"/>
      <c r="R1111" s="2">
        <v>1920178.92</v>
      </c>
      <c r="S1111" s="1">
        <v>44530</v>
      </c>
      <c r="T1111" s="1">
        <v>44525</v>
      </c>
      <c r="U1111" s="1">
        <v>44537</v>
      </c>
      <c r="V1111">
        <v>30</v>
      </c>
      <c r="W1111" s="1">
        <v>44567</v>
      </c>
      <c r="X1111" s="1">
        <v>44643</v>
      </c>
      <c r="Y1111" s="2">
        <v>145762454.03999999</v>
      </c>
      <c r="Z1111" s="2">
        <v>31729493.34</v>
      </c>
      <c r="AF1111" s="2">
        <v>0</v>
      </c>
      <c r="AG1111" s="14">
        <f>SUMIF('consultant-gross'!D:D,eslam.data!AQ1111,'consultant-gross'!F:F)</f>
        <v>0</v>
      </c>
      <c r="AH1111" s="14">
        <f>SUMIF('consultant-gross'!D:D,eslam.data!AQ1111,'consultant-gross'!G:G)</f>
        <v>0</v>
      </c>
      <c r="AI1111" s="14">
        <f>SUMIF('consultant-net'!D:D,eslam.data!AQ1111,'consultant-net'!F:F)</f>
        <v>-1E-4</v>
      </c>
      <c r="AJ1111" s="2" t="str">
        <f>VLOOKUP(A1111,'eslam-to-invoicing'!A:B,2,0)</f>
        <v>EMAAR-Pkg#162/163- Marassi</v>
      </c>
      <c r="AQ1111" s="2" t="str">
        <f t="shared" si="160"/>
        <v>PKG#17727</v>
      </c>
      <c r="AR1111" s="2" t="str">
        <f t="shared" si="161"/>
        <v>EMAAR-Pkg#162/163- Marassi27</v>
      </c>
    </row>
    <row r="1112" spans="1:44" hidden="1" x14ac:dyDescent="0.3">
      <c r="A1112" s="6" t="s">
        <v>70</v>
      </c>
      <c r="B1112" s="32">
        <f>VLOOKUP(A1112,Sheet1!A:B,2,0)</f>
        <v>1</v>
      </c>
      <c r="C1112" s="6">
        <v>28</v>
      </c>
      <c r="D1112" s="25"/>
      <c r="E1112" s="2">
        <v>4959294.7700000107</v>
      </c>
      <c r="F1112" s="26">
        <f>_xlfn.MAXIFS('data-from-invoicing'!E:E,'data-from-invoicing'!D:D,eslam.data!AR1112)</f>
        <v>17622733.920000002</v>
      </c>
      <c r="G1112" s="2">
        <f t="shared" si="158"/>
        <v>12663439.149999991</v>
      </c>
      <c r="H1112" s="2"/>
      <c r="I1112" s="23"/>
      <c r="J1112" s="2">
        <f>SUMIF('collection only'!D:D,eslam.data!AQ1112,'collection only'!E:E)</f>
        <v>3761281.17</v>
      </c>
      <c r="K1112" s="26">
        <f>SUMIF('data-from-invoicing'!D:D,eslam.data!AR1112,'data-from-invoicing'!F:F)</f>
        <v>23295212.194500003</v>
      </c>
      <c r="L1112" s="2">
        <f t="shared" si="159"/>
        <v>19533931.024500005</v>
      </c>
      <c r="M1112" s="2"/>
      <c r="Q1112" s="23"/>
      <c r="R1112" s="2">
        <v>3761592.26</v>
      </c>
      <c r="S1112" s="1">
        <v>44620</v>
      </c>
      <c r="T1112" s="1">
        <v>44620</v>
      </c>
      <c r="U1112" s="1">
        <v>44650</v>
      </c>
      <c r="V1112">
        <v>30</v>
      </c>
      <c r="W1112" s="1">
        <v>44680</v>
      </c>
      <c r="X1112" s="1">
        <v>44650</v>
      </c>
      <c r="Y1112" s="2">
        <v>150721748.81</v>
      </c>
      <c r="Z1112" s="2">
        <v>31076204.59</v>
      </c>
      <c r="AF1112" s="2">
        <v>0</v>
      </c>
      <c r="AG1112" s="14">
        <f>SUMIF('consultant-gross'!D:D,eslam.data!AQ1112,'consultant-gross'!F:F)</f>
        <v>0</v>
      </c>
      <c r="AH1112" s="14">
        <f>SUMIF('consultant-gross'!D:D,eslam.data!AQ1112,'consultant-gross'!G:G)</f>
        <v>0</v>
      </c>
      <c r="AI1112" s="14">
        <f>SUMIF('consultant-net'!D:D,eslam.data!AQ1112,'consultant-net'!F:F)</f>
        <v>0</v>
      </c>
      <c r="AJ1112" s="2" t="str">
        <f>VLOOKUP(A1112,'eslam-to-invoicing'!A:B,2,0)</f>
        <v>EMAAR-Pkg#162/163- Marassi</v>
      </c>
      <c r="AQ1112" s="2" t="str">
        <f t="shared" si="160"/>
        <v>PKG#17728</v>
      </c>
      <c r="AR1112" s="2" t="str">
        <f t="shared" si="161"/>
        <v>EMAAR-Pkg#162/163- Marassi28</v>
      </c>
    </row>
    <row r="1113" spans="1:44" hidden="1" x14ac:dyDescent="0.3">
      <c r="A1113" s="6" t="s">
        <v>70</v>
      </c>
      <c r="B1113" s="32">
        <f>VLOOKUP(A1113,Sheet1!A:B,2,0)</f>
        <v>1</v>
      </c>
      <c r="C1113" s="6">
        <v>29</v>
      </c>
      <c r="D1113" s="25"/>
      <c r="E1113" s="2">
        <v>-1E-4</v>
      </c>
      <c r="F1113" s="26">
        <f>_xlfn.MAXIFS('data-from-invoicing'!E:E,'data-from-invoicing'!D:D,eslam.data!AR1113)</f>
        <v>20296742.210000001</v>
      </c>
      <c r="G1113" s="2">
        <f t="shared" si="158"/>
        <v>20296742.210100003</v>
      </c>
      <c r="H1113" s="2"/>
      <c r="I1113" s="23"/>
      <c r="J1113" s="2">
        <f>SUMIF('collection only'!D:D,eslam.data!AQ1113,'collection only'!E:E)</f>
        <v>30000000</v>
      </c>
      <c r="K1113" s="26">
        <f>SUMIF('data-from-invoicing'!D:D,eslam.data!AR1113,'data-from-invoicing'!F:F)</f>
        <v>19850779.097999997</v>
      </c>
      <c r="L1113" s="2">
        <f t="shared" si="159"/>
        <v>-10149220.902000003</v>
      </c>
      <c r="M1113" s="2"/>
      <c r="Q1113" s="23"/>
      <c r="R1113" s="2">
        <v>30000000</v>
      </c>
      <c r="S1113" s="1">
        <v>44620</v>
      </c>
      <c r="T1113" s="1">
        <v>44620</v>
      </c>
      <c r="U1113" s="1">
        <v>44650</v>
      </c>
      <c r="V1113">
        <v>30</v>
      </c>
      <c r="W1113" s="1">
        <v>44680</v>
      </c>
      <c r="X1113" s="1">
        <v>44656</v>
      </c>
      <c r="Y1113" s="2">
        <v>150721748.81</v>
      </c>
      <c r="Z1113" s="2">
        <v>31076204.59</v>
      </c>
      <c r="AF1113" s="2">
        <v>0</v>
      </c>
      <c r="AG1113" s="14">
        <f>SUMIF('consultant-gross'!D:D,eslam.data!AQ1113,'consultant-gross'!F:F)</f>
        <v>0</v>
      </c>
      <c r="AH1113" s="14">
        <f>SUMIF('consultant-gross'!D:D,eslam.data!AQ1113,'consultant-gross'!G:G)</f>
        <v>0</v>
      </c>
      <c r="AI1113" s="14">
        <f>SUMIF('consultant-net'!D:D,eslam.data!AQ1113,'consultant-net'!F:F)</f>
        <v>0</v>
      </c>
      <c r="AJ1113" s="2" t="str">
        <f>VLOOKUP(A1113,'eslam-to-invoicing'!A:B,2,0)</f>
        <v>EMAAR-Pkg#162/163- Marassi</v>
      </c>
      <c r="AQ1113" s="2" t="str">
        <f t="shared" si="160"/>
        <v>PKG#17729</v>
      </c>
      <c r="AR1113" s="2" t="str">
        <f t="shared" si="161"/>
        <v>EMAAR-Pkg#162/163- Marassi29</v>
      </c>
    </row>
    <row r="1114" spans="1:44" hidden="1" x14ac:dyDescent="0.3">
      <c r="A1114" s="6" t="s">
        <v>70</v>
      </c>
      <c r="B1114" s="32">
        <f>VLOOKUP(A1114,Sheet1!A:B,2,0)</f>
        <v>1</v>
      </c>
      <c r="C1114" s="6">
        <v>30</v>
      </c>
      <c r="D1114" s="25"/>
      <c r="E1114" s="2">
        <v>13573272.68999997</v>
      </c>
      <c r="F1114" s="26">
        <f>_xlfn.MAXIFS('data-from-invoicing'!E:E,'data-from-invoicing'!D:D,eslam.data!AR1114)</f>
        <v>18828872.420000002</v>
      </c>
      <c r="G1114" s="2">
        <f t="shared" si="158"/>
        <v>5255599.7300000321</v>
      </c>
      <c r="H1114" s="2"/>
      <c r="I1114" s="23"/>
      <c r="J1114" s="2">
        <f>SUMIF('collection only'!D:D,eslam.data!AQ1114,'collection only'!E:E)</f>
        <v>11174297.33</v>
      </c>
      <c r="K1114" s="26">
        <f>SUMIF('data-from-invoicing'!D:D,eslam.data!AR1114,'data-from-invoicing'!F:F)</f>
        <v>15359271.013499999</v>
      </c>
      <c r="L1114" s="2">
        <f t="shared" si="159"/>
        <v>4184973.6834999993</v>
      </c>
      <c r="M1114" s="2"/>
      <c r="Q1114" s="23"/>
      <c r="R1114" s="2">
        <v>11173851.869999999</v>
      </c>
      <c r="S1114" s="1">
        <v>44561</v>
      </c>
      <c r="T1114" s="1">
        <v>44560</v>
      </c>
      <c r="U1114" s="1">
        <v>44566</v>
      </c>
      <c r="V1114">
        <v>30</v>
      </c>
      <c r="W1114" s="1">
        <v>44596</v>
      </c>
      <c r="X1114" s="1">
        <v>44669</v>
      </c>
      <c r="Y1114" s="2">
        <v>164295021.5</v>
      </c>
      <c r="Z1114" s="2">
        <v>32011659.59</v>
      </c>
      <c r="AF1114" s="2">
        <v>0</v>
      </c>
      <c r="AG1114" s="14">
        <f>SUMIF('consultant-gross'!D:D,eslam.data!AQ1114,'consultant-gross'!F:F)</f>
        <v>0</v>
      </c>
      <c r="AH1114" s="14">
        <f>SUMIF('consultant-gross'!D:D,eslam.data!AQ1114,'consultant-gross'!G:G)</f>
        <v>0</v>
      </c>
      <c r="AI1114" s="14">
        <f>SUMIF('consultant-net'!D:D,eslam.data!AQ1114,'consultant-net'!F:F)</f>
        <v>0</v>
      </c>
      <c r="AJ1114" s="2" t="str">
        <f>VLOOKUP(A1114,'eslam-to-invoicing'!A:B,2,0)</f>
        <v>EMAAR-Pkg#162/163- Marassi</v>
      </c>
      <c r="AQ1114" s="2" t="str">
        <f t="shared" si="160"/>
        <v>PKG#17730</v>
      </c>
      <c r="AR1114" s="2" t="str">
        <f t="shared" si="161"/>
        <v>EMAAR-Pkg#162/163- Marassi30</v>
      </c>
    </row>
    <row r="1115" spans="1:44" hidden="1" x14ac:dyDescent="0.3">
      <c r="A1115" s="6" t="s">
        <v>70</v>
      </c>
      <c r="B1115" s="32">
        <f>VLOOKUP(A1115,Sheet1!A:B,2,0)</f>
        <v>1</v>
      </c>
      <c r="C1115" s="6">
        <v>31</v>
      </c>
      <c r="D1115" s="25"/>
      <c r="E1115" s="2">
        <v>-1E-4</v>
      </c>
      <c r="F1115" s="26">
        <f>_xlfn.MAXIFS('data-from-invoicing'!E:E,'data-from-invoicing'!D:D,eslam.data!AR1115)</f>
        <v>10357799.140000001</v>
      </c>
      <c r="G1115" s="2">
        <f t="shared" si="158"/>
        <v>10357799.1401</v>
      </c>
      <c r="H1115" s="2"/>
      <c r="I1115" s="23"/>
      <c r="J1115" s="2">
        <f>SUMIF('collection only'!D:D,eslam.data!AQ1115,'collection only'!E:E)</f>
        <v>20000000</v>
      </c>
      <c r="K1115" s="26">
        <f>SUMIF('data-from-invoicing'!D:D,eslam.data!AR1115,'data-from-invoicing'!F:F)</f>
        <v>10109132.947000001</v>
      </c>
      <c r="L1115" s="2">
        <f t="shared" si="159"/>
        <v>-9890867.0529999994</v>
      </c>
      <c r="M1115" s="2"/>
      <c r="Q1115" s="23"/>
      <c r="R1115" s="2">
        <v>20000000</v>
      </c>
      <c r="S1115" s="1">
        <v>44681</v>
      </c>
      <c r="T1115" s="1">
        <v>44669</v>
      </c>
      <c r="U1115" s="1">
        <v>44669</v>
      </c>
      <c r="V1115">
        <v>30</v>
      </c>
      <c r="W1115" s="1">
        <v>44699</v>
      </c>
      <c r="X1115" s="1">
        <v>44670</v>
      </c>
      <c r="Y1115" s="2">
        <v>164295021.5</v>
      </c>
      <c r="Z1115" s="2">
        <v>32011659.59</v>
      </c>
      <c r="AF1115" s="2">
        <v>1244836</v>
      </c>
      <c r="AG1115" s="14">
        <f>SUMIF('consultant-gross'!D:D,eslam.data!AQ1115,'consultant-gross'!F:F)</f>
        <v>0</v>
      </c>
      <c r="AH1115" s="14">
        <f>SUMIF('consultant-gross'!D:D,eslam.data!AQ1115,'consultant-gross'!G:G)</f>
        <v>0</v>
      </c>
      <c r="AI1115" s="14">
        <f>SUMIF('consultant-net'!D:D,eslam.data!AQ1115,'consultant-net'!F:F)</f>
        <v>0</v>
      </c>
      <c r="AJ1115" s="2" t="str">
        <f>VLOOKUP(A1115,'eslam-to-invoicing'!A:B,2,0)</f>
        <v>EMAAR-Pkg#162/163- Marassi</v>
      </c>
      <c r="AQ1115" s="2" t="str">
        <f t="shared" si="160"/>
        <v>PKG#17731</v>
      </c>
      <c r="AR1115" s="2" t="str">
        <f t="shared" si="161"/>
        <v>EMAAR-Pkg#162/163- Marassi31</v>
      </c>
    </row>
    <row r="1116" spans="1:44" hidden="1" x14ac:dyDescent="0.3">
      <c r="A1116" s="6" t="s">
        <v>70</v>
      </c>
      <c r="B1116" s="32">
        <f>VLOOKUP(A1116,Sheet1!A:B,2,0)</f>
        <v>1</v>
      </c>
      <c r="C1116" s="6">
        <v>32</v>
      </c>
      <c r="D1116" s="25"/>
      <c r="E1116" s="2">
        <v>10655190.55000001</v>
      </c>
      <c r="F1116" s="26">
        <f>_xlfn.MAXIFS('data-from-invoicing'!E:E,'data-from-invoicing'!D:D,eslam.data!AR1116)</f>
        <v>5829703.8700000001</v>
      </c>
      <c r="G1116" s="2">
        <f t="shared" si="158"/>
        <v>-4825486.6800000099</v>
      </c>
      <c r="H1116" s="2"/>
      <c r="I1116" s="23"/>
      <c r="J1116" s="2">
        <f>SUMIF('collection only'!D:D,eslam.data!AQ1116,'collection only'!E:E)</f>
        <v>9586612.7200000007</v>
      </c>
      <c r="K1116" s="26">
        <f>SUMIF('data-from-invoicing'!D:D,eslam.data!AR1116,'data-from-invoicing'!F:F)</f>
        <v>15273972.933500001</v>
      </c>
      <c r="L1116" s="2">
        <f t="shared" si="159"/>
        <v>5687360.2135000005</v>
      </c>
      <c r="M1116" s="2"/>
      <c r="Q1116" s="23"/>
      <c r="R1116" s="2">
        <v>9586713.9800000004</v>
      </c>
      <c r="S1116" s="1">
        <v>44592</v>
      </c>
      <c r="T1116" s="1">
        <v>44592</v>
      </c>
      <c r="U1116" s="1">
        <v>44602</v>
      </c>
      <c r="V1116">
        <v>30</v>
      </c>
      <c r="W1116" s="1">
        <v>44632</v>
      </c>
      <c r="X1116" s="1">
        <v>44691</v>
      </c>
      <c r="Y1116" s="2">
        <v>174950212.05000001</v>
      </c>
      <c r="Z1116" s="2">
        <v>31704142.350000001</v>
      </c>
      <c r="AF1116" s="2">
        <v>0</v>
      </c>
      <c r="AG1116" s="14">
        <f>SUMIF('consultant-gross'!D:D,eslam.data!AQ1116,'consultant-gross'!F:F)</f>
        <v>0</v>
      </c>
      <c r="AH1116" s="14">
        <f>SUMIF('consultant-gross'!D:D,eslam.data!AQ1116,'consultant-gross'!G:G)</f>
        <v>0</v>
      </c>
      <c r="AI1116" s="14">
        <f>SUMIF('consultant-net'!D:D,eslam.data!AQ1116,'consultant-net'!F:F)</f>
        <v>1200000</v>
      </c>
      <c r="AJ1116" s="2" t="str">
        <f>VLOOKUP(A1116,'eslam-to-invoicing'!A:B,2,0)</f>
        <v>EMAAR-Pkg#162/163- Marassi</v>
      </c>
      <c r="AQ1116" s="2" t="str">
        <f t="shared" si="160"/>
        <v>PKG#17732</v>
      </c>
      <c r="AR1116" s="2" t="str">
        <f t="shared" si="161"/>
        <v>EMAAR-Pkg#162/163- Marassi32</v>
      </c>
    </row>
    <row r="1117" spans="1:44" hidden="1" x14ac:dyDescent="0.3">
      <c r="A1117" s="6" t="s">
        <v>70</v>
      </c>
      <c r="B1117" s="32">
        <f>VLOOKUP(A1117,Sheet1!A:B,2,0)</f>
        <v>1</v>
      </c>
      <c r="C1117" s="6">
        <v>33</v>
      </c>
      <c r="D1117" s="25"/>
      <c r="F1117" s="26">
        <f>_xlfn.MAXIFS('data-from-invoicing'!E:E,'data-from-invoicing'!D:D,eslam.data!AR1117)</f>
        <v>4083110.28</v>
      </c>
      <c r="G1117" s="2">
        <f t="shared" si="158"/>
        <v>4083110.28</v>
      </c>
      <c r="H1117" s="2"/>
      <c r="I1117" s="23"/>
      <c r="J1117" s="2">
        <f>SUMIF('collection only'!D:D,eslam.data!AQ1117,'collection only'!E:E)</f>
        <v>9774603.6300000008</v>
      </c>
      <c r="K1117" s="26">
        <f>SUMIF('data-from-invoicing'!D:D,eslam.data!AR1117,'data-from-invoicing'!F:F)</f>
        <v>3354959.0840000003</v>
      </c>
      <c r="L1117" s="2">
        <f t="shared" si="159"/>
        <v>-6419644.5460000001</v>
      </c>
      <c r="M1117" s="2"/>
      <c r="Q1117" s="23"/>
      <c r="S1117" s="1">
        <v>44651</v>
      </c>
      <c r="T1117" s="1">
        <v>44648</v>
      </c>
      <c r="U1117" s="1">
        <v>44703</v>
      </c>
      <c r="V1117">
        <v>30</v>
      </c>
      <c r="W1117" s="1">
        <v>44733</v>
      </c>
      <c r="AF1117" s="2">
        <v>0</v>
      </c>
      <c r="AG1117" s="14">
        <f>SUMIF('consultant-gross'!D:D,eslam.data!AQ1117,'consultant-gross'!F:F)</f>
        <v>0</v>
      </c>
      <c r="AH1117" s="14">
        <f>SUMIF('consultant-gross'!D:D,eslam.data!AQ1117,'consultant-gross'!G:G)</f>
        <v>0</v>
      </c>
      <c r="AI1117" s="14">
        <f>SUMIF('consultant-net'!D:D,eslam.data!AQ1117,'consultant-net'!F:F)</f>
        <v>0</v>
      </c>
      <c r="AJ1117" s="2" t="str">
        <f>VLOOKUP(A1117,'eslam-to-invoicing'!A:B,2,0)</f>
        <v>EMAAR-Pkg#162/163- Marassi</v>
      </c>
      <c r="AQ1117" s="2" t="str">
        <f t="shared" si="160"/>
        <v>PKG#17733</v>
      </c>
      <c r="AR1117" s="2" t="str">
        <f t="shared" si="161"/>
        <v>EMAAR-Pkg#162/163- Marassi33</v>
      </c>
    </row>
    <row r="1118" spans="1:44" hidden="1" x14ac:dyDescent="0.3">
      <c r="A1118" s="6" t="s">
        <v>70</v>
      </c>
      <c r="B1118" s="32">
        <f>VLOOKUP(A1118,Sheet1!A:B,2,0)</f>
        <v>1</v>
      </c>
      <c r="C1118" s="6">
        <v>34</v>
      </c>
      <c r="D1118" s="25"/>
      <c r="E1118" s="2">
        <v>4083110.25</v>
      </c>
      <c r="F1118" s="26">
        <f>_xlfn.MAXIFS('data-from-invoicing'!E:E,'data-from-invoicing'!D:D,eslam.data!AR1118)</f>
        <v>0</v>
      </c>
      <c r="G1118" s="2">
        <f t="shared" si="158"/>
        <v>-4083110.25</v>
      </c>
      <c r="H1118" s="2"/>
      <c r="I1118" s="23"/>
      <c r="J1118" s="2">
        <f>SUMIF('collection only'!D:D,eslam.data!AQ1118,'collection only'!E:E)</f>
        <v>3243420.79</v>
      </c>
      <c r="K1118" s="26">
        <f>SUMIF('data-from-invoicing'!D:D,eslam.data!AR1118,'data-from-invoicing'!F:F)</f>
        <v>0</v>
      </c>
      <c r="L1118" s="2">
        <f t="shared" si="159"/>
        <v>-3243420.79</v>
      </c>
      <c r="M1118" s="2"/>
      <c r="Q1118" s="23"/>
      <c r="R1118" s="2">
        <v>3242747.22</v>
      </c>
      <c r="S1118" s="1">
        <v>44620</v>
      </c>
      <c r="T1118" s="1">
        <v>44621</v>
      </c>
      <c r="U1118" s="1">
        <v>44626</v>
      </c>
      <c r="V1118">
        <v>30</v>
      </c>
      <c r="W1118" s="1">
        <v>44656</v>
      </c>
      <c r="X1118" s="1">
        <v>44713</v>
      </c>
      <c r="Y1118" s="2">
        <v>189971239</v>
      </c>
      <c r="Z1118" s="2">
        <v>33248463</v>
      </c>
      <c r="AD1118" s="2">
        <v>5813429</v>
      </c>
      <c r="AE1118" s="2">
        <v>5813429</v>
      </c>
      <c r="AF1118" s="2">
        <v>1266148</v>
      </c>
      <c r="AG1118" s="14">
        <f>SUMIF('consultant-gross'!D:D,eslam.data!AQ1118,'consultant-gross'!F:F)</f>
        <v>3016331.1151554361</v>
      </c>
      <c r="AH1118" s="14">
        <f>SUMIF('consultant-gross'!D:D,eslam.data!AQ1118,'consultant-gross'!G:G)</f>
        <v>188904459.86515543</v>
      </c>
      <c r="AI1118" s="14">
        <f>SUMIF('consultant-net'!D:D,eslam.data!AQ1118,'consultant-net'!F:F)</f>
        <v>16000000</v>
      </c>
      <c r="AJ1118" s="2" t="str">
        <f>VLOOKUP(A1118,'eslam-to-invoicing'!A:B,2,0)</f>
        <v>EMAAR-Pkg#162/163- Marassi</v>
      </c>
      <c r="AQ1118" s="2" t="str">
        <f t="shared" si="160"/>
        <v>PKG#17734</v>
      </c>
      <c r="AR1118" s="2" t="str">
        <f t="shared" si="161"/>
        <v>EMAAR-Pkg#162/163- Marassi34</v>
      </c>
    </row>
    <row r="1119" spans="1:44" hidden="1" x14ac:dyDescent="0.3">
      <c r="A1119" s="6" t="s">
        <v>70</v>
      </c>
      <c r="B1119" s="6">
        <f>VLOOKUP(A1119,Sheet1!A:B,2,0)</f>
        <v>1</v>
      </c>
      <c r="C1119" s="6">
        <v>35</v>
      </c>
      <c r="D1119" s="25"/>
      <c r="E1119" s="2">
        <v>20620247</v>
      </c>
      <c r="F1119" s="26">
        <f>_xlfn.MAXIFS('data-from-invoicing'!E:E,'data-from-invoicing'!D:D,eslam.data!AR1119)</f>
        <v>20620247.800000001</v>
      </c>
      <c r="G1119" s="2">
        <f t="shared" si="158"/>
        <v>0.80000000074505806</v>
      </c>
      <c r="H1119" s="2"/>
      <c r="I1119" s="23"/>
      <c r="J1119" s="2">
        <f>SUMIF('collection only'!D:D,eslam.data!AQ1119,'collection only'!E:E)</f>
        <v>14874314</v>
      </c>
      <c r="K1119" s="26">
        <f>SUMIF('data-from-invoicing'!D:D,eslam.data!AR1119,'data-from-invoicing'!F:F)</f>
        <v>15928851.3665</v>
      </c>
      <c r="L1119" s="2">
        <f t="shared" si="159"/>
        <v>1054537.3664999995</v>
      </c>
      <c r="M1119" s="2"/>
      <c r="Q1119" s="23"/>
      <c r="R1119" s="2">
        <v>14874314.24</v>
      </c>
      <c r="S1119" s="1">
        <v>44681</v>
      </c>
      <c r="T1119" s="1">
        <v>44671</v>
      </c>
      <c r="U1119" s="1">
        <v>44720</v>
      </c>
      <c r="V1119">
        <v>30</v>
      </c>
      <c r="W1119" s="1">
        <v>44750</v>
      </c>
      <c r="X1119" s="1">
        <v>44720</v>
      </c>
      <c r="Y1119" s="2">
        <v>210591486</v>
      </c>
      <c r="Z1119" s="2">
        <v>32687951</v>
      </c>
      <c r="AD1119" s="2">
        <v>6340697.5</v>
      </c>
      <c r="AE1119" s="2">
        <v>6340697.5</v>
      </c>
      <c r="AF1119" s="2">
        <v>1273436</v>
      </c>
      <c r="AG1119" s="14">
        <f>SUMIF('consultant-gross'!D:D,eslam.data!AQ1119,'consultant-gross'!F:F)</f>
        <v>0</v>
      </c>
      <c r="AH1119" s="14">
        <f>SUMIF('consultant-gross'!D:D,eslam.data!AQ1119,'consultant-gross'!G:G)</f>
        <v>0</v>
      </c>
      <c r="AI1119" s="14">
        <f>SUMIF('consultant-net'!D:D,eslam.data!AQ1119,'consultant-net'!F:F)</f>
        <v>0</v>
      </c>
      <c r="AJ1119" s="2" t="str">
        <f>VLOOKUP(A1119,'eslam-to-invoicing'!A:B,2,0)</f>
        <v>EMAAR-Pkg#162/163- Marassi</v>
      </c>
      <c r="AQ1119" s="2" t="str">
        <f t="shared" si="160"/>
        <v>PKG#17735</v>
      </c>
      <c r="AR1119" s="2" t="str">
        <f t="shared" si="161"/>
        <v>EMAAR-Pkg#162/163- Marassi35</v>
      </c>
    </row>
    <row r="1120" spans="1:44" hidden="1" x14ac:dyDescent="0.3">
      <c r="A1120" s="6" t="s">
        <v>70</v>
      </c>
      <c r="B1120" s="32">
        <f>VLOOKUP(A1120,Sheet1!A:B,2,0)</f>
        <v>1</v>
      </c>
      <c r="C1120" s="6">
        <v>36</v>
      </c>
      <c r="D1120" s="25"/>
      <c r="E1120" s="2">
        <v>41964961.540000021</v>
      </c>
      <c r="F1120" s="26">
        <f>_xlfn.MAXIFS('data-from-invoicing'!E:E,'data-from-invoicing'!D:D,eslam.data!AR1120)</f>
        <v>42116952.200000003</v>
      </c>
      <c r="G1120" s="2">
        <f t="shared" si="158"/>
        <v>151990.65999998152</v>
      </c>
      <c r="H1120" s="2"/>
      <c r="I1120" s="23"/>
      <c r="J1120" s="2">
        <f>SUMIF('collection only'!D:D,eslam.data!AQ1120,'collection only'!E:E)</f>
        <v>32974130.899999999</v>
      </c>
      <c r="K1120" s="26">
        <f>SUMIF('data-from-invoicing'!D:D,eslam.data!AR1120,'data-from-invoicing'!F:F)</f>
        <v>36331150.119999997</v>
      </c>
      <c r="L1120" s="2">
        <f t="shared" si="159"/>
        <v>3357019.2199999988</v>
      </c>
      <c r="M1120" s="2"/>
      <c r="Q1120" s="23"/>
      <c r="R1120" s="2">
        <v>32974130.899999999</v>
      </c>
      <c r="S1120" s="1">
        <v>44651</v>
      </c>
      <c r="T1120" s="1">
        <v>44648</v>
      </c>
      <c r="U1120" s="1">
        <v>44658</v>
      </c>
      <c r="V1120">
        <v>30</v>
      </c>
      <c r="W1120" s="1">
        <v>44688</v>
      </c>
      <c r="X1120" s="1">
        <v>44777</v>
      </c>
      <c r="Y1120" s="2">
        <v>252556447.53999999</v>
      </c>
      <c r="Z1120" s="2">
        <v>55952679</v>
      </c>
      <c r="AD1120" s="2">
        <v>8027886.0350000001</v>
      </c>
      <c r="AE1120" s="2">
        <v>8027886.0350000001</v>
      </c>
      <c r="AF1120" s="2">
        <v>2506369.8199999998</v>
      </c>
      <c r="AG1120" s="14">
        <f>SUMIF('consultant-gross'!D:D,eslam.data!AQ1120,'consultant-gross'!F:F)</f>
        <v>2649851.2200000286</v>
      </c>
      <c r="AH1120" s="14">
        <f>SUMIF('consultant-gross'!D:D,eslam.data!AQ1120,'consultant-gross'!G:G)</f>
        <v>213241337.22000003</v>
      </c>
      <c r="AI1120" s="14">
        <f>SUMIF('consultant-net'!D:D,eslam.data!AQ1120,'consultant-net'!F:F)</f>
        <v>15000000</v>
      </c>
      <c r="AJ1120" s="2" t="str">
        <f>VLOOKUP(A1120,'eslam-to-invoicing'!A:B,2,0)</f>
        <v>EMAAR-Pkg#162/163- Marassi</v>
      </c>
      <c r="AQ1120" s="2" t="str">
        <f t="shared" si="160"/>
        <v>PKG#17736</v>
      </c>
      <c r="AR1120" s="2" t="str">
        <f t="shared" si="161"/>
        <v>EMAAR-Pkg#162/163- Marassi36</v>
      </c>
    </row>
    <row r="1121" spans="1:44" hidden="1" x14ac:dyDescent="0.3">
      <c r="A1121" s="6" t="s">
        <v>70</v>
      </c>
      <c r="B1121" s="6">
        <f>VLOOKUP(A1121,Sheet1!A:B,2,0)</f>
        <v>1</v>
      </c>
      <c r="C1121" s="6">
        <v>37</v>
      </c>
      <c r="D1121" s="25"/>
      <c r="E1121" s="2">
        <v>3201525.3799999361</v>
      </c>
      <c r="F1121" s="26">
        <f>_xlfn.MAXIFS('data-from-invoicing'!E:E,'data-from-invoicing'!D:D,eslam.data!AR1121)</f>
        <v>3201525.38</v>
      </c>
      <c r="G1121" s="2">
        <f t="shared" si="158"/>
        <v>6.3795596361160278E-8</v>
      </c>
      <c r="H1121" s="2"/>
      <c r="I1121" s="23"/>
      <c r="J1121" s="2">
        <f>SUMIF('collection only'!D:D,eslam.data!AQ1121,'collection only'!E:E)</f>
        <v>2963171.8200000003</v>
      </c>
      <c r="K1121" s="26">
        <f>SUMIF('data-from-invoicing'!D:D,eslam.data!AR1121,'data-from-invoicing'!F:F)</f>
        <v>3131251.909</v>
      </c>
      <c r="L1121" s="2">
        <f t="shared" si="159"/>
        <v>168080.08899999969</v>
      </c>
      <c r="M1121" s="2"/>
      <c r="Q1121" s="23"/>
      <c r="R1121" s="2">
        <v>2963171.82</v>
      </c>
      <c r="S1121" s="1">
        <v>44651</v>
      </c>
      <c r="T1121" s="1">
        <v>44663</v>
      </c>
      <c r="U1121" s="1">
        <v>44663</v>
      </c>
      <c r="V1121">
        <v>30</v>
      </c>
      <c r="W1121" s="1">
        <v>44693</v>
      </c>
      <c r="X1121" s="1">
        <v>44787</v>
      </c>
      <c r="Y1121" s="2">
        <v>255757972.91999999</v>
      </c>
      <c r="Z1121" s="2">
        <v>55952679</v>
      </c>
      <c r="AD1121" s="2">
        <v>8111926.0800000001</v>
      </c>
      <c r="AE1121" s="2">
        <v>8111926.0800000001</v>
      </c>
      <c r="AF1121" s="2">
        <v>1543023.5</v>
      </c>
      <c r="AG1121" s="14">
        <f>SUMIF('consultant-gross'!D:D,eslam.data!AQ1121,'consultant-gross'!F:F)</f>
        <v>3201524.5199999809</v>
      </c>
      <c r="AH1121" s="14">
        <f>SUMIF('consultant-gross'!D:D,eslam.data!AQ1121,'consultant-gross'!G:G)</f>
        <v>255757972.06</v>
      </c>
      <c r="AI1121" s="14">
        <f>SUMIF('consultant-net'!D:D,eslam.data!AQ1121,'consultant-net'!F:F)</f>
        <v>2963171.8184430003</v>
      </c>
      <c r="AJ1121" s="2" t="str">
        <f>VLOOKUP(A1121,'eslam-to-invoicing'!A:B,2,0)</f>
        <v>EMAAR-Pkg#162/163- Marassi</v>
      </c>
      <c r="AQ1121" s="2" t="str">
        <f t="shared" si="160"/>
        <v>PKG#17737</v>
      </c>
      <c r="AR1121" s="2" t="str">
        <f t="shared" si="161"/>
        <v>EMAAR-Pkg#162/163- Marassi37</v>
      </c>
    </row>
    <row r="1122" spans="1:44" hidden="1" x14ac:dyDescent="0.3">
      <c r="A1122" s="6" t="s">
        <v>70</v>
      </c>
      <c r="B1122" s="6">
        <f>VLOOKUP(A1122,Sheet1!A:B,2,0)</f>
        <v>1</v>
      </c>
      <c r="C1122" s="6">
        <v>38</v>
      </c>
      <c r="D1122" s="25"/>
      <c r="E1122" s="2">
        <v>113074932.04000001</v>
      </c>
      <c r="F1122" s="26">
        <f>_xlfn.MAXIFS('data-from-invoicing'!E:E,'data-from-invoicing'!D:D,eslam.data!AR1122)</f>
        <v>113074931.25</v>
      </c>
      <c r="G1122" s="2">
        <f t="shared" si="158"/>
        <v>-0.79000000655651093</v>
      </c>
      <c r="H1122" s="2"/>
      <c r="I1122" s="23"/>
      <c r="J1122" s="2">
        <f>SUMIF('collection only'!D:D,eslam.data!AQ1122,'collection only'!E:E)</f>
        <v>40830987.189999998</v>
      </c>
      <c r="K1122" s="26">
        <f>SUMIF('data-from-invoicing'!D:D,eslam.data!AR1122,'data-from-invoicing'!F:F)</f>
        <v>46024929.671000004</v>
      </c>
      <c r="L1122" s="2">
        <f t="shared" si="159"/>
        <v>5193942.4810000062</v>
      </c>
      <c r="M1122" s="2"/>
      <c r="Q1122" s="23"/>
      <c r="R1122" s="2">
        <v>40830987.189999998</v>
      </c>
      <c r="S1122" s="1">
        <v>44681</v>
      </c>
      <c r="T1122" s="1">
        <v>44671</v>
      </c>
      <c r="U1122" s="1">
        <v>44685</v>
      </c>
      <c r="V1122">
        <v>30</v>
      </c>
      <c r="W1122" s="1">
        <v>44715</v>
      </c>
      <c r="X1122" s="1">
        <v>44788</v>
      </c>
      <c r="Y1122" s="2">
        <v>368832904.95999998</v>
      </c>
      <c r="Z1122" s="2">
        <v>41102851</v>
      </c>
      <c r="AC1122" s="2">
        <v>430147</v>
      </c>
      <c r="AD1122" s="2">
        <v>10708897.324999999</v>
      </c>
      <c r="AE1122" s="2">
        <v>10708897.324999999</v>
      </c>
      <c r="AF1122" s="2">
        <v>8967998.5</v>
      </c>
      <c r="AG1122" s="14">
        <f>SUMIF('consultant-gross'!D:D,eslam.data!AQ1122,'consultant-gross'!F:F)</f>
        <v>-0.86000323295593262</v>
      </c>
      <c r="AH1122" s="14">
        <f>SUMIF('consultant-gross'!D:D,eslam.data!AQ1122,'consultant-gross'!G:G)</f>
        <v>255757972.05999672</v>
      </c>
      <c r="AI1122" s="14">
        <f>SUMIF('consultant-net'!D:D,eslam.data!AQ1122,'consultant-net'!F:F)</f>
        <v>1E-4</v>
      </c>
      <c r="AJ1122" s="2" t="str">
        <f>VLOOKUP(A1122,'eslam-to-invoicing'!A:B,2,0)</f>
        <v>EMAAR-Pkg#162/163- Marassi</v>
      </c>
      <c r="AQ1122" s="2" t="str">
        <f t="shared" si="160"/>
        <v>PKG#17738</v>
      </c>
      <c r="AR1122" s="2" t="str">
        <f t="shared" si="161"/>
        <v>EMAAR-Pkg#162/163- Marassi38</v>
      </c>
    </row>
    <row r="1123" spans="1:44" hidden="1" x14ac:dyDescent="0.3">
      <c r="A1123" s="6" t="s">
        <v>70</v>
      </c>
      <c r="B1123" s="32">
        <f>VLOOKUP(A1123,Sheet1!A:B,2,0)</f>
        <v>1</v>
      </c>
      <c r="C1123" s="6">
        <v>39</v>
      </c>
      <c r="D1123" s="25"/>
      <c r="E1123" s="2">
        <v>62332263.270000041</v>
      </c>
      <c r="F1123" s="26">
        <f>_xlfn.MAXIFS('data-from-invoicing'!E:E,'data-from-invoicing'!D:D,eslam.data!AR1123)</f>
        <v>62325696.100000001</v>
      </c>
      <c r="G1123" s="2">
        <f t="shared" si="158"/>
        <v>-6567.170000039041</v>
      </c>
      <c r="H1123" s="2"/>
      <c r="I1123" s="23"/>
      <c r="J1123" s="2">
        <f>SUMIF('collection only'!D:D,eslam.data!AQ1123,'collection only'!E:E)</f>
        <v>24380106.600000001</v>
      </c>
      <c r="K1123" s="26">
        <f>SUMIF('data-from-invoicing'!D:D,eslam.data!AR1123,'data-from-invoicing'!F:F)</f>
        <v>27439277.805</v>
      </c>
      <c r="L1123" s="2">
        <f t="shared" si="159"/>
        <v>3059171.2049999982</v>
      </c>
      <c r="M1123" s="2"/>
      <c r="Q1123" s="23"/>
      <c r="R1123" s="2">
        <v>24380106.600000001</v>
      </c>
      <c r="S1123" s="1">
        <v>44712</v>
      </c>
      <c r="T1123" s="1">
        <v>44706</v>
      </c>
      <c r="U1123" s="1">
        <v>44716</v>
      </c>
      <c r="V1123">
        <v>30</v>
      </c>
      <c r="W1123" s="1">
        <v>44746</v>
      </c>
      <c r="X1123" s="1">
        <v>44837</v>
      </c>
      <c r="Y1123" s="2">
        <v>431165168.23000002</v>
      </c>
      <c r="Z1123" s="2">
        <v>36844292</v>
      </c>
      <c r="AF1123" s="2">
        <v>0</v>
      </c>
      <c r="AG1123" s="14">
        <f>SUMIF('consultant-gross'!D:D,eslam.data!AQ1123,'consultant-gross'!F:F)</f>
        <v>-178832904.95999998</v>
      </c>
      <c r="AH1123" s="14">
        <f>SUMIF('consultant-gross'!D:D,eslam.data!AQ1123,'consultant-gross'!G:G)</f>
        <v>190000000</v>
      </c>
      <c r="AI1123" s="14">
        <f>SUMIF('consultant-net'!D:D,eslam.data!AQ1123,'consultant-net'!F:F)</f>
        <v>0</v>
      </c>
      <c r="AJ1123" s="2" t="str">
        <f>VLOOKUP(A1123,'eslam-to-invoicing'!A:B,2,0)</f>
        <v>EMAAR-Pkg#162/163- Marassi</v>
      </c>
      <c r="AQ1123" s="2" t="str">
        <f t="shared" si="160"/>
        <v>PKG#17739</v>
      </c>
      <c r="AR1123" s="2" t="str">
        <f t="shared" si="161"/>
        <v>EMAAR-Pkg#162/163- Marassi39</v>
      </c>
    </row>
    <row r="1124" spans="1:44" hidden="1" x14ac:dyDescent="0.3">
      <c r="A1124" s="6" t="s">
        <v>70</v>
      </c>
      <c r="B1124" s="6">
        <f>VLOOKUP(A1124,Sheet1!A:B,2,0)</f>
        <v>1</v>
      </c>
      <c r="C1124" s="6">
        <v>40</v>
      </c>
      <c r="D1124" s="25"/>
      <c r="E1124" s="2">
        <v>2265658.5799999828</v>
      </c>
      <c r="F1124" s="26">
        <f>_xlfn.MAXIFS('data-from-invoicing'!E:E,'data-from-invoicing'!D:D,eslam.data!AR1124)</f>
        <v>2265659.38</v>
      </c>
      <c r="G1124" s="2">
        <f t="shared" si="158"/>
        <v>0.80000001704320312</v>
      </c>
      <c r="H1124" s="2"/>
      <c r="I1124" s="23"/>
      <c r="J1124" s="2">
        <f>SUMIF('collection only'!D:D,eslam.data!AQ1124,'collection only'!E:E)</f>
        <v>1E-4</v>
      </c>
      <c r="K1124" s="26">
        <f>SUMIF('data-from-invoicing'!D:D,eslam.data!AR1124,'data-from-invoicing'!F:F)</f>
        <v>118928.159</v>
      </c>
      <c r="L1124" s="2">
        <f t="shared" si="159"/>
        <v>118928.15889999999</v>
      </c>
      <c r="M1124" s="2"/>
      <c r="Q1124" s="23"/>
      <c r="R1124" s="2">
        <v>1E-4</v>
      </c>
      <c r="S1124" s="1">
        <v>44773</v>
      </c>
      <c r="T1124" s="1">
        <v>44773</v>
      </c>
      <c r="U1124" s="1">
        <v>44773</v>
      </c>
      <c r="V1124">
        <v>30</v>
      </c>
      <c r="W1124" s="1">
        <v>44803</v>
      </c>
      <c r="X1124" s="1">
        <v>44887</v>
      </c>
      <c r="Y1124" s="2">
        <v>433430826.81</v>
      </c>
      <c r="Z1124" s="2">
        <v>36844292</v>
      </c>
      <c r="AC1124" s="2">
        <v>430147</v>
      </c>
      <c r="AF1124" s="2">
        <v>0</v>
      </c>
      <c r="AG1124" s="14">
        <f>SUMIF('consultant-gross'!D:D,eslam.data!AQ1124,'consultant-gross'!F:F)</f>
        <v>0</v>
      </c>
      <c r="AH1124" s="14">
        <f>SUMIF('consultant-gross'!D:D,eslam.data!AQ1124,'consultant-gross'!G:G)</f>
        <v>0</v>
      </c>
      <c r="AI1124" s="14">
        <f>SUMIF('consultant-net'!D:D,eslam.data!AQ1124,'consultant-net'!F:F)</f>
        <v>0</v>
      </c>
      <c r="AJ1124" s="2" t="str">
        <f>VLOOKUP(A1124,'eslam-to-invoicing'!A:B,2,0)</f>
        <v>EMAAR-Pkg#162/163- Marassi</v>
      </c>
      <c r="AQ1124" s="2" t="str">
        <f t="shared" si="160"/>
        <v>PKG#17740</v>
      </c>
      <c r="AR1124" s="2" t="str">
        <f t="shared" si="161"/>
        <v>EMAAR-Pkg#162/163- Marassi40</v>
      </c>
    </row>
    <row r="1125" spans="1:44" hidden="1" x14ac:dyDescent="0.3">
      <c r="A1125" s="6" t="s">
        <v>70</v>
      </c>
      <c r="B1125" s="32">
        <f>VLOOKUP(A1125,Sheet1!A:B,2,0)</f>
        <v>1</v>
      </c>
      <c r="C1125" s="6">
        <v>41</v>
      </c>
      <c r="D1125" s="25"/>
      <c r="E1125" s="2">
        <v>16308262.75999999</v>
      </c>
      <c r="F1125" s="26">
        <f>_xlfn.MAXIFS('data-from-invoicing'!E:E,'data-from-invoicing'!D:D,eslam.data!AR1125)</f>
        <v>16303582.18</v>
      </c>
      <c r="G1125" s="2">
        <f t="shared" si="158"/>
        <v>-4680.5799999907613</v>
      </c>
      <c r="H1125" s="2"/>
      <c r="I1125" s="23"/>
      <c r="J1125" s="2">
        <f>SUMIF('collection only'!D:D,eslam.data!AQ1125,'collection only'!E:E)</f>
        <v>1.0000000000000001E-5</v>
      </c>
      <c r="K1125" s="26">
        <f>SUMIF('data-from-invoicing'!D:D,eslam.data!AR1125,'data-from-invoicing'!F:F)</f>
        <v>180103.25</v>
      </c>
      <c r="L1125" s="2">
        <f t="shared" si="159"/>
        <v>180103.24999000001</v>
      </c>
      <c r="M1125" s="2"/>
      <c r="Q1125" s="23"/>
      <c r="R1125" s="2">
        <v>1E-4</v>
      </c>
      <c r="S1125" s="1">
        <v>44742</v>
      </c>
      <c r="T1125" s="1">
        <v>44737</v>
      </c>
      <c r="U1125" s="1">
        <v>44747</v>
      </c>
      <c r="V1125">
        <v>30</v>
      </c>
      <c r="W1125" s="1">
        <v>44777</v>
      </c>
      <c r="X1125" s="1">
        <v>44887</v>
      </c>
      <c r="Y1125" s="2">
        <v>449739089.56999999</v>
      </c>
      <c r="Z1125" s="2">
        <v>23473659</v>
      </c>
      <c r="AF1125" s="2">
        <v>0</v>
      </c>
      <c r="AG1125" s="14">
        <f>SUMIF('consultant-gross'!D:D,eslam.data!AQ1125,'consultant-gross'!F:F)</f>
        <v>-11904090.583679438</v>
      </c>
      <c r="AH1125" s="14">
        <f>SUMIF('consultant-gross'!D:D,eslam.data!AQ1125,'consultant-gross'!G:G)</f>
        <v>421526736.22632056</v>
      </c>
      <c r="AI1125" s="14">
        <f>SUMIF('consultant-net'!D:D,eslam.data!AQ1125,'consultant-net'!F:F)</f>
        <v>10330863.573956251</v>
      </c>
      <c r="AJ1125" s="2" t="str">
        <f>VLOOKUP(A1125,'eslam-to-invoicing'!A:B,2,0)</f>
        <v>EMAAR-Pkg#162/163- Marassi</v>
      </c>
      <c r="AQ1125" s="2" t="str">
        <f t="shared" si="160"/>
        <v>PKG#17741</v>
      </c>
      <c r="AR1125" s="2" t="str">
        <f t="shared" si="161"/>
        <v>EMAAR-Pkg#162/163- Marassi41</v>
      </c>
    </row>
    <row r="1126" spans="1:44" hidden="1" x14ac:dyDescent="0.3">
      <c r="A1126" s="6" t="s">
        <v>70</v>
      </c>
      <c r="B1126" s="32">
        <f>VLOOKUP(A1126,Sheet1!A:B,2,0)</f>
        <v>1</v>
      </c>
      <c r="C1126" s="6">
        <v>42</v>
      </c>
      <c r="D1126" s="25"/>
      <c r="E1126" s="2">
        <v>25575904.540000021</v>
      </c>
      <c r="F1126" s="26">
        <f>_xlfn.MAXIFS('data-from-invoicing'!E:E,'data-from-invoicing'!D:D,eslam.data!AR1126)</f>
        <v>2102245.5499999998</v>
      </c>
      <c r="G1126" s="2">
        <f t="shared" si="158"/>
        <v>-23473658.990000021</v>
      </c>
      <c r="H1126" s="2"/>
      <c r="I1126" s="23"/>
      <c r="J1126" s="2">
        <f>SUMIF('collection only'!D:D,eslam.data!AQ1126,'collection only'!E:E)</f>
        <v>4198626.99</v>
      </c>
      <c r="K1126" s="26">
        <f>SUMIF('data-from-invoicing'!D:D,eslam.data!AR1126,'data-from-invoicing'!F:F)</f>
        <v>4316245.8075000001</v>
      </c>
      <c r="L1126" s="2">
        <f t="shared" si="159"/>
        <v>117618.81749999989</v>
      </c>
      <c r="M1126" s="2"/>
      <c r="Q1126" s="23"/>
      <c r="R1126" s="2">
        <v>4207031.92</v>
      </c>
      <c r="S1126" s="1">
        <v>44834</v>
      </c>
      <c r="T1126" s="1">
        <v>44834</v>
      </c>
      <c r="U1126" s="1">
        <v>44834</v>
      </c>
      <c r="V1126">
        <v>30</v>
      </c>
      <c r="W1126" s="1">
        <v>44864</v>
      </c>
      <c r="X1126" s="1">
        <v>44979</v>
      </c>
      <c r="Y1126" s="2">
        <v>475314994.11000001</v>
      </c>
      <c r="AF1126" s="2">
        <v>0</v>
      </c>
      <c r="AG1126" s="14">
        <f>SUMIF('consultant-gross'!D:D,eslam.data!AQ1126,'consultant-gross'!F:F)</f>
        <v>0</v>
      </c>
      <c r="AH1126" s="14">
        <f>SUMIF('consultant-gross'!D:D,eslam.data!AQ1126,'consultant-gross'!G:G)</f>
        <v>0</v>
      </c>
      <c r="AI1126" s="14">
        <f>SUMIF('consultant-net'!D:D,eslam.data!AQ1126,'consultant-net'!F:F)</f>
        <v>0</v>
      </c>
      <c r="AJ1126" s="2" t="str">
        <f>VLOOKUP(A1126,'eslam-to-invoicing'!A:B,2,0)</f>
        <v>EMAAR-Pkg#162/163- Marassi</v>
      </c>
      <c r="AQ1126" s="2" t="str">
        <f t="shared" si="160"/>
        <v>PKG#17742</v>
      </c>
      <c r="AR1126" s="2" t="str">
        <f t="shared" si="161"/>
        <v>EMAAR-Pkg#162/163- Marassi42</v>
      </c>
    </row>
    <row r="1127" spans="1:44" hidden="1" x14ac:dyDescent="0.3">
      <c r="A1127" s="6" t="s">
        <v>70</v>
      </c>
      <c r="B1127" s="32">
        <f>VLOOKUP(A1127,Sheet1!A:B,2,0)</f>
        <v>1</v>
      </c>
      <c r="C1127" s="6">
        <v>43</v>
      </c>
      <c r="D1127" s="25"/>
      <c r="E1127" s="2">
        <v>-1403499.790000021</v>
      </c>
      <c r="F1127" s="26">
        <f>_xlfn.MAXIFS('data-from-invoicing'!E:E,'data-from-invoicing'!D:D,eslam.data!AR1127)</f>
        <v>15896560.84</v>
      </c>
      <c r="G1127" s="2">
        <f t="shared" si="158"/>
        <v>17300060.630000021</v>
      </c>
      <c r="H1127" s="2"/>
      <c r="I1127" s="23"/>
      <c r="J1127" s="2">
        <f>SUMIF('collection only'!D:D,eslam.data!AQ1127,'collection only'!E:E)</f>
        <v>14488992.220000001</v>
      </c>
      <c r="K1127" s="26">
        <f>SUMIF('data-from-invoicing'!D:D,eslam.data!AR1127,'data-from-invoicing'!F:F)</f>
        <v>15323561.672</v>
      </c>
      <c r="L1127" s="2">
        <f t="shared" si="159"/>
        <v>834569.45199999958</v>
      </c>
      <c r="M1127" s="2"/>
      <c r="Q1127" s="23"/>
      <c r="R1127" s="2">
        <v>14488837.890000001</v>
      </c>
      <c r="S1127" s="1">
        <v>44957</v>
      </c>
      <c r="T1127" s="1">
        <v>44951</v>
      </c>
      <c r="U1127" s="1">
        <v>45029</v>
      </c>
      <c r="V1127">
        <v>30</v>
      </c>
      <c r="W1127" s="1">
        <v>45059</v>
      </c>
      <c r="X1127" s="1">
        <v>45029</v>
      </c>
      <c r="Y1127" s="2">
        <v>473911494.31999999</v>
      </c>
      <c r="Z1127" s="2">
        <v>23473659</v>
      </c>
      <c r="AA1127" s="2">
        <v>399954494</v>
      </c>
      <c r="AC1127" s="2">
        <v>430147.49</v>
      </c>
      <c r="AD1127" s="2">
        <v>12864128.305</v>
      </c>
      <c r="AE1127" s="2">
        <v>12864128.305</v>
      </c>
      <c r="AF1127" s="2">
        <v>3512870.7</v>
      </c>
      <c r="AG1127" s="14">
        <f>SUMIF('consultant-gross'!D:D,eslam.data!AQ1127,'consultant-gross'!F:F)</f>
        <v>0</v>
      </c>
      <c r="AH1127" s="14">
        <f>SUMIF('consultant-gross'!D:D,eslam.data!AQ1127,'consultant-gross'!G:G)</f>
        <v>0</v>
      </c>
      <c r="AI1127" s="14">
        <f>SUMIF('consultant-net'!D:D,eslam.data!AQ1127,'consultant-net'!F:F)</f>
        <v>0</v>
      </c>
      <c r="AJ1127" s="2" t="str">
        <f>VLOOKUP(A1127,'eslam-to-invoicing'!A:B,2,0)</f>
        <v>EMAAR-Pkg#162/163- Marassi</v>
      </c>
      <c r="AQ1127" s="2" t="str">
        <f t="shared" si="160"/>
        <v>PKG#17743</v>
      </c>
      <c r="AR1127" s="2" t="str">
        <f t="shared" si="161"/>
        <v>EMAAR-Pkg#162/163- Marassi43</v>
      </c>
    </row>
    <row r="1128" spans="1:44" hidden="1" x14ac:dyDescent="0.3">
      <c r="A1128" s="6" t="s">
        <v>70</v>
      </c>
      <c r="B1128" s="32">
        <f>VLOOKUP(A1128,Sheet1!A:B,2,0)</f>
        <v>1</v>
      </c>
      <c r="C1128" s="6">
        <v>44</v>
      </c>
      <c r="D1128" s="25"/>
      <c r="E1128" s="2">
        <v>59788309.639999993</v>
      </c>
      <c r="F1128" s="26">
        <f>_xlfn.MAXIFS('data-from-invoicing'!E:E,'data-from-invoicing'!D:D,eslam.data!AR1128)</f>
        <v>54841445.409999996</v>
      </c>
      <c r="G1128" s="2">
        <f t="shared" si="158"/>
        <v>-4946864.2299999967</v>
      </c>
      <c r="H1128" s="2"/>
      <c r="I1128" s="23"/>
      <c r="J1128" s="2">
        <f>SUMIF('collection only'!D:D,eslam.data!AQ1128,'collection only'!E:E)</f>
        <v>17144236.059999999</v>
      </c>
      <c r="K1128" s="26">
        <f>SUMIF('data-from-invoicing'!D:D,eslam.data!AR1128,'data-from-invoicing'!F:F)</f>
        <v>19396451.960499998</v>
      </c>
      <c r="L1128" s="2">
        <f t="shared" si="159"/>
        <v>2252215.9004999995</v>
      </c>
      <c r="M1128" s="2"/>
      <c r="Q1128" s="23"/>
      <c r="R1128" s="2">
        <v>17144236.059999999</v>
      </c>
      <c r="S1128" s="1">
        <v>44957</v>
      </c>
      <c r="T1128" s="1">
        <v>44951</v>
      </c>
      <c r="U1128" s="1">
        <v>45029</v>
      </c>
      <c r="V1128">
        <v>30</v>
      </c>
      <c r="W1128" s="1">
        <v>45059</v>
      </c>
      <c r="X1128" s="1">
        <v>45071</v>
      </c>
      <c r="Y1128" s="2">
        <v>533699803.95999998</v>
      </c>
      <c r="Z1128" s="2">
        <v>11107434</v>
      </c>
      <c r="AA1128" s="2">
        <v>448361770</v>
      </c>
      <c r="AC1128" s="2">
        <v>430147.49</v>
      </c>
      <c r="AD1128" s="2">
        <v>13994560.619999999</v>
      </c>
      <c r="AE1128" s="2">
        <v>13994560.619999999</v>
      </c>
      <c r="AF1128" s="2">
        <v>4392870.7</v>
      </c>
      <c r="AG1128" s="14">
        <f>SUMIF('consultant-gross'!D:D,eslam.data!AQ1128,'consultant-gross'!F:F)</f>
        <v>0</v>
      </c>
      <c r="AH1128" s="14">
        <f>SUMIF('consultant-gross'!D:D,eslam.data!AQ1128,'consultant-gross'!G:G)</f>
        <v>0</v>
      </c>
      <c r="AI1128" s="14">
        <f>SUMIF('consultant-net'!D:D,eslam.data!AQ1128,'consultant-net'!F:F)</f>
        <v>20000000</v>
      </c>
      <c r="AJ1128" s="2" t="str">
        <f>VLOOKUP(A1128,'eslam-to-invoicing'!A:B,2,0)</f>
        <v>EMAAR-Pkg#162/163- Marassi</v>
      </c>
      <c r="AQ1128" s="2" t="str">
        <f t="shared" si="160"/>
        <v>PKG#17744</v>
      </c>
      <c r="AR1128" s="2" t="str">
        <f t="shared" si="161"/>
        <v>EMAAR-Pkg#162/163- Marassi44</v>
      </c>
    </row>
    <row r="1129" spans="1:44" hidden="1" x14ac:dyDescent="0.3">
      <c r="A1129" s="6" t="s">
        <v>70</v>
      </c>
      <c r="B1129" s="32">
        <f>VLOOKUP(A1129,Sheet1!A:B,2,0)</f>
        <v>1</v>
      </c>
      <c r="C1129" s="6">
        <v>45</v>
      </c>
      <c r="D1129" s="25"/>
      <c r="E1129" s="2">
        <v>102598790.27</v>
      </c>
      <c r="F1129" s="26">
        <f>_xlfn.MAXIFS('data-from-invoicing'!E:E,'data-from-invoicing'!D:D,eslam.data!AR1129)</f>
        <v>26509803.460000001</v>
      </c>
      <c r="G1129" s="2">
        <f t="shared" si="158"/>
        <v>-76088986.810000002</v>
      </c>
      <c r="H1129" s="2"/>
      <c r="I1129" s="23"/>
      <c r="J1129" s="2">
        <f>SUMIF('collection only'!D:D,eslam.data!AQ1129,'collection only'!E:E)</f>
        <v>15002016.49</v>
      </c>
      <c r="K1129" s="26">
        <f>SUMIF('data-from-invoicing'!D:D,eslam.data!AR1129,'data-from-invoicing'!F:F)</f>
        <v>16466307.981000001</v>
      </c>
      <c r="L1129" s="2">
        <f t="shared" si="159"/>
        <v>1464291.4910000004</v>
      </c>
      <c r="M1129" s="2"/>
      <c r="Q1129" s="23"/>
      <c r="R1129" s="2">
        <v>15002016.49</v>
      </c>
      <c r="S1129" s="1">
        <v>44804</v>
      </c>
      <c r="T1129" s="1">
        <v>44798</v>
      </c>
      <c r="U1129" s="1">
        <v>44811</v>
      </c>
      <c r="V1129">
        <v>30</v>
      </c>
      <c r="W1129" s="1">
        <v>44841</v>
      </c>
      <c r="X1129" s="1">
        <v>45092</v>
      </c>
      <c r="Y1129" s="2">
        <v>576510284.59000003</v>
      </c>
      <c r="Z1129" s="2">
        <v>12544287.369999999</v>
      </c>
      <c r="AA1129" s="2">
        <v>474871564.16000003</v>
      </c>
      <c r="AC1129" s="2">
        <v>430147.49</v>
      </c>
      <c r="AD1129" s="2">
        <v>14726364.300000001</v>
      </c>
      <c r="AE1129" s="2">
        <v>14726364.300000001</v>
      </c>
      <c r="AF1129" s="2">
        <v>4392870.7</v>
      </c>
      <c r="AG1129" s="14">
        <f>SUMIF('consultant-gross'!D:D,eslam.data!AQ1129,'consultant-gross'!F:F)</f>
        <v>0</v>
      </c>
      <c r="AH1129" s="14">
        <f>SUMIF('consultant-gross'!D:D,eslam.data!AQ1129,'consultant-gross'!G:G)</f>
        <v>0</v>
      </c>
      <c r="AI1129" s="14">
        <f>SUMIF('consultant-net'!D:D,eslam.data!AQ1129,'consultant-net'!F:F)</f>
        <v>5000000</v>
      </c>
      <c r="AJ1129" s="2" t="str">
        <f>VLOOKUP(A1129,'eslam-to-invoicing'!A:B,2,0)</f>
        <v>EMAAR-Pkg#162/163- Marassi</v>
      </c>
      <c r="AQ1129" s="2" t="str">
        <f t="shared" si="160"/>
        <v>PKG#17745</v>
      </c>
      <c r="AR1129" s="2" t="str">
        <f t="shared" si="161"/>
        <v>EMAAR-Pkg#162/163- Marassi45</v>
      </c>
    </row>
    <row r="1130" spans="1:44" hidden="1" x14ac:dyDescent="0.3">
      <c r="A1130" s="6" t="s">
        <v>70</v>
      </c>
      <c r="B1130" s="32">
        <f>VLOOKUP(A1130,Sheet1!A:B,2,0)</f>
        <v>1</v>
      </c>
      <c r="C1130" s="6">
        <v>46</v>
      </c>
      <c r="D1130" s="25"/>
      <c r="E1130" s="2">
        <v>-22395666.320000049</v>
      </c>
      <c r="F1130" s="26">
        <f>_xlfn.MAXIFS('data-from-invoicing'!E:E,'data-from-invoicing'!D:D,eslam.data!AR1130)</f>
        <v>5007444.76</v>
      </c>
      <c r="G1130" s="2">
        <f t="shared" si="158"/>
        <v>27403111.08000005</v>
      </c>
      <c r="H1130" s="2"/>
      <c r="I1130" s="23"/>
      <c r="J1130" s="2">
        <f>SUMIF('collection only'!D:D,eslam.data!AQ1130,'collection only'!E:E)</f>
        <v>3048300.98</v>
      </c>
      <c r="K1130" s="26">
        <f>SUMIF('data-from-invoicing'!D:D,eslam.data!AR1130,'data-from-invoicing'!F:F)</f>
        <v>3319156.3480000002</v>
      </c>
      <c r="L1130" s="2">
        <f t="shared" si="159"/>
        <v>270855.36800000025</v>
      </c>
      <c r="M1130" s="2"/>
      <c r="Q1130" s="23"/>
      <c r="R1130" s="2">
        <v>3056265.5</v>
      </c>
      <c r="S1130" s="1">
        <v>44834</v>
      </c>
      <c r="T1130" s="1">
        <v>44829</v>
      </c>
      <c r="U1130" s="1">
        <v>44851</v>
      </c>
      <c r="V1130">
        <v>30</v>
      </c>
      <c r="W1130" s="1">
        <v>44881</v>
      </c>
      <c r="X1130" s="1">
        <v>45123</v>
      </c>
      <c r="Y1130" s="2">
        <v>554114618.26999998</v>
      </c>
      <c r="Z1130" s="2">
        <v>12544287.369999999</v>
      </c>
      <c r="AA1130" s="2">
        <v>479879018.92000002</v>
      </c>
      <c r="AC1130" s="2">
        <v>430147</v>
      </c>
      <c r="AD1130" s="2">
        <v>14857839.5</v>
      </c>
      <c r="AE1130" s="2">
        <v>14857839.5</v>
      </c>
      <c r="AF1130" s="2">
        <v>8396085.6999999993</v>
      </c>
      <c r="AG1130" s="14">
        <f>SUMIF('consultant-gross'!D:D,eslam.data!AQ1130,'consultant-gross'!F:F)</f>
        <v>0</v>
      </c>
      <c r="AH1130" s="14">
        <f>SUMIF('consultant-gross'!D:D,eslam.data!AQ1130,'consultant-gross'!G:G)</f>
        <v>0</v>
      </c>
      <c r="AI1130" s="14">
        <f>SUMIF('consultant-net'!D:D,eslam.data!AQ1130,'consultant-net'!F:F)</f>
        <v>10000000</v>
      </c>
      <c r="AJ1130" s="2" t="str">
        <f>VLOOKUP(A1130,'eslam-to-invoicing'!A:B,2,0)</f>
        <v>EMAAR-Pkg#162/163- Marassi</v>
      </c>
      <c r="AQ1130" s="2" t="str">
        <f t="shared" si="160"/>
        <v>PKG#17746</v>
      </c>
      <c r="AR1130" s="2" t="str">
        <f t="shared" si="161"/>
        <v>EMAAR-Pkg#162/163- Marassi46</v>
      </c>
    </row>
    <row r="1131" spans="1:44" hidden="1" x14ac:dyDescent="0.3">
      <c r="A1131" s="6" t="s">
        <v>70</v>
      </c>
      <c r="B1131" s="32">
        <f>VLOOKUP(A1131,Sheet1!A:B,2,0)</f>
        <v>1</v>
      </c>
      <c r="C1131" s="6">
        <v>47</v>
      </c>
      <c r="D1131" s="25"/>
      <c r="E1131" s="2">
        <v>6780617.5099999905</v>
      </c>
      <c r="F1131" s="26">
        <f>_xlfn.MAXIFS('data-from-invoicing'!E:E,'data-from-invoicing'!D:D,eslam.data!AR1131)</f>
        <v>6785617.5999999987</v>
      </c>
      <c r="G1131" s="2">
        <f t="shared" si="158"/>
        <v>5000.0900000082329</v>
      </c>
      <c r="H1131" s="2"/>
      <c r="I1131" s="23"/>
      <c r="J1131" s="2">
        <f>SUMIF('collection only'!D:D,eslam.data!AQ1131,'collection only'!E:E)</f>
        <v>4274072.25</v>
      </c>
      <c r="K1131" s="26">
        <f>SUMIF('data-from-invoicing'!D:D,eslam.data!AR1131,'data-from-invoicing'!F:F)</f>
        <v>4548162.03</v>
      </c>
      <c r="L1131" s="2">
        <f t="shared" si="159"/>
        <v>274089.78000000026</v>
      </c>
      <c r="M1131" s="2"/>
      <c r="Q1131" s="23"/>
      <c r="R1131" s="2">
        <v>4274854.67</v>
      </c>
      <c r="S1131" s="1">
        <v>45107</v>
      </c>
      <c r="T1131" s="1">
        <v>45102</v>
      </c>
      <c r="U1131" s="1">
        <v>44972</v>
      </c>
      <c r="V1131">
        <v>30</v>
      </c>
      <c r="W1131" s="1">
        <v>45002</v>
      </c>
      <c r="X1131" s="1">
        <v>45141</v>
      </c>
      <c r="Y1131" s="2">
        <v>560895235.77999997</v>
      </c>
      <c r="Z1131" s="2">
        <v>10901184.51</v>
      </c>
      <c r="AA1131" s="2">
        <v>486669436</v>
      </c>
      <c r="AC1131" s="2">
        <v>430147</v>
      </c>
      <c r="AD1131" s="2">
        <v>14994854.5</v>
      </c>
      <c r="AE1131" s="2">
        <v>14994854.5</v>
      </c>
      <c r="AF1131" s="2">
        <v>8396085.6999999993</v>
      </c>
      <c r="AG1131" s="14">
        <f>SUMIF('consultant-gross'!D:D,eslam.data!AQ1131,'consultant-gross'!F:F)</f>
        <v>21331767.985297441</v>
      </c>
      <c r="AH1131" s="14">
        <f>SUMIF('consultant-gross'!D:D,eslam.data!AQ1131,'consultant-gross'!G:G)</f>
        <v>575446386.25529742</v>
      </c>
      <c r="AI1131" s="14">
        <f>SUMIF('consultant-net'!D:D,eslam.data!AQ1131,'consultant-net'!F:F)</f>
        <v>4375831.9851192236</v>
      </c>
      <c r="AJ1131" s="2" t="str">
        <f>VLOOKUP(A1131,'eslam-to-invoicing'!A:B,2,0)</f>
        <v>EMAAR-Pkg#162/163- Marassi</v>
      </c>
      <c r="AQ1131" s="2" t="str">
        <f t="shared" si="160"/>
        <v>PKG#17747</v>
      </c>
      <c r="AR1131" s="2" t="str">
        <f t="shared" si="161"/>
        <v>EMAAR-Pkg#162/163- Marassi47</v>
      </c>
    </row>
    <row r="1132" spans="1:44" hidden="1" x14ac:dyDescent="0.3">
      <c r="A1132" s="6" t="s">
        <v>70</v>
      </c>
      <c r="B1132" s="6">
        <f>VLOOKUP(A1132,Sheet1!A:B,2,0)</f>
        <v>1</v>
      </c>
      <c r="C1132" s="6">
        <v>48</v>
      </c>
      <c r="D1132" s="25"/>
      <c r="F1132" s="26">
        <f>_xlfn.MAXIFS('data-from-invoicing'!E:E,'data-from-invoicing'!D:D,eslam.data!AR1132)</f>
        <v>0</v>
      </c>
      <c r="G1132" s="2">
        <f t="shared" si="158"/>
        <v>0</v>
      </c>
      <c r="H1132" s="2"/>
      <c r="I1132" s="23"/>
      <c r="J1132" s="2">
        <f>SUMIF('collection only'!D:D,eslam.data!AQ1132,'collection only'!E:E)</f>
        <v>9.9999999999999995E-7</v>
      </c>
      <c r="K1132" s="26">
        <f>SUMIF('data-from-invoicing'!D:D,eslam.data!AR1132,'data-from-invoicing'!F:F)</f>
        <v>0</v>
      </c>
      <c r="L1132" s="2">
        <f t="shared" si="159"/>
        <v>-9.9999999999999995E-7</v>
      </c>
      <c r="M1132" s="2"/>
      <c r="Q1132" s="23"/>
      <c r="R1132" s="2">
        <v>4111000</v>
      </c>
      <c r="S1132" s="1">
        <v>45016</v>
      </c>
      <c r="T1132" s="1">
        <v>45010</v>
      </c>
      <c r="U1132" s="1">
        <v>45011</v>
      </c>
      <c r="V1132">
        <v>30</v>
      </c>
      <c r="W1132" s="1">
        <v>45041</v>
      </c>
      <c r="AF1132" s="2">
        <v>0</v>
      </c>
      <c r="AG1132" s="14">
        <f>SUMIF('consultant-gross'!D:D,eslam.data!AQ1132,'consultant-gross'!F:F)</f>
        <v>0</v>
      </c>
      <c r="AH1132" s="14">
        <f>SUMIF('consultant-gross'!D:D,eslam.data!AQ1132,'consultant-gross'!G:G)</f>
        <v>0</v>
      </c>
      <c r="AI1132" s="14">
        <f>SUMIF('consultant-net'!D:D,eslam.data!AQ1132,'consultant-net'!F:F)</f>
        <v>4111000</v>
      </c>
      <c r="AJ1132" s="2" t="str">
        <f>VLOOKUP(A1132,'eslam-to-invoicing'!A:B,2,0)</f>
        <v>EMAAR-Pkg#162/163- Marassi</v>
      </c>
      <c r="AQ1132" s="2" t="str">
        <f t="shared" si="160"/>
        <v>PKG#17748</v>
      </c>
      <c r="AR1132" s="2" t="str">
        <f t="shared" si="161"/>
        <v>EMAAR-Pkg#162/163- Marassi48</v>
      </c>
    </row>
    <row r="1133" spans="1:44" hidden="1" x14ac:dyDescent="0.3">
      <c r="A1133" s="6" t="s">
        <v>70</v>
      </c>
      <c r="B1133" s="6">
        <f>VLOOKUP(A1133,Sheet1!A:B,2,0)</f>
        <v>1</v>
      </c>
      <c r="C1133" s="6">
        <v>49</v>
      </c>
      <c r="D1133" s="25"/>
      <c r="F1133" s="26">
        <f>_xlfn.MAXIFS('data-from-invoicing'!E:E,'data-from-invoicing'!D:D,eslam.data!AR1133)</f>
        <v>0</v>
      </c>
      <c r="G1133" s="2">
        <f t="shared" si="158"/>
        <v>0</v>
      </c>
      <c r="H1133" s="2"/>
      <c r="I1133" s="23"/>
      <c r="J1133" s="2">
        <f>SUMIF('collection only'!D:D,eslam.data!AQ1133,'collection only'!E:E)</f>
        <v>9.9999999999999995E-7</v>
      </c>
      <c r="K1133" s="26">
        <f>SUMIF('data-from-invoicing'!D:D,eslam.data!AR1133,'data-from-invoicing'!F:F)</f>
        <v>0</v>
      </c>
      <c r="L1133" s="2">
        <f t="shared" si="159"/>
        <v>-9.9999999999999995E-7</v>
      </c>
      <c r="M1133" s="2"/>
      <c r="Q1133" s="23"/>
      <c r="R1133" s="2">
        <v>1E-4</v>
      </c>
      <c r="S1133" s="1">
        <v>45046</v>
      </c>
      <c r="T1133" s="1">
        <v>45046</v>
      </c>
      <c r="U1133" s="1">
        <v>45060</v>
      </c>
      <c r="V1133">
        <v>30</v>
      </c>
      <c r="W1133" s="1">
        <v>45090</v>
      </c>
      <c r="AF1133" s="2">
        <v>0</v>
      </c>
      <c r="AG1133" s="14">
        <f>SUMIF('consultant-gross'!D:D,eslam.data!AQ1133,'consultant-gross'!F:F)</f>
        <v>0</v>
      </c>
      <c r="AH1133" s="14">
        <f>SUMIF('consultant-gross'!D:D,eslam.data!AQ1133,'consultant-gross'!G:G)</f>
        <v>0</v>
      </c>
      <c r="AI1133" s="14">
        <f>SUMIF('consultant-net'!D:D,eslam.data!AQ1133,'consultant-net'!F:F)</f>
        <v>1E-4</v>
      </c>
      <c r="AJ1133" s="2" t="str">
        <f>VLOOKUP(A1133,'eslam-to-invoicing'!A:B,2,0)</f>
        <v>EMAAR-Pkg#162/163- Marassi</v>
      </c>
      <c r="AQ1133" s="2" t="str">
        <f t="shared" si="160"/>
        <v>PKG#17749</v>
      </c>
      <c r="AR1133" s="2" t="str">
        <f t="shared" si="161"/>
        <v>EMAAR-Pkg#162/163- Marassi49</v>
      </c>
    </row>
    <row r="1134" spans="1:44" hidden="1" x14ac:dyDescent="0.3">
      <c r="A1134" s="6" t="s">
        <v>70</v>
      </c>
      <c r="B1134" s="6">
        <f>VLOOKUP(A1134,Sheet1!A:B,2,0)</f>
        <v>1</v>
      </c>
      <c r="C1134" s="6">
        <v>50</v>
      </c>
      <c r="D1134" s="25"/>
      <c r="F1134" s="26">
        <f>_xlfn.MAXIFS('data-from-invoicing'!E:E,'data-from-invoicing'!D:D,eslam.data!AR1134)</f>
        <v>0</v>
      </c>
      <c r="G1134" s="2">
        <f t="shared" si="158"/>
        <v>0</v>
      </c>
      <c r="H1134" s="2"/>
      <c r="I1134" s="23"/>
      <c r="J1134" s="2">
        <f>SUMIF('collection only'!D:D,eslam.data!AQ1134,'collection only'!E:E)</f>
        <v>9.9999999999999995E-7</v>
      </c>
      <c r="K1134" s="26">
        <f>SUMIF('data-from-invoicing'!D:D,eslam.data!AR1134,'data-from-invoicing'!F:F)</f>
        <v>0</v>
      </c>
      <c r="L1134" s="2">
        <f t="shared" si="159"/>
        <v>-9.9999999999999995E-7</v>
      </c>
      <c r="M1134" s="2"/>
      <c r="Q1134" s="23"/>
      <c r="R1134" s="2">
        <v>1E-3</v>
      </c>
      <c r="S1134" s="1">
        <v>45077</v>
      </c>
      <c r="T1134" s="1">
        <v>45077</v>
      </c>
      <c r="U1134" s="1">
        <v>45081</v>
      </c>
      <c r="V1134">
        <v>30</v>
      </c>
      <c r="W1134" s="1">
        <v>45111</v>
      </c>
      <c r="AF1134" s="2">
        <v>0</v>
      </c>
      <c r="AG1134" s="14">
        <f>SUMIF('consultant-gross'!D:D,eslam.data!AQ1134,'consultant-gross'!F:F)</f>
        <v>0</v>
      </c>
      <c r="AH1134" s="14">
        <f>SUMIF('consultant-gross'!D:D,eslam.data!AQ1134,'consultant-gross'!G:G)</f>
        <v>0</v>
      </c>
      <c r="AI1134" s="14">
        <f>SUMIF('consultant-net'!D:D,eslam.data!AQ1134,'consultant-net'!F:F)</f>
        <v>1E-3</v>
      </c>
      <c r="AJ1134" s="2" t="str">
        <f>VLOOKUP(A1134,'eslam-to-invoicing'!A:B,2,0)</f>
        <v>EMAAR-Pkg#162/163- Marassi</v>
      </c>
      <c r="AQ1134" s="2" t="str">
        <f t="shared" si="160"/>
        <v>PKG#17750</v>
      </c>
      <c r="AR1134" s="2" t="str">
        <f t="shared" si="161"/>
        <v>EMAAR-Pkg#162/163- Marassi50</v>
      </c>
    </row>
    <row r="1135" spans="1:44" hidden="1" x14ac:dyDescent="0.3">
      <c r="A1135" s="6" t="s">
        <v>70</v>
      </c>
      <c r="B1135" s="6">
        <f>VLOOKUP(A1135,Sheet1!A:B,2,0)</f>
        <v>1</v>
      </c>
      <c r="C1135" s="6">
        <v>51</v>
      </c>
      <c r="D1135" s="25"/>
      <c r="F1135" s="26">
        <f>_xlfn.MAXIFS('data-from-invoicing'!E:E,'data-from-invoicing'!D:D,eslam.data!AR1135)</f>
        <v>0</v>
      </c>
      <c r="G1135" s="2">
        <f t="shared" si="158"/>
        <v>0</v>
      </c>
      <c r="H1135" s="2"/>
      <c r="I1135" s="23"/>
      <c r="J1135" s="2">
        <f>SUMIF('collection only'!D:D,eslam.data!AQ1135,'collection only'!E:E)</f>
        <v>9.9999999999999995E-7</v>
      </c>
      <c r="K1135" s="26">
        <f>SUMIF('data-from-invoicing'!D:D,eslam.data!AR1135,'data-from-invoicing'!F:F)</f>
        <v>0</v>
      </c>
      <c r="L1135" s="2">
        <f t="shared" si="159"/>
        <v>-9.9999999999999995E-7</v>
      </c>
      <c r="M1135" s="2"/>
      <c r="Q1135" s="23"/>
      <c r="R1135" s="2">
        <v>1E-3</v>
      </c>
      <c r="S1135" s="1">
        <v>45107</v>
      </c>
      <c r="T1135" s="1">
        <v>45102</v>
      </c>
      <c r="U1135" s="1">
        <v>45102</v>
      </c>
      <c r="V1135">
        <v>30</v>
      </c>
      <c r="W1135" s="1">
        <v>45132</v>
      </c>
      <c r="AF1135" s="2">
        <v>0</v>
      </c>
      <c r="AG1135" s="14">
        <f>SUMIF('consultant-gross'!D:D,eslam.data!AQ1135,'consultant-gross'!F:F)</f>
        <v>0</v>
      </c>
      <c r="AH1135" s="14">
        <f>SUMIF('consultant-gross'!D:D,eslam.data!AQ1135,'consultant-gross'!G:G)</f>
        <v>0</v>
      </c>
      <c r="AI1135" s="14">
        <f>SUMIF('consultant-net'!D:D,eslam.data!AQ1135,'consultant-net'!F:F)</f>
        <v>1E-3</v>
      </c>
      <c r="AJ1135" s="2" t="str">
        <f>VLOOKUP(A1135,'eslam-to-invoicing'!A:B,2,0)</f>
        <v>EMAAR-Pkg#162/163- Marassi</v>
      </c>
      <c r="AQ1135" s="2" t="str">
        <f t="shared" si="160"/>
        <v>PKG#17751</v>
      </c>
      <c r="AR1135" s="2" t="str">
        <f t="shared" si="161"/>
        <v>EMAAR-Pkg#162/163- Marassi51</v>
      </c>
    </row>
    <row r="1136" spans="1:44" hidden="1" x14ac:dyDescent="0.3">
      <c r="A1136" s="6" t="s">
        <v>70</v>
      </c>
      <c r="B1136" s="6">
        <f>VLOOKUP(A1136,Sheet1!A:B,2,0)</f>
        <v>1</v>
      </c>
      <c r="C1136" s="6">
        <v>52</v>
      </c>
      <c r="D1136" s="25"/>
      <c r="F1136" s="26">
        <f>_xlfn.MAXIFS('data-from-invoicing'!E:E,'data-from-invoicing'!D:D,eslam.data!AR1136)</f>
        <v>0</v>
      </c>
      <c r="G1136" s="2">
        <f t="shared" si="158"/>
        <v>0</v>
      </c>
      <c r="H1136" s="2"/>
      <c r="I1136" s="23"/>
      <c r="J1136" s="2">
        <f>SUMIF('collection only'!D:D,eslam.data!AQ1136,'collection only'!E:E)</f>
        <v>9.9999999999999995E-7</v>
      </c>
      <c r="K1136" s="26">
        <f>SUMIF('data-from-invoicing'!D:D,eslam.data!AR1136,'data-from-invoicing'!F:F)</f>
        <v>0</v>
      </c>
      <c r="L1136" s="2">
        <f t="shared" si="159"/>
        <v>-9.9999999999999995E-7</v>
      </c>
      <c r="M1136" s="2"/>
      <c r="Q1136" s="23"/>
      <c r="R1136" s="2">
        <v>45000000</v>
      </c>
      <c r="S1136" s="1">
        <v>45138</v>
      </c>
      <c r="T1136" s="1">
        <v>45148</v>
      </c>
      <c r="U1136" s="1">
        <v>45152</v>
      </c>
      <c r="V1136">
        <v>30</v>
      </c>
      <c r="W1136" s="1">
        <v>45182</v>
      </c>
      <c r="AF1136" s="2">
        <v>0</v>
      </c>
      <c r="AG1136" s="14">
        <f>SUMIF('consultant-gross'!D:D,eslam.data!AQ1136,'consultant-gross'!F:F)</f>
        <v>0</v>
      </c>
      <c r="AH1136" s="14">
        <f>SUMIF('consultant-gross'!D:D,eslam.data!AQ1136,'consultant-gross'!G:G)</f>
        <v>0</v>
      </c>
      <c r="AI1136" s="14">
        <f>SUMIF('consultant-net'!D:D,eslam.data!AQ1136,'consultant-net'!F:F)</f>
        <v>45000000</v>
      </c>
      <c r="AJ1136" s="2" t="str">
        <f>VLOOKUP(A1136,'eslam-to-invoicing'!A:B,2,0)</f>
        <v>EMAAR-Pkg#162/163- Marassi</v>
      </c>
      <c r="AQ1136" s="2" t="str">
        <f t="shared" si="160"/>
        <v>PKG#17752</v>
      </c>
      <c r="AR1136" s="2" t="str">
        <f t="shared" si="161"/>
        <v>EMAAR-Pkg#162/163- Marassi52</v>
      </c>
    </row>
    <row r="1137" spans="1:44" hidden="1" x14ac:dyDescent="0.3">
      <c r="A1137" s="6" t="s">
        <v>70</v>
      </c>
      <c r="B1137" s="6">
        <f>VLOOKUP(A1137,Sheet1!A:B,2,0)</f>
        <v>1</v>
      </c>
      <c r="C1137" s="6">
        <v>53</v>
      </c>
      <c r="D1137" s="25"/>
      <c r="F1137" s="26">
        <f>_xlfn.MAXIFS('data-from-invoicing'!E:E,'data-from-invoicing'!D:D,eslam.data!AR1137)</f>
        <v>0</v>
      </c>
      <c r="G1137" s="2">
        <f t="shared" si="158"/>
        <v>0</v>
      </c>
      <c r="H1137" s="2"/>
      <c r="I1137" s="23"/>
      <c r="J1137" s="2">
        <f>SUMIF('collection only'!D:D,eslam.data!AQ1137,'collection only'!E:E)</f>
        <v>9.9999999999999995E-7</v>
      </c>
      <c r="K1137" s="26">
        <f>SUMIF('data-from-invoicing'!D:D,eslam.data!AR1137,'data-from-invoicing'!F:F)</f>
        <v>0</v>
      </c>
      <c r="L1137" s="2">
        <f t="shared" si="159"/>
        <v>-9.9999999999999995E-7</v>
      </c>
      <c r="M1137" s="2"/>
      <c r="Q1137" s="23"/>
      <c r="R1137" s="2">
        <v>5000000</v>
      </c>
      <c r="S1137" s="1">
        <v>45230</v>
      </c>
      <c r="T1137" s="1">
        <v>45244</v>
      </c>
      <c r="U1137" s="1">
        <v>45244</v>
      </c>
      <c r="V1137">
        <v>30</v>
      </c>
      <c r="W1137" s="1">
        <v>45274</v>
      </c>
      <c r="AF1137" s="2">
        <v>0</v>
      </c>
      <c r="AG1137" s="14">
        <f>SUMIF('consultant-gross'!D:D,eslam.data!AQ1137,'consultant-gross'!F:F)</f>
        <v>0</v>
      </c>
      <c r="AH1137" s="14">
        <f>SUMIF('consultant-gross'!D:D,eslam.data!AQ1137,'consultant-gross'!G:G)</f>
        <v>0</v>
      </c>
      <c r="AI1137" s="14">
        <f>SUMIF('consultant-net'!D:D,eslam.data!AQ1137,'consultant-net'!F:F)</f>
        <v>5000000</v>
      </c>
      <c r="AJ1137" s="2" t="str">
        <f>VLOOKUP(A1137,'eslam-to-invoicing'!A:B,2,0)</f>
        <v>EMAAR-Pkg#162/163- Marassi</v>
      </c>
      <c r="AQ1137" s="2" t="str">
        <f t="shared" si="160"/>
        <v>PKG#17753</v>
      </c>
      <c r="AR1137" s="2" t="str">
        <f t="shared" si="161"/>
        <v>EMAAR-Pkg#162/163- Marassi53</v>
      </c>
    </row>
    <row r="1138" spans="1:44" hidden="1" x14ac:dyDescent="0.3">
      <c r="A1138" s="6" t="s">
        <v>70</v>
      </c>
      <c r="B1138" s="6">
        <f>VLOOKUP(A1138,Sheet1!A:B,2,0)</f>
        <v>1</v>
      </c>
      <c r="C1138" s="6">
        <v>54</v>
      </c>
      <c r="D1138" s="25"/>
      <c r="F1138" s="26">
        <f>_xlfn.MAXIFS('data-from-invoicing'!E:E,'data-from-invoicing'!D:D,eslam.data!AR1138)</f>
        <v>0</v>
      </c>
      <c r="G1138" s="2">
        <f t="shared" si="158"/>
        <v>0</v>
      </c>
      <c r="H1138" s="2"/>
      <c r="I1138" s="23"/>
      <c r="J1138" s="2">
        <f>SUMIF('collection only'!D:D,eslam.data!AQ1138,'collection only'!E:E)</f>
        <v>0</v>
      </c>
      <c r="K1138" s="26">
        <f>SUMIF('data-from-invoicing'!D:D,eslam.data!AR1138,'data-from-invoicing'!F:F)</f>
        <v>0</v>
      </c>
      <c r="L1138" s="2">
        <f t="shared" si="159"/>
        <v>0</v>
      </c>
      <c r="M1138" s="2"/>
      <c r="Q1138" s="23"/>
      <c r="R1138" s="2">
        <v>14081143</v>
      </c>
      <c r="S1138" s="1">
        <v>45443</v>
      </c>
      <c r="T1138" s="1">
        <v>45447</v>
      </c>
      <c r="U1138" s="1">
        <v>45448</v>
      </c>
      <c r="V1138">
        <v>30</v>
      </c>
      <c r="W1138" s="1">
        <v>45478</v>
      </c>
      <c r="Y1138" s="2">
        <v>626950196.88999999</v>
      </c>
      <c r="AF1138" s="2">
        <v>0</v>
      </c>
      <c r="AG1138" s="14">
        <f>SUMIF('consultant-gross'!D:D,eslam.data!AQ1138,'consultant-gross'!F:F)</f>
        <v>0</v>
      </c>
      <c r="AH1138" s="14">
        <f>SUMIF('consultant-gross'!D:D,eslam.data!AQ1138,'consultant-gross'!G:G)</f>
        <v>0</v>
      </c>
      <c r="AI1138" s="14">
        <f>SUMIF('consultant-net'!D:D,eslam.data!AQ1138,'consultant-net'!F:F)</f>
        <v>14081143</v>
      </c>
      <c r="AJ1138" s="2" t="str">
        <f>VLOOKUP(A1138,'eslam-to-invoicing'!A:B,2,0)</f>
        <v>EMAAR-Pkg#162/163- Marassi</v>
      </c>
      <c r="AQ1138" s="2" t="str">
        <f t="shared" si="160"/>
        <v>PKG#17754</v>
      </c>
      <c r="AR1138" s="2" t="str">
        <f t="shared" si="161"/>
        <v>EMAAR-Pkg#162/163- Marassi54</v>
      </c>
    </row>
    <row r="1139" spans="1:44" hidden="1" x14ac:dyDescent="0.3">
      <c r="A1139" s="6" t="s">
        <v>68</v>
      </c>
      <c r="B1139" s="32">
        <f>VLOOKUP(A1139,Sheet1!A:B,2,0)</f>
        <v>1</v>
      </c>
      <c r="C1139" s="6">
        <v>1</v>
      </c>
      <c r="D1139" s="25"/>
      <c r="F1139" s="26">
        <f>_xlfn.MAXIFS('data-from-invoicing'!E:E,'data-from-invoicing'!D:D,eslam.data!AR1139)</f>
        <v>1493908.79</v>
      </c>
      <c r="G1139" s="2">
        <f t="shared" si="158"/>
        <v>1493908.79</v>
      </c>
      <c r="H1139" s="2"/>
      <c r="I1139" s="23"/>
      <c r="J1139" s="2">
        <f>SUMIF('collection only'!D:D,eslam.data!AQ1139,'collection only'!E:E)</f>
        <v>0</v>
      </c>
      <c r="K1139" s="26">
        <f>SUMIF('data-from-invoicing'!D:D,eslam.data!AR1139,'data-from-invoicing'!F:F)</f>
        <v>1068966.4295000001</v>
      </c>
      <c r="L1139" s="2">
        <f t="shared" si="159"/>
        <v>1068966.4295000001</v>
      </c>
      <c r="M1139" s="2"/>
      <c r="Q1139" s="23"/>
      <c r="R1139" s="2">
        <v>22337274.899999999</v>
      </c>
      <c r="S1139" s="1">
        <v>44286</v>
      </c>
      <c r="T1139" s="1">
        <v>44279</v>
      </c>
      <c r="U1139" s="1">
        <v>44279</v>
      </c>
      <c r="V1139">
        <v>30</v>
      </c>
      <c r="W1139" s="1">
        <v>44309</v>
      </c>
      <c r="AF1139" s="2">
        <v>0</v>
      </c>
      <c r="AG1139" s="14">
        <f>SUMIF('consultant-gross'!D:D,eslam.data!AQ1139,'consultant-gross'!F:F)</f>
        <v>0</v>
      </c>
      <c r="AH1139" s="14">
        <f>SUMIF('consultant-gross'!D:D,eslam.data!AQ1139,'consultant-gross'!G:G)</f>
        <v>0</v>
      </c>
      <c r="AI1139" s="14">
        <f>SUMIF('consultant-net'!D:D,eslam.data!AQ1139,'consultant-net'!F:F)</f>
        <v>0</v>
      </c>
      <c r="AJ1139" s="2" t="str">
        <f>VLOOKUP(A1139,'eslam-to-invoicing'!A:B,2,0)</f>
        <v>EMAAR-Pkg#162/163- Marassi</v>
      </c>
      <c r="AQ1139" s="2" t="str">
        <f t="shared" si="160"/>
        <v>PKG#177 - DP1</v>
      </c>
      <c r="AR1139" s="2" t="str">
        <f t="shared" si="161"/>
        <v>EMAAR-Pkg#162/163- Marassi1</v>
      </c>
    </row>
    <row r="1140" spans="1:44" hidden="1" x14ac:dyDescent="0.3">
      <c r="A1140" s="6" t="s">
        <v>77</v>
      </c>
      <c r="B1140" s="32">
        <f>VLOOKUP(A1140,Sheet1!A:B,2,0)</f>
        <v>1</v>
      </c>
      <c r="C1140" s="6">
        <v>1</v>
      </c>
      <c r="D1140" s="25"/>
      <c r="F1140" s="26">
        <f>_xlfn.MAXIFS('data-from-invoicing'!E:E,'data-from-invoicing'!D:D,eslam.data!AR1140)</f>
        <v>1493908.79</v>
      </c>
      <c r="G1140" s="2">
        <f t="shared" si="158"/>
        <v>1493908.79</v>
      </c>
      <c r="H1140" s="2"/>
      <c r="I1140" s="23"/>
      <c r="J1140" s="2">
        <f>SUMIF('collection only'!D:D,eslam.data!AQ1140,'collection only'!E:E)</f>
        <v>0</v>
      </c>
      <c r="K1140" s="26">
        <f>SUMIF('data-from-invoicing'!D:D,eslam.data!AR1140,'data-from-invoicing'!F:F)</f>
        <v>1068966.4295000001</v>
      </c>
      <c r="L1140" s="2">
        <f t="shared" si="159"/>
        <v>1068966.4295000001</v>
      </c>
      <c r="M1140" s="2"/>
      <c r="Q1140" s="23"/>
      <c r="R1140" s="2">
        <v>1800000</v>
      </c>
      <c r="S1140" s="1">
        <v>44530</v>
      </c>
      <c r="T1140" s="1">
        <v>44545</v>
      </c>
      <c r="U1140" s="1">
        <v>44543</v>
      </c>
      <c r="V1140">
        <v>30</v>
      </c>
      <c r="W1140" s="1">
        <v>44573</v>
      </c>
      <c r="AF1140" s="2">
        <v>0</v>
      </c>
      <c r="AG1140" s="14">
        <f>SUMIF('consultant-gross'!D:D,eslam.data!AQ1140,'consultant-gross'!F:F)</f>
        <v>0</v>
      </c>
      <c r="AH1140" s="14">
        <f>SUMIF('consultant-gross'!D:D,eslam.data!AQ1140,'consultant-gross'!G:G)</f>
        <v>0</v>
      </c>
      <c r="AI1140" s="14">
        <f>SUMIF('consultant-net'!D:D,eslam.data!AQ1140,'consultant-net'!F:F)</f>
        <v>1800000</v>
      </c>
      <c r="AJ1140" s="2" t="str">
        <f>VLOOKUP(A1140,'eslam-to-invoicing'!A:B,2,0)</f>
        <v>EMAAR-Pkg#162/163- Marassi</v>
      </c>
      <c r="AQ1140" s="2" t="str">
        <f t="shared" si="160"/>
        <v>PKG#177 - SWI 071</v>
      </c>
      <c r="AR1140" s="2" t="str">
        <f t="shared" si="161"/>
        <v>EMAAR-Pkg#162/163- Marassi1</v>
      </c>
    </row>
    <row r="1141" spans="1:44" hidden="1" x14ac:dyDescent="0.3">
      <c r="A1141" s="6" t="s">
        <v>77</v>
      </c>
      <c r="B1141" s="32">
        <f>VLOOKUP(A1141,Sheet1!A:B,2,0)</f>
        <v>1</v>
      </c>
      <c r="C1141" s="6">
        <v>2</v>
      </c>
      <c r="D1141" s="25"/>
      <c r="F1141" s="26">
        <f>_xlfn.MAXIFS('data-from-invoicing'!E:E,'data-from-invoicing'!D:D,eslam.data!AR1141)</f>
        <v>8785942</v>
      </c>
      <c r="G1141" s="2">
        <f t="shared" si="158"/>
        <v>8785942</v>
      </c>
      <c r="H1141" s="2"/>
      <c r="I1141" s="23"/>
      <c r="J1141" s="2">
        <f>SUMIF('collection only'!D:D,eslam.data!AQ1141,'collection only'!E:E)</f>
        <v>0</v>
      </c>
      <c r="K1141" s="26">
        <f>SUMIF('data-from-invoicing'!D:D,eslam.data!AR1141,'data-from-invoicing'!F:F)</f>
        <v>17974031.281499997</v>
      </c>
      <c r="L1141" s="2">
        <f t="shared" si="159"/>
        <v>17974031.281499997</v>
      </c>
      <c r="M1141" s="2"/>
      <c r="Q1141" s="23"/>
      <c r="R1141" s="2">
        <v>4300000</v>
      </c>
      <c r="S1141" s="1">
        <v>44561</v>
      </c>
      <c r="T1141" s="1">
        <v>44561</v>
      </c>
      <c r="U1141" s="1">
        <v>44564</v>
      </c>
      <c r="V1141">
        <v>30</v>
      </c>
      <c r="W1141" s="1">
        <v>44594</v>
      </c>
      <c r="AF1141" s="2">
        <v>0</v>
      </c>
      <c r="AG1141" s="14">
        <f>SUMIF('consultant-gross'!D:D,eslam.data!AQ1141,'consultant-gross'!F:F)</f>
        <v>0</v>
      </c>
      <c r="AH1141" s="14">
        <f>SUMIF('consultant-gross'!D:D,eslam.data!AQ1141,'consultant-gross'!G:G)</f>
        <v>0</v>
      </c>
      <c r="AI1141" s="14">
        <f>SUMIF('consultant-net'!D:D,eslam.data!AQ1141,'consultant-net'!F:F)</f>
        <v>4300000</v>
      </c>
      <c r="AJ1141" s="2" t="str">
        <f>VLOOKUP(A1141,'eslam-to-invoicing'!A:B,2,0)</f>
        <v>EMAAR-Pkg#162/163- Marassi</v>
      </c>
      <c r="AQ1141" s="2" t="str">
        <f t="shared" si="160"/>
        <v>PKG#177 - SWI 072</v>
      </c>
      <c r="AR1141" s="2" t="str">
        <f t="shared" si="161"/>
        <v>EMAAR-Pkg#162/163- Marassi2</v>
      </c>
    </row>
    <row r="1142" spans="1:44" hidden="1" x14ac:dyDescent="0.3">
      <c r="A1142" s="6" t="s">
        <v>77</v>
      </c>
      <c r="B1142" s="32">
        <f>VLOOKUP(A1142,Sheet1!A:B,2,0)</f>
        <v>1</v>
      </c>
      <c r="C1142" s="6">
        <v>3</v>
      </c>
      <c r="D1142" s="25"/>
      <c r="F1142" s="26">
        <f>_xlfn.MAXIFS('data-from-invoicing'!E:E,'data-from-invoicing'!D:D,eslam.data!AR1142)</f>
        <v>6446622.3399999999</v>
      </c>
      <c r="G1142" s="2">
        <f t="shared" si="158"/>
        <v>6446622.3399999999</v>
      </c>
      <c r="H1142" s="2"/>
      <c r="I1142" s="23"/>
      <c r="J1142" s="2">
        <f>SUMIF('collection only'!D:D,eslam.data!AQ1142,'collection only'!E:E)</f>
        <v>0</v>
      </c>
      <c r="K1142" s="26">
        <f>SUMIF('data-from-invoicing'!D:D,eslam.data!AR1142,'data-from-invoicing'!F:F)</f>
        <v>16268974.4395</v>
      </c>
      <c r="L1142" s="2">
        <f t="shared" si="159"/>
        <v>16268974.4395</v>
      </c>
      <c r="M1142" s="2"/>
      <c r="Q1142" s="23"/>
      <c r="R1142" s="2">
        <v>5800000</v>
      </c>
      <c r="S1142" s="1">
        <v>44592</v>
      </c>
      <c r="T1142" s="1">
        <v>44592</v>
      </c>
      <c r="U1142" s="1">
        <v>44593</v>
      </c>
      <c r="V1142">
        <v>30</v>
      </c>
      <c r="W1142" s="1">
        <v>44623</v>
      </c>
      <c r="AF1142" s="2">
        <v>0</v>
      </c>
      <c r="AG1142" s="14">
        <f>SUMIF('consultant-gross'!D:D,eslam.data!AQ1142,'consultant-gross'!F:F)</f>
        <v>0</v>
      </c>
      <c r="AH1142" s="14">
        <f>SUMIF('consultant-gross'!D:D,eslam.data!AQ1142,'consultant-gross'!G:G)</f>
        <v>0</v>
      </c>
      <c r="AI1142" s="14">
        <f>SUMIF('consultant-net'!D:D,eslam.data!AQ1142,'consultant-net'!F:F)</f>
        <v>5800000</v>
      </c>
      <c r="AJ1142" s="2" t="str">
        <f>VLOOKUP(A1142,'eslam-to-invoicing'!A:B,2,0)</f>
        <v>EMAAR-Pkg#162/163- Marassi</v>
      </c>
      <c r="AQ1142" s="2" t="str">
        <f t="shared" si="160"/>
        <v>PKG#177 - SWI 073</v>
      </c>
      <c r="AR1142" s="2" t="str">
        <f t="shared" si="161"/>
        <v>EMAAR-Pkg#162/163- Marassi3</v>
      </c>
    </row>
    <row r="1143" spans="1:44" hidden="1" x14ac:dyDescent="0.3">
      <c r="A1143" s="6" t="s">
        <v>77</v>
      </c>
      <c r="B1143" s="32">
        <f>VLOOKUP(A1143,Sheet1!A:B,2,0)</f>
        <v>1</v>
      </c>
      <c r="C1143" s="6">
        <v>4</v>
      </c>
      <c r="D1143" s="25"/>
      <c r="F1143" s="26">
        <f>_xlfn.MAXIFS('data-from-invoicing'!E:E,'data-from-invoicing'!D:D,eslam.data!AR1143)</f>
        <v>7314175.6500000013</v>
      </c>
      <c r="G1143" s="2">
        <f t="shared" si="158"/>
        <v>7314175.6500000013</v>
      </c>
      <c r="H1143" s="2"/>
      <c r="I1143" s="23"/>
      <c r="J1143" s="2">
        <f>SUMIF('collection only'!D:D,eslam.data!AQ1143,'collection only'!E:E)</f>
        <v>0</v>
      </c>
      <c r="K1143" s="26">
        <f>SUMIF('data-from-invoicing'!D:D,eslam.data!AR1143,'data-from-invoicing'!F:F)</f>
        <v>17742432.848499998</v>
      </c>
      <c r="L1143" s="2">
        <f t="shared" si="159"/>
        <v>17742432.848499998</v>
      </c>
      <c r="M1143" s="2"/>
      <c r="Q1143" s="23"/>
      <c r="S1143" s="1">
        <v>44620</v>
      </c>
      <c r="T1143" s="1">
        <v>44620</v>
      </c>
      <c r="U1143" s="1">
        <v>44622</v>
      </c>
      <c r="V1143">
        <v>30</v>
      </c>
      <c r="W1143" s="1">
        <v>44652</v>
      </c>
      <c r="AF1143" s="2">
        <v>0</v>
      </c>
      <c r="AG1143" s="14">
        <f>SUMIF('consultant-gross'!D:D,eslam.data!AQ1143,'consultant-gross'!F:F)</f>
        <v>0</v>
      </c>
      <c r="AH1143" s="14">
        <f>SUMIF('consultant-gross'!D:D,eslam.data!AQ1143,'consultant-gross'!G:G)</f>
        <v>0</v>
      </c>
      <c r="AI1143" s="14">
        <f>SUMIF('consultant-net'!D:D,eslam.data!AQ1143,'consultant-net'!F:F)</f>
        <v>0</v>
      </c>
      <c r="AJ1143" s="2" t="str">
        <f>VLOOKUP(A1143,'eslam-to-invoicing'!A:B,2,0)</f>
        <v>EMAAR-Pkg#162/163- Marassi</v>
      </c>
      <c r="AQ1143" s="2" t="str">
        <f t="shared" si="160"/>
        <v>PKG#177 - SWI 074</v>
      </c>
      <c r="AR1143" s="2" t="str">
        <f t="shared" si="161"/>
        <v>EMAAR-Pkg#162/163- Marassi4</v>
      </c>
    </row>
    <row r="1144" spans="1:44" hidden="1" x14ac:dyDescent="0.3">
      <c r="A1144" s="6" t="s">
        <v>77</v>
      </c>
      <c r="B1144" s="32">
        <f>VLOOKUP(A1144,Sheet1!A:B,2,0)</f>
        <v>1</v>
      </c>
      <c r="C1144" s="6">
        <v>5</v>
      </c>
      <c r="D1144" s="25"/>
      <c r="F1144" s="26">
        <f>_xlfn.MAXIFS('data-from-invoicing'!E:E,'data-from-invoicing'!D:D,eslam.data!AR1144)</f>
        <v>8006098.5700000003</v>
      </c>
      <c r="G1144" s="2">
        <f t="shared" si="158"/>
        <v>8006098.5700000003</v>
      </c>
      <c r="H1144" s="2"/>
      <c r="I1144" s="23"/>
      <c r="J1144" s="2">
        <f>SUMIF('collection only'!D:D,eslam.data!AQ1144,'collection only'!E:E)</f>
        <v>0</v>
      </c>
      <c r="K1144" s="26">
        <f>SUMIF('data-from-invoicing'!D:D,eslam.data!AR1144,'data-from-invoicing'!F:F)</f>
        <v>7958142.0484999996</v>
      </c>
      <c r="L1144" s="2">
        <f t="shared" si="159"/>
        <v>7958142.0484999996</v>
      </c>
      <c r="M1144" s="2"/>
      <c r="Q1144" s="23"/>
      <c r="R1144" s="2">
        <v>9500000</v>
      </c>
      <c r="S1144" s="1">
        <v>44651</v>
      </c>
      <c r="T1144" s="1">
        <v>44648</v>
      </c>
      <c r="U1144" s="1">
        <v>44658</v>
      </c>
      <c r="V1144">
        <v>30</v>
      </c>
      <c r="W1144" s="1">
        <v>44688</v>
      </c>
      <c r="AF1144" s="2">
        <v>0</v>
      </c>
      <c r="AG1144" s="14">
        <f>SUMIF('consultant-gross'!D:D,eslam.data!AQ1144,'consultant-gross'!F:F)</f>
        <v>0</v>
      </c>
      <c r="AH1144" s="14">
        <f>SUMIF('consultant-gross'!D:D,eslam.data!AQ1144,'consultant-gross'!G:G)</f>
        <v>0</v>
      </c>
      <c r="AI1144" s="14">
        <f>SUMIF('consultant-net'!D:D,eslam.data!AQ1144,'consultant-net'!F:F)</f>
        <v>9500000</v>
      </c>
      <c r="AJ1144" s="2" t="str">
        <f>VLOOKUP(A1144,'eslam-to-invoicing'!A:B,2,0)</f>
        <v>EMAAR-Pkg#162/163- Marassi</v>
      </c>
      <c r="AQ1144" s="2" t="str">
        <f t="shared" si="160"/>
        <v>PKG#177 - SWI 075</v>
      </c>
      <c r="AR1144" s="2" t="str">
        <f t="shared" si="161"/>
        <v>EMAAR-Pkg#162/163- Marassi5</v>
      </c>
    </row>
    <row r="1145" spans="1:44" hidden="1" x14ac:dyDescent="0.3">
      <c r="A1145" s="6" t="s">
        <v>77</v>
      </c>
      <c r="B1145" s="32">
        <f>VLOOKUP(A1145,Sheet1!A:B,2,0)</f>
        <v>1</v>
      </c>
      <c r="C1145" s="6">
        <v>6</v>
      </c>
      <c r="D1145" s="25"/>
      <c r="E1145" s="2">
        <v>3141613.4180051298</v>
      </c>
      <c r="F1145" s="26">
        <f>_xlfn.MAXIFS('data-from-invoicing'!E:E,'data-from-invoicing'!D:D,eslam.data!AR1145)</f>
        <v>8631951.7100000009</v>
      </c>
      <c r="G1145" s="2">
        <f t="shared" si="158"/>
        <v>5490338.2919948716</v>
      </c>
      <c r="H1145" s="2"/>
      <c r="I1145" s="23"/>
      <c r="J1145" s="2">
        <f>SUMIF('collection only'!D:D,eslam.data!AQ1145,'collection only'!E:E)</f>
        <v>0</v>
      </c>
      <c r="K1145" s="26">
        <f>SUMIF('data-from-invoicing'!D:D,eslam.data!AR1145,'data-from-invoicing'!F:F)</f>
        <v>13427541.4454</v>
      </c>
      <c r="L1145" s="2">
        <f t="shared" si="159"/>
        <v>13427541.4454</v>
      </c>
      <c r="M1145" s="2"/>
      <c r="Q1145" s="23"/>
      <c r="R1145" s="2">
        <v>5000000</v>
      </c>
      <c r="S1145" s="1">
        <v>44681</v>
      </c>
      <c r="T1145" s="1">
        <v>44671</v>
      </c>
      <c r="U1145" s="1">
        <v>44685</v>
      </c>
      <c r="V1145">
        <v>30</v>
      </c>
      <c r="W1145" s="1">
        <v>44715</v>
      </c>
      <c r="Y1145" s="2">
        <v>31868573.268005129</v>
      </c>
      <c r="AC1145" s="2">
        <v>1025274</v>
      </c>
      <c r="AF1145" s="2">
        <v>0</v>
      </c>
      <c r="AG1145" s="14">
        <f>SUMIF('consultant-gross'!D:D,eslam.data!AQ1145,'consultant-gross'!F:F)</f>
        <v>3141613.4180051303</v>
      </c>
      <c r="AH1145" s="14">
        <f>SUMIF('consultant-gross'!D:D,eslam.data!AQ1145,'consultant-gross'!G:G)</f>
        <v>31868573.268005129</v>
      </c>
      <c r="AI1145" s="14">
        <f>SUMIF('consultant-net'!D:D,eslam.data!AQ1145,'consultant-net'!F:F)</f>
        <v>5000000</v>
      </c>
      <c r="AJ1145" s="2" t="str">
        <f>VLOOKUP(A1145,'eslam-to-invoicing'!A:B,2,0)</f>
        <v>EMAAR-Pkg#162/163- Marassi</v>
      </c>
      <c r="AQ1145" s="2" t="str">
        <f t="shared" si="160"/>
        <v>PKG#177 - SWI 076</v>
      </c>
      <c r="AR1145" s="2" t="str">
        <f t="shared" si="161"/>
        <v>EMAAR-Pkg#162/163- Marassi6</v>
      </c>
    </row>
    <row r="1146" spans="1:44" hidden="1" x14ac:dyDescent="0.3">
      <c r="A1146" s="6" t="s">
        <v>77</v>
      </c>
      <c r="B1146" s="32">
        <f>VLOOKUP(A1146,Sheet1!A:B,2,0)</f>
        <v>1</v>
      </c>
      <c r="C1146" s="6">
        <v>7</v>
      </c>
      <c r="D1146" s="25"/>
      <c r="E1146" s="2">
        <v>10847798.844642591</v>
      </c>
      <c r="F1146" s="26">
        <f>_xlfn.MAXIFS('data-from-invoicing'!E:E,'data-from-invoicing'!D:D,eslam.data!AR1146)</f>
        <v>8577630.8300000001</v>
      </c>
      <c r="G1146" s="2">
        <f t="shared" si="158"/>
        <v>-2270168.0146425907</v>
      </c>
      <c r="H1146" s="2"/>
      <c r="I1146" s="23"/>
      <c r="J1146" s="2">
        <f>SUMIF('collection only'!D:D,eslam.data!AQ1146,'collection only'!E:E)</f>
        <v>0</v>
      </c>
      <c r="K1146" s="26">
        <f>SUMIF('data-from-invoicing'!D:D,eslam.data!AR1146,'data-from-invoicing'!F:F)</f>
        <v>12964361.537700001</v>
      </c>
      <c r="L1146" s="2">
        <f t="shared" si="159"/>
        <v>12964361.537700001</v>
      </c>
      <c r="M1146" s="2"/>
      <c r="Q1146" s="23"/>
      <c r="R1146" s="2">
        <v>4000000</v>
      </c>
      <c r="S1146" s="1">
        <v>44712</v>
      </c>
      <c r="T1146" s="1">
        <v>44706</v>
      </c>
      <c r="U1146" s="1">
        <v>44716</v>
      </c>
      <c r="V1146">
        <v>30</v>
      </c>
      <c r="W1146" s="1">
        <v>44746</v>
      </c>
      <c r="Y1146" s="2">
        <v>42716372.11264772</v>
      </c>
      <c r="AF1146" s="2">
        <v>0</v>
      </c>
      <c r="AG1146" s="14">
        <f>SUMIF('consultant-gross'!D:D,eslam.data!AQ1146,'consultant-gross'!F:F)</f>
        <v>10847798.844642589</v>
      </c>
      <c r="AH1146" s="14">
        <f>SUMIF('consultant-gross'!D:D,eslam.data!AQ1146,'consultant-gross'!G:G)</f>
        <v>42716372.11264772</v>
      </c>
      <c r="AI1146" s="14">
        <f>SUMIF('consultant-net'!D:D,eslam.data!AQ1146,'consultant-net'!F:F)</f>
        <v>4000000</v>
      </c>
      <c r="AJ1146" s="2" t="str">
        <f>VLOOKUP(A1146,'eslam-to-invoicing'!A:B,2,0)</f>
        <v>EMAAR-Pkg#162/163- Marassi</v>
      </c>
      <c r="AQ1146" s="2" t="str">
        <f t="shared" si="160"/>
        <v>PKG#177 - SWI 077</v>
      </c>
      <c r="AR1146" s="2" t="str">
        <f t="shared" si="161"/>
        <v>EMAAR-Pkg#162/163- Marassi7</v>
      </c>
    </row>
    <row r="1147" spans="1:44" hidden="1" x14ac:dyDescent="0.3">
      <c r="A1147" s="6" t="s">
        <v>77</v>
      </c>
      <c r="B1147" s="32">
        <f>VLOOKUP(A1147,Sheet1!A:B,2,0)</f>
        <v>1</v>
      </c>
      <c r="C1147" s="6">
        <v>8</v>
      </c>
      <c r="D1147" s="25"/>
      <c r="F1147" s="26">
        <f>_xlfn.MAXIFS('data-from-invoicing'!E:E,'data-from-invoicing'!D:D,eslam.data!AR1147)</f>
        <v>12161063.390000001</v>
      </c>
      <c r="G1147" s="2">
        <f t="shared" si="158"/>
        <v>12161063.390000001</v>
      </c>
      <c r="H1147" s="2"/>
      <c r="I1147" s="23"/>
      <c r="J1147" s="2">
        <f>SUMIF('collection only'!D:D,eslam.data!AQ1147,'collection only'!E:E)</f>
        <v>0</v>
      </c>
      <c r="K1147" s="26">
        <f>SUMIF('data-from-invoicing'!D:D,eslam.data!AR1147,'data-from-invoicing'!F:F)</f>
        <v>22259454.995999999</v>
      </c>
      <c r="L1147" s="2">
        <f t="shared" si="159"/>
        <v>22259454.995999999</v>
      </c>
      <c r="M1147" s="2"/>
      <c r="Q1147" s="23"/>
      <c r="R1147" s="2">
        <v>500000</v>
      </c>
      <c r="S1147" s="1">
        <v>44742</v>
      </c>
      <c r="T1147" s="1">
        <v>44737</v>
      </c>
      <c r="U1147" s="1">
        <v>44747</v>
      </c>
      <c r="V1147">
        <v>30</v>
      </c>
      <c r="W1147" s="1">
        <v>44777</v>
      </c>
      <c r="AF1147" s="2">
        <v>0</v>
      </c>
      <c r="AG1147" s="14">
        <f>SUMIF('consultant-gross'!D:D,eslam.data!AQ1147,'consultant-gross'!F:F)</f>
        <v>0</v>
      </c>
      <c r="AH1147" s="14">
        <f>SUMIF('consultant-gross'!D:D,eslam.data!AQ1147,'consultant-gross'!G:G)</f>
        <v>0</v>
      </c>
      <c r="AI1147" s="14">
        <f>SUMIF('consultant-net'!D:D,eslam.data!AQ1147,'consultant-net'!F:F)</f>
        <v>500000</v>
      </c>
      <c r="AJ1147" s="2" t="str">
        <f>VLOOKUP(A1147,'eslam-to-invoicing'!A:B,2,0)</f>
        <v>EMAAR-Pkg#162/163- Marassi</v>
      </c>
      <c r="AQ1147" s="2" t="str">
        <f t="shared" si="160"/>
        <v>PKG#177 - SWI 078</v>
      </c>
      <c r="AR1147" s="2" t="str">
        <f t="shared" si="161"/>
        <v>EMAAR-Pkg#162/163- Marassi8</v>
      </c>
    </row>
    <row r="1148" spans="1:44" hidden="1" x14ac:dyDescent="0.3">
      <c r="A1148" s="6" t="s">
        <v>77</v>
      </c>
      <c r="B1148" s="32">
        <f>VLOOKUP(A1148,Sheet1!A:B,2,0)</f>
        <v>1</v>
      </c>
      <c r="C1148" s="6">
        <v>9</v>
      </c>
      <c r="D1148" s="25"/>
      <c r="F1148" s="26">
        <f>_xlfn.MAXIFS('data-from-invoicing'!E:E,'data-from-invoicing'!D:D,eslam.data!AR1148)</f>
        <v>10891648.49</v>
      </c>
      <c r="G1148" s="2">
        <f t="shared" si="158"/>
        <v>10891648.49</v>
      </c>
      <c r="H1148" s="2"/>
      <c r="I1148" s="23"/>
      <c r="J1148" s="2">
        <f>SUMIF('collection only'!D:D,eslam.data!AQ1148,'collection only'!E:E)</f>
        <v>0</v>
      </c>
      <c r="K1148" s="26">
        <f>SUMIF('data-from-invoicing'!D:D,eslam.data!AR1148,'data-from-invoicing'!F:F)</f>
        <v>20607532.603099998</v>
      </c>
      <c r="L1148" s="2">
        <f t="shared" si="159"/>
        <v>20607532.603099998</v>
      </c>
      <c r="M1148" s="2"/>
      <c r="Q1148" s="23"/>
      <c r="R1148" s="2">
        <v>4000000</v>
      </c>
      <c r="S1148" s="1">
        <v>44773</v>
      </c>
      <c r="T1148" s="1">
        <v>44773</v>
      </c>
      <c r="U1148" s="1">
        <v>44783</v>
      </c>
      <c r="V1148">
        <v>30</v>
      </c>
      <c r="W1148" s="1">
        <v>44813</v>
      </c>
      <c r="AF1148" s="2">
        <v>0</v>
      </c>
      <c r="AG1148" s="14">
        <f>SUMIF('consultant-gross'!D:D,eslam.data!AQ1148,'consultant-gross'!F:F)</f>
        <v>0</v>
      </c>
      <c r="AH1148" s="14">
        <f>SUMIF('consultant-gross'!D:D,eslam.data!AQ1148,'consultant-gross'!G:G)</f>
        <v>0</v>
      </c>
      <c r="AI1148" s="14">
        <f>SUMIF('consultant-net'!D:D,eslam.data!AQ1148,'consultant-net'!F:F)</f>
        <v>4000000</v>
      </c>
      <c r="AJ1148" s="2" t="str">
        <f>VLOOKUP(A1148,'eslam-to-invoicing'!A:B,2,0)</f>
        <v>EMAAR-Pkg#162/163- Marassi</v>
      </c>
      <c r="AQ1148" s="2" t="str">
        <f t="shared" si="160"/>
        <v>PKG#177 - SWI 079</v>
      </c>
      <c r="AR1148" s="2" t="str">
        <f t="shared" si="161"/>
        <v>EMAAR-Pkg#162/163- Marassi9</v>
      </c>
    </row>
    <row r="1149" spans="1:44" hidden="1" x14ac:dyDescent="0.3">
      <c r="A1149" s="6" t="s">
        <v>77</v>
      </c>
      <c r="B1149" s="32">
        <f>VLOOKUP(A1149,Sheet1!A:B,2,0)</f>
        <v>1</v>
      </c>
      <c r="C1149" s="6">
        <v>10</v>
      </c>
      <c r="D1149" s="25"/>
      <c r="F1149" s="26">
        <f>_xlfn.MAXIFS('data-from-invoicing'!E:E,'data-from-invoicing'!D:D,eslam.data!AR1149)</f>
        <v>14574675.039999999</v>
      </c>
      <c r="G1149" s="2">
        <f t="shared" si="158"/>
        <v>14574675.039999999</v>
      </c>
      <c r="H1149" s="2"/>
      <c r="I1149" s="23"/>
      <c r="J1149" s="2">
        <f>SUMIF('collection only'!D:D,eslam.data!AQ1149,'collection only'!E:E)</f>
        <v>1.0000000000000001E-5</v>
      </c>
      <c r="K1149" s="26">
        <f>SUMIF('data-from-invoicing'!D:D,eslam.data!AR1149,'data-from-invoicing'!F:F)</f>
        <v>18192775.480100002</v>
      </c>
      <c r="L1149" s="2">
        <f t="shared" si="159"/>
        <v>18192775.480090003</v>
      </c>
      <c r="M1149" s="2"/>
      <c r="Q1149" s="23"/>
      <c r="S1149" s="1">
        <v>44834</v>
      </c>
      <c r="T1149" s="1">
        <v>44834</v>
      </c>
      <c r="U1149" s="1">
        <v>44851</v>
      </c>
      <c r="V1149">
        <v>30</v>
      </c>
      <c r="W1149" s="1">
        <v>44881</v>
      </c>
      <c r="AF1149" s="2">
        <v>0</v>
      </c>
      <c r="AG1149" s="14">
        <f>SUMIF('consultant-gross'!D:D,eslam.data!AQ1149,'consultant-gross'!F:F)</f>
        <v>0</v>
      </c>
      <c r="AH1149" s="14">
        <f>SUMIF('consultant-gross'!D:D,eslam.data!AQ1149,'consultant-gross'!G:G)</f>
        <v>0</v>
      </c>
      <c r="AI1149" s="14">
        <f>SUMIF('consultant-net'!D:D,eslam.data!AQ1149,'consultant-net'!F:F)</f>
        <v>0</v>
      </c>
      <c r="AJ1149" s="2" t="str">
        <f>VLOOKUP(A1149,'eslam-to-invoicing'!A:B,2,0)</f>
        <v>EMAAR-Pkg#162/163- Marassi</v>
      </c>
      <c r="AQ1149" s="2" t="str">
        <f t="shared" si="160"/>
        <v>PKG#177 - SWI 0710</v>
      </c>
      <c r="AR1149" s="2" t="str">
        <f t="shared" si="161"/>
        <v>EMAAR-Pkg#162/163- Marassi10</v>
      </c>
    </row>
    <row r="1150" spans="1:44" hidden="1" x14ac:dyDescent="0.3">
      <c r="A1150" s="6" t="s">
        <v>66</v>
      </c>
      <c r="B1150" s="6">
        <f>VLOOKUP(A1150,Sheet1!A:B,2,0)</f>
        <v>1</v>
      </c>
      <c r="C1150" s="6">
        <v>1</v>
      </c>
      <c r="D1150" s="25"/>
      <c r="F1150" s="26">
        <f>_xlfn.MAXIFS('data-from-invoicing'!E:E,'data-from-invoicing'!D:D,eslam.data!AR1150)</f>
        <v>0</v>
      </c>
      <c r="G1150" s="2">
        <f t="shared" si="158"/>
        <v>0</v>
      </c>
      <c r="H1150" s="2"/>
      <c r="I1150" s="23"/>
      <c r="J1150" s="2">
        <f>SUMIF('collection only'!D:D,eslam.data!AQ1150,'collection only'!E:E)</f>
        <v>3747170.2</v>
      </c>
      <c r="K1150" s="26">
        <f>SUMIF('data-from-invoicing'!D:D,eslam.data!AR1150,'data-from-invoicing'!F:F)</f>
        <v>0</v>
      </c>
      <c r="L1150" s="2">
        <f t="shared" si="159"/>
        <v>-3747170.2</v>
      </c>
      <c r="M1150" s="2"/>
      <c r="N1150" s="2">
        <v>3747170.2</v>
      </c>
      <c r="P1150" s="2">
        <v>1276787.1499999999</v>
      </c>
      <c r="Q1150" s="23"/>
      <c r="R1150" s="2">
        <v>3747170.2</v>
      </c>
      <c r="S1150" s="1">
        <v>44227</v>
      </c>
      <c r="T1150" s="1">
        <v>44221</v>
      </c>
      <c r="U1150" s="1">
        <v>44221</v>
      </c>
      <c r="V1150">
        <v>30</v>
      </c>
      <c r="W1150" s="1">
        <v>44251</v>
      </c>
      <c r="X1150" s="1">
        <v>44229</v>
      </c>
      <c r="AF1150" s="2">
        <v>0</v>
      </c>
      <c r="AG1150" s="14">
        <f>SUMIF('consultant-gross'!D:D,eslam.data!AQ1150,'consultant-gross'!F:F)</f>
        <v>0</v>
      </c>
      <c r="AH1150" s="14">
        <f>SUMIF('consultant-gross'!D:D,eslam.data!AQ1150,'consultant-gross'!G:G)</f>
        <v>0</v>
      </c>
      <c r="AI1150" s="14">
        <f>SUMIF('consultant-net'!D:D,eslam.data!AQ1150,'consultant-net'!F:F)</f>
        <v>0</v>
      </c>
      <c r="AJ1150" s="2" t="str">
        <f>VLOOKUP(A1150,'eslam-to-invoicing'!A:B,2,0)</f>
        <v>BKG#178-Lagoon Discharge</v>
      </c>
      <c r="AQ1150" s="2" t="str">
        <f t="shared" si="160"/>
        <v>PKG#1781</v>
      </c>
      <c r="AR1150" s="2" t="str">
        <f t="shared" si="161"/>
        <v>BKG#178-Lagoon Discharge1</v>
      </c>
    </row>
    <row r="1151" spans="1:44" hidden="1" x14ac:dyDescent="0.3">
      <c r="A1151" s="6" t="s">
        <v>66</v>
      </c>
      <c r="B1151" s="32">
        <f>VLOOKUP(A1151,Sheet1!A:B,2,0)</f>
        <v>1</v>
      </c>
      <c r="C1151" s="6">
        <v>2</v>
      </c>
      <c r="D1151" s="25"/>
      <c r="E1151" s="2">
        <v>16123744.18</v>
      </c>
      <c r="F1151" s="26">
        <f>_xlfn.MAXIFS('data-from-invoicing'!E:E,'data-from-invoicing'!D:D,eslam.data!AR1151)</f>
        <v>15355946.840000002</v>
      </c>
      <c r="G1151" s="2">
        <f t="shared" si="158"/>
        <v>-767797.33999999799</v>
      </c>
      <c r="H1151" s="2"/>
      <c r="I1151" s="23"/>
      <c r="J1151" s="2">
        <f>SUMIF('collection only'!D:D,eslam.data!AQ1151,'collection only'!E:E)</f>
        <v>13230338.289999999</v>
      </c>
      <c r="K1151" s="26">
        <f>SUMIF('data-from-invoicing'!D:D,eslam.data!AR1151,'data-from-invoicing'!F:F)</f>
        <v>13230338.291999999</v>
      </c>
      <c r="L1151" s="2">
        <f t="shared" si="159"/>
        <v>2.0000003278255463E-3</v>
      </c>
      <c r="M1151" s="2"/>
      <c r="P1151" s="2">
        <v>392599.98</v>
      </c>
      <c r="Q1151" s="23"/>
      <c r="R1151" s="2">
        <v>13230338.289999999</v>
      </c>
      <c r="S1151" s="1">
        <v>44255</v>
      </c>
      <c r="T1151" s="1">
        <v>44255</v>
      </c>
      <c r="U1151" s="1">
        <v>44259</v>
      </c>
      <c r="V1151">
        <v>30</v>
      </c>
      <c r="W1151" s="1">
        <v>44289</v>
      </c>
      <c r="X1151" s="1">
        <v>44300</v>
      </c>
      <c r="Y1151" s="2">
        <v>16123744.18</v>
      </c>
      <c r="AF1151" s="2">
        <v>0</v>
      </c>
      <c r="AG1151" s="14">
        <f>SUMIF('consultant-gross'!D:D,eslam.data!AQ1151,'consultant-gross'!F:F)</f>
        <v>0</v>
      </c>
      <c r="AH1151" s="14">
        <f>SUMIF('consultant-gross'!D:D,eslam.data!AQ1151,'consultant-gross'!G:G)</f>
        <v>0</v>
      </c>
      <c r="AI1151" s="14">
        <f>SUMIF('consultant-net'!D:D,eslam.data!AQ1151,'consultant-net'!F:F)</f>
        <v>0</v>
      </c>
      <c r="AJ1151" s="2" t="str">
        <f>VLOOKUP(A1151,'eslam-to-invoicing'!A:B,2,0)</f>
        <v>BKG#178-Lagoon Discharge</v>
      </c>
      <c r="AQ1151" s="2" t="str">
        <f t="shared" si="160"/>
        <v>PKG#1782</v>
      </c>
      <c r="AR1151" s="2" t="str">
        <f t="shared" si="161"/>
        <v>BKG#178-Lagoon Discharge2</v>
      </c>
    </row>
    <row r="1152" spans="1:44" hidden="1" x14ac:dyDescent="0.3">
      <c r="A1152" s="6" t="s">
        <v>66</v>
      </c>
      <c r="B1152" s="32">
        <f>VLOOKUP(A1152,Sheet1!A:B,2,0)</f>
        <v>1</v>
      </c>
      <c r="C1152" s="6">
        <v>3</v>
      </c>
      <c r="D1152" s="25"/>
      <c r="E1152" s="2">
        <v>8196011.0700000003</v>
      </c>
      <c r="F1152" s="26">
        <f>_xlfn.MAXIFS('data-from-invoicing'!E:E,'data-from-invoicing'!D:D,eslam.data!AR1152)</f>
        <v>7805724.8300000001</v>
      </c>
      <c r="G1152" s="2">
        <f t="shared" si="158"/>
        <v>-390286.24000000022</v>
      </c>
      <c r="H1152" s="2"/>
      <c r="I1152" s="23"/>
      <c r="J1152" s="2">
        <f>SUMIF('collection only'!D:D,eslam.data!AQ1152,'collection only'!E:E)</f>
        <v>6675236.8799999999</v>
      </c>
      <c r="K1152" s="26">
        <f>SUMIF('data-from-invoicing'!D:D,eslam.data!AR1152,'data-from-invoicing'!F:F)</f>
        <v>7952024.0415000003</v>
      </c>
      <c r="L1152" s="2">
        <f t="shared" si="159"/>
        <v>1276787.1615000004</v>
      </c>
      <c r="M1152" s="2"/>
      <c r="P1152" s="2">
        <v>887343.85</v>
      </c>
      <c r="Q1152" s="23"/>
      <c r="R1152" s="2">
        <v>6675236.8799999999</v>
      </c>
      <c r="S1152" s="1">
        <v>44286</v>
      </c>
      <c r="T1152" s="1">
        <v>44286</v>
      </c>
      <c r="U1152" s="1">
        <v>44290</v>
      </c>
      <c r="V1152">
        <v>30</v>
      </c>
      <c r="W1152" s="1">
        <v>44320</v>
      </c>
      <c r="X1152" s="1">
        <v>44314</v>
      </c>
      <c r="Y1152" s="2">
        <v>24319755.25</v>
      </c>
      <c r="Z1152" s="2">
        <v>1215987.76</v>
      </c>
      <c r="AF1152" s="2">
        <v>50000</v>
      </c>
      <c r="AG1152" s="14">
        <f>SUMIF('consultant-gross'!D:D,eslam.data!AQ1152,'consultant-gross'!F:F)</f>
        <v>0</v>
      </c>
      <c r="AH1152" s="14">
        <f>SUMIF('consultant-gross'!D:D,eslam.data!AQ1152,'consultant-gross'!G:G)</f>
        <v>0</v>
      </c>
      <c r="AI1152" s="14">
        <f>SUMIF('consultant-net'!D:D,eslam.data!AQ1152,'consultant-net'!F:F)</f>
        <v>0</v>
      </c>
      <c r="AJ1152" s="2" t="str">
        <f>VLOOKUP(A1152,'eslam-to-invoicing'!A:B,2,0)</f>
        <v>BKG#178-Lagoon Discharge</v>
      </c>
      <c r="AQ1152" s="2" t="str">
        <f t="shared" si="160"/>
        <v>PKG#1783</v>
      </c>
      <c r="AR1152" s="2" t="str">
        <f t="shared" si="161"/>
        <v>BKG#178-Lagoon Discharge3</v>
      </c>
    </row>
    <row r="1153" spans="1:44" hidden="1" x14ac:dyDescent="0.3">
      <c r="A1153" s="6" t="s">
        <v>66</v>
      </c>
      <c r="B1153" s="32">
        <f>VLOOKUP(A1153,Sheet1!A:B,2,0)</f>
        <v>1</v>
      </c>
      <c r="C1153" s="6">
        <v>4</v>
      </c>
      <c r="D1153" s="25"/>
      <c r="E1153" s="2">
        <v>7478094.9100000001</v>
      </c>
      <c r="F1153" s="26">
        <f>_xlfn.MAXIFS('data-from-invoicing'!E:E,'data-from-invoicing'!D:D,eslam.data!AR1153)</f>
        <v>8636178.5</v>
      </c>
      <c r="G1153" s="2">
        <f t="shared" si="158"/>
        <v>1158083.5899999999</v>
      </c>
      <c r="H1153" s="2"/>
      <c r="I1153" s="23"/>
      <c r="J1153" s="2">
        <f>SUMIF('collection only'!D:D,eslam.data!AQ1153,'collection only'!E:E)</f>
        <v>6081013.29</v>
      </c>
      <c r="K1153" s="26">
        <f>SUMIF('data-from-invoicing'!D:D,eslam.data!AR1153,'data-from-invoicing'!F:F)</f>
        <v>6473613.2650000006</v>
      </c>
      <c r="L1153" s="2">
        <f t="shared" si="159"/>
        <v>392599.97500000056</v>
      </c>
      <c r="M1153" s="2"/>
      <c r="Q1153" s="23"/>
      <c r="R1153" s="2">
        <v>6081013.2800000003</v>
      </c>
      <c r="S1153" s="1">
        <v>44316</v>
      </c>
      <c r="T1153" s="1">
        <v>44316</v>
      </c>
      <c r="U1153" s="1">
        <v>44321</v>
      </c>
      <c r="V1153">
        <v>30</v>
      </c>
      <c r="W1153" s="1">
        <v>44351</v>
      </c>
      <c r="X1153" s="1">
        <v>44350</v>
      </c>
      <c r="Y1153" s="2">
        <v>31797850.16</v>
      </c>
      <c r="AF1153" s="2">
        <v>0</v>
      </c>
      <c r="AG1153" s="14">
        <f>SUMIF('consultant-gross'!D:D,eslam.data!AQ1153,'consultant-gross'!F:F)</f>
        <v>0</v>
      </c>
      <c r="AH1153" s="14">
        <f>SUMIF('consultant-gross'!D:D,eslam.data!AQ1153,'consultant-gross'!G:G)</f>
        <v>0</v>
      </c>
      <c r="AI1153" s="14">
        <f>SUMIF('consultant-net'!D:D,eslam.data!AQ1153,'consultant-net'!F:F)</f>
        <v>0</v>
      </c>
      <c r="AJ1153" s="2" t="str">
        <f>VLOOKUP(A1153,'eslam-to-invoicing'!A:B,2,0)</f>
        <v>BKG#178-Lagoon Discharge</v>
      </c>
      <c r="AQ1153" s="2" t="str">
        <f t="shared" si="160"/>
        <v>PKG#1784</v>
      </c>
      <c r="AR1153" s="2" t="str">
        <f t="shared" si="161"/>
        <v>BKG#178-Lagoon Discharge4</v>
      </c>
    </row>
    <row r="1154" spans="1:44" hidden="1" x14ac:dyDescent="0.3">
      <c r="A1154" s="6" t="s">
        <v>66</v>
      </c>
      <c r="B1154" s="6">
        <f>VLOOKUP(A1154,Sheet1!A:B,2,0)</f>
        <v>1</v>
      </c>
      <c r="C1154" s="6">
        <v>5</v>
      </c>
      <c r="D1154" s="25"/>
      <c r="E1154" s="2">
        <v>10300781.800000001</v>
      </c>
      <c r="F1154" s="26">
        <f>_xlfn.MAXIFS('data-from-invoicing'!E:E,'data-from-invoicing'!D:D,eslam.data!AR1154)</f>
        <v>10300781.789999999</v>
      </c>
      <c r="G1154" s="2">
        <f t="shared" si="158"/>
        <v>-1.0000001639127731E-2</v>
      </c>
      <c r="H1154" s="2"/>
      <c r="I1154" s="23"/>
      <c r="J1154" s="2">
        <f>SUMIF('collection only'!D:D,eslam.data!AQ1154,'collection only'!E:E)</f>
        <v>9125492.6600000001</v>
      </c>
      <c r="K1154" s="26">
        <f>SUMIF('data-from-invoicing'!D:D,eslam.data!AR1154,'data-from-invoicing'!F:F)</f>
        <v>9666283.6995000001</v>
      </c>
      <c r="L1154" s="2">
        <f t="shared" si="159"/>
        <v>540791.03949999996</v>
      </c>
      <c r="M1154" s="2"/>
      <c r="Q1154" s="23"/>
      <c r="R1154" s="2">
        <v>9125492.6600000001</v>
      </c>
      <c r="S1154" s="1">
        <v>44347</v>
      </c>
      <c r="T1154" s="1">
        <v>44354</v>
      </c>
      <c r="U1154" s="1">
        <v>44355</v>
      </c>
      <c r="V1154">
        <v>30</v>
      </c>
      <c r="W1154" s="1">
        <v>44385</v>
      </c>
      <c r="X1154" s="1">
        <v>44368</v>
      </c>
      <c r="Y1154" s="2">
        <v>42098631.960000001</v>
      </c>
      <c r="AF1154" s="2">
        <v>105137.60000000001</v>
      </c>
      <c r="AG1154" s="14">
        <f>SUMIF('consultant-gross'!D:D,eslam.data!AQ1154,'consultant-gross'!F:F)</f>
        <v>0</v>
      </c>
      <c r="AH1154" s="14">
        <f>SUMIF('consultant-gross'!D:D,eslam.data!AQ1154,'consultant-gross'!G:G)</f>
        <v>0</v>
      </c>
      <c r="AI1154" s="14">
        <f>SUMIF('consultant-net'!D:D,eslam.data!AQ1154,'consultant-net'!F:F)</f>
        <v>0</v>
      </c>
      <c r="AJ1154" s="2" t="str">
        <f>VLOOKUP(A1154,'eslam-to-invoicing'!A:B,2,0)</f>
        <v>BKG#178-Lagoon Discharge</v>
      </c>
      <c r="AQ1154" s="2" t="str">
        <f t="shared" si="160"/>
        <v>PKG#1785</v>
      </c>
      <c r="AR1154" s="2" t="str">
        <f t="shared" si="161"/>
        <v>BKG#178-Lagoon Discharge5</v>
      </c>
    </row>
    <row r="1155" spans="1:44" hidden="1" x14ac:dyDescent="0.3">
      <c r="A1155" s="6" t="s">
        <v>66</v>
      </c>
      <c r="B1155" s="6">
        <f>VLOOKUP(A1155,Sheet1!A:B,2,0)</f>
        <v>1</v>
      </c>
      <c r="C1155" s="6">
        <v>6</v>
      </c>
      <c r="D1155" s="25"/>
      <c r="E1155" s="2">
        <v>4524611.3399999961</v>
      </c>
      <c r="F1155" s="26">
        <f>_xlfn.MAXIFS('data-from-invoicing'!E:E,'data-from-invoicing'!D:D,eslam.data!AR1155)</f>
        <v>4524611.34</v>
      </c>
      <c r="G1155" s="2">
        <f t="shared" si="158"/>
        <v>0</v>
      </c>
      <c r="H1155" s="2"/>
      <c r="I1155" s="23"/>
      <c r="J1155" s="2">
        <f>SUMIF('collection only'!D:D,eslam.data!AQ1155,'collection only'!E:E)</f>
        <v>2730279.03</v>
      </c>
      <c r="K1155" s="26">
        <f>SUMIF('data-from-invoicing'!D:D,eslam.data!AR1155,'data-from-invoicing'!F:F)</f>
        <v>2967821.1170000001</v>
      </c>
      <c r="L1155" s="2">
        <f t="shared" si="159"/>
        <v>237542.08700000029</v>
      </c>
      <c r="M1155" s="2"/>
      <c r="Q1155" s="23"/>
      <c r="R1155" s="2">
        <v>2730279.03</v>
      </c>
      <c r="S1155" s="1">
        <v>44377</v>
      </c>
      <c r="T1155" s="1">
        <v>44385</v>
      </c>
      <c r="U1155" s="1">
        <v>44388</v>
      </c>
      <c r="V1155">
        <v>30</v>
      </c>
      <c r="W1155" s="1">
        <v>44418</v>
      </c>
      <c r="X1155" s="1">
        <v>44460</v>
      </c>
      <c r="Y1155" s="2">
        <v>46623243.299999997</v>
      </c>
      <c r="Z1155" s="2">
        <v>0</v>
      </c>
      <c r="AF1155" s="2">
        <v>1562612.5</v>
      </c>
      <c r="AG1155" s="14">
        <f>SUMIF('consultant-gross'!D:D,eslam.data!AQ1155,'consultant-gross'!F:F)</f>
        <v>4524611.3441571593</v>
      </c>
      <c r="AH1155" s="14">
        <f>SUMIF('consultant-gross'!D:D,eslam.data!AQ1155,'consultant-gross'!G:G)</f>
        <v>46623243.30415716</v>
      </c>
      <c r="AI1155" s="14">
        <f>SUMIF('consultant-net'!D:D,eslam.data!AQ1155,'consultant-net'!F:F)</f>
        <v>4030279.0302813053</v>
      </c>
      <c r="AJ1155" s="2" t="str">
        <f>VLOOKUP(A1155,'eslam-to-invoicing'!A:B,2,0)</f>
        <v>BKG#178-Lagoon Discharge</v>
      </c>
      <c r="AQ1155" s="2" t="str">
        <f t="shared" si="160"/>
        <v>PKG#1786</v>
      </c>
      <c r="AR1155" s="2" t="str">
        <f t="shared" si="161"/>
        <v>BKG#178-Lagoon Discharge6</v>
      </c>
    </row>
    <row r="1156" spans="1:44" hidden="1" x14ac:dyDescent="0.3">
      <c r="A1156" s="6" t="s">
        <v>66</v>
      </c>
      <c r="B1156" s="6">
        <f>VLOOKUP(A1156,Sheet1!A:B,2,0)</f>
        <v>1</v>
      </c>
      <c r="C1156" s="6">
        <v>7</v>
      </c>
      <c r="D1156" s="25"/>
      <c r="E1156" s="2">
        <v>686559.00000000745</v>
      </c>
      <c r="F1156" s="26">
        <f>_xlfn.MAXIFS('data-from-invoicing'!E:E,'data-from-invoicing'!D:D,eslam.data!AR1156)</f>
        <v>686559</v>
      </c>
      <c r="G1156" s="2">
        <f t="shared" si="158"/>
        <v>-7.4505805969238281E-9</v>
      </c>
      <c r="H1156" s="2"/>
      <c r="I1156" s="23"/>
      <c r="J1156" s="2">
        <f>SUMIF('collection only'!D:D,eslam.data!AQ1156,'collection only'!E:E)</f>
        <v>1644401.99</v>
      </c>
      <c r="K1156" s="26">
        <f>SUMIF('data-from-invoicing'!D:D,eslam.data!AR1156,'data-from-invoicing'!F:F)</f>
        <v>1680446.34</v>
      </c>
      <c r="L1156" s="2">
        <f t="shared" si="159"/>
        <v>36044.350000000093</v>
      </c>
      <c r="M1156" s="2"/>
      <c r="Q1156" s="23"/>
      <c r="R1156" s="2">
        <v>1844728.45</v>
      </c>
      <c r="S1156" s="1">
        <v>44500</v>
      </c>
      <c r="T1156" s="1">
        <v>44501</v>
      </c>
      <c r="U1156" s="1">
        <v>44502</v>
      </c>
      <c r="V1156">
        <v>30</v>
      </c>
      <c r="W1156" s="1">
        <v>44532</v>
      </c>
      <c r="X1156" s="1">
        <v>44532</v>
      </c>
      <c r="Y1156" s="2">
        <v>47309802.299999997</v>
      </c>
      <c r="Z1156" s="2">
        <v>0</v>
      </c>
      <c r="AF1156" s="2">
        <v>1595537.5</v>
      </c>
      <c r="AG1156" s="14">
        <f>SUMIF('consultant-gross'!D:D,eslam.data!AQ1156,'consultant-gross'!F:F)</f>
        <v>0</v>
      </c>
      <c r="AH1156" s="14">
        <f>SUMIF('consultant-gross'!D:D,eslam.data!AQ1156,'consultant-gross'!G:G)</f>
        <v>0</v>
      </c>
      <c r="AI1156" s="14">
        <f>SUMIF('consultant-net'!D:D,eslam.data!AQ1156,'consultant-net'!F:F)</f>
        <v>0</v>
      </c>
      <c r="AJ1156" s="2" t="str">
        <f>VLOOKUP(A1156,'eslam-to-invoicing'!A:B,2,0)</f>
        <v>BKG#178-Lagoon Discharge</v>
      </c>
      <c r="AQ1156" s="2" t="str">
        <f t="shared" si="160"/>
        <v>PKG#1787</v>
      </c>
      <c r="AR1156" s="2" t="str">
        <f t="shared" si="161"/>
        <v>BKG#178-Lagoon Discharge7</v>
      </c>
    </row>
    <row r="1157" spans="1:44" hidden="1" x14ac:dyDescent="0.3">
      <c r="A1157" s="6" t="s">
        <v>66</v>
      </c>
      <c r="B1157" s="6">
        <f>VLOOKUP(A1157,Sheet1!A:B,2,0)</f>
        <v>1</v>
      </c>
      <c r="C1157" s="6">
        <v>8</v>
      </c>
      <c r="D1157" s="25"/>
      <c r="E1157" s="2">
        <v>1389835.5399999919</v>
      </c>
      <c r="F1157" s="26">
        <f>_xlfn.MAXIFS('data-from-invoicing'!E:E,'data-from-invoicing'!D:D,eslam.data!AR1157)</f>
        <v>1389835.52</v>
      </c>
      <c r="G1157" s="2">
        <f t="shared" si="158"/>
        <v>-1.9999991869553924E-2</v>
      </c>
      <c r="H1157" s="2"/>
      <c r="I1157" s="23"/>
      <c r="J1157" s="2">
        <f>SUMIF('collection only'!D:D,eslam.data!AQ1157,'collection only'!E:E)</f>
        <v>595920.44999999995</v>
      </c>
      <c r="K1157" s="26">
        <f>SUMIF('data-from-invoicing'!D:D,eslam.data!AR1157,'data-from-invoicing'!F:F)</f>
        <v>668886.79599999997</v>
      </c>
      <c r="L1157" s="2">
        <f t="shared" si="159"/>
        <v>72966.34600000002</v>
      </c>
      <c r="M1157" s="2"/>
      <c r="Q1157" s="23"/>
      <c r="R1157" s="2">
        <v>595920.46</v>
      </c>
      <c r="S1157" s="1">
        <v>44592</v>
      </c>
      <c r="T1157" s="1">
        <v>44592</v>
      </c>
      <c r="U1157" s="1">
        <v>44593</v>
      </c>
      <c r="V1157">
        <v>30</v>
      </c>
      <c r="W1157" s="1">
        <v>44623</v>
      </c>
      <c r="X1157" s="1">
        <v>44620</v>
      </c>
      <c r="Y1157" s="2">
        <v>48699637.840000004</v>
      </c>
      <c r="AD1157" s="2">
        <v>1278365.4950000001</v>
      </c>
      <c r="AE1157" s="2">
        <v>1278365.4950000001</v>
      </c>
      <c r="AF1157" s="2">
        <v>0</v>
      </c>
      <c r="AG1157" s="14">
        <f>SUMIF('consultant-gross'!D:D,eslam.data!AQ1157,'consultant-gross'!F:F)</f>
        <v>0</v>
      </c>
      <c r="AH1157" s="14">
        <f>SUMIF('consultant-gross'!D:D,eslam.data!AQ1157,'consultant-gross'!G:G)</f>
        <v>0</v>
      </c>
      <c r="AI1157" s="14">
        <f>SUMIF('consultant-net'!D:D,eslam.data!AQ1157,'consultant-net'!F:F)</f>
        <v>0</v>
      </c>
      <c r="AJ1157" s="2" t="str">
        <f>VLOOKUP(A1157,'eslam-to-invoicing'!A:B,2,0)</f>
        <v>BKG#178-Lagoon Discharge</v>
      </c>
      <c r="AQ1157" s="2" t="str">
        <f t="shared" si="160"/>
        <v>PKG#1788</v>
      </c>
      <c r="AR1157" s="2" t="str">
        <f t="shared" si="161"/>
        <v>BKG#178-Lagoon Discharge8</v>
      </c>
    </row>
    <row r="1158" spans="1:44" hidden="1" x14ac:dyDescent="0.3">
      <c r="A1158" s="6" t="s">
        <v>66</v>
      </c>
      <c r="B1158" s="6">
        <f>VLOOKUP(A1158,Sheet1!A:B,2,0)</f>
        <v>1</v>
      </c>
      <c r="C1158" s="6">
        <v>9</v>
      </c>
      <c r="D1158" s="25"/>
      <c r="E1158" s="2">
        <v>31809.520000003278</v>
      </c>
      <c r="F1158" s="26">
        <f>_xlfn.MAXIFS('data-from-invoicing'!E:E,'data-from-invoicing'!D:D,eslam.data!AR1158)</f>
        <v>31809.53</v>
      </c>
      <c r="G1158" s="2">
        <f t="shared" si="158"/>
        <v>9.9999967205803841E-3</v>
      </c>
      <c r="H1158" s="2"/>
      <c r="I1158" s="23"/>
      <c r="J1158" s="2">
        <f>SUMIF('collection only'!D:D,eslam.data!AQ1158,'collection only'!E:E)</f>
        <v>289077.59999999998</v>
      </c>
      <c r="K1158" s="26">
        <f>SUMIF('data-from-invoicing'!D:D,eslam.data!AR1158,'data-from-invoicing'!F:F)</f>
        <v>2524652.5564999999</v>
      </c>
      <c r="L1158" s="2">
        <f t="shared" si="159"/>
        <v>2235574.9564999999</v>
      </c>
      <c r="M1158" s="2"/>
      <c r="Q1158" s="23"/>
      <c r="R1158" s="2">
        <v>88751.13</v>
      </c>
      <c r="S1158" s="1">
        <v>44804</v>
      </c>
      <c r="T1158" s="1">
        <v>44801</v>
      </c>
      <c r="U1158" s="1">
        <v>44803</v>
      </c>
      <c r="V1158">
        <v>30</v>
      </c>
      <c r="W1158" s="1">
        <v>44833</v>
      </c>
      <c r="X1158" s="1">
        <v>44843</v>
      </c>
      <c r="Y1158" s="2">
        <v>48731447.359999999</v>
      </c>
      <c r="AD1158" s="2">
        <v>1279200.4950000001</v>
      </c>
      <c r="AE1158" s="2">
        <v>1279200.4950000001</v>
      </c>
      <c r="AF1158" s="2">
        <v>2370468.9300000002</v>
      </c>
      <c r="AG1158" s="14">
        <f>SUMIF('consultant-gross'!D:D,eslam.data!AQ1158,'consultant-gross'!F:F)</f>
        <v>0</v>
      </c>
      <c r="AH1158" s="14">
        <f>SUMIF('consultant-gross'!D:D,eslam.data!AQ1158,'consultant-gross'!G:G)</f>
        <v>0</v>
      </c>
      <c r="AI1158" s="14">
        <f>SUMIF('consultant-net'!D:D,eslam.data!AQ1158,'consultant-net'!F:F)</f>
        <v>0</v>
      </c>
      <c r="AJ1158" s="2" t="str">
        <f>VLOOKUP(A1158,'eslam-to-invoicing'!A:B,2,0)</f>
        <v>BKG#178-Lagoon Discharge</v>
      </c>
      <c r="AQ1158" s="2" t="str">
        <f t="shared" si="160"/>
        <v>PKG#1789</v>
      </c>
      <c r="AR1158" s="2" t="str">
        <f t="shared" si="161"/>
        <v>BKG#178-Lagoon Discharge9</v>
      </c>
    </row>
    <row r="1159" spans="1:44" hidden="1" x14ac:dyDescent="0.3">
      <c r="A1159" s="6" t="s">
        <v>66</v>
      </c>
      <c r="B1159" s="6">
        <f>VLOOKUP(A1159,Sheet1!A:B,2,0)</f>
        <v>1</v>
      </c>
      <c r="C1159" s="6">
        <v>10</v>
      </c>
      <c r="D1159" s="25"/>
      <c r="E1159" s="2">
        <v>-1E-4</v>
      </c>
      <c r="F1159" s="26">
        <f>_xlfn.MAXIFS('data-from-invoicing'!E:E,'data-from-invoicing'!D:D,eslam.data!AR1159)</f>
        <v>0</v>
      </c>
      <c r="G1159" s="2">
        <f t="shared" si="158"/>
        <v>1E-4</v>
      </c>
      <c r="H1159" s="2"/>
      <c r="I1159" s="23"/>
      <c r="J1159" s="2">
        <f>SUMIF('collection only'!D:D,eslam.data!AQ1159,'collection only'!E:E)</f>
        <v>2235574.9700000002</v>
      </c>
      <c r="K1159" s="26">
        <f>SUMIF('data-from-invoicing'!D:D,eslam.data!AR1159,'data-from-invoicing'!F:F)</f>
        <v>0</v>
      </c>
      <c r="L1159" s="2">
        <f t="shared" si="159"/>
        <v>-2235574.9700000002</v>
      </c>
      <c r="M1159" s="2"/>
      <c r="Q1159" s="23"/>
      <c r="R1159" s="2">
        <v>2080200.49</v>
      </c>
      <c r="S1159" s="1">
        <v>44957</v>
      </c>
      <c r="T1159" s="1">
        <v>44951</v>
      </c>
      <c r="U1159" s="1">
        <v>45075</v>
      </c>
      <c r="V1159">
        <v>30</v>
      </c>
      <c r="W1159" s="1">
        <v>45105</v>
      </c>
      <c r="X1159" s="1">
        <v>45079</v>
      </c>
      <c r="Y1159" s="2">
        <v>48731447.359999999</v>
      </c>
      <c r="AA1159" s="2">
        <v>12630627.58</v>
      </c>
      <c r="AC1159" s="2">
        <v>413484.78</v>
      </c>
      <c r="AF1159" s="2">
        <v>1769468.93</v>
      </c>
      <c r="AG1159" s="14">
        <f>SUMIF('consultant-gross'!D:D,eslam.data!AQ1159,'consultant-gross'!F:F)</f>
        <v>0</v>
      </c>
      <c r="AH1159" s="14">
        <f>SUMIF('consultant-gross'!D:D,eslam.data!AQ1159,'consultant-gross'!G:G)</f>
        <v>0</v>
      </c>
      <c r="AI1159" s="14">
        <f>SUMIF('consultant-net'!D:D,eslam.data!AQ1159,'consultant-net'!F:F)</f>
        <v>0</v>
      </c>
      <c r="AJ1159" s="2" t="str">
        <f>VLOOKUP(A1159,'eslam-to-invoicing'!A:B,2,0)</f>
        <v>BKG#178-Lagoon Discharge</v>
      </c>
      <c r="AQ1159" s="2" t="str">
        <f t="shared" si="160"/>
        <v>PKG#17810</v>
      </c>
      <c r="AR1159" s="2" t="str">
        <f t="shared" si="161"/>
        <v>BKG#178-Lagoon Discharge10</v>
      </c>
    </row>
    <row r="1160" spans="1:44" hidden="1" x14ac:dyDescent="0.3">
      <c r="A1160" s="6" t="s">
        <v>95</v>
      </c>
      <c r="B1160" s="32">
        <f>VLOOKUP(A1160,Sheet1!A:B,2,0)</f>
        <v>1</v>
      </c>
      <c r="C1160" s="6">
        <v>2</v>
      </c>
      <c r="D1160" s="25"/>
      <c r="E1160" s="2">
        <v>1935314</v>
      </c>
      <c r="F1160" s="26">
        <f>_xlfn.MAXIFS('data-from-invoicing'!E:E,'data-from-invoicing'!D:D,eslam.data!AR1160)</f>
        <v>0</v>
      </c>
      <c r="G1160" s="2">
        <f t="shared" si="158"/>
        <v>-1935314</v>
      </c>
      <c r="H1160" s="2"/>
      <c r="I1160" s="23"/>
      <c r="J1160" s="2">
        <f>SUMIF('collection only'!D:D,eslam.data!AQ1160,'collection only'!E:E)</f>
        <v>1181605.96</v>
      </c>
      <c r="K1160" s="26">
        <f>SUMIF('data-from-invoicing'!D:D,eslam.data!AR1160,'data-from-invoicing'!F:F)</f>
        <v>0</v>
      </c>
      <c r="L1160" s="2">
        <f t="shared" si="159"/>
        <v>-1181605.96</v>
      </c>
      <c r="M1160" s="2"/>
      <c r="Q1160" s="23"/>
      <c r="R1160" s="2">
        <v>1181605.96</v>
      </c>
      <c r="S1160" s="1">
        <v>44681</v>
      </c>
      <c r="T1160" s="1">
        <v>44679</v>
      </c>
      <c r="U1160" s="1">
        <v>44705</v>
      </c>
      <c r="V1160">
        <v>30</v>
      </c>
      <c r="W1160" s="1">
        <v>44735</v>
      </c>
      <c r="X1160" s="1">
        <v>44705</v>
      </c>
      <c r="Y1160" s="2">
        <v>1935314</v>
      </c>
      <c r="Z1160" s="2">
        <v>0</v>
      </c>
      <c r="AA1160" s="2">
        <v>0</v>
      </c>
      <c r="AC1160" s="2">
        <v>0</v>
      </c>
      <c r="AD1160" s="2">
        <v>50801.99</v>
      </c>
      <c r="AE1160" s="2">
        <v>50801.99</v>
      </c>
      <c r="AF1160" s="2">
        <v>0</v>
      </c>
      <c r="AG1160" s="14">
        <f>SUMIF('consultant-gross'!D:D,eslam.data!AQ1160,'consultant-gross'!F:F)</f>
        <v>0</v>
      </c>
      <c r="AH1160" s="14">
        <f>SUMIF('consultant-gross'!D:D,eslam.data!AQ1160,'consultant-gross'!G:G)</f>
        <v>0</v>
      </c>
      <c r="AI1160" s="14">
        <f>SUMIF('consultant-net'!D:D,eslam.data!AQ1160,'consultant-net'!F:F)</f>
        <v>0</v>
      </c>
      <c r="AJ1160" s="2">
        <f>VLOOKUP(A1160,'eslam-to-invoicing'!A:B,2,0)</f>
        <v>0</v>
      </c>
      <c r="AQ1160" s="2" t="str">
        <f t="shared" si="160"/>
        <v>PKG#2052</v>
      </c>
      <c r="AR1160" s="2" t="str">
        <f t="shared" si="161"/>
        <v>02</v>
      </c>
    </row>
    <row r="1161" spans="1:44" hidden="1" x14ac:dyDescent="0.3">
      <c r="A1161" s="6" t="s">
        <v>95</v>
      </c>
      <c r="B1161" s="32">
        <f>VLOOKUP(A1161,Sheet1!A:B,2,0)</f>
        <v>1</v>
      </c>
      <c r="C1161" s="6">
        <v>3</v>
      </c>
      <c r="D1161" s="25"/>
      <c r="E1161" s="2">
        <v>2048098</v>
      </c>
      <c r="F1161" s="26">
        <f>_xlfn.MAXIFS('data-from-invoicing'!E:E,'data-from-invoicing'!D:D,eslam.data!AR1161)</f>
        <v>0</v>
      </c>
      <c r="G1161" s="2">
        <f t="shared" si="158"/>
        <v>-2048098</v>
      </c>
      <c r="H1161" s="2"/>
      <c r="I1161" s="23"/>
      <c r="J1161" s="2">
        <f>SUMIF('collection only'!D:D,eslam.data!AQ1161,'collection only'!E:E)</f>
        <v>1250466.1100000001</v>
      </c>
      <c r="K1161" s="26">
        <f>SUMIF('data-from-invoicing'!D:D,eslam.data!AR1161,'data-from-invoicing'!F:F)</f>
        <v>0</v>
      </c>
      <c r="L1161" s="2">
        <f t="shared" si="159"/>
        <v>-1250466.1100000001</v>
      </c>
      <c r="M1161" s="2"/>
      <c r="Q1161" s="23"/>
      <c r="R1161" s="2">
        <v>1250466.1100000001</v>
      </c>
      <c r="S1161" s="1">
        <v>44712</v>
      </c>
      <c r="T1161" s="1">
        <v>44712</v>
      </c>
      <c r="U1161" s="1">
        <v>44725</v>
      </c>
      <c r="V1161">
        <v>30</v>
      </c>
      <c r="W1161" s="1">
        <v>44755</v>
      </c>
      <c r="X1161" s="1">
        <v>44725</v>
      </c>
      <c r="Y1161" s="2">
        <v>3983412</v>
      </c>
      <c r="AC1161" s="2">
        <v>63808.49</v>
      </c>
      <c r="AD1161" s="2">
        <v>104564.5</v>
      </c>
      <c r="AE1161" s="2">
        <v>104564.5</v>
      </c>
      <c r="AF1161" s="2">
        <v>0</v>
      </c>
      <c r="AG1161" s="14">
        <f>SUMIF('consultant-gross'!D:D,eslam.data!AQ1161,'consultant-gross'!F:F)</f>
        <v>0</v>
      </c>
      <c r="AH1161" s="14">
        <f>SUMIF('consultant-gross'!D:D,eslam.data!AQ1161,'consultant-gross'!G:G)</f>
        <v>0</v>
      </c>
      <c r="AI1161" s="14">
        <f>SUMIF('consultant-net'!D:D,eslam.data!AQ1161,'consultant-net'!F:F)</f>
        <v>0</v>
      </c>
      <c r="AJ1161" s="2">
        <f>VLOOKUP(A1161,'eslam-to-invoicing'!A:B,2,0)</f>
        <v>0</v>
      </c>
      <c r="AQ1161" s="2" t="str">
        <f t="shared" si="160"/>
        <v>PKG#2053</v>
      </c>
      <c r="AR1161" s="2" t="str">
        <f t="shared" si="161"/>
        <v>03</v>
      </c>
    </row>
    <row r="1162" spans="1:44" hidden="1" x14ac:dyDescent="0.3">
      <c r="A1162" s="6" t="s">
        <v>121</v>
      </c>
      <c r="B1162" s="32">
        <f>VLOOKUP(A1162,Sheet1!A:B,2,0)</f>
        <v>1</v>
      </c>
      <c r="C1162" s="6">
        <v>2</v>
      </c>
      <c r="D1162" s="25"/>
      <c r="E1162" s="2">
        <v>12159328.08</v>
      </c>
      <c r="F1162" s="26">
        <f>_xlfn.MAXIFS('data-from-invoicing'!E:E,'data-from-invoicing'!D:D,eslam.data!AR1162)</f>
        <v>23621739.09</v>
      </c>
      <c r="G1162" s="2">
        <f t="shared" si="158"/>
        <v>11462411.01</v>
      </c>
      <c r="H1162" s="2"/>
      <c r="I1162" s="23"/>
      <c r="J1162" s="2">
        <f>SUMIF('collection only'!D:D,eslam.data!AQ1162,'collection only'!E:E)</f>
        <v>8261597.7599999998</v>
      </c>
      <c r="K1162" s="26">
        <f>SUMIF('data-from-invoicing'!D:D,eslam.data!AR1162,'data-from-invoicing'!F:F)</f>
        <v>5980500.04</v>
      </c>
      <c r="L1162" s="2">
        <f t="shared" si="159"/>
        <v>-2281097.7199999997</v>
      </c>
      <c r="M1162" s="2"/>
      <c r="Q1162" s="23"/>
      <c r="R1162" s="2">
        <v>8261597.7599999998</v>
      </c>
      <c r="S1162" s="1">
        <v>45077</v>
      </c>
      <c r="T1162" s="1">
        <v>45077</v>
      </c>
      <c r="U1162" s="1">
        <v>45084</v>
      </c>
      <c r="V1162">
        <v>30</v>
      </c>
      <c r="W1162" s="1">
        <v>45114</v>
      </c>
      <c r="X1162" s="1">
        <v>45097</v>
      </c>
      <c r="Y1162" s="2">
        <v>12159328.08</v>
      </c>
      <c r="AD1162" s="2">
        <v>319182.36</v>
      </c>
      <c r="AE1162" s="2">
        <v>319182.36</v>
      </c>
      <c r="AF1162" s="2">
        <v>0</v>
      </c>
      <c r="AG1162" s="14">
        <f>SUMIF('consultant-gross'!D:D,eslam.data!AQ1162,'consultant-gross'!F:F)</f>
        <v>0</v>
      </c>
      <c r="AH1162" s="14">
        <f>SUMIF('consultant-gross'!D:D,eslam.data!AQ1162,'consultant-gross'!G:G)</f>
        <v>0</v>
      </c>
      <c r="AI1162" s="14">
        <f>SUMIF('consultant-net'!D:D,eslam.data!AQ1162,'consultant-net'!F:F)</f>
        <v>0</v>
      </c>
      <c r="AJ1162" s="2" t="str">
        <f>VLOOKUP(A1162,'eslam-to-invoicing'!A:B,2,0)</f>
        <v>SOL Town PKG.220</v>
      </c>
      <c r="AQ1162" s="2" t="str">
        <f t="shared" si="160"/>
        <v>PKG#220B2</v>
      </c>
      <c r="AR1162" s="2" t="str">
        <f t="shared" si="161"/>
        <v>SOL Town PKG.2202</v>
      </c>
    </row>
    <row r="1163" spans="1:44" hidden="1" x14ac:dyDescent="0.3">
      <c r="A1163" s="6" t="s">
        <v>121</v>
      </c>
      <c r="B1163" s="32">
        <f>VLOOKUP(A1163,Sheet1!A:B,2,0)</f>
        <v>1</v>
      </c>
      <c r="C1163" s="6">
        <v>3</v>
      </c>
      <c r="D1163" s="25"/>
      <c r="E1163" s="2">
        <v>11462411.01</v>
      </c>
      <c r="F1163" s="26">
        <f>_xlfn.MAXIFS('data-from-invoicing'!E:E,'data-from-invoicing'!D:D,eslam.data!AR1163)</f>
        <v>1345226.9</v>
      </c>
      <c r="G1163" s="2">
        <f t="shared" ref="G1163:G1226" si="162">F1163-E1163</f>
        <v>-10117184.109999999</v>
      </c>
      <c r="H1163" s="2"/>
      <c r="I1163" s="23"/>
      <c r="J1163" s="2">
        <f>SUMIF('collection only'!D:D,eslam.data!AQ1163,'collection only'!E:E)</f>
        <v>5980500.04</v>
      </c>
      <c r="K1163" s="26">
        <f>SUMIF('data-from-invoicing'!D:D,eslam.data!AR1163,'data-from-invoicing'!F:F)</f>
        <v>348202.56</v>
      </c>
      <c r="L1163" s="2">
        <f t="shared" ref="L1163:L1226" si="163">K1163-J1163</f>
        <v>-5632297.4800000004</v>
      </c>
      <c r="M1163" s="2"/>
      <c r="Q1163" s="23"/>
      <c r="R1163" s="2">
        <v>5980500.04</v>
      </c>
      <c r="S1163" s="1">
        <v>45107</v>
      </c>
      <c r="T1163" s="1">
        <v>45112</v>
      </c>
      <c r="U1163" s="1">
        <v>45117</v>
      </c>
      <c r="V1163">
        <v>30</v>
      </c>
      <c r="W1163" s="1">
        <v>45147</v>
      </c>
      <c r="X1163" s="1">
        <v>45152</v>
      </c>
      <c r="Y1163" s="2">
        <v>23621739.09</v>
      </c>
      <c r="AD1163" s="2">
        <v>620070.65</v>
      </c>
      <c r="AE1163" s="2">
        <v>620070.65</v>
      </c>
      <c r="AF1163" s="2">
        <v>1017875</v>
      </c>
      <c r="AG1163" s="14">
        <f>SUMIF('consultant-gross'!D:D,eslam.data!AQ1163,'consultant-gross'!F:F)</f>
        <v>0</v>
      </c>
      <c r="AH1163" s="14">
        <f>SUMIF('consultant-gross'!D:D,eslam.data!AQ1163,'consultant-gross'!G:G)</f>
        <v>0</v>
      </c>
      <c r="AI1163" s="14">
        <f>SUMIF('consultant-net'!D:D,eslam.data!AQ1163,'consultant-net'!F:F)</f>
        <v>0</v>
      </c>
      <c r="AJ1163" s="2" t="str">
        <f>VLOOKUP(A1163,'eslam-to-invoicing'!A:B,2,0)</f>
        <v>SOL Town PKG.220</v>
      </c>
      <c r="AQ1163" s="2" t="str">
        <f t="shared" ref="AQ1163:AQ1226" si="164">A1163&amp;C1163</f>
        <v>PKG#220B3</v>
      </c>
      <c r="AR1163" s="2" t="str">
        <f t="shared" ref="AR1163:AR1226" si="165">AJ1163&amp;C1163</f>
        <v>SOL Town PKG.2203</v>
      </c>
    </row>
    <row r="1164" spans="1:44" hidden="1" x14ac:dyDescent="0.3">
      <c r="A1164" s="6" t="s">
        <v>121</v>
      </c>
      <c r="B1164" s="32">
        <f>VLOOKUP(A1164,Sheet1!A:B,2,0)</f>
        <v>1</v>
      </c>
      <c r="C1164" s="6">
        <v>4</v>
      </c>
      <c r="D1164" s="25"/>
      <c r="F1164" s="26">
        <f>_xlfn.MAXIFS('data-from-invoicing'!E:E,'data-from-invoicing'!D:D,eslam.data!AR1164)</f>
        <v>1274131.45</v>
      </c>
      <c r="G1164" s="2">
        <f t="shared" si="162"/>
        <v>1274131.45</v>
      </c>
      <c r="H1164" s="2"/>
      <c r="I1164" s="23"/>
      <c r="J1164" s="2">
        <f>SUMIF('collection only'!D:D,eslam.data!AQ1164,'collection only'!E:E)</f>
        <v>2300000</v>
      </c>
      <c r="K1164" s="26">
        <f>SUMIF('data-from-invoicing'!D:D,eslam.data!AR1164,'data-from-invoicing'!F:F)</f>
        <v>1849642.29</v>
      </c>
      <c r="L1164" s="2">
        <f t="shared" si="163"/>
        <v>-450357.70999999996</v>
      </c>
      <c r="M1164" s="2"/>
      <c r="Q1164" s="23"/>
      <c r="R1164" s="2">
        <v>2300000</v>
      </c>
      <c r="S1164" s="1">
        <v>45138</v>
      </c>
      <c r="T1164" s="1">
        <v>45143</v>
      </c>
      <c r="U1164" s="1">
        <v>45145</v>
      </c>
      <c r="V1164">
        <v>30</v>
      </c>
      <c r="W1164" s="1">
        <v>45175</v>
      </c>
      <c r="AF1164" s="2">
        <v>0</v>
      </c>
      <c r="AG1164" s="14">
        <f>SUMIF('consultant-gross'!D:D,eslam.data!AQ1164,'consultant-gross'!F:F)</f>
        <v>0</v>
      </c>
      <c r="AH1164" s="14">
        <f>SUMIF('consultant-gross'!D:D,eslam.data!AQ1164,'consultant-gross'!G:G)</f>
        <v>0</v>
      </c>
      <c r="AI1164" s="14">
        <f>SUMIF('consultant-net'!D:D,eslam.data!AQ1164,'consultant-net'!F:F)</f>
        <v>2300000</v>
      </c>
      <c r="AJ1164" s="2" t="str">
        <f>VLOOKUP(A1164,'eslam-to-invoicing'!A:B,2,0)</f>
        <v>SOL Town PKG.220</v>
      </c>
      <c r="AQ1164" s="2" t="str">
        <f t="shared" si="164"/>
        <v>PKG#220B4</v>
      </c>
      <c r="AR1164" s="2" t="str">
        <f t="shared" si="165"/>
        <v>SOL Town PKG.2204</v>
      </c>
    </row>
    <row r="1165" spans="1:44" hidden="1" x14ac:dyDescent="0.3">
      <c r="A1165" s="6" t="s">
        <v>119</v>
      </c>
      <c r="B1165" s="32">
        <f>VLOOKUP(A1165,Sheet1!A:B,2,0)</f>
        <v>1</v>
      </c>
      <c r="C1165" s="6">
        <v>1</v>
      </c>
      <c r="D1165" s="25"/>
      <c r="F1165" s="26">
        <f>_xlfn.MAXIFS('data-from-invoicing'!E:E,'data-from-invoicing'!D:D,eslam.data!AR1165)</f>
        <v>12159328.08</v>
      </c>
      <c r="G1165" s="2">
        <f t="shared" si="162"/>
        <v>12159328.08</v>
      </c>
      <c r="H1165" s="2"/>
      <c r="I1165" s="23"/>
      <c r="J1165" s="2">
        <f>SUMIF('collection only'!D:D,eslam.data!AQ1165,'collection only'!E:E)</f>
        <v>0</v>
      </c>
      <c r="K1165" s="26">
        <f>SUMIF('data-from-invoicing'!D:D,eslam.data!AR1165,'data-from-invoicing'!F:F)</f>
        <v>8261597.7599999998</v>
      </c>
      <c r="L1165" s="2">
        <f t="shared" si="163"/>
        <v>8261597.7599999998</v>
      </c>
      <c r="M1165" s="2"/>
      <c r="Q1165" s="23"/>
      <c r="S1165" s="1">
        <v>45077</v>
      </c>
      <c r="T1165" s="1">
        <v>45067</v>
      </c>
      <c r="U1165" s="1">
        <v>45067</v>
      </c>
      <c r="V1165">
        <v>30</v>
      </c>
      <c r="W1165" s="1">
        <v>45097</v>
      </c>
      <c r="AF1165" s="2">
        <v>0</v>
      </c>
      <c r="AG1165" s="14">
        <f>SUMIF('consultant-gross'!D:D,eslam.data!AQ1165,'consultant-gross'!F:F)</f>
        <v>0</v>
      </c>
      <c r="AH1165" s="14">
        <f>SUMIF('consultant-gross'!D:D,eslam.data!AQ1165,'consultant-gross'!G:G)</f>
        <v>0</v>
      </c>
      <c r="AI1165" s="14">
        <f>SUMIF('consultant-net'!D:D,eslam.data!AQ1165,'consultant-net'!F:F)</f>
        <v>0</v>
      </c>
      <c r="AJ1165" s="2" t="str">
        <f>VLOOKUP(A1165,'eslam-to-invoicing'!A:B,2,0)</f>
        <v>SOL Town PKG.220</v>
      </c>
      <c r="AQ1165" s="2" t="str">
        <f t="shared" si="164"/>
        <v>PKG#220B - DP1</v>
      </c>
      <c r="AR1165" s="2" t="str">
        <f t="shared" si="165"/>
        <v>SOL Town PKG.2201</v>
      </c>
    </row>
    <row r="1166" spans="1:44" hidden="1" x14ac:dyDescent="0.3">
      <c r="A1166" s="6" t="s">
        <v>27</v>
      </c>
      <c r="B1166" s="6">
        <f>VLOOKUP(A1166,Sheet1!A:B,2,0)</f>
        <v>1</v>
      </c>
      <c r="C1166" s="6">
        <v>46</v>
      </c>
      <c r="D1166" s="25"/>
      <c r="F1166" s="26">
        <f>_xlfn.MAXIFS('data-from-invoicing'!E:E,'data-from-invoicing'!D:D,eslam.data!AR1166)</f>
        <v>0</v>
      </c>
      <c r="G1166" s="2">
        <f t="shared" si="162"/>
        <v>0</v>
      </c>
      <c r="H1166" s="2"/>
      <c r="I1166" s="23"/>
      <c r="J1166" s="2">
        <f>SUMIF('collection only'!D:D,eslam.data!AQ1166,'collection only'!E:E)</f>
        <v>1844931.02</v>
      </c>
      <c r="K1166" s="26">
        <f>SUMIF('data-from-invoicing'!D:D,eslam.data!AR1166,'data-from-invoicing'!F:F)</f>
        <v>0</v>
      </c>
      <c r="L1166" s="2">
        <f t="shared" si="163"/>
        <v>-1844931.02</v>
      </c>
      <c r="M1166" s="2"/>
      <c r="Q1166" s="23"/>
      <c r="R1166" s="2">
        <v>1069392.54</v>
      </c>
      <c r="S1166" s="1">
        <v>43281</v>
      </c>
      <c r="T1166" s="1">
        <v>43296</v>
      </c>
      <c r="U1166" s="1">
        <v>43361</v>
      </c>
      <c r="W1166" s="1">
        <v>43449</v>
      </c>
      <c r="X1166" s="1">
        <v>43425</v>
      </c>
      <c r="Y1166" s="2">
        <v>59167173.460000001</v>
      </c>
      <c r="AG1166" s="14">
        <f>SUMIF('consultant-gross'!D:D,eslam.data!AQ1166,'consultant-gross'!F:F)</f>
        <v>0</v>
      </c>
      <c r="AH1166" s="14">
        <f>SUMIF('consultant-gross'!D:D,eslam.data!AQ1166,'consultant-gross'!G:G)</f>
        <v>0</v>
      </c>
      <c r="AI1166" s="14">
        <f>SUMIF('consultant-net'!D:D,eslam.data!AQ1166,'consultant-net'!F:F)</f>
        <v>0</v>
      </c>
      <c r="AJ1166" s="2">
        <f>VLOOKUP(A1166,'eslam-to-invoicing'!A:B,2,0)</f>
        <v>0</v>
      </c>
      <c r="AQ1166" s="2" t="str">
        <f t="shared" si="164"/>
        <v>PKG#4546</v>
      </c>
      <c r="AR1166" s="2" t="str">
        <f t="shared" si="165"/>
        <v>046</v>
      </c>
    </row>
    <row r="1167" spans="1:44" hidden="1" x14ac:dyDescent="0.3">
      <c r="A1167" s="6" t="s">
        <v>26</v>
      </c>
      <c r="B1167" s="6">
        <f>VLOOKUP(A1167,Sheet1!A:B,2,0)</f>
        <v>1</v>
      </c>
      <c r="C1167" s="6">
        <v>22</v>
      </c>
      <c r="D1167" s="25"/>
      <c r="E1167" s="2">
        <v>0</v>
      </c>
      <c r="F1167" s="26">
        <f>_xlfn.MAXIFS('data-from-invoicing'!E:E,'data-from-invoicing'!D:D,eslam.data!AR1167)</f>
        <v>0</v>
      </c>
      <c r="G1167" s="2">
        <f t="shared" si="162"/>
        <v>0</v>
      </c>
      <c r="H1167" s="2"/>
      <c r="I1167" s="23"/>
      <c r="J1167" s="2">
        <f>SUMIF('collection only'!D:D,eslam.data!AQ1167,'collection only'!E:E)</f>
        <v>327696.28999999998</v>
      </c>
      <c r="K1167" s="26">
        <f>SUMIF('data-from-invoicing'!D:D,eslam.data!AR1167,'data-from-invoicing'!F:F)</f>
        <v>0</v>
      </c>
      <c r="L1167" s="2">
        <f t="shared" si="163"/>
        <v>-327696.28999999998</v>
      </c>
      <c r="M1167" s="2"/>
      <c r="Q1167" s="23"/>
      <c r="R1167" s="2">
        <v>317558.65999999997</v>
      </c>
      <c r="S1167" s="1">
        <v>42369</v>
      </c>
      <c r="T1167" s="1">
        <v>42367</v>
      </c>
      <c r="U1167" s="1">
        <v>42367</v>
      </c>
      <c r="W1167" s="1">
        <v>43419</v>
      </c>
      <c r="X1167" s="1">
        <v>43394</v>
      </c>
      <c r="Y1167" s="2">
        <v>4831971.92</v>
      </c>
      <c r="AG1167" s="14">
        <f>SUMIF('consultant-gross'!D:D,eslam.data!AQ1167,'consultant-gross'!F:F)</f>
        <v>0</v>
      </c>
      <c r="AH1167" s="14">
        <f>SUMIF('consultant-gross'!D:D,eslam.data!AQ1167,'consultant-gross'!G:G)</f>
        <v>0</v>
      </c>
      <c r="AI1167" s="14">
        <f>SUMIF('consultant-net'!D:D,eslam.data!AQ1167,'consultant-net'!F:F)</f>
        <v>0</v>
      </c>
      <c r="AJ1167" s="2">
        <f>VLOOKUP(A1167,'eslam-to-invoicing'!A:B,2,0)</f>
        <v>0</v>
      </c>
      <c r="AQ1167" s="2" t="str">
        <f t="shared" si="164"/>
        <v>PKG#5822</v>
      </c>
      <c r="AR1167" s="2" t="str">
        <f t="shared" si="165"/>
        <v>022</v>
      </c>
    </row>
    <row r="1168" spans="1:44" hidden="1" x14ac:dyDescent="0.3">
      <c r="A1168" s="6" t="s">
        <v>28</v>
      </c>
      <c r="B1168" s="6">
        <f>VLOOKUP(A1168,Sheet1!A:B,2,0)</f>
        <v>1</v>
      </c>
      <c r="C1168" s="6">
        <v>5</v>
      </c>
      <c r="D1168" s="25"/>
      <c r="F1168" s="26">
        <f>_xlfn.MAXIFS('data-from-invoicing'!E:E,'data-from-invoicing'!D:D,eslam.data!AR1168)</f>
        <v>0</v>
      </c>
      <c r="G1168" s="2">
        <f t="shared" si="162"/>
        <v>0</v>
      </c>
      <c r="H1168" s="2"/>
      <c r="I1168" s="23"/>
      <c r="J1168" s="2">
        <f>SUMIF('collection only'!D:D,eslam.data!AQ1168,'collection only'!E:E)</f>
        <v>1729285.15</v>
      </c>
      <c r="K1168" s="26">
        <f>SUMIF('data-from-invoicing'!D:D,eslam.data!AR1168,'data-from-invoicing'!F:F)</f>
        <v>0</v>
      </c>
      <c r="L1168" s="2">
        <f t="shared" si="163"/>
        <v>-1729285.15</v>
      </c>
      <c r="M1168" s="2"/>
      <c r="Q1168" s="23"/>
      <c r="S1168" s="1">
        <v>43404</v>
      </c>
      <c r="T1168" s="1">
        <v>43390</v>
      </c>
      <c r="U1168" s="1">
        <v>43415</v>
      </c>
      <c r="V1168">
        <v>30</v>
      </c>
      <c r="W1168" s="1">
        <v>43445</v>
      </c>
      <c r="AG1168" s="14">
        <f>SUMIF('consultant-gross'!D:D,eslam.data!AQ1168,'consultant-gross'!F:F)</f>
        <v>0</v>
      </c>
      <c r="AH1168" s="14">
        <f>SUMIF('consultant-gross'!D:D,eslam.data!AQ1168,'consultant-gross'!G:G)</f>
        <v>0</v>
      </c>
      <c r="AI1168" s="14">
        <f>SUMIF('consultant-net'!D:D,eslam.data!AQ1168,'consultant-net'!F:F)</f>
        <v>0</v>
      </c>
      <c r="AJ1168" s="2" t="str">
        <f>VLOOKUP(A1168,'eslam-to-invoicing'!A:B,2,0)</f>
        <v>EMAAR-PKG#85-UPTOWN</v>
      </c>
      <c r="AQ1168" s="2" t="str">
        <f t="shared" si="164"/>
        <v>PKG#855</v>
      </c>
      <c r="AR1168" s="2" t="str">
        <f t="shared" si="165"/>
        <v>EMAAR-PKG#85-UPTOWN5</v>
      </c>
    </row>
    <row r="1169" spans="1:44" hidden="1" x14ac:dyDescent="0.3">
      <c r="A1169" s="6" t="s">
        <v>28</v>
      </c>
      <c r="B1169" s="32">
        <f>VLOOKUP(A1169,Sheet1!A:B,2,0)</f>
        <v>1</v>
      </c>
      <c r="C1169" s="6">
        <v>6</v>
      </c>
      <c r="D1169" s="25"/>
      <c r="E1169" s="2">
        <v>2033193.5851650001</v>
      </c>
      <c r="F1169" s="26">
        <f>_xlfn.MAXIFS('data-from-invoicing'!E:E,'data-from-invoicing'!D:D,eslam.data!AR1169)</f>
        <v>0</v>
      </c>
      <c r="G1169" s="2">
        <f t="shared" si="162"/>
        <v>-2033193.5851650001</v>
      </c>
      <c r="H1169" s="2"/>
      <c r="I1169" s="23"/>
      <c r="J1169" s="2">
        <f>SUMIF('collection only'!D:D,eslam.data!AQ1169,'collection only'!E:E)</f>
        <v>768766.59</v>
      </c>
      <c r="K1169" s="26">
        <f>SUMIF('data-from-invoicing'!D:D,eslam.data!AR1169,'data-from-invoicing'!F:F)</f>
        <v>0</v>
      </c>
      <c r="L1169" s="2">
        <f t="shared" si="163"/>
        <v>-768766.59</v>
      </c>
      <c r="M1169" s="2"/>
      <c r="Q1169" s="23"/>
      <c r="R1169" s="2">
        <v>768766.57517269999</v>
      </c>
      <c r="S1169" s="1">
        <v>43524</v>
      </c>
      <c r="T1169" s="1">
        <v>43524</v>
      </c>
      <c r="U1169" s="1">
        <v>43533</v>
      </c>
      <c r="V1169">
        <v>30</v>
      </c>
      <c r="W1169" s="1">
        <v>43563</v>
      </c>
      <c r="X1169" s="1">
        <v>43605</v>
      </c>
      <c r="Y1169" s="2">
        <v>8147064.8613029998</v>
      </c>
      <c r="AG1169" s="14">
        <f>SUMIF('consultant-gross'!D:D,eslam.data!AQ1169,'consultant-gross'!F:F)</f>
        <v>0</v>
      </c>
      <c r="AH1169" s="14">
        <f>SUMIF('consultant-gross'!D:D,eslam.data!AQ1169,'consultant-gross'!G:G)</f>
        <v>0</v>
      </c>
      <c r="AI1169" s="14">
        <f>SUMIF('consultant-net'!D:D,eslam.data!AQ1169,'consultant-net'!F:F)</f>
        <v>0</v>
      </c>
      <c r="AJ1169" s="2" t="str">
        <f>VLOOKUP(A1169,'eslam-to-invoicing'!A:B,2,0)</f>
        <v>EMAAR-PKG#85-UPTOWN</v>
      </c>
      <c r="AQ1169" s="2" t="str">
        <f t="shared" si="164"/>
        <v>PKG#856</v>
      </c>
      <c r="AR1169" s="2" t="str">
        <f t="shared" si="165"/>
        <v>EMAAR-PKG#85-UPTOWN6</v>
      </c>
    </row>
    <row r="1170" spans="1:44" hidden="1" x14ac:dyDescent="0.3">
      <c r="A1170" s="6" t="s">
        <v>28</v>
      </c>
      <c r="B1170" s="6">
        <f>VLOOKUP(A1170,Sheet1!A:B,2,0)</f>
        <v>1</v>
      </c>
      <c r="C1170" s="6">
        <v>7</v>
      </c>
      <c r="D1170" s="25"/>
      <c r="F1170" s="26">
        <f>_xlfn.MAXIFS('data-from-invoicing'!E:E,'data-from-invoicing'!D:D,eslam.data!AR1170)</f>
        <v>0</v>
      </c>
      <c r="G1170" s="2">
        <f t="shared" si="162"/>
        <v>0</v>
      </c>
      <c r="H1170" s="2"/>
      <c r="I1170" s="23"/>
      <c r="J1170" s="2">
        <f>SUMIF('collection only'!D:D,eslam.data!AQ1170,'collection only'!E:E)</f>
        <v>29830.3</v>
      </c>
      <c r="K1170" s="26">
        <f>SUMIF('data-from-invoicing'!D:D,eslam.data!AR1170,'data-from-invoicing'!F:F)</f>
        <v>0</v>
      </c>
      <c r="L1170" s="2">
        <f t="shared" si="163"/>
        <v>-29830.3</v>
      </c>
      <c r="M1170" s="2"/>
      <c r="Q1170" s="23"/>
      <c r="S1170" s="1">
        <v>43616</v>
      </c>
      <c r="T1170" s="1">
        <v>43600</v>
      </c>
      <c r="U1170" s="1">
        <v>43626</v>
      </c>
      <c r="V1170">
        <v>30</v>
      </c>
      <c r="W1170" s="1">
        <v>43656</v>
      </c>
      <c r="AG1170" s="14">
        <f>SUMIF('consultant-gross'!D:D,eslam.data!AQ1170,'consultant-gross'!F:F)</f>
        <v>0</v>
      </c>
      <c r="AH1170" s="14">
        <f>SUMIF('consultant-gross'!D:D,eslam.data!AQ1170,'consultant-gross'!G:G)</f>
        <v>0</v>
      </c>
      <c r="AI1170" s="14">
        <f>SUMIF('consultant-net'!D:D,eslam.data!AQ1170,'consultant-net'!F:F)</f>
        <v>0</v>
      </c>
      <c r="AJ1170" s="2" t="str">
        <f>VLOOKUP(A1170,'eslam-to-invoicing'!A:B,2,0)</f>
        <v>EMAAR-PKG#85-UPTOWN</v>
      </c>
      <c r="AQ1170" s="2" t="str">
        <f t="shared" si="164"/>
        <v>PKG#857</v>
      </c>
      <c r="AR1170" s="2" t="str">
        <f t="shared" si="165"/>
        <v>EMAAR-PKG#85-UPTOWN7</v>
      </c>
    </row>
    <row r="1171" spans="1:44" hidden="1" x14ac:dyDescent="0.3">
      <c r="A1171" s="6" t="s">
        <v>28</v>
      </c>
      <c r="B1171" s="6">
        <f>VLOOKUP(A1171,Sheet1!A:B,2,0)</f>
        <v>1</v>
      </c>
      <c r="C1171" s="6">
        <v>8</v>
      </c>
      <c r="D1171" s="25"/>
      <c r="F1171" s="26">
        <f>_xlfn.MAXIFS('data-from-invoicing'!E:E,'data-from-invoicing'!D:D,eslam.data!AR1171)</f>
        <v>0</v>
      </c>
      <c r="G1171" s="2">
        <f t="shared" si="162"/>
        <v>0</v>
      </c>
      <c r="H1171" s="2"/>
      <c r="I1171" s="23"/>
      <c r="J1171" s="2">
        <f>SUMIF('collection only'!D:D,eslam.data!AQ1171,'collection only'!E:E)</f>
        <v>1391898.96</v>
      </c>
      <c r="K1171" s="26">
        <f>SUMIF('data-from-invoicing'!D:D,eslam.data!AR1171,'data-from-invoicing'!F:F)</f>
        <v>0</v>
      </c>
      <c r="L1171" s="2">
        <f t="shared" si="163"/>
        <v>-1391898.96</v>
      </c>
      <c r="M1171" s="2"/>
      <c r="Q1171" s="23"/>
      <c r="S1171" s="1">
        <v>43769</v>
      </c>
      <c r="T1171" s="1">
        <v>43749</v>
      </c>
      <c r="U1171" s="1">
        <v>43787</v>
      </c>
      <c r="V1171">
        <v>30</v>
      </c>
      <c r="W1171" s="1">
        <v>43817</v>
      </c>
      <c r="AG1171" s="14">
        <f>SUMIF('consultant-gross'!D:D,eslam.data!AQ1171,'consultant-gross'!F:F)</f>
        <v>0</v>
      </c>
      <c r="AH1171" s="14">
        <f>SUMIF('consultant-gross'!D:D,eslam.data!AQ1171,'consultant-gross'!G:G)</f>
        <v>0</v>
      </c>
      <c r="AI1171" s="14">
        <f>SUMIF('consultant-net'!D:D,eslam.data!AQ1171,'consultant-net'!F:F)</f>
        <v>0</v>
      </c>
      <c r="AJ1171" s="2" t="str">
        <f>VLOOKUP(A1171,'eslam-to-invoicing'!A:B,2,0)</f>
        <v>EMAAR-PKG#85-UPTOWN</v>
      </c>
      <c r="AQ1171" s="2" t="str">
        <f t="shared" si="164"/>
        <v>PKG#858</v>
      </c>
      <c r="AR1171" s="2" t="str">
        <f t="shared" si="165"/>
        <v>EMAAR-PKG#85-UPTOWN8</v>
      </c>
    </row>
    <row r="1172" spans="1:44" hidden="1" x14ac:dyDescent="0.3">
      <c r="A1172" s="6" t="s">
        <v>31</v>
      </c>
      <c r="B1172" s="6">
        <f>VLOOKUP(A1172,Sheet1!A:B,2,0)</f>
        <v>1</v>
      </c>
      <c r="C1172" s="6">
        <v>1</v>
      </c>
      <c r="D1172" s="25"/>
      <c r="F1172" s="26">
        <f>_xlfn.MAXIFS('data-from-invoicing'!E:E,'data-from-invoicing'!D:D,eslam.data!AR1172)</f>
        <v>0</v>
      </c>
      <c r="G1172" s="2">
        <f t="shared" si="162"/>
        <v>0</v>
      </c>
      <c r="H1172" s="2"/>
      <c r="I1172" s="23"/>
      <c r="J1172" s="2">
        <f>SUMIF('collection only'!D:D,eslam.data!AQ1172,'collection only'!E:E)</f>
        <v>1090584</v>
      </c>
      <c r="K1172" s="26">
        <f>SUMIF('data-from-invoicing'!D:D,eslam.data!AR1172,'data-from-invoicing'!F:F)</f>
        <v>0</v>
      </c>
      <c r="L1172" s="2">
        <f t="shared" si="163"/>
        <v>-1090584</v>
      </c>
      <c r="M1172" s="2"/>
      <c r="Q1172" s="23"/>
      <c r="S1172" s="1">
        <v>43465</v>
      </c>
      <c r="T1172" s="1">
        <v>43475</v>
      </c>
      <c r="U1172" s="1">
        <v>43475</v>
      </c>
      <c r="V1172">
        <v>15</v>
      </c>
      <c r="W1172" s="1">
        <v>43490</v>
      </c>
      <c r="AF1172" s="2">
        <v>0</v>
      </c>
      <c r="AG1172" s="14">
        <f>SUMIF('consultant-gross'!D:D,eslam.data!AQ1172,'consultant-gross'!F:F)</f>
        <v>0</v>
      </c>
      <c r="AH1172" s="14">
        <f>SUMIF('consultant-gross'!D:D,eslam.data!AQ1172,'consultant-gross'!G:G)</f>
        <v>0</v>
      </c>
      <c r="AI1172" s="14">
        <f>SUMIF('consultant-net'!D:D,eslam.data!AQ1172,'consultant-net'!F:F)</f>
        <v>0</v>
      </c>
      <c r="AJ1172" s="2">
        <f>VLOOKUP(A1172,'eslam-to-invoicing'!A:B,2,0)</f>
        <v>0</v>
      </c>
      <c r="AQ1172" s="2" t="str">
        <f t="shared" si="164"/>
        <v>PO#116871</v>
      </c>
      <c r="AR1172" s="2" t="str">
        <f t="shared" si="165"/>
        <v>01</v>
      </c>
    </row>
    <row r="1173" spans="1:44" hidden="1" x14ac:dyDescent="0.3">
      <c r="A1173" s="6" t="s">
        <v>31</v>
      </c>
      <c r="B1173" s="6">
        <f>VLOOKUP(A1173,Sheet1!A:B,2,0)</f>
        <v>1</v>
      </c>
      <c r="C1173" s="6">
        <v>2</v>
      </c>
      <c r="D1173" s="25"/>
      <c r="F1173" s="26">
        <f>_xlfn.MAXIFS('data-from-invoicing'!E:E,'data-from-invoicing'!D:D,eslam.data!AR1173)</f>
        <v>0</v>
      </c>
      <c r="G1173" s="2">
        <f t="shared" si="162"/>
        <v>0</v>
      </c>
      <c r="H1173" s="2"/>
      <c r="I1173" s="23"/>
      <c r="J1173" s="2">
        <f>SUMIF('collection only'!D:D,eslam.data!AQ1173,'collection only'!E:E)</f>
        <v>451528</v>
      </c>
      <c r="K1173" s="26">
        <f>SUMIF('data-from-invoicing'!D:D,eslam.data!AR1173,'data-from-invoicing'!F:F)</f>
        <v>0</v>
      </c>
      <c r="L1173" s="2">
        <f t="shared" si="163"/>
        <v>-451528</v>
      </c>
      <c r="M1173" s="2"/>
      <c r="Q1173" s="23"/>
      <c r="S1173" s="1">
        <v>43524</v>
      </c>
      <c r="T1173" s="1">
        <v>43524</v>
      </c>
      <c r="U1173" s="1">
        <v>43524</v>
      </c>
      <c r="V1173">
        <v>15</v>
      </c>
      <c r="W1173" s="1">
        <v>43539</v>
      </c>
      <c r="AF1173" s="2">
        <v>0</v>
      </c>
      <c r="AG1173" s="14">
        <f>SUMIF('consultant-gross'!D:D,eslam.data!AQ1173,'consultant-gross'!F:F)</f>
        <v>0</v>
      </c>
      <c r="AH1173" s="14">
        <f>SUMIF('consultant-gross'!D:D,eslam.data!AQ1173,'consultant-gross'!G:G)</f>
        <v>0</v>
      </c>
      <c r="AI1173" s="14">
        <f>SUMIF('consultant-net'!D:D,eslam.data!AQ1173,'consultant-net'!F:F)</f>
        <v>0</v>
      </c>
      <c r="AJ1173" s="2">
        <f>VLOOKUP(A1173,'eslam-to-invoicing'!A:B,2,0)</f>
        <v>0</v>
      </c>
      <c r="AQ1173" s="2" t="str">
        <f t="shared" si="164"/>
        <v>PO#116872</v>
      </c>
      <c r="AR1173" s="2" t="str">
        <f t="shared" si="165"/>
        <v>02</v>
      </c>
    </row>
    <row r="1174" spans="1:44" hidden="1" x14ac:dyDescent="0.3">
      <c r="A1174" s="6" t="s">
        <v>31</v>
      </c>
      <c r="B1174" s="6">
        <f>VLOOKUP(A1174,Sheet1!A:B,2,0)</f>
        <v>1</v>
      </c>
      <c r="C1174" s="6">
        <v>3</v>
      </c>
      <c r="D1174" s="25"/>
      <c r="F1174" s="26">
        <f>_xlfn.MAXIFS('data-from-invoicing'!E:E,'data-from-invoicing'!D:D,eslam.data!AR1174)</f>
        <v>0</v>
      </c>
      <c r="G1174" s="2">
        <f t="shared" si="162"/>
        <v>0</v>
      </c>
      <c r="H1174" s="2"/>
      <c r="I1174" s="23"/>
      <c r="J1174" s="2">
        <f>SUMIF('collection only'!D:D,eslam.data!AQ1174,'collection only'!E:E)</f>
        <v>293788</v>
      </c>
      <c r="K1174" s="26">
        <f>SUMIF('data-from-invoicing'!D:D,eslam.data!AR1174,'data-from-invoicing'!F:F)</f>
        <v>0</v>
      </c>
      <c r="L1174" s="2">
        <f t="shared" si="163"/>
        <v>-293788</v>
      </c>
      <c r="M1174" s="2"/>
      <c r="Q1174" s="23"/>
      <c r="S1174" s="1">
        <v>43555</v>
      </c>
      <c r="T1174" s="1">
        <v>43569</v>
      </c>
      <c r="U1174" s="1">
        <v>43699</v>
      </c>
      <c r="V1174">
        <v>15</v>
      </c>
      <c r="W1174" s="1">
        <v>43714</v>
      </c>
      <c r="AF1174" s="2">
        <v>0</v>
      </c>
      <c r="AG1174" s="14">
        <f>SUMIF('consultant-gross'!D:D,eslam.data!AQ1174,'consultant-gross'!F:F)</f>
        <v>0</v>
      </c>
      <c r="AH1174" s="14">
        <f>SUMIF('consultant-gross'!D:D,eslam.data!AQ1174,'consultant-gross'!G:G)</f>
        <v>0</v>
      </c>
      <c r="AI1174" s="14">
        <f>SUMIF('consultant-net'!D:D,eslam.data!AQ1174,'consultant-net'!F:F)</f>
        <v>0</v>
      </c>
      <c r="AJ1174" s="2">
        <f>VLOOKUP(A1174,'eslam-to-invoicing'!A:B,2,0)</f>
        <v>0</v>
      </c>
      <c r="AQ1174" s="2" t="str">
        <f t="shared" si="164"/>
        <v>PO#116873</v>
      </c>
      <c r="AR1174" s="2" t="str">
        <f t="shared" si="165"/>
        <v>03</v>
      </c>
    </row>
    <row r="1175" spans="1:44" hidden="1" x14ac:dyDescent="0.3">
      <c r="A1175" s="6" t="s">
        <v>31</v>
      </c>
      <c r="B1175" s="6">
        <f>VLOOKUP(A1175,Sheet1!A:B,2,0)</f>
        <v>1</v>
      </c>
      <c r="C1175" s="6">
        <v>5</v>
      </c>
      <c r="D1175" s="25"/>
      <c r="F1175" s="26">
        <f>_xlfn.MAXIFS('data-from-invoicing'!E:E,'data-from-invoicing'!D:D,eslam.data!AR1175)</f>
        <v>0</v>
      </c>
      <c r="G1175" s="2">
        <f t="shared" si="162"/>
        <v>0</v>
      </c>
      <c r="H1175" s="2"/>
      <c r="I1175" s="23"/>
      <c r="J1175" s="2">
        <f>SUMIF('collection only'!D:D,eslam.data!AQ1175,'collection only'!E:E)</f>
        <v>343200</v>
      </c>
      <c r="K1175" s="26">
        <f>SUMIF('data-from-invoicing'!D:D,eslam.data!AR1175,'data-from-invoicing'!F:F)</f>
        <v>0</v>
      </c>
      <c r="L1175" s="2">
        <f t="shared" si="163"/>
        <v>-343200</v>
      </c>
      <c r="M1175" s="2"/>
      <c r="Q1175" s="23"/>
      <c r="S1175" s="1">
        <v>43799</v>
      </c>
      <c r="T1175" s="1">
        <v>43817</v>
      </c>
      <c r="U1175" s="1">
        <v>43818</v>
      </c>
      <c r="V1175">
        <v>15</v>
      </c>
      <c r="W1175" s="1">
        <v>43833</v>
      </c>
      <c r="AF1175" s="2">
        <v>0</v>
      </c>
      <c r="AG1175" s="14">
        <f>SUMIF('consultant-gross'!D:D,eslam.data!AQ1175,'consultant-gross'!F:F)</f>
        <v>0</v>
      </c>
      <c r="AH1175" s="14">
        <f>SUMIF('consultant-gross'!D:D,eslam.data!AQ1175,'consultant-gross'!G:G)</f>
        <v>0</v>
      </c>
      <c r="AI1175" s="14">
        <f>SUMIF('consultant-net'!D:D,eslam.data!AQ1175,'consultant-net'!F:F)</f>
        <v>0</v>
      </c>
      <c r="AJ1175" s="2">
        <f>VLOOKUP(A1175,'eslam-to-invoicing'!A:B,2,0)</f>
        <v>0</v>
      </c>
      <c r="AQ1175" s="2" t="str">
        <f t="shared" si="164"/>
        <v>PO#116875</v>
      </c>
      <c r="AR1175" s="2" t="str">
        <f t="shared" si="165"/>
        <v>05</v>
      </c>
    </row>
    <row r="1176" spans="1:44" hidden="1" x14ac:dyDescent="0.3">
      <c r="A1176" s="6" t="s">
        <v>91</v>
      </c>
      <c r="B1176" s="32">
        <f>VLOOKUP(A1176,Sheet1!A:B,2,0)</f>
        <v>1</v>
      </c>
      <c r="C1176" s="6">
        <v>1</v>
      </c>
      <c r="D1176" s="25"/>
      <c r="E1176" s="2">
        <v>9011475.2000000011</v>
      </c>
      <c r="F1176" s="26">
        <f>_xlfn.MAXIFS('data-from-invoicing'!E:E,'data-from-invoicing'!D:D,eslam.data!AR1176)</f>
        <v>9462048.9600000009</v>
      </c>
      <c r="G1176" s="2">
        <f t="shared" si="162"/>
        <v>450573.75999999978</v>
      </c>
      <c r="H1176" s="2"/>
      <c r="I1176" s="23"/>
      <c r="J1176" s="2">
        <f>SUMIF('collection only'!D:D,eslam.data!AQ1176,'collection only'!E:E)</f>
        <v>37788892.399999999</v>
      </c>
      <c r="K1176" s="26">
        <f>SUMIF('data-from-invoicing'!D:D,eslam.data!AR1176,'data-from-invoicing'!F:F)</f>
        <v>16089595.042199999</v>
      </c>
      <c r="L1176" s="2">
        <f t="shared" si="163"/>
        <v>-21699297.357799999</v>
      </c>
      <c r="M1176" s="2"/>
      <c r="N1176" s="2">
        <v>26540249.399999999</v>
      </c>
      <c r="Q1176" s="23"/>
      <c r="R1176" s="2">
        <v>5248643</v>
      </c>
      <c r="S1176" s="1">
        <v>44651</v>
      </c>
      <c r="T1176" s="1">
        <v>44645</v>
      </c>
      <c r="U1176" s="1">
        <v>44625</v>
      </c>
      <c r="V1176">
        <v>21</v>
      </c>
      <c r="W1176" s="1">
        <v>44646</v>
      </c>
      <c r="X1176" s="1">
        <v>44675</v>
      </c>
      <c r="Y1176" s="2">
        <v>9011475.2000000011</v>
      </c>
      <c r="AF1176" s="2">
        <v>0</v>
      </c>
      <c r="AG1176" s="14">
        <f>SUMIF('consultant-gross'!D:D,eslam.data!AQ1176,'consultant-gross'!F:F)</f>
        <v>0</v>
      </c>
      <c r="AH1176" s="14">
        <f>SUMIF('consultant-gross'!D:D,eslam.data!AQ1176,'consultant-gross'!G:G)</f>
        <v>0</v>
      </c>
      <c r="AI1176" s="14">
        <f>SUMIF('consultant-net'!D:D,eslam.data!AQ1176,'consultant-net'!F:F)</f>
        <v>0</v>
      </c>
      <c r="AJ1176" s="2" t="str">
        <f>VLOOKUP(A1176,'eslam-to-invoicing'!A:B,2,0)</f>
        <v>Port Said Port Silos</v>
      </c>
      <c r="AQ1176" s="2" t="str">
        <f t="shared" si="164"/>
        <v>Port Said Silos1</v>
      </c>
      <c r="AR1176" s="2" t="str">
        <f t="shared" si="165"/>
        <v>Port Said Port Silos1</v>
      </c>
    </row>
    <row r="1177" spans="1:44" hidden="1" x14ac:dyDescent="0.3">
      <c r="A1177" s="6" t="s">
        <v>91</v>
      </c>
      <c r="B1177" s="32">
        <f>VLOOKUP(A1177,Sheet1!A:B,2,0)</f>
        <v>1</v>
      </c>
      <c r="C1177" s="6">
        <v>2</v>
      </c>
      <c r="D1177" s="25"/>
      <c r="E1177" s="2">
        <v>2334108.9047619049</v>
      </c>
      <c r="F1177" s="26">
        <f>_xlfn.MAXIFS('data-from-invoicing'!E:E,'data-from-invoicing'!D:D,eslam.data!AR1177)</f>
        <v>1883535.14</v>
      </c>
      <c r="G1177" s="2">
        <f t="shared" si="162"/>
        <v>-450573.76476190495</v>
      </c>
      <c r="H1177" s="2"/>
      <c r="I1177" s="23"/>
      <c r="J1177" s="2">
        <f>SUMIF('collection only'!D:D,eslam.data!AQ1177,'collection only'!E:E)</f>
        <v>21773106</v>
      </c>
      <c r="K1177" s="26">
        <f>SUMIF('data-from-invoicing'!D:D,eslam.data!AR1177,'data-from-invoicing'!F:F)</f>
        <v>1586748.5469999998</v>
      </c>
      <c r="L1177" s="2">
        <f t="shared" si="163"/>
        <v>-20186357.453000002</v>
      </c>
      <c r="M1177" s="2"/>
      <c r="N1177" s="2">
        <v>15000000</v>
      </c>
      <c r="Q1177" s="23"/>
      <c r="R1177" s="2">
        <v>1688672.9410359759</v>
      </c>
      <c r="S1177" s="1">
        <v>44681</v>
      </c>
      <c r="T1177" s="1">
        <v>44676</v>
      </c>
      <c r="U1177" s="1">
        <v>44679</v>
      </c>
      <c r="V1177">
        <v>21</v>
      </c>
      <c r="W1177" s="1">
        <v>44700</v>
      </c>
      <c r="X1177" s="1">
        <v>44698</v>
      </c>
      <c r="Y1177" s="2">
        <v>11345584.10476191</v>
      </c>
      <c r="AF1177" s="2">
        <v>0</v>
      </c>
      <c r="AG1177" s="14">
        <f>SUMIF('consultant-gross'!D:D,eslam.data!AQ1177,'consultant-gross'!F:F)</f>
        <v>0</v>
      </c>
      <c r="AH1177" s="14">
        <f>SUMIF('consultant-gross'!D:D,eslam.data!AQ1177,'consultant-gross'!G:G)</f>
        <v>0</v>
      </c>
      <c r="AI1177" s="14">
        <f>SUMIF('consultant-net'!D:D,eslam.data!AQ1177,'consultant-net'!F:F)</f>
        <v>0</v>
      </c>
      <c r="AJ1177" s="2" t="str">
        <f>VLOOKUP(A1177,'eslam-to-invoicing'!A:B,2,0)</f>
        <v>Port Said Port Silos</v>
      </c>
      <c r="AQ1177" s="2" t="str">
        <f t="shared" si="164"/>
        <v>Port Said Silos2</v>
      </c>
      <c r="AR1177" s="2" t="str">
        <f t="shared" si="165"/>
        <v>Port Said Port Silos2</v>
      </c>
    </row>
    <row r="1178" spans="1:44" hidden="1" x14ac:dyDescent="0.3">
      <c r="A1178" s="6" t="s">
        <v>91</v>
      </c>
      <c r="B1178" s="32">
        <f>VLOOKUP(A1178,Sheet1!A:B,2,0)</f>
        <v>1</v>
      </c>
      <c r="C1178" s="6">
        <v>3</v>
      </c>
      <c r="D1178" s="25"/>
      <c r="F1178" s="26">
        <f>_xlfn.MAXIFS('data-from-invoicing'!E:E,'data-from-invoicing'!D:D,eslam.data!AR1178)</f>
        <v>5972851.9500000002</v>
      </c>
      <c r="G1178" s="2">
        <f t="shared" si="162"/>
        <v>5972851.9500000002</v>
      </c>
      <c r="H1178" s="2"/>
      <c r="I1178" s="23"/>
      <c r="J1178" s="2">
        <f>SUMIF('collection only'!D:D,eslam.data!AQ1178,'collection only'!E:E)</f>
        <v>14623869</v>
      </c>
      <c r="K1178" s="26">
        <f>SUMIF('data-from-invoicing'!D:D,eslam.data!AR1178,'data-from-invoicing'!F:F)</f>
        <v>14589360.950300001</v>
      </c>
      <c r="L1178" s="2">
        <f t="shared" si="163"/>
        <v>-34508.049699999392</v>
      </c>
      <c r="M1178" s="2"/>
      <c r="Q1178" s="23"/>
      <c r="S1178" s="1">
        <v>44712</v>
      </c>
      <c r="T1178" s="1">
        <v>44706</v>
      </c>
      <c r="U1178" s="1">
        <v>44714</v>
      </c>
      <c r="V1178">
        <v>21</v>
      </c>
      <c r="W1178" s="1">
        <v>44735</v>
      </c>
      <c r="AF1178" s="2">
        <v>0</v>
      </c>
      <c r="AG1178" s="14">
        <f>SUMIF('consultant-gross'!D:D,eslam.data!AQ1178,'consultant-gross'!F:F)</f>
        <v>0</v>
      </c>
      <c r="AH1178" s="14">
        <f>SUMIF('consultant-gross'!D:D,eslam.data!AQ1178,'consultant-gross'!G:G)</f>
        <v>0</v>
      </c>
      <c r="AI1178" s="14">
        <f>SUMIF('consultant-net'!D:D,eslam.data!AQ1178,'consultant-net'!F:F)</f>
        <v>0</v>
      </c>
      <c r="AJ1178" s="2" t="str">
        <f>VLOOKUP(A1178,'eslam-to-invoicing'!A:B,2,0)</f>
        <v>Port Said Port Silos</v>
      </c>
      <c r="AQ1178" s="2" t="str">
        <f t="shared" si="164"/>
        <v>Port Said Silos3</v>
      </c>
      <c r="AR1178" s="2" t="str">
        <f t="shared" si="165"/>
        <v>Port Said Port Silos3</v>
      </c>
    </row>
    <row r="1179" spans="1:44" hidden="1" x14ac:dyDescent="0.3">
      <c r="A1179" s="6" t="s">
        <v>91</v>
      </c>
      <c r="B1179" s="32">
        <f>VLOOKUP(A1179,Sheet1!A:B,2,0)</f>
        <v>1</v>
      </c>
      <c r="C1179" s="6">
        <v>4</v>
      </c>
      <c r="D1179" s="25"/>
      <c r="F1179" s="26">
        <f>_xlfn.MAXIFS('data-from-invoicing'!E:E,'data-from-invoicing'!D:D,eslam.data!AR1179)</f>
        <v>4365761.5040999996</v>
      </c>
      <c r="G1179" s="2">
        <f t="shared" si="162"/>
        <v>4365761.5040999996</v>
      </c>
      <c r="H1179" s="2"/>
      <c r="I1179" s="23"/>
      <c r="J1179" s="2">
        <f>SUMIF('collection only'!D:D,eslam.data!AQ1179,'collection only'!E:E)</f>
        <v>22560435</v>
      </c>
      <c r="K1179" s="26">
        <f>SUMIF('data-from-invoicing'!D:D,eslam.data!AR1179,'data-from-invoicing'!F:F)</f>
        <v>16638639.885499999</v>
      </c>
      <c r="L1179" s="2">
        <f t="shared" si="163"/>
        <v>-5921795.1145000011</v>
      </c>
      <c r="M1179" s="2"/>
      <c r="Q1179" s="23"/>
      <c r="S1179" s="1">
        <v>44742</v>
      </c>
      <c r="T1179" s="1">
        <v>44741</v>
      </c>
      <c r="U1179" s="1">
        <v>44741</v>
      </c>
      <c r="V1179">
        <v>21</v>
      </c>
      <c r="W1179" s="1">
        <v>44762</v>
      </c>
      <c r="AF1179" s="2">
        <v>0</v>
      </c>
      <c r="AG1179" s="14">
        <f>SUMIF('consultant-gross'!D:D,eslam.data!AQ1179,'consultant-gross'!F:F)</f>
        <v>0</v>
      </c>
      <c r="AH1179" s="14">
        <f>SUMIF('consultant-gross'!D:D,eslam.data!AQ1179,'consultant-gross'!G:G)</f>
        <v>0</v>
      </c>
      <c r="AI1179" s="14">
        <f>SUMIF('consultant-net'!D:D,eslam.data!AQ1179,'consultant-net'!F:F)</f>
        <v>0</v>
      </c>
      <c r="AJ1179" s="2" t="str">
        <f>VLOOKUP(A1179,'eslam-to-invoicing'!A:B,2,0)</f>
        <v>Port Said Port Silos</v>
      </c>
      <c r="AQ1179" s="2" t="str">
        <f t="shared" si="164"/>
        <v>Port Said Silos4</v>
      </c>
      <c r="AR1179" s="2" t="str">
        <f t="shared" si="165"/>
        <v>Port Said Port Silos4</v>
      </c>
    </row>
    <row r="1180" spans="1:44" hidden="1" x14ac:dyDescent="0.3">
      <c r="A1180" s="6" t="s">
        <v>91</v>
      </c>
      <c r="B1180" s="6">
        <f>VLOOKUP(A1180,Sheet1!A:B,2,0)</f>
        <v>1</v>
      </c>
      <c r="C1180" s="6">
        <v>5</v>
      </c>
      <c r="D1180" s="25"/>
      <c r="E1180" s="2">
        <v>5318356.3714285716</v>
      </c>
      <c r="F1180" s="26">
        <f>_xlfn.MAXIFS('data-from-invoicing'!E:E,'data-from-invoicing'!D:D,eslam.data!AR1180)</f>
        <v>5318356.37</v>
      </c>
      <c r="G1180" s="2">
        <f t="shared" si="162"/>
        <v>-1.428571529686451E-3</v>
      </c>
      <c r="H1180" s="2"/>
      <c r="I1180" s="23"/>
      <c r="J1180" s="2">
        <f>SUMIF('collection only'!D:D,eslam.data!AQ1180,'collection only'!E:E)</f>
        <v>14009921</v>
      </c>
      <c r="K1180" s="26">
        <f>SUMIF('data-from-invoicing'!D:D,eslam.data!AR1180,'data-from-invoicing'!F:F)</f>
        <v>14928020.4333</v>
      </c>
      <c r="L1180" s="2">
        <f t="shared" si="163"/>
        <v>918099.43329999968</v>
      </c>
      <c r="M1180" s="2"/>
      <c r="Q1180" s="23"/>
      <c r="R1180" s="2">
        <v>4009921</v>
      </c>
      <c r="S1180" s="1">
        <v>44773</v>
      </c>
      <c r="T1180" s="1">
        <v>44773</v>
      </c>
      <c r="U1180" s="1">
        <v>44775</v>
      </c>
      <c r="V1180">
        <v>21</v>
      </c>
      <c r="W1180" s="1">
        <v>44796</v>
      </c>
      <c r="X1180" s="1">
        <v>44782</v>
      </c>
      <c r="Y1180" s="2">
        <v>25985299.342857141</v>
      </c>
      <c r="AF1180" s="2">
        <v>0</v>
      </c>
      <c r="AG1180" s="14">
        <f>SUMIF('consultant-gross'!D:D,eslam.data!AQ1180,'consultant-gross'!F:F)</f>
        <v>0</v>
      </c>
      <c r="AH1180" s="14">
        <f>SUMIF('consultant-gross'!D:D,eslam.data!AQ1180,'consultant-gross'!G:G)</f>
        <v>0</v>
      </c>
      <c r="AI1180" s="14">
        <f>SUMIF('consultant-net'!D:D,eslam.data!AQ1180,'consultant-net'!F:F)</f>
        <v>0</v>
      </c>
      <c r="AJ1180" s="2" t="str">
        <f>VLOOKUP(A1180,'eslam-to-invoicing'!A:B,2,0)</f>
        <v>Port Said Port Silos</v>
      </c>
      <c r="AQ1180" s="2" t="str">
        <f t="shared" si="164"/>
        <v>Port Said Silos5</v>
      </c>
      <c r="AR1180" s="2" t="str">
        <f t="shared" si="165"/>
        <v>Port Said Port Silos5</v>
      </c>
    </row>
    <row r="1181" spans="1:44" hidden="1" x14ac:dyDescent="0.3">
      <c r="A1181" s="6" t="s">
        <v>91</v>
      </c>
      <c r="B1181" s="6">
        <f>VLOOKUP(A1181,Sheet1!A:B,2,0)</f>
        <v>1</v>
      </c>
      <c r="C1181" s="6">
        <v>6</v>
      </c>
      <c r="D1181" s="25"/>
      <c r="E1181" s="2">
        <v>9017880.2761904746</v>
      </c>
      <c r="F1181" s="26">
        <f>_xlfn.MAXIFS('data-from-invoicing'!E:E,'data-from-invoicing'!D:D,eslam.data!AR1181)</f>
        <v>9017880.2799999993</v>
      </c>
      <c r="G1181" s="2">
        <f t="shared" si="162"/>
        <v>3.8095247000455856E-3</v>
      </c>
      <c r="H1181" s="2"/>
      <c r="I1181" s="23"/>
      <c r="J1181" s="2">
        <f>SUMIF('collection only'!D:D,eslam.data!AQ1181,'collection only'!E:E)</f>
        <v>21842722</v>
      </c>
      <c r="K1181" s="26">
        <f>SUMIF('data-from-invoicing'!D:D,eslam.data!AR1181,'data-from-invoicing'!F:F)</f>
        <v>19981317.605999999</v>
      </c>
      <c r="L1181" s="2">
        <f t="shared" si="163"/>
        <v>-1861404.3940000013</v>
      </c>
      <c r="M1181" s="2"/>
      <c r="Q1181" s="23"/>
      <c r="R1181" s="2">
        <v>6842722</v>
      </c>
      <c r="S1181" s="1">
        <v>44804</v>
      </c>
      <c r="T1181" s="1">
        <v>44804</v>
      </c>
      <c r="U1181" s="1">
        <v>44804</v>
      </c>
      <c r="V1181">
        <v>21</v>
      </c>
      <c r="W1181" s="1">
        <v>44825</v>
      </c>
      <c r="X1181" s="1">
        <v>44817</v>
      </c>
      <c r="Y1181" s="2">
        <v>35003179.619047619</v>
      </c>
      <c r="AF1181" s="2">
        <v>0</v>
      </c>
      <c r="AG1181" s="14">
        <f>SUMIF('consultant-gross'!D:D,eslam.data!AQ1181,'consultant-gross'!F:F)</f>
        <v>0</v>
      </c>
      <c r="AH1181" s="14">
        <f>SUMIF('consultant-gross'!D:D,eslam.data!AQ1181,'consultant-gross'!G:G)</f>
        <v>0</v>
      </c>
      <c r="AI1181" s="14">
        <f>SUMIF('consultant-net'!D:D,eslam.data!AQ1181,'consultant-net'!F:F)</f>
        <v>0</v>
      </c>
      <c r="AJ1181" s="2" t="str">
        <f>VLOOKUP(A1181,'eslam-to-invoicing'!A:B,2,0)</f>
        <v>Port Said Port Silos</v>
      </c>
      <c r="AQ1181" s="2" t="str">
        <f t="shared" si="164"/>
        <v>Port Said Silos6</v>
      </c>
      <c r="AR1181" s="2" t="str">
        <f t="shared" si="165"/>
        <v>Port Said Port Silos6</v>
      </c>
    </row>
    <row r="1182" spans="1:44" hidden="1" x14ac:dyDescent="0.3">
      <c r="A1182" s="6" t="s">
        <v>91</v>
      </c>
      <c r="B1182" s="32">
        <f>VLOOKUP(A1182,Sheet1!A:B,2,0)</f>
        <v>1</v>
      </c>
      <c r="C1182" s="6">
        <v>7</v>
      </c>
      <c r="D1182" s="25"/>
      <c r="E1182" s="2">
        <v>4021476.8571428568</v>
      </c>
      <c r="F1182" s="26">
        <f>_xlfn.MAXIFS('data-from-invoicing'!E:E,'data-from-invoicing'!D:D,eslam.data!AR1182)</f>
        <v>5552464.75</v>
      </c>
      <c r="G1182" s="2">
        <f t="shared" si="162"/>
        <v>1530987.8928571432</v>
      </c>
      <c r="H1182" s="2"/>
      <c r="I1182" s="23"/>
      <c r="J1182" s="2">
        <f>SUMIF('collection only'!D:D,eslam.data!AQ1182,'collection only'!E:E)</f>
        <v>3061822</v>
      </c>
      <c r="K1182" s="26">
        <f>SUMIF('data-from-invoicing'!D:D,eslam.data!AR1182,'data-from-invoicing'!F:F)</f>
        <v>44244322.127999999</v>
      </c>
      <c r="L1182" s="2">
        <f t="shared" si="163"/>
        <v>41182500.127999999</v>
      </c>
      <c r="M1182" s="2"/>
      <c r="Q1182" s="23"/>
      <c r="R1182" s="2">
        <v>3061822</v>
      </c>
      <c r="S1182" s="1">
        <v>44834</v>
      </c>
      <c r="T1182" s="1">
        <v>44834</v>
      </c>
      <c r="U1182" s="1">
        <v>44836</v>
      </c>
      <c r="V1182">
        <v>21</v>
      </c>
      <c r="W1182" s="1">
        <v>44857</v>
      </c>
      <c r="X1182" s="1">
        <v>44852</v>
      </c>
      <c r="Y1182" s="2">
        <v>39024656.476190478</v>
      </c>
      <c r="AF1182" s="2">
        <v>0</v>
      </c>
      <c r="AG1182" s="14">
        <f>SUMIF('consultant-gross'!D:D,eslam.data!AQ1182,'consultant-gross'!F:F)</f>
        <v>0</v>
      </c>
      <c r="AH1182" s="14">
        <f>SUMIF('consultant-gross'!D:D,eslam.data!AQ1182,'consultant-gross'!G:G)</f>
        <v>0</v>
      </c>
      <c r="AI1182" s="14">
        <f>SUMIF('consultant-net'!D:D,eslam.data!AQ1182,'consultant-net'!F:F)</f>
        <v>0</v>
      </c>
      <c r="AJ1182" s="2" t="str">
        <f>VLOOKUP(A1182,'eslam-to-invoicing'!A:B,2,0)</f>
        <v>Port Said Port Silos</v>
      </c>
      <c r="AQ1182" s="2" t="str">
        <f t="shared" si="164"/>
        <v>Port Said Silos7</v>
      </c>
      <c r="AR1182" s="2" t="str">
        <f t="shared" si="165"/>
        <v>Port Said Port Silos7</v>
      </c>
    </row>
    <row r="1183" spans="1:44" hidden="1" x14ac:dyDescent="0.3">
      <c r="A1183" s="6" t="s">
        <v>91</v>
      </c>
      <c r="B1183" s="6">
        <f>VLOOKUP(A1183,Sheet1!A:B,2,0)</f>
        <v>1</v>
      </c>
      <c r="C1183" s="6">
        <v>8</v>
      </c>
      <c r="D1183" s="25"/>
      <c r="E1183" s="2">
        <v>22573115.942857139</v>
      </c>
      <c r="F1183" s="26">
        <f>_xlfn.MAXIFS('data-from-invoicing'!E:E,'data-from-invoicing'!D:D,eslam.data!AR1183)</f>
        <v>22573115.940000001</v>
      </c>
      <c r="G1183" s="2">
        <f t="shared" si="162"/>
        <v>-2.8571374714374542E-3</v>
      </c>
      <c r="H1183" s="2"/>
      <c r="I1183" s="23"/>
      <c r="J1183" s="2">
        <f>SUMIF('collection only'!D:D,eslam.data!AQ1183,'collection only'!E:E)</f>
        <v>17260533</v>
      </c>
      <c r="K1183" s="26">
        <f>SUMIF('data-from-invoicing'!D:D,eslam.data!AR1183,'data-from-invoicing'!F:F)</f>
        <v>29006884.596999999</v>
      </c>
      <c r="L1183" s="2">
        <f t="shared" si="163"/>
        <v>11746351.596999999</v>
      </c>
      <c r="M1183" s="2"/>
      <c r="Q1183" s="23"/>
      <c r="R1183" s="2">
        <v>17260533</v>
      </c>
      <c r="S1183" s="1">
        <v>44865</v>
      </c>
      <c r="T1183" s="1">
        <v>44865</v>
      </c>
      <c r="U1183" s="1">
        <v>44872</v>
      </c>
      <c r="V1183">
        <v>21</v>
      </c>
      <c r="W1183" s="1">
        <v>44893</v>
      </c>
      <c r="X1183" s="1">
        <v>44886</v>
      </c>
      <c r="Y1183" s="2">
        <v>61597772.419047616</v>
      </c>
      <c r="AF1183" s="2">
        <v>0</v>
      </c>
      <c r="AG1183" s="14">
        <f>SUMIF('consultant-gross'!D:D,eslam.data!AQ1183,'consultant-gross'!F:F)</f>
        <v>0</v>
      </c>
      <c r="AH1183" s="14">
        <f>SUMIF('consultant-gross'!D:D,eslam.data!AQ1183,'consultant-gross'!G:G)</f>
        <v>0</v>
      </c>
      <c r="AI1183" s="14">
        <f>SUMIF('consultant-net'!D:D,eslam.data!AQ1183,'consultant-net'!F:F)</f>
        <v>0</v>
      </c>
      <c r="AJ1183" s="2" t="str">
        <f>VLOOKUP(A1183,'eslam-to-invoicing'!A:B,2,0)</f>
        <v>Port Said Port Silos</v>
      </c>
      <c r="AQ1183" s="2" t="str">
        <f t="shared" si="164"/>
        <v>Port Said Silos8</v>
      </c>
      <c r="AR1183" s="2" t="str">
        <f t="shared" si="165"/>
        <v>Port Said Port Silos8</v>
      </c>
    </row>
    <row r="1184" spans="1:44" hidden="1" x14ac:dyDescent="0.3">
      <c r="A1184" s="6" t="s">
        <v>91</v>
      </c>
      <c r="B1184" s="6">
        <f>VLOOKUP(A1184,Sheet1!A:B,2,0)</f>
        <v>1</v>
      </c>
      <c r="C1184" s="6">
        <v>9</v>
      </c>
      <c r="D1184" s="25"/>
      <c r="E1184" s="2">
        <v>3139225.228571428</v>
      </c>
      <c r="F1184" s="26">
        <f>_xlfn.MAXIFS('data-from-invoicing'!E:E,'data-from-invoicing'!D:D,eslam.data!AR1184)</f>
        <v>3139228.09</v>
      </c>
      <c r="G1184" s="2">
        <f t="shared" si="162"/>
        <v>2.8614285718649626</v>
      </c>
      <c r="H1184" s="2"/>
      <c r="I1184" s="23"/>
      <c r="J1184" s="2">
        <f>SUMIF('collection only'!D:D,eslam.data!AQ1184,'collection only'!E:E)</f>
        <v>2370710</v>
      </c>
      <c r="K1184" s="26">
        <f>SUMIF('data-from-invoicing'!D:D,eslam.data!AR1184,'data-from-invoicing'!F:F)</f>
        <v>2756360.9334999998</v>
      </c>
      <c r="L1184" s="2">
        <f t="shared" si="163"/>
        <v>385650.93349999981</v>
      </c>
      <c r="M1184" s="2"/>
      <c r="Q1184" s="23"/>
      <c r="R1184" s="2">
        <v>2370710</v>
      </c>
      <c r="S1184" s="1">
        <v>44895</v>
      </c>
      <c r="T1184" s="1">
        <v>44895</v>
      </c>
      <c r="U1184" s="1">
        <v>44900</v>
      </c>
      <c r="V1184">
        <v>21</v>
      </c>
      <c r="W1184" s="1">
        <v>44921</v>
      </c>
      <c r="X1184" s="1">
        <v>44914</v>
      </c>
      <c r="Y1184" s="2">
        <v>64736997.647619054</v>
      </c>
      <c r="AF1184" s="2">
        <v>0</v>
      </c>
      <c r="AG1184" s="14">
        <f>SUMIF('consultant-gross'!D:D,eslam.data!AQ1184,'consultant-gross'!F:F)</f>
        <v>0</v>
      </c>
      <c r="AH1184" s="14">
        <f>SUMIF('consultant-gross'!D:D,eslam.data!AQ1184,'consultant-gross'!G:G)</f>
        <v>0</v>
      </c>
      <c r="AI1184" s="14">
        <f>SUMIF('consultant-net'!D:D,eslam.data!AQ1184,'consultant-net'!F:F)</f>
        <v>0</v>
      </c>
      <c r="AJ1184" s="2" t="str">
        <f>VLOOKUP(A1184,'eslam-to-invoicing'!A:B,2,0)</f>
        <v>Port Said Port Silos</v>
      </c>
      <c r="AQ1184" s="2" t="str">
        <f t="shared" si="164"/>
        <v>Port Said Silos9</v>
      </c>
      <c r="AR1184" s="2" t="str">
        <f t="shared" si="165"/>
        <v>Port Said Port Silos9</v>
      </c>
    </row>
    <row r="1185" spans="1:44" hidden="1" x14ac:dyDescent="0.3">
      <c r="A1185" s="6" t="s">
        <v>91</v>
      </c>
      <c r="B1185" s="6">
        <f>VLOOKUP(A1185,Sheet1!A:B,2,0)</f>
        <v>1</v>
      </c>
      <c r="C1185" s="6">
        <v>10</v>
      </c>
      <c r="D1185" s="25"/>
      <c r="E1185" s="2">
        <v>8366928.5333333341</v>
      </c>
      <c r="F1185" s="26">
        <f>_xlfn.MAXIFS('data-from-invoicing'!E:E,'data-from-invoicing'!D:D,eslam.data!AR1185)</f>
        <v>8366928.5300000003</v>
      </c>
      <c r="G1185" s="2">
        <f t="shared" si="162"/>
        <v>-3.3333338797092438E-3</v>
      </c>
      <c r="H1185" s="2"/>
      <c r="I1185" s="23"/>
      <c r="J1185" s="2">
        <f>SUMIF('collection only'!D:D,eslam.data!AQ1185,'collection only'!E:E)</f>
        <v>6384571</v>
      </c>
      <c r="K1185" s="26">
        <f>SUMIF('data-from-invoicing'!D:D,eslam.data!AR1185,'data-from-invoicing'!F:F)</f>
        <v>7412449.0664999997</v>
      </c>
      <c r="L1185" s="2">
        <f t="shared" si="163"/>
        <v>1027878.0664999997</v>
      </c>
      <c r="M1185" s="2"/>
      <c r="Q1185" s="23"/>
      <c r="R1185" s="2">
        <v>6384571</v>
      </c>
      <c r="S1185" s="1">
        <v>44926</v>
      </c>
      <c r="T1185" s="1">
        <v>44925</v>
      </c>
      <c r="U1185" s="1">
        <v>44927</v>
      </c>
      <c r="V1185">
        <v>21</v>
      </c>
      <c r="W1185" s="1">
        <v>44948</v>
      </c>
      <c r="X1185" s="1">
        <v>44948</v>
      </c>
      <c r="Y1185" s="2">
        <v>73103926.189999998</v>
      </c>
      <c r="AF1185" s="2">
        <v>0</v>
      </c>
      <c r="AG1185" s="14">
        <f>SUMIF('consultant-gross'!D:D,eslam.data!AQ1185,'consultant-gross'!F:F)</f>
        <v>0</v>
      </c>
      <c r="AH1185" s="14">
        <f>SUMIF('consultant-gross'!D:D,eslam.data!AQ1185,'consultant-gross'!G:G)</f>
        <v>0</v>
      </c>
      <c r="AI1185" s="14">
        <f>SUMIF('consultant-net'!D:D,eslam.data!AQ1185,'consultant-net'!F:F)</f>
        <v>0</v>
      </c>
      <c r="AJ1185" s="2" t="str">
        <f>VLOOKUP(A1185,'eslam-to-invoicing'!A:B,2,0)</f>
        <v>Port Said Port Silos</v>
      </c>
      <c r="AQ1185" s="2" t="str">
        <f t="shared" si="164"/>
        <v>Port Said Silos10</v>
      </c>
      <c r="AR1185" s="2" t="str">
        <f t="shared" si="165"/>
        <v>Port Said Port Silos10</v>
      </c>
    </row>
    <row r="1186" spans="1:44" hidden="1" x14ac:dyDescent="0.3">
      <c r="A1186" s="6" t="s">
        <v>91</v>
      </c>
      <c r="B1186" s="6">
        <f>VLOOKUP(A1186,Sheet1!A:B,2,0)</f>
        <v>1</v>
      </c>
      <c r="C1186" s="6">
        <v>11</v>
      </c>
      <c r="D1186" s="25"/>
      <c r="E1186" s="2">
        <v>5057462.5238095243</v>
      </c>
      <c r="F1186" s="26">
        <f>_xlfn.MAXIFS('data-from-invoicing'!E:E,'data-from-invoicing'!D:D,eslam.data!AR1186)</f>
        <v>5057462.5199999996</v>
      </c>
      <c r="G1186" s="2">
        <f t="shared" si="162"/>
        <v>-3.8095247000455856E-3</v>
      </c>
      <c r="H1186" s="2"/>
      <c r="I1186" s="23"/>
      <c r="J1186" s="2">
        <f>SUMIF('collection only'!D:D,eslam.data!AQ1186,'collection only'!E:E)</f>
        <v>3852337</v>
      </c>
      <c r="K1186" s="26">
        <f>SUMIF('data-from-invoicing'!D:D,eslam.data!AR1186,'data-from-invoicing'!F:F)</f>
        <v>4473647.9860000005</v>
      </c>
      <c r="L1186" s="2">
        <f t="shared" si="163"/>
        <v>621310.9860000005</v>
      </c>
      <c r="M1186" s="2"/>
      <c r="Q1186" s="23"/>
      <c r="R1186" s="2">
        <v>3852337</v>
      </c>
      <c r="S1186" s="1">
        <v>44957</v>
      </c>
      <c r="T1186" s="1">
        <v>44955</v>
      </c>
      <c r="U1186" s="1">
        <v>44955</v>
      </c>
      <c r="V1186">
        <v>21</v>
      </c>
      <c r="W1186" s="1">
        <v>44976</v>
      </c>
      <c r="X1186" s="1">
        <v>44972</v>
      </c>
      <c r="Y1186" s="2">
        <v>78161388.71380952</v>
      </c>
      <c r="AF1186" s="2">
        <v>0</v>
      </c>
      <c r="AG1186" s="14">
        <f>SUMIF('consultant-gross'!D:D,eslam.data!AQ1186,'consultant-gross'!F:F)</f>
        <v>0</v>
      </c>
      <c r="AH1186" s="14">
        <f>SUMIF('consultant-gross'!D:D,eslam.data!AQ1186,'consultant-gross'!G:G)</f>
        <v>0</v>
      </c>
      <c r="AI1186" s="14">
        <f>SUMIF('consultant-net'!D:D,eslam.data!AQ1186,'consultant-net'!F:F)</f>
        <v>0</v>
      </c>
      <c r="AJ1186" s="2" t="str">
        <f>VLOOKUP(A1186,'eslam-to-invoicing'!A:B,2,0)</f>
        <v>Port Said Port Silos</v>
      </c>
      <c r="AQ1186" s="2" t="str">
        <f t="shared" si="164"/>
        <v>Port Said Silos11</v>
      </c>
      <c r="AR1186" s="2" t="str">
        <f t="shared" si="165"/>
        <v>Port Said Port Silos11</v>
      </c>
    </row>
    <row r="1187" spans="1:44" hidden="1" x14ac:dyDescent="0.3">
      <c r="A1187" s="6" t="s">
        <v>91</v>
      </c>
      <c r="B1187" s="32">
        <f>VLOOKUP(A1187,Sheet1!A:B,2,0)</f>
        <v>1</v>
      </c>
      <c r="C1187" s="6">
        <v>12</v>
      </c>
      <c r="D1187" s="25"/>
      <c r="E1187" s="2">
        <v>2086813.533333333</v>
      </c>
      <c r="F1187" s="26">
        <f>_xlfn.MAXIFS('data-from-invoicing'!E:E,'data-from-invoicing'!D:D,eslam.data!AR1187)</f>
        <v>3887747</v>
      </c>
      <c r="G1187" s="2">
        <f t="shared" si="162"/>
        <v>1800933.466666667</v>
      </c>
      <c r="H1187" s="2"/>
      <c r="I1187" s="23"/>
      <c r="J1187" s="2">
        <f>SUMIF('collection only'!D:D,eslam.data!AQ1187,'collection only'!E:E)</f>
        <v>1587432</v>
      </c>
      <c r="K1187" s="26">
        <f>SUMIF('data-from-invoicing'!D:D,eslam.data!AR1187,'data-from-invoicing'!F:F)</f>
        <v>1843797.0112000001</v>
      </c>
      <c r="L1187" s="2">
        <f t="shared" si="163"/>
        <v>256365.01120000007</v>
      </c>
      <c r="M1187" s="2"/>
      <c r="Q1187" s="23"/>
      <c r="R1187" s="2">
        <v>1587432</v>
      </c>
      <c r="S1187" s="1">
        <v>44985</v>
      </c>
      <c r="T1187" s="1">
        <v>44985</v>
      </c>
      <c r="U1187" s="1">
        <v>44986</v>
      </c>
      <c r="V1187">
        <v>21</v>
      </c>
      <c r="W1187" s="1">
        <v>45007</v>
      </c>
      <c r="X1187" s="1">
        <v>45005</v>
      </c>
      <c r="Y1187" s="2">
        <v>80248202.247142851</v>
      </c>
      <c r="AF1187" s="2">
        <v>0</v>
      </c>
      <c r="AG1187" s="14">
        <f>SUMIF('consultant-gross'!D:D,eslam.data!AQ1187,'consultant-gross'!F:F)</f>
        <v>0</v>
      </c>
      <c r="AH1187" s="14">
        <f>SUMIF('consultant-gross'!D:D,eslam.data!AQ1187,'consultant-gross'!G:G)</f>
        <v>0</v>
      </c>
      <c r="AI1187" s="14">
        <f>SUMIF('consultant-net'!D:D,eslam.data!AQ1187,'consultant-net'!F:F)</f>
        <v>0</v>
      </c>
      <c r="AJ1187" s="2" t="str">
        <f>VLOOKUP(A1187,'eslam-to-invoicing'!A:B,2,0)</f>
        <v>Port Said Port Silos</v>
      </c>
      <c r="AQ1187" s="2" t="str">
        <f t="shared" si="164"/>
        <v>Port Said Silos12</v>
      </c>
      <c r="AR1187" s="2" t="str">
        <f t="shared" si="165"/>
        <v>Port Said Port Silos12</v>
      </c>
    </row>
    <row r="1188" spans="1:44" hidden="1" x14ac:dyDescent="0.3">
      <c r="A1188" s="6" t="s">
        <v>91</v>
      </c>
      <c r="B1188" s="6">
        <f>VLOOKUP(A1188,Sheet1!A:B,2,0)</f>
        <v>1</v>
      </c>
      <c r="C1188" s="6">
        <v>13</v>
      </c>
      <c r="D1188" s="25"/>
      <c r="E1188" s="2">
        <v>612060.83285714686</v>
      </c>
      <c r="F1188" s="26">
        <f>_xlfn.MAXIFS('data-from-invoicing'!E:E,'data-from-invoicing'!D:D,eslam.data!AR1188)</f>
        <v>612060</v>
      </c>
      <c r="G1188" s="2">
        <f t="shared" si="162"/>
        <v>-0.83285714685916901</v>
      </c>
      <c r="H1188" s="2"/>
      <c r="I1188" s="23"/>
      <c r="J1188" s="2">
        <f>SUMIF('collection only'!D:D,eslam.data!AQ1188,'collection only'!E:E)</f>
        <v>460093</v>
      </c>
      <c r="K1188" s="26">
        <f>SUMIF('data-from-invoicing'!D:D,eslam.data!AR1188,'data-from-invoicing'!F:F)</f>
        <v>535282.88439999998</v>
      </c>
      <c r="L1188" s="2">
        <f t="shared" si="163"/>
        <v>75189.884399999981</v>
      </c>
      <c r="M1188" s="2"/>
      <c r="Q1188" s="23"/>
      <c r="R1188" s="2">
        <v>451211.24598228862</v>
      </c>
      <c r="S1188" s="1">
        <v>45016</v>
      </c>
      <c r="T1188" s="1">
        <v>45016</v>
      </c>
      <c r="U1188" s="1">
        <v>45018</v>
      </c>
      <c r="V1188">
        <v>21</v>
      </c>
      <c r="W1188" s="1">
        <v>45039</v>
      </c>
      <c r="X1188" s="1">
        <v>45018</v>
      </c>
      <c r="Y1188" s="2">
        <v>80860263.079999998</v>
      </c>
      <c r="AF1188" s="2">
        <v>0</v>
      </c>
      <c r="AG1188" s="14">
        <f>SUMIF('consultant-gross'!D:D,eslam.data!AQ1188,'consultant-gross'!F:F)</f>
        <v>612060.83285714686</v>
      </c>
      <c r="AH1188" s="14">
        <f>SUMIF('consultant-gross'!D:D,eslam.data!AQ1188,'consultant-gross'!G:G)</f>
        <v>80860263.079999998</v>
      </c>
      <c r="AI1188" s="14">
        <f>SUMIF('consultant-net'!D:D,eslam.data!AQ1188,'consultant-net'!F:F)</f>
        <v>451211.24598228862</v>
      </c>
      <c r="AJ1188" s="2" t="str">
        <f>VLOOKUP(A1188,'eslam-to-invoicing'!A:B,2,0)</f>
        <v>Port Said Port Silos</v>
      </c>
      <c r="AQ1188" s="2" t="str">
        <f t="shared" si="164"/>
        <v>Port Said Silos13</v>
      </c>
      <c r="AR1188" s="2" t="str">
        <f t="shared" si="165"/>
        <v>Port Said Port Silos13</v>
      </c>
    </row>
    <row r="1189" spans="1:44" hidden="1" x14ac:dyDescent="0.3">
      <c r="A1189" s="6" t="s">
        <v>91</v>
      </c>
      <c r="B1189" s="32">
        <f>VLOOKUP(A1189,Sheet1!A:B,2,0)</f>
        <v>1</v>
      </c>
      <c r="C1189" s="6">
        <v>14</v>
      </c>
      <c r="D1189" s="25"/>
      <c r="F1189" s="26">
        <f>_xlfn.MAXIFS('data-from-invoicing'!E:E,'data-from-invoicing'!D:D,eslam.data!AR1189)</f>
        <v>2803566.38</v>
      </c>
      <c r="G1189" s="2">
        <f t="shared" si="162"/>
        <v>2803566.38</v>
      </c>
      <c r="H1189" s="2"/>
      <c r="I1189" s="23"/>
      <c r="J1189" s="2">
        <f>SUMIF('collection only'!D:D,eslam.data!AQ1189,'collection only'!E:E)</f>
        <v>2136487</v>
      </c>
      <c r="K1189" s="26">
        <f>SUMIF('data-from-invoicing'!D:D,eslam.data!AR1189,'data-from-invoicing'!F:F)</f>
        <v>2480905.1551999999</v>
      </c>
      <c r="L1189" s="2">
        <f t="shared" si="163"/>
        <v>344418.15519999992</v>
      </c>
      <c r="M1189" s="2"/>
      <c r="Q1189" s="23"/>
      <c r="S1189" s="1">
        <v>45046</v>
      </c>
      <c r="T1189" s="1">
        <v>45046</v>
      </c>
      <c r="U1189" s="1">
        <v>45048</v>
      </c>
      <c r="V1189">
        <v>21</v>
      </c>
      <c r="W1189" s="1">
        <v>45069</v>
      </c>
      <c r="AF1189" s="2">
        <v>0</v>
      </c>
      <c r="AG1189" s="14">
        <f>SUMIF('consultant-gross'!D:D,eslam.data!AQ1189,'consultant-gross'!F:F)</f>
        <v>0</v>
      </c>
      <c r="AH1189" s="14">
        <f>SUMIF('consultant-gross'!D:D,eslam.data!AQ1189,'consultant-gross'!G:G)</f>
        <v>0</v>
      </c>
      <c r="AI1189" s="14">
        <f>SUMIF('consultant-net'!D:D,eslam.data!AQ1189,'consultant-net'!F:F)</f>
        <v>0</v>
      </c>
      <c r="AJ1189" s="2" t="str">
        <f>VLOOKUP(A1189,'eslam-to-invoicing'!A:B,2,0)</f>
        <v>Port Said Port Silos</v>
      </c>
      <c r="AQ1189" s="2" t="str">
        <f t="shared" si="164"/>
        <v>Port Said Silos14</v>
      </c>
      <c r="AR1189" s="2" t="str">
        <f t="shared" si="165"/>
        <v>Port Said Port Silos14</v>
      </c>
    </row>
    <row r="1190" spans="1:44" hidden="1" x14ac:dyDescent="0.3">
      <c r="A1190" s="6" t="s">
        <v>91</v>
      </c>
      <c r="B1190" s="6">
        <f>VLOOKUP(A1190,Sheet1!A:B,2,0)</f>
        <v>1</v>
      </c>
      <c r="C1190" s="6">
        <v>15</v>
      </c>
      <c r="D1190" s="25"/>
      <c r="E1190" s="2">
        <v>10044463.56190476</v>
      </c>
      <c r="F1190" s="26">
        <f>_xlfn.MAXIFS('data-from-invoicing'!E:E,'data-from-invoicing'!D:D,eslam.data!AR1190)</f>
        <v>10044463.560000001</v>
      </c>
      <c r="G1190" s="2">
        <f t="shared" si="162"/>
        <v>-1.904759556055069E-3</v>
      </c>
      <c r="H1190" s="2"/>
      <c r="I1190" s="23"/>
      <c r="J1190" s="2">
        <f>SUMIF('collection only'!D:D,eslam.data!AQ1190,'collection only'!E:E)</f>
        <v>7663669</v>
      </c>
      <c r="K1190" s="26">
        <f>SUMIF('data-from-invoicing'!D:D,eslam.data!AR1190,'data-from-invoicing'!F:F)</f>
        <v>8897631.4024</v>
      </c>
      <c r="L1190" s="2">
        <f t="shared" si="163"/>
        <v>1233962.4024</v>
      </c>
      <c r="M1190" s="2"/>
      <c r="Q1190" s="23"/>
      <c r="R1190" s="2">
        <v>7663669</v>
      </c>
      <c r="S1190" s="1">
        <v>45077</v>
      </c>
      <c r="T1190" s="1">
        <v>45076</v>
      </c>
      <c r="U1190" s="1">
        <v>45080</v>
      </c>
      <c r="V1190">
        <v>21</v>
      </c>
      <c r="W1190" s="1">
        <v>45101</v>
      </c>
      <c r="X1190" s="1">
        <v>45112</v>
      </c>
      <c r="Y1190" s="2">
        <v>93708293.022857144</v>
      </c>
      <c r="AF1190" s="2">
        <v>0</v>
      </c>
      <c r="AG1190" s="14">
        <f>SUMIF('consultant-gross'!D:D,eslam.data!AQ1190,'consultant-gross'!F:F)</f>
        <v>0</v>
      </c>
      <c r="AH1190" s="14">
        <f>SUMIF('consultant-gross'!D:D,eslam.data!AQ1190,'consultant-gross'!G:G)</f>
        <v>0</v>
      </c>
      <c r="AI1190" s="14">
        <f>SUMIF('consultant-net'!D:D,eslam.data!AQ1190,'consultant-net'!F:F)</f>
        <v>0</v>
      </c>
      <c r="AJ1190" s="2" t="str">
        <f>VLOOKUP(A1190,'eslam-to-invoicing'!A:B,2,0)</f>
        <v>Port Said Port Silos</v>
      </c>
      <c r="AQ1190" s="2" t="str">
        <f t="shared" si="164"/>
        <v>Port Said Silos15</v>
      </c>
      <c r="AR1190" s="2" t="str">
        <f t="shared" si="165"/>
        <v>Port Said Port Silos15</v>
      </c>
    </row>
    <row r="1191" spans="1:44" hidden="1" x14ac:dyDescent="0.3">
      <c r="A1191" s="6" t="s">
        <v>91</v>
      </c>
      <c r="B1191" s="6">
        <f>VLOOKUP(A1191,Sheet1!A:B,2,0)</f>
        <v>1</v>
      </c>
      <c r="C1191" s="6">
        <v>16</v>
      </c>
      <c r="D1191" s="25"/>
      <c r="E1191" s="2">
        <v>12501707.06666667</v>
      </c>
      <c r="F1191" s="26">
        <f>_xlfn.MAXIFS('data-from-invoicing'!E:E,'data-from-invoicing'!D:D,eslam.data!AR1191)</f>
        <v>12501707.07</v>
      </c>
      <c r="G1191" s="2">
        <f t="shared" si="162"/>
        <v>3.3333301544189453E-3</v>
      </c>
      <c r="H1191" s="2"/>
      <c r="I1191" s="23"/>
      <c r="J1191" s="2">
        <f>SUMIF('collection only'!D:D,eslam.data!AQ1191,'collection only'!E:E)</f>
        <v>9649102</v>
      </c>
      <c r="K1191" s="26">
        <f>SUMIF('data-from-invoicing'!D:D,eslam.data!AR1191,'data-from-invoicing'!F:F)</f>
        <v>11072420.022799999</v>
      </c>
      <c r="L1191" s="2">
        <f t="shared" si="163"/>
        <v>1423318.0227999985</v>
      </c>
      <c r="M1191" s="2"/>
      <c r="Q1191" s="23"/>
      <c r="R1191" s="2">
        <v>9649102</v>
      </c>
      <c r="S1191" s="1">
        <v>45107</v>
      </c>
      <c r="T1191" s="1">
        <v>45107</v>
      </c>
      <c r="U1191" s="1">
        <v>45115</v>
      </c>
      <c r="V1191">
        <v>21</v>
      </c>
      <c r="W1191" s="1">
        <v>45136</v>
      </c>
      <c r="X1191" s="1">
        <v>45124</v>
      </c>
      <c r="Y1191" s="2">
        <v>106210000.08952381</v>
      </c>
      <c r="AF1191" s="2">
        <v>0</v>
      </c>
      <c r="AG1191" s="14">
        <f>SUMIF('consultant-gross'!D:D,eslam.data!AQ1191,'consultant-gross'!F:F)</f>
        <v>0</v>
      </c>
      <c r="AH1191" s="14">
        <f>SUMIF('consultant-gross'!D:D,eslam.data!AQ1191,'consultant-gross'!G:G)</f>
        <v>0</v>
      </c>
      <c r="AI1191" s="14">
        <f>SUMIF('consultant-net'!D:D,eslam.data!AQ1191,'consultant-net'!F:F)</f>
        <v>0</v>
      </c>
      <c r="AJ1191" s="2" t="str">
        <f>VLOOKUP(A1191,'eslam-to-invoicing'!A:B,2,0)</f>
        <v>Port Said Port Silos</v>
      </c>
      <c r="AQ1191" s="2" t="str">
        <f t="shared" si="164"/>
        <v>Port Said Silos16</v>
      </c>
      <c r="AR1191" s="2" t="str">
        <f t="shared" si="165"/>
        <v>Port Said Port Silos16</v>
      </c>
    </row>
    <row r="1192" spans="1:44" hidden="1" x14ac:dyDescent="0.3">
      <c r="A1192" s="6" t="s">
        <v>91</v>
      </c>
      <c r="B1192" s="6">
        <f>VLOOKUP(A1192,Sheet1!A:B,2,0)</f>
        <v>1</v>
      </c>
      <c r="C1192" s="6">
        <v>17</v>
      </c>
      <c r="D1192" s="25"/>
      <c r="E1192" s="2">
        <v>7676679.5523809521</v>
      </c>
      <c r="F1192" s="26">
        <f>_xlfn.MAXIFS('data-from-invoicing'!E:E,'data-from-invoicing'!D:D,eslam.data!AR1192)</f>
        <v>7676679.5499999998</v>
      </c>
      <c r="G1192" s="2">
        <f t="shared" si="162"/>
        <v>-2.3809522390365601E-3</v>
      </c>
      <c r="H1192" s="2"/>
      <c r="I1192" s="23"/>
      <c r="J1192" s="2">
        <f>SUMIF('collection only'!D:D,eslam.data!AQ1192,'collection only'!E:E)</f>
        <v>5738977</v>
      </c>
      <c r="K1192" s="26">
        <f>SUMIF('data-from-invoicing'!D:D,eslam.data!AR1192,'data-from-invoicing'!F:F)</f>
        <v>6794573.0920000002</v>
      </c>
      <c r="L1192" s="2">
        <f t="shared" si="163"/>
        <v>1055596.0920000002</v>
      </c>
      <c r="M1192" s="2"/>
      <c r="Q1192" s="23"/>
      <c r="R1192" s="2">
        <v>5738977</v>
      </c>
      <c r="S1192" s="1">
        <v>45138</v>
      </c>
      <c r="T1192" s="1">
        <v>45138</v>
      </c>
      <c r="U1192" s="1">
        <v>45138</v>
      </c>
      <c r="V1192">
        <v>21</v>
      </c>
      <c r="W1192" s="1">
        <v>45159</v>
      </c>
      <c r="X1192" s="1">
        <v>45153</v>
      </c>
      <c r="Y1192" s="2">
        <v>113886679.6419048</v>
      </c>
      <c r="AF1192" s="2">
        <v>0</v>
      </c>
      <c r="AG1192" s="14">
        <f>SUMIF('consultant-gross'!D:D,eslam.data!AQ1192,'consultant-gross'!F:F)</f>
        <v>0</v>
      </c>
      <c r="AH1192" s="14">
        <f>SUMIF('consultant-gross'!D:D,eslam.data!AQ1192,'consultant-gross'!G:G)</f>
        <v>0</v>
      </c>
      <c r="AI1192" s="14">
        <f>SUMIF('consultant-net'!D:D,eslam.data!AQ1192,'consultant-net'!F:F)</f>
        <v>0</v>
      </c>
      <c r="AJ1192" s="2" t="str">
        <f>VLOOKUP(A1192,'eslam-to-invoicing'!A:B,2,0)</f>
        <v>Port Said Port Silos</v>
      </c>
      <c r="AQ1192" s="2" t="str">
        <f t="shared" si="164"/>
        <v>Port Said Silos17</v>
      </c>
      <c r="AR1192" s="2" t="str">
        <f t="shared" si="165"/>
        <v>Port Said Port Silos17</v>
      </c>
    </row>
    <row r="1193" spans="1:44" hidden="1" x14ac:dyDescent="0.3">
      <c r="A1193" s="6" t="s">
        <v>91</v>
      </c>
      <c r="B1193" s="6">
        <f>VLOOKUP(A1193,Sheet1!A:B,2,0)</f>
        <v>1</v>
      </c>
      <c r="C1193" s="6">
        <v>18</v>
      </c>
      <c r="D1193" s="25"/>
      <c r="E1193" s="2">
        <v>7866196.5142857134</v>
      </c>
      <c r="F1193" s="26">
        <f>_xlfn.MAXIFS('data-from-invoicing'!E:E,'data-from-invoicing'!D:D,eslam.data!AR1193)</f>
        <v>7866196.5099999988</v>
      </c>
      <c r="G1193" s="2">
        <f t="shared" si="162"/>
        <v>-4.2857145890593529E-3</v>
      </c>
      <c r="H1193" s="2"/>
      <c r="I1193" s="23"/>
      <c r="J1193" s="2">
        <f>SUMIF('collection only'!D:D,eslam.data!AQ1193,'collection only'!E:E)</f>
        <v>2991787</v>
      </c>
      <c r="K1193" s="26">
        <f>SUMIF('data-from-invoicing'!D:D,eslam.data!AR1193,'data-from-invoicing'!F:F)</f>
        <v>3958149.4004000002</v>
      </c>
      <c r="L1193" s="2">
        <f t="shared" si="163"/>
        <v>966362.40040000016</v>
      </c>
      <c r="M1193" s="2"/>
      <c r="Q1193" s="23"/>
      <c r="R1193" s="2">
        <v>2991787</v>
      </c>
      <c r="S1193" s="1">
        <v>45169</v>
      </c>
      <c r="T1193" s="1">
        <v>45169</v>
      </c>
      <c r="U1193" s="1">
        <v>45172</v>
      </c>
      <c r="V1193">
        <v>21</v>
      </c>
      <c r="W1193" s="1">
        <v>45193</v>
      </c>
      <c r="X1193" s="1">
        <v>45202</v>
      </c>
      <c r="Y1193" s="2">
        <v>121752876.1561905</v>
      </c>
      <c r="AF1193" s="2">
        <v>0</v>
      </c>
      <c r="AG1193" s="14">
        <f>SUMIF('consultant-gross'!D:D,eslam.data!AQ1193,'consultant-gross'!F:F)</f>
        <v>0</v>
      </c>
      <c r="AH1193" s="14">
        <f>SUMIF('consultant-gross'!D:D,eslam.data!AQ1193,'consultant-gross'!G:G)</f>
        <v>0</v>
      </c>
      <c r="AI1193" s="14">
        <f>SUMIF('consultant-net'!D:D,eslam.data!AQ1193,'consultant-net'!F:F)</f>
        <v>0</v>
      </c>
      <c r="AJ1193" s="2" t="str">
        <f>VLOOKUP(A1193,'eslam-to-invoicing'!A:B,2,0)</f>
        <v>Port Said Port Silos</v>
      </c>
      <c r="AQ1193" s="2" t="str">
        <f t="shared" si="164"/>
        <v>Port Said Silos18</v>
      </c>
      <c r="AR1193" s="2" t="str">
        <f t="shared" si="165"/>
        <v>Port Said Port Silos18</v>
      </c>
    </row>
    <row r="1194" spans="1:44" hidden="1" x14ac:dyDescent="0.3">
      <c r="A1194" s="6" t="s">
        <v>91</v>
      </c>
      <c r="B1194" s="6">
        <f>VLOOKUP(A1194,Sheet1!A:B,2,0)</f>
        <v>1</v>
      </c>
      <c r="C1194" s="6">
        <v>19</v>
      </c>
      <c r="D1194" s="25"/>
      <c r="E1194" s="2">
        <v>17118439.25714286</v>
      </c>
      <c r="F1194" s="26">
        <f>_xlfn.MAXIFS('data-from-invoicing'!E:E,'data-from-invoicing'!D:D,eslam.data!AR1194)</f>
        <v>17118439.260000002</v>
      </c>
      <c r="G1194" s="2">
        <f t="shared" si="162"/>
        <v>2.8571411967277527E-3</v>
      </c>
      <c r="H1194" s="2"/>
      <c r="I1194" s="23"/>
      <c r="J1194" s="2">
        <f>SUMIF('collection only'!D:D,eslam.data!AQ1194,'collection only'!E:E)</f>
        <v>12748959</v>
      </c>
      <c r="K1194" s="26">
        <f>SUMIF('data-from-invoicing'!D:D,eslam.data!AR1194,'data-from-invoicing'!F:F)</f>
        <v>14851957.910399999</v>
      </c>
      <c r="L1194" s="2">
        <f t="shared" si="163"/>
        <v>2102998.9103999995</v>
      </c>
      <c r="M1194" s="2"/>
      <c r="Q1194" s="23"/>
      <c r="R1194" s="2">
        <v>12748959</v>
      </c>
      <c r="S1194" s="1">
        <v>45199</v>
      </c>
      <c r="T1194" s="1">
        <v>45199</v>
      </c>
      <c r="U1194" s="1">
        <v>45200</v>
      </c>
      <c r="V1194">
        <v>21</v>
      </c>
      <c r="W1194" s="1">
        <v>45221</v>
      </c>
      <c r="X1194" s="1">
        <v>45215</v>
      </c>
      <c r="Y1194" s="2">
        <v>138871315.4133333</v>
      </c>
      <c r="AF1194" s="2">
        <v>0</v>
      </c>
      <c r="AG1194" s="14">
        <f>SUMIF('consultant-gross'!D:D,eslam.data!AQ1194,'consultant-gross'!F:F)</f>
        <v>0</v>
      </c>
      <c r="AH1194" s="14">
        <f>SUMIF('consultant-gross'!D:D,eslam.data!AQ1194,'consultant-gross'!G:G)</f>
        <v>0</v>
      </c>
      <c r="AI1194" s="14">
        <f>SUMIF('consultant-net'!D:D,eslam.data!AQ1194,'consultant-net'!F:F)</f>
        <v>0</v>
      </c>
      <c r="AJ1194" s="2" t="str">
        <f>VLOOKUP(A1194,'eslam-to-invoicing'!A:B,2,0)</f>
        <v>Port Said Port Silos</v>
      </c>
      <c r="AQ1194" s="2" t="str">
        <f t="shared" si="164"/>
        <v>Port Said Silos19</v>
      </c>
      <c r="AR1194" s="2" t="str">
        <f t="shared" si="165"/>
        <v>Port Said Port Silos19</v>
      </c>
    </row>
    <row r="1195" spans="1:44" hidden="1" x14ac:dyDescent="0.3">
      <c r="A1195" s="6" t="s">
        <v>91</v>
      </c>
      <c r="B1195" s="6">
        <f>VLOOKUP(A1195,Sheet1!A:B,2,0)</f>
        <v>1</v>
      </c>
      <c r="C1195" s="6">
        <v>20</v>
      </c>
      <c r="D1195" s="25"/>
      <c r="E1195" s="2">
        <v>12988784</v>
      </c>
      <c r="F1195" s="26">
        <f>_xlfn.MAXIFS('data-from-invoicing'!E:E,'data-from-invoicing'!D:D,eslam.data!AR1195)</f>
        <v>12988783.810000001</v>
      </c>
      <c r="G1195" s="2">
        <f t="shared" si="162"/>
        <v>-0.18999999947845936</v>
      </c>
      <c r="H1195" s="2"/>
      <c r="I1195" s="23"/>
      <c r="J1195" s="2">
        <f>SUMIF('collection only'!D:D,eslam.data!AQ1195,'collection only'!E:E)</f>
        <v>6593857</v>
      </c>
      <c r="K1195" s="26">
        <f>SUMIF('data-from-invoicing'!D:D,eslam.data!AR1195,'data-from-invoicing'!F:F)</f>
        <v>8189528.9591999995</v>
      </c>
      <c r="L1195" s="2">
        <f t="shared" si="163"/>
        <v>1595671.9591999995</v>
      </c>
      <c r="M1195" s="2"/>
      <c r="Q1195" s="23"/>
      <c r="R1195" s="2">
        <v>6593857</v>
      </c>
      <c r="S1195" s="1">
        <v>45230</v>
      </c>
      <c r="T1195" s="1">
        <v>45230</v>
      </c>
      <c r="U1195" s="1">
        <v>45231</v>
      </c>
      <c r="V1195">
        <v>21</v>
      </c>
      <c r="W1195" s="1">
        <v>45252</v>
      </c>
      <c r="X1195" s="1">
        <v>45252</v>
      </c>
      <c r="Y1195" s="2">
        <v>151860099.4133333</v>
      </c>
      <c r="AF1195" s="2">
        <v>0</v>
      </c>
      <c r="AG1195" s="14">
        <f>SUMIF('consultant-gross'!D:D,eslam.data!AQ1195,'consultant-gross'!F:F)</f>
        <v>13732229.226666659</v>
      </c>
      <c r="AH1195" s="14">
        <f>SUMIF('consultant-gross'!D:D,eslam.data!AQ1195,'consultant-gross'!G:G)</f>
        <v>152603544.63999999</v>
      </c>
      <c r="AI1195" s="14">
        <f>SUMIF('consultant-net'!D:D,eslam.data!AQ1195,'consultant-net'!F:F)</f>
        <v>10123399.385898661</v>
      </c>
      <c r="AJ1195" s="2" t="str">
        <f>VLOOKUP(A1195,'eslam-to-invoicing'!A:B,2,0)</f>
        <v>Port Said Port Silos</v>
      </c>
      <c r="AQ1195" s="2" t="str">
        <f t="shared" si="164"/>
        <v>Port Said Silos20</v>
      </c>
      <c r="AR1195" s="2" t="str">
        <f t="shared" si="165"/>
        <v>Port Said Port Silos20</v>
      </c>
    </row>
    <row r="1196" spans="1:44" hidden="1" x14ac:dyDescent="0.3">
      <c r="A1196" s="6" t="s">
        <v>91</v>
      </c>
      <c r="B1196" s="6">
        <f>VLOOKUP(A1196,Sheet1!A:B,2,0)</f>
        <v>1</v>
      </c>
      <c r="C1196" s="6">
        <v>21</v>
      </c>
      <c r="D1196" s="25"/>
      <c r="E1196" s="2">
        <v>15886446.64761905</v>
      </c>
      <c r="F1196" s="26">
        <f>_xlfn.MAXIFS('data-from-invoicing'!E:E,'data-from-invoicing'!D:D,eslam.data!AR1196)</f>
        <v>15886445.710000001</v>
      </c>
      <c r="G1196" s="2">
        <f t="shared" si="162"/>
        <v>-0.93761904910206795</v>
      </c>
      <c r="H1196" s="2"/>
      <c r="I1196" s="23"/>
      <c r="J1196" s="2">
        <f>SUMIF('collection only'!D:D,eslam.data!AQ1196,'collection only'!E:E)</f>
        <v>11818794</v>
      </c>
      <c r="K1196" s="26">
        <f>SUMIF('data-from-invoicing'!D:D,eslam.data!AR1196,'data-from-invoicing'!F:F)</f>
        <v>13770443.898399999</v>
      </c>
      <c r="L1196" s="2">
        <f t="shared" si="163"/>
        <v>1951649.8983999994</v>
      </c>
      <c r="M1196" s="2"/>
      <c r="Q1196" s="23"/>
      <c r="R1196" s="2">
        <v>11818794</v>
      </c>
      <c r="S1196" s="1">
        <v>45260</v>
      </c>
      <c r="T1196" s="1">
        <v>45260</v>
      </c>
      <c r="U1196" s="1">
        <v>45260</v>
      </c>
      <c r="V1196">
        <v>21</v>
      </c>
      <c r="W1196" s="1">
        <v>45281</v>
      </c>
      <c r="X1196" s="1">
        <v>45283</v>
      </c>
      <c r="Y1196" s="2">
        <v>167746546.0609524</v>
      </c>
      <c r="AF1196" s="2">
        <v>0</v>
      </c>
      <c r="AG1196" s="14">
        <f>SUMIF('consultant-gross'!D:D,eslam.data!AQ1196,'consultant-gross'!F:F)</f>
        <v>15886446.656666666</v>
      </c>
      <c r="AH1196" s="14">
        <f>SUMIF('consultant-gross'!D:D,eslam.data!AQ1196,'consultant-gross'!G:G)</f>
        <v>167746546.06999999</v>
      </c>
      <c r="AI1196" s="14">
        <f>SUMIF('consultant-net'!D:D,eslam.data!AQ1196,'consultant-net'!F:F)</f>
        <v>11711488.475294666</v>
      </c>
      <c r="AJ1196" s="2" t="str">
        <f>VLOOKUP(A1196,'eslam-to-invoicing'!A:B,2,0)</f>
        <v>Port Said Port Silos</v>
      </c>
      <c r="AQ1196" s="2" t="str">
        <f t="shared" si="164"/>
        <v>Port Said Silos21</v>
      </c>
      <c r="AR1196" s="2" t="str">
        <f t="shared" si="165"/>
        <v>Port Said Port Silos21</v>
      </c>
    </row>
    <row r="1197" spans="1:44" hidden="1" x14ac:dyDescent="0.3">
      <c r="A1197" s="6" t="s">
        <v>91</v>
      </c>
      <c r="B1197" s="6">
        <f>VLOOKUP(A1197,Sheet1!A:B,2,0)</f>
        <v>1</v>
      </c>
      <c r="C1197" s="6">
        <v>22</v>
      </c>
      <c r="D1197" s="25"/>
      <c r="E1197" s="2">
        <v>6713332.666666666</v>
      </c>
      <c r="F1197" s="26">
        <f>_xlfn.MAXIFS('data-from-invoicing'!E:E,'data-from-invoicing'!D:D,eslam.data!AR1197)</f>
        <v>6713332.6699999999</v>
      </c>
      <c r="G1197" s="2">
        <f t="shared" si="162"/>
        <v>3.3333338797092438E-3</v>
      </c>
      <c r="H1197" s="2"/>
      <c r="I1197" s="23"/>
      <c r="J1197" s="2">
        <f>SUMIF('collection only'!D:D,eslam.data!AQ1197,'collection only'!E:E)</f>
        <v>4826684</v>
      </c>
      <c r="K1197" s="26">
        <f>SUMIF('data-from-invoicing'!D:D,eslam.data!AR1197,'data-from-invoicing'!F:F)</f>
        <v>5651416.0034999996</v>
      </c>
      <c r="L1197" s="2">
        <f t="shared" si="163"/>
        <v>824732.00349999964</v>
      </c>
      <c r="M1197" s="2"/>
      <c r="Q1197" s="23"/>
      <c r="R1197" s="2">
        <v>4826684</v>
      </c>
      <c r="S1197" s="1">
        <v>45291</v>
      </c>
      <c r="T1197" s="1">
        <v>45273</v>
      </c>
      <c r="U1197" s="1">
        <v>45274</v>
      </c>
      <c r="V1197">
        <v>21</v>
      </c>
      <c r="W1197" s="1">
        <v>45295</v>
      </c>
      <c r="X1197" s="1">
        <v>45287</v>
      </c>
      <c r="Y1197" s="2">
        <v>174459878.72761899</v>
      </c>
      <c r="AF1197" s="2">
        <v>0</v>
      </c>
      <c r="AG1197" s="14">
        <f>SUMIF('consultant-gross'!D:D,eslam.data!AQ1197,'consultant-gross'!F:F)</f>
        <v>6713332.6690476239</v>
      </c>
      <c r="AH1197" s="14">
        <f>SUMIF('consultant-gross'!D:D,eslam.data!AQ1197,'consultant-gross'!G:G)</f>
        <v>174459878.72999999</v>
      </c>
      <c r="AI1197" s="14">
        <f>SUMIF('consultant-net'!D:D,eslam.data!AQ1197,'consultant-net'!F:F)</f>
        <v>4949068.8436219078</v>
      </c>
      <c r="AJ1197" s="2" t="str">
        <f>VLOOKUP(A1197,'eslam-to-invoicing'!A:B,2,0)</f>
        <v>Port Said Port Silos</v>
      </c>
      <c r="AQ1197" s="2" t="str">
        <f t="shared" si="164"/>
        <v>Port Said Silos22</v>
      </c>
      <c r="AR1197" s="2" t="str">
        <f t="shared" si="165"/>
        <v>Port Said Port Silos22</v>
      </c>
    </row>
    <row r="1198" spans="1:44" hidden="1" x14ac:dyDescent="0.3">
      <c r="A1198" s="6" t="s">
        <v>91</v>
      </c>
      <c r="B1198" s="6">
        <f>VLOOKUP(A1198,Sheet1!A:B,2,0)</f>
        <v>1</v>
      </c>
      <c r="C1198" s="6">
        <v>23</v>
      </c>
      <c r="D1198" s="25"/>
      <c r="E1198" s="2">
        <v>3587901.4571428569</v>
      </c>
      <c r="F1198" s="26">
        <f>_xlfn.MAXIFS('data-from-invoicing'!E:E,'data-from-invoicing'!D:D,eslam.data!AR1198)</f>
        <v>3587901.4599999995</v>
      </c>
      <c r="G1198" s="2">
        <f t="shared" si="162"/>
        <v>2.8571425937116146E-3</v>
      </c>
      <c r="H1198" s="2"/>
      <c r="I1198" s="23"/>
      <c r="J1198" s="2">
        <f>SUMIF('collection only'!D:D,eslam.data!AQ1198,'collection only'!E:E)</f>
        <v>2411082.19</v>
      </c>
      <c r="K1198" s="26">
        <f>SUMIF('data-from-invoicing'!D:D,eslam.data!AR1198,'data-from-invoicing'!F:F)</f>
        <v>2851855.8684</v>
      </c>
      <c r="L1198" s="2">
        <f t="shared" si="163"/>
        <v>440773.67840000009</v>
      </c>
      <c r="M1198" s="2"/>
      <c r="Q1198" s="23"/>
      <c r="R1198" s="2">
        <v>2411082.19</v>
      </c>
      <c r="S1198" s="1">
        <v>45291</v>
      </c>
      <c r="T1198" s="1">
        <v>45291</v>
      </c>
      <c r="U1198" s="1">
        <v>45295</v>
      </c>
      <c r="V1198">
        <v>21</v>
      </c>
      <c r="W1198" s="1">
        <v>45316</v>
      </c>
      <c r="X1198" s="1">
        <v>45309</v>
      </c>
      <c r="Y1198" s="2">
        <v>178047780.18476191</v>
      </c>
      <c r="AF1198" s="2">
        <v>0</v>
      </c>
      <c r="AG1198" s="14">
        <f>SUMIF('consultant-gross'!D:D,eslam.data!AQ1198,'consultant-gross'!F:F)</f>
        <v>0</v>
      </c>
      <c r="AH1198" s="14">
        <f>SUMIF('consultant-gross'!D:D,eslam.data!AQ1198,'consultant-gross'!G:G)</f>
        <v>0</v>
      </c>
      <c r="AI1198" s="14">
        <f>SUMIF('consultant-net'!D:D,eslam.data!AQ1198,'consultant-net'!F:F)</f>
        <v>0</v>
      </c>
      <c r="AJ1198" s="2" t="str">
        <f>VLOOKUP(A1198,'eslam-to-invoicing'!A:B,2,0)</f>
        <v>Port Said Port Silos</v>
      </c>
      <c r="AQ1198" s="2" t="str">
        <f t="shared" si="164"/>
        <v>Port Said Silos23</v>
      </c>
      <c r="AR1198" s="2" t="str">
        <f t="shared" si="165"/>
        <v>Port Said Port Silos23</v>
      </c>
    </row>
    <row r="1199" spans="1:44" hidden="1" x14ac:dyDescent="0.3">
      <c r="A1199" s="6" t="s">
        <v>91</v>
      </c>
      <c r="B1199" s="6">
        <f>VLOOKUP(A1199,Sheet1!A:B,2,0)</f>
        <v>1</v>
      </c>
      <c r="C1199" s="6">
        <v>24</v>
      </c>
      <c r="D1199" s="25"/>
      <c r="E1199" s="2">
        <v>4764115.7714285711</v>
      </c>
      <c r="F1199" s="26">
        <f>_xlfn.MAXIFS('data-from-invoicing'!E:E,'data-from-invoicing'!D:D,eslam.data!AR1199)</f>
        <v>4764115.24</v>
      </c>
      <c r="G1199" s="2">
        <f t="shared" si="162"/>
        <v>-0.5314285708591342</v>
      </c>
      <c r="H1199" s="2"/>
      <c r="I1199" s="23"/>
      <c r="J1199" s="2">
        <f>SUMIF('collection only'!D:D,eslam.data!AQ1199,'collection only'!E:E)</f>
        <v>3306186</v>
      </c>
      <c r="K1199" s="26">
        <f>SUMIF('data-from-invoicing'!D:D,eslam.data!AR1199,'data-from-invoicing'!F:F)</f>
        <v>3891455.9996000002</v>
      </c>
      <c r="L1199" s="2">
        <f t="shared" si="163"/>
        <v>585269.99960000021</v>
      </c>
      <c r="M1199" s="2"/>
      <c r="Q1199" s="23"/>
      <c r="R1199" s="2">
        <v>3306186</v>
      </c>
      <c r="S1199" s="1">
        <v>45322</v>
      </c>
      <c r="T1199" s="1">
        <v>45322</v>
      </c>
      <c r="U1199" s="1">
        <v>45328</v>
      </c>
      <c r="V1199">
        <v>21</v>
      </c>
      <c r="W1199" s="1">
        <v>45349</v>
      </c>
      <c r="X1199" s="1">
        <v>45343</v>
      </c>
      <c r="Y1199" s="2">
        <v>182811895.9561905</v>
      </c>
      <c r="AF1199" s="2">
        <v>0</v>
      </c>
      <c r="AG1199" s="14">
        <f>SUMIF('consultant-gross'!D:D,eslam.data!AQ1199,'consultant-gross'!F:F)</f>
        <v>0</v>
      </c>
      <c r="AH1199" s="14">
        <f>SUMIF('consultant-gross'!D:D,eslam.data!AQ1199,'consultant-gross'!G:G)</f>
        <v>0</v>
      </c>
      <c r="AI1199" s="14">
        <f>SUMIF('consultant-net'!D:D,eslam.data!AQ1199,'consultant-net'!F:F)</f>
        <v>0</v>
      </c>
      <c r="AJ1199" s="2" t="str">
        <f>VLOOKUP(A1199,'eslam-to-invoicing'!A:B,2,0)</f>
        <v>Port Said Port Silos</v>
      </c>
      <c r="AQ1199" s="2" t="str">
        <f t="shared" si="164"/>
        <v>Port Said Silos24</v>
      </c>
      <c r="AR1199" s="2" t="str">
        <f t="shared" si="165"/>
        <v>Port Said Port Silos24</v>
      </c>
    </row>
    <row r="1200" spans="1:44" hidden="1" x14ac:dyDescent="0.3">
      <c r="A1200" s="6" t="s">
        <v>91</v>
      </c>
      <c r="B1200" s="6">
        <f>VLOOKUP(A1200,Sheet1!A:B,2,0)</f>
        <v>1</v>
      </c>
      <c r="C1200" s="6">
        <v>25</v>
      </c>
      <c r="D1200" s="25"/>
      <c r="E1200" s="2">
        <v>4504742.6761904759</v>
      </c>
      <c r="F1200" s="26">
        <f>_xlfn.MAXIFS('data-from-invoicing'!E:E,'data-from-invoicing'!D:D,eslam.data!AR1200)</f>
        <v>4504741.9000000004</v>
      </c>
      <c r="G1200" s="2">
        <f t="shared" si="162"/>
        <v>-0.77619047556072474</v>
      </c>
      <c r="H1200" s="2"/>
      <c r="I1200" s="23"/>
      <c r="J1200" s="2">
        <f>SUMIF('collection only'!D:D,eslam.data!AQ1200,'collection only'!E:E)</f>
        <v>3280048</v>
      </c>
      <c r="K1200" s="26">
        <f>SUMIF('data-from-invoicing'!D:D,eslam.data!AR1200,'data-from-invoicing'!F:F)</f>
        <v>3280047.5660000001</v>
      </c>
      <c r="L1200" s="2">
        <f t="shared" si="163"/>
        <v>-0.43399999989196658</v>
      </c>
      <c r="M1200" s="2"/>
      <c r="Q1200" s="23"/>
      <c r="R1200" s="2">
        <v>3280048</v>
      </c>
      <c r="S1200" s="1">
        <v>45351</v>
      </c>
      <c r="T1200" s="1">
        <v>45351</v>
      </c>
      <c r="U1200" s="1">
        <v>45355</v>
      </c>
      <c r="V1200">
        <v>21</v>
      </c>
      <c r="W1200" s="1">
        <v>45376</v>
      </c>
      <c r="X1200" s="1">
        <v>45389</v>
      </c>
      <c r="Y1200" s="2">
        <v>187316638.6323809</v>
      </c>
      <c r="AF1200" s="2">
        <v>0</v>
      </c>
      <c r="AG1200" s="14">
        <f>SUMIF('consultant-gross'!D:D,eslam.data!AQ1200,'consultant-gross'!F:F)</f>
        <v>0</v>
      </c>
      <c r="AH1200" s="14">
        <f>SUMIF('consultant-gross'!D:D,eslam.data!AQ1200,'consultant-gross'!G:G)</f>
        <v>0</v>
      </c>
      <c r="AI1200" s="14">
        <f>SUMIF('consultant-net'!D:D,eslam.data!AQ1200,'consultant-net'!F:F)</f>
        <v>0</v>
      </c>
      <c r="AJ1200" s="2" t="str">
        <f>VLOOKUP(A1200,'eslam-to-invoicing'!A:B,2,0)</f>
        <v>Port Said Port Silos</v>
      </c>
      <c r="AQ1200" s="2" t="str">
        <f t="shared" si="164"/>
        <v>Port Said Silos25</v>
      </c>
      <c r="AR1200" s="2" t="str">
        <f t="shared" si="165"/>
        <v>Port Said Port Silos25</v>
      </c>
    </row>
    <row r="1201" spans="1:44" hidden="1" x14ac:dyDescent="0.3">
      <c r="A1201" s="6" t="s">
        <v>91</v>
      </c>
      <c r="B1201" s="6">
        <f>VLOOKUP(A1201,Sheet1!A:B,2,0)</f>
        <v>1</v>
      </c>
      <c r="C1201" s="6">
        <v>26</v>
      </c>
      <c r="D1201" s="25"/>
      <c r="E1201" s="2">
        <v>2227046.780952381</v>
      </c>
      <c r="F1201" s="26">
        <f>_xlfn.MAXIFS('data-from-invoicing'!E:E,'data-from-invoicing'!D:D,eslam.data!AR1201)</f>
        <v>2227046.7799999998</v>
      </c>
      <c r="G1201" s="2">
        <f t="shared" si="162"/>
        <v>-9.5238117501139641E-4</v>
      </c>
      <c r="H1201" s="2"/>
      <c r="I1201" s="23"/>
      <c r="J1201" s="2">
        <f>SUMIF('collection only'!D:D,eslam.data!AQ1201,'collection only'!E:E)</f>
        <v>426108</v>
      </c>
      <c r="K1201" s="26">
        <f>SUMIF('data-from-invoicing'!D:D,eslam.data!AR1201,'data-from-invoicing'!F:F)</f>
        <v>426108.03120000003</v>
      </c>
      <c r="L1201" s="2">
        <f t="shared" si="163"/>
        <v>3.1200000026728958E-2</v>
      </c>
      <c r="M1201" s="2"/>
      <c r="Q1201" s="23"/>
      <c r="R1201" s="2">
        <v>426108</v>
      </c>
      <c r="S1201" s="1">
        <v>45382</v>
      </c>
      <c r="T1201" s="1">
        <v>45382</v>
      </c>
      <c r="U1201" s="1">
        <v>45386</v>
      </c>
      <c r="V1201">
        <v>21</v>
      </c>
      <c r="W1201" s="1">
        <v>45407</v>
      </c>
      <c r="X1201" s="1">
        <v>45419</v>
      </c>
      <c r="Y1201" s="2">
        <v>189543685.4133333</v>
      </c>
      <c r="AF1201" s="2">
        <v>0</v>
      </c>
      <c r="AG1201" s="14">
        <f>SUMIF('consultant-gross'!D:D,eslam.data!AQ1201,'consultant-gross'!F:F)</f>
        <v>0</v>
      </c>
      <c r="AH1201" s="14">
        <f>SUMIF('consultant-gross'!D:D,eslam.data!AQ1201,'consultant-gross'!G:G)</f>
        <v>0</v>
      </c>
      <c r="AI1201" s="14">
        <f>SUMIF('consultant-net'!D:D,eslam.data!AQ1201,'consultant-net'!F:F)</f>
        <v>0</v>
      </c>
      <c r="AJ1201" s="2" t="str">
        <f>VLOOKUP(A1201,'eslam-to-invoicing'!A:B,2,0)</f>
        <v>Port Said Port Silos</v>
      </c>
      <c r="AQ1201" s="2" t="str">
        <f t="shared" si="164"/>
        <v>Port Said Silos26</v>
      </c>
      <c r="AR1201" s="2" t="str">
        <f t="shared" si="165"/>
        <v>Port Said Port Silos26</v>
      </c>
    </row>
    <row r="1202" spans="1:44" hidden="1" x14ac:dyDescent="0.3">
      <c r="A1202" s="6" t="s">
        <v>91</v>
      </c>
      <c r="B1202" s="32">
        <f>VLOOKUP(A1202,Sheet1!A:B,2,0)</f>
        <v>1</v>
      </c>
      <c r="C1202" s="6">
        <v>27</v>
      </c>
      <c r="D1202" s="25"/>
      <c r="E1202" s="2">
        <v>1522665.14</v>
      </c>
      <c r="F1202" s="26">
        <f>_xlfn.MAXIFS('data-from-invoicing'!E:E,'data-from-invoicing'!D:D,eslam.data!AR1202)</f>
        <v>1478728.71</v>
      </c>
      <c r="G1202" s="2">
        <f t="shared" si="162"/>
        <v>-43936.429999999935</v>
      </c>
      <c r="H1202" s="2"/>
      <c r="I1202" s="23"/>
      <c r="J1202" s="2">
        <f>SUMIF('collection only'!D:D,eslam.data!AQ1202,'collection only'!E:E)</f>
        <v>0</v>
      </c>
      <c r="K1202" s="26">
        <f>SUMIF('data-from-invoicing'!D:D,eslam.data!AR1202,'data-from-invoicing'!F:F)</f>
        <v>0</v>
      </c>
      <c r="L1202" s="2">
        <f t="shared" si="163"/>
        <v>0</v>
      </c>
      <c r="M1202" s="2"/>
      <c r="Q1202" s="23"/>
      <c r="R1202" s="2">
        <v>1E-4</v>
      </c>
      <c r="S1202" s="1">
        <v>45412</v>
      </c>
      <c r="T1202" s="1">
        <v>45413</v>
      </c>
      <c r="U1202" s="1">
        <v>45413</v>
      </c>
      <c r="V1202">
        <v>21</v>
      </c>
      <c r="W1202" s="1">
        <v>45434</v>
      </c>
      <c r="X1202" s="1">
        <v>45439</v>
      </c>
      <c r="Y1202" s="2">
        <v>191066350.55333331</v>
      </c>
      <c r="AF1202" s="2">
        <v>0</v>
      </c>
      <c r="AG1202" s="14">
        <f>SUMIF('consultant-gross'!D:D,eslam.data!AQ1202,'consultant-gross'!F:F)</f>
        <v>1478728.7100000083</v>
      </c>
      <c r="AH1202" s="14">
        <f>SUMIF('consultant-gross'!D:D,eslam.data!AQ1202,'consultant-gross'!G:G)</f>
        <v>191022414.13</v>
      </c>
      <c r="AI1202" s="14">
        <f>SUMIF('consultant-net'!D:D,eslam.data!AQ1202,'consultant-net'!F:F)</f>
        <v>1090118.8050120061</v>
      </c>
      <c r="AJ1202" s="2" t="str">
        <f>VLOOKUP(A1202,'eslam-to-invoicing'!A:B,2,0)</f>
        <v>Port Said Port Silos</v>
      </c>
      <c r="AQ1202" s="2" t="str">
        <f t="shared" si="164"/>
        <v>Port Said Silos27</v>
      </c>
      <c r="AR1202" s="2" t="str">
        <f t="shared" si="165"/>
        <v>Port Said Port Silos27</v>
      </c>
    </row>
    <row r="1203" spans="1:44" hidden="1" x14ac:dyDescent="0.3">
      <c r="A1203" s="6" t="s">
        <v>91</v>
      </c>
      <c r="B1203" s="6">
        <f>VLOOKUP(A1203,Sheet1!A:B,2,0)</f>
        <v>1</v>
      </c>
      <c r="C1203" s="6">
        <v>28</v>
      </c>
      <c r="D1203" s="25"/>
      <c r="E1203" s="2">
        <v>3379589.942857143</v>
      </c>
      <c r="F1203" s="26">
        <f>_xlfn.MAXIFS('data-from-invoicing'!E:E,'data-from-invoicing'!D:D,eslam.data!AR1203)</f>
        <v>3379589.94</v>
      </c>
      <c r="G1203" s="2">
        <f t="shared" si="162"/>
        <v>-2.8571430593729019E-3</v>
      </c>
      <c r="H1203" s="2"/>
      <c r="I1203" s="23"/>
      <c r="J1203" s="2">
        <f>SUMIF('collection only'!D:D,eslam.data!AQ1203,'collection only'!E:E)</f>
        <v>1239632</v>
      </c>
      <c r="K1203" s="26">
        <f>SUMIF('data-from-invoicing'!D:D,eslam.data!AR1203,'data-from-invoicing'!F:F)</f>
        <v>2663473.997</v>
      </c>
      <c r="L1203" s="2">
        <f t="shared" si="163"/>
        <v>1423841.997</v>
      </c>
      <c r="M1203" s="2"/>
      <c r="Q1203" s="23"/>
      <c r="R1203" s="2">
        <v>1239632</v>
      </c>
      <c r="S1203" s="1">
        <v>45443</v>
      </c>
      <c r="T1203" s="1">
        <v>45443</v>
      </c>
      <c r="U1203" s="1">
        <v>45445</v>
      </c>
      <c r="V1203">
        <v>21</v>
      </c>
      <c r="W1203" s="1">
        <v>45466</v>
      </c>
      <c r="X1203" s="1">
        <v>45474</v>
      </c>
      <c r="Y1203" s="2">
        <v>194445940.49619049</v>
      </c>
      <c r="AF1203" s="2">
        <v>0</v>
      </c>
      <c r="AG1203" s="14">
        <f>SUMIF('consultant-gross'!D:D,eslam.data!AQ1203,'consultant-gross'!F:F)</f>
        <v>3335653.5066666901</v>
      </c>
      <c r="AH1203" s="14">
        <f>SUMIF('consultant-gross'!D:D,eslam.data!AQ1203,'consultant-gross'!G:G)</f>
        <v>194402004.06</v>
      </c>
      <c r="AI1203" s="14">
        <f>SUMIF('consultant-net'!D:D,eslam.data!AQ1203,'consultant-net'!F:F)</f>
        <v>2459043.7651146837</v>
      </c>
      <c r="AJ1203" s="2" t="str">
        <f>VLOOKUP(A1203,'eslam-to-invoicing'!A:B,2,0)</f>
        <v>Port Said Port Silos</v>
      </c>
      <c r="AQ1203" s="2" t="str">
        <f t="shared" si="164"/>
        <v>Port Said Silos28</v>
      </c>
      <c r="AR1203" s="2" t="str">
        <f t="shared" si="165"/>
        <v>Port Said Port Silos28</v>
      </c>
    </row>
    <row r="1204" spans="1:44" hidden="1" x14ac:dyDescent="0.3">
      <c r="A1204" s="6" t="s">
        <v>91</v>
      </c>
      <c r="B1204" s="6">
        <f>VLOOKUP(A1204,Sheet1!A:B,2,0)</f>
        <v>1</v>
      </c>
      <c r="C1204" s="6">
        <v>29</v>
      </c>
      <c r="D1204" s="25"/>
      <c r="E1204" s="2">
        <v>2107663.7333333329</v>
      </c>
      <c r="F1204" s="26">
        <f>_xlfn.MAXIFS('data-from-invoicing'!E:E,'data-from-invoicing'!D:D,eslam.data!AR1204)</f>
        <v>2107663.5099999998</v>
      </c>
      <c r="G1204" s="2">
        <f t="shared" si="162"/>
        <v>-0.22333333315327764</v>
      </c>
      <c r="H1204" s="2"/>
      <c r="I1204" s="23"/>
      <c r="J1204" s="2">
        <f>SUMIF('collection only'!D:D,eslam.data!AQ1204,'collection only'!E:E)</f>
        <v>337130</v>
      </c>
      <c r="K1204" s="26">
        <f>SUMIF('data-from-invoicing'!D:D,eslam.data!AR1204,'data-from-invoicing'!F:F)</f>
        <v>596055.24239999999</v>
      </c>
      <c r="L1204" s="2">
        <f t="shared" si="163"/>
        <v>258925.24239999999</v>
      </c>
      <c r="M1204" s="2"/>
      <c r="Q1204" s="23"/>
      <c r="R1204" s="2">
        <v>337130</v>
      </c>
      <c r="S1204" s="1">
        <v>45473</v>
      </c>
      <c r="T1204" s="1">
        <v>45473</v>
      </c>
      <c r="U1204" s="1">
        <v>45480</v>
      </c>
      <c r="V1204">
        <v>21</v>
      </c>
      <c r="W1204" s="1">
        <v>45501</v>
      </c>
      <c r="X1204" s="1">
        <v>45511</v>
      </c>
      <c r="Y1204" s="2">
        <v>196553604.22952381</v>
      </c>
      <c r="AF1204" s="2">
        <v>0</v>
      </c>
      <c r="AG1204" s="14">
        <f>SUMIF('consultant-gross'!D:D,eslam.data!AQ1204,'consultant-gross'!F:F)</f>
        <v>2063726.5038095415</v>
      </c>
      <c r="AH1204" s="14">
        <f>SUMIF('consultant-gross'!D:D,eslam.data!AQ1204,'consultant-gross'!G:G)</f>
        <v>196509667</v>
      </c>
      <c r="AI1204" s="14">
        <f>SUMIF('consultant-net'!D:D,eslam.data!AQ1204,'consultant-net'!F:F)</f>
        <v>1521379.178608394</v>
      </c>
      <c r="AJ1204" s="2" t="str">
        <f>VLOOKUP(A1204,'eslam-to-invoicing'!A:B,2,0)</f>
        <v>Port Said Port Silos</v>
      </c>
      <c r="AQ1204" s="2" t="str">
        <f t="shared" si="164"/>
        <v>Port Said Silos29</v>
      </c>
      <c r="AR1204" s="2" t="str">
        <f t="shared" si="165"/>
        <v>Port Said Port Silos29</v>
      </c>
    </row>
    <row r="1205" spans="1:44" hidden="1" x14ac:dyDescent="0.3">
      <c r="A1205" s="6" t="s">
        <v>91</v>
      </c>
      <c r="B1205" s="6">
        <f>VLOOKUP(A1205,Sheet1!A:B,2,0)</f>
        <v>1</v>
      </c>
      <c r="C1205" s="6">
        <v>30</v>
      </c>
      <c r="D1205" s="25"/>
      <c r="E1205" s="2">
        <v>3191368.2380952379</v>
      </c>
      <c r="F1205" s="26">
        <f>_xlfn.MAXIFS('data-from-invoicing'!E:E,'data-from-invoicing'!D:D,eslam.data!AR1205)</f>
        <v>3191368.24</v>
      </c>
      <c r="G1205" s="2">
        <f t="shared" si="162"/>
        <v>1.9047623500227928E-3</v>
      </c>
      <c r="H1205" s="2"/>
      <c r="I1205" s="23"/>
      <c r="J1205" s="2">
        <f>SUMIF('collection only'!D:D,eslam.data!AQ1205,'collection only'!E:E)</f>
        <v>100641</v>
      </c>
      <c r="K1205" s="26">
        <f>SUMIF('data-from-invoicing'!D:D,eslam.data!AR1205,'data-from-invoicing'!F:F)</f>
        <v>100639.5696</v>
      </c>
      <c r="L1205" s="2">
        <f t="shared" si="163"/>
        <v>-1.4303999999974621</v>
      </c>
      <c r="M1205" s="2"/>
      <c r="Q1205" s="23"/>
      <c r="R1205" s="2">
        <v>100641</v>
      </c>
      <c r="S1205" s="1">
        <v>45504</v>
      </c>
      <c r="T1205" s="1">
        <v>45504</v>
      </c>
      <c r="U1205" s="1">
        <v>45507</v>
      </c>
      <c r="V1205">
        <v>21</v>
      </c>
      <c r="W1205" s="1">
        <v>45528</v>
      </c>
      <c r="X1205" s="1">
        <v>45526</v>
      </c>
      <c r="Y1205" s="2">
        <v>199744972.467619</v>
      </c>
      <c r="AF1205" s="2">
        <v>0</v>
      </c>
      <c r="AG1205" s="14">
        <f>SUMIF('consultant-gross'!D:D,eslam.data!AQ1205,'consultant-gross'!F:F)</f>
        <v>3191369.0399999917</v>
      </c>
      <c r="AH1205" s="14">
        <f>SUMIF('consultant-gross'!D:D,eslam.data!AQ1205,'consultant-gross'!G:G)</f>
        <v>199701036.03999999</v>
      </c>
      <c r="AI1205" s="14">
        <f>SUMIF('consultant-net'!D:D,eslam.data!AQ1205,'consultant-net'!F:F)</f>
        <v>2352677.2562879939</v>
      </c>
      <c r="AJ1205" s="2" t="str">
        <f>VLOOKUP(A1205,'eslam-to-invoicing'!A:B,2,0)</f>
        <v>Port Said Port Silos</v>
      </c>
      <c r="AQ1205" s="2" t="str">
        <f t="shared" si="164"/>
        <v>Port Said Silos30</v>
      </c>
      <c r="AR1205" s="2" t="str">
        <f t="shared" si="165"/>
        <v>Port Said Port Silos30</v>
      </c>
    </row>
    <row r="1206" spans="1:44" hidden="1" x14ac:dyDescent="0.3">
      <c r="A1206" s="6" t="s">
        <v>91</v>
      </c>
      <c r="B1206" s="32">
        <f>VLOOKUP(A1206,Sheet1!A:B,2,0)</f>
        <v>1</v>
      </c>
      <c r="C1206" s="6">
        <v>31</v>
      </c>
      <c r="D1206" s="25"/>
      <c r="E1206" s="2">
        <v>2906595.6403508768</v>
      </c>
      <c r="F1206" s="26">
        <f>_xlfn.MAXIFS('data-from-invoicing'!E:E,'data-from-invoicing'!D:D,eslam.data!AR1206)</f>
        <v>3155732.3800000004</v>
      </c>
      <c r="G1206" s="2">
        <f t="shared" si="162"/>
        <v>249136.73964912351</v>
      </c>
      <c r="H1206" s="2"/>
      <c r="I1206" s="23"/>
      <c r="J1206" s="2">
        <f>SUMIF('collection only'!D:D,eslam.data!AQ1206,'collection only'!E:E)</f>
        <v>727554</v>
      </c>
      <c r="K1206" s="26">
        <f>SUMIF('data-from-invoicing'!D:D,eslam.data!AR1206,'data-from-invoicing'!F:F)</f>
        <v>2284436.52</v>
      </c>
      <c r="L1206" s="2">
        <f t="shared" si="163"/>
        <v>1556882.52</v>
      </c>
      <c r="M1206" s="2"/>
      <c r="Q1206" s="23"/>
      <c r="R1206" s="2">
        <v>727554</v>
      </c>
      <c r="S1206" s="1">
        <v>45535</v>
      </c>
      <c r="T1206" s="1">
        <v>45535</v>
      </c>
      <c r="U1206" s="1">
        <v>45537</v>
      </c>
      <c r="V1206">
        <v>21</v>
      </c>
      <c r="W1206" s="1">
        <v>45558</v>
      </c>
      <c r="X1206" s="1">
        <v>45580</v>
      </c>
      <c r="Y1206" s="2">
        <v>202651568.10796991</v>
      </c>
      <c r="AF1206" s="2">
        <v>0</v>
      </c>
      <c r="AG1206" s="14">
        <f>SUMIF('consultant-gross'!D:D,eslam.data!AQ1206,'consultant-gross'!F:F)</f>
        <v>0</v>
      </c>
      <c r="AH1206" s="14">
        <f>SUMIF('consultant-gross'!D:D,eslam.data!AQ1206,'consultant-gross'!G:G)</f>
        <v>0</v>
      </c>
      <c r="AI1206" s="14">
        <f>SUMIF('consultant-net'!D:D,eslam.data!AQ1206,'consultant-net'!F:F)</f>
        <v>0</v>
      </c>
      <c r="AJ1206" s="2" t="str">
        <f>VLOOKUP(A1206,'eslam-to-invoicing'!A:B,2,0)</f>
        <v>Port Said Port Silos</v>
      </c>
      <c r="AQ1206" s="2" t="str">
        <f t="shared" si="164"/>
        <v>Port Said Silos31</v>
      </c>
      <c r="AR1206" s="2" t="str">
        <f t="shared" si="165"/>
        <v>Port Said Port Silos31</v>
      </c>
    </row>
    <row r="1207" spans="1:44" hidden="1" x14ac:dyDescent="0.3">
      <c r="A1207" s="6" t="s">
        <v>91</v>
      </c>
      <c r="B1207" s="32">
        <f>VLOOKUP(A1207,Sheet1!A:B,2,0)</f>
        <v>1</v>
      </c>
      <c r="C1207" s="6">
        <v>32</v>
      </c>
      <c r="D1207" s="25"/>
      <c r="E1207" s="2">
        <v>4167368.41</v>
      </c>
      <c r="F1207" s="26">
        <f>_xlfn.MAXIFS('data-from-invoicing'!E:E,'data-from-invoicing'!D:D,eslam.data!AR1207)</f>
        <v>3968922.2900000005</v>
      </c>
      <c r="G1207" s="2">
        <f t="shared" si="162"/>
        <v>-198446.11999999965</v>
      </c>
      <c r="H1207" s="2"/>
      <c r="I1207" s="23"/>
      <c r="J1207" s="2">
        <f>SUMIF('collection only'!D:D,eslam.data!AQ1207,'collection only'!E:E)</f>
        <v>2193035.35</v>
      </c>
      <c r="K1207" s="26">
        <f>SUMIF('data-from-invoicing'!D:D,eslam.data!AR1207,'data-from-invoicing'!F:F)</f>
        <v>2296974.7655000002</v>
      </c>
      <c r="L1207" s="2">
        <f t="shared" si="163"/>
        <v>103939.41550000012</v>
      </c>
      <c r="M1207" s="2"/>
      <c r="Q1207" s="23"/>
      <c r="R1207" s="2">
        <v>2193035.35</v>
      </c>
      <c r="S1207" s="1">
        <v>45565</v>
      </c>
      <c r="T1207" s="1">
        <v>45565</v>
      </c>
      <c r="U1207" s="1">
        <v>45575</v>
      </c>
      <c r="V1207">
        <v>21</v>
      </c>
      <c r="W1207" s="1">
        <v>45596</v>
      </c>
      <c r="X1207" s="1">
        <v>45599</v>
      </c>
      <c r="Y1207" s="2">
        <v>206818936.51796991</v>
      </c>
      <c r="AF1207" s="2">
        <v>0</v>
      </c>
      <c r="AG1207" s="14">
        <f>SUMIF('consultant-gross'!D:D,eslam.data!AQ1207,'consultant-gross'!F:F)</f>
        <v>0</v>
      </c>
      <c r="AH1207" s="14">
        <f>SUMIF('consultant-gross'!D:D,eslam.data!AQ1207,'consultant-gross'!G:G)</f>
        <v>0</v>
      </c>
      <c r="AI1207" s="14">
        <f>SUMIF('consultant-net'!D:D,eslam.data!AQ1207,'consultant-net'!F:F)</f>
        <v>0</v>
      </c>
      <c r="AJ1207" s="2" t="str">
        <f>VLOOKUP(A1207,'eslam-to-invoicing'!A:B,2,0)</f>
        <v>Port Said Port Silos</v>
      </c>
      <c r="AQ1207" s="2" t="str">
        <f t="shared" si="164"/>
        <v>Port Said Silos32</v>
      </c>
      <c r="AR1207" s="2" t="str">
        <f t="shared" si="165"/>
        <v>Port Said Port Silos32</v>
      </c>
    </row>
    <row r="1208" spans="1:44" hidden="1" x14ac:dyDescent="0.3">
      <c r="A1208" s="6" t="s">
        <v>91</v>
      </c>
      <c r="B1208" s="32">
        <f>VLOOKUP(A1208,Sheet1!A:B,2,0)</f>
        <v>1</v>
      </c>
      <c r="C1208" s="6">
        <v>33</v>
      </c>
      <c r="D1208" s="25"/>
      <c r="F1208" s="26">
        <f>_xlfn.MAXIFS('data-from-invoicing'!E:E,'data-from-invoicing'!D:D,eslam.data!AR1208)</f>
        <v>4525360.97</v>
      </c>
      <c r="G1208" s="2">
        <f t="shared" si="162"/>
        <v>4525360.97</v>
      </c>
      <c r="H1208" s="2"/>
      <c r="I1208" s="23"/>
      <c r="J1208" s="2">
        <f>SUMIF('collection only'!D:D,eslam.data!AQ1208,'collection only'!E:E)</f>
        <v>2711136</v>
      </c>
      <c r="K1208" s="26">
        <f>SUMIF('data-from-invoicing'!D:D,eslam.data!AR1208,'data-from-invoicing'!F:F)</f>
        <v>2711136</v>
      </c>
      <c r="L1208" s="2">
        <f t="shared" si="163"/>
        <v>0</v>
      </c>
      <c r="M1208" s="2"/>
      <c r="Q1208" s="23"/>
      <c r="S1208" s="1">
        <v>45596</v>
      </c>
      <c r="T1208" s="1">
        <v>45596</v>
      </c>
      <c r="U1208" s="1">
        <v>45596</v>
      </c>
      <c r="V1208">
        <v>21</v>
      </c>
      <c r="W1208" s="1">
        <v>45617</v>
      </c>
      <c r="AF1208" s="2">
        <v>0</v>
      </c>
      <c r="AG1208" s="14">
        <f>SUMIF('consultant-gross'!D:D,eslam.data!AQ1208,'consultant-gross'!F:F)</f>
        <v>0</v>
      </c>
      <c r="AH1208" s="14">
        <f>SUMIF('consultant-gross'!D:D,eslam.data!AQ1208,'consultant-gross'!G:G)</f>
        <v>0</v>
      </c>
      <c r="AI1208" s="14">
        <f>SUMIF('consultant-net'!D:D,eslam.data!AQ1208,'consultant-net'!F:F)</f>
        <v>0</v>
      </c>
      <c r="AJ1208" s="2" t="str">
        <f>VLOOKUP(A1208,'eslam-to-invoicing'!A:B,2,0)</f>
        <v>Port Said Port Silos</v>
      </c>
      <c r="AQ1208" s="2" t="str">
        <f t="shared" si="164"/>
        <v>Port Said Silos33</v>
      </c>
      <c r="AR1208" s="2" t="str">
        <f t="shared" si="165"/>
        <v>Port Said Port Silos33</v>
      </c>
    </row>
    <row r="1209" spans="1:44" hidden="1" x14ac:dyDescent="0.3">
      <c r="A1209" s="6" t="s">
        <v>132</v>
      </c>
      <c r="B1209" s="32">
        <f>VLOOKUP(A1209,Sheet1!A:B,2,0)</f>
        <v>1</v>
      </c>
      <c r="C1209" s="6">
        <v>1</v>
      </c>
      <c r="D1209" s="25"/>
      <c r="E1209" s="2">
        <v>5539353.2300000004</v>
      </c>
      <c r="F1209" s="26">
        <f>_xlfn.MAXIFS('data-from-invoicing'!E:E,'data-from-invoicing'!D:D,eslam.data!AR1209)</f>
        <v>9462048.9600000009</v>
      </c>
      <c r="G1209" s="2">
        <f t="shared" si="162"/>
        <v>3922695.7300000004</v>
      </c>
      <c r="H1209" s="2"/>
      <c r="I1209" s="23"/>
      <c r="J1209" s="2">
        <f>SUMIF('collection only'!D:D,eslam.data!AQ1209,'collection only'!E:E)</f>
        <v>5206992</v>
      </c>
      <c r="K1209" s="26">
        <f>SUMIF('data-from-invoicing'!D:D,eslam.data!AR1209,'data-from-invoicing'!F:F)</f>
        <v>16089595.042199999</v>
      </c>
      <c r="L1209" s="2">
        <f t="shared" si="163"/>
        <v>10882603.042199999</v>
      </c>
      <c r="M1209" s="2"/>
      <c r="Q1209" s="23"/>
      <c r="R1209" s="2">
        <v>5206992.0362</v>
      </c>
      <c r="S1209" s="1">
        <v>45199</v>
      </c>
      <c r="T1209" s="1">
        <v>45199</v>
      </c>
      <c r="U1209" s="1">
        <v>45193</v>
      </c>
      <c r="V1209">
        <v>21</v>
      </c>
      <c r="W1209" s="1">
        <v>45214</v>
      </c>
      <c r="X1209" s="1">
        <v>45236</v>
      </c>
      <c r="Y1209" s="2">
        <v>5539353.2300000004</v>
      </c>
      <c r="AF1209" s="2">
        <v>0</v>
      </c>
      <c r="AG1209" s="14">
        <f>SUMIF('consultant-gross'!D:D,eslam.data!AQ1209,'consultant-gross'!F:F)</f>
        <v>0</v>
      </c>
      <c r="AH1209" s="14">
        <f>SUMIF('consultant-gross'!D:D,eslam.data!AQ1209,'consultant-gross'!G:G)</f>
        <v>0</v>
      </c>
      <c r="AI1209" s="14">
        <f>SUMIF('consultant-net'!D:D,eslam.data!AQ1209,'consultant-net'!F:F)</f>
        <v>0</v>
      </c>
      <c r="AJ1209" s="2" t="str">
        <f>VLOOKUP(A1209,'eslam-to-invoicing'!A:B,2,0)</f>
        <v>Port Said Port Silos</v>
      </c>
      <c r="AQ1209" s="2" t="str">
        <f t="shared" si="164"/>
        <v>Port Said Silos - Foreigner Supply1</v>
      </c>
      <c r="AR1209" s="2" t="str">
        <f t="shared" si="165"/>
        <v>Port Said Port Silos1</v>
      </c>
    </row>
    <row r="1210" spans="1:44" hidden="1" x14ac:dyDescent="0.3">
      <c r="A1210" s="6" t="s">
        <v>132</v>
      </c>
      <c r="B1210" s="32">
        <f>VLOOKUP(A1210,Sheet1!A:B,2,0)</f>
        <v>1</v>
      </c>
      <c r="C1210" s="6">
        <v>2</v>
      </c>
      <c r="D1210" s="25"/>
      <c r="F1210" s="26">
        <f>_xlfn.MAXIFS('data-from-invoicing'!E:E,'data-from-invoicing'!D:D,eslam.data!AR1210)</f>
        <v>1883535.14</v>
      </c>
      <c r="G1210" s="2">
        <f t="shared" si="162"/>
        <v>1883535.14</v>
      </c>
      <c r="H1210" s="2"/>
      <c r="I1210" s="23"/>
      <c r="J1210" s="2">
        <f>SUMIF('collection only'!D:D,eslam.data!AQ1210,'collection only'!E:E)</f>
        <v>775509.45</v>
      </c>
      <c r="K1210" s="26">
        <f>SUMIF('data-from-invoicing'!D:D,eslam.data!AR1210,'data-from-invoicing'!F:F)</f>
        <v>1586748.5469999998</v>
      </c>
      <c r="L1210" s="2">
        <f t="shared" si="163"/>
        <v>811239.09699999983</v>
      </c>
      <c r="M1210" s="2"/>
      <c r="Q1210" s="23"/>
      <c r="S1210" s="1">
        <v>45230</v>
      </c>
      <c r="T1210" s="1">
        <v>45230</v>
      </c>
      <c r="U1210" s="1">
        <v>45265</v>
      </c>
      <c r="V1210">
        <v>21</v>
      </c>
      <c r="W1210" s="1">
        <v>45286</v>
      </c>
      <c r="AF1210" s="2">
        <v>0</v>
      </c>
      <c r="AG1210" s="14">
        <f>SUMIF('consultant-gross'!D:D,eslam.data!AQ1210,'consultant-gross'!F:F)</f>
        <v>0</v>
      </c>
      <c r="AH1210" s="14">
        <f>SUMIF('consultant-gross'!D:D,eslam.data!AQ1210,'consultant-gross'!G:G)</f>
        <v>0</v>
      </c>
      <c r="AI1210" s="14">
        <f>SUMIF('consultant-net'!D:D,eslam.data!AQ1210,'consultant-net'!F:F)</f>
        <v>0</v>
      </c>
      <c r="AJ1210" s="2" t="str">
        <f>VLOOKUP(A1210,'eslam-to-invoicing'!A:B,2,0)</f>
        <v>Port Said Port Silos</v>
      </c>
      <c r="AQ1210" s="2" t="str">
        <f t="shared" si="164"/>
        <v>Port Said Silos - Foreigner Supply2</v>
      </c>
      <c r="AR1210" s="2" t="str">
        <f t="shared" si="165"/>
        <v>Port Said Port Silos2</v>
      </c>
    </row>
    <row r="1211" spans="1:44" hidden="1" x14ac:dyDescent="0.3">
      <c r="A1211" s="6" t="s">
        <v>109</v>
      </c>
      <c r="B1211" s="32">
        <f>VLOOKUP(A1211,Sheet1!A:B,2,0)</f>
        <v>1</v>
      </c>
      <c r="C1211" s="6">
        <v>1</v>
      </c>
      <c r="D1211" s="25"/>
      <c r="E1211" s="2">
        <v>673851.6</v>
      </c>
      <c r="F1211" s="26">
        <f>_xlfn.MAXIFS('data-from-invoicing'!E:E,'data-from-invoicing'!D:D,eslam.data!AR1211)</f>
        <v>9462048.9600000009</v>
      </c>
      <c r="G1211" s="2">
        <f t="shared" si="162"/>
        <v>8788197.3600000013</v>
      </c>
      <c r="H1211" s="2"/>
      <c r="I1211" s="23"/>
      <c r="J1211" s="2">
        <f>SUMIF('collection only'!D:D,eslam.data!AQ1211,'collection only'!E:E)</f>
        <v>655657.61</v>
      </c>
      <c r="K1211" s="26">
        <f>SUMIF('data-from-invoicing'!D:D,eslam.data!AR1211,'data-from-invoicing'!F:F)</f>
        <v>16089595.042199999</v>
      </c>
      <c r="L1211" s="2">
        <f t="shared" si="163"/>
        <v>15433937.4322</v>
      </c>
      <c r="M1211" s="2"/>
      <c r="Q1211" s="23"/>
      <c r="R1211" s="2">
        <v>438003.54</v>
      </c>
      <c r="S1211" s="1">
        <v>44957</v>
      </c>
      <c r="T1211" s="1">
        <v>44955</v>
      </c>
      <c r="U1211" s="1">
        <v>44955</v>
      </c>
      <c r="V1211">
        <v>21</v>
      </c>
      <c r="W1211" s="1">
        <v>44976</v>
      </c>
      <c r="X1211" s="1">
        <v>45001</v>
      </c>
      <c r="Y1211" s="2">
        <v>673851.6</v>
      </c>
      <c r="AF1211" s="2">
        <v>0</v>
      </c>
      <c r="AG1211" s="14">
        <f>SUMIF('consultant-gross'!D:D,eslam.data!AQ1211,'consultant-gross'!F:F)</f>
        <v>673851.6</v>
      </c>
      <c r="AH1211" s="14">
        <f>SUMIF('consultant-gross'!D:D,eslam.data!AQ1211,'consultant-gross'!G:G)</f>
        <v>673851.6</v>
      </c>
      <c r="AI1211" s="14">
        <f>SUMIF('consultant-net'!D:D,eslam.data!AQ1211,'consultant-net'!F:F)</f>
        <v>438003.54</v>
      </c>
      <c r="AJ1211" s="2" t="str">
        <f>VLOOKUP(A1211,'eslam-to-invoicing'!A:B,2,0)</f>
        <v>Port Said Port Silos</v>
      </c>
      <c r="AQ1211" s="2" t="str">
        <f t="shared" si="164"/>
        <v>Port Said Silos - Local Supply1</v>
      </c>
      <c r="AR1211" s="2" t="str">
        <f t="shared" si="165"/>
        <v>Port Said Port Silos1</v>
      </c>
    </row>
    <row r="1212" spans="1:44" hidden="1" x14ac:dyDescent="0.3">
      <c r="A1212" s="6" t="s">
        <v>109</v>
      </c>
      <c r="B1212" s="32">
        <f>VLOOKUP(A1212,Sheet1!A:B,2,0)</f>
        <v>1</v>
      </c>
      <c r="C1212" s="6">
        <v>2</v>
      </c>
      <c r="D1212" s="25"/>
      <c r="E1212" s="2">
        <v>1194976.649122807</v>
      </c>
      <c r="F1212" s="26">
        <f>_xlfn.MAXIFS('data-from-invoicing'!E:E,'data-from-invoicing'!D:D,eslam.data!AR1212)</f>
        <v>1883535.14</v>
      </c>
      <c r="G1212" s="2">
        <f t="shared" si="162"/>
        <v>688558.49087719293</v>
      </c>
      <c r="H1212" s="2"/>
      <c r="I1212" s="23"/>
      <c r="J1212" s="2">
        <f>SUMIF('collection only'!D:D,eslam.data!AQ1212,'collection only'!E:E)</f>
        <v>1162711.94</v>
      </c>
      <c r="K1212" s="26">
        <f>SUMIF('data-from-invoicing'!D:D,eslam.data!AR1212,'data-from-invoicing'!F:F)</f>
        <v>1586748.5469999998</v>
      </c>
      <c r="L1212" s="2">
        <f t="shared" si="163"/>
        <v>424036.60699999984</v>
      </c>
      <c r="M1212" s="2"/>
      <c r="Q1212" s="23"/>
      <c r="R1212" s="2">
        <v>1162711.94</v>
      </c>
      <c r="S1212" s="1">
        <v>45199</v>
      </c>
      <c r="T1212" s="1">
        <v>45199</v>
      </c>
      <c r="U1212" s="1">
        <v>45217</v>
      </c>
      <c r="V1212">
        <v>21</v>
      </c>
      <c r="W1212" s="1">
        <v>45238</v>
      </c>
      <c r="X1212" s="1">
        <v>45236</v>
      </c>
      <c r="Y1212" s="2">
        <v>1868828.2491228071</v>
      </c>
      <c r="AF1212" s="2">
        <v>0</v>
      </c>
      <c r="AG1212" s="14">
        <f>SUMIF('consultant-gross'!D:D,eslam.data!AQ1212,'consultant-gross'!F:F)</f>
        <v>0</v>
      </c>
      <c r="AH1212" s="14">
        <f>SUMIF('consultant-gross'!D:D,eslam.data!AQ1212,'consultant-gross'!G:G)</f>
        <v>0</v>
      </c>
      <c r="AI1212" s="14">
        <f>SUMIF('consultant-net'!D:D,eslam.data!AQ1212,'consultant-net'!F:F)</f>
        <v>0</v>
      </c>
      <c r="AJ1212" s="2" t="str">
        <f>VLOOKUP(A1212,'eslam-to-invoicing'!A:B,2,0)</f>
        <v>Port Said Port Silos</v>
      </c>
      <c r="AQ1212" s="2" t="str">
        <f t="shared" si="164"/>
        <v>Port Said Silos - Local Supply2</v>
      </c>
      <c r="AR1212" s="2" t="str">
        <f t="shared" si="165"/>
        <v>Port Said Port Silos2</v>
      </c>
    </row>
    <row r="1213" spans="1:44" hidden="1" x14ac:dyDescent="0.3">
      <c r="A1213" s="6" t="s">
        <v>109</v>
      </c>
      <c r="B1213" s="32">
        <f>VLOOKUP(A1213,Sheet1!A:B,2,0)</f>
        <v>1</v>
      </c>
      <c r="C1213" s="6">
        <v>3</v>
      </c>
      <c r="D1213" s="25"/>
      <c r="E1213" s="2">
        <v>3085091.631578947</v>
      </c>
      <c r="F1213" s="26">
        <f>_xlfn.MAXIFS('data-from-invoicing'!E:E,'data-from-invoicing'!D:D,eslam.data!AR1213)</f>
        <v>5972851.9500000002</v>
      </c>
      <c r="G1213" s="2">
        <f t="shared" si="162"/>
        <v>2887760.3184210532</v>
      </c>
      <c r="H1213" s="2"/>
      <c r="I1213" s="23"/>
      <c r="J1213" s="2">
        <f>SUMIF('collection only'!D:D,eslam.data!AQ1213,'collection only'!E:E)</f>
        <v>2307930.88</v>
      </c>
      <c r="K1213" s="26">
        <f>SUMIF('data-from-invoicing'!D:D,eslam.data!AR1213,'data-from-invoicing'!F:F)</f>
        <v>14589360.950300001</v>
      </c>
      <c r="L1213" s="2">
        <f t="shared" si="163"/>
        <v>12281430.070300002</v>
      </c>
      <c r="M1213" s="2"/>
      <c r="Q1213" s="23"/>
      <c r="R1213" s="2">
        <v>2307930.88</v>
      </c>
      <c r="S1213" s="1">
        <v>45351</v>
      </c>
      <c r="T1213" s="1">
        <v>45351</v>
      </c>
      <c r="U1213" s="1">
        <v>45364</v>
      </c>
      <c r="V1213">
        <v>21</v>
      </c>
      <c r="W1213" s="1">
        <v>45385</v>
      </c>
      <c r="X1213" s="1">
        <v>45382</v>
      </c>
      <c r="Y1213" s="2">
        <v>4953919.8807017542</v>
      </c>
      <c r="AF1213" s="2">
        <v>0</v>
      </c>
      <c r="AG1213" s="14">
        <f>SUMIF('consultant-gross'!D:D,eslam.data!AQ1213,'consultant-gross'!F:F)</f>
        <v>3085091.6308771931</v>
      </c>
      <c r="AH1213" s="14">
        <f>SUMIF('consultant-gross'!D:D,eslam.data!AQ1213,'consultant-gross'!G:G)</f>
        <v>4953919.88</v>
      </c>
      <c r="AI1213" s="14">
        <f>SUMIF('consultant-net'!D:D,eslam.data!AQ1213,'consultant-net'!F:F)</f>
        <v>2005309.5600701754</v>
      </c>
      <c r="AJ1213" s="2" t="str">
        <f>VLOOKUP(A1213,'eslam-to-invoicing'!A:B,2,0)</f>
        <v>Port Said Port Silos</v>
      </c>
      <c r="AQ1213" s="2" t="str">
        <f t="shared" si="164"/>
        <v>Port Said Silos - Local Supply3</v>
      </c>
      <c r="AR1213" s="2" t="str">
        <f t="shared" si="165"/>
        <v>Port Said Port Silos3</v>
      </c>
    </row>
    <row r="1214" spans="1:44" hidden="1" x14ac:dyDescent="0.3">
      <c r="A1214" s="6" t="s">
        <v>109</v>
      </c>
      <c r="B1214" s="6">
        <f>VLOOKUP(A1214,Sheet1!A:B,2,0)</f>
        <v>1</v>
      </c>
      <c r="C1214" s="6">
        <v>4</v>
      </c>
      <c r="D1214" s="25"/>
      <c r="E1214" s="2">
        <v>4365732.333333334</v>
      </c>
      <c r="F1214" s="26">
        <f>_xlfn.MAXIFS('data-from-invoicing'!E:E,'data-from-invoicing'!D:D,eslam.data!AR1214)</f>
        <v>4365761.5040999996</v>
      </c>
      <c r="G1214" s="2">
        <f t="shared" si="162"/>
        <v>29.17076666560024</v>
      </c>
      <c r="H1214" s="2"/>
      <c r="I1214" s="23"/>
      <c r="J1214" s="2">
        <f>SUMIF('collection only'!D:D,eslam.data!AQ1214,'collection only'!E:E)</f>
        <v>3416710</v>
      </c>
      <c r="K1214" s="26">
        <f>SUMIF('data-from-invoicing'!D:D,eslam.data!AR1214,'data-from-invoicing'!F:F)</f>
        <v>16638639.885499999</v>
      </c>
      <c r="L1214" s="2">
        <f t="shared" si="163"/>
        <v>13221929.885499999</v>
      </c>
      <c r="M1214" s="2"/>
      <c r="Q1214" s="23"/>
      <c r="R1214" s="2">
        <v>3416710</v>
      </c>
      <c r="S1214" s="1">
        <v>45382</v>
      </c>
      <c r="T1214" s="1">
        <v>45382</v>
      </c>
      <c r="U1214" s="1">
        <v>45389</v>
      </c>
      <c r="V1214">
        <v>21</v>
      </c>
      <c r="W1214" s="1">
        <v>45410</v>
      </c>
      <c r="X1214" s="1">
        <v>45419</v>
      </c>
      <c r="Y1214" s="2">
        <v>9319652.2140350882</v>
      </c>
      <c r="AF1214" s="2">
        <v>0</v>
      </c>
      <c r="AG1214" s="14">
        <f>SUMIF('consultant-gross'!D:D,eslam.data!AQ1214,'consultant-gross'!F:F)</f>
        <v>4365732.3292982467</v>
      </c>
      <c r="AH1214" s="14">
        <f>SUMIF('consultant-gross'!D:D,eslam.data!AQ1214,'consultant-gross'!G:G)</f>
        <v>9319652.2100000009</v>
      </c>
      <c r="AI1214" s="14">
        <f>SUMIF('consultant-net'!D:D,eslam.data!AQ1214,'consultant-net'!F:F)</f>
        <v>2837726.0140438606</v>
      </c>
      <c r="AJ1214" s="2" t="str">
        <f>VLOOKUP(A1214,'eslam-to-invoicing'!A:B,2,0)</f>
        <v>Port Said Port Silos</v>
      </c>
      <c r="AQ1214" s="2" t="str">
        <f t="shared" si="164"/>
        <v>Port Said Silos - Local Supply4</v>
      </c>
      <c r="AR1214" s="2" t="str">
        <f t="shared" si="165"/>
        <v>Port Said Port Silos4</v>
      </c>
    </row>
    <row r="1215" spans="1:44" hidden="1" x14ac:dyDescent="0.3">
      <c r="A1215" s="6" t="s">
        <v>109</v>
      </c>
      <c r="B1215" s="32">
        <f>VLOOKUP(A1215,Sheet1!A:B,2,0)</f>
        <v>1</v>
      </c>
      <c r="C1215" s="6">
        <v>5</v>
      </c>
      <c r="D1215" s="25"/>
      <c r="E1215" s="2">
        <v>3278709.2807017551</v>
      </c>
      <c r="F1215" s="26">
        <f>_xlfn.MAXIFS('data-from-invoicing'!E:E,'data-from-invoicing'!D:D,eslam.data!AR1215)</f>
        <v>5318356.37</v>
      </c>
      <c r="G1215" s="2">
        <f t="shared" si="162"/>
        <v>2039647.089298245</v>
      </c>
      <c r="H1215" s="2"/>
      <c r="I1215" s="23"/>
      <c r="J1215" s="2">
        <f>SUMIF('collection only'!D:D,eslam.data!AQ1215,'collection only'!E:E)</f>
        <v>2565984</v>
      </c>
      <c r="K1215" s="26">
        <f>SUMIF('data-from-invoicing'!D:D,eslam.data!AR1215,'data-from-invoicing'!F:F)</f>
        <v>14928020.4333</v>
      </c>
      <c r="L1215" s="2">
        <f t="shared" si="163"/>
        <v>12362036.4333</v>
      </c>
      <c r="M1215" s="2"/>
      <c r="Q1215" s="23"/>
      <c r="R1215" s="2">
        <v>2565984</v>
      </c>
      <c r="S1215" s="1">
        <v>45412</v>
      </c>
      <c r="T1215" s="1">
        <v>45412</v>
      </c>
      <c r="U1215" s="1">
        <v>45424</v>
      </c>
      <c r="V1215">
        <v>21</v>
      </c>
      <c r="W1215" s="1">
        <v>45445</v>
      </c>
      <c r="X1215" s="1">
        <v>45439</v>
      </c>
      <c r="Y1215" s="2">
        <v>12598361.494736839</v>
      </c>
      <c r="AF1215" s="2">
        <v>0</v>
      </c>
      <c r="AG1215" s="14">
        <f>SUMIF('consultant-gross'!D:D,eslam.data!AQ1215,'consultant-gross'!F:F)</f>
        <v>3278709.275964912</v>
      </c>
      <c r="AH1215" s="14">
        <f>SUMIF('consultant-gross'!D:D,eslam.data!AQ1215,'consultant-gross'!G:G)</f>
        <v>12598361.49</v>
      </c>
      <c r="AI1215" s="14">
        <f>SUMIF('consultant-net'!D:D,eslam.data!AQ1215,'consultant-net'!F:F)</f>
        <v>2131161.0293771927</v>
      </c>
      <c r="AJ1215" s="2" t="str">
        <f>VLOOKUP(A1215,'eslam-to-invoicing'!A:B,2,0)</f>
        <v>Port Said Port Silos</v>
      </c>
      <c r="AQ1215" s="2" t="str">
        <f t="shared" si="164"/>
        <v>Port Said Silos - Local Supply5</v>
      </c>
      <c r="AR1215" s="2" t="str">
        <f t="shared" si="165"/>
        <v>Port Said Port Silos5</v>
      </c>
    </row>
    <row r="1216" spans="1:44" hidden="1" x14ac:dyDescent="0.3">
      <c r="A1216" s="6" t="s">
        <v>109</v>
      </c>
      <c r="B1216" s="32">
        <f>VLOOKUP(A1216,Sheet1!A:B,2,0)</f>
        <v>1</v>
      </c>
      <c r="C1216" s="6">
        <v>6</v>
      </c>
      <c r="D1216" s="25"/>
      <c r="E1216" s="2">
        <v>1064669.394736842</v>
      </c>
      <c r="F1216" s="26">
        <f>_xlfn.MAXIFS('data-from-invoicing'!E:E,'data-from-invoicing'!D:D,eslam.data!AR1216)</f>
        <v>9017880.2799999993</v>
      </c>
      <c r="G1216" s="2">
        <f t="shared" si="162"/>
        <v>7953210.8852631571</v>
      </c>
      <c r="H1216" s="2"/>
      <c r="I1216" s="23"/>
      <c r="J1216" s="2">
        <f>SUMIF('collection only'!D:D,eslam.data!AQ1216,'collection only'!E:E)</f>
        <v>833240</v>
      </c>
      <c r="K1216" s="26">
        <f>SUMIF('data-from-invoicing'!D:D,eslam.data!AR1216,'data-from-invoicing'!F:F)</f>
        <v>19981317.605999999</v>
      </c>
      <c r="L1216" s="2">
        <f t="shared" si="163"/>
        <v>19148077.605999999</v>
      </c>
      <c r="M1216" s="2"/>
      <c r="Q1216" s="23"/>
      <c r="R1216" s="2">
        <v>833240</v>
      </c>
      <c r="S1216" s="1">
        <v>45443</v>
      </c>
      <c r="T1216" s="1">
        <v>45443</v>
      </c>
      <c r="U1216" s="1">
        <v>45452</v>
      </c>
      <c r="V1216">
        <v>21</v>
      </c>
      <c r="W1216" s="1">
        <v>45473</v>
      </c>
      <c r="X1216" s="1">
        <v>45474</v>
      </c>
      <c r="Y1216" s="2">
        <v>13663030.88947368</v>
      </c>
      <c r="AF1216" s="2">
        <v>0</v>
      </c>
      <c r="AG1216" s="14">
        <f>SUMIF('consultant-gross'!D:D,eslam.data!AQ1216,'consultant-gross'!F:F)</f>
        <v>1064669.3952631578</v>
      </c>
      <c r="AH1216" s="14">
        <f>SUMIF('consultant-gross'!D:D,eslam.data!AQ1216,'consultant-gross'!G:G)</f>
        <v>13663030.890000001</v>
      </c>
      <c r="AI1216" s="14">
        <f>SUMIF('consultant-net'!D:D,eslam.data!AQ1216,'consultant-net'!F:F)</f>
        <v>692035.10692105256</v>
      </c>
      <c r="AJ1216" s="2" t="str">
        <f>VLOOKUP(A1216,'eslam-to-invoicing'!A:B,2,0)</f>
        <v>Port Said Port Silos</v>
      </c>
      <c r="AQ1216" s="2" t="str">
        <f t="shared" si="164"/>
        <v>Port Said Silos - Local Supply6</v>
      </c>
      <c r="AR1216" s="2" t="str">
        <f t="shared" si="165"/>
        <v>Port Said Port Silos6</v>
      </c>
    </row>
    <row r="1217" spans="1:44" hidden="1" x14ac:dyDescent="0.3">
      <c r="A1217" s="6" t="s">
        <v>109</v>
      </c>
      <c r="B1217" s="6">
        <f>VLOOKUP(A1217,Sheet1!A:B,2,0)</f>
        <v>1</v>
      </c>
      <c r="C1217" s="6">
        <v>7</v>
      </c>
      <c r="D1217" s="25"/>
      <c r="E1217" s="2">
        <v>5552464.7543859659</v>
      </c>
      <c r="F1217" s="26">
        <f>_xlfn.MAXIFS('data-from-invoicing'!E:E,'data-from-invoicing'!D:D,eslam.data!AR1217)</f>
        <v>5552464.75</v>
      </c>
      <c r="G1217" s="2">
        <f t="shared" si="162"/>
        <v>-4.3859658762812614E-3</v>
      </c>
      <c r="H1217" s="2"/>
      <c r="I1217" s="23"/>
      <c r="J1217" s="2">
        <f>SUMIF('collection only'!D:D,eslam.data!AQ1217,'collection only'!E:E)</f>
        <v>4345468</v>
      </c>
      <c r="K1217" s="26">
        <f>SUMIF('data-from-invoicing'!D:D,eslam.data!AR1217,'data-from-invoicing'!F:F)</f>
        <v>44244322.127999999</v>
      </c>
      <c r="L1217" s="2">
        <f t="shared" si="163"/>
        <v>39898854.127999999</v>
      </c>
      <c r="M1217" s="2"/>
      <c r="Q1217" s="23"/>
      <c r="R1217" s="2">
        <v>4345468</v>
      </c>
      <c r="S1217" s="1">
        <v>45473</v>
      </c>
      <c r="T1217" s="1">
        <v>45473</v>
      </c>
      <c r="U1217" s="1">
        <v>45489</v>
      </c>
      <c r="V1217">
        <v>21</v>
      </c>
      <c r="W1217" s="1">
        <v>45510</v>
      </c>
      <c r="X1217" s="1">
        <v>45510</v>
      </c>
      <c r="Y1217" s="2">
        <v>19215495.643859651</v>
      </c>
      <c r="AF1217" s="2">
        <v>0</v>
      </c>
      <c r="AG1217" s="14">
        <f>SUMIF('consultant-gross'!D:D,eslam.data!AQ1217,'consultant-gross'!F:F)</f>
        <v>5552464.1105263159</v>
      </c>
      <c r="AH1217" s="14">
        <f>SUMIF('consultant-gross'!D:D,eslam.data!AQ1217,'consultant-gross'!G:G)</f>
        <v>19215495</v>
      </c>
      <c r="AI1217" s="14">
        <f>SUMIF('consultant-net'!D:D,eslam.data!AQ1217,'consultant-net'!F:F)</f>
        <v>3609101.6718421052</v>
      </c>
      <c r="AJ1217" s="2" t="str">
        <f>VLOOKUP(A1217,'eslam-to-invoicing'!A:B,2,0)</f>
        <v>Port Said Port Silos</v>
      </c>
      <c r="AQ1217" s="2" t="str">
        <f t="shared" si="164"/>
        <v>Port Said Silos - Local Supply7</v>
      </c>
      <c r="AR1217" s="2" t="str">
        <f t="shared" si="165"/>
        <v>Port Said Port Silos7</v>
      </c>
    </row>
    <row r="1218" spans="1:44" hidden="1" x14ac:dyDescent="0.3">
      <c r="A1218" s="6" t="s">
        <v>109</v>
      </c>
      <c r="B1218" s="32">
        <f>VLOOKUP(A1218,Sheet1!A:B,2,0)</f>
        <v>1</v>
      </c>
      <c r="C1218" s="6">
        <v>8</v>
      </c>
      <c r="D1218" s="25"/>
      <c r="E1218" s="2">
        <v>2594878.4385964908</v>
      </c>
      <c r="F1218" s="26">
        <f>_xlfn.MAXIFS('data-from-invoicing'!E:E,'data-from-invoicing'!D:D,eslam.data!AR1218)</f>
        <v>22573115.940000001</v>
      </c>
      <c r="G1218" s="2">
        <f t="shared" si="162"/>
        <v>19978237.501403511</v>
      </c>
      <c r="H1218" s="2"/>
      <c r="I1218" s="23"/>
      <c r="J1218" s="2">
        <f>SUMIF('collection only'!D:D,eslam.data!AQ1218,'collection only'!E:E)</f>
        <v>1794648.84</v>
      </c>
      <c r="K1218" s="26">
        <f>SUMIF('data-from-invoicing'!D:D,eslam.data!AR1218,'data-from-invoicing'!F:F)</f>
        <v>29006884.596999999</v>
      </c>
      <c r="L1218" s="2">
        <f t="shared" si="163"/>
        <v>27212235.756999999</v>
      </c>
      <c r="M1218" s="2"/>
      <c r="Q1218" s="23"/>
      <c r="R1218" s="2">
        <v>1794648.84</v>
      </c>
      <c r="S1218" s="1">
        <v>45504</v>
      </c>
      <c r="T1218" s="1">
        <v>45504</v>
      </c>
      <c r="U1218" s="1">
        <v>45522</v>
      </c>
      <c r="V1218">
        <v>21</v>
      </c>
      <c r="W1218" s="1">
        <v>45543</v>
      </c>
      <c r="X1218" s="1">
        <v>45536</v>
      </c>
      <c r="Y1218" s="2">
        <v>21810374.082456142</v>
      </c>
      <c r="AF1218" s="2">
        <v>0</v>
      </c>
      <c r="AG1218" s="14">
        <f>SUMIF('consultant-gross'!D:D,eslam.data!AQ1218,'consultant-gross'!F:F)</f>
        <v>0</v>
      </c>
      <c r="AH1218" s="14">
        <f>SUMIF('consultant-gross'!D:D,eslam.data!AQ1218,'consultant-gross'!G:G)</f>
        <v>0</v>
      </c>
      <c r="AI1218" s="14">
        <f>SUMIF('consultant-net'!D:D,eslam.data!AQ1218,'consultant-net'!F:F)</f>
        <v>0</v>
      </c>
      <c r="AJ1218" s="2" t="str">
        <f>VLOOKUP(A1218,'eslam-to-invoicing'!A:B,2,0)</f>
        <v>Port Said Port Silos</v>
      </c>
      <c r="AQ1218" s="2" t="str">
        <f t="shared" si="164"/>
        <v>Port Said Silos - Local Supply8</v>
      </c>
      <c r="AR1218" s="2" t="str">
        <f t="shared" si="165"/>
        <v>Port Said Port Silos8</v>
      </c>
    </row>
    <row r="1219" spans="1:44" hidden="1" x14ac:dyDescent="0.3">
      <c r="A1219" s="6" t="s">
        <v>109</v>
      </c>
      <c r="B1219" s="32">
        <f>VLOOKUP(A1219,Sheet1!A:B,2,0)</f>
        <v>1</v>
      </c>
      <c r="C1219" s="6">
        <v>9</v>
      </c>
      <c r="D1219" s="25"/>
      <c r="E1219" s="2">
        <v>3231641.7017543861</v>
      </c>
      <c r="F1219" s="26">
        <f>_xlfn.MAXIFS('data-from-invoicing'!E:E,'data-from-invoicing'!D:D,eslam.data!AR1219)</f>
        <v>3139228.09</v>
      </c>
      <c r="G1219" s="2">
        <f t="shared" si="162"/>
        <v>-92413.61175438622</v>
      </c>
      <c r="H1219" s="2"/>
      <c r="I1219" s="23"/>
      <c r="J1219" s="2">
        <f>SUMIF('collection only'!D:D,eslam.data!AQ1219,'collection only'!E:E)</f>
        <v>2529147</v>
      </c>
      <c r="K1219" s="26">
        <f>SUMIF('data-from-invoicing'!D:D,eslam.data!AR1219,'data-from-invoicing'!F:F)</f>
        <v>2756360.9334999998</v>
      </c>
      <c r="L1219" s="2">
        <f t="shared" si="163"/>
        <v>227213.93349999981</v>
      </c>
      <c r="M1219" s="2"/>
      <c r="Q1219" s="23"/>
      <c r="R1219" s="2">
        <v>2529147</v>
      </c>
      <c r="S1219" s="1">
        <v>45535</v>
      </c>
      <c r="T1219" s="1">
        <v>45535</v>
      </c>
      <c r="U1219" s="1">
        <v>45537</v>
      </c>
      <c r="V1219">
        <v>21</v>
      </c>
      <c r="W1219" s="1">
        <v>45558</v>
      </c>
      <c r="X1219" s="1">
        <v>45580</v>
      </c>
      <c r="Y1219" s="2">
        <v>25042015.784210529</v>
      </c>
      <c r="AF1219" s="2">
        <v>0</v>
      </c>
      <c r="AG1219" s="14">
        <f>SUMIF('consultant-gross'!D:D,eslam.data!AQ1219,'consultant-gross'!F:F)</f>
        <v>0</v>
      </c>
      <c r="AH1219" s="14">
        <f>SUMIF('consultant-gross'!D:D,eslam.data!AQ1219,'consultant-gross'!G:G)</f>
        <v>0</v>
      </c>
      <c r="AI1219" s="14">
        <f>SUMIF('consultant-net'!D:D,eslam.data!AQ1219,'consultant-net'!F:F)</f>
        <v>0</v>
      </c>
      <c r="AJ1219" s="2" t="str">
        <f>VLOOKUP(A1219,'eslam-to-invoicing'!A:B,2,0)</f>
        <v>Port Said Port Silos</v>
      </c>
      <c r="AQ1219" s="2" t="str">
        <f t="shared" si="164"/>
        <v>Port Said Silos - Local Supply9</v>
      </c>
      <c r="AR1219" s="2" t="str">
        <f t="shared" si="165"/>
        <v>Port Said Port Silos9</v>
      </c>
    </row>
    <row r="1220" spans="1:44" hidden="1" x14ac:dyDescent="0.3">
      <c r="A1220" s="6" t="s">
        <v>109</v>
      </c>
      <c r="B1220" s="32">
        <f>VLOOKUP(A1220,Sheet1!A:B,2,0)</f>
        <v>1</v>
      </c>
      <c r="C1220" s="6">
        <v>10</v>
      </c>
      <c r="D1220" s="25"/>
      <c r="E1220" s="2">
        <v>622795.91</v>
      </c>
      <c r="F1220" s="26">
        <f>_xlfn.MAXIFS('data-from-invoicing'!E:E,'data-from-invoicing'!D:D,eslam.data!AR1220)</f>
        <v>8366928.5300000003</v>
      </c>
      <c r="G1220" s="2">
        <f t="shared" si="162"/>
        <v>7744132.6200000001</v>
      </c>
      <c r="H1220" s="2"/>
      <c r="I1220" s="23"/>
      <c r="J1220" s="2">
        <f>SUMIF('collection only'!D:D,eslam.data!AQ1220,'collection only'!E:E)</f>
        <v>494192</v>
      </c>
      <c r="K1220" s="26">
        <f>SUMIF('data-from-invoicing'!D:D,eslam.data!AR1220,'data-from-invoicing'!F:F)</f>
        <v>7412449.0664999997</v>
      </c>
      <c r="L1220" s="2">
        <f t="shared" si="163"/>
        <v>6918257.0664999997</v>
      </c>
      <c r="M1220" s="2"/>
      <c r="Q1220" s="23"/>
      <c r="R1220" s="2">
        <v>494192</v>
      </c>
      <c r="S1220" s="1">
        <v>45565</v>
      </c>
      <c r="T1220" s="1">
        <v>45565</v>
      </c>
      <c r="U1220" s="1">
        <v>45575</v>
      </c>
      <c r="V1220">
        <v>21</v>
      </c>
      <c r="W1220" s="1">
        <v>45596</v>
      </c>
      <c r="X1220" s="1">
        <v>45568</v>
      </c>
      <c r="Y1220" s="2">
        <v>25664811.694210529</v>
      </c>
      <c r="AF1220" s="2">
        <v>0</v>
      </c>
      <c r="AG1220" s="14">
        <f>SUMIF('consultant-gross'!D:D,eslam.data!AQ1220,'consultant-gross'!F:F)</f>
        <v>0</v>
      </c>
      <c r="AH1220" s="14">
        <f>SUMIF('consultant-gross'!D:D,eslam.data!AQ1220,'consultant-gross'!G:G)</f>
        <v>0</v>
      </c>
      <c r="AI1220" s="14">
        <f>SUMIF('consultant-net'!D:D,eslam.data!AQ1220,'consultant-net'!F:F)</f>
        <v>0</v>
      </c>
      <c r="AJ1220" s="2" t="str">
        <f>VLOOKUP(A1220,'eslam-to-invoicing'!A:B,2,0)</f>
        <v>Port Said Port Silos</v>
      </c>
      <c r="AQ1220" s="2" t="str">
        <f t="shared" si="164"/>
        <v>Port Said Silos - Local Supply10</v>
      </c>
      <c r="AR1220" s="2" t="str">
        <f t="shared" si="165"/>
        <v>Port Said Port Silos10</v>
      </c>
    </row>
    <row r="1221" spans="1:44" hidden="1" x14ac:dyDescent="0.3">
      <c r="A1221" s="6" t="s">
        <v>109</v>
      </c>
      <c r="B1221" s="32">
        <f>VLOOKUP(A1221,Sheet1!A:B,2,0)</f>
        <v>1</v>
      </c>
      <c r="C1221" s="6">
        <v>11</v>
      </c>
      <c r="D1221" s="25"/>
      <c r="F1221" s="26">
        <f>_xlfn.MAXIFS('data-from-invoicing'!E:E,'data-from-invoicing'!D:D,eslam.data!AR1221)</f>
        <v>5057462.5199999996</v>
      </c>
      <c r="G1221" s="2">
        <f t="shared" si="162"/>
        <v>5057462.5199999996</v>
      </c>
      <c r="H1221" s="2"/>
      <c r="I1221" s="23"/>
      <c r="J1221" s="2">
        <f>SUMIF('collection only'!D:D,eslam.data!AQ1221,'collection only'!E:E)</f>
        <v>833789.82</v>
      </c>
      <c r="K1221" s="26">
        <f>SUMIF('data-from-invoicing'!D:D,eslam.data!AR1221,'data-from-invoicing'!F:F)</f>
        <v>4473647.9860000005</v>
      </c>
      <c r="L1221" s="2">
        <f t="shared" si="163"/>
        <v>3639858.1660000007</v>
      </c>
      <c r="M1221" s="2"/>
      <c r="Q1221" s="23"/>
      <c r="S1221" s="1">
        <v>45596</v>
      </c>
      <c r="T1221" s="1">
        <v>45596</v>
      </c>
      <c r="U1221" s="1">
        <v>45596</v>
      </c>
      <c r="V1221">
        <v>21</v>
      </c>
      <c r="W1221" s="1">
        <v>45617</v>
      </c>
      <c r="AF1221" s="2">
        <v>0</v>
      </c>
      <c r="AG1221" s="14">
        <f>SUMIF('consultant-gross'!D:D,eslam.data!AQ1221,'consultant-gross'!F:F)</f>
        <v>0</v>
      </c>
      <c r="AH1221" s="14">
        <f>SUMIF('consultant-gross'!D:D,eslam.data!AQ1221,'consultant-gross'!G:G)</f>
        <v>0</v>
      </c>
      <c r="AI1221" s="14">
        <f>SUMIF('consultant-net'!D:D,eslam.data!AQ1221,'consultant-net'!F:F)</f>
        <v>0</v>
      </c>
      <c r="AJ1221" s="2" t="str">
        <f>VLOOKUP(A1221,'eslam-to-invoicing'!A:B,2,0)</f>
        <v>Port Said Port Silos</v>
      </c>
      <c r="AQ1221" s="2" t="str">
        <f t="shared" si="164"/>
        <v>Port Said Silos - Local Supply11</v>
      </c>
      <c r="AR1221" s="2" t="str">
        <f t="shared" si="165"/>
        <v>Port Said Port Silos11</v>
      </c>
    </row>
    <row r="1222" spans="1:44" hidden="1" x14ac:dyDescent="0.3">
      <c r="A1222" s="6" t="s">
        <v>20</v>
      </c>
      <c r="B1222" s="32">
        <f>VLOOKUP(A1222,Sheet1!A:B,2,0)</f>
        <v>1</v>
      </c>
      <c r="C1222" s="6">
        <v>2</v>
      </c>
      <c r="D1222" s="25"/>
      <c r="E1222" s="2">
        <v>1669926.8</v>
      </c>
      <c r="F1222" s="26">
        <f>_xlfn.MAXIFS('data-from-invoicing'!E:E,'data-from-invoicing'!D:D,eslam.data!AR1222)</f>
        <v>0</v>
      </c>
      <c r="G1222" s="2">
        <f t="shared" si="162"/>
        <v>-1669926.8</v>
      </c>
      <c r="H1222" s="2"/>
      <c r="I1222" s="23"/>
      <c r="J1222" s="2">
        <f>SUMIF('collection only'!D:D,eslam.data!AQ1222,'collection only'!E:E)</f>
        <v>1160599</v>
      </c>
      <c r="K1222" s="26">
        <f>SUMIF('data-from-invoicing'!D:D,eslam.data!AR1222,'data-from-invoicing'!F:F)</f>
        <v>0</v>
      </c>
      <c r="L1222" s="2">
        <f t="shared" si="163"/>
        <v>-1160599</v>
      </c>
      <c r="M1222" s="2"/>
      <c r="Q1222" s="23"/>
      <c r="R1222" s="2">
        <v>1244095.47</v>
      </c>
      <c r="S1222" s="1">
        <v>43281</v>
      </c>
      <c r="T1222" s="1">
        <v>43284</v>
      </c>
      <c r="U1222" s="1">
        <v>43286</v>
      </c>
      <c r="V1222">
        <v>30</v>
      </c>
      <c r="W1222" s="1">
        <v>43316</v>
      </c>
      <c r="X1222" s="1">
        <v>43303</v>
      </c>
      <c r="Y1222" s="2">
        <v>1669926.8</v>
      </c>
      <c r="Z1222" s="2">
        <v>0</v>
      </c>
      <c r="AF1222" s="2">
        <v>0</v>
      </c>
      <c r="AG1222" s="14">
        <f>SUMIF('consultant-gross'!D:D,eslam.data!AQ1222,'consultant-gross'!F:F)</f>
        <v>0</v>
      </c>
      <c r="AH1222" s="14">
        <f>SUMIF('consultant-gross'!D:D,eslam.data!AQ1222,'consultant-gross'!G:G)</f>
        <v>0</v>
      </c>
      <c r="AI1222" s="14">
        <f>SUMIF('consultant-net'!D:D,eslam.data!AQ1222,'consultant-net'!F:F)</f>
        <v>0</v>
      </c>
      <c r="AJ1222" s="2">
        <f>VLOOKUP(A1222,'eslam-to-invoicing'!A:B,2,0)</f>
        <v>0</v>
      </c>
      <c r="AQ1222" s="2" t="str">
        <f t="shared" si="164"/>
        <v>PSP Substation2</v>
      </c>
      <c r="AR1222" s="2" t="str">
        <f t="shared" si="165"/>
        <v>02</v>
      </c>
    </row>
    <row r="1223" spans="1:44" hidden="1" x14ac:dyDescent="0.3">
      <c r="A1223" s="6" t="s">
        <v>20</v>
      </c>
      <c r="B1223" s="32">
        <f>VLOOKUP(A1223,Sheet1!A:B,2,0)</f>
        <v>1</v>
      </c>
      <c r="C1223" s="6">
        <v>3</v>
      </c>
      <c r="D1223" s="25"/>
      <c r="E1223" s="2">
        <v>2696322.9906025701</v>
      </c>
      <c r="F1223" s="26">
        <f>_xlfn.MAXIFS('data-from-invoicing'!E:E,'data-from-invoicing'!D:D,eslam.data!AR1223)</f>
        <v>0</v>
      </c>
      <c r="G1223" s="2">
        <f t="shared" si="162"/>
        <v>-2696322.9906025701</v>
      </c>
      <c r="H1223" s="2"/>
      <c r="I1223" s="23"/>
      <c r="J1223" s="2">
        <f>SUMIF('collection only'!D:D,eslam.data!AQ1223,'collection only'!E:E)</f>
        <v>1834172.07</v>
      </c>
      <c r="K1223" s="26">
        <f>SUMIF('data-from-invoicing'!D:D,eslam.data!AR1223,'data-from-invoicing'!F:F)</f>
        <v>0</v>
      </c>
      <c r="L1223" s="2">
        <f t="shared" si="163"/>
        <v>-1834172.07</v>
      </c>
      <c r="M1223" s="2"/>
      <c r="Q1223" s="23"/>
      <c r="R1223" s="2">
        <v>1834172.07</v>
      </c>
      <c r="S1223" s="1">
        <v>43312</v>
      </c>
      <c r="T1223" s="1">
        <v>43317</v>
      </c>
      <c r="U1223" s="1">
        <v>43318</v>
      </c>
      <c r="V1223">
        <v>30</v>
      </c>
      <c r="W1223" s="1">
        <v>43348</v>
      </c>
      <c r="X1223" s="1">
        <v>43384</v>
      </c>
      <c r="Y1223" s="2">
        <v>4366249.7906025685</v>
      </c>
      <c r="AF1223" s="2">
        <v>0</v>
      </c>
      <c r="AG1223" s="14">
        <f>SUMIF('consultant-gross'!D:D,eslam.data!AQ1223,'consultant-gross'!F:F)</f>
        <v>2696322.9906025697</v>
      </c>
      <c r="AH1223" s="14">
        <f>SUMIF('consultant-gross'!D:D,eslam.data!AQ1223,'consultant-gross'!G:G)</f>
        <v>4366249.7906025695</v>
      </c>
      <c r="AI1223" s="14">
        <f>SUMIF('consultant-net'!D:D,eslam.data!AQ1223,'consultant-net'!F:F)</f>
        <v>1834172.07</v>
      </c>
      <c r="AJ1223" s="2">
        <f>VLOOKUP(A1223,'eslam-to-invoicing'!A:B,2,0)</f>
        <v>0</v>
      </c>
      <c r="AQ1223" s="2" t="str">
        <f t="shared" si="164"/>
        <v>PSP Substation3</v>
      </c>
      <c r="AR1223" s="2" t="str">
        <f t="shared" si="165"/>
        <v>03</v>
      </c>
    </row>
    <row r="1224" spans="1:44" hidden="1" x14ac:dyDescent="0.3">
      <c r="A1224" s="6" t="s">
        <v>20</v>
      </c>
      <c r="B1224" s="6">
        <f>VLOOKUP(A1224,Sheet1!A:B,2,0)</f>
        <v>1</v>
      </c>
      <c r="C1224" s="6">
        <v>4</v>
      </c>
      <c r="D1224" s="25"/>
      <c r="F1224" s="26">
        <f>_xlfn.MAXIFS('data-from-invoicing'!E:E,'data-from-invoicing'!D:D,eslam.data!AR1224)</f>
        <v>0</v>
      </c>
      <c r="G1224" s="2">
        <f t="shared" si="162"/>
        <v>0</v>
      </c>
      <c r="H1224" s="2"/>
      <c r="I1224" s="23"/>
      <c r="J1224" s="2">
        <f>SUMIF('collection only'!D:D,eslam.data!AQ1224,'collection only'!E:E)</f>
        <v>1268627.7</v>
      </c>
      <c r="K1224" s="26">
        <f>SUMIF('data-from-invoicing'!D:D,eslam.data!AR1224,'data-from-invoicing'!F:F)</f>
        <v>0</v>
      </c>
      <c r="L1224" s="2">
        <f t="shared" si="163"/>
        <v>-1268627.7</v>
      </c>
      <c r="M1224" s="2"/>
      <c r="Q1224" s="23"/>
      <c r="S1224" s="1">
        <v>43343</v>
      </c>
      <c r="T1224" s="1">
        <v>43353</v>
      </c>
      <c r="U1224" s="1">
        <v>43354</v>
      </c>
      <c r="V1224">
        <v>30</v>
      </c>
      <c r="W1224" s="1">
        <v>43384</v>
      </c>
      <c r="AF1224" s="2">
        <v>0</v>
      </c>
      <c r="AG1224" s="14">
        <f>SUMIF('consultant-gross'!D:D,eslam.data!AQ1224,'consultant-gross'!F:F)</f>
        <v>0</v>
      </c>
      <c r="AH1224" s="14">
        <f>SUMIF('consultant-gross'!D:D,eslam.data!AQ1224,'consultant-gross'!G:G)</f>
        <v>0</v>
      </c>
      <c r="AI1224" s="14">
        <f>SUMIF('consultant-net'!D:D,eslam.data!AQ1224,'consultant-net'!F:F)</f>
        <v>0</v>
      </c>
      <c r="AJ1224" s="2">
        <f>VLOOKUP(A1224,'eslam-to-invoicing'!A:B,2,0)</f>
        <v>0</v>
      </c>
      <c r="AQ1224" s="2" t="str">
        <f t="shared" si="164"/>
        <v>PSP Substation4</v>
      </c>
      <c r="AR1224" s="2" t="str">
        <f t="shared" si="165"/>
        <v>04</v>
      </c>
    </row>
    <row r="1225" spans="1:44" hidden="1" x14ac:dyDescent="0.3">
      <c r="A1225" s="6" t="s">
        <v>20</v>
      </c>
      <c r="B1225" s="32">
        <f>VLOOKUP(A1225,Sheet1!A:B,2,0)</f>
        <v>1</v>
      </c>
      <c r="C1225" s="6">
        <v>5</v>
      </c>
      <c r="D1225" s="25"/>
      <c r="E1225" s="2">
        <v>6439927.7999999998</v>
      </c>
      <c r="F1225" s="26">
        <f>_xlfn.MAXIFS('data-from-invoicing'!E:E,'data-from-invoicing'!D:D,eslam.data!AR1225)</f>
        <v>0</v>
      </c>
      <c r="G1225" s="2">
        <f t="shared" si="162"/>
        <v>-6439927.7999999998</v>
      </c>
      <c r="H1225" s="2"/>
      <c r="I1225" s="23"/>
      <c r="J1225" s="2">
        <f>SUMIF('collection only'!D:D,eslam.data!AQ1225,'collection only'!E:E)</f>
        <v>3991290.99</v>
      </c>
      <c r="K1225" s="26">
        <f>SUMIF('data-from-invoicing'!D:D,eslam.data!AR1225,'data-from-invoicing'!F:F)</f>
        <v>0</v>
      </c>
      <c r="L1225" s="2">
        <f t="shared" si="163"/>
        <v>-3991290.99</v>
      </c>
      <c r="M1225" s="2"/>
      <c r="Q1225" s="23"/>
      <c r="R1225" s="2">
        <v>5046458.33</v>
      </c>
      <c r="S1225" s="1">
        <v>43373</v>
      </c>
      <c r="T1225" s="1">
        <v>43381</v>
      </c>
      <c r="U1225" s="1">
        <v>43381</v>
      </c>
      <c r="V1225">
        <v>30</v>
      </c>
      <c r="W1225" s="1">
        <v>43411</v>
      </c>
      <c r="X1225" s="1">
        <v>43389</v>
      </c>
      <c r="Y1225" s="2">
        <v>12694557.6</v>
      </c>
      <c r="Z1225" s="2">
        <v>0</v>
      </c>
      <c r="AF1225" s="2">
        <v>0</v>
      </c>
      <c r="AG1225" s="14">
        <f>SUMIF('consultant-gross'!D:D,eslam.data!AQ1225,'consultant-gross'!F:F)</f>
        <v>0</v>
      </c>
      <c r="AH1225" s="14">
        <f>SUMIF('consultant-gross'!D:D,eslam.data!AQ1225,'consultant-gross'!G:G)</f>
        <v>0</v>
      </c>
      <c r="AI1225" s="14">
        <f>SUMIF('consultant-net'!D:D,eslam.data!AQ1225,'consultant-net'!F:F)</f>
        <v>0</v>
      </c>
      <c r="AJ1225" s="2">
        <f>VLOOKUP(A1225,'eslam-to-invoicing'!A:B,2,0)</f>
        <v>0</v>
      </c>
      <c r="AQ1225" s="2" t="str">
        <f t="shared" si="164"/>
        <v>PSP Substation5</v>
      </c>
      <c r="AR1225" s="2" t="str">
        <f t="shared" si="165"/>
        <v>05</v>
      </c>
    </row>
    <row r="1226" spans="1:44" hidden="1" x14ac:dyDescent="0.3">
      <c r="A1226" s="6" t="s">
        <v>20</v>
      </c>
      <c r="B1226" s="32">
        <f>VLOOKUP(A1226,Sheet1!A:B,2,0)</f>
        <v>1</v>
      </c>
      <c r="C1226" s="6">
        <v>6</v>
      </c>
      <c r="D1226" s="25"/>
      <c r="E1226" s="2">
        <v>4012970.5200000009</v>
      </c>
      <c r="F1226" s="26">
        <f>_xlfn.MAXIFS('data-from-invoicing'!E:E,'data-from-invoicing'!D:D,eslam.data!AR1226)</f>
        <v>0</v>
      </c>
      <c r="G1226" s="2">
        <f t="shared" si="162"/>
        <v>-4012970.5200000009</v>
      </c>
      <c r="H1226" s="2"/>
      <c r="I1226" s="23"/>
      <c r="J1226" s="2">
        <f>SUMIF('collection only'!D:D,eslam.data!AQ1226,'collection only'!E:E)</f>
        <v>3047586.1</v>
      </c>
      <c r="K1226" s="26">
        <f>SUMIF('data-from-invoicing'!D:D,eslam.data!AR1226,'data-from-invoicing'!F:F)</f>
        <v>0</v>
      </c>
      <c r="L1226" s="2">
        <f t="shared" si="163"/>
        <v>-3047586.1</v>
      </c>
      <c r="M1226" s="2"/>
      <c r="Q1226" s="23"/>
      <c r="R1226" s="2">
        <v>3047586.1</v>
      </c>
      <c r="S1226" s="1">
        <v>43404</v>
      </c>
      <c r="T1226" s="1">
        <v>43414</v>
      </c>
      <c r="U1226" s="1">
        <v>43415</v>
      </c>
      <c r="V1226">
        <v>30</v>
      </c>
      <c r="W1226" s="1">
        <v>43445</v>
      </c>
      <c r="X1226" s="1">
        <v>43425</v>
      </c>
      <c r="Y1226" s="2">
        <v>16707528.119999999</v>
      </c>
      <c r="AF1226" s="2">
        <v>0</v>
      </c>
      <c r="AG1226" s="14">
        <f>SUMIF('consultant-gross'!D:D,eslam.data!AQ1226,'consultant-gross'!F:F)</f>
        <v>0</v>
      </c>
      <c r="AH1226" s="14">
        <f>SUMIF('consultant-gross'!D:D,eslam.data!AQ1226,'consultant-gross'!G:G)</f>
        <v>0</v>
      </c>
      <c r="AI1226" s="14">
        <f>SUMIF('consultant-net'!D:D,eslam.data!AQ1226,'consultant-net'!F:F)</f>
        <v>0</v>
      </c>
      <c r="AJ1226" s="2">
        <f>VLOOKUP(A1226,'eslam-to-invoicing'!A:B,2,0)</f>
        <v>0</v>
      </c>
      <c r="AQ1226" s="2" t="str">
        <f t="shared" si="164"/>
        <v>PSP Substation6</v>
      </c>
      <c r="AR1226" s="2" t="str">
        <f t="shared" si="165"/>
        <v>06</v>
      </c>
    </row>
    <row r="1227" spans="1:44" hidden="1" x14ac:dyDescent="0.3">
      <c r="A1227" s="6" t="s">
        <v>20</v>
      </c>
      <c r="B1227" s="32">
        <f>VLOOKUP(A1227,Sheet1!A:B,2,0)</f>
        <v>1</v>
      </c>
      <c r="C1227" s="6">
        <v>7</v>
      </c>
      <c r="D1227" s="25"/>
      <c r="E1227" s="2">
        <v>3355601.279999997</v>
      </c>
      <c r="F1227" s="26">
        <f>_xlfn.MAXIFS('data-from-invoicing'!E:E,'data-from-invoicing'!D:D,eslam.data!AR1227)</f>
        <v>0</v>
      </c>
      <c r="G1227" s="2">
        <f t="shared" ref="G1227:G1290" si="166">F1227-E1227</f>
        <v>-3355601.279999997</v>
      </c>
      <c r="H1227" s="2"/>
      <c r="I1227" s="23"/>
      <c r="J1227" s="2">
        <f>SUMIF('collection only'!D:D,eslam.data!AQ1227,'collection only'!E:E)</f>
        <v>1780094.35</v>
      </c>
      <c r="K1227" s="26">
        <f>SUMIF('data-from-invoicing'!D:D,eslam.data!AR1227,'data-from-invoicing'!F:F)</f>
        <v>0</v>
      </c>
      <c r="L1227" s="2">
        <f t="shared" ref="L1227:L1290" si="167">K1227-J1227</f>
        <v>-1780094.35</v>
      </c>
      <c r="M1227" s="2"/>
      <c r="Q1227" s="23"/>
      <c r="R1227" s="2">
        <v>2548357.58</v>
      </c>
      <c r="S1227" s="1">
        <v>43434</v>
      </c>
      <c r="T1227" s="1">
        <v>43444</v>
      </c>
      <c r="U1227" s="1">
        <v>43444</v>
      </c>
      <c r="V1227">
        <v>30</v>
      </c>
      <c r="W1227" s="1">
        <v>43474</v>
      </c>
      <c r="X1227" s="1">
        <v>43471</v>
      </c>
      <c r="Y1227" s="2">
        <v>20063129.399999999</v>
      </c>
      <c r="AF1227" s="2">
        <v>0</v>
      </c>
      <c r="AG1227" s="14">
        <f>SUMIF('consultant-gross'!D:D,eslam.data!AQ1227,'consultant-gross'!F:F)</f>
        <v>0</v>
      </c>
      <c r="AH1227" s="14">
        <f>SUMIF('consultant-gross'!D:D,eslam.data!AQ1227,'consultant-gross'!G:G)</f>
        <v>0</v>
      </c>
      <c r="AI1227" s="14">
        <f>SUMIF('consultant-net'!D:D,eslam.data!AQ1227,'consultant-net'!F:F)</f>
        <v>0</v>
      </c>
      <c r="AJ1227" s="2">
        <f>VLOOKUP(A1227,'eslam-to-invoicing'!A:B,2,0)</f>
        <v>0</v>
      </c>
      <c r="AQ1227" s="2" t="str">
        <f t="shared" ref="AQ1227:AQ1290" si="168">A1227&amp;C1227</f>
        <v>PSP Substation7</v>
      </c>
      <c r="AR1227" s="2" t="str">
        <f t="shared" ref="AR1227:AR1290" si="169">AJ1227&amp;C1227</f>
        <v>07</v>
      </c>
    </row>
    <row r="1228" spans="1:44" hidden="1" x14ac:dyDescent="0.3">
      <c r="A1228" s="6" t="s">
        <v>20</v>
      </c>
      <c r="B1228" s="32">
        <f>VLOOKUP(A1228,Sheet1!A:B,2,0)</f>
        <v>1</v>
      </c>
      <c r="C1228" s="6">
        <v>8</v>
      </c>
      <c r="D1228" s="25"/>
      <c r="E1228" s="2">
        <v>2786776.2500000042</v>
      </c>
      <c r="F1228" s="26">
        <f>_xlfn.MAXIFS('data-from-invoicing'!E:E,'data-from-invoicing'!D:D,eslam.data!AR1228)</f>
        <v>0</v>
      </c>
      <c r="G1228" s="2">
        <f t="shared" si="166"/>
        <v>-2786776.2500000042</v>
      </c>
      <c r="H1228" s="2"/>
      <c r="I1228" s="23"/>
      <c r="J1228" s="2">
        <f>SUMIF('collection only'!D:D,eslam.data!AQ1228,'collection only'!E:E)</f>
        <v>1829713.21</v>
      </c>
      <c r="K1228" s="26">
        <f>SUMIF('data-from-invoicing'!D:D,eslam.data!AR1228,'data-from-invoicing'!F:F)</f>
        <v>0</v>
      </c>
      <c r="L1228" s="2">
        <f t="shared" si="167"/>
        <v>-1829713.21</v>
      </c>
      <c r="M1228" s="2"/>
      <c r="Q1228" s="23"/>
      <c r="R1228" s="2">
        <v>2116372.52</v>
      </c>
      <c r="S1228" s="1">
        <v>43465</v>
      </c>
      <c r="T1228" s="1">
        <v>43477</v>
      </c>
      <c r="U1228" s="1">
        <v>43481</v>
      </c>
      <c r="V1228">
        <v>30</v>
      </c>
      <c r="W1228" s="1">
        <v>43511</v>
      </c>
      <c r="X1228" s="1">
        <v>43501</v>
      </c>
      <c r="Y1228" s="2">
        <v>22849905.649999999</v>
      </c>
      <c r="Z1228" s="2">
        <v>0</v>
      </c>
      <c r="AF1228" s="2">
        <v>0</v>
      </c>
      <c r="AG1228" s="14">
        <f>SUMIF('consultant-gross'!D:D,eslam.data!AQ1228,'consultant-gross'!F:F)</f>
        <v>0</v>
      </c>
      <c r="AH1228" s="14">
        <f>SUMIF('consultant-gross'!D:D,eslam.data!AQ1228,'consultant-gross'!G:G)</f>
        <v>0</v>
      </c>
      <c r="AI1228" s="14">
        <f>SUMIF('consultant-net'!D:D,eslam.data!AQ1228,'consultant-net'!F:F)</f>
        <v>0</v>
      </c>
      <c r="AJ1228" s="2">
        <f>VLOOKUP(A1228,'eslam-to-invoicing'!A:B,2,0)</f>
        <v>0</v>
      </c>
      <c r="AQ1228" s="2" t="str">
        <f t="shared" si="168"/>
        <v>PSP Substation8</v>
      </c>
      <c r="AR1228" s="2" t="str">
        <f t="shared" si="169"/>
        <v>08</v>
      </c>
    </row>
    <row r="1229" spans="1:44" hidden="1" x14ac:dyDescent="0.3">
      <c r="A1229" s="6" t="s">
        <v>20</v>
      </c>
      <c r="B1229" s="32">
        <f>VLOOKUP(A1229,Sheet1!A:B,2,0)</f>
        <v>1</v>
      </c>
      <c r="C1229" s="6">
        <v>9</v>
      </c>
      <c r="D1229" s="25"/>
      <c r="E1229" s="2">
        <v>2055054.899999999</v>
      </c>
      <c r="F1229" s="26">
        <f>_xlfn.MAXIFS('data-from-invoicing'!E:E,'data-from-invoicing'!D:D,eslam.data!AR1229)</f>
        <v>0</v>
      </c>
      <c r="G1229" s="2">
        <f t="shared" si="166"/>
        <v>-2055054.899999999</v>
      </c>
      <c r="H1229" s="2"/>
      <c r="I1229" s="23"/>
      <c r="J1229" s="2">
        <f>SUMIF('collection only'!D:D,eslam.data!AQ1229,'collection only'!E:E)</f>
        <v>1314287.28</v>
      </c>
      <c r="K1229" s="26">
        <f>SUMIF('data-from-invoicing'!D:D,eslam.data!AR1229,'data-from-invoicing'!F:F)</f>
        <v>0</v>
      </c>
      <c r="L1229" s="2">
        <f t="shared" si="167"/>
        <v>-1314287.28</v>
      </c>
      <c r="M1229" s="2"/>
      <c r="Q1229" s="23"/>
      <c r="R1229" s="2">
        <v>1560678.78</v>
      </c>
      <c r="S1229" s="1">
        <v>43496</v>
      </c>
      <c r="T1229" s="1">
        <v>43506</v>
      </c>
      <c r="U1229" s="1">
        <v>43519</v>
      </c>
      <c r="V1229">
        <v>30</v>
      </c>
      <c r="W1229" s="1">
        <v>43549</v>
      </c>
      <c r="X1229" s="1">
        <v>43566</v>
      </c>
      <c r="Y1229" s="2">
        <v>24904960.550000001</v>
      </c>
      <c r="AF1229" s="2">
        <v>0</v>
      </c>
      <c r="AG1229" s="14">
        <f>SUMIF('consultant-gross'!D:D,eslam.data!AQ1229,'consultant-gross'!F:F)</f>
        <v>0</v>
      </c>
      <c r="AH1229" s="14">
        <f>SUMIF('consultant-gross'!D:D,eslam.data!AQ1229,'consultant-gross'!G:G)</f>
        <v>0</v>
      </c>
      <c r="AI1229" s="14">
        <f>SUMIF('consultant-net'!D:D,eslam.data!AQ1229,'consultant-net'!F:F)</f>
        <v>0</v>
      </c>
      <c r="AJ1229" s="2">
        <f>VLOOKUP(A1229,'eslam-to-invoicing'!A:B,2,0)</f>
        <v>0</v>
      </c>
      <c r="AQ1229" s="2" t="str">
        <f t="shared" si="168"/>
        <v>PSP Substation9</v>
      </c>
      <c r="AR1229" s="2" t="str">
        <f t="shared" si="169"/>
        <v>09</v>
      </c>
    </row>
    <row r="1230" spans="1:44" hidden="1" x14ac:dyDescent="0.3">
      <c r="A1230" s="6" t="s">
        <v>20</v>
      </c>
      <c r="B1230" s="32">
        <f>VLOOKUP(A1230,Sheet1!A:B,2,0)</f>
        <v>1</v>
      </c>
      <c r="C1230" s="6">
        <v>10</v>
      </c>
      <c r="D1230" s="25"/>
      <c r="E1230" s="2">
        <v>4978707.75</v>
      </c>
      <c r="F1230" s="26">
        <f>_xlfn.MAXIFS('data-from-invoicing'!E:E,'data-from-invoicing'!D:D,eslam.data!AR1230)</f>
        <v>0</v>
      </c>
      <c r="G1230" s="2">
        <f t="shared" si="166"/>
        <v>-4978707.75</v>
      </c>
      <c r="H1230" s="2"/>
      <c r="I1230" s="23"/>
      <c r="J1230" s="2">
        <f>SUMIF('collection only'!D:D,eslam.data!AQ1230,'collection only'!E:E)</f>
        <v>3264225.8</v>
      </c>
      <c r="K1230" s="26">
        <f>SUMIF('data-from-invoicing'!D:D,eslam.data!AR1230,'data-from-invoicing'!F:F)</f>
        <v>0</v>
      </c>
      <c r="L1230" s="2">
        <f t="shared" si="167"/>
        <v>-3264225.8</v>
      </c>
      <c r="M1230" s="2"/>
      <c r="Q1230" s="23"/>
      <c r="R1230" s="2">
        <v>3808343.08</v>
      </c>
      <c r="S1230" s="1">
        <v>43555</v>
      </c>
      <c r="T1230" s="1">
        <v>43555</v>
      </c>
      <c r="U1230" s="1">
        <v>43558</v>
      </c>
      <c r="V1230">
        <v>30</v>
      </c>
      <c r="W1230" s="1">
        <v>43588</v>
      </c>
      <c r="X1230" s="1">
        <v>43578</v>
      </c>
      <c r="Y1230" s="2">
        <v>29883668.300000001</v>
      </c>
      <c r="AF1230" s="2">
        <v>0</v>
      </c>
      <c r="AG1230" s="14">
        <f>SUMIF('consultant-gross'!D:D,eslam.data!AQ1230,'consultant-gross'!F:F)</f>
        <v>4978707.75</v>
      </c>
      <c r="AH1230" s="14">
        <f>SUMIF('consultant-gross'!D:D,eslam.data!AQ1230,'consultant-gross'!G:G)</f>
        <v>29883668.300000001</v>
      </c>
      <c r="AI1230" s="14">
        <f>SUMIF('consultant-net'!D:D,eslam.data!AQ1230,'consultant-net'!F:F)</f>
        <v>3808343.08</v>
      </c>
      <c r="AJ1230" s="2">
        <f>VLOOKUP(A1230,'eslam-to-invoicing'!A:B,2,0)</f>
        <v>0</v>
      </c>
      <c r="AQ1230" s="2" t="str">
        <f t="shared" si="168"/>
        <v>PSP Substation10</v>
      </c>
      <c r="AR1230" s="2" t="str">
        <f t="shared" si="169"/>
        <v>010</v>
      </c>
    </row>
    <row r="1231" spans="1:44" hidden="1" x14ac:dyDescent="0.3">
      <c r="A1231" s="6" t="s">
        <v>20</v>
      </c>
      <c r="B1231" s="6">
        <f>VLOOKUP(A1231,Sheet1!A:B,2,0)</f>
        <v>1</v>
      </c>
      <c r="C1231" s="6">
        <v>11</v>
      </c>
      <c r="D1231" s="25"/>
      <c r="F1231" s="26">
        <f>_xlfn.MAXIFS('data-from-invoicing'!E:E,'data-from-invoicing'!D:D,eslam.data!AR1231)</f>
        <v>0</v>
      </c>
      <c r="G1231" s="2">
        <f t="shared" si="166"/>
        <v>0</v>
      </c>
      <c r="H1231" s="2"/>
      <c r="I1231" s="23"/>
      <c r="J1231" s="2">
        <f>SUMIF('collection only'!D:D,eslam.data!AQ1231,'collection only'!E:E)</f>
        <v>2606365.14</v>
      </c>
      <c r="K1231" s="26">
        <f>SUMIF('data-from-invoicing'!D:D,eslam.data!AR1231,'data-from-invoicing'!F:F)</f>
        <v>0</v>
      </c>
      <c r="L1231" s="2">
        <f t="shared" si="167"/>
        <v>-2606365.14</v>
      </c>
      <c r="M1231" s="2"/>
      <c r="Q1231" s="23"/>
      <c r="S1231" s="1">
        <v>43646</v>
      </c>
      <c r="T1231" s="1">
        <v>43641</v>
      </c>
      <c r="U1231" s="1">
        <v>43821</v>
      </c>
      <c r="V1231">
        <v>30</v>
      </c>
      <c r="W1231" s="1">
        <v>43851</v>
      </c>
      <c r="AF1231" s="2">
        <v>0</v>
      </c>
      <c r="AG1231" s="14">
        <f>SUMIF('consultant-gross'!D:D,eslam.data!AQ1231,'consultant-gross'!F:F)</f>
        <v>0</v>
      </c>
      <c r="AH1231" s="14">
        <f>SUMIF('consultant-gross'!D:D,eslam.data!AQ1231,'consultant-gross'!G:G)</f>
        <v>0</v>
      </c>
      <c r="AI1231" s="14">
        <f>SUMIF('consultant-net'!D:D,eslam.data!AQ1231,'consultant-net'!F:F)</f>
        <v>0</v>
      </c>
      <c r="AJ1231" s="2">
        <f>VLOOKUP(A1231,'eslam-to-invoicing'!A:B,2,0)</f>
        <v>0</v>
      </c>
      <c r="AQ1231" s="2" t="str">
        <f t="shared" si="168"/>
        <v>PSP Substation11</v>
      </c>
      <c r="AR1231" s="2" t="str">
        <f t="shared" si="169"/>
        <v>011</v>
      </c>
    </row>
    <row r="1232" spans="1:44" hidden="1" x14ac:dyDescent="0.3">
      <c r="A1232" s="6" t="s">
        <v>20</v>
      </c>
      <c r="B1232" s="32">
        <f>VLOOKUP(A1232,Sheet1!A:B,2,0)</f>
        <v>1</v>
      </c>
      <c r="C1232" s="6">
        <v>12</v>
      </c>
      <c r="D1232" s="25"/>
      <c r="E1232" s="2">
        <v>54510.720883313566</v>
      </c>
      <c r="F1232" s="26">
        <f>_xlfn.MAXIFS('data-from-invoicing'!E:E,'data-from-invoicing'!D:D,eslam.data!AR1232)</f>
        <v>0</v>
      </c>
      <c r="G1232" s="2">
        <f t="shared" si="166"/>
        <v>-54510.720883313566</v>
      </c>
      <c r="H1232" s="2"/>
      <c r="I1232" s="23"/>
      <c r="J1232" s="2">
        <f>SUMIF('collection only'!D:D,eslam.data!AQ1232,'collection only'!E:E)</f>
        <v>28515</v>
      </c>
      <c r="K1232" s="26">
        <f>SUMIF('data-from-invoicing'!D:D,eslam.data!AR1232,'data-from-invoicing'!F:F)</f>
        <v>0</v>
      </c>
      <c r="L1232" s="2">
        <f t="shared" si="167"/>
        <v>-28515</v>
      </c>
      <c r="M1232" s="2"/>
      <c r="Q1232" s="23"/>
      <c r="R1232" s="2">
        <v>28515</v>
      </c>
      <c r="S1232" s="1">
        <v>43646</v>
      </c>
      <c r="T1232" s="1">
        <v>43641</v>
      </c>
      <c r="U1232" s="1">
        <v>44171</v>
      </c>
      <c r="V1232">
        <v>30</v>
      </c>
      <c r="W1232" s="1">
        <v>44201</v>
      </c>
      <c r="X1232" s="1">
        <v>44174</v>
      </c>
      <c r="Y1232" s="2">
        <v>32341773.95088331</v>
      </c>
      <c r="AF1232" s="2">
        <v>0</v>
      </c>
      <c r="AG1232" s="14">
        <f>SUMIF('consultant-gross'!D:D,eslam.data!AQ1232,'consultant-gross'!F:F)</f>
        <v>0</v>
      </c>
      <c r="AH1232" s="14">
        <f>SUMIF('consultant-gross'!D:D,eslam.data!AQ1232,'consultant-gross'!G:G)</f>
        <v>0</v>
      </c>
      <c r="AI1232" s="14">
        <f>SUMIF('consultant-net'!D:D,eslam.data!AQ1232,'consultant-net'!F:F)</f>
        <v>0</v>
      </c>
      <c r="AJ1232" s="2">
        <f>VLOOKUP(A1232,'eslam-to-invoicing'!A:B,2,0)</f>
        <v>0</v>
      </c>
      <c r="AQ1232" s="2" t="str">
        <f t="shared" si="168"/>
        <v>PSP Substation12</v>
      </c>
      <c r="AR1232" s="2" t="str">
        <f t="shared" si="169"/>
        <v>012</v>
      </c>
    </row>
    <row r="1233" spans="1:44" hidden="1" x14ac:dyDescent="0.3">
      <c r="A1233" s="6" t="s">
        <v>135</v>
      </c>
      <c r="B1233" s="32">
        <f>VLOOKUP(A1233,Sheet1!A:B,2,0)</f>
        <v>1</v>
      </c>
      <c r="C1233" s="6">
        <v>1</v>
      </c>
      <c r="D1233" s="25"/>
      <c r="E1233" s="2">
        <v>1098993.1000000001</v>
      </c>
      <c r="F1233" s="26">
        <f>_xlfn.MAXIFS('data-from-invoicing'!E:E,'data-from-invoicing'!D:D,eslam.data!AR1233)</f>
        <v>824244.82</v>
      </c>
      <c r="G1233" s="2">
        <f t="shared" si="166"/>
        <v>-274748.28000000014</v>
      </c>
      <c r="H1233" s="2"/>
      <c r="I1233" s="23"/>
      <c r="J1233" s="2">
        <f>SUMIF('collection only'!D:D,eslam.data!AQ1233,'collection only'!E:E)</f>
        <v>947881.6</v>
      </c>
      <c r="K1233" s="26">
        <f>SUMIF('data-from-invoicing'!D:D,eslam.data!AR1233,'data-from-invoicing'!F:F)</f>
        <v>2843644.65</v>
      </c>
      <c r="L1233" s="2">
        <f t="shared" si="167"/>
        <v>1895763.0499999998</v>
      </c>
      <c r="M1233" s="2"/>
      <c r="Q1233" s="23"/>
      <c r="R1233" s="2">
        <v>947881.6</v>
      </c>
      <c r="S1233" s="1">
        <v>45351</v>
      </c>
      <c r="T1233" s="1">
        <v>45351</v>
      </c>
      <c r="U1233" s="1">
        <v>45356</v>
      </c>
      <c r="V1233">
        <v>57</v>
      </c>
      <c r="W1233" s="1">
        <v>45413</v>
      </c>
      <c r="X1233" s="1">
        <v>45369</v>
      </c>
      <c r="Y1233" s="2">
        <v>1098993.1000000001</v>
      </c>
      <c r="AD1233" s="2">
        <v>54949.66</v>
      </c>
      <c r="AF1233" s="2">
        <v>0</v>
      </c>
      <c r="AG1233" s="14">
        <f>SUMIF('consultant-gross'!D:D,eslam.data!AQ1233,'consultant-gross'!F:F)</f>
        <v>1098993.1000000001</v>
      </c>
      <c r="AH1233" s="14">
        <f>SUMIF('consultant-gross'!D:D,eslam.data!AQ1233,'consultant-gross'!G:G)</f>
        <v>1098993.1000000001</v>
      </c>
      <c r="AI1233" s="14">
        <f>SUMIF('consultant-net'!D:D,eslam.data!AQ1233,'consultant-net'!F:F)</f>
        <v>947881.6</v>
      </c>
      <c r="AJ1233" s="2" t="str">
        <f>VLOOKUP(A1233,'eslam-to-invoicing'!A:B,2,0)</f>
        <v>Rabigh PP - Piling Works</v>
      </c>
      <c r="AQ1233" s="2" t="str">
        <f t="shared" si="168"/>
        <v>Rabigh Ext. - Piles1</v>
      </c>
      <c r="AR1233" s="2" t="str">
        <f t="shared" si="169"/>
        <v>Rabigh PP - Piling Works1</v>
      </c>
    </row>
    <row r="1234" spans="1:44" hidden="1" x14ac:dyDescent="0.3">
      <c r="A1234" s="6" t="s">
        <v>135</v>
      </c>
      <c r="B1234" s="32">
        <f>VLOOKUP(A1234,Sheet1!A:B,2,0)</f>
        <v>1</v>
      </c>
      <c r="C1234" s="6">
        <v>2</v>
      </c>
      <c r="D1234" s="25"/>
      <c r="E1234" s="2">
        <v>1361202.3</v>
      </c>
      <c r="F1234" s="26">
        <f>_xlfn.MAXIFS('data-from-invoicing'!E:E,'data-from-invoicing'!D:D,eslam.data!AR1234)</f>
        <v>833736.43</v>
      </c>
      <c r="G1234" s="2">
        <f t="shared" si="166"/>
        <v>-527465.87</v>
      </c>
      <c r="H1234" s="2"/>
      <c r="I1234" s="23"/>
      <c r="J1234" s="2">
        <f>SUMIF('collection only'!D:D,eslam.data!AQ1234,'collection only'!E:E)</f>
        <v>1174037</v>
      </c>
      <c r="K1234" s="26">
        <f>SUMIF('data-from-invoicing'!D:D,eslam.data!AR1234,'data-from-invoicing'!F:F)</f>
        <v>3091630.75</v>
      </c>
      <c r="L1234" s="2">
        <f t="shared" si="167"/>
        <v>1917593.75</v>
      </c>
      <c r="M1234" s="2"/>
      <c r="Q1234" s="23"/>
      <c r="R1234" s="2">
        <v>1174036.98</v>
      </c>
      <c r="S1234" s="1">
        <v>45412</v>
      </c>
      <c r="T1234" s="1">
        <v>45406</v>
      </c>
      <c r="U1234" s="1">
        <v>45406</v>
      </c>
      <c r="V1234">
        <v>57</v>
      </c>
      <c r="W1234" s="1">
        <v>45463</v>
      </c>
      <c r="X1234" s="1">
        <v>45414</v>
      </c>
      <c r="Y1234" s="2">
        <v>2460195.4</v>
      </c>
      <c r="AD1234" s="2">
        <v>123009.77</v>
      </c>
      <c r="AF1234" s="2">
        <v>0</v>
      </c>
      <c r="AG1234" s="14">
        <f>SUMIF('consultant-gross'!D:D,eslam.data!AQ1234,'consultant-gross'!F:F)</f>
        <v>1361202.2999999998</v>
      </c>
      <c r="AH1234" s="14">
        <f>SUMIF('consultant-gross'!D:D,eslam.data!AQ1234,'consultant-gross'!G:G)</f>
        <v>2460195.4</v>
      </c>
      <c r="AI1234" s="14">
        <f>SUMIF('consultant-net'!D:D,eslam.data!AQ1234,'consultant-net'!F:F)</f>
        <v>1174036.98</v>
      </c>
      <c r="AJ1234" s="2" t="str">
        <f>VLOOKUP(A1234,'eslam-to-invoicing'!A:B,2,0)</f>
        <v>Rabigh PP - Piling Works</v>
      </c>
      <c r="AQ1234" s="2" t="str">
        <f t="shared" si="168"/>
        <v>Rabigh Ext. - Piles2</v>
      </c>
      <c r="AR1234" s="2" t="str">
        <f t="shared" si="169"/>
        <v>Rabigh PP - Piling Works2</v>
      </c>
    </row>
    <row r="1235" spans="1:44" hidden="1" x14ac:dyDescent="0.3">
      <c r="A1235" s="6" t="s">
        <v>135</v>
      </c>
      <c r="B1235" s="32">
        <f>VLOOKUP(A1235,Sheet1!A:B,2,0)</f>
        <v>1</v>
      </c>
      <c r="C1235" s="6">
        <v>3</v>
      </c>
      <c r="D1235" s="25"/>
      <c r="F1235" s="26">
        <f>_xlfn.MAXIFS('data-from-invoicing'!E:E,'data-from-invoicing'!D:D,eslam.data!AR1235)</f>
        <v>840198</v>
      </c>
      <c r="G1235" s="2">
        <f t="shared" si="166"/>
        <v>840198</v>
      </c>
      <c r="H1235" s="2"/>
      <c r="I1235" s="23"/>
      <c r="J1235" s="2">
        <f>SUMIF('collection only'!D:D,eslam.data!AQ1235,'collection only'!E:E)</f>
        <v>966227</v>
      </c>
      <c r="K1235" s="26">
        <f>SUMIF('data-from-invoicing'!D:D,eslam.data!AR1235,'data-from-invoicing'!F:F)</f>
        <v>2898683.1</v>
      </c>
      <c r="L1235" s="2">
        <f t="shared" si="167"/>
        <v>1932456.1</v>
      </c>
      <c r="M1235" s="2"/>
      <c r="Q1235" s="23"/>
      <c r="S1235" s="1">
        <v>45412</v>
      </c>
      <c r="T1235" s="1">
        <v>45426</v>
      </c>
      <c r="U1235" s="1">
        <v>45426</v>
      </c>
      <c r="V1235">
        <v>57</v>
      </c>
      <c r="W1235" s="1">
        <v>45483</v>
      </c>
      <c r="AF1235" s="2">
        <v>0</v>
      </c>
      <c r="AG1235" s="14">
        <f>SUMIF('consultant-gross'!D:D,eslam.data!AQ1235,'consultant-gross'!F:F)</f>
        <v>0</v>
      </c>
      <c r="AH1235" s="14">
        <f>SUMIF('consultant-gross'!D:D,eslam.data!AQ1235,'consultant-gross'!G:G)</f>
        <v>0</v>
      </c>
      <c r="AI1235" s="14">
        <f>SUMIF('consultant-net'!D:D,eslam.data!AQ1235,'consultant-net'!F:F)</f>
        <v>0</v>
      </c>
      <c r="AJ1235" s="2" t="str">
        <f>VLOOKUP(A1235,'eslam-to-invoicing'!A:B,2,0)</f>
        <v>Rabigh PP - Piling Works</v>
      </c>
      <c r="AQ1235" s="2" t="str">
        <f t="shared" si="168"/>
        <v>Rabigh Ext. - Piles3</v>
      </c>
      <c r="AR1235" s="2" t="str">
        <f t="shared" si="169"/>
        <v>Rabigh PP - Piling Works3</v>
      </c>
    </row>
    <row r="1236" spans="1:44" hidden="1" x14ac:dyDescent="0.3">
      <c r="A1236" s="6" t="s">
        <v>135</v>
      </c>
      <c r="B1236" s="32">
        <f>VLOOKUP(A1236,Sheet1!A:B,2,0)</f>
        <v>1</v>
      </c>
      <c r="C1236" s="6">
        <v>4</v>
      </c>
      <c r="D1236" s="25"/>
      <c r="E1236" s="2">
        <v>2071949.5</v>
      </c>
      <c r="F1236" s="26">
        <f>_xlfn.MAXIFS('data-from-invoicing'!E:E,'data-from-invoicing'!D:D,eslam.data!AR1236)</f>
        <v>1553962.12</v>
      </c>
      <c r="G1236" s="2">
        <f t="shared" si="166"/>
        <v>-517987.37999999989</v>
      </c>
      <c r="H1236" s="2"/>
      <c r="I1236" s="23"/>
      <c r="J1236" s="2">
        <f>SUMIF('collection only'!D:D,eslam.data!AQ1236,'collection only'!E:E)</f>
        <v>1787056</v>
      </c>
      <c r="K1236" s="26">
        <f>SUMIF('data-from-invoicing'!D:D,eslam.data!AR1236,'data-from-invoicing'!F:F)</f>
        <v>5361169.32</v>
      </c>
      <c r="L1236" s="2">
        <f t="shared" si="167"/>
        <v>3574113.3200000003</v>
      </c>
      <c r="M1236" s="2"/>
      <c r="Q1236" s="23"/>
      <c r="R1236" s="2">
        <v>1787056.4437500001</v>
      </c>
      <c r="S1236" s="1">
        <v>45443</v>
      </c>
      <c r="T1236" s="1">
        <v>45444</v>
      </c>
      <c r="U1236" s="1">
        <v>45453</v>
      </c>
      <c r="V1236">
        <v>57</v>
      </c>
      <c r="W1236" s="1">
        <v>45510</v>
      </c>
      <c r="X1236" s="1">
        <v>45481</v>
      </c>
      <c r="Y1236" s="2">
        <v>5652409</v>
      </c>
      <c r="AD1236" s="2">
        <v>282620.45</v>
      </c>
      <c r="AF1236" s="2">
        <v>0</v>
      </c>
      <c r="AG1236" s="14">
        <f>SUMIF('consultant-gross'!D:D,eslam.data!AQ1236,'consultant-gross'!F:F)</f>
        <v>2071949.5</v>
      </c>
      <c r="AH1236" s="14">
        <f>SUMIF('consultant-gross'!D:D,eslam.data!AQ1236,'consultant-gross'!G:G)</f>
        <v>5652409</v>
      </c>
      <c r="AI1236" s="14">
        <f>SUMIF('consultant-net'!D:D,eslam.data!AQ1236,'consultant-net'!F:F)</f>
        <v>1787056.4437499999</v>
      </c>
      <c r="AJ1236" s="2" t="str">
        <f>VLOOKUP(A1236,'eslam-to-invoicing'!A:B,2,0)</f>
        <v>Rabigh PP - Piling Works</v>
      </c>
      <c r="AQ1236" s="2" t="str">
        <f t="shared" si="168"/>
        <v>Rabigh Ext. - Piles4</v>
      </c>
      <c r="AR1236" s="2" t="str">
        <f t="shared" si="169"/>
        <v>Rabigh PP - Piling Works4</v>
      </c>
    </row>
    <row r="1237" spans="1:44" hidden="1" x14ac:dyDescent="0.3">
      <c r="A1237" s="6" t="s">
        <v>135</v>
      </c>
      <c r="B1237" s="32">
        <f>VLOOKUP(A1237,Sheet1!A:B,2,0)</f>
        <v>1</v>
      </c>
      <c r="C1237" s="6">
        <v>5</v>
      </c>
      <c r="D1237" s="25"/>
      <c r="F1237" s="26">
        <f>_xlfn.MAXIFS('data-from-invoicing'!E:E,'data-from-invoicing'!D:D,eslam.data!AR1237)</f>
        <v>983150.55</v>
      </c>
      <c r="G1237" s="2">
        <f t="shared" si="166"/>
        <v>983150.55</v>
      </c>
      <c r="H1237" s="2"/>
      <c r="I1237" s="23"/>
      <c r="J1237" s="2">
        <f>SUMIF('collection only'!D:D,eslam.data!AQ1237,'collection only'!E:E)</f>
        <v>1130623</v>
      </c>
      <c r="K1237" s="26">
        <f>SUMIF('data-from-invoicing'!D:D,eslam.data!AR1237,'data-from-invoicing'!F:F)</f>
        <v>3391869.3899999997</v>
      </c>
      <c r="L1237" s="2">
        <f t="shared" si="167"/>
        <v>2261246.3899999997</v>
      </c>
      <c r="M1237" s="2"/>
      <c r="Q1237" s="23"/>
      <c r="S1237" s="1">
        <v>45473</v>
      </c>
      <c r="T1237" s="1">
        <v>45473</v>
      </c>
      <c r="U1237" s="1">
        <v>45483</v>
      </c>
      <c r="V1237">
        <v>57</v>
      </c>
      <c r="W1237" s="1">
        <v>45540</v>
      </c>
      <c r="AF1237" s="2">
        <v>0</v>
      </c>
      <c r="AG1237" s="14">
        <f>SUMIF('consultant-gross'!D:D,eslam.data!AQ1237,'consultant-gross'!F:F)</f>
        <v>0</v>
      </c>
      <c r="AH1237" s="14">
        <f>SUMIF('consultant-gross'!D:D,eslam.data!AQ1237,'consultant-gross'!G:G)</f>
        <v>0</v>
      </c>
      <c r="AI1237" s="14">
        <f>SUMIF('consultant-net'!D:D,eslam.data!AQ1237,'consultant-net'!F:F)</f>
        <v>0</v>
      </c>
      <c r="AJ1237" s="2" t="str">
        <f>VLOOKUP(A1237,'eslam-to-invoicing'!A:B,2,0)</f>
        <v>Rabigh PP - Piling Works</v>
      </c>
      <c r="AQ1237" s="2" t="str">
        <f t="shared" si="168"/>
        <v>Rabigh Ext. - Piles5</v>
      </c>
      <c r="AR1237" s="2" t="str">
        <f t="shared" si="169"/>
        <v>Rabigh PP - Piling Works5</v>
      </c>
    </row>
    <row r="1238" spans="1:44" hidden="1" x14ac:dyDescent="0.3">
      <c r="A1238" s="6" t="s">
        <v>135</v>
      </c>
      <c r="B1238" s="32">
        <f>VLOOKUP(A1238,Sheet1!A:B,2,0)</f>
        <v>1</v>
      </c>
      <c r="C1238" s="6">
        <v>6</v>
      </c>
      <c r="D1238" s="25"/>
      <c r="F1238" s="26">
        <f>_xlfn.MAXIFS('data-from-invoicing'!E:E,'data-from-invoicing'!D:D,eslam.data!AR1238)</f>
        <v>1751171.77</v>
      </c>
      <c r="G1238" s="2">
        <f t="shared" si="166"/>
        <v>1751171.77</v>
      </c>
      <c r="H1238" s="2"/>
      <c r="I1238" s="23"/>
      <c r="J1238" s="2">
        <f>SUMIF('collection only'!D:D,eslam.data!AQ1238,'collection only'!E:E)</f>
        <v>2013847.54</v>
      </c>
      <c r="K1238" s="26">
        <f>SUMIF('data-from-invoicing'!D:D,eslam.data!AR1238,'data-from-invoicing'!F:F)</f>
        <v>6041514.1200000001</v>
      </c>
      <c r="L1238" s="2">
        <f t="shared" si="167"/>
        <v>4027666.58</v>
      </c>
      <c r="M1238" s="2"/>
      <c r="Q1238" s="23"/>
      <c r="S1238" s="1">
        <v>45504</v>
      </c>
      <c r="T1238" s="1">
        <v>45504</v>
      </c>
      <c r="U1238" s="1">
        <v>45518</v>
      </c>
      <c r="V1238">
        <v>57</v>
      </c>
      <c r="W1238" s="1">
        <v>45575</v>
      </c>
      <c r="AF1238" s="2">
        <v>0</v>
      </c>
      <c r="AG1238" s="14">
        <f>SUMIF('consultant-gross'!D:D,eslam.data!AQ1238,'consultant-gross'!F:F)</f>
        <v>0</v>
      </c>
      <c r="AH1238" s="14">
        <f>SUMIF('consultant-gross'!D:D,eslam.data!AQ1238,'consultant-gross'!G:G)</f>
        <v>0</v>
      </c>
      <c r="AI1238" s="14">
        <f>SUMIF('consultant-net'!D:D,eslam.data!AQ1238,'consultant-net'!F:F)</f>
        <v>0</v>
      </c>
      <c r="AJ1238" s="2" t="str">
        <f>VLOOKUP(A1238,'eslam-to-invoicing'!A:B,2,0)</f>
        <v>Rabigh PP - Piling Works</v>
      </c>
      <c r="AQ1238" s="2" t="str">
        <f t="shared" si="168"/>
        <v>Rabigh Ext. - Piles6</v>
      </c>
      <c r="AR1238" s="2" t="str">
        <f t="shared" si="169"/>
        <v>Rabigh PP - Piling Works6</v>
      </c>
    </row>
    <row r="1239" spans="1:44" hidden="1" x14ac:dyDescent="0.3">
      <c r="A1239" s="6" t="s">
        <v>135</v>
      </c>
      <c r="B1239" s="32">
        <f>VLOOKUP(A1239,Sheet1!A:B,2,0)</f>
        <v>1</v>
      </c>
      <c r="C1239" s="6">
        <v>7</v>
      </c>
      <c r="D1239" s="25"/>
      <c r="F1239" s="26">
        <f>_xlfn.MAXIFS('data-from-invoicing'!E:E,'data-from-invoicing'!D:D,eslam.data!AR1239)</f>
        <v>2703528.67</v>
      </c>
      <c r="G1239" s="2">
        <f t="shared" si="166"/>
        <v>2703528.67</v>
      </c>
      <c r="H1239" s="2"/>
      <c r="I1239" s="23"/>
      <c r="J1239" s="2">
        <f>SUMIF('collection only'!D:D,eslam.data!AQ1239,'collection only'!E:E)</f>
        <v>0</v>
      </c>
      <c r="K1239" s="26">
        <f>SUMIF('data-from-invoicing'!D:D,eslam.data!AR1239,'data-from-invoicing'!F:F)</f>
        <v>9327173.9100000001</v>
      </c>
      <c r="L1239" s="2">
        <f t="shared" si="167"/>
        <v>9327173.9100000001</v>
      </c>
      <c r="M1239" s="2"/>
      <c r="Q1239" s="23"/>
      <c r="S1239" s="1">
        <v>45535</v>
      </c>
      <c r="T1239" s="1">
        <v>45535</v>
      </c>
      <c r="U1239" s="1">
        <v>45542</v>
      </c>
      <c r="V1239">
        <v>57</v>
      </c>
      <c r="W1239" s="1">
        <v>45599</v>
      </c>
      <c r="AF1239" s="2">
        <v>0</v>
      </c>
      <c r="AG1239" s="14">
        <f>SUMIF('consultant-gross'!D:D,eslam.data!AQ1239,'consultant-gross'!F:F)</f>
        <v>0</v>
      </c>
      <c r="AH1239" s="14">
        <f>SUMIF('consultant-gross'!D:D,eslam.data!AQ1239,'consultant-gross'!G:G)</f>
        <v>0</v>
      </c>
      <c r="AI1239" s="14">
        <f>SUMIF('consultant-net'!D:D,eslam.data!AQ1239,'consultant-net'!F:F)</f>
        <v>0</v>
      </c>
      <c r="AJ1239" s="2" t="str">
        <f>VLOOKUP(A1239,'eslam-to-invoicing'!A:B,2,0)</f>
        <v>Rabigh PP - Piling Works</v>
      </c>
      <c r="AQ1239" s="2" t="str">
        <f t="shared" si="168"/>
        <v>Rabigh Ext. - Piles7</v>
      </c>
      <c r="AR1239" s="2" t="str">
        <f t="shared" si="169"/>
        <v>Rabigh PP - Piling Works7</v>
      </c>
    </row>
    <row r="1240" spans="1:44" hidden="1" x14ac:dyDescent="0.3">
      <c r="A1240" s="6" t="s">
        <v>135</v>
      </c>
      <c r="B1240" s="6">
        <f>VLOOKUP(A1240,Sheet1!A:B,2,0)</f>
        <v>1</v>
      </c>
      <c r="C1240" s="6">
        <v>8</v>
      </c>
      <c r="D1240" s="25"/>
      <c r="F1240" s="26">
        <f>_xlfn.MAXIFS('data-from-invoicing'!E:E,'data-from-invoicing'!D:D,eslam.data!AR1240)</f>
        <v>0</v>
      </c>
      <c r="G1240" s="2">
        <f t="shared" si="166"/>
        <v>0</v>
      </c>
      <c r="H1240" s="2"/>
      <c r="I1240" s="23"/>
      <c r="J1240" s="2">
        <f>SUMIF('collection only'!D:D,eslam.data!AQ1240,'collection only'!E:E)</f>
        <v>0</v>
      </c>
      <c r="K1240" s="26">
        <f>SUMIF('data-from-invoicing'!D:D,eslam.data!AR1240,'data-from-invoicing'!F:F)</f>
        <v>0</v>
      </c>
      <c r="L1240" s="2">
        <f t="shared" si="167"/>
        <v>0</v>
      </c>
      <c r="M1240" s="2"/>
      <c r="Q1240" s="23"/>
      <c r="S1240" s="1">
        <v>45565</v>
      </c>
      <c r="T1240" s="1">
        <v>45565</v>
      </c>
      <c r="U1240" s="1">
        <v>45584</v>
      </c>
      <c r="V1240">
        <v>57</v>
      </c>
      <c r="W1240" s="1">
        <v>45641</v>
      </c>
      <c r="AF1240" s="2">
        <v>0</v>
      </c>
      <c r="AG1240" s="14">
        <f>SUMIF('consultant-gross'!D:D,eslam.data!AQ1240,'consultant-gross'!F:F)</f>
        <v>0</v>
      </c>
      <c r="AH1240" s="14">
        <f>SUMIF('consultant-gross'!D:D,eslam.data!AQ1240,'consultant-gross'!G:G)</f>
        <v>0</v>
      </c>
      <c r="AI1240" s="14">
        <f>SUMIF('consultant-net'!D:D,eslam.data!AQ1240,'consultant-net'!F:F)</f>
        <v>0</v>
      </c>
      <c r="AJ1240" s="2" t="str">
        <f>VLOOKUP(A1240,'eslam-to-invoicing'!A:B,2,0)</f>
        <v>Rabigh PP - Piling Works</v>
      </c>
      <c r="AQ1240" s="2" t="str">
        <f t="shared" si="168"/>
        <v>Rabigh Ext. - Piles8</v>
      </c>
      <c r="AR1240" s="2" t="str">
        <f t="shared" si="169"/>
        <v>Rabigh PP - Piling Works8</v>
      </c>
    </row>
    <row r="1241" spans="1:44" hidden="1" x14ac:dyDescent="0.3">
      <c r="A1241" s="6" t="s">
        <v>146</v>
      </c>
      <c r="B1241" s="32">
        <f>VLOOKUP(A1241,Sheet1!A:B,2,0)</f>
        <v>1</v>
      </c>
      <c r="C1241" s="6">
        <v>1</v>
      </c>
      <c r="D1241" s="25"/>
      <c r="E1241" s="2">
        <v>2561755.35</v>
      </c>
      <c r="F1241" s="26">
        <f>_xlfn.MAXIFS('data-from-invoicing'!E:E,'data-from-invoicing'!D:D,eslam.data!AR1241)</f>
        <v>2313265.08</v>
      </c>
      <c r="G1241" s="2">
        <f t="shared" si="166"/>
        <v>-248490.27000000002</v>
      </c>
      <c r="H1241" s="2"/>
      <c r="I1241" s="23"/>
      <c r="J1241" s="2">
        <f>SUMIF('collection only'!D:D,eslam.data!AQ1241,'collection only'!E:E)</f>
        <v>2660254.84</v>
      </c>
      <c r="K1241" s="26">
        <f>SUMIF('data-from-invoicing'!D:D,eslam.data!AR1241,'data-from-invoicing'!F:F)</f>
        <v>7980764.4900000002</v>
      </c>
      <c r="L1241" s="2">
        <f t="shared" si="167"/>
        <v>5320509.6500000004</v>
      </c>
      <c r="M1241" s="2"/>
      <c r="Q1241" s="23"/>
      <c r="R1241" s="2">
        <v>2283164.46</v>
      </c>
      <c r="S1241" s="1">
        <v>45473</v>
      </c>
      <c r="T1241" s="1">
        <v>45473</v>
      </c>
      <c r="U1241" s="1">
        <v>45482</v>
      </c>
      <c r="V1241">
        <v>75</v>
      </c>
      <c r="W1241" s="1">
        <v>45557</v>
      </c>
      <c r="X1241" s="1">
        <v>45483</v>
      </c>
      <c r="Y1241" s="2">
        <v>2561755.35</v>
      </c>
      <c r="AD1241" s="2">
        <v>128087.77</v>
      </c>
      <c r="AF1241" s="2">
        <v>0</v>
      </c>
      <c r="AG1241" s="14">
        <f>SUMIF('consultant-gross'!D:D,eslam.data!AQ1241,'consultant-gross'!F:F)</f>
        <v>0</v>
      </c>
      <c r="AH1241" s="14">
        <f>SUMIF('consultant-gross'!D:D,eslam.data!AQ1241,'consultant-gross'!G:G)</f>
        <v>0</v>
      </c>
      <c r="AI1241" s="14">
        <f>SUMIF('consultant-net'!D:D,eslam.data!AQ1241,'consultant-net'!F:F)</f>
        <v>0</v>
      </c>
      <c r="AJ1241" s="2" t="str">
        <f>VLOOKUP(A1241,'eslam-to-invoicing'!A:B,2,0)</f>
        <v>Rabigh CCPP-Civil</v>
      </c>
      <c r="AQ1241" s="2" t="str">
        <f t="shared" si="168"/>
        <v>Rabigh Ext. -Building1</v>
      </c>
      <c r="AR1241" s="2" t="str">
        <f t="shared" si="169"/>
        <v>Rabigh CCPP-Civil1</v>
      </c>
    </row>
    <row r="1242" spans="1:44" hidden="1" x14ac:dyDescent="0.3">
      <c r="A1242" s="6" t="s">
        <v>146</v>
      </c>
      <c r="B1242" s="32">
        <f>VLOOKUP(A1242,Sheet1!A:B,2,0)</f>
        <v>1</v>
      </c>
      <c r="C1242" s="6">
        <v>2</v>
      </c>
      <c r="D1242" s="25"/>
      <c r="E1242" s="2">
        <v>5727560.3399999999</v>
      </c>
      <c r="F1242" s="26">
        <f>_xlfn.MAXIFS('data-from-invoicing'!E:E,'data-from-invoicing'!D:D,eslam.data!AR1242)</f>
        <v>4110954.32</v>
      </c>
      <c r="G1242" s="2">
        <f t="shared" si="166"/>
        <v>-1616606.02</v>
      </c>
      <c r="H1242" s="2"/>
      <c r="I1242" s="23"/>
      <c r="J1242" s="2">
        <f>SUMIF('collection only'!D:D,eslam.data!AQ1242,'collection only'!E:E)</f>
        <v>4708047.7699999996</v>
      </c>
      <c r="K1242" s="26">
        <f>SUMIF('data-from-invoicing'!D:D,eslam.data!AR1242,'data-from-invoicing'!F:F)</f>
        <v>14182792.41</v>
      </c>
      <c r="L1242" s="2">
        <f t="shared" si="167"/>
        <v>9474744.6400000006</v>
      </c>
      <c r="M1242" s="2"/>
      <c r="Q1242" s="23"/>
      <c r="R1242" s="2">
        <v>4957387.2204</v>
      </c>
      <c r="S1242" s="1">
        <v>45504</v>
      </c>
      <c r="T1242" s="1">
        <v>45504</v>
      </c>
      <c r="U1242" s="1">
        <v>45509</v>
      </c>
      <c r="V1242">
        <v>75</v>
      </c>
      <c r="W1242" s="1">
        <v>45584</v>
      </c>
      <c r="X1242" s="1">
        <v>45529</v>
      </c>
      <c r="Y1242" s="2">
        <v>8289315.6900000004</v>
      </c>
      <c r="AD1242" s="2">
        <v>414465.78450000013</v>
      </c>
      <c r="AF1242" s="2">
        <v>0</v>
      </c>
      <c r="AG1242" s="14">
        <f>SUMIF('consultant-gross'!D:D,eslam.data!AQ1242,'consultant-gross'!F:F)</f>
        <v>5727560.3399999999</v>
      </c>
      <c r="AH1242" s="14">
        <f>SUMIF('consultant-gross'!D:D,eslam.data!AQ1242,'consultant-gross'!G:G)</f>
        <v>8289315.6900000004</v>
      </c>
      <c r="AI1242" s="14">
        <f>SUMIF('consultant-net'!D:D,eslam.data!AQ1242,'consultant-net'!F:F)</f>
        <v>4957387.2204</v>
      </c>
      <c r="AJ1242" s="2" t="str">
        <f>VLOOKUP(A1242,'eslam-to-invoicing'!A:B,2,0)</f>
        <v>Rabigh CCPP-Civil</v>
      </c>
      <c r="AQ1242" s="2" t="str">
        <f t="shared" si="168"/>
        <v>Rabigh Ext. -Building2</v>
      </c>
      <c r="AR1242" s="2" t="str">
        <f t="shared" si="169"/>
        <v>Rabigh CCPP-Civil2</v>
      </c>
    </row>
    <row r="1243" spans="1:44" hidden="1" x14ac:dyDescent="0.3">
      <c r="A1243" s="6" t="s">
        <v>146</v>
      </c>
      <c r="B1243" s="32">
        <f>VLOOKUP(A1243,Sheet1!A:B,2,0)</f>
        <v>1</v>
      </c>
      <c r="C1243" s="6">
        <v>3</v>
      </c>
      <c r="D1243" s="25"/>
      <c r="E1243" s="2">
        <v>5121658.3299999991</v>
      </c>
      <c r="F1243" s="26">
        <f>_xlfn.MAXIFS('data-from-invoicing'!E:E,'data-from-invoicing'!D:D,eslam.data!AR1243)</f>
        <v>3935285.21</v>
      </c>
      <c r="G1243" s="2">
        <f t="shared" si="166"/>
        <v>-1186373.1199999992</v>
      </c>
      <c r="H1243" s="2"/>
      <c r="I1243" s="23"/>
      <c r="J1243" s="2">
        <f>SUMIF('collection only'!D:D,eslam.data!AQ1243,'collection only'!E:E)</f>
        <v>0</v>
      </c>
      <c r="K1243" s="26">
        <f>SUMIF('data-from-invoicing'!D:D,eslam.data!AR1243,'data-from-invoicing'!F:F)</f>
        <v>18102311.960000001</v>
      </c>
      <c r="L1243" s="2">
        <f t="shared" si="167"/>
        <v>18102311.960000001</v>
      </c>
      <c r="M1243" s="2"/>
      <c r="Q1243" s="23"/>
      <c r="R1243" s="2">
        <v>4088042.3344374979</v>
      </c>
      <c r="S1243" s="1">
        <v>45535</v>
      </c>
      <c r="T1243" s="1">
        <v>45535</v>
      </c>
      <c r="U1243" s="1">
        <v>45540</v>
      </c>
      <c r="V1243">
        <v>75</v>
      </c>
      <c r="W1243" s="1">
        <v>45615</v>
      </c>
      <c r="X1243" s="1">
        <v>45554</v>
      </c>
      <c r="Y1243" s="2">
        <v>13410974.02</v>
      </c>
      <c r="AD1243" s="2">
        <v>670548.701</v>
      </c>
      <c r="AF1243" s="2">
        <v>0</v>
      </c>
      <c r="AG1243" s="14">
        <f>SUMIF('consultant-gross'!D:D,eslam.data!AQ1243,'consultant-gross'!F:F)</f>
        <v>5121658.3299999991</v>
      </c>
      <c r="AH1243" s="14">
        <f>SUMIF('consultant-gross'!D:D,eslam.data!AQ1243,'consultant-gross'!G:G)</f>
        <v>13410974.02</v>
      </c>
      <c r="AI1243" s="14">
        <f>SUMIF('consultant-net'!D:D,eslam.data!AQ1243,'consultant-net'!F:F)</f>
        <v>4088042.3344374984</v>
      </c>
      <c r="AJ1243" s="2" t="str">
        <f>VLOOKUP(A1243,'eslam-to-invoicing'!A:B,2,0)</f>
        <v>Rabigh CCPP-Civil</v>
      </c>
      <c r="AQ1243" s="2" t="str">
        <f t="shared" si="168"/>
        <v>Rabigh Ext. -Building3</v>
      </c>
      <c r="AR1243" s="2" t="str">
        <f t="shared" si="169"/>
        <v>Rabigh CCPP-Civil3</v>
      </c>
    </row>
    <row r="1244" spans="1:44" hidden="1" x14ac:dyDescent="0.3">
      <c r="A1244" s="6" t="s">
        <v>146</v>
      </c>
      <c r="B1244" s="32">
        <f>VLOOKUP(A1244,Sheet1!A:B,2,0)</f>
        <v>1</v>
      </c>
      <c r="C1244" s="6">
        <v>4</v>
      </c>
      <c r="D1244" s="25"/>
      <c r="E1244" s="2">
        <v>6246650.2199999988</v>
      </c>
      <c r="F1244" s="26">
        <f>_xlfn.MAXIFS('data-from-invoicing'!E:E,'data-from-invoicing'!D:D,eslam.data!AR1244)</f>
        <v>0</v>
      </c>
      <c r="G1244" s="2">
        <f t="shared" si="166"/>
        <v>-6246650.2199999988</v>
      </c>
      <c r="H1244" s="2"/>
      <c r="I1244" s="23"/>
      <c r="J1244" s="2">
        <f>SUMIF('collection only'!D:D,eslam.data!AQ1244,'collection only'!E:E)</f>
        <v>0</v>
      </c>
      <c r="K1244" s="26">
        <f>SUMIF('data-from-invoicing'!D:D,eslam.data!AR1244,'data-from-invoicing'!F:F)</f>
        <v>0</v>
      </c>
      <c r="L1244" s="2">
        <f t="shared" si="167"/>
        <v>0</v>
      </c>
      <c r="M1244" s="2"/>
      <c r="Q1244" s="23"/>
      <c r="R1244" s="2">
        <v>4796196.0024249982</v>
      </c>
      <c r="S1244" s="1">
        <v>45565</v>
      </c>
      <c r="T1244" s="1">
        <v>45565</v>
      </c>
      <c r="U1244" s="1">
        <v>45571</v>
      </c>
      <c r="V1244">
        <v>75</v>
      </c>
      <c r="W1244" s="1">
        <v>45646</v>
      </c>
      <c r="X1244" s="1">
        <v>45588</v>
      </c>
      <c r="Y1244" s="2">
        <v>19657624.239999998</v>
      </c>
      <c r="AD1244" s="2">
        <v>982881.21199999994</v>
      </c>
      <c r="AF1244" s="2">
        <v>0</v>
      </c>
      <c r="AG1244" s="14">
        <f>SUMIF('consultant-gross'!D:D,eslam.data!AQ1244,'consultant-gross'!F:F)</f>
        <v>6246650.2199999988</v>
      </c>
      <c r="AH1244" s="14">
        <f>SUMIF('consultant-gross'!D:D,eslam.data!AQ1244,'consultant-gross'!G:G)</f>
        <v>19657624.239999998</v>
      </c>
      <c r="AI1244" s="14">
        <f>SUMIF('consultant-net'!D:D,eslam.data!AQ1244,'consultant-net'!F:F)</f>
        <v>4796196.0024249982</v>
      </c>
      <c r="AJ1244" s="2" t="str">
        <f>VLOOKUP(A1244,'eslam-to-invoicing'!A:B,2,0)</f>
        <v>Rabigh CCPP-Civil</v>
      </c>
      <c r="AQ1244" s="2" t="str">
        <f t="shared" si="168"/>
        <v>Rabigh Ext. -Building4</v>
      </c>
      <c r="AR1244" s="2" t="str">
        <f t="shared" si="169"/>
        <v>Rabigh CCPP-Civil4</v>
      </c>
    </row>
    <row r="1245" spans="1:44" hidden="1" x14ac:dyDescent="0.3">
      <c r="A1245" s="6" t="s">
        <v>146</v>
      </c>
      <c r="B1245" s="6">
        <f>VLOOKUP(A1245,Sheet1!A:B,2,0)</f>
        <v>1</v>
      </c>
      <c r="C1245" s="6">
        <v>5</v>
      </c>
      <c r="D1245" s="25"/>
      <c r="F1245" s="26">
        <f>_xlfn.MAXIFS('data-from-invoicing'!E:E,'data-from-invoicing'!D:D,eslam.data!AR1245)</f>
        <v>0</v>
      </c>
      <c r="G1245" s="2">
        <f t="shared" si="166"/>
        <v>0</v>
      </c>
      <c r="H1245" s="2"/>
      <c r="I1245" s="23"/>
      <c r="J1245" s="2">
        <f>SUMIF('collection only'!D:D,eslam.data!AQ1245,'collection only'!E:E)</f>
        <v>0</v>
      </c>
      <c r="K1245" s="26">
        <f>SUMIF('data-from-invoicing'!D:D,eslam.data!AR1245,'data-from-invoicing'!F:F)</f>
        <v>0</v>
      </c>
      <c r="L1245" s="2">
        <f t="shared" si="167"/>
        <v>0</v>
      </c>
      <c r="M1245" s="2"/>
      <c r="Q1245" s="23"/>
      <c r="S1245" s="1">
        <v>45596</v>
      </c>
      <c r="T1245" s="1">
        <v>45596</v>
      </c>
      <c r="U1245" s="1">
        <v>45599</v>
      </c>
      <c r="V1245">
        <v>75</v>
      </c>
      <c r="W1245" s="1">
        <v>45674</v>
      </c>
      <c r="AF1245" s="2">
        <v>0</v>
      </c>
      <c r="AG1245" s="14">
        <f>SUMIF('consultant-gross'!D:D,eslam.data!AQ1245,'consultant-gross'!F:F)</f>
        <v>0</v>
      </c>
      <c r="AH1245" s="14">
        <f>SUMIF('consultant-gross'!D:D,eslam.data!AQ1245,'consultant-gross'!G:G)</f>
        <v>0</v>
      </c>
      <c r="AI1245" s="14">
        <f>SUMIF('consultant-net'!D:D,eslam.data!AQ1245,'consultant-net'!F:F)</f>
        <v>0</v>
      </c>
      <c r="AJ1245" s="2" t="str">
        <f>VLOOKUP(A1245,'eslam-to-invoicing'!A:B,2,0)</f>
        <v>Rabigh CCPP-Civil</v>
      </c>
      <c r="AQ1245" s="2" t="str">
        <f t="shared" si="168"/>
        <v>Rabigh Ext. -Building5</v>
      </c>
      <c r="AR1245" s="2" t="str">
        <f t="shared" si="169"/>
        <v>Rabigh CCPP-Civil5</v>
      </c>
    </row>
    <row r="1246" spans="1:44" hidden="1" x14ac:dyDescent="0.3">
      <c r="A1246" s="6" t="s">
        <v>93</v>
      </c>
      <c r="B1246" s="6">
        <f>VLOOKUP(A1246,Sheet1!A:B,2,0)</f>
        <v>1</v>
      </c>
      <c r="C1246" s="6">
        <v>1</v>
      </c>
      <c r="D1246" s="25"/>
      <c r="F1246" s="26">
        <f>_xlfn.MAXIFS('data-from-invoicing'!E:E,'data-from-invoicing'!D:D,eslam.data!AR1246)</f>
        <v>0</v>
      </c>
      <c r="G1246" s="2">
        <f t="shared" si="166"/>
        <v>0</v>
      </c>
      <c r="H1246" s="2"/>
      <c r="I1246" s="23"/>
      <c r="J1246" s="2">
        <f>SUMIF('collection only'!D:D,eslam.data!AQ1246,'collection only'!E:E)</f>
        <v>10000000</v>
      </c>
      <c r="K1246" s="26">
        <f>SUMIF('data-from-invoicing'!D:D,eslam.data!AR1246,'data-from-invoicing'!F:F)</f>
        <v>0</v>
      </c>
      <c r="L1246" s="2">
        <f t="shared" si="167"/>
        <v>-10000000</v>
      </c>
      <c r="M1246" s="2"/>
      <c r="N1246" s="2">
        <v>10000000</v>
      </c>
      <c r="Q1246" s="23"/>
      <c r="S1246" s="1">
        <v>44681</v>
      </c>
      <c r="T1246" s="1">
        <v>44676</v>
      </c>
      <c r="U1246" s="1">
        <v>44676</v>
      </c>
      <c r="V1246">
        <v>30</v>
      </c>
      <c r="W1246" s="1">
        <v>44706</v>
      </c>
      <c r="AF1246" s="2">
        <v>0</v>
      </c>
      <c r="AG1246" s="14">
        <f>SUMIF('consultant-gross'!D:D,eslam.data!AQ1246,'consultant-gross'!F:F)</f>
        <v>0</v>
      </c>
      <c r="AH1246" s="14">
        <f>SUMIF('consultant-gross'!D:D,eslam.data!AQ1246,'consultant-gross'!G:G)</f>
        <v>0</v>
      </c>
      <c r="AI1246" s="14">
        <f>SUMIF('consultant-net'!D:D,eslam.data!AQ1246,'consultant-net'!F:F)</f>
        <v>0</v>
      </c>
      <c r="AJ1246" s="2">
        <f>VLOOKUP(A1246,'eslam-to-invoicing'!A:B,2,0)</f>
        <v>0</v>
      </c>
      <c r="AQ1246" s="2" t="str">
        <f t="shared" si="168"/>
        <v>Radamis-Concrete1</v>
      </c>
      <c r="AR1246" s="2" t="str">
        <f t="shared" si="169"/>
        <v>01</v>
      </c>
    </row>
    <row r="1247" spans="1:44" hidden="1" x14ac:dyDescent="0.3">
      <c r="A1247" s="6" t="s">
        <v>93</v>
      </c>
      <c r="B1247" s="6">
        <f>VLOOKUP(A1247,Sheet1!A:B,2,0)</f>
        <v>1</v>
      </c>
      <c r="C1247" s="6">
        <v>2</v>
      </c>
      <c r="D1247" s="25"/>
      <c r="F1247" s="26">
        <f>_xlfn.MAXIFS('data-from-invoicing'!E:E,'data-from-invoicing'!D:D,eslam.data!AR1247)</f>
        <v>0</v>
      </c>
      <c r="G1247" s="2">
        <f t="shared" si="166"/>
        <v>0</v>
      </c>
      <c r="H1247" s="2"/>
      <c r="I1247" s="23"/>
      <c r="J1247" s="2">
        <f>SUMIF('collection only'!D:D,eslam.data!AQ1247,'collection only'!E:E)</f>
        <v>10000000</v>
      </c>
      <c r="K1247" s="26">
        <f>SUMIF('data-from-invoicing'!D:D,eslam.data!AR1247,'data-from-invoicing'!F:F)</f>
        <v>0</v>
      </c>
      <c r="L1247" s="2">
        <f t="shared" si="167"/>
        <v>-10000000</v>
      </c>
      <c r="M1247" s="2"/>
      <c r="N1247" s="2">
        <v>10000000</v>
      </c>
      <c r="Q1247" s="23"/>
      <c r="S1247" s="1">
        <v>44712</v>
      </c>
      <c r="T1247" s="1">
        <v>44706</v>
      </c>
      <c r="U1247" s="1">
        <v>44707</v>
      </c>
      <c r="V1247">
        <v>30</v>
      </c>
      <c r="W1247" s="1">
        <v>44737</v>
      </c>
      <c r="AF1247" s="2">
        <v>0</v>
      </c>
      <c r="AG1247" s="14">
        <f>SUMIF('consultant-gross'!D:D,eslam.data!AQ1247,'consultant-gross'!F:F)</f>
        <v>0</v>
      </c>
      <c r="AH1247" s="14">
        <f>SUMIF('consultant-gross'!D:D,eslam.data!AQ1247,'consultant-gross'!G:G)</f>
        <v>0</v>
      </c>
      <c r="AI1247" s="14">
        <f>SUMIF('consultant-net'!D:D,eslam.data!AQ1247,'consultant-net'!F:F)</f>
        <v>0</v>
      </c>
      <c r="AJ1247" s="2">
        <f>VLOOKUP(A1247,'eslam-to-invoicing'!A:B,2,0)</f>
        <v>0</v>
      </c>
      <c r="AQ1247" s="2" t="str">
        <f t="shared" si="168"/>
        <v>Radamis-Concrete2</v>
      </c>
      <c r="AR1247" s="2" t="str">
        <f t="shared" si="169"/>
        <v>02</v>
      </c>
    </row>
    <row r="1248" spans="1:44" hidden="1" x14ac:dyDescent="0.3">
      <c r="A1248" s="6" t="s">
        <v>93</v>
      </c>
      <c r="B1248" s="6">
        <f>VLOOKUP(A1248,Sheet1!A:B,2,0)</f>
        <v>1</v>
      </c>
      <c r="C1248" s="6">
        <v>3</v>
      </c>
      <c r="D1248" s="25"/>
      <c r="F1248" s="26">
        <f>_xlfn.MAXIFS('data-from-invoicing'!E:E,'data-from-invoicing'!D:D,eslam.data!AR1248)</f>
        <v>0</v>
      </c>
      <c r="G1248" s="2">
        <f t="shared" si="166"/>
        <v>0</v>
      </c>
      <c r="H1248" s="2"/>
      <c r="I1248" s="23"/>
      <c r="J1248" s="2">
        <f>SUMIF('collection only'!D:D,eslam.data!AQ1248,'collection only'!E:E)</f>
        <v>0</v>
      </c>
      <c r="K1248" s="26">
        <f>SUMIF('data-from-invoicing'!D:D,eslam.data!AR1248,'data-from-invoicing'!F:F)</f>
        <v>0</v>
      </c>
      <c r="L1248" s="2">
        <f t="shared" si="167"/>
        <v>0</v>
      </c>
      <c r="M1248" s="2"/>
      <c r="Q1248" s="23"/>
      <c r="S1248" s="1">
        <v>44742</v>
      </c>
      <c r="T1248" s="1">
        <v>44749</v>
      </c>
      <c r="U1248" s="1">
        <v>44745</v>
      </c>
      <c r="V1248">
        <v>30</v>
      </c>
      <c r="W1248" s="1">
        <v>44775</v>
      </c>
      <c r="AF1248" s="2">
        <v>0</v>
      </c>
      <c r="AG1248" s="14">
        <f>SUMIF('consultant-gross'!D:D,eslam.data!AQ1248,'consultant-gross'!F:F)</f>
        <v>0</v>
      </c>
      <c r="AH1248" s="14">
        <f>SUMIF('consultant-gross'!D:D,eslam.data!AQ1248,'consultant-gross'!G:G)</f>
        <v>0</v>
      </c>
      <c r="AI1248" s="14">
        <f>SUMIF('consultant-net'!D:D,eslam.data!AQ1248,'consultant-net'!F:F)</f>
        <v>0</v>
      </c>
      <c r="AJ1248" s="2">
        <f>VLOOKUP(A1248,'eslam-to-invoicing'!A:B,2,0)</f>
        <v>0</v>
      </c>
      <c r="AQ1248" s="2" t="str">
        <f t="shared" si="168"/>
        <v>Radamis-Concrete3</v>
      </c>
      <c r="AR1248" s="2" t="str">
        <f t="shared" si="169"/>
        <v>03</v>
      </c>
    </row>
    <row r="1249" spans="1:44" hidden="1" x14ac:dyDescent="0.3">
      <c r="A1249" s="6" t="s">
        <v>93</v>
      </c>
      <c r="B1249" s="6">
        <f>VLOOKUP(A1249,Sheet1!A:B,2,0)</f>
        <v>1</v>
      </c>
      <c r="C1249" s="6">
        <v>4</v>
      </c>
      <c r="D1249" s="25"/>
      <c r="F1249" s="26">
        <f>_xlfn.MAXIFS('data-from-invoicing'!E:E,'data-from-invoicing'!D:D,eslam.data!AR1249)</f>
        <v>0</v>
      </c>
      <c r="G1249" s="2">
        <f t="shared" si="166"/>
        <v>0</v>
      </c>
      <c r="H1249" s="2"/>
      <c r="I1249" s="23"/>
      <c r="J1249" s="2">
        <f>SUMIF('collection only'!D:D,eslam.data!AQ1249,'collection only'!E:E)</f>
        <v>0</v>
      </c>
      <c r="K1249" s="26">
        <f>SUMIF('data-from-invoicing'!D:D,eslam.data!AR1249,'data-from-invoicing'!F:F)</f>
        <v>0</v>
      </c>
      <c r="L1249" s="2">
        <f t="shared" si="167"/>
        <v>0</v>
      </c>
      <c r="M1249" s="2"/>
      <c r="Q1249" s="23"/>
      <c r="S1249" s="1">
        <v>44773</v>
      </c>
      <c r="T1249" s="1">
        <v>44773</v>
      </c>
      <c r="U1249" s="1">
        <v>44787</v>
      </c>
      <c r="V1249">
        <v>30</v>
      </c>
      <c r="W1249" s="1">
        <v>44817</v>
      </c>
      <c r="AF1249" s="2">
        <v>0</v>
      </c>
      <c r="AG1249" s="14">
        <f>SUMIF('consultant-gross'!D:D,eslam.data!AQ1249,'consultant-gross'!F:F)</f>
        <v>0</v>
      </c>
      <c r="AH1249" s="14">
        <f>SUMIF('consultant-gross'!D:D,eslam.data!AQ1249,'consultant-gross'!G:G)</f>
        <v>0</v>
      </c>
      <c r="AI1249" s="14">
        <f>SUMIF('consultant-net'!D:D,eslam.data!AQ1249,'consultant-net'!F:F)</f>
        <v>0</v>
      </c>
      <c r="AJ1249" s="2">
        <f>VLOOKUP(A1249,'eslam-to-invoicing'!A:B,2,0)</f>
        <v>0</v>
      </c>
      <c r="AQ1249" s="2" t="str">
        <f t="shared" si="168"/>
        <v>Radamis-Concrete4</v>
      </c>
      <c r="AR1249" s="2" t="str">
        <f t="shared" si="169"/>
        <v>04</v>
      </c>
    </row>
    <row r="1250" spans="1:44" hidden="1" x14ac:dyDescent="0.3">
      <c r="A1250" s="6" t="s">
        <v>93</v>
      </c>
      <c r="B1250" s="6">
        <f>VLOOKUP(A1250,Sheet1!A:B,2,0)</f>
        <v>1</v>
      </c>
      <c r="C1250" s="6">
        <v>5</v>
      </c>
      <c r="D1250" s="25"/>
      <c r="F1250" s="26">
        <f>_xlfn.MAXIFS('data-from-invoicing'!E:E,'data-from-invoicing'!D:D,eslam.data!AR1250)</f>
        <v>0</v>
      </c>
      <c r="G1250" s="2">
        <f t="shared" si="166"/>
        <v>0</v>
      </c>
      <c r="H1250" s="2"/>
      <c r="I1250" s="23"/>
      <c r="J1250" s="2">
        <f>SUMIF('collection only'!D:D,eslam.data!AQ1250,'collection only'!E:E)</f>
        <v>0</v>
      </c>
      <c r="K1250" s="26">
        <f>SUMIF('data-from-invoicing'!D:D,eslam.data!AR1250,'data-from-invoicing'!F:F)</f>
        <v>0</v>
      </c>
      <c r="L1250" s="2">
        <f t="shared" si="167"/>
        <v>0</v>
      </c>
      <c r="M1250" s="2"/>
      <c r="Q1250" s="23"/>
      <c r="S1250" s="1">
        <v>44804</v>
      </c>
      <c r="T1250" s="1">
        <v>44804</v>
      </c>
      <c r="U1250" s="1">
        <v>44811</v>
      </c>
      <c r="V1250">
        <v>30</v>
      </c>
      <c r="W1250" s="1">
        <v>44841</v>
      </c>
      <c r="AF1250" s="2">
        <v>0</v>
      </c>
      <c r="AG1250" s="14">
        <f>SUMIF('consultant-gross'!D:D,eslam.data!AQ1250,'consultant-gross'!F:F)</f>
        <v>0</v>
      </c>
      <c r="AH1250" s="14">
        <f>SUMIF('consultant-gross'!D:D,eslam.data!AQ1250,'consultant-gross'!G:G)</f>
        <v>0</v>
      </c>
      <c r="AI1250" s="14">
        <f>SUMIF('consultant-net'!D:D,eslam.data!AQ1250,'consultant-net'!F:F)</f>
        <v>0</v>
      </c>
      <c r="AJ1250" s="2">
        <f>VLOOKUP(A1250,'eslam-to-invoicing'!A:B,2,0)</f>
        <v>0</v>
      </c>
      <c r="AQ1250" s="2" t="str">
        <f t="shared" si="168"/>
        <v>Radamis-Concrete5</v>
      </c>
      <c r="AR1250" s="2" t="str">
        <f t="shared" si="169"/>
        <v>05</v>
      </c>
    </row>
    <row r="1251" spans="1:44" hidden="1" x14ac:dyDescent="0.3">
      <c r="A1251" s="6" t="s">
        <v>93</v>
      </c>
      <c r="B1251" s="6">
        <f>VLOOKUP(A1251,Sheet1!A:B,2,0)</f>
        <v>1</v>
      </c>
      <c r="C1251" s="6">
        <v>6</v>
      </c>
      <c r="D1251" s="25"/>
      <c r="F1251" s="26">
        <f>_xlfn.MAXIFS('data-from-invoicing'!E:E,'data-from-invoicing'!D:D,eslam.data!AR1251)</f>
        <v>0</v>
      </c>
      <c r="G1251" s="2">
        <f t="shared" si="166"/>
        <v>0</v>
      </c>
      <c r="H1251" s="2"/>
      <c r="I1251" s="23"/>
      <c r="J1251" s="2">
        <f>SUMIF('collection only'!D:D,eslam.data!AQ1251,'collection only'!E:E)</f>
        <v>0</v>
      </c>
      <c r="K1251" s="26">
        <f>SUMIF('data-from-invoicing'!D:D,eslam.data!AR1251,'data-from-invoicing'!F:F)</f>
        <v>0</v>
      </c>
      <c r="L1251" s="2">
        <f t="shared" si="167"/>
        <v>0</v>
      </c>
      <c r="M1251" s="2"/>
      <c r="Q1251" s="23"/>
      <c r="S1251" s="1">
        <v>44834</v>
      </c>
      <c r="T1251" s="1">
        <v>44834</v>
      </c>
      <c r="U1251" s="1">
        <v>44841</v>
      </c>
      <c r="V1251">
        <v>30</v>
      </c>
      <c r="W1251" s="1">
        <v>44871</v>
      </c>
      <c r="AF1251" s="2">
        <v>0</v>
      </c>
      <c r="AG1251" s="14">
        <f>SUMIF('consultant-gross'!D:D,eslam.data!AQ1251,'consultant-gross'!F:F)</f>
        <v>0</v>
      </c>
      <c r="AH1251" s="14">
        <f>SUMIF('consultant-gross'!D:D,eslam.data!AQ1251,'consultant-gross'!G:G)</f>
        <v>0</v>
      </c>
      <c r="AI1251" s="14">
        <f>SUMIF('consultant-net'!D:D,eslam.data!AQ1251,'consultant-net'!F:F)</f>
        <v>0</v>
      </c>
      <c r="AJ1251" s="2">
        <f>VLOOKUP(A1251,'eslam-to-invoicing'!A:B,2,0)</f>
        <v>0</v>
      </c>
      <c r="AQ1251" s="2" t="str">
        <f t="shared" si="168"/>
        <v>Radamis-Concrete6</v>
      </c>
      <c r="AR1251" s="2" t="str">
        <f t="shared" si="169"/>
        <v>06</v>
      </c>
    </row>
    <row r="1252" spans="1:44" hidden="1" x14ac:dyDescent="0.3">
      <c r="A1252" s="6" t="s">
        <v>93</v>
      </c>
      <c r="B1252" s="6">
        <f>VLOOKUP(A1252,Sheet1!A:B,2,0)</f>
        <v>1</v>
      </c>
      <c r="C1252" s="6">
        <v>7</v>
      </c>
      <c r="D1252" s="25"/>
      <c r="F1252" s="26">
        <f>_xlfn.MAXIFS('data-from-invoicing'!E:E,'data-from-invoicing'!D:D,eslam.data!AR1252)</f>
        <v>0</v>
      </c>
      <c r="G1252" s="2">
        <f t="shared" si="166"/>
        <v>0</v>
      </c>
      <c r="H1252" s="2"/>
      <c r="I1252" s="23"/>
      <c r="J1252" s="2">
        <f>SUMIF('collection only'!D:D,eslam.data!AQ1252,'collection only'!E:E)</f>
        <v>0</v>
      </c>
      <c r="K1252" s="26">
        <f>SUMIF('data-from-invoicing'!D:D,eslam.data!AR1252,'data-from-invoicing'!F:F)</f>
        <v>0</v>
      </c>
      <c r="L1252" s="2">
        <f t="shared" si="167"/>
        <v>0</v>
      </c>
      <c r="M1252" s="2"/>
      <c r="Q1252" s="23"/>
      <c r="S1252" s="1">
        <v>44865</v>
      </c>
      <c r="T1252" s="1">
        <v>44865</v>
      </c>
      <c r="U1252" s="1">
        <v>44862</v>
      </c>
      <c r="V1252">
        <v>30</v>
      </c>
      <c r="W1252" s="1">
        <v>44892</v>
      </c>
      <c r="AF1252" s="2">
        <v>0</v>
      </c>
      <c r="AG1252" s="14">
        <f>SUMIF('consultant-gross'!D:D,eslam.data!AQ1252,'consultant-gross'!F:F)</f>
        <v>0</v>
      </c>
      <c r="AH1252" s="14">
        <f>SUMIF('consultant-gross'!D:D,eslam.data!AQ1252,'consultant-gross'!G:G)</f>
        <v>0</v>
      </c>
      <c r="AI1252" s="14">
        <f>SUMIF('consultant-net'!D:D,eslam.data!AQ1252,'consultant-net'!F:F)</f>
        <v>0</v>
      </c>
      <c r="AJ1252" s="2">
        <f>VLOOKUP(A1252,'eslam-to-invoicing'!A:B,2,0)</f>
        <v>0</v>
      </c>
      <c r="AQ1252" s="2" t="str">
        <f t="shared" si="168"/>
        <v>Radamis-Concrete7</v>
      </c>
      <c r="AR1252" s="2" t="str">
        <f t="shared" si="169"/>
        <v>07</v>
      </c>
    </row>
    <row r="1253" spans="1:44" hidden="1" x14ac:dyDescent="0.3">
      <c r="A1253" s="6" t="s">
        <v>93</v>
      </c>
      <c r="B1253" s="6">
        <f>VLOOKUP(A1253,Sheet1!A:B,2,0)</f>
        <v>1</v>
      </c>
      <c r="C1253" s="6">
        <v>8</v>
      </c>
      <c r="D1253" s="25"/>
      <c r="F1253" s="26">
        <f>_xlfn.MAXIFS('data-from-invoicing'!E:E,'data-from-invoicing'!D:D,eslam.data!AR1253)</f>
        <v>0</v>
      </c>
      <c r="G1253" s="2">
        <f t="shared" si="166"/>
        <v>0</v>
      </c>
      <c r="H1253" s="2"/>
      <c r="I1253" s="23"/>
      <c r="J1253" s="2">
        <f>SUMIF('collection only'!D:D,eslam.data!AQ1253,'collection only'!E:E)</f>
        <v>0</v>
      </c>
      <c r="K1253" s="26">
        <f>SUMIF('data-from-invoicing'!D:D,eslam.data!AR1253,'data-from-invoicing'!F:F)</f>
        <v>0</v>
      </c>
      <c r="L1253" s="2">
        <f t="shared" si="167"/>
        <v>0</v>
      </c>
      <c r="M1253" s="2"/>
      <c r="Q1253" s="23"/>
      <c r="S1253" s="1">
        <v>44926</v>
      </c>
      <c r="T1253" s="1">
        <v>44920</v>
      </c>
      <c r="U1253" s="1">
        <v>44927</v>
      </c>
      <c r="V1253">
        <v>30</v>
      </c>
      <c r="W1253" s="1">
        <v>44957</v>
      </c>
      <c r="AF1253" s="2">
        <v>0</v>
      </c>
      <c r="AG1253" s="14">
        <f>SUMIF('consultant-gross'!D:D,eslam.data!AQ1253,'consultant-gross'!F:F)</f>
        <v>0</v>
      </c>
      <c r="AH1253" s="14">
        <f>SUMIF('consultant-gross'!D:D,eslam.data!AQ1253,'consultant-gross'!G:G)</f>
        <v>0</v>
      </c>
      <c r="AI1253" s="14">
        <f>SUMIF('consultant-net'!D:D,eslam.data!AQ1253,'consultant-net'!F:F)</f>
        <v>0</v>
      </c>
      <c r="AJ1253" s="2">
        <f>VLOOKUP(A1253,'eslam-to-invoicing'!A:B,2,0)</f>
        <v>0</v>
      </c>
      <c r="AQ1253" s="2" t="str">
        <f t="shared" si="168"/>
        <v>Radamis-Concrete8</v>
      </c>
      <c r="AR1253" s="2" t="str">
        <f t="shared" si="169"/>
        <v>08</v>
      </c>
    </row>
    <row r="1254" spans="1:44" hidden="1" x14ac:dyDescent="0.3">
      <c r="A1254" s="6" t="s">
        <v>93</v>
      </c>
      <c r="B1254" s="6">
        <f>VLOOKUP(A1254,Sheet1!A:B,2,0)</f>
        <v>1</v>
      </c>
      <c r="C1254" s="6">
        <v>9</v>
      </c>
      <c r="D1254" s="25"/>
      <c r="F1254" s="26">
        <f>_xlfn.MAXIFS('data-from-invoicing'!E:E,'data-from-invoicing'!D:D,eslam.data!AR1254)</f>
        <v>0</v>
      </c>
      <c r="G1254" s="2">
        <f t="shared" si="166"/>
        <v>0</v>
      </c>
      <c r="H1254" s="2"/>
      <c r="I1254" s="23"/>
      <c r="J1254" s="2">
        <f>SUMIF('collection only'!D:D,eslam.data!AQ1254,'collection only'!E:E)</f>
        <v>0</v>
      </c>
      <c r="K1254" s="26">
        <f>SUMIF('data-from-invoicing'!D:D,eslam.data!AR1254,'data-from-invoicing'!F:F)</f>
        <v>0</v>
      </c>
      <c r="L1254" s="2">
        <f t="shared" si="167"/>
        <v>0</v>
      </c>
      <c r="M1254" s="2"/>
      <c r="Q1254" s="23"/>
      <c r="S1254" s="1">
        <v>44957</v>
      </c>
      <c r="T1254" s="1">
        <v>44951</v>
      </c>
      <c r="U1254" s="1">
        <v>44956</v>
      </c>
      <c r="V1254">
        <v>30</v>
      </c>
      <c r="W1254" s="1">
        <v>44986</v>
      </c>
      <c r="AF1254" s="2">
        <v>0</v>
      </c>
      <c r="AG1254" s="14">
        <f>SUMIF('consultant-gross'!D:D,eslam.data!AQ1254,'consultant-gross'!F:F)</f>
        <v>0</v>
      </c>
      <c r="AH1254" s="14">
        <f>SUMIF('consultant-gross'!D:D,eslam.data!AQ1254,'consultant-gross'!G:G)</f>
        <v>0</v>
      </c>
      <c r="AI1254" s="14">
        <f>SUMIF('consultant-net'!D:D,eslam.data!AQ1254,'consultant-net'!F:F)</f>
        <v>0</v>
      </c>
      <c r="AJ1254" s="2">
        <f>VLOOKUP(A1254,'eslam-to-invoicing'!A:B,2,0)</f>
        <v>0</v>
      </c>
      <c r="AQ1254" s="2" t="str">
        <f t="shared" si="168"/>
        <v>Radamis-Concrete9</v>
      </c>
      <c r="AR1254" s="2" t="str">
        <f t="shared" si="169"/>
        <v>09</v>
      </c>
    </row>
    <row r="1255" spans="1:44" hidden="1" x14ac:dyDescent="0.3">
      <c r="A1255" s="6" t="s">
        <v>93</v>
      </c>
      <c r="B1255" s="6">
        <f>VLOOKUP(A1255,Sheet1!A:B,2,0)</f>
        <v>1</v>
      </c>
      <c r="C1255" s="6">
        <v>10</v>
      </c>
      <c r="D1255" s="25"/>
      <c r="F1255" s="26">
        <f>_xlfn.MAXIFS('data-from-invoicing'!E:E,'data-from-invoicing'!D:D,eslam.data!AR1255)</f>
        <v>0</v>
      </c>
      <c r="G1255" s="2">
        <f t="shared" si="166"/>
        <v>0</v>
      </c>
      <c r="H1255" s="2"/>
      <c r="I1255" s="23"/>
      <c r="J1255" s="2">
        <f>SUMIF('collection only'!D:D,eslam.data!AQ1255,'collection only'!E:E)</f>
        <v>0</v>
      </c>
      <c r="K1255" s="26">
        <f>SUMIF('data-from-invoicing'!D:D,eslam.data!AR1255,'data-from-invoicing'!F:F)</f>
        <v>0</v>
      </c>
      <c r="L1255" s="2">
        <f t="shared" si="167"/>
        <v>0</v>
      </c>
      <c r="M1255" s="2"/>
      <c r="Q1255" s="23"/>
      <c r="S1255" s="1">
        <v>44985</v>
      </c>
      <c r="T1255" s="1">
        <v>44982</v>
      </c>
      <c r="U1255" s="1">
        <v>44987</v>
      </c>
      <c r="V1255">
        <v>30</v>
      </c>
      <c r="W1255" s="1">
        <v>45017</v>
      </c>
      <c r="AF1255" s="2">
        <v>0</v>
      </c>
      <c r="AG1255" s="14">
        <f>SUMIF('consultant-gross'!D:D,eslam.data!AQ1255,'consultant-gross'!F:F)</f>
        <v>0</v>
      </c>
      <c r="AH1255" s="14">
        <f>SUMIF('consultant-gross'!D:D,eslam.data!AQ1255,'consultant-gross'!G:G)</f>
        <v>0</v>
      </c>
      <c r="AI1255" s="14">
        <f>SUMIF('consultant-net'!D:D,eslam.data!AQ1255,'consultant-net'!F:F)</f>
        <v>0</v>
      </c>
      <c r="AJ1255" s="2">
        <f>VLOOKUP(A1255,'eslam-to-invoicing'!A:B,2,0)</f>
        <v>0</v>
      </c>
      <c r="AQ1255" s="2" t="str">
        <f t="shared" si="168"/>
        <v>Radamis-Concrete10</v>
      </c>
      <c r="AR1255" s="2" t="str">
        <f t="shared" si="169"/>
        <v>010</v>
      </c>
    </row>
    <row r="1256" spans="1:44" hidden="1" x14ac:dyDescent="0.3">
      <c r="A1256" s="6" t="s">
        <v>93</v>
      </c>
      <c r="B1256" s="6">
        <f>VLOOKUP(A1256,Sheet1!A:B,2,0)</f>
        <v>1</v>
      </c>
      <c r="C1256" s="6">
        <v>11</v>
      </c>
      <c r="D1256" s="25"/>
      <c r="F1256" s="26">
        <f>_xlfn.MAXIFS('data-from-invoicing'!E:E,'data-from-invoicing'!D:D,eslam.data!AR1256)</f>
        <v>0</v>
      </c>
      <c r="G1256" s="2">
        <f t="shared" si="166"/>
        <v>0</v>
      </c>
      <c r="H1256" s="2"/>
      <c r="I1256" s="23"/>
      <c r="J1256" s="2">
        <f>SUMIF('collection only'!D:D,eslam.data!AQ1256,'collection only'!E:E)</f>
        <v>0</v>
      </c>
      <c r="K1256" s="26">
        <f>SUMIF('data-from-invoicing'!D:D,eslam.data!AR1256,'data-from-invoicing'!F:F)</f>
        <v>0</v>
      </c>
      <c r="L1256" s="2">
        <f t="shared" si="167"/>
        <v>0</v>
      </c>
      <c r="M1256" s="2"/>
      <c r="Q1256" s="23"/>
      <c r="S1256" s="1">
        <v>45016</v>
      </c>
      <c r="T1256" s="1">
        <v>45010</v>
      </c>
      <c r="U1256" s="1">
        <v>45018</v>
      </c>
      <c r="V1256">
        <v>30</v>
      </c>
      <c r="W1256" s="1">
        <v>45048</v>
      </c>
      <c r="AF1256" s="2">
        <v>0</v>
      </c>
      <c r="AG1256" s="14">
        <f>SUMIF('consultant-gross'!D:D,eslam.data!AQ1256,'consultant-gross'!F:F)</f>
        <v>0</v>
      </c>
      <c r="AH1256" s="14">
        <f>SUMIF('consultant-gross'!D:D,eslam.data!AQ1256,'consultant-gross'!G:G)</f>
        <v>0</v>
      </c>
      <c r="AI1256" s="14">
        <f>SUMIF('consultant-net'!D:D,eslam.data!AQ1256,'consultant-net'!F:F)</f>
        <v>0</v>
      </c>
      <c r="AJ1256" s="2">
        <f>VLOOKUP(A1256,'eslam-to-invoicing'!A:B,2,0)</f>
        <v>0</v>
      </c>
      <c r="AQ1256" s="2" t="str">
        <f t="shared" si="168"/>
        <v>Radamis-Concrete11</v>
      </c>
      <c r="AR1256" s="2" t="str">
        <f t="shared" si="169"/>
        <v>011</v>
      </c>
    </row>
    <row r="1257" spans="1:44" hidden="1" x14ac:dyDescent="0.3">
      <c r="A1257" s="6" t="s">
        <v>93</v>
      </c>
      <c r="B1257" s="6">
        <f>VLOOKUP(A1257,Sheet1!A:B,2,0)</f>
        <v>1</v>
      </c>
      <c r="C1257" s="6">
        <v>12</v>
      </c>
      <c r="D1257" s="25"/>
      <c r="F1257" s="26">
        <f>_xlfn.MAXIFS('data-from-invoicing'!E:E,'data-from-invoicing'!D:D,eslam.data!AR1257)</f>
        <v>0</v>
      </c>
      <c r="G1257" s="2">
        <f t="shared" si="166"/>
        <v>0</v>
      </c>
      <c r="H1257" s="2"/>
      <c r="I1257" s="23"/>
      <c r="J1257" s="2">
        <f>SUMIF('collection only'!D:D,eslam.data!AQ1257,'collection only'!E:E)</f>
        <v>0</v>
      </c>
      <c r="K1257" s="26">
        <f>SUMIF('data-from-invoicing'!D:D,eslam.data!AR1257,'data-from-invoicing'!F:F)</f>
        <v>0</v>
      </c>
      <c r="L1257" s="2">
        <f t="shared" si="167"/>
        <v>0</v>
      </c>
      <c r="M1257" s="2"/>
      <c r="Q1257" s="23"/>
      <c r="S1257" s="1">
        <v>45046</v>
      </c>
      <c r="T1257" s="1">
        <v>45041</v>
      </c>
      <c r="U1257" s="1">
        <v>45050</v>
      </c>
      <c r="V1257">
        <v>30</v>
      </c>
      <c r="W1257" s="1">
        <v>45080</v>
      </c>
      <c r="AF1257" s="2">
        <v>0</v>
      </c>
      <c r="AG1257" s="14">
        <f>SUMIF('consultant-gross'!D:D,eslam.data!AQ1257,'consultant-gross'!F:F)</f>
        <v>0</v>
      </c>
      <c r="AH1257" s="14">
        <f>SUMIF('consultant-gross'!D:D,eslam.data!AQ1257,'consultant-gross'!G:G)</f>
        <v>0</v>
      </c>
      <c r="AI1257" s="14">
        <f>SUMIF('consultant-net'!D:D,eslam.data!AQ1257,'consultant-net'!F:F)</f>
        <v>0</v>
      </c>
      <c r="AJ1257" s="2">
        <f>VLOOKUP(A1257,'eslam-to-invoicing'!A:B,2,0)</f>
        <v>0</v>
      </c>
      <c r="AQ1257" s="2" t="str">
        <f t="shared" si="168"/>
        <v>Radamis-Concrete12</v>
      </c>
      <c r="AR1257" s="2" t="str">
        <f t="shared" si="169"/>
        <v>012</v>
      </c>
    </row>
    <row r="1258" spans="1:44" hidden="1" x14ac:dyDescent="0.3">
      <c r="A1258" s="6" t="s">
        <v>93</v>
      </c>
      <c r="B1258" s="6">
        <f>VLOOKUP(A1258,Sheet1!A:B,2,0)</f>
        <v>1</v>
      </c>
      <c r="C1258" s="6">
        <v>13</v>
      </c>
      <c r="D1258" s="25"/>
      <c r="F1258" s="26">
        <f>_xlfn.MAXIFS('data-from-invoicing'!E:E,'data-from-invoicing'!D:D,eslam.data!AR1258)</f>
        <v>0</v>
      </c>
      <c r="G1258" s="2">
        <f t="shared" si="166"/>
        <v>0</v>
      </c>
      <c r="H1258" s="2"/>
      <c r="I1258" s="23"/>
      <c r="J1258" s="2">
        <f>SUMIF('collection only'!D:D,eslam.data!AQ1258,'collection only'!E:E)</f>
        <v>0</v>
      </c>
      <c r="K1258" s="26">
        <f>SUMIF('data-from-invoicing'!D:D,eslam.data!AR1258,'data-from-invoicing'!F:F)</f>
        <v>0</v>
      </c>
      <c r="L1258" s="2">
        <f t="shared" si="167"/>
        <v>0</v>
      </c>
      <c r="M1258" s="2"/>
      <c r="Q1258" s="23"/>
      <c r="S1258" s="1">
        <v>45077</v>
      </c>
      <c r="T1258" s="1">
        <v>45071</v>
      </c>
      <c r="U1258" s="1">
        <v>45077</v>
      </c>
      <c r="V1258">
        <v>30</v>
      </c>
      <c r="W1258" s="1">
        <v>45107</v>
      </c>
      <c r="AF1258" s="2">
        <v>0</v>
      </c>
      <c r="AG1258" s="14">
        <f>SUMIF('consultant-gross'!D:D,eslam.data!AQ1258,'consultant-gross'!F:F)</f>
        <v>0</v>
      </c>
      <c r="AH1258" s="14">
        <f>SUMIF('consultant-gross'!D:D,eslam.data!AQ1258,'consultant-gross'!G:G)</f>
        <v>0</v>
      </c>
      <c r="AI1258" s="14">
        <f>SUMIF('consultant-net'!D:D,eslam.data!AQ1258,'consultant-net'!F:F)</f>
        <v>0</v>
      </c>
      <c r="AJ1258" s="2">
        <f>VLOOKUP(A1258,'eslam-to-invoicing'!A:B,2,0)</f>
        <v>0</v>
      </c>
      <c r="AQ1258" s="2" t="str">
        <f t="shared" si="168"/>
        <v>Radamis-Concrete13</v>
      </c>
      <c r="AR1258" s="2" t="str">
        <f t="shared" si="169"/>
        <v>013</v>
      </c>
    </row>
    <row r="1259" spans="1:44" hidden="1" x14ac:dyDescent="0.3">
      <c r="A1259" s="6" t="s">
        <v>93</v>
      </c>
      <c r="B1259" s="6">
        <f>VLOOKUP(A1259,Sheet1!A:B,2,0)</f>
        <v>1</v>
      </c>
      <c r="C1259" s="6">
        <v>14</v>
      </c>
      <c r="D1259" s="25"/>
      <c r="F1259" s="26">
        <f>_xlfn.MAXIFS('data-from-invoicing'!E:E,'data-from-invoicing'!D:D,eslam.data!AR1259)</f>
        <v>0</v>
      </c>
      <c r="G1259" s="2">
        <f t="shared" si="166"/>
        <v>0</v>
      </c>
      <c r="H1259" s="2"/>
      <c r="I1259" s="23"/>
      <c r="J1259" s="2">
        <f>SUMIF('collection only'!D:D,eslam.data!AQ1259,'collection only'!E:E)</f>
        <v>0</v>
      </c>
      <c r="K1259" s="26">
        <f>SUMIF('data-from-invoicing'!D:D,eslam.data!AR1259,'data-from-invoicing'!F:F)</f>
        <v>0</v>
      </c>
      <c r="L1259" s="2">
        <f t="shared" si="167"/>
        <v>0</v>
      </c>
      <c r="M1259" s="2"/>
      <c r="Q1259" s="23"/>
      <c r="S1259" s="1">
        <v>45107</v>
      </c>
      <c r="T1259" s="1">
        <v>45097</v>
      </c>
      <c r="U1259" s="1">
        <v>45101</v>
      </c>
      <c r="V1259">
        <v>30</v>
      </c>
      <c r="W1259" s="1">
        <v>45131</v>
      </c>
      <c r="AF1259" s="2">
        <v>0</v>
      </c>
      <c r="AG1259" s="14">
        <f>SUMIF('consultant-gross'!D:D,eslam.data!AQ1259,'consultant-gross'!F:F)</f>
        <v>0</v>
      </c>
      <c r="AH1259" s="14">
        <f>SUMIF('consultant-gross'!D:D,eslam.data!AQ1259,'consultant-gross'!G:G)</f>
        <v>0</v>
      </c>
      <c r="AI1259" s="14">
        <f>SUMIF('consultant-net'!D:D,eslam.data!AQ1259,'consultant-net'!F:F)</f>
        <v>0</v>
      </c>
      <c r="AJ1259" s="2">
        <f>VLOOKUP(A1259,'eslam-to-invoicing'!A:B,2,0)</f>
        <v>0</v>
      </c>
      <c r="AQ1259" s="2" t="str">
        <f t="shared" si="168"/>
        <v>Radamis-Concrete14</v>
      </c>
      <c r="AR1259" s="2" t="str">
        <f t="shared" si="169"/>
        <v>014</v>
      </c>
    </row>
    <row r="1260" spans="1:44" hidden="1" x14ac:dyDescent="0.3">
      <c r="A1260" s="6" t="s">
        <v>93</v>
      </c>
      <c r="B1260" s="6">
        <f>VLOOKUP(A1260,Sheet1!A:B,2,0)</f>
        <v>1</v>
      </c>
      <c r="C1260" s="6">
        <v>15</v>
      </c>
      <c r="D1260" s="25"/>
      <c r="F1260" s="26">
        <f>_xlfn.MAXIFS('data-from-invoicing'!E:E,'data-from-invoicing'!D:D,eslam.data!AR1260)</f>
        <v>0</v>
      </c>
      <c r="G1260" s="2">
        <f t="shared" si="166"/>
        <v>0</v>
      </c>
      <c r="H1260" s="2"/>
      <c r="I1260" s="23"/>
      <c r="J1260" s="2">
        <f>SUMIF('collection only'!D:D,eslam.data!AQ1260,'collection only'!E:E)</f>
        <v>0</v>
      </c>
      <c r="K1260" s="26">
        <f>SUMIF('data-from-invoicing'!D:D,eslam.data!AR1260,'data-from-invoicing'!F:F)</f>
        <v>0</v>
      </c>
      <c r="L1260" s="2">
        <f t="shared" si="167"/>
        <v>0</v>
      </c>
      <c r="M1260" s="2"/>
      <c r="Q1260" s="23"/>
      <c r="S1260" s="1">
        <v>45138</v>
      </c>
      <c r="T1260" s="1">
        <v>45132</v>
      </c>
      <c r="U1260" s="1">
        <v>45143</v>
      </c>
      <c r="V1260">
        <v>30</v>
      </c>
      <c r="W1260" s="1">
        <v>45173</v>
      </c>
      <c r="AF1260" s="2">
        <v>0</v>
      </c>
      <c r="AG1260" s="14">
        <f>SUMIF('consultant-gross'!D:D,eslam.data!AQ1260,'consultant-gross'!F:F)</f>
        <v>0</v>
      </c>
      <c r="AH1260" s="14">
        <f>SUMIF('consultant-gross'!D:D,eslam.data!AQ1260,'consultant-gross'!G:G)</f>
        <v>0</v>
      </c>
      <c r="AI1260" s="14">
        <f>SUMIF('consultant-net'!D:D,eslam.data!AQ1260,'consultant-net'!F:F)</f>
        <v>0</v>
      </c>
      <c r="AJ1260" s="2">
        <f>VLOOKUP(A1260,'eslam-to-invoicing'!A:B,2,0)</f>
        <v>0</v>
      </c>
      <c r="AQ1260" s="2" t="str">
        <f t="shared" si="168"/>
        <v>Radamis-Concrete15</v>
      </c>
      <c r="AR1260" s="2" t="str">
        <f t="shared" si="169"/>
        <v>015</v>
      </c>
    </row>
    <row r="1261" spans="1:44" hidden="1" x14ac:dyDescent="0.3">
      <c r="A1261" s="6" t="s">
        <v>93</v>
      </c>
      <c r="B1261" s="6">
        <f>VLOOKUP(A1261,Sheet1!A:B,2,0)</f>
        <v>1</v>
      </c>
      <c r="C1261" s="6">
        <v>16</v>
      </c>
      <c r="D1261" s="25"/>
      <c r="F1261" s="26">
        <f>_xlfn.MAXIFS('data-from-invoicing'!E:E,'data-from-invoicing'!D:D,eslam.data!AR1261)</f>
        <v>0</v>
      </c>
      <c r="G1261" s="2">
        <f t="shared" si="166"/>
        <v>0</v>
      </c>
      <c r="H1261" s="2"/>
      <c r="I1261" s="23"/>
      <c r="J1261" s="2">
        <f>SUMIF('collection only'!D:D,eslam.data!AQ1261,'collection only'!E:E)</f>
        <v>0</v>
      </c>
      <c r="K1261" s="26">
        <f>SUMIF('data-from-invoicing'!D:D,eslam.data!AR1261,'data-from-invoicing'!F:F)</f>
        <v>0</v>
      </c>
      <c r="L1261" s="2">
        <f t="shared" si="167"/>
        <v>0</v>
      </c>
      <c r="M1261" s="2"/>
      <c r="Q1261" s="23"/>
      <c r="S1261" s="1">
        <v>45169</v>
      </c>
      <c r="T1261" s="1">
        <v>45163</v>
      </c>
      <c r="U1261" s="1">
        <v>45174</v>
      </c>
      <c r="V1261">
        <v>30</v>
      </c>
      <c r="W1261" s="1">
        <v>45204</v>
      </c>
      <c r="AF1261" s="2">
        <v>0</v>
      </c>
      <c r="AG1261" s="14">
        <f>SUMIF('consultant-gross'!D:D,eslam.data!AQ1261,'consultant-gross'!F:F)</f>
        <v>0</v>
      </c>
      <c r="AH1261" s="14">
        <f>SUMIF('consultant-gross'!D:D,eslam.data!AQ1261,'consultant-gross'!G:G)</f>
        <v>0</v>
      </c>
      <c r="AI1261" s="14">
        <f>SUMIF('consultant-net'!D:D,eslam.data!AQ1261,'consultant-net'!F:F)</f>
        <v>0</v>
      </c>
      <c r="AJ1261" s="2">
        <f>VLOOKUP(A1261,'eslam-to-invoicing'!A:B,2,0)</f>
        <v>0</v>
      </c>
      <c r="AQ1261" s="2" t="str">
        <f t="shared" si="168"/>
        <v>Radamis-Concrete16</v>
      </c>
      <c r="AR1261" s="2" t="str">
        <f t="shared" si="169"/>
        <v>016</v>
      </c>
    </row>
    <row r="1262" spans="1:44" hidden="1" x14ac:dyDescent="0.3">
      <c r="A1262" s="6" t="s">
        <v>93</v>
      </c>
      <c r="B1262" s="6">
        <f>VLOOKUP(A1262,Sheet1!A:B,2,0)</f>
        <v>1</v>
      </c>
      <c r="C1262" s="6">
        <v>17</v>
      </c>
      <c r="D1262" s="25"/>
      <c r="F1262" s="26">
        <f>_xlfn.MAXIFS('data-from-invoicing'!E:E,'data-from-invoicing'!D:D,eslam.data!AR1262)</f>
        <v>0</v>
      </c>
      <c r="G1262" s="2">
        <f t="shared" si="166"/>
        <v>0</v>
      </c>
      <c r="H1262" s="2"/>
      <c r="I1262" s="23"/>
      <c r="J1262" s="2">
        <f>SUMIF('collection only'!D:D,eslam.data!AQ1262,'collection only'!E:E)</f>
        <v>0</v>
      </c>
      <c r="K1262" s="26">
        <f>SUMIF('data-from-invoicing'!D:D,eslam.data!AR1262,'data-from-invoicing'!F:F)</f>
        <v>0</v>
      </c>
      <c r="L1262" s="2">
        <f t="shared" si="167"/>
        <v>0</v>
      </c>
      <c r="M1262" s="2"/>
      <c r="Q1262" s="23"/>
      <c r="S1262" s="1">
        <v>45199</v>
      </c>
      <c r="T1262" s="1">
        <v>45194</v>
      </c>
      <c r="U1262" s="1">
        <v>45204</v>
      </c>
      <c r="V1262">
        <v>30</v>
      </c>
      <c r="W1262" s="1">
        <v>45234</v>
      </c>
      <c r="AF1262" s="2">
        <v>0</v>
      </c>
      <c r="AG1262" s="14">
        <f>SUMIF('consultant-gross'!D:D,eslam.data!AQ1262,'consultant-gross'!F:F)</f>
        <v>0</v>
      </c>
      <c r="AH1262" s="14">
        <f>SUMIF('consultant-gross'!D:D,eslam.data!AQ1262,'consultant-gross'!G:G)</f>
        <v>0</v>
      </c>
      <c r="AI1262" s="14">
        <f>SUMIF('consultant-net'!D:D,eslam.data!AQ1262,'consultant-net'!F:F)</f>
        <v>0</v>
      </c>
      <c r="AJ1262" s="2">
        <f>VLOOKUP(A1262,'eslam-to-invoicing'!A:B,2,0)</f>
        <v>0</v>
      </c>
      <c r="AQ1262" s="2" t="str">
        <f t="shared" si="168"/>
        <v>Radamis-Concrete17</v>
      </c>
      <c r="AR1262" s="2" t="str">
        <f t="shared" si="169"/>
        <v>017</v>
      </c>
    </row>
    <row r="1263" spans="1:44" hidden="1" x14ac:dyDescent="0.3">
      <c r="A1263" s="6" t="s">
        <v>93</v>
      </c>
      <c r="B1263" s="6">
        <f>VLOOKUP(A1263,Sheet1!A:B,2,0)</f>
        <v>1</v>
      </c>
      <c r="C1263" s="6">
        <v>18</v>
      </c>
      <c r="D1263" s="25"/>
      <c r="F1263" s="26">
        <f>_xlfn.MAXIFS('data-from-invoicing'!E:E,'data-from-invoicing'!D:D,eslam.data!AR1263)</f>
        <v>0</v>
      </c>
      <c r="G1263" s="2">
        <f t="shared" si="166"/>
        <v>0</v>
      </c>
      <c r="H1263" s="2"/>
      <c r="I1263" s="23"/>
      <c r="J1263" s="2">
        <f>SUMIF('collection only'!D:D,eslam.data!AQ1263,'collection only'!E:E)</f>
        <v>0</v>
      </c>
      <c r="K1263" s="26">
        <f>SUMIF('data-from-invoicing'!D:D,eslam.data!AR1263,'data-from-invoicing'!F:F)</f>
        <v>0</v>
      </c>
      <c r="L1263" s="2">
        <f t="shared" si="167"/>
        <v>0</v>
      </c>
      <c r="M1263" s="2"/>
      <c r="Q1263" s="23"/>
      <c r="S1263" s="1">
        <v>45230</v>
      </c>
      <c r="T1263" s="1">
        <v>45224</v>
      </c>
      <c r="U1263" s="1">
        <v>45239</v>
      </c>
      <c r="V1263">
        <v>30</v>
      </c>
      <c r="W1263" s="1">
        <v>45269</v>
      </c>
      <c r="AF1263" s="2">
        <v>0</v>
      </c>
      <c r="AG1263" s="14">
        <f>SUMIF('consultant-gross'!D:D,eslam.data!AQ1263,'consultant-gross'!F:F)</f>
        <v>0</v>
      </c>
      <c r="AH1263" s="14">
        <f>SUMIF('consultant-gross'!D:D,eslam.data!AQ1263,'consultant-gross'!G:G)</f>
        <v>0</v>
      </c>
      <c r="AI1263" s="14">
        <f>SUMIF('consultant-net'!D:D,eslam.data!AQ1263,'consultant-net'!F:F)</f>
        <v>0</v>
      </c>
      <c r="AJ1263" s="2">
        <f>VLOOKUP(A1263,'eslam-to-invoicing'!A:B,2,0)</f>
        <v>0</v>
      </c>
      <c r="AQ1263" s="2" t="str">
        <f t="shared" si="168"/>
        <v>Radamis-Concrete18</v>
      </c>
      <c r="AR1263" s="2" t="str">
        <f t="shared" si="169"/>
        <v>018</v>
      </c>
    </row>
    <row r="1264" spans="1:44" hidden="1" x14ac:dyDescent="0.3">
      <c r="A1264" s="6" t="s">
        <v>93</v>
      </c>
      <c r="B1264" s="6">
        <f>VLOOKUP(A1264,Sheet1!A:B,2,0)</f>
        <v>1</v>
      </c>
      <c r="C1264" s="6">
        <v>19</v>
      </c>
      <c r="D1264" s="25"/>
      <c r="F1264" s="26">
        <f>_xlfn.MAXIFS('data-from-invoicing'!E:E,'data-from-invoicing'!D:D,eslam.data!AR1264)</f>
        <v>0</v>
      </c>
      <c r="G1264" s="2">
        <f t="shared" si="166"/>
        <v>0</v>
      </c>
      <c r="H1264" s="2"/>
      <c r="I1264" s="23"/>
      <c r="J1264" s="2">
        <f>SUMIF('collection only'!D:D,eslam.data!AQ1264,'collection only'!E:E)</f>
        <v>0</v>
      </c>
      <c r="K1264" s="26">
        <f>SUMIF('data-from-invoicing'!D:D,eslam.data!AR1264,'data-from-invoicing'!F:F)</f>
        <v>0</v>
      </c>
      <c r="L1264" s="2">
        <f t="shared" si="167"/>
        <v>0</v>
      </c>
      <c r="M1264" s="2"/>
      <c r="Q1264" s="23"/>
      <c r="S1264" s="1">
        <v>45260</v>
      </c>
      <c r="T1264" s="1">
        <v>45255</v>
      </c>
      <c r="U1264" s="1">
        <v>45265</v>
      </c>
      <c r="V1264">
        <v>30</v>
      </c>
      <c r="W1264" s="1">
        <v>45295</v>
      </c>
      <c r="AF1264" s="2">
        <v>0</v>
      </c>
      <c r="AG1264" s="14">
        <f>SUMIF('consultant-gross'!D:D,eslam.data!AQ1264,'consultant-gross'!F:F)</f>
        <v>0</v>
      </c>
      <c r="AH1264" s="14">
        <f>SUMIF('consultant-gross'!D:D,eslam.data!AQ1264,'consultant-gross'!G:G)</f>
        <v>0</v>
      </c>
      <c r="AI1264" s="14">
        <f>SUMIF('consultant-net'!D:D,eslam.data!AQ1264,'consultant-net'!F:F)</f>
        <v>0</v>
      </c>
      <c r="AJ1264" s="2">
        <f>VLOOKUP(A1264,'eslam-to-invoicing'!A:B,2,0)</f>
        <v>0</v>
      </c>
      <c r="AQ1264" s="2" t="str">
        <f t="shared" si="168"/>
        <v>Radamis-Concrete19</v>
      </c>
      <c r="AR1264" s="2" t="str">
        <f t="shared" si="169"/>
        <v>019</v>
      </c>
    </row>
    <row r="1265" spans="1:44" hidden="1" x14ac:dyDescent="0.3">
      <c r="A1265" s="6" t="s">
        <v>93</v>
      </c>
      <c r="B1265" s="6">
        <f>VLOOKUP(A1265,Sheet1!A:B,2,0)</f>
        <v>1</v>
      </c>
      <c r="C1265" s="6">
        <v>20</v>
      </c>
      <c r="D1265" s="25"/>
      <c r="F1265" s="26">
        <f>_xlfn.MAXIFS('data-from-invoicing'!E:E,'data-from-invoicing'!D:D,eslam.data!AR1265)</f>
        <v>0</v>
      </c>
      <c r="G1265" s="2">
        <f t="shared" si="166"/>
        <v>0</v>
      </c>
      <c r="H1265" s="2"/>
      <c r="I1265" s="23"/>
      <c r="J1265" s="2">
        <f>SUMIF('collection only'!D:D,eslam.data!AQ1265,'collection only'!E:E)</f>
        <v>0</v>
      </c>
      <c r="K1265" s="26">
        <f>SUMIF('data-from-invoicing'!D:D,eslam.data!AR1265,'data-from-invoicing'!F:F)</f>
        <v>0</v>
      </c>
      <c r="L1265" s="2">
        <f t="shared" si="167"/>
        <v>0</v>
      </c>
      <c r="M1265" s="2"/>
      <c r="Q1265" s="23"/>
      <c r="S1265" s="1">
        <v>45291</v>
      </c>
      <c r="T1265" s="1">
        <v>45285</v>
      </c>
      <c r="U1265" s="1">
        <v>45296</v>
      </c>
      <c r="V1265">
        <v>30</v>
      </c>
      <c r="W1265" s="1">
        <v>45326</v>
      </c>
      <c r="AF1265" s="2">
        <v>0</v>
      </c>
      <c r="AG1265" s="14">
        <f>SUMIF('consultant-gross'!D:D,eslam.data!AQ1265,'consultant-gross'!F:F)</f>
        <v>0</v>
      </c>
      <c r="AH1265" s="14">
        <f>SUMIF('consultant-gross'!D:D,eslam.data!AQ1265,'consultant-gross'!G:G)</f>
        <v>0</v>
      </c>
      <c r="AI1265" s="14">
        <f>SUMIF('consultant-net'!D:D,eslam.data!AQ1265,'consultant-net'!F:F)</f>
        <v>0</v>
      </c>
      <c r="AJ1265" s="2">
        <f>VLOOKUP(A1265,'eslam-to-invoicing'!A:B,2,0)</f>
        <v>0</v>
      </c>
      <c r="AQ1265" s="2" t="str">
        <f t="shared" si="168"/>
        <v>Radamis-Concrete20</v>
      </c>
      <c r="AR1265" s="2" t="str">
        <f t="shared" si="169"/>
        <v>020</v>
      </c>
    </row>
    <row r="1266" spans="1:44" hidden="1" x14ac:dyDescent="0.3">
      <c r="A1266" s="6" t="s">
        <v>93</v>
      </c>
      <c r="B1266" s="6">
        <f>VLOOKUP(A1266,Sheet1!A:B,2,0)</f>
        <v>1</v>
      </c>
      <c r="C1266" s="6">
        <v>21</v>
      </c>
      <c r="D1266" s="25"/>
      <c r="F1266" s="26">
        <f>_xlfn.MAXIFS('data-from-invoicing'!E:E,'data-from-invoicing'!D:D,eslam.data!AR1266)</f>
        <v>0</v>
      </c>
      <c r="G1266" s="2">
        <f t="shared" si="166"/>
        <v>0</v>
      </c>
      <c r="H1266" s="2"/>
      <c r="I1266" s="23"/>
      <c r="J1266" s="2">
        <f>SUMIF('collection only'!D:D,eslam.data!AQ1266,'collection only'!E:E)</f>
        <v>0</v>
      </c>
      <c r="K1266" s="26">
        <f>SUMIF('data-from-invoicing'!D:D,eslam.data!AR1266,'data-from-invoicing'!F:F)</f>
        <v>0</v>
      </c>
      <c r="L1266" s="2">
        <f t="shared" si="167"/>
        <v>0</v>
      </c>
      <c r="M1266" s="2"/>
      <c r="Q1266" s="23"/>
      <c r="S1266" s="1">
        <v>45322</v>
      </c>
      <c r="T1266" s="1">
        <v>45316</v>
      </c>
      <c r="U1266" s="1">
        <v>45327</v>
      </c>
      <c r="V1266">
        <v>30</v>
      </c>
      <c r="W1266" s="1">
        <v>45357</v>
      </c>
      <c r="AF1266" s="2">
        <v>0</v>
      </c>
      <c r="AG1266" s="14">
        <f>SUMIF('consultant-gross'!D:D,eslam.data!AQ1266,'consultant-gross'!F:F)</f>
        <v>0</v>
      </c>
      <c r="AH1266" s="14">
        <f>SUMIF('consultant-gross'!D:D,eslam.data!AQ1266,'consultant-gross'!G:G)</f>
        <v>0</v>
      </c>
      <c r="AI1266" s="14">
        <f>SUMIF('consultant-net'!D:D,eslam.data!AQ1266,'consultant-net'!F:F)</f>
        <v>0</v>
      </c>
      <c r="AJ1266" s="2">
        <f>VLOOKUP(A1266,'eslam-to-invoicing'!A:B,2,0)</f>
        <v>0</v>
      </c>
      <c r="AQ1266" s="2" t="str">
        <f t="shared" si="168"/>
        <v>Radamis-Concrete21</v>
      </c>
      <c r="AR1266" s="2" t="str">
        <f t="shared" si="169"/>
        <v>021</v>
      </c>
    </row>
    <row r="1267" spans="1:44" hidden="1" x14ac:dyDescent="0.3">
      <c r="A1267" s="6" t="s">
        <v>93</v>
      </c>
      <c r="B1267" s="6">
        <f>VLOOKUP(A1267,Sheet1!A:B,2,0)</f>
        <v>1</v>
      </c>
      <c r="C1267" s="6">
        <v>22</v>
      </c>
      <c r="D1267" s="25"/>
      <c r="F1267" s="26">
        <f>_xlfn.MAXIFS('data-from-invoicing'!E:E,'data-from-invoicing'!D:D,eslam.data!AR1267)</f>
        <v>0</v>
      </c>
      <c r="G1267" s="2">
        <f t="shared" si="166"/>
        <v>0</v>
      </c>
      <c r="H1267" s="2"/>
      <c r="I1267" s="23"/>
      <c r="J1267" s="2">
        <f>SUMIF('collection only'!D:D,eslam.data!AQ1267,'collection only'!E:E)</f>
        <v>0</v>
      </c>
      <c r="K1267" s="26">
        <f>SUMIF('data-from-invoicing'!D:D,eslam.data!AR1267,'data-from-invoicing'!F:F)</f>
        <v>0</v>
      </c>
      <c r="L1267" s="2">
        <f t="shared" si="167"/>
        <v>0</v>
      </c>
      <c r="M1267" s="2"/>
      <c r="Q1267" s="23"/>
      <c r="S1267" s="1">
        <v>45351</v>
      </c>
      <c r="T1267" s="1">
        <v>45347</v>
      </c>
      <c r="U1267" s="1">
        <v>45356</v>
      </c>
      <c r="V1267">
        <v>30</v>
      </c>
      <c r="W1267" s="1">
        <v>45386</v>
      </c>
      <c r="AF1267" s="2">
        <v>0</v>
      </c>
      <c r="AG1267" s="14">
        <f>SUMIF('consultant-gross'!D:D,eslam.data!AQ1267,'consultant-gross'!F:F)</f>
        <v>0</v>
      </c>
      <c r="AH1267" s="14">
        <f>SUMIF('consultant-gross'!D:D,eslam.data!AQ1267,'consultant-gross'!G:G)</f>
        <v>0</v>
      </c>
      <c r="AI1267" s="14">
        <f>SUMIF('consultant-net'!D:D,eslam.data!AQ1267,'consultant-net'!F:F)</f>
        <v>0</v>
      </c>
      <c r="AJ1267" s="2">
        <f>VLOOKUP(A1267,'eslam-to-invoicing'!A:B,2,0)</f>
        <v>0</v>
      </c>
      <c r="AQ1267" s="2" t="str">
        <f t="shared" si="168"/>
        <v>Radamis-Concrete22</v>
      </c>
      <c r="AR1267" s="2" t="str">
        <f t="shared" si="169"/>
        <v>022</v>
      </c>
    </row>
    <row r="1268" spans="1:44" hidden="1" x14ac:dyDescent="0.3">
      <c r="A1268" s="6" t="s">
        <v>93</v>
      </c>
      <c r="B1268" s="6">
        <f>VLOOKUP(A1268,Sheet1!A:B,2,0)</f>
        <v>1</v>
      </c>
      <c r="C1268" s="6">
        <v>23</v>
      </c>
      <c r="D1268" s="25"/>
      <c r="F1268" s="26">
        <f>_xlfn.MAXIFS('data-from-invoicing'!E:E,'data-from-invoicing'!D:D,eslam.data!AR1268)</f>
        <v>0</v>
      </c>
      <c r="G1268" s="2">
        <f t="shared" si="166"/>
        <v>0</v>
      </c>
      <c r="H1268" s="2"/>
      <c r="I1268" s="23"/>
      <c r="J1268" s="2">
        <f>SUMIF('collection only'!D:D,eslam.data!AQ1268,'collection only'!E:E)</f>
        <v>0</v>
      </c>
      <c r="K1268" s="26">
        <f>SUMIF('data-from-invoicing'!D:D,eslam.data!AR1268,'data-from-invoicing'!F:F)</f>
        <v>0</v>
      </c>
      <c r="L1268" s="2">
        <f t="shared" si="167"/>
        <v>0</v>
      </c>
      <c r="M1268" s="2"/>
      <c r="Q1268" s="23"/>
      <c r="S1268" s="1">
        <v>45382</v>
      </c>
      <c r="T1268" s="1">
        <v>45376</v>
      </c>
      <c r="U1268" s="1">
        <v>45387</v>
      </c>
      <c r="V1268">
        <v>30</v>
      </c>
      <c r="W1268" s="1">
        <v>45417</v>
      </c>
      <c r="AF1268" s="2">
        <v>0</v>
      </c>
      <c r="AG1268" s="14">
        <f>SUMIF('consultant-gross'!D:D,eslam.data!AQ1268,'consultant-gross'!F:F)</f>
        <v>0</v>
      </c>
      <c r="AH1268" s="14">
        <f>SUMIF('consultant-gross'!D:D,eslam.data!AQ1268,'consultant-gross'!G:G)</f>
        <v>0</v>
      </c>
      <c r="AI1268" s="14">
        <f>SUMIF('consultant-net'!D:D,eslam.data!AQ1268,'consultant-net'!F:F)</f>
        <v>0</v>
      </c>
      <c r="AJ1268" s="2">
        <f>VLOOKUP(A1268,'eslam-to-invoicing'!A:B,2,0)</f>
        <v>0</v>
      </c>
      <c r="AQ1268" s="2" t="str">
        <f t="shared" si="168"/>
        <v>Radamis-Concrete23</v>
      </c>
      <c r="AR1268" s="2" t="str">
        <f t="shared" si="169"/>
        <v>023</v>
      </c>
    </row>
    <row r="1269" spans="1:44" hidden="1" x14ac:dyDescent="0.3">
      <c r="A1269" s="6" t="s">
        <v>93</v>
      </c>
      <c r="B1269" s="6">
        <f>VLOOKUP(A1269,Sheet1!A:B,2,0)</f>
        <v>1</v>
      </c>
      <c r="C1269" s="6">
        <v>24</v>
      </c>
      <c r="D1269" s="25"/>
      <c r="F1269" s="26">
        <f>_xlfn.MAXIFS('data-from-invoicing'!E:E,'data-from-invoicing'!D:D,eslam.data!AR1269)</f>
        <v>0</v>
      </c>
      <c r="G1269" s="2">
        <f t="shared" si="166"/>
        <v>0</v>
      </c>
      <c r="H1269" s="2"/>
      <c r="I1269" s="23"/>
      <c r="J1269" s="2">
        <f>SUMIF('collection only'!D:D,eslam.data!AQ1269,'collection only'!E:E)</f>
        <v>0</v>
      </c>
      <c r="K1269" s="26">
        <f>SUMIF('data-from-invoicing'!D:D,eslam.data!AR1269,'data-from-invoicing'!F:F)</f>
        <v>0</v>
      </c>
      <c r="L1269" s="2">
        <f t="shared" si="167"/>
        <v>0</v>
      </c>
      <c r="M1269" s="2"/>
      <c r="Q1269" s="23"/>
      <c r="S1269" s="1">
        <v>45412</v>
      </c>
      <c r="T1269" s="1">
        <v>45407</v>
      </c>
      <c r="U1269" s="1">
        <v>45417</v>
      </c>
      <c r="V1269">
        <v>30</v>
      </c>
      <c r="W1269" s="1">
        <v>45447</v>
      </c>
      <c r="AF1269" s="2">
        <v>0</v>
      </c>
      <c r="AG1269" s="14">
        <f>SUMIF('consultant-gross'!D:D,eslam.data!AQ1269,'consultant-gross'!F:F)</f>
        <v>0</v>
      </c>
      <c r="AH1269" s="14">
        <f>SUMIF('consultant-gross'!D:D,eslam.data!AQ1269,'consultant-gross'!G:G)</f>
        <v>0</v>
      </c>
      <c r="AI1269" s="14">
        <f>SUMIF('consultant-net'!D:D,eslam.data!AQ1269,'consultant-net'!F:F)</f>
        <v>0</v>
      </c>
      <c r="AJ1269" s="2">
        <f>VLOOKUP(A1269,'eslam-to-invoicing'!A:B,2,0)</f>
        <v>0</v>
      </c>
      <c r="AQ1269" s="2" t="str">
        <f t="shared" si="168"/>
        <v>Radamis-Concrete24</v>
      </c>
      <c r="AR1269" s="2" t="str">
        <f t="shared" si="169"/>
        <v>024</v>
      </c>
    </row>
    <row r="1270" spans="1:44" hidden="1" x14ac:dyDescent="0.3">
      <c r="A1270" s="6" t="s">
        <v>93</v>
      </c>
      <c r="B1270" s="6">
        <f>VLOOKUP(A1270,Sheet1!A:B,2,0)</f>
        <v>1</v>
      </c>
      <c r="C1270" s="6">
        <v>25</v>
      </c>
      <c r="D1270" s="25"/>
      <c r="F1270" s="26">
        <f>_xlfn.MAXIFS('data-from-invoicing'!E:E,'data-from-invoicing'!D:D,eslam.data!AR1270)</f>
        <v>0</v>
      </c>
      <c r="G1270" s="2">
        <f t="shared" si="166"/>
        <v>0</v>
      </c>
      <c r="H1270" s="2"/>
      <c r="I1270" s="23"/>
      <c r="J1270" s="2">
        <f>SUMIF('collection only'!D:D,eslam.data!AQ1270,'collection only'!E:E)</f>
        <v>0</v>
      </c>
      <c r="K1270" s="26">
        <f>SUMIF('data-from-invoicing'!D:D,eslam.data!AR1270,'data-from-invoicing'!F:F)</f>
        <v>0</v>
      </c>
      <c r="L1270" s="2">
        <f t="shared" si="167"/>
        <v>0</v>
      </c>
      <c r="M1270" s="2"/>
      <c r="Q1270" s="23"/>
      <c r="S1270" s="1">
        <v>45443</v>
      </c>
      <c r="T1270" s="1">
        <v>45437</v>
      </c>
      <c r="U1270" s="1">
        <v>45448</v>
      </c>
      <c r="V1270">
        <v>30</v>
      </c>
      <c r="W1270" s="1">
        <v>45478</v>
      </c>
      <c r="AF1270" s="2">
        <v>0</v>
      </c>
      <c r="AG1270" s="14">
        <f>SUMIF('consultant-gross'!D:D,eslam.data!AQ1270,'consultant-gross'!F:F)</f>
        <v>0</v>
      </c>
      <c r="AH1270" s="14">
        <f>SUMIF('consultant-gross'!D:D,eslam.data!AQ1270,'consultant-gross'!G:G)</f>
        <v>0</v>
      </c>
      <c r="AI1270" s="14">
        <f>SUMIF('consultant-net'!D:D,eslam.data!AQ1270,'consultant-net'!F:F)</f>
        <v>0</v>
      </c>
      <c r="AJ1270" s="2">
        <f>VLOOKUP(A1270,'eslam-to-invoicing'!A:B,2,0)</f>
        <v>0</v>
      </c>
      <c r="AQ1270" s="2" t="str">
        <f t="shared" si="168"/>
        <v>Radamis-Concrete25</v>
      </c>
      <c r="AR1270" s="2" t="str">
        <f t="shared" si="169"/>
        <v>025</v>
      </c>
    </row>
    <row r="1271" spans="1:44" hidden="1" x14ac:dyDescent="0.3">
      <c r="A1271" s="6" t="s">
        <v>93</v>
      </c>
      <c r="B1271" s="6">
        <f>VLOOKUP(A1271,Sheet1!A:B,2,0)</f>
        <v>1</v>
      </c>
      <c r="C1271" s="6">
        <v>26</v>
      </c>
      <c r="D1271" s="25"/>
      <c r="F1271" s="26">
        <f>_xlfn.MAXIFS('data-from-invoicing'!E:E,'data-from-invoicing'!D:D,eslam.data!AR1271)</f>
        <v>0</v>
      </c>
      <c r="G1271" s="2">
        <f t="shared" si="166"/>
        <v>0</v>
      </c>
      <c r="H1271" s="2"/>
      <c r="I1271" s="23"/>
      <c r="J1271" s="2">
        <f>SUMIF('collection only'!D:D,eslam.data!AQ1271,'collection only'!E:E)</f>
        <v>0</v>
      </c>
      <c r="K1271" s="26">
        <f>SUMIF('data-from-invoicing'!D:D,eslam.data!AR1271,'data-from-invoicing'!F:F)</f>
        <v>0</v>
      </c>
      <c r="L1271" s="2">
        <f t="shared" si="167"/>
        <v>0</v>
      </c>
      <c r="M1271" s="2"/>
      <c r="Q1271" s="23"/>
      <c r="S1271" s="1">
        <v>45473</v>
      </c>
      <c r="T1271" s="1">
        <v>45468</v>
      </c>
      <c r="U1271" s="1">
        <v>45478</v>
      </c>
      <c r="V1271">
        <v>30</v>
      </c>
      <c r="W1271" s="1">
        <v>45508</v>
      </c>
      <c r="AF1271" s="2">
        <v>0</v>
      </c>
      <c r="AG1271" s="14">
        <f>SUMIF('consultant-gross'!D:D,eslam.data!AQ1271,'consultant-gross'!F:F)</f>
        <v>0</v>
      </c>
      <c r="AH1271" s="14">
        <f>SUMIF('consultant-gross'!D:D,eslam.data!AQ1271,'consultant-gross'!G:G)</f>
        <v>0</v>
      </c>
      <c r="AI1271" s="14">
        <f>SUMIF('consultant-net'!D:D,eslam.data!AQ1271,'consultant-net'!F:F)</f>
        <v>0</v>
      </c>
      <c r="AJ1271" s="2">
        <f>VLOOKUP(A1271,'eslam-to-invoicing'!A:B,2,0)</f>
        <v>0</v>
      </c>
      <c r="AQ1271" s="2" t="str">
        <f t="shared" si="168"/>
        <v>Radamis-Concrete26</v>
      </c>
      <c r="AR1271" s="2" t="str">
        <f t="shared" si="169"/>
        <v>026</v>
      </c>
    </row>
    <row r="1272" spans="1:44" hidden="1" x14ac:dyDescent="0.3">
      <c r="A1272" s="6" t="s">
        <v>93</v>
      </c>
      <c r="B1272" s="6">
        <f>VLOOKUP(A1272,Sheet1!A:B,2,0)</f>
        <v>1</v>
      </c>
      <c r="C1272" s="6">
        <v>27</v>
      </c>
      <c r="D1272" s="25"/>
      <c r="F1272" s="26">
        <f>_xlfn.MAXIFS('data-from-invoicing'!E:E,'data-from-invoicing'!D:D,eslam.data!AR1272)</f>
        <v>0</v>
      </c>
      <c r="G1272" s="2">
        <f t="shared" si="166"/>
        <v>0</v>
      </c>
      <c r="H1272" s="2"/>
      <c r="I1272" s="23"/>
      <c r="J1272" s="2">
        <f>SUMIF('collection only'!D:D,eslam.data!AQ1272,'collection only'!E:E)</f>
        <v>0</v>
      </c>
      <c r="K1272" s="26">
        <f>SUMIF('data-from-invoicing'!D:D,eslam.data!AR1272,'data-from-invoicing'!F:F)</f>
        <v>0</v>
      </c>
      <c r="L1272" s="2">
        <f t="shared" si="167"/>
        <v>0</v>
      </c>
      <c r="M1272" s="2"/>
      <c r="Q1272" s="23"/>
      <c r="S1272" s="1">
        <v>45504</v>
      </c>
      <c r="T1272" s="1">
        <v>45498</v>
      </c>
      <c r="U1272" s="1">
        <v>45509</v>
      </c>
      <c r="V1272">
        <v>30</v>
      </c>
      <c r="W1272" s="1">
        <v>45539</v>
      </c>
      <c r="AF1272" s="2">
        <v>0</v>
      </c>
      <c r="AG1272" s="14">
        <f>SUMIF('consultant-gross'!D:D,eslam.data!AQ1272,'consultant-gross'!F:F)</f>
        <v>0</v>
      </c>
      <c r="AH1272" s="14">
        <f>SUMIF('consultant-gross'!D:D,eslam.data!AQ1272,'consultant-gross'!G:G)</f>
        <v>0</v>
      </c>
      <c r="AI1272" s="14">
        <f>SUMIF('consultant-net'!D:D,eslam.data!AQ1272,'consultant-net'!F:F)</f>
        <v>0</v>
      </c>
      <c r="AJ1272" s="2">
        <f>VLOOKUP(A1272,'eslam-to-invoicing'!A:B,2,0)</f>
        <v>0</v>
      </c>
      <c r="AQ1272" s="2" t="str">
        <f t="shared" si="168"/>
        <v>Radamis-Concrete27</v>
      </c>
      <c r="AR1272" s="2" t="str">
        <f t="shared" si="169"/>
        <v>027</v>
      </c>
    </row>
    <row r="1273" spans="1:44" hidden="1" x14ac:dyDescent="0.3">
      <c r="A1273" s="6" t="s">
        <v>93</v>
      </c>
      <c r="B1273" s="6">
        <f>VLOOKUP(A1273,Sheet1!A:B,2,0)</f>
        <v>1</v>
      </c>
      <c r="C1273" s="6">
        <v>28</v>
      </c>
      <c r="D1273" s="25"/>
      <c r="F1273" s="26">
        <f>_xlfn.MAXIFS('data-from-invoicing'!E:E,'data-from-invoicing'!D:D,eslam.data!AR1273)</f>
        <v>0</v>
      </c>
      <c r="G1273" s="2">
        <f t="shared" si="166"/>
        <v>0</v>
      </c>
      <c r="H1273" s="2"/>
      <c r="I1273" s="23"/>
      <c r="J1273" s="2">
        <f>SUMIF('collection only'!D:D,eslam.data!AQ1273,'collection only'!E:E)</f>
        <v>0</v>
      </c>
      <c r="K1273" s="26">
        <f>SUMIF('data-from-invoicing'!D:D,eslam.data!AR1273,'data-from-invoicing'!F:F)</f>
        <v>0</v>
      </c>
      <c r="L1273" s="2">
        <f t="shared" si="167"/>
        <v>0</v>
      </c>
      <c r="M1273" s="2"/>
      <c r="Q1273" s="23"/>
      <c r="S1273" s="1">
        <v>45535</v>
      </c>
      <c r="T1273" s="1">
        <v>45529</v>
      </c>
      <c r="U1273" s="1">
        <v>45540</v>
      </c>
      <c r="V1273">
        <v>30</v>
      </c>
      <c r="W1273" s="1">
        <v>45570</v>
      </c>
      <c r="AF1273" s="2">
        <v>0</v>
      </c>
      <c r="AG1273" s="14">
        <f>SUMIF('consultant-gross'!D:D,eslam.data!AQ1273,'consultant-gross'!F:F)</f>
        <v>0</v>
      </c>
      <c r="AH1273" s="14">
        <f>SUMIF('consultant-gross'!D:D,eslam.data!AQ1273,'consultant-gross'!G:G)</f>
        <v>0</v>
      </c>
      <c r="AI1273" s="14">
        <f>SUMIF('consultant-net'!D:D,eslam.data!AQ1273,'consultant-net'!F:F)</f>
        <v>0</v>
      </c>
      <c r="AJ1273" s="2">
        <f>VLOOKUP(A1273,'eslam-to-invoicing'!A:B,2,0)</f>
        <v>0</v>
      </c>
      <c r="AQ1273" s="2" t="str">
        <f t="shared" si="168"/>
        <v>Radamis-Concrete28</v>
      </c>
      <c r="AR1273" s="2" t="str">
        <f t="shared" si="169"/>
        <v>028</v>
      </c>
    </row>
    <row r="1274" spans="1:44" hidden="1" x14ac:dyDescent="0.3">
      <c r="A1274" s="6" t="s">
        <v>93</v>
      </c>
      <c r="B1274" s="6">
        <f>VLOOKUP(A1274,Sheet1!A:B,2,0)</f>
        <v>1</v>
      </c>
      <c r="C1274" s="6">
        <v>29</v>
      </c>
      <c r="D1274" s="25"/>
      <c r="F1274" s="26">
        <f>_xlfn.MAXIFS('data-from-invoicing'!E:E,'data-from-invoicing'!D:D,eslam.data!AR1274)</f>
        <v>0</v>
      </c>
      <c r="G1274" s="2">
        <f t="shared" si="166"/>
        <v>0</v>
      </c>
      <c r="H1274" s="2"/>
      <c r="I1274" s="23"/>
      <c r="J1274" s="2">
        <f>SUMIF('collection only'!D:D,eslam.data!AQ1274,'collection only'!E:E)</f>
        <v>0</v>
      </c>
      <c r="K1274" s="26">
        <f>SUMIF('data-from-invoicing'!D:D,eslam.data!AR1274,'data-from-invoicing'!F:F)</f>
        <v>0</v>
      </c>
      <c r="L1274" s="2">
        <f t="shared" si="167"/>
        <v>0</v>
      </c>
      <c r="M1274" s="2"/>
      <c r="Q1274" s="23"/>
      <c r="S1274" s="1">
        <v>45565</v>
      </c>
      <c r="T1274" s="1">
        <v>45560</v>
      </c>
      <c r="U1274" s="1">
        <v>45570</v>
      </c>
      <c r="V1274">
        <v>30</v>
      </c>
      <c r="W1274" s="1">
        <v>45600</v>
      </c>
      <c r="AF1274" s="2">
        <v>0</v>
      </c>
      <c r="AG1274" s="14">
        <f>SUMIF('consultant-gross'!D:D,eslam.data!AQ1274,'consultant-gross'!F:F)</f>
        <v>0</v>
      </c>
      <c r="AH1274" s="14">
        <f>SUMIF('consultant-gross'!D:D,eslam.data!AQ1274,'consultant-gross'!G:G)</f>
        <v>0</v>
      </c>
      <c r="AI1274" s="14">
        <f>SUMIF('consultant-net'!D:D,eslam.data!AQ1274,'consultant-net'!F:F)</f>
        <v>0</v>
      </c>
      <c r="AJ1274" s="2">
        <f>VLOOKUP(A1274,'eslam-to-invoicing'!A:B,2,0)</f>
        <v>0</v>
      </c>
      <c r="AQ1274" s="2" t="str">
        <f t="shared" si="168"/>
        <v>Radamis-Concrete29</v>
      </c>
      <c r="AR1274" s="2" t="str">
        <f t="shared" si="169"/>
        <v>029</v>
      </c>
    </row>
    <row r="1275" spans="1:44" hidden="1" x14ac:dyDescent="0.3">
      <c r="A1275" s="6" t="s">
        <v>93</v>
      </c>
      <c r="B1275" s="6">
        <f>VLOOKUP(A1275,Sheet1!A:B,2,0)</f>
        <v>1</v>
      </c>
      <c r="C1275" s="6">
        <v>30</v>
      </c>
      <c r="D1275" s="25"/>
      <c r="F1275" s="26">
        <f>_xlfn.MAXIFS('data-from-invoicing'!E:E,'data-from-invoicing'!D:D,eslam.data!AR1275)</f>
        <v>0</v>
      </c>
      <c r="G1275" s="2">
        <f t="shared" si="166"/>
        <v>0</v>
      </c>
      <c r="H1275" s="2"/>
      <c r="I1275" s="23"/>
      <c r="J1275" s="2">
        <f>SUMIF('collection only'!D:D,eslam.data!AQ1275,'collection only'!E:E)</f>
        <v>0</v>
      </c>
      <c r="K1275" s="26">
        <f>SUMIF('data-from-invoicing'!D:D,eslam.data!AR1275,'data-from-invoicing'!F:F)</f>
        <v>0</v>
      </c>
      <c r="L1275" s="2">
        <f t="shared" si="167"/>
        <v>0</v>
      </c>
      <c r="M1275" s="2"/>
      <c r="Q1275" s="23"/>
      <c r="S1275" s="1">
        <v>45596</v>
      </c>
      <c r="T1275" s="1">
        <v>45590</v>
      </c>
      <c r="U1275" s="1">
        <v>45601</v>
      </c>
      <c r="V1275">
        <v>30</v>
      </c>
      <c r="W1275" s="1">
        <v>45631</v>
      </c>
      <c r="AF1275" s="2">
        <v>0</v>
      </c>
      <c r="AG1275" s="14">
        <f>SUMIF('consultant-gross'!D:D,eslam.data!AQ1275,'consultant-gross'!F:F)</f>
        <v>0</v>
      </c>
      <c r="AH1275" s="14">
        <f>SUMIF('consultant-gross'!D:D,eslam.data!AQ1275,'consultant-gross'!G:G)</f>
        <v>0</v>
      </c>
      <c r="AI1275" s="14">
        <f>SUMIF('consultant-net'!D:D,eslam.data!AQ1275,'consultant-net'!F:F)</f>
        <v>0</v>
      </c>
      <c r="AJ1275" s="2">
        <f>VLOOKUP(A1275,'eslam-to-invoicing'!A:B,2,0)</f>
        <v>0</v>
      </c>
      <c r="AQ1275" s="2" t="str">
        <f t="shared" si="168"/>
        <v>Radamis-Concrete30</v>
      </c>
      <c r="AR1275" s="2" t="str">
        <f t="shared" si="169"/>
        <v>030</v>
      </c>
    </row>
    <row r="1276" spans="1:44" hidden="1" x14ac:dyDescent="0.3">
      <c r="A1276" s="6" t="s">
        <v>133</v>
      </c>
      <c r="B1276" s="6">
        <f>VLOOKUP(A1276,Sheet1!A:B,2,0)</f>
        <v>1</v>
      </c>
      <c r="C1276" s="6">
        <v>1</v>
      </c>
      <c r="D1276" s="25"/>
      <c r="F1276" s="26">
        <f>_xlfn.MAXIFS('data-from-invoicing'!E:E,'data-from-invoicing'!D:D,eslam.data!AR1276)</f>
        <v>0</v>
      </c>
      <c r="G1276" s="2">
        <f t="shared" si="166"/>
        <v>0</v>
      </c>
      <c r="H1276" s="2"/>
      <c r="I1276" s="23"/>
      <c r="J1276" s="2">
        <f>SUMIF('collection only'!D:D,eslam.data!AQ1276,'collection only'!E:E)</f>
        <v>0</v>
      </c>
      <c r="K1276" s="26">
        <f>SUMIF('data-from-invoicing'!D:D,eslam.data!AR1276,'data-from-invoicing'!F:F)</f>
        <v>0</v>
      </c>
      <c r="L1276" s="2">
        <f t="shared" si="167"/>
        <v>0</v>
      </c>
      <c r="M1276" s="2"/>
      <c r="Q1276" s="23"/>
      <c r="S1276" s="1">
        <v>45230</v>
      </c>
      <c r="T1276" s="1">
        <v>45224</v>
      </c>
      <c r="U1276" s="1">
        <v>45239</v>
      </c>
      <c r="V1276">
        <v>30</v>
      </c>
      <c r="W1276" s="1">
        <v>45269</v>
      </c>
      <c r="AF1276" s="2">
        <v>0</v>
      </c>
      <c r="AG1276" s="14">
        <f>SUMIF('consultant-gross'!D:D,eslam.data!AQ1276,'consultant-gross'!F:F)</f>
        <v>0</v>
      </c>
      <c r="AH1276" s="14">
        <f>SUMIF('consultant-gross'!D:D,eslam.data!AQ1276,'consultant-gross'!G:G)</f>
        <v>0</v>
      </c>
      <c r="AI1276" s="14">
        <f>SUMIF('consultant-net'!D:D,eslam.data!AQ1276,'consultant-net'!F:F)</f>
        <v>0</v>
      </c>
      <c r="AJ1276" s="2">
        <f>VLOOKUP(A1276,'eslam-to-invoicing'!A:B,2,0)</f>
        <v>0</v>
      </c>
      <c r="AQ1276" s="2" t="str">
        <f t="shared" si="168"/>
        <v>Radamis-H1 Main Builidng1</v>
      </c>
      <c r="AR1276" s="2" t="str">
        <f t="shared" si="169"/>
        <v>01</v>
      </c>
    </row>
    <row r="1277" spans="1:44" hidden="1" x14ac:dyDescent="0.3">
      <c r="A1277" s="6" t="s">
        <v>133</v>
      </c>
      <c r="B1277" s="6">
        <f>VLOOKUP(A1277,Sheet1!A:B,2,0)</f>
        <v>1</v>
      </c>
      <c r="C1277" s="6">
        <v>2</v>
      </c>
      <c r="D1277" s="25"/>
      <c r="F1277" s="26">
        <f>_xlfn.MAXIFS('data-from-invoicing'!E:E,'data-from-invoicing'!D:D,eslam.data!AR1277)</f>
        <v>0</v>
      </c>
      <c r="G1277" s="2">
        <f t="shared" si="166"/>
        <v>0</v>
      </c>
      <c r="H1277" s="2"/>
      <c r="I1277" s="23"/>
      <c r="J1277" s="2">
        <f>SUMIF('collection only'!D:D,eslam.data!AQ1277,'collection only'!E:E)</f>
        <v>0</v>
      </c>
      <c r="K1277" s="26">
        <f>SUMIF('data-from-invoicing'!D:D,eslam.data!AR1277,'data-from-invoicing'!F:F)</f>
        <v>0</v>
      </c>
      <c r="L1277" s="2">
        <f t="shared" si="167"/>
        <v>0</v>
      </c>
      <c r="M1277" s="2"/>
      <c r="Q1277" s="23"/>
      <c r="S1277" s="1">
        <v>45260</v>
      </c>
      <c r="T1277" s="1">
        <v>45255</v>
      </c>
      <c r="U1277" s="1">
        <v>45265</v>
      </c>
      <c r="V1277">
        <v>30</v>
      </c>
      <c r="W1277" s="1">
        <v>45295</v>
      </c>
      <c r="AF1277" s="2">
        <v>0</v>
      </c>
      <c r="AG1277" s="14">
        <f>SUMIF('consultant-gross'!D:D,eslam.data!AQ1277,'consultant-gross'!F:F)</f>
        <v>0</v>
      </c>
      <c r="AH1277" s="14">
        <f>SUMIF('consultant-gross'!D:D,eslam.data!AQ1277,'consultant-gross'!G:G)</f>
        <v>0</v>
      </c>
      <c r="AI1277" s="14">
        <f>SUMIF('consultant-net'!D:D,eslam.data!AQ1277,'consultant-net'!F:F)</f>
        <v>0</v>
      </c>
      <c r="AJ1277" s="2">
        <f>VLOOKUP(A1277,'eslam-to-invoicing'!A:B,2,0)</f>
        <v>0</v>
      </c>
      <c r="AQ1277" s="2" t="str">
        <f t="shared" si="168"/>
        <v>Radamis-H1 Main Builidng2</v>
      </c>
      <c r="AR1277" s="2" t="str">
        <f t="shared" si="169"/>
        <v>02</v>
      </c>
    </row>
    <row r="1278" spans="1:44" hidden="1" x14ac:dyDescent="0.3">
      <c r="A1278" s="6" t="s">
        <v>133</v>
      </c>
      <c r="B1278" s="6">
        <f>VLOOKUP(A1278,Sheet1!A:B,2,0)</f>
        <v>1</v>
      </c>
      <c r="C1278" s="6">
        <v>3</v>
      </c>
      <c r="D1278" s="25"/>
      <c r="F1278" s="26">
        <f>_xlfn.MAXIFS('data-from-invoicing'!E:E,'data-from-invoicing'!D:D,eslam.data!AR1278)</f>
        <v>0</v>
      </c>
      <c r="G1278" s="2">
        <f t="shared" si="166"/>
        <v>0</v>
      </c>
      <c r="H1278" s="2"/>
      <c r="I1278" s="23"/>
      <c r="J1278" s="2">
        <f>SUMIF('collection only'!D:D,eslam.data!AQ1278,'collection only'!E:E)</f>
        <v>0</v>
      </c>
      <c r="K1278" s="26">
        <f>SUMIF('data-from-invoicing'!D:D,eslam.data!AR1278,'data-from-invoicing'!F:F)</f>
        <v>0</v>
      </c>
      <c r="L1278" s="2">
        <f t="shared" si="167"/>
        <v>0</v>
      </c>
      <c r="M1278" s="2"/>
      <c r="Q1278" s="23"/>
      <c r="S1278" s="1">
        <v>45291</v>
      </c>
      <c r="T1278" s="1">
        <v>45285</v>
      </c>
      <c r="U1278" s="1">
        <v>45296</v>
      </c>
      <c r="V1278">
        <v>30</v>
      </c>
      <c r="W1278" s="1">
        <v>45326</v>
      </c>
      <c r="AF1278" s="2">
        <v>0</v>
      </c>
      <c r="AG1278" s="14">
        <f>SUMIF('consultant-gross'!D:D,eslam.data!AQ1278,'consultant-gross'!F:F)</f>
        <v>0</v>
      </c>
      <c r="AH1278" s="14">
        <f>SUMIF('consultant-gross'!D:D,eslam.data!AQ1278,'consultant-gross'!G:G)</f>
        <v>0</v>
      </c>
      <c r="AI1278" s="14">
        <f>SUMIF('consultant-net'!D:D,eslam.data!AQ1278,'consultant-net'!F:F)</f>
        <v>0</v>
      </c>
      <c r="AJ1278" s="2">
        <f>VLOOKUP(A1278,'eslam-to-invoicing'!A:B,2,0)</f>
        <v>0</v>
      </c>
      <c r="AQ1278" s="2" t="str">
        <f t="shared" si="168"/>
        <v>Radamis-H1 Main Builidng3</v>
      </c>
      <c r="AR1278" s="2" t="str">
        <f t="shared" si="169"/>
        <v>03</v>
      </c>
    </row>
    <row r="1279" spans="1:44" hidden="1" x14ac:dyDescent="0.3">
      <c r="A1279" s="6" t="s">
        <v>133</v>
      </c>
      <c r="B1279" s="6">
        <f>VLOOKUP(A1279,Sheet1!A:B,2,0)</f>
        <v>1</v>
      </c>
      <c r="C1279" s="6">
        <v>4</v>
      </c>
      <c r="D1279" s="25"/>
      <c r="F1279" s="26">
        <f>_xlfn.MAXIFS('data-from-invoicing'!E:E,'data-from-invoicing'!D:D,eslam.data!AR1279)</f>
        <v>0</v>
      </c>
      <c r="G1279" s="2">
        <f t="shared" si="166"/>
        <v>0</v>
      </c>
      <c r="H1279" s="2"/>
      <c r="I1279" s="23"/>
      <c r="J1279" s="2">
        <f>SUMIF('collection only'!D:D,eslam.data!AQ1279,'collection only'!E:E)</f>
        <v>0</v>
      </c>
      <c r="K1279" s="26">
        <f>SUMIF('data-from-invoicing'!D:D,eslam.data!AR1279,'data-from-invoicing'!F:F)</f>
        <v>0</v>
      </c>
      <c r="L1279" s="2">
        <f t="shared" si="167"/>
        <v>0</v>
      </c>
      <c r="M1279" s="2"/>
      <c r="Q1279" s="23"/>
      <c r="S1279" s="1">
        <v>45322</v>
      </c>
      <c r="T1279" s="1">
        <v>45316</v>
      </c>
      <c r="U1279" s="1">
        <v>45327</v>
      </c>
      <c r="V1279">
        <v>30</v>
      </c>
      <c r="W1279" s="1">
        <v>45357</v>
      </c>
      <c r="AF1279" s="2">
        <v>0</v>
      </c>
      <c r="AG1279" s="14">
        <f>SUMIF('consultant-gross'!D:D,eslam.data!AQ1279,'consultant-gross'!F:F)</f>
        <v>0</v>
      </c>
      <c r="AH1279" s="14">
        <f>SUMIF('consultant-gross'!D:D,eslam.data!AQ1279,'consultant-gross'!G:G)</f>
        <v>0</v>
      </c>
      <c r="AI1279" s="14">
        <f>SUMIF('consultant-net'!D:D,eslam.data!AQ1279,'consultant-net'!F:F)</f>
        <v>0</v>
      </c>
      <c r="AJ1279" s="2">
        <f>VLOOKUP(A1279,'eslam-to-invoicing'!A:B,2,0)</f>
        <v>0</v>
      </c>
      <c r="AQ1279" s="2" t="str">
        <f t="shared" si="168"/>
        <v>Radamis-H1 Main Builidng4</v>
      </c>
      <c r="AR1279" s="2" t="str">
        <f t="shared" si="169"/>
        <v>04</v>
      </c>
    </row>
    <row r="1280" spans="1:44" hidden="1" x14ac:dyDescent="0.3">
      <c r="A1280" s="6" t="s">
        <v>133</v>
      </c>
      <c r="B1280" s="6">
        <f>VLOOKUP(A1280,Sheet1!A:B,2,0)</f>
        <v>1</v>
      </c>
      <c r="C1280" s="6">
        <v>5</v>
      </c>
      <c r="D1280" s="25"/>
      <c r="F1280" s="26">
        <f>_xlfn.MAXIFS('data-from-invoicing'!E:E,'data-from-invoicing'!D:D,eslam.data!AR1280)</f>
        <v>0</v>
      </c>
      <c r="G1280" s="2">
        <f t="shared" si="166"/>
        <v>0</v>
      </c>
      <c r="H1280" s="2"/>
      <c r="I1280" s="23"/>
      <c r="J1280" s="2">
        <f>SUMIF('collection only'!D:D,eslam.data!AQ1280,'collection only'!E:E)</f>
        <v>0</v>
      </c>
      <c r="K1280" s="26">
        <f>SUMIF('data-from-invoicing'!D:D,eslam.data!AR1280,'data-from-invoicing'!F:F)</f>
        <v>0</v>
      </c>
      <c r="L1280" s="2">
        <f t="shared" si="167"/>
        <v>0</v>
      </c>
      <c r="M1280" s="2"/>
      <c r="Q1280" s="23"/>
      <c r="S1280" s="1">
        <v>45351</v>
      </c>
      <c r="T1280" s="1">
        <v>45347</v>
      </c>
      <c r="U1280" s="1">
        <v>45356</v>
      </c>
      <c r="V1280">
        <v>30</v>
      </c>
      <c r="W1280" s="1">
        <v>45386</v>
      </c>
      <c r="AF1280" s="2">
        <v>0</v>
      </c>
      <c r="AG1280" s="14">
        <f>SUMIF('consultant-gross'!D:D,eslam.data!AQ1280,'consultant-gross'!F:F)</f>
        <v>0</v>
      </c>
      <c r="AH1280" s="14">
        <f>SUMIF('consultant-gross'!D:D,eslam.data!AQ1280,'consultant-gross'!G:G)</f>
        <v>0</v>
      </c>
      <c r="AI1280" s="14">
        <f>SUMIF('consultant-net'!D:D,eslam.data!AQ1280,'consultant-net'!F:F)</f>
        <v>0</v>
      </c>
      <c r="AJ1280" s="2">
        <f>VLOOKUP(A1280,'eslam-to-invoicing'!A:B,2,0)</f>
        <v>0</v>
      </c>
      <c r="AQ1280" s="2" t="str">
        <f t="shared" si="168"/>
        <v>Radamis-H1 Main Builidng5</v>
      </c>
      <c r="AR1280" s="2" t="str">
        <f t="shared" si="169"/>
        <v>05</v>
      </c>
    </row>
    <row r="1281" spans="1:44" hidden="1" x14ac:dyDescent="0.3">
      <c r="A1281" s="6" t="s">
        <v>133</v>
      </c>
      <c r="B1281" s="6">
        <f>VLOOKUP(A1281,Sheet1!A:B,2,0)</f>
        <v>1</v>
      </c>
      <c r="C1281" s="6">
        <v>6</v>
      </c>
      <c r="D1281" s="25"/>
      <c r="F1281" s="26">
        <f>_xlfn.MAXIFS('data-from-invoicing'!E:E,'data-from-invoicing'!D:D,eslam.data!AR1281)</f>
        <v>0</v>
      </c>
      <c r="G1281" s="2">
        <f t="shared" si="166"/>
        <v>0</v>
      </c>
      <c r="H1281" s="2"/>
      <c r="I1281" s="23"/>
      <c r="J1281" s="2">
        <f>SUMIF('collection only'!D:D,eslam.data!AQ1281,'collection only'!E:E)</f>
        <v>0</v>
      </c>
      <c r="K1281" s="26">
        <f>SUMIF('data-from-invoicing'!D:D,eslam.data!AR1281,'data-from-invoicing'!F:F)</f>
        <v>0</v>
      </c>
      <c r="L1281" s="2">
        <f t="shared" si="167"/>
        <v>0</v>
      </c>
      <c r="M1281" s="2"/>
      <c r="Q1281" s="23"/>
      <c r="S1281" s="1">
        <v>45382</v>
      </c>
      <c r="T1281" s="1">
        <v>45376</v>
      </c>
      <c r="U1281" s="1">
        <v>45387</v>
      </c>
      <c r="V1281">
        <v>30</v>
      </c>
      <c r="W1281" s="1">
        <v>45417</v>
      </c>
      <c r="AF1281" s="2">
        <v>0</v>
      </c>
      <c r="AG1281" s="14">
        <f>SUMIF('consultant-gross'!D:D,eslam.data!AQ1281,'consultant-gross'!F:F)</f>
        <v>0</v>
      </c>
      <c r="AH1281" s="14">
        <f>SUMIF('consultant-gross'!D:D,eslam.data!AQ1281,'consultant-gross'!G:G)</f>
        <v>0</v>
      </c>
      <c r="AI1281" s="14">
        <f>SUMIF('consultant-net'!D:D,eslam.data!AQ1281,'consultant-net'!F:F)</f>
        <v>0</v>
      </c>
      <c r="AJ1281" s="2">
        <f>VLOOKUP(A1281,'eslam-to-invoicing'!A:B,2,0)</f>
        <v>0</v>
      </c>
      <c r="AQ1281" s="2" t="str">
        <f t="shared" si="168"/>
        <v>Radamis-H1 Main Builidng6</v>
      </c>
      <c r="AR1281" s="2" t="str">
        <f t="shared" si="169"/>
        <v>06</v>
      </c>
    </row>
    <row r="1282" spans="1:44" hidden="1" x14ac:dyDescent="0.3">
      <c r="A1282" s="6" t="s">
        <v>133</v>
      </c>
      <c r="B1282" s="6">
        <f>VLOOKUP(A1282,Sheet1!A:B,2,0)</f>
        <v>1</v>
      </c>
      <c r="C1282" s="6">
        <v>7</v>
      </c>
      <c r="D1282" s="25"/>
      <c r="F1282" s="26">
        <f>_xlfn.MAXIFS('data-from-invoicing'!E:E,'data-from-invoicing'!D:D,eslam.data!AR1282)</f>
        <v>0</v>
      </c>
      <c r="G1282" s="2">
        <f t="shared" si="166"/>
        <v>0</v>
      </c>
      <c r="H1282" s="2"/>
      <c r="I1282" s="23"/>
      <c r="J1282" s="2">
        <f>SUMIF('collection only'!D:D,eslam.data!AQ1282,'collection only'!E:E)</f>
        <v>0</v>
      </c>
      <c r="K1282" s="26">
        <f>SUMIF('data-from-invoicing'!D:D,eslam.data!AR1282,'data-from-invoicing'!F:F)</f>
        <v>0</v>
      </c>
      <c r="L1282" s="2">
        <f t="shared" si="167"/>
        <v>0</v>
      </c>
      <c r="M1282" s="2"/>
      <c r="Q1282" s="23"/>
      <c r="S1282" s="1">
        <v>45412</v>
      </c>
      <c r="T1282" s="1">
        <v>45407</v>
      </c>
      <c r="U1282" s="1">
        <v>45417</v>
      </c>
      <c r="V1282">
        <v>30</v>
      </c>
      <c r="W1282" s="1">
        <v>45447</v>
      </c>
      <c r="AF1282" s="2">
        <v>0</v>
      </c>
      <c r="AG1282" s="14">
        <f>SUMIF('consultant-gross'!D:D,eslam.data!AQ1282,'consultant-gross'!F:F)</f>
        <v>0</v>
      </c>
      <c r="AH1282" s="14">
        <f>SUMIF('consultant-gross'!D:D,eslam.data!AQ1282,'consultant-gross'!G:G)</f>
        <v>0</v>
      </c>
      <c r="AI1282" s="14">
        <f>SUMIF('consultant-net'!D:D,eslam.data!AQ1282,'consultant-net'!F:F)</f>
        <v>0</v>
      </c>
      <c r="AJ1282" s="2">
        <f>VLOOKUP(A1282,'eslam-to-invoicing'!A:B,2,0)</f>
        <v>0</v>
      </c>
      <c r="AQ1282" s="2" t="str">
        <f t="shared" si="168"/>
        <v>Radamis-H1 Main Builidng7</v>
      </c>
      <c r="AR1282" s="2" t="str">
        <f t="shared" si="169"/>
        <v>07</v>
      </c>
    </row>
    <row r="1283" spans="1:44" hidden="1" x14ac:dyDescent="0.3">
      <c r="A1283" s="6" t="s">
        <v>133</v>
      </c>
      <c r="B1283" s="6">
        <f>VLOOKUP(A1283,Sheet1!A:B,2,0)</f>
        <v>1</v>
      </c>
      <c r="C1283" s="6">
        <v>8</v>
      </c>
      <c r="D1283" s="25"/>
      <c r="F1283" s="26">
        <f>_xlfn.MAXIFS('data-from-invoicing'!E:E,'data-from-invoicing'!D:D,eslam.data!AR1283)</f>
        <v>0</v>
      </c>
      <c r="G1283" s="2">
        <f t="shared" si="166"/>
        <v>0</v>
      </c>
      <c r="H1283" s="2"/>
      <c r="I1283" s="23"/>
      <c r="J1283" s="2">
        <f>SUMIF('collection only'!D:D,eslam.data!AQ1283,'collection only'!E:E)</f>
        <v>0</v>
      </c>
      <c r="K1283" s="26">
        <f>SUMIF('data-from-invoicing'!D:D,eslam.data!AR1283,'data-from-invoicing'!F:F)</f>
        <v>0</v>
      </c>
      <c r="L1283" s="2">
        <f t="shared" si="167"/>
        <v>0</v>
      </c>
      <c r="M1283" s="2"/>
      <c r="Q1283" s="23"/>
      <c r="S1283" s="1">
        <v>45443</v>
      </c>
      <c r="T1283" s="1">
        <v>45437</v>
      </c>
      <c r="U1283" s="1">
        <v>45448</v>
      </c>
      <c r="V1283">
        <v>30</v>
      </c>
      <c r="W1283" s="1">
        <v>45478</v>
      </c>
      <c r="AF1283" s="2">
        <v>0</v>
      </c>
      <c r="AG1283" s="14">
        <f>SUMIF('consultant-gross'!D:D,eslam.data!AQ1283,'consultant-gross'!F:F)</f>
        <v>0</v>
      </c>
      <c r="AH1283" s="14">
        <f>SUMIF('consultant-gross'!D:D,eslam.data!AQ1283,'consultant-gross'!G:G)</f>
        <v>0</v>
      </c>
      <c r="AI1283" s="14">
        <f>SUMIF('consultant-net'!D:D,eslam.data!AQ1283,'consultant-net'!F:F)</f>
        <v>0</v>
      </c>
      <c r="AJ1283" s="2">
        <f>VLOOKUP(A1283,'eslam-to-invoicing'!A:B,2,0)</f>
        <v>0</v>
      </c>
      <c r="AQ1283" s="2" t="str">
        <f t="shared" si="168"/>
        <v>Radamis-H1 Main Builidng8</v>
      </c>
      <c r="AR1283" s="2" t="str">
        <f t="shared" si="169"/>
        <v>08</v>
      </c>
    </row>
    <row r="1284" spans="1:44" hidden="1" x14ac:dyDescent="0.3">
      <c r="A1284" s="6" t="s">
        <v>133</v>
      </c>
      <c r="B1284" s="6">
        <f>VLOOKUP(A1284,Sheet1!A:B,2,0)</f>
        <v>1</v>
      </c>
      <c r="C1284" s="6">
        <v>9</v>
      </c>
      <c r="D1284" s="25"/>
      <c r="F1284" s="26">
        <f>_xlfn.MAXIFS('data-from-invoicing'!E:E,'data-from-invoicing'!D:D,eslam.data!AR1284)</f>
        <v>0</v>
      </c>
      <c r="G1284" s="2">
        <f t="shared" si="166"/>
        <v>0</v>
      </c>
      <c r="H1284" s="2"/>
      <c r="I1284" s="23"/>
      <c r="J1284" s="2">
        <f>SUMIF('collection only'!D:D,eslam.data!AQ1284,'collection only'!E:E)</f>
        <v>0</v>
      </c>
      <c r="K1284" s="26">
        <f>SUMIF('data-from-invoicing'!D:D,eslam.data!AR1284,'data-from-invoicing'!F:F)</f>
        <v>0</v>
      </c>
      <c r="L1284" s="2">
        <f t="shared" si="167"/>
        <v>0</v>
      </c>
      <c r="M1284" s="2"/>
      <c r="Q1284" s="23"/>
      <c r="S1284" s="1">
        <v>45473</v>
      </c>
      <c r="T1284" s="1">
        <v>45468</v>
      </c>
      <c r="U1284" s="1">
        <v>45478</v>
      </c>
      <c r="V1284">
        <v>30</v>
      </c>
      <c r="W1284" s="1">
        <v>45508</v>
      </c>
      <c r="AF1284" s="2">
        <v>0</v>
      </c>
      <c r="AG1284" s="14">
        <f>SUMIF('consultant-gross'!D:D,eslam.data!AQ1284,'consultant-gross'!F:F)</f>
        <v>0</v>
      </c>
      <c r="AH1284" s="14">
        <f>SUMIF('consultant-gross'!D:D,eslam.data!AQ1284,'consultant-gross'!G:G)</f>
        <v>0</v>
      </c>
      <c r="AI1284" s="14">
        <f>SUMIF('consultant-net'!D:D,eslam.data!AQ1284,'consultant-net'!F:F)</f>
        <v>0</v>
      </c>
      <c r="AJ1284" s="2">
        <f>VLOOKUP(A1284,'eslam-to-invoicing'!A:B,2,0)</f>
        <v>0</v>
      </c>
      <c r="AQ1284" s="2" t="str">
        <f t="shared" si="168"/>
        <v>Radamis-H1 Main Builidng9</v>
      </c>
      <c r="AR1284" s="2" t="str">
        <f t="shared" si="169"/>
        <v>09</v>
      </c>
    </row>
    <row r="1285" spans="1:44" hidden="1" x14ac:dyDescent="0.3">
      <c r="A1285" s="6" t="s">
        <v>133</v>
      </c>
      <c r="B1285" s="6">
        <f>VLOOKUP(A1285,Sheet1!A:B,2,0)</f>
        <v>1</v>
      </c>
      <c r="C1285" s="6">
        <v>10</v>
      </c>
      <c r="D1285" s="25"/>
      <c r="F1285" s="26">
        <f>_xlfn.MAXIFS('data-from-invoicing'!E:E,'data-from-invoicing'!D:D,eslam.data!AR1285)</f>
        <v>0</v>
      </c>
      <c r="G1285" s="2">
        <f t="shared" si="166"/>
        <v>0</v>
      </c>
      <c r="H1285" s="2"/>
      <c r="I1285" s="23"/>
      <c r="J1285" s="2">
        <f>SUMIF('collection only'!D:D,eslam.data!AQ1285,'collection only'!E:E)</f>
        <v>0</v>
      </c>
      <c r="K1285" s="26">
        <f>SUMIF('data-from-invoicing'!D:D,eslam.data!AR1285,'data-from-invoicing'!F:F)</f>
        <v>0</v>
      </c>
      <c r="L1285" s="2">
        <f t="shared" si="167"/>
        <v>0</v>
      </c>
      <c r="M1285" s="2"/>
      <c r="Q1285" s="23"/>
      <c r="S1285" s="1">
        <v>45504</v>
      </c>
      <c r="T1285" s="1">
        <v>45498</v>
      </c>
      <c r="U1285" s="1">
        <v>45509</v>
      </c>
      <c r="V1285">
        <v>30</v>
      </c>
      <c r="W1285" s="1">
        <v>45539</v>
      </c>
      <c r="AF1285" s="2">
        <v>0</v>
      </c>
      <c r="AG1285" s="14">
        <f>SUMIF('consultant-gross'!D:D,eslam.data!AQ1285,'consultant-gross'!F:F)</f>
        <v>0</v>
      </c>
      <c r="AH1285" s="14">
        <f>SUMIF('consultant-gross'!D:D,eslam.data!AQ1285,'consultant-gross'!G:G)</f>
        <v>0</v>
      </c>
      <c r="AI1285" s="14">
        <f>SUMIF('consultant-net'!D:D,eslam.data!AQ1285,'consultant-net'!F:F)</f>
        <v>0</v>
      </c>
      <c r="AJ1285" s="2">
        <f>VLOOKUP(A1285,'eslam-to-invoicing'!A:B,2,0)</f>
        <v>0</v>
      </c>
      <c r="AQ1285" s="2" t="str">
        <f t="shared" si="168"/>
        <v>Radamis-H1 Main Builidng10</v>
      </c>
      <c r="AR1285" s="2" t="str">
        <f t="shared" si="169"/>
        <v>010</v>
      </c>
    </row>
    <row r="1286" spans="1:44" hidden="1" x14ac:dyDescent="0.3">
      <c r="A1286" s="6" t="s">
        <v>133</v>
      </c>
      <c r="B1286" s="6">
        <f>VLOOKUP(A1286,Sheet1!A:B,2,0)</f>
        <v>1</v>
      </c>
      <c r="C1286" s="6">
        <v>11</v>
      </c>
      <c r="D1286" s="25"/>
      <c r="F1286" s="26">
        <f>_xlfn.MAXIFS('data-from-invoicing'!E:E,'data-from-invoicing'!D:D,eslam.data!AR1286)</f>
        <v>0</v>
      </c>
      <c r="G1286" s="2">
        <f t="shared" si="166"/>
        <v>0</v>
      </c>
      <c r="H1286" s="2"/>
      <c r="I1286" s="23"/>
      <c r="J1286" s="2">
        <f>SUMIF('collection only'!D:D,eslam.data!AQ1286,'collection only'!E:E)</f>
        <v>0</v>
      </c>
      <c r="K1286" s="26">
        <f>SUMIF('data-from-invoicing'!D:D,eslam.data!AR1286,'data-from-invoicing'!F:F)</f>
        <v>0</v>
      </c>
      <c r="L1286" s="2">
        <f t="shared" si="167"/>
        <v>0</v>
      </c>
      <c r="M1286" s="2"/>
      <c r="Q1286" s="23"/>
      <c r="S1286" s="1">
        <v>45535</v>
      </c>
      <c r="T1286" s="1">
        <v>45529</v>
      </c>
      <c r="U1286" s="1">
        <v>45540</v>
      </c>
      <c r="V1286">
        <v>30</v>
      </c>
      <c r="W1286" s="1">
        <v>45570</v>
      </c>
      <c r="AF1286" s="2">
        <v>0</v>
      </c>
      <c r="AG1286" s="14">
        <f>SUMIF('consultant-gross'!D:D,eslam.data!AQ1286,'consultant-gross'!F:F)</f>
        <v>0</v>
      </c>
      <c r="AH1286" s="14">
        <f>SUMIF('consultant-gross'!D:D,eslam.data!AQ1286,'consultant-gross'!G:G)</f>
        <v>0</v>
      </c>
      <c r="AI1286" s="14">
        <f>SUMIF('consultant-net'!D:D,eslam.data!AQ1286,'consultant-net'!F:F)</f>
        <v>0</v>
      </c>
      <c r="AJ1286" s="2">
        <f>VLOOKUP(A1286,'eslam-to-invoicing'!A:B,2,0)</f>
        <v>0</v>
      </c>
      <c r="AQ1286" s="2" t="str">
        <f t="shared" si="168"/>
        <v>Radamis-H1 Main Builidng11</v>
      </c>
      <c r="AR1286" s="2" t="str">
        <f t="shared" si="169"/>
        <v>011</v>
      </c>
    </row>
    <row r="1287" spans="1:44" hidden="1" x14ac:dyDescent="0.3">
      <c r="A1287" s="6" t="s">
        <v>133</v>
      </c>
      <c r="B1287" s="6">
        <f>VLOOKUP(A1287,Sheet1!A:B,2,0)</f>
        <v>1</v>
      </c>
      <c r="C1287" s="6">
        <v>12</v>
      </c>
      <c r="D1287" s="25"/>
      <c r="F1287" s="26">
        <f>_xlfn.MAXIFS('data-from-invoicing'!E:E,'data-from-invoicing'!D:D,eslam.data!AR1287)</f>
        <v>0</v>
      </c>
      <c r="G1287" s="2">
        <f t="shared" si="166"/>
        <v>0</v>
      </c>
      <c r="H1287" s="2"/>
      <c r="I1287" s="23"/>
      <c r="J1287" s="2">
        <f>SUMIF('collection only'!D:D,eslam.data!AQ1287,'collection only'!E:E)</f>
        <v>0</v>
      </c>
      <c r="K1287" s="26">
        <f>SUMIF('data-from-invoicing'!D:D,eslam.data!AR1287,'data-from-invoicing'!F:F)</f>
        <v>0</v>
      </c>
      <c r="L1287" s="2">
        <f t="shared" si="167"/>
        <v>0</v>
      </c>
      <c r="M1287" s="2"/>
      <c r="Q1287" s="23"/>
      <c r="S1287" s="1">
        <v>45565</v>
      </c>
      <c r="T1287" s="1">
        <v>45560</v>
      </c>
      <c r="U1287" s="1">
        <v>45570</v>
      </c>
      <c r="V1287">
        <v>30</v>
      </c>
      <c r="W1287" s="1">
        <v>45600</v>
      </c>
      <c r="AF1287" s="2">
        <v>0</v>
      </c>
      <c r="AG1287" s="14">
        <f>SUMIF('consultant-gross'!D:D,eslam.data!AQ1287,'consultant-gross'!F:F)</f>
        <v>0</v>
      </c>
      <c r="AH1287" s="14">
        <f>SUMIF('consultant-gross'!D:D,eslam.data!AQ1287,'consultant-gross'!G:G)</f>
        <v>0</v>
      </c>
      <c r="AI1287" s="14">
        <f>SUMIF('consultant-net'!D:D,eslam.data!AQ1287,'consultant-net'!F:F)</f>
        <v>0</v>
      </c>
      <c r="AJ1287" s="2">
        <f>VLOOKUP(A1287,'eslam-to-invoicing'!A:B,2,0)</f>
        <v>0</v>
      </c>
      <c r="AQ1287" s="2" t="str">
        <f t="shared" si="168"/>
        <v>Radamis-H1 Main Builidng12</v>
      </c>
      <c r="AR1287" s="2" t="str">
        <f t="shared" si="169"/>
        <v>012</v>
      </c>
    </row>
    <row r="1288" spans="1:44" hidden="1" x14ac:dyDescent="0.3">
      <c r="A1288" s="6" t="s">
        <v>133</v>
      </c>
      <c r="B1288" s="6">
        <f>VLOOKUP(A1288,Sheet1!A:B,2,0)</f>
        <v>1</v>
      </c>
      <c r="C1288" s="6">
        <v>13</v>
      </c>
      <c r="D1288" s="25"/>
      <c r="F1288" s="26">
        <f>_xlfn.MAXIFS('data-from-invoicing'!E:E,'data-from-invoicing'!D:D,eslam.data!AR1288)</f>
        <v>0</v>
      </c>
      <c r="G1288" s="2">
        <f t="shared" si="166"/>
        <v>0</v>
      </c>
      <c r="H1288" s="2"/>
      <c r="I1288" s="23"/>
      <c r="J1288" s="2">
        <f>SUMIF('collection only'!D:D,eslam.data!AQ1288,'collection only'!E:E)</f>
        <v>0</v>
      </c>
      <c r="K1288" s="26">
        <f>SUMIF('data-from-invoicing'!D:D,eslam.data!AR1288,'data-from-invoicing'!F:F)</f>
        <v>0</v>
      </c>
      <c r="L1288" s="2">
        <f t="shared" si="167"/>
        <v>0</v>
      </c>
      <c r="M1288" s="2"/>
      <c r="Q1288" s="23"/>
      <c r="S1288" s="1">
        <v>45596</v>
      </c>
      <c r="T1288" s="1">
        <v>45590</v>
      </c>
      <c r="U1288" s="1">
        <v>45601</v>
      </c>
      <c r="V1288">
        <v>30</v>
      </c>
      <c r="W1288" s="1">
        <v>45631</v>
      </c>
      <c r="AF1288" s="2">
        <v>0</v>
      </c>
      <c r="AG1288" s="14">
        <f>SUMIF('consultant-gross'!D:D,eslam.data!AQ1288,'consultant-gross'!F:F)</f>
        <v>0</v>
      </c>
      <c r="AH1288" s="14">
        <f>SUMIF('consultant-gross'!D:D,eslam.data!AQ1288,'consultant-gross'!G:G)</f>
        <v>0</v>
      </c>
      <c r="AI1288" s="14">
        <f>SUMIF('consultant-net'!D:D,eslam.data!AQ1288,'consultant-net'!F:F)</f>
        <v>0</v>
      </c>
      <c r="AJ1288" s="2">
        <f>VLOOKUP(A1288,'eslam-to-invoicing'!A:B,2,0)</f>
        <v>0</v>
      </c>
      <c r="AQ1288" s="2" t="str">
        <f t="shared" si="168"/>
        <v>Radamis-H1 Main Builidng13</v>
      </c>
      <c r="AR1288" s="2" t="str">
        <f t="shared" si="169"/>
        <v>013</v>
      </c>
    </row>
    <row r="1289" spans="1:44" hidden="1" x14ac:dyDescent="0.3">
      <c r="A1289" s="6" t="s">
        <v>122</v>
      </c>
      <c r="B1289" s="6">
        <f>VLOOKUP(A1289,Sheet1!A:B,2,0)</f>
        <v>1</v>
      </c>
      <c r="C1289" s="6">
        <v>1</v>
      </c>
      <c r="D1289" s="25"/>
      <c r="F1289" s="26">
        <f>_xlfn.MAXIFS('data-from-invoicing'!E:E,'data-from-invoicing'!D:D,eslam.data!AR1289)</f>
        <v>0</v>
      </c>
      <c r="G1289" s="2">
        <f t="shared" si="166"/>
        <v>0</v>
      </c>
      <c r="H1289" s="2"/>
      <c r="I1289" s="23"/>
      <c r="J1289" s="2">
        <f>SUMIF('collection only'!D:D,eslam.data!AQ1289,'collection only'!E:E)</f>
        <v>250000</v>
      </c>
      <c r="K1289" s="26">
        <f>SUMIF('data-from-invoicing'!D:D,eslam.data!AR1289,'data-from-invoicing'!F:F)</f>
        <v>0</v>
      </c>
      <c r="L1289" s="2">
        <f t="shared" si="167"/>
        <v>-250000</v>
      </c>
      <c r="M1289" s="2"/>
      <c r="N1289" s="2">
        <v>250000</v>
      </c>
      <c r="Q1289" s="23"/>
      <c r="S1289" s="1">
        <v>45107</v>
      </c>
      <c r="T1289" s="1">
        <v>45097</v>
      </c>
      <c r="U1289" s="1">
        <v>45101</v>
      </c>
      <c r="V1289">
        <v>30</v>
      </c>
      <c r="W1289" s="1">
        <v>45131</v>
      </c>
      <c r="AF1289" s="2">
        <v>0</v>
      </c>
      <c r="AG1289" s="14">
        <f>SUMIF('consultant-gross'!D:D,eslam.data!AQ1289,'consultant-gross'!F:F)</f>
        <v>0</v>
      </c>
      <c r="AH1289" s="14">
        <f>SUMIF('consultant-gross'!D:D,eslam.data!AQ1289,'consultant-gross'!G:G)</f>
        <v>0</v>
      </c>
      <c r="AI1289" s="14">
        <f>SUMIF('consultant-net'!D:D,eslam.data!AQ1289,'consultant-net'!F:F)</f>
        <v>0</v>
      </c>
      <c r="AJ1289" s="2">
        <f>VLOOKUP(A1289,'eslam-to-invoicing'!A:B,2,0)</f>
        <v>0</v>
      </c>
      <c r="AQ1289" s="2" t="str">
        <f t="shared" si="168"/>
        <v>Radamis-Rooms Fitout1</v>
      </c>
      <c r="AR1289" s="2" t="str">
        <f t="shared" si="169"/>
        <v>01</v>
      </c>
    </row>
    <row r="1290" spans="1:44" hidden="1" x14ac:dyDescent="0.3">
      <c r="A1290" s="6" t="s">
        <v>122</v>
      </c>
      <c r="B1290" s="6">
        <f>VLOOKUP(A1290,Sheet1!A:B,2,0)</f>
        <v>1</v>
      </c>
      <c r="C1290" s="6">
        <v>2</v>
      </c>
      <c r="D1290" s="25"/>
      <c r="F1290" s="26">
        <f>_xlfn.MAXIFS('data-from-invoicing'!E:E,'data-from-invoicing'!D:D,eslam.data!AR1290)</f>
        <v>0</v>
      </c>
      <c r="G1290" s="2">
        <f t="shared" si="166"/>
        <v>0</v>
      </c>
      <c r="H1290" s="2"/>
      <c r="I1290" s="23"/>
      <c r="J1290" s="2">
        <f>SUMIF('collection only'!D:D,eslam.data!AQ1290,'collection only'!E:E)</f>
        <v>500000</v>
      </c>
      <c r="K1290" s="26">
        <f>SUMIF('data-from-invoicing'!D:D,eslam.data!AR1290,'data-from-invoicing'!F:F)</f>
        <v>0</v>
      </c>
      <c r="L1290" s="2">
        <f t="shared" si="167"/>
        <v>-500000</v>
      </c>
      <c r="M1290" s="2"/>
      <c r="N1290" s="2">
        <v>500000</v>
      </c>
      <c r="Q1290" s="23"/>
      <c r="S1290" s="1">
        <v>45138</v>
      </c>
      <c r="T1290" s="1">
        <v>45127</v>
      </c>
      <c r="U1290" s="1">
        <v>45143</v>
      </c>
      <c r="V1290">
        <v>30</v>
      </c>
      <c r="W1290" s="1">
        <v>45173</v>
      </c>
      <c r="AF1290" s="2">
        <v>0</v>
      </c>
      <c r="AG1290" s="14">
        <f>SUMIF('consultant-gross'!D:D,eslam.data!AQ1290,'consultant-gross'!F:F)</f>
        <v>0</v>
      </c>
      <c r="AH1290" s="14">
        <f>SUMIF('consultant-gross'!D:D,eslam.data!AQ1290,'consultant-gross'!G:G)</f>
        <v>0</v>
      </c>
      <c r="AI1290" s="14">
        <f>SUMIF('consultant-net'!D:D,eslam.data!AQ1290,'consultant-net'!F:F)</f>
        <v>0</v>
      </c>
      <c r="AJ1290" s="2">
        <f>VLOOKUP(A1290,'eslam-to-invoicing'!A:B,2,0)</f>
        <v>0</v>
      </c>
      <c r="AQ1290" s="2" t="str">
        <f t="shared" si="168"/>
        <v>Radamis-Rooms Fitout2</v>
      </c>
      <c r="AR1290" s="2" t="str">
        <f t="shared" si="169"/>
        <v>02</v>
      </c>
    </row>
    <row r="1291" spans="1:44" hidden="1" x14ac:dyDescent="0.3">
      <c r="A1291" s="6" t="s">
        <v>122</v>
      </c>
      <c r="B1291" s="6">
        <f>VLOOKUP(A1291,Sheet1!A:B,2,0)</f>
        <v>1</v>
      </c>
      <c r="C1291" s="6">
        <v>3</v>
      </c>
      <c r="D1291" s="25"/>
      <c r="F1291" s="26">
        <f>_xlfn.MAXIFS('data-from-invoicing'!E:E,'data-from-invoicing'!D:D,eslam.data!AR1291)</f>
        <v>0</v>
      </c>
      <c r="G1291" s="2">
        <f t="shared" ref="G1291:G1354" si="170">F1291-E1291</f>
        <v>0</v>
      </c>
      <c r="H1291" s="2"/>
      <c r="I1291" s="23"/>
      <c r="J1291" s="2">
        <f>SUMIF('collection only'!D:D,eslam.data!AQ1291,'collection only'!E:E)</f>
        <v>15000000</v>
      </c>
      <c r="K1291" s="26">
        <f>SUMIF('data-from-invoicing'!D:D,eslam.data!AR1291,'data-from-invoicing'!F:F)</f>
        <v>0</v>
      </c>
      <c r="L1291" s="2">
        <f t="shared" ref="L1291:L1354" si="171">K1291-J1291</f>
        <v>-15000000</v>
      </c>
      <c r="M1291" s="2"/>
      <c r="N1291" s="2">
        <v>15000000</v>
      </c>
      <c r="Q1291" s="23"/>
      <c r="S1291" s="1">
        <v>45169</v>
      </c>
      <c r="T1291" s="1">
        <v>45163</v>
      </c>
      <c r="U1291" s="1">
        <v>45174</v>
      </c>
      <c r="V1291">
        <v>30</v>
      </c>
      <c r="W1291" s="1">
        <v>45204</v>
      </c>
      <c r="AF1291" s="2">
        <v>0</v>
      </c>
      <c r="AG1291" s="14">
        <f>SUMIF('consultant-gross'!D:D,eslam.data!AQ1291,'consultant-gross'!F:F)</f>
        <v>0</v>
      </c>
      <c r="AH1291" s="14">
        <f>SUMIF('consultant-gross'!D:D,eslam.data!AQ1291,'consultant-gross'!G:G)</f>
        <v>0</v>
      </c>
      <c r="AI1291" s="14">
        <f>SUMIF('consultant-net'!D:D,eslam.data!AQ1291,'consultant-net'!F:F)</f>
        <v>0</v>
      </c>
      <c r="AJ1291" s="2">
        <f>VLOOKUP(A1291,'eslam-to-invoicing'!A:B,2,0)</f>
        <v>0</v>
      </c>
      <c r="AQ1291" s="2" t="str">
        <f t="shared" ref="AQ1291:AQ1354" si="172">A1291&amp;C1291</f>
        <v>Radamis-Rooms Fitout3</v>
      </c>
      <c r="AR1291" s="2" t="str">
        <f t="shared" ref="AR1291:AR1354" si="173">AJ1291&amp;C1291</f>
        <v>03</v>
      </c>
    </row>
    <row r="1292" spans="1:44" hidden="1" x14ac:dyDescent="0.3">
      <c r="A1292" s="6" t="s">
        <v>122</v>
      </c>
      <c r="B1292" s="6">
        <f>VLOOKUP(A1292,Sheet1!A:B,2,0)</f>
        <v>1</v>
      </c>
      <c r="C1292" s="6">
        <v>4</v>
      </c>
      <c r="D1292" s="25"/>
      <c r="F1292" s="26">
        <f>_xlfn.MAXIFS('data-from-invoicing'!E:E,'data-from-invoicing'!D:D,eslam.data!AR1292)</f>
        <v>0</v>
      </c>
      <c r="G1292" s="2">
        <f t="shared" si="170"/>
        <v>0</v>
      </c>
      <c r="H1292" s="2"/>
      <c r="I1292" s="23"/>
      <c r="J1292" s="2">
        <f>SUMIF('collection only'!D:D,eslam.data!AQ1292,'collection only'!E:E)</f>
        <v>4000000</v>
      </c>
      <c r="K1292" s="26">
        <f>SUMIF('data-from-invoicing'!D:D,eslam.data!AR1292,'data-from-invoicing'!F:F)</f>
        <v>0</v>
      </c>
      <c r="L1292" s="2">
        <f t="shared" si="171"/>
        <v>-4000000</v>
      </c>
      <c r="M1292" s="2"/>
      <c r="N1292" s="2">
        <v>4000000</v>
      </c>
      <c r="Q1292" s="23"/>
      <c r="S1292" s="1">
        <v>45199</v>
      </c>
      <c r="T1292" s="1">
        <v>45194</v>
      </c>
      <c r="U1292" s="1">
        <v>45204</v>
      </c>
      <c r="V1292">
        <v>30</v>
      </c>
      <c r="W1292" s="1">
        <v>45234</v>
      </c>
      <c r="AF1292" s="2">
        <v>0</v>
      </c>
      <c r="AG1292" s="14">
        <f>SUMIF('consultant-gross'!D:D,eslam.data!AQ1292,'consultant-gross'!F:F)</f>
        <v>0</v>
      </c>
      <c r="AH1292" s="14">
        <f>SUMIF('consultant-gross'!D:D,eslam.data!AQ1292,'consultant-gross'!G:G)</f>
        <v>0</v>
      </c>
      <c r="AI1292" s="14">
        <f>SUMIF('consultant-net'!D:D,eslam.data!AQ1292,'consultant-net'!F:F)</f>
        <v>0</v>
      </c>
      <c r="AJ1292" s="2">
        <f>VLOOKUP(A1292,'eslam-to-invoicing'!A:B,2,0)</f>
        <v>0</v>
      </c>
      <c r="AQ1292" s="2" t="str">
        <f t="shared" si="172"/>
        <v>Radamis-Rooms Fitout4</v>
      </c>
      <c r="AR1292" s="2" t="str">
        <f t="shared" si="173"/>
        <v>04</v>
      </c>
    </row>
    <row r="1293" spans="1:44" hidden="1" x14ac:dyDescent="0.3">
      <c r="A1293" s="6" t="s">
        <v>122</v>
      </c>
      <c r="B1293" s="6">
        <f>VLOOKUP(A1293,Sheet1!A:B,2,0)</f>
        <v>1</v>
      </c>
      <c r="C1293" s="6">
        <v>5</v>
      </c>
      <c r="D1293" s="25"/>
      <c r="F1293" s="26">
        <f>_xlfn.MAXIFS('data-from-invoicing'!E:E,'data-from-invoicing'!D:D,eslam.data!AR1293)</f>
        <v>0</v>
      </c>
      <c r="G1293" s="2">
        <f t="shared" si="170"/>
        <v>0</v>
      </c>
      <c r="H1293" s="2"/>
      <c r="I1293" s="23"/>
      <c r="J1293" s="2">
        <f>SUMIF('collection only'!D:D,eslam.data!AQ1293,'collection only'!E:E)</f>
        <v>0</v>
      </c>
      <c r="K1293" s="26">
        <f>SUMIF('data-from-invoicing'!D:D,eslam.data!AR1293,'data-from-invoicing'!F:F)</f>
        <v>0</v>
      </c>
      <c r="L1293" s="2">
        <f t="shared" si="171"/>
        <v>0</v>
      </c>
      <c r="M1293" s="2"/>
      <c r="Q1293" s="23"/>
      <c r="S1293" s="1">
        <v>45230</v>
      </c>
      <c r="T1293" s="1">
        <v>45224</v>
      </c>
      <c r="U1293" s="1">
        <v>45239</v>
      </c>
      <c r="V1293">
        <v>30</v>
      </c>
      <c r="W1293" s="1">
        <v>45269</v>
      </c>
      <c r="AF1293" s="2">
        <v>0</v>
      </c>
      <c r="AG1293" s="14">
        <f>SUMIF('consultant-gross'!D:D,eslam.data!AQ1293,'consultant-gross'!F:F)</f>
        <v>0</v>
      </c>
      <c r="AH1293" s="14">
        <f>SUMIF('consultant-gross'!D:D,eslam.data!AQ1293,'consultant-gross'!G:G)</f>
        <v>0</v>
      </c>
      <c r="AI1293" s="14">
        <f>SUMIF('consultant-net'!D:D,eslam.data!AQ1293,'consultant-net'!F:F)</f>
        <v>0</v>
      </c>
      <c r="AJ1293" s="2">
        <f>VLOOKUP(A1293,'eslam-to-invoicing'!A:B,2,0)</f>
        <v>0</v>
      </c>
      <c r="AQ1293" s="2" t="str">
        <f t="shared" si="172"/>
        <v>Radamis-Rooms Fitout5</v>
      </c>
      <c r="AR1293" s="2" t="str">
        <f t="shared" si="173"/>
        <v>05</v>
      </c>
    </row>
    <row r="1294" spans="1:44" hidden="1" x14ac:dyDescent="0.3">
      <c r="A1294" s="6" t="s">
        <v>122</v>
      </c>
      <c r="B1294" s="6">
        <f>VLOOKUP(A1294,Sheet1!A:B,2,0)</f>
        <v>1</v>
      </c>
      <c r="C1294" s="6">
        <v>6</v>
      </c>
      <c r="D1294" s="25"/>
      <c r="F1294" s="26">
        <f>_xlfn.MAXIFS('data-from-invoicing'!E:E,'data-from-invoicing'!D:D,eslam.data!AR1294)</f>
        <v>0</v>
      </c>
      <c r="G1294" s="2">
        <f t="shared" si="170"/>
        <v>0</v>
      </c>
      <c r="H1294" s="2"/>
      <c r="I1294" s="23"/>
      <c r="J1294" s="2">
        <f>SUMIF('collection only'!D:D,eslam.data!AQ1294,'collection only'!E:E)</f>
        <v>0</v>
      </c>
      <c r="K1294" s="26">
        <f>SUMIF('data-from-invoicing'!D:D,eslam.data!AR1294,'data-from-invoicing'!F:F)</f>
        <v>0</v>
      </c>
      <c r="L1294" s="2">
        <f t="shared" si="171"/>
        <v>0</v>
      </c>
      <c r="M1294" s="2"/>
      <c r="Q1294" s="23"/>
      <c r="S1294" s="1">
        <v>45260</v>
      </c>
      <c r="T1294" s="1">
        <v>45255</v>
      </c>
      <c r="U1294" s="1">
        <v>45265</v>
      </c>
      <c r="V1294">
        <v>30</v>
      </c>
      <c r="W1294" s="1">
        <v>45295</v>
      </c>
      <c r="AF1294" s="2">
        <v>0</v>
      </c>
      <c r="AG1294" s="14">
        <f>SUMIF('consultant-gross'!D:D,eslam.data!AQ1294,'consultant-gross'!F:F)</f>
        <v>0</v>
      </c>
      <c r="AH1294" s="14">
        <f>SUMIF('consultant-gross'!D:D,eslam.data!AQ1294,'consultant-gross'!G:G)</f>
        <v>0</v>
      </c>
      <c r="AI1294" s="14">
        <f>SUMIF('consultant-net'!D:D,eslam.data!AQ1294,'consultant-net'!F:F)</f>
        <v>0</v>
      </c>
      <c r="AJ1294" s="2">
        <f>VLOOKUP(A1294,'eslam-to-invoicing'!A:B,2,0)</f>
        <v>0</v>
      </c>
      <c r="AQ1294" s="2" t="str">
        <f t="shared" si="172"/>
        <v>Radamis-Rooms Fitout6</v>
      </c>
      <c r="AR1294" s="2" t="str">
        <f t="shared" si="173"/>
        <v>06</v>
      </c>
    </row>
    <row r="1295" spans="1:44" hidden="1" x14ac:dyDescent="0.3">
      <c r="A1295" s="6" t="s">
        <v>122</v>
      </c>
      <c r="B1295" s="6">
        <f>VLOOKUP(A1295,Sheet1!A:B,2,0)</f>
        <v>1</v>
      </c>
      <c r="C1295" s="6">
        <v>7</v>
      </c>
      <c r="D1295" s="25"/>
      <c r="F1295" s="26">
        <f>_xlfn.MAXIFS('data-from-invoicing'!E:E,'data-from-invoicing'!D:D,eslam.data!AR1295)</f>
        <v>0</v>
      </c>
      <c r="G1295" s="2">
        <f t="shared" si="170"/>
        <v>0</v>
      </c>
      <c r="H1295" s="2"/>
      <c r="I1295" s="23"/>
      <c r="J1295" s="2">
        <f>SUMIF('collection only'!D:D,eslam.data!AQ1295,'collection only'!E:E)</f>
        <v>0</v>
      </c>
      <c r="K1295" s="26">
        <f>SUMIF('data-from-invoicing'!D:D,eslam.data!AR1295,'data-from-invoicing'!F:F)</f>
        <v>0</v>
      </c>
      <c r="L1295" s="2">
        <f t="shared" si="171"/>
        <v>0</v>
      </c>
      <c r="M1295" s="2"/>
      <c r="Q1295" s="23"/>
      <c r="S1295" s="1">
        <v>45291</v>
      </c>
      <c r="T1295" s="1">
        <v>45285</v>
      </c>
      <c r="U1295" s="1">
        <v>45296</v>
      </c>
      <c r="V1295">
        <v>30</v>
      </c>
      <c r="W1295" s="1">
        <v>45326</v>
      </c>
      <c r="AF1295" s="2">
        <v>0</v>
      </c>
      <c r="AG1295" s="14">
        <f>SUMIF('consultant-gross'!D:D,eslam.data!AQ1295,'consultant-gross'!F:F)</f>
        <v>0</v>
      </c>
      <c r="AH1295" s="14">
        <f>SUMIF('consultant-gross'!D:D,eslam.data!AQ1295,'consultant-gross'!G:G)</f>
        <v>0</v>
      </c>
      <c r="AI1295" s="14">
        <f>SUMIF('consultant-net'!D:D,eslam.data!AQ1295,'consultant-net'!F:F)</f>
        <v>0</v>
      </c>
      <c r="AJ1295" s="2">
        <f>VLOOKUP(A1295,'eslam-to-invoicing'!A:B,2,0)</f>
        <v>0</v>
      </c>
      <c r="AQ1295" s="2" t="str">
        <f t="shared" si="172"/>
        <v>Radamis-Rooms Fitout7</v>
      </c>
      <c r="AR1295" s="2" t="str">
        <f t="shared" si="173"/>
        <v>07</v>
      </c>
    </row>
    <row r="1296" spans="1:44" hidden="1" x14ac:dyDescent="0.3">
      <c r="A1296" s="6" t="s">
        <v>122</v>
      </c>
      <c r="B1296" s="6">
        <f>VLOOKUP(A1296,Sheet1!A:B,2,0)</f>
        <v>1</v>
      </c>
      <c r="C1296" s="6">
        <v>8</v>
      </c>
      <c r="D1296" s="25"/>
      <c r="F1296" s="26">
        <f>_xlfn.MAXIFS('data-from-invoicing'!E:E,'data-from-invoicing'!D:D,eslam.data!AR1296)</f>
        <v>0</v>
      </c>
      <c r="G1296" s="2">
        <f t="shared" si="170"/>
        <v>0</v>
      </c>
      <c r="H1296" s="2"/>
      <c r="I1296" s="23"/>
      <c r="J1296" s="2">
        <f>SUMIF('collection only'!D:D,eslam.data!AQ1296,'collection only'!E:E)</f>
        <v>0</v>
      </c>
      <c r="K1296" s="26">
        <f>SUMIF('data-from-invoicing'!D:D,eslam.data!AR1296,'data-from-invoicing'!F:F)</f>
        <v>0</v>
      </c>
      <c r="L1296" s="2">
        <f t="shared" si="171"/>
        <v>0</v>
      </c>
      <c r="M1296" s="2"/>
      <c r="Q1296" s="23"/>
      <c r="S1296" s="1">
        <v>45322</v>
      </c>
      <c r="T1296" s="1">
        <v>45316</v>
      </c>
      <c r="U1296" s="1">
        <v>45329</v>
      </c>
      <c r="V1296">
        <v>30</v>
      </c>
      <c r="W1296" s="1">
        <v>45359</v>
      </c>
      <c r="AF1296" s="2">
        <v>0</v>
      </c>
      <c r="AG1296" s="14">
        <f>SUMIF('consultant-gross'!D:D,eslam.data!AQ1296,'consultant-gross'!F:F)</f>
        <v>0</v>
      </c>
      <c r="AH1296" s="14">
        <f>SUMIF('consultant-gross'!D:D,eslam.data!AQ1296,'consultant-gross'!G:G)</f>
        <v>0</v>
      </c>
      <c r="AI1296" s="14">
        <f>SUMIF('consultant-net'!D:D,eslam.data!AQ1296,'consultant-net'!F:F)</f>
        <v>0</v>
      </c>
      <c r="AJ1296" s="2">
        <f>VLOOKUP(A1296,'eslam-to-invoicing'!A:B,2,0)</f>
        <v>0</v>
      </c>
      <c r="AQ1296" s="2" t="str">
        <f t="shared" si="172"/>
        <v>Radamis-Rooms Fitout8</v>
      </c>
      <c r="AR1296" s="2" t="str">
        <f t="shared" si="173"/>
        <v>08</v>
      </c>
    </row>
    <row r="1297" spans="1:44" hidden="1" x14ac:dyDescent="0.3">
      <c r="A1297" s="6" t="s">
        <v>122</v>
      </c>
      <c r="B1297" s="6">
        <f>VLOOKUP(A1297,Sheet1!A:B,2,0)</f>
        <v>1</v>
      </c>
      <c r="C1297" s="6">
        <v>9</v>
      </c>
      <c r="D1297" s="25"/>
      <c r="F1297" s="26">
        <f>_xlfn.MAXIFS('data-from-invoicing'!E:E,'data-from-invoicing'!D:D,eslam.data!AR1297)</f>
        <v>0</v>
      </c>
      <c r="G1297" s="2">
        <f t="shared" si="170"/>
        <v>0</v>
      </c>
      <c r="H1297" s="2"/>
      <c r="I1297" s="23"/>
      <c r="J1297" s="2">
        <f>SUMIF('collection only'!D:D,eslam.data!AQ1297,'collection only'!E:E)</f>
        <v>0</v>
      </c>
      <c r="K1297" s="26">
        <f>SUMIF('data-from-invoicing'!D:D,eslam.data!AR1297,'data-from-invoicing'!F:F)</f>
        <v>0</v>
      </c>
      <c r="L1297" s="2">
        <f t="shared" si="171"/>
        <v>0</v>
      </c>
      <c r="M1297" s="2"/>
      <c r="Q1297" s="23"/>
      <c r="S1297" s="1">
        <v>45351</v>
      </c>
      <c r="T1297" s="1">
        <v>45347</v>
      </c>
      <c r="U1297" s="1">
        <v>45356</v>
      </c>
      <c r="V1297">
        <v>30</v>
      </c>
      <c r="W1297" s="1">
        <v>45386</v>
      </c>
      <c r="AF1297" s="2">
        <v>0</v>
      </c>
      <c r="AG1297" s="14">
        <f>SUMIF('consultant-gross'!D:D,eslam.data!AQ1297,'consultant-gross'!F:F)</f>
        <v>0</v>
      </c>
      <c r="AH1297" s="14">
        <f>SUMIF('consultant-gross'!D:D,eslam.data!AQ1297,'consultant-gross'!G:G)</f>
        <v>0</v>
      </c>
      <c r="AI1297" s="14">
        <f>SUMIF('consultant-net'!D:D,eslam.data!AQ1297,'consultant-net'!F:F)</f>
        <v>0</v>
      </c>
      <c r="AJ1297" s="2">
        <f>VLOOKUP(A1297,'eslam-to-invoicing'!A:B,2,0)</f>
        <v>0</v>
      </c>
      <c r="AQ1297" s="2" t="str">
        <f t="shared" si="172"/>
        <v>Radamis-Rooms Fitout9</v>
      </c>
      <c r="AR1297" s="2" t="str">
        <f t="shared" si="173"/>
        <v>09</v>
      </c>
    </row>
    <row r="1298" spans="1:44" hidden="1" x14ac:dyDescent="0.3">
      <c r="A1298" s="6" t="s">
        <v>122</v>
      </c>
      <c r="B1298" s="6">
        <f>VLOOKUP(A1298,Sheet1!A:B,2,0)</f>
        <v>1</v>
      </c>
      <c r="C1298" s="6">
        <v>10</v>
      </c>
      <c r="D1298" s="25"/>
      <c r="F1298" s="26">
        <f>_xlfn.MAXIFS('data-from-invoicing'!E:E,'data-from-invoicing'!D:D,eslam.data!AR1298)</f>
        <v>0</v>
      </c>
      <c r="G1298" s="2">
        <f t="shared" si="170"/>
        <v>0</v>
      </c>
      <c r="H1298" s="2"/>
      <c r="I1298" s="23"/>
      <c r="J1298" s="2">
        <f>SUMIF('collection only'!D:D,eslam.data!AQ1298,'collection only'!E:E)</f>
        <v>0</v>
      </c>
      <c r="K1298" s="26">
        <f>SUMIF('data-from-invoicing'!D:D,eslam.data!AR1298,'data-from-invoicing'!F:F)</f>
        <v>0</v>
      </c>
      <c r="L1298" s="2">
        <f t="shared" si="171"/>
        <v>0</v>
      </c>
      <c r="M1298" s="2"/>
      <c r="Q1298" s="23"/>
      <c r="S1298" s="1">
        <v>45382</v>
      </c>
      <c r="T1298" s="1">
        <v>45376</v>
      </c>
      <c r="U1298" s="1">
        <v>45387</v>
      </c>
      <c r="V1298">
        <v>30</v>
      </c>
      <c r="W1298" s="1">
        <v>45417</v>
      </c>
      <c r="AF1298" s="2">
        <v>0</v>
      </c>
      <c r="AG1298" s="14">
        <f>SUMIF('consultant-gross'!D:D,eslam.data!AQ1298,'consultant-gross'!F:F)</f>
        <v>0</v>
      </c>
      <c r="AH1298" s="14">
        <f>SUMIF('consultant-gross'!D:D,eslam.data!AQ1298,'consultant-gross'!G:G)</f>
        <v>0</v>
      </c>
      <c r="AI1298" s="14">
        <f>SUMIF('consultant-net'!D:D,eslam.data!AQ1298,'consultant-net'!F:F)</f>
        <v>0</v>
      </c>
      <c r="AJ1298" s="2">
        <f>VLOOKUP(A1298,'eslam-to-invoicing'!A:B,2,0)</f>
        <v>0</v>
      </c>
      <c r="AQ1298" s="2" t="str">
        <f t="shared" si="172"/>
        <v>Radamis-Rooms Fitout10</v>
      </c>
      <c r="AR1298" s="2" t="str">
        <f t="shared" si="173"/>
        <v>010</v>
      </c>
    </row>
    <row r="1299" spans="1:44" hidden="1" x14ac:dyDescent="0.3">
      <c r="A1299" s="6" t="s">
        <v>122</v>
      </c>
      <c r="B1299" s="6">
        <f>VLOOKUP(A1299,Sheet1!A:B,2,0)</f>
        <v>1</v>
      </c>
      <c r="C1299" s="6">
        <v>11</v>
      </c>
      <c r="D1299" s="25"/>
      <c r="F1299" s="26">
        <f>_xlfn.MAXIFS('data-from-invoicing'!E:E,'data-from-invoicing'!D:D,eslam.data!AR1299)</f>
        <v>0</v>
      </c>
      <c r="G1299" s="2">
        <f t="shared" si="170"/>
        <v>0</v>
      </c>
      <c r="H1299" s="2"/>
      <c r="I1299" s="23"/>
      <c r="J1299" s="2">
        <f>SUMIF('collection only'!D:D,eslam.data!AQ1299,'collection only'!E:E)</f>
        <v>0</v>
      </c>
      <c r="K1299" s="26">
        <f>SUMIF('data-from-invoicing'!D:D,eslam.data!AR1299,'data-from-invoicing'!F:F)</f>
        <v>0</v>
      </c>
      <c r="L1299" s="2">
        <f t="shared" si="171"/>
        <v>0</v>
      </c>
      <c r="M1299" s="2"/>
      <c r="Q1299" s="23"/>
      <c r="S1299" s="1">
        <v>45412</v>
      </c>
      <c r="T1299" s="1">
        <v>45407</v>
      </c>
      <c r="U1299" s="1">
        <v>45417</v>
      </c>
      <c r="V1299">
        <v>30</v>
      </c>
      <c r="W1299" s="1">
        <v>45447</v>
      </c>
      <c r="AF1299" s="2">
        <v>0</v>
      </c>
      <c r="AG1299" s="14">
        <f>SUMIF('consultant-gross'!D:D,eslam.data!AQ1299,'consultant-gross'!F:F)</f>
        <v>0</v>
      </c>
      <c r="AH1299" s="14">
        <f>SUMIF('consultant-gross'!D:D,eslam.data!AQ1299,'consultant-gross'!G:G)</f>
        <v>0</v>
      </c>
      <c r="AI1299" s="14">
        <f>SUMIF('consultant-net'!D:D,eslam.data!AQ1299,'consultant-net'!F:F)</f>
        <v>0</v>
      </c>
      <c r="AJ1299" s="2">
        <f>VLOOKUP(A1299,'eslam-to-invoicing'!A:B,2,0)</f>
        <v>0</v>
      </c>
      <c r="AQ1299" s="2" t="str">
        <f t="shared" si="172"/>
        <v>Radamis-Rooms Fitout11</v>
      </c>
      <c r="AR1299" s="2" t="str">
        <f t="shared" si="173"/>
        <v>011</v>
      </c>
    </row>
    <row r="1300" spans="1:44" hidden="1" x14ac:dyDescent="0.3">
      <c r="A1300" s="6" t="s">
        <v>122</v>
      </c>
      <c r="B1300" s="6">
        <f>VLOOKUP(A1300,Sheet1!A:B,2,0)</f>
        <v>1</v>
      </c>
      <c r="C1300" s="6">
        <v>12</v>
      </c>
      <c r="D1300" s="25"/>
      <c r="F1300" s="26">
        <f>_xlfn.MAXIFS('data-from-invoicing'!E:E,'data-from-invoicing'!D:D,eslam.data!AR1300)</f>
        <v>0</v>
      </c>
      <c r="G1300" s="2">
        <f t="shared" si="170"/>
        <v>0</v>
      </c>
      <c r="H1300" s="2"/>
      <c r="I1300" s="23"/>
      <c r="J1300" s="2">
        <f>SUMIF('collection only'!D:D,eslam.data!AQ1300,'collection only'!E:E)</f>
        <v>0</v>
      </c>
      <c r="K1300" s="26">
        <f>SUMIF('data-from-invoicing'!D:D,eslam.data!AR1300,'data-from-invoicing'!F:F)</f>
        <v>0</v>
      </c>
      <c r="L1300" s="2">
        <f t="shared" si="171"/>
        <v>0</v>
      </c>
      <c r="M1300" s="2"/>
      <c r="Q1300" s="23"/>
      <c r="S1300" s="1">
        <v>45443</v>
      </c>
      <c r="T1300" s="1">
        <v>45437</v>
      </c>
      <c r="U1300" s="1">
        <v>45448</v>
      </c>
      <c r="V1300">
        <v>30</v>
      </c>
      <c r="W1300" s="1">
        <v>45478</v>
      </c>
      <c r="AF1300" s="2">
        <v>0</v>
      </c>
      <c r="AG1300" s="14">
        <f>SUMIF('consultant-gross'!D:D,eslam.data!AQ1300,'consultant-gross'!F:F)</f>
        <v>0</v>
      </c>
      <c r="AH1300" s="14">
        <f>SUMIF('consultant-gross'!D:D,eslam.data!AQ1300,'consultant-gross'!G:G)</f>
        <v>0</v>
      </c>
      <c r="AI1300" s="14">
        <f>SUMIF('consultant-net'!D:D,eslam.data!AQ1300,'consultant-net'!F:F)</f>
        <v>0</v>
      </c>
      <c r="AJ1300" s="2">
        <f>VLOOKUP(A1300,'eslam-to-invoicing'!A:B,2,0)</f>
        <v>0</v>
      </c>
      <c r="AQ1300" s="2" t="str">
        <f t="shared" si="172"/>
        <v>Radamis-Rooms Fitout12</v>
      </c>
      <c r="AR1300" s="2" t="str">
        <f t="shared" si="173"/>
        <v>012</v>
      </c>
    </row>
    <row r="1301" spans="1:44" hidden="1" x14ac:dyDescent="0.3">
      <c r="A1301" s="6" t="s">
        <v>122</v>
      </c>
      <c r="B1301" s="6">
        <f>VLOOKUP(A1301,Sheet1!A:B,2,0)</f>
        <v>1</v>
      </c>
      <c r="C1301" s="6">
        <v>13</v>
      </c>
      <c r="D1301" s="25"/>
      <c r="F1301" s="26">
        <f>_xlfn.MAXIFS('data-from-invoicing'!E:E,'data-from-invoicing'!D:D,eslam.data!AR1301)</f>
        <v>0</v>
      </c>
      <c r="G1301" s="2">
        <f t="shared" si="170"/>
        <v>0</v>
      </c>
      <c r="H1301" s="2"/>
      <c r="I1301" s="23"/>
      <c r="J1301" s="2">
        <f>SUMIF('collection only'!D:D,eslam.data!AQ1301,'collection only'!E:E)</f>
        <v>0</v>
      </c>
      <c r="K1301" s="26">
        <f>SUMIF('data-from-invoicing'!D:D,eslam.data!AR1301,'data-from-invoicing'!F:F)</f>
        <v>0</v>
      </c>
      <c r="L1301" s="2">
        <f t="shared" si="171"/>
        <v>0</v>
      </c>
      <c r="M1301" s="2"/>
      <c r="Q1301" s="23"/>
      <c r="S1301" s="1">
        <v>45473</v>
      </c>
      <c r="T1301" s="1">
        <v>45468</v>
      </c>
      <c r="U1301" s="1">
        <v>45478</v>
      </c>
      <c r="V1301">
        <v>30</v>
      </c>
      <c r="W1301" s="1">
        <v>45508</v>
      </c>
      <c r="AF1301" s="2">
        <v>0</v>
      </c>
      <c r="AG1301" s="14">
        <f>SUMIF('consultant-gross'!D:D,eslam.data!AQ1301,'consultant-gross'!F:F)</f>
        <v>0</v>
      </c>
      <c r="AH1301" s="14">
        <f>SUMIF('consultant-gross'!D:D,eslam.data!AQ1301,'consultant-gross'!G:G)</f>
        <v>0</v>
      </c>
      <c r="AI1301" s="14">
        <f>SUMIF('consultant-net'!D:D,eslam.data!AQ1301,'consultant-net'!F:F)</f>
        <v>0</v>
      </c>
      <c r="AJ1301" s="2">
        <f>VLOOKUP(A1301,'eslam-to-invoicing'!A:B,2,0)</f>
        <v>0</v>
      </c>
      <c r="AQ1301" s="2" t="str">
        <f t="shared" si="172"/>
        <v>Radamis-Rooms Fitout13</v>
      </c>
      <c r="AR1301" s="2" t="str">
        <f t="shared" si="173"/>
        <v>013</v>
      </c>
    </row>
    <row r="1302" spans="1:44" hidden="1" x14ac:dyDescent="0.3">
      <c r="A1302" s="6" t="s">
        <v>122</v>
      </c>
      <c r="B1302" s="6">
        <f>VLOOKUP(A1302,Sheet1!A:B,2,0)</f>
        <v>1</v>
      </c>
      <c r="C1302" s="6">
        <v>14</v>
      </c>
      <c r="D1302" s="25"/>
      <c r="F1302" s="26">
        <f>_xlfn.MAXIFS('data-from-invoicing'!E:E,'data-from-invoicing'!D:D,eslam.data!AR1302)</f>
        <v>0</v>
      </c>
      <c r="G1302" s="2">
        <f t="shared" si="170"/>
        <v>0</v>
      </c>
      <c r="H1302" s="2"/>
      <c r="I1302" s="23"/>
      <c r="J1302" s="2">
        <f>SUMIF('collection only'!D:D,eslam.data!AQ1302,'collection only'!E:E)</f>
        <v>0</v>
      </c>
      <c r="K1302" s="26">
        <f>SUMIF('data-from-invoicing'!D:D,eslam.data!AR1302,'data-from-invoicing'!F:F)</f>
        <v>0</v>
      </c>
      <c r="L1302" s="2">
        <f t="shared" si="171"/>
        <v>0</v>
      </c>
      <c r="M1302" s="2"/>
      <c r="Q1302" s="23"/>
      <c r="S1302" s="1">
        <v>45504</v>
      </c>
      <c r="T1302" s="1">
        <v>45498</v>
      </c>
      <c r="U1302" s="1">
        <v>45509</v>
      </c>
      <c r="V1302">
        <v>30</v>
      </c>
      <c r="W1302" s="1">
        <v>45539</v>
      </c>
      <c r="AF1302" s="2">
        <v>0</v>
      </c>
      <c r="AG1302" s="14">
        <f>SUMIF('consultant-gross'!D:D,eslam.data!AQ1302,'consultant-gross'!F:F)</f>
        <v>0</v>
      </c>
      <c r="AH1302" s="14">
        <f>SUMIF('consultant-gross'!D:D,eslam.data!AQ1302,'consultant-gross'!G:G)</f>
        <v>0</v>
      </c>
      <c r="AI1302" s="14">
        <f>SUMIF('consultant-net'!D:D,eslam.data!AQ1302,'consultant-net'!F:F)</f>
        <v>0</v>
      </c>
      <c r="AJ1302" s="2">
        <f>VLOOKUP(A1302,'eslam-to-invoicing'!A:B,2,0)</f>
        <v>0</v>
      </c>
      <c r="AQ1302" s="2" t="str">
        <f t="shared" si="172"/>
        <v>Radamis-Rooms Fitout14</v>
      </c>
      <c r="AR1302" s="2" t="str">
        <f t="shared" si="173"/>
        <v>014</v>
      </c>
    </row>
    <row r="1303" spans="1:44" hidden="1" x14ac:dyDescent="0.3">
      <c r="A1303" s="6" t="s">
        <v>122</v>
      </c>
      <c r="B1303" s="6">
        <f>VLOOKUP(A1303,Sheet1!A:B,2,0)</f>
        <v>1</v>
      </c>
      <c r="C1303" s="6">
        <v>15</v>
      </c>
      <c r="D1303" s="25"/>
      <c r="F1303" s="26">
        <f>_xlfn.MAXIFS('data-from-invoicing'!E:E,'data-from-invoicing'!D:D,eslam.data!AR1303)</f>
        <v>0</v>
      </c>
      <c r="G1303" s="2">
        <f t="shared" si="170"/>
        <v>0</v>
      </c>
      <c r="H1303" s="2"/>
      <c r="I1303" s="23"/>
      <c r="J1303" s="2">
        <f>SUMIF('collection only'!D:D,eslam.data!AQ1303,'collection only'!E:E)</f>
        <v>0</v>
      </c>
      <c r="K1303" s="26">
        <f>SUMIF('data-from-invoicing'!D:D,eslam.data!AR1303,'data-from-invoicing'!F:F)</f>
        <v>0</v>
      </c>
      <c r="L1303" s="2">
        <f t="shared" si="171"/>
        <v>0</v>
      </c>
      <c r="M1303" s="2"/>
      <c r="Q1303" s="23"/>
      <c r="S1303" s="1">
        <v>45535</v>
      </c>
      <c r="T1303" s="1">
        <v>45529</v>
      </c>
      <c r="U1303" s="1">
        <v>45540</v>
      </c>
      <c r="V1303">
        <v>30</v>
      </c>
      <c r="W1303" s="1">
        <v>45570</v>
      </c>
      <c r="AF1303" s="2">
        <v>0</v>
      </c>
      <c r="AG1303" s="14">
        <f>SUMIF('consultant-gross'!D:D,eslam.data!AQ1303,'consultant-gross'!F:F)</f>
        <v>0</v>
      </c>
      <c r="AH1303" s="14">
        <f>SUMIF('consultant-gross'!D:D,eslam.data!AQ1303,'consultant-gross'!G:G)</f>
        <v>0</v>
      </c>
      <c r="AI1303" s="14">
        <f>SUMIF('consultant-net'!D:D,eslam.data!AQ1303,'consultant-net'!F:F)</f>
        <v>0</v>
      </c>
      <c r="AJ1303" s="2">
        <f>VLOOKUP(A1303,'eslam-to-invoicing'!A:B,2,0)</f>
        <v>0</v>
      </c>
      <c r="AQ1303" s="2" t="str">
        <f t="shared" si="172"/>
        <v>Radamis-Rooms Fitout15</v>
      </c>
      <c r="AR1303" s="2" t="str">
        <f t="shared" si="173"/>
        <v>015</v>
      </c>
    </row>
    <row r="1304" spans="1:44" hidden="1" x14ac:dyDescent="0.3">
      <c r="A1304" s="6" t="s">
        <v>122</v>
      </c>
      <c r="B1304" s="6">
        <f>VLOOKUP(A1304,Sheet1!A:B,2,0)</f>
        <v>1</v>
      </c>
      <c r="C1304" s="6">
        <v>16</v>
      </c>
      <c r="D1304" s="25"/>
      <c r="F1304" s="26">
        <f>_xlfn.MAXIFS('data-from-invoicing'!E:E,'data-from-invoicing'!D:D,eslam.data!AR1304)</f>
        <v>0</v>
      </c>
      <c r="G1304" s="2">
        <f t="shared" si="170"/>
        <v>0</v>
      </c>
      <c r="H1304" s="2"/>
      <c r="I1304" s="23"/>
      <c r="J1304" s="2">
        <f>SUMIF('collection only'!D:D,eslam.data!AQ1304,'collection only'!E:E)</f>
        <v>0</v>
      </c>
      <c r="K1304" s="26">
        <f>SUMIF('data-from-invoicing'!D:D,eslam.data!AR1304,'data-from-invoicing'!F:F)</f>
        <v>0</v>
      </c>
      <c r="L1304" s="2">
        <f t="shared" si="171"/>
        <v>0</v>
      </c>
      <c r="M1304" s="2"/>
      <c r="Q1304" s="23"/>
      <c r="S1304" s="1">
        <v>45565</v>
      </c>
      <c r="T1304" s="1">
        <v>45560</v>
      </c>
      <c r="U1304" s="1">
        <v>45570</v>
      </c>
      <c r="V1304">
        <v>30</v>
      </c>
      <c r="W1304" s="1">
        <v>45600</v>
      </c>
      <c r="AF1304" s="2">
        <v>0</v>
      </c>
      <c r="AG1304" s="14">
        <f>SUMIF('consultant-gross'!D:D,eslam.data!AQ1304,'consultant-gross'!F:F)</f>
        <v>0</v>
      </c>
      <c r="AH1304" s="14">
        <f>SUMIF('consultant-gross'!D:D,eslam.data!AQ1304,'consultant-gross'!G:G)</f>
        <v>0</v>
      </c>
      <c r="AI1304" s="14">
        <f>SUMIF('consultant-net'!D:D,eslam.data!AQ1304,'consultant-net'!F:F)</f>
        <v>0</v>
      </c>
      <c r="AJ1304" s="2">
        <f>VLOOKUP(A1304,'eslam-to-invoicing'!A:B,2,0)</f>
        <v>0</v>
      </c>
      <c r="AQ1304" s="2" t="str">
        <f t="shared" si="172"/>
        <v>Radamis-Rooms Fitout16</v>
      </c>
      <c r="AR1304" s="2" t="str">
        <f t="shared" si="173"/>
        <v>016</v>
      </c>
    </row>
    <row r="1305" spans="1:44" hidden="1" x14ac:dyDescent="0.3">
      <c r="A1305" s="6" t="s">
        <v>122</v>
      </c>
      <c r="B1305" s="6">
        <f>VLOOKUP(A1305,Sheet1!A:B,2,0)</f>
        <v>1</v>
      </c>
      <c r="C1305" s="6">
        <v>17</v>
      </c>
      <c r="D1305" s="25"/>
      <c r="F1305" s="26">
        <f>_xlfn.MAXIFS('data-from-invoicing'!E:E,'data-from-invoicing'!D:D,eslam.data!AR1305)</f>
        <v>0</v>
      </c>
      <c r="G1305" s="2">
        <f t="shared" si="170"/>
        <v>0</v>
      </c>
      <c r="H1305" s="2"/>
      <c r="I1305" s="23"/>
      <c r="J1305" s="2">
        <f>SUMIF('collection only'!D:D,eslam.data!AQ1305,'collection only'!E:E)</f>
        <v>0</v>
      </c>
      <c r="K1305" s="26">
        <f>SUMIF('data-from-invoicing'!D:D,eslam.data!AR1305,'data-from-invoicing'!F:F)</f>
        <v>0</v>
      </c>
      <c r="L1305" s="2">
        <f t="shared" si="171"/>
        <v>0</v>
      </c>
      <c r="M1305" s="2"/>
      <c r="Q1305" s="23"/>
      <c r="S1305" s="1">
        <v>45596</v>
      </c>
      <c r="T1305" s="1">
        <v>45590</v>
      </c>
      <c r="U1305" s="1">
        <v>45601</v>
      </c>
      <c r="V1305">
        <v>30</v>
      </c>
      <c r="W1305" s="1">
        <v>45631</v>
      </c>
      <c r="AF1305" s="2">
        <v>0</v>
      </c>
      <c r="AG1305" s="14">
        <f>SUMIF('consultant-gross'!D:D,eslam.data!AQ1305,'consultant-gross'!F:F)</f>
        <v>0</v>
      </c>
      <c r="AH1305" s="14">
        <f>SUMIF('consultant-gross'!D:D,eslam.data!AQ1305,'consultant-gross'!G:G)</f>
        <v>0</v>
      </c>
      <c r="AI1305" s="14">
        <f>SUMIF('consultant-net'!D:D,eslam.data!AQ1305,'consultant-net'!F:F)</f>
        <v>0</v>
      </c>
      <c r="AJ1305" s="2">
        <f>VLOOKUP(A1305,'eslam-to-invoicing'!A:B,2,0)</f>
        <v>0</v>
      </c>
      <c r="AQ1305" s="2" t="str">
        <f t="shared" si="172"/>
        <v>Radamis-Rooms Fitout17</v>
      </c>
      <c r="AR1305" s="2" t="str">
        <f t="shared" si="173"/>
        <v>017</v>
      </c>
    </row>
    <row r="1306" spans="1:44" hidden="1" x14ac:dyDescent="0.3">
      <c r="A1306" s="6" t="s">
        <v>98</v>
      </c>
      <c r="B1306" s="6">
        <f>VLOOKUP(A1306,Sheet1!A:B,2,0)</f>
        <v>1</v>
      </c>
      <c r="C1306" s="6">
        <v>1</v>
      </c>
      <c r="D1306" s="25"/>
      <c r="F1306" s="26">
        <f>_xlfn.MAXIFS('data-from-invoicing'!E:E,'data-from-invoicing'!D:D,eslam.data!AR1306)</f>
        <v>0</v>
      </c>
      <c r="G1306" s="2">
        <f t="shared" si="170"/>
        <v>0</v>
      </c>
      <c r="H1306" s="2"/>
      <c r="I1306" s="23"/>
      <c r="J1306" s="2">
        <f>SUMIF('collection only'!D:D,eslam.data!AQ1306,'collection only'!E:E)</f>
        <v>0</v>
      </c>
      <c r="K1306" s="26">
        <f>SUMIF('data-from-invoicing'!D:D,eslam.data!AR1306,'data-from-invoicing'!F:F)</f>
        <v>0</v>
      </c>
      <c r="L1306" s="2">
        <f t="shared" si="171"/>
        <v>0</v>
      </c>
      <c r="M1306" s="2"/>
      <c r="Q1306" s="23"/>
      <c r="S1306" s="1">
        <v>44804</v>
      </c>
      <c r="T1306" s="1">
        <v>44804</v>
      </c>
      <c r="U1306" s="1">
        <v>44811</v>
      </c>
      <c r="V1306">
        <v>30</v>
      </c>
      <c r="W1306" s="1">
        <v>44841</v>
      </c>
      <c r="AF1306" s="2">
        <v>0</v>
      </c>
      <c r="AG1306" s="14">
        <f>SUMIF('consultant-gross'!D:D,eslam.data!AQ1306,'consultant-gross'!F:F)</f>
        <v>0</v>
      </c>
      <c r="AH1306" s="14">
        <f>SUMIF('consultant-gross'!D:D,eslam.data!AQ1306,'consultant-gross'!G:G)</f>
        <v>0</v>
      </c>
      <c r="AI1306" s="14">
        <f>SUMIF('consultant-net'!D:D,eslam.data!AQ1306,'consultant-net'!F:F)</f>
        <v>0</v>
      </c>
      <c r="AJ1306" s="2">
        <f>VLOOKUP(A1306,'eslam-to-invoicing'!A:B,2,0)</f>
        <v>0</v>
      </c>
      <c r="AQ1306" s="2" t="str">
        <f t="shared" si="172"/>
        <v>Radamis-Villas Finishes1</v>
      </c>
      <c r="AR1306" s="2" t="str">
        <f t="shared" si="173"/>
        <v>01</v>
      </c>
    </row>
    <row r="1307" spans="1:44" hidden="1" x14ac:dyDescent="0.3">
      <c r="A1307" s="6" t="s">
        <v>98</v>
      </c>
      <c r="B1307" s="6">
        <f>VLOOKUP(A1307,Sheet1!A:B,2,0)</f>
        <v>1</v>
      </c>
      <c r="C1307" s="6">
        <v>2</v>
      </c>
      <c r="D1307" s="25"/>
      <c r="F1307" s="26">
        <f>_xlfn.MAXIFS('data-from-invoicing'!E:E,'data-from-invoicing'!D:D,eslam.data!AR1307)</f>
        <v>0</v>
      </c>
      <c r="G1307" s="2">
        <f t="shared" si="170"/>
        <v>0</v>
      </c>
      <c r="H1307" s="2"/>
      <c r="I1307" s="23"/>
      <c r="J1307" s="2">
        <f>SUMIF('collection only'!D:D,eslam.data!AQ1307,'collection only'!E:E)</f>
        <v>0</v>
      </c>
      <c r="K1307" s="26">
        <f>SUMIF('data-from-invoicing'!D:D,eslam.data!AR1307,'data-from-invoicing'!F:F)</f>
        <v>0</v>
      </c>
      <c r="L1307" s="2">
        <f t="shared" si="171"/>
        <v>0</v>
      </c>
      <c r="M1307" s="2"/>
      <c r="Q1307" s="23"/>
      <c r="S1307" s="1">
        <v>44834</v>
      </c>
      <c r="T1307" s="1">
        <v>44834</v>
      </c>
      <c r="U1307" s="1">
        <v>44841</v>
      </c>
      <c r="V1307">
        <v>30</v>
      </c>
      <c r="W1307" s="1">
        <v>44871</v>
      </c>
      <c r="AF1307" s="2">
        <v>0</v>
      </c>
      <c r="AG1307" s="14">
        <f>SUMIF('consultant-gross'!D:D,eslam.data!AQ1307,'consultant-gross'!F:F)</f>
        <v>0</v>
      </c>
      <c r="AH1307" s="14">
        <f>SUMIF('consultant-gross'!D:D,eslam.data!AQ1307,'consultant-gross'!G:G)</f>
        <v>0</v>
      </c>
      <c r="AI1307" s="14">
        <f>SUMIF('consultant-net'!D:D,eslam.data!AQ1307,'consultant-net'!F:F)</f>
        <v>0</v>
      </c>
      <c r="AJ1307" s="2">
        <f>VLOOKUP(A1307,'eslam-to-invoicing'!A:B,2,0)</f>
        <v>0</v>
      </c>
      <c r="AQ1307" s="2" t="str">
        <f t="shared" si="172"/>
        <v>Radamis-Villas Finishes2</v>
      </c>
      <c r="AR1307" s="2" t="str">
        <f t="shared" si="173"/>
        <v>02</v>
      </c>
    </row>
    <row r="1308" spans="1:44" hidden="1" x14ac:dyDescent="0.3">
      <c r="A1308" s="6" t="s">
        <v>98</v>
      </c>
      <c r="B1308" s="6">
        <f>VLOOKUP(A1308,Sheet1!A:B,2,0)</f>
        <v>1</v>
      </c>
      <c r="C1308" s="6">
        <v>3</v>
      </c>
      <c r="D1308" s="25"/>
      <c r="F1308" s="26">
        <f>_xlfn.MAXIFS('data-from-invoicing'!E:E,'data-from-invoicing'!D:D,eslam.data!AR1308)</f>
        <v>0</v>
      </c>
      <c r="G1308" s="2">
        <f t="shared" si="170"/>
        <v>0</v>
      </c>
      <c r="H1308" s="2"/>
      <c r="I1308" s="23"/>
      <c r="J1308" s="2">
        <f>SUMIF('collection only'!D:D,eslam.data!AQ1308,'collection only'!E:E)</f>
        <v>0</v>
      </c>
      <c r="K1308" s="26">
        <f>SUMIF('data-from-invoicing'!D:D,eslam.data!AR1308,'data-from-invoicing'!F:F)</f>
        <v>0</v>
      </c>
      <c r="L1308" s="2">
        <f t="shared" si="171"/>
        <v>0</v>
      </c>
      <c r="M1308" s="2"/>
      <c r="Q1308" s="23"/>
      <c r="S1308" s="1">
        <v>44865</v>
      </c>
      <c r="T1308" s="1">
        <v>44865</v>
      </c>
      <c r="U1308" s="1">
        <v>44862</v>
      </c>
      <c r="V1308">
        <v>30</v>
      </c>
      <c r="W1308" s="1">
        <v>44892</v>
      </c>
      <c r="AF1308" s="2">
        <v>0</v>
      </c>
      <c r="AG1308" s="14">
        <f>SUMIF('consultant-gross'!D:D,eslam.data!AQ1308,'consultant-gross'!F:F)</f>
        <v>0</v>
      </c>
      <c r="AH1308" s="14">
        <f>SUMIF('consultant-gross'!D:D,eslam.data!AQ1308,'consultant-gross'!G:G)</f>
        <v>0</v>
      </c>
      <c r="AI1308" s="14">
        <f>SUMIF('consultant-net'!D:D,eslam.data!AQ1308,'consultant-net'!F:F)</f>
        <v>0</v>
      </c>
      <c r="AJ1308" s="2">
        <f>VLOOKUP(A1308,'eslam-to-invoicing'!A:B,2,0)</f>
        <v>0</v>
      </c>
      <c r="AQ1308" s="2" t="str">
        <f t="shared" si="172"/>
        <v>Radamis-Villas Finishes3</v>
      </c>
      <c r="AR1308" s="2" t="str">
        <f t="shared" si="173"/>
        <v>03</v>
      </c>
    </row>
    <row r="1309" spans="1:44" hidden="1" x14ac:dyDescent="0.3">
      <c r="A1309" s="6" t="s">
        <v>98</v>
      </c>
      <c r="B1309" s="6">
        <f>VLOOKUP(A1309,Sheet1!A:B,2,0)</f>
        <v>1</v>
      </c>
      <c r="C1309" s="6">
        <v>4</v>
      </c>
      <c r="D1309" s="25"/>
      <c r="F1309" s="26">
        <f>_xlfn.MAXIFS('data-from-invoicing'!E:E,'data-from-invoicing'!D:D,eslam.data!AR1309)</f>
        <v>0</v>
      </c>
      <c r="G1309" s="2">
        <f t="shared" si="170"/>
        <v>0</v>
      </c>
      <c r="H1309" s="2"/>
      <c r="I1309" s="23"/>
      <c r="J1309" s="2">
        <f>SUMIF('collection only'!D:D,eslam.data!AQ1309,'collection only'!E:E)</f>
        <v>0</v>
      </c>
      <c r="K1309" s="26">
        <f>SUMIF('data-from-invoicing'!D:D,eslam.data!AR1309,'data-from-invoicing'!F:F)</f>
        <v>0</v>
      </c>
      <c r="L1309" s="2">
        <f t="shared" si="171"/>
        <v>0</v>
      </c>
      <c r="M1309" s="2"/>
      <c r="Q1309" s="23"/>
      <c r="S1309" s="1">
        <v>44926</v>
      </c>
      <c r="T1309" s="1">
        <v>44920</v>
      </c>
      <c r="U1309" s="1">
        <v>44927</v>
      </c>
      <c r="V1309">
        <v>30</v>
      </c>
      <c r="W1309" s="1">
        <v>44957</v>
      </c>
      <c r="AF1309" s="2">
        <v>0</v>
      </c>
      <c r="AG1309" s="14">
        <f>SUMIF('consultant-gross'!D:D,eslam.data!AQ1309,'consultant-gross'!F:F)</f>
        <v>0</v>
      </c>
      <c r="AH1309" s="14">
        <f>SUMIF('consultant-gross'!D:D,eslam.data!AQ1309,'consultant-gross'!G:G)</f>
        <v>0</v>
      </c>
      <c r="AI1309" s="14">
        <f>SUMIF('consultant-net'!D:D,eslam.data!AQ1309,'consultant-net'!F:F)</f>
        <v>0</v>
      </c>
      <c r="AJ1309" s="2">
        <f>VLOOKUP(A1309,'eslam-to-invoicing'!A:B,2,0)</f>
        <v>0</v>
      </c>
      <c r="AQ1309" s="2" t="str">
        <f t="shared" si="172"/>
        <v>Radamis-Villas Finishes4</v>
      </c>
      <c r="AR1309" s="2" t="str">
        <f t="shared" si="173"/>
        <v>04</v>
      </c>
    </row>
    <row r="1310" spans="1:44" hidden="1" x14ac:dyDescent="0.3">
      <c r="A1310" s="6" t="s">
        <v>98</v>
      </c>
      <c r="B1310" s="6">
        <f>VLOOKUP(A1310,Sheet1!A:B,2,0)</f>
        <v>1</v>
      </c>
      <c r="C1310" s="6">
        <v>5</v>
      </c>
      <c r="D1310" s="25"/>
      <c r="F1310" s="26">
        <f>_xlfn.MAXIFS('data-from-invoicing'!E:E,'data-from-invoicing'!D:D,eslam.data!AR1310)</f>
        <v>0</v>
      </c>
      <c r="G1310" s="2">
        <f t="shared" si="170"/>
        <v>0</v>
      </c>
      <c r="H1310" s="2"/>
      <c r="I1310" s="23"/>
      <c r="J1310" s="2">
        <f>SUMIF('collection only'!D:D,eslam.data!AQ1310,'collection only'!E:E)</f>
        <v>0</v>
      </c>
      <c r="K1310" s="26">
        <f>SUMIF('data-from-invoicing'!D:D,eslam.data!AR1310,'data-from-invoicing'!F:F)</f>
        <v>0</v>
      </c>
      <c r="L1310" s="2">
        <f t="shared" si="171"/>
        <v>0</v>
      </c>
      <c r="M1310" s="2"/>
      <c r="Q1310" s="23"/>
      <c r="S1310" s="1">
        <v>44957</v>
      </c>
      <c r="T1310" s="1">
        <v>44956</v>
      </c>
      <c r="U1310" s="1">
        <v>44956</v>
      </c>
      <c r="V1310">
        <v>30</v>
      </c>
      <c r="W1310" s="1">
        <v>44986</v>
      </c>
      <c r="AF1310" s="2">
        <v>0</v>
      </c>
      <c r="AG1310" s="14">
        <f>SUMIF('consultant-gross'!D:D,eslam.data!AQ1310,'consultant-gross'!F:F)</f>
        <v>0</v>
      </c>
      <c r="AH1310" s="14">
        <f>SUMIF('consultant-gross'!D:D,eslam.data!AQ1310,'consultant-gross'!G:G)</f>
        <v>0</v>
      </c>
      <c r="AI1310" s="14">
        <f>SUMIF('consultant-net'!D:D,eslam.data!AQ1310,'consultant-net'!F:F)</f>
        <v>0</v>
      </c>
      <c r="AJ1310" s="2">
        <f>VLOOKUP(A1310,'eslam-to-invoicing'!A:B,2,0)</f>
        <v>0</v>
      </c>
      <c r="AQ1310" s="2" t="str">
        <f t="shared" si="172"/>
        <v>Radamis-Villas Finishes5</v>
      </c>
      <c r="AR1310" s="2" t="str">
        <f t="shared" si="173"/>
        <v>05</v>
      </c>
    </row>
    <row r="1311" spans="1:44" hidden="1" x14ac:dyDescent="0.3">
      <c r="A1311" s="6" t="s">
        <v>98</v>
      </c>
      <c r="B1311" s="6">
        <f>VLOOKUP(A1311,Sheet1!A:B,2,0)</f>
        <v>1</v>
      </c>
      <c r="C1311" s="6">
        <v>6</v>
      </c>
      <c r="D1311" s="25"/>
      <c r="F1311" s="26">
        <f>_xlfn.MAXIFS('data-from-invoicing'!E:E,'data-from-invoicing'!D:D,eslam.data!AR1311)</f>
        <v>0</v>
      </c>
      <c r="G1311" s="2">
        <f t="shared" si="170"/>
        <v>0</v>
      </c>
      <c r="H1311" s="2"/>
      <c r="I1311" s="23"/>
      <c r="J1311" s="2">
        <f>SUMIF('collection only'!D:D,eslam.data!AQ1311,'collection only'!E:E)</f>
        <v>0</v>
      </c>
      <c r="K1311" s="26">
        <f>SUMIF('data-from-invoicing'!D:D,eslam.data!AR1311,'data-from-invoicing'!F:F)</f>
        <v>0</v>
      </c>
      <c r="L1311" s="2">
        <f t="shared" si="171"/>
        <v>0</v>
      </c>
      <c r="M1311" s="2"/>
      <c r="Q1311" s="23"/>
      <c r="S1311" s="1">
        <v>44985</v>
      </c>
      <c r="T1311" s="1">
        <v>44982</v>
      </c>
      <c r="U1311" s="1">
        <v>44987</v>
      </c>
      <c r="V1311">
        <v>30</v>
      </c>
      <c r="W1311" s="1">
        <v>45017</v>
      </c>
      <c r="AF1311" s="2">
        <v>0</v>
      </c>
      <c r="AG1311" s="14">
        <f>SUMIF('consultant-gross'!D:D,eslam.data!AQ1311,'consultant-gross'!F:F)</f>
        <v>0</v>
      </c>
      <c r="AH1311" s="14">
        <f>SUMIF('consultant-gross'!D:D,eslam.data!AQ1311,'consultant-gross'!G:G)</f>
        <v>0</v>
      </c>
      <c r="AI1311" s="14">
        <f>SUMIF('consultant-net'!D:D,eslam.data!AQ1311,'consultant-net'!F:F)</f>
        <v>0</v>
      </c>
      <c r="AJ1311" s="2">
        <f>VLOOKUP(A1311,'eslam-to-invoicing'!A:B,2,0)</f>
        <v>0</v>
      </c>
      <c r="AQ1311" s="2" t="str">
        <f t="shared" si="172"/>
        <v>Radamis-Villas Finishes6</v>
      </c>
      <c r="AR1311" s="2" t="str">
        <f t="shared" si="173"/>
        <v>06</v>
      </c>
    </row>
    <row r="1312" spans="1:44" hidden="1" x14ac:dyDescent="0.3">
      <c r="A1312" s="6" t="s">
        <v>98</v>
      </c>
      <c r="B1312" s="6">
        <f>VLOOKUP(A1312,Sheet1!A:B,2,0)</f>
        <v>1</v>
      </c>
      <c r="C1312" s="6">
        <v>7</v>
      </c>
      <c r="D1312" s="25"/>
      <c r="F1312" s="26">
        <f>_xlfn.MAXIFS('data-from-invoicing'!E:E,'data-from-invoicing'!D:D,eslam.data!AR1312)</f>
        <v>0</v>
      </c>
      <c r="G1312" s="2">
        <f t="shared" si="170"/>
        <v>0</v>
      </c>
      <c r="H1312" s="2"/>
      <c r="I1312" s="23"/>
      <c r="J1312" s="2">
        <f>SUMIF('collection only'!D:D,eslam.data!AQ1312,'collection only'!E:E)</f>
        <v>0</v>
      </c>
      <c r="K1312" s="26">
        <f>SUMIF('data-from-invoicing'!D:D,eslam.data!AR1312,'data-from-invoicing'!F:F)</f>
        <v>0</v>
      </c>
      <c r="L1312" s="2">
        <f t="shared" si="171"/>
        <v>0</v>
      </c>
      <c r="M1312" s="2"/>
      <c r="Q1312" s="23"/>
      <c r="S1312" s="1">
        <v>45016</v>
      </c>
      <c r="T1312" s="1">
        <v>45010</v>
      </c>
      <c r="U1312" s="1">
        <v>45018</v>
      </c>
      <c r="V1312">
        <v>30</v>
      </c>
      <c r="W1312" s="1">
        <v>45048</v>
      </c>
      <c r="AF1312" s="2">
        <v>0</v>
      </c>
      <c r="AG1312" s="14">
        <f>SUMIF('consultant-gross'!D:D,eslam.data!AQ1312,'consultant-gross'!F:F)</f>
        <v>0</v>
      </c>
      <c r="AH1312" s="14">
        <f>SUMIF('consultant-gross'!D:D,eslam.data!AQ1312,'consultant-gross'!G:G)</f>
        <v>0</v>
      </c>
      <c r="AI1312" s="14">
        <f>SUMIF('consultant-net'!D:D,eslam.data!AQ1312,'consultant-net'!F:F)</f>
        <v>0</v>
      </c>
      <c r="AJ1312" s="2">
        <f>VLOOKUP(A1312,'eslam-to-invoicing'!A:B,2,0)</f>
        <v>0</v>
      </c>
      <c r="AQ1312" s="2" t="str">
        <f t="shared" si="172"/>
        <v>Radamis-Villas Finishes7</v>
      </c>
      <c r="AR1312" s="2" t="str">
        <f t="shared" si="173"/>
        <v>07</v>
      </c>
    </row>
    <row r="1313" spans="1:44" hidden="1" x14ac:dyDescent="0.3">
      <c r="A1313" s="6" t="s">
        <v>98</v>
      </c>
      <c r="B1313" s="6">
        <f>VLOOKUP(A1313,Sheet1!A:B,2,0)</f>
        <v>1</v>
      </c>
      <c r="C1313" s="6">
        <v>8</v>
      </c>
      <c r="D1313" s="25"/>
      <c r="F1313" s="26">
        <f>_xlfn.MAXIFS('data-from-invoicing'!E:E,'data-from-invoicing'!D:D,eslam.data!AR1313)</f>
        <v>0</v>
      </c>
      <c r="G1313" s="2">
        <f t="shared" si="170"/>
        <v>0</v>
      </c>
      <c r="H1313" s="2"/>
      <c r="I1313" s="23"/>
      <c r="J1313" s="2">
        <f>SUMIF('collection only'!D:D,eslam.data!AQ1313,'collection only'!E:E)</f>
        <v>0</v>
      </c>
      <c r="K1313" s="26">
        <f>SUMIF('data-from-invoicing'!D:D,eslam.data!AR1313,'data-from-invoicing'!F:F)</f>
        <v>0</v>
      </c>
      <c r="L1313" s="2">
        <f t="shared" si="171"/>
        <v>0</v>
      </c>
      <c r="M1313" s="2"/>
      <c r="Q1313" s="23"/>
      <c r="S1313" s="1">
        <v>45046</v>
      </c>
      <c r="T1313" s="1">
        <v>45041</v>
      </c>
      <c r="U1313" s="1">
        <v>45050</v>
      </c>
      <c r="V1313">
        <v>30</v>
      </c>
      <c r="W1313" s="1">
        <v>45080</v>
      </c>
      <c r="AF1313" s="2">
        <v>0</v>
      </c>
      <c r="AG1313" s="14">
        <f>SUMIF('consultant-gross'!D:D,eslam.data!AQ1313,'consultant-gross'!F:F)</f>
        <v>0</v>
      </c>
      <c r="AH1313" s="14">
        <f>SUMIF('consultant-gross'!D:D,eslam.data!AQ1313,'consultant-gross'!G:G)</f>
        <v>0</v>
      </c>
      <c r="AI1313" s="14">
        <f>SUMIF('consultant-net'!D:D,eslam.data!AQ1313,'consultant-net'!F:F)</f>
        <v>0</v>
      </c>
      <c r="AJ1313" s="2">
        <f>VLOOKUP(A1313,'eslam-to-invoicing'!A:B,2,0)</f>
        <v>0</v>
      </c>
      <c r="AQ1313" s="2" t="str">
        <f t="shared" si="172"/>
        <v>Radamis-Villas Finishes8</v>
      </c>
      <c r="AR1313" s="2" t="str">
        <f t="shared" si="173"/>
        <v>08</v>
      </c>
    </row>
    <row r="1314" spans="1:44" hidden="1" x14ac:dyDescent="0.3">
      <c r="A1314" s="6" t="s">
        <v>98</v>
      </c>
      <c r="B1314" s="6">
        <f>VLOOKUP(A1314,Sheet1!A:B,2,0)</f>
        <v>1</v>
      </c>
      <c r="C1314" s="6">
        <v>9</v>
      </c>
      <c r="D1314" s="25"/>
      <c r="F1314" s="26">
        <f>_xlfn.MAXIFS('data-from-invoicing'!E:E,'data-from-invoicing'!D:D,eslam.data!AR1314)</f>
        <v>0</v>
      </c>
      <c r="G1314" s="2">
        <f t="shared" si="170"/>
        <v>0</v>
      </c>
      <c r="H1314" s="2"/>
      <c r="I1314" s="23"/>
      <c r="J1314" s="2">
        <f>SUMIF('collection only'!D:D,eslam.data!AQ1314,'collection only'!E:E)</f>
        <v>0</v>
      </c>
      <c r="K1314" s="26">
        <f>SUMIF('data-from-invoicing'!D:D,eslam.data!AR1314,'data-from-invoicing'!F:F)</f>
        <v>0</v>
      </c>
      <c r="L1314" s="2">
        <f t="shared" si="171"/>
        <v>0</v>
      </c>
      <c r="M1314" s="2"/>
      <c r="Q1314" s="23"/>
      <c r="S1314" s="1">
        <v>45077</v>
      </c>
      <c r="T1314" s="1">
        <v>45071</v>
      </c>
      <c r="U1314" s="1">
        <v>45077</v>
      </c>
      <c r="V1314">
        <v>30</v>
      </c>
      <c r="W1314" s="1">
        <v>45107</v>
      </c>
      <c r="AF1314" s="2">
        <v>0</v>
      </c>
      <c r="AG1314" s="14">
        <f>SUMIF('consultant-gross'!D:D,eslam.data!AQ1314,'consultant-gross'!F:F)</f>
        <v>0</v>
      </c>
      <c r="AH1314" s="14">
        <f>SUMIF('consultant-gross'!D:D,eslam.data!AQ1314,'consultant-gross'!G:G)</f>
        <v>0</v>
      </c>
      <c r="AI1314" s="14">
        <f>SUMIF('consultant-net'!D:D,eslam.data!AQ1314,'consultant-net'!F:F)</f>
        <v>0</v>
      </c>
      <c r="AJ1314" s="2">
        <f>VLOOKUP(A1314,'eslam-to-invoicing'!A:B,2,0)</f>
        <v>0</v>
      </c>
      <c r="AQ1314" s="2" t="str">
        <f t="shared" si="172"/>
        <v>Radamis-Villas Finishes9</v>
      </c>
      <c r="AR1314" s="2" t="str">
        <f t="shared" si="173"/>
        <v>09</v>
      </c>
    </row>
    <row r="1315" spans="1:44" hidden="1" x14ac:dyDescent="0.3">
      <c r="A1315" s="6" t="s">
        <v>98</v>
      </c>
      <c r="B1315" s="6">
        <f>VLOOKUP(A1315,Sheet1!A:B,2,0)</f>
        <v>1</v>
      </c>
      <c r="C1315" s="6">
        <v>10</v>
      </c>
      <c r="D1315" s="25"/>
      <c r="F1315" s="26">
        <f>_xlfn.MAXIFS('data-from-invoicing'!E:E,'data-from-invoicing'!D:D,eslam.data!AR1315)</f>
        <v>0</v>
      </c>
      <c r="G1315" s="2">
        <f t="shared" si="170"/>
        <v>0</v>
      </c>
      <c r="H1315" s="2"/>
      <c r="I1315" s="23"/>
      <c r="J1315" s="2">
        <f>SUMIF('collection only'!D:D,eslam.data!AQ1315,'collection only'!E:E)</f>
        <v>0</v>
      </c>
      <c r="K1315" s="26">
        <f>SUMIF('data-from-invoicing'!D:D,eslam.data!AR1315,'data-from-invoicing'!F:F)</f>
        <v>0</v>
      </c>
      <c r="L1315" s="2">
        <f t="shared" si="171"/>
        <v>0</v>
      </c>
      <c r="M1315" s="2"/>
      <c r="Q1315" s="23"/>
      <c r="S1315" s="1">
        <v>45107</v>
      </c>
      <c r="T1315" s="1">
        <v>45097</v>
      </c>
      <c r="U1315" s="1">
        <v>45101</v>
      </c>
      <c r="V1315">
        <v>30</v>
      </c>
      <c r="W1315" s="1">
        <v>45131</v>
      </c>
      <c r="AF1315" s="2">
        <v>0</v>
      </c>
      <c r="AG1315" s="14">
        <f>SUMIF('consultant-gross'!D:D,eslam.data!AQ1315,'consultant-gross'!F:F)</f>
        <v>0</v>
      </c>
      <c r="AH1315" s="14">
        <f>SUMIF('consultant-gross'!D:D,eslam.data!AQ1315,'consultant-gross'!G:G)</f>
        <v>0</v>
      </c>
      <c r="AI1315" s="14">
        <f>SUMIF('consultant-net'!D:D,eslam.data!AQ1315,'consultant-net'!F:F)</f>
        <v>0</v>
      </c>
      <c r="AJ1315" s="2">
        <f>VLOOKUP(A1315,'eslam-to-invoicing'!A:B,2,0)</f>
        <v>0</v>
      </c>
      <c r="AQ1315" s="2" t="str">
        <f t="shared" si="172"/>
        <v>Radamis-Villas Finishes10</v>
      </c>
      <c r="AR1315" s="2" t="str">
        <f t="shared" si="173"/>
        <v>010</v>
      </c>
    </row>
    <row r="1316" spans="1:44" hidden="1" x14ac:dyDescent="0.3">
      <c r="A1316" s="6" t="s">
        <v>98</v>
      </c>
      <c r="B1316" s="6">
        <f>VLOOKUP(A1316,Sheet1!A:B,2,0)</f>
        <v>1</v>
      </c>
      <c r="C1316" s="6">
        <v>11</v>
      </c>
      <c r="D1316" s="25"/>
      <c r="F1316" s="26">
        <f>_xlfn.MAXIFS('data-from-invoicing'!E:E,'data-from-invoicing'!D:D,eslam.data!AR1316)</f>
        <v>0</v>
      </c>
      <c r="G1316" s="2">
        <f t="shared" si="170"/>
        <v>0</v>
      </c>
      <c r="H1316" s="2"/>
      <c r="I1316" s="23"/>
      <c r="J1316" s="2">
        <f>SUMIF('collection only'!D:D,eslam.data!AQ1316,'collection only'!E:E)</f>
        <v>0</v>
      </c>
      <c r="K1316" s="26">
        <f>SUMIF('data-from-invoicing'!D:D,eslam.data!AR1316,'data-from-invoicing'!F:F)</f>
        <v>0</v>
      </c>
      <c r="L1316" s="2">
        <f t="shared" si="171"/>
        <v>0</v>
      </c>
      <c r="M1316" s="2"/>
      <c r="Q1316" s="23"/>
      <c r="S1316" s="1">
        <v>45138</v>
      </c>
      <c r="T1316" s="1">
        <v>45132</v>
      </c>
      <c r="U1316" s="1">
        <v>45143</v>
      </c>
      <c r="V1316">
        <v>30</v>
      </c>
      <c r="W1316" s="1">
        <v>45173</v>
      </c>
      <c r="AF1316" s="2">
        <v>0</v>
      </c>
      <c r="AG1316" s="14">
        <f>SUMIF('consultant-gross'!D:D,eslam.data!AQ1316,'consultant-gross'!F:F)</f>
        <v>0</v>
      </c>
      <c r="AH1316" s="14">
        <f>SUMIF('consultant-gross'!D:D,eslam.data!AQ1316,'consultant-gross'!G:G)</f>
        <v>0</v>
      </c>
      <c r="AI1316" s="14">
        <f>SUMIF('consultant-net'!D:D,eslam.data!AQ1316,'consultant-net'!F:F)</f>
        <v>0</v>
      </c>
      <c r="AJ1316" s="2">
        <f>VLOOKUP(A1316,'eslam-to-invoicing'!A:B,2,0)</f>
        <v>0</v>
      </c>
      <c r="AQ1316" s="2" t="str">
        <f t="shared" si="172"/>
        <v>Radamis-Villas Finishes11</v>
      </c>
      <c r="AR1316" s="2" t="str">
        <f t="shared" si="173"/>
        <v>011</v>
      </c>
    </row>
    <row r="1317" spans="1:44" hidden="1" x14ac:dyDescent="0.3">
      <c r="A1317" s="6" t="s">
        <v>98</v>
      </c>
      <c r="B1317" s="6">
        <f>VLOOKUP(A1317,Sheet1!A:B,2,0)</f>
        <v>1</v>
      </c>
      <c r="C1317" s="6">
        <v>12</v>
      </c>
      <c r="D1317" s="25"/>
      <c r="F1317" s="26">
        <f>_xlfn.MAXIFS('data-from-invoicing'!E:E,'data-from-invoicing'!D:D,eslam.data!AR1317)</f>
        <v>0</v>
      </c>
      <c r="G1317" s="2">
        <f t="shared" si="170"/>
        <v>0</v>
      </c>
      <c r="H1317" s="2"/>
      <c r="I1317" s="23"/>
      <c r="J1317" s="2">
        <f>SUMIF('collection only'!D:D,eslam.data!AQ1317,'collection only'!E:E)</f>
        <v>0</v>
      </c>
      <c r="K1317" s="26">
        <f>SUMIF('data-from-invoicing'!D:D,eslam.data!AR1317,'data-from-invoicing'!F:F)</f>
        <v>0</v>
      </c>
      <c r="L1317" s="2">
        <f t="shared" si="171"/>
        <v>0</v>
      </c>
      <c r="M1317" s="2"/>
      <c r="Q1317" s="23"/>
      <c r="S1317" s="1">
        <v>45169</v>
      </c>
      <c r="T1317" s="1">
        <v>45163</v>
      </c>
      <c r="U1317" s="1">
        <v>45174</v>
      </c>
      <c r="V1317">
        <v>30</v>
      </c>
      <c r="W1317" s="1">
        <v>45204</v>
      </c>
      <c r="AF1317" s="2">
        <v>0</v>
      </c>
      <c r="AG1317" s="14">
        <f>SUMIF('consultant-gross'!D:D,eslam.data!AQ1317,'consultant-gross'!F:F)</f>
        <v>0</v>
      </c>
      <c r="AH1317" s="14">
        <f>SUMIF('consultant-gross'!D:D,eslam.data!AQ1317,'consultant-gross'!G:G)</f>
        <v>0</v>
      </c>
      <c r="AI1317" s="14">
        <f>SUMIF('consultant-net'!D:D,eslam.data!AQ1317,'consultant-net'!F:F)</f>
        <v>0</v>
      </c>
      <c r="AJ1317" s="2">
        <f>VLOOKUP(A1317,'eslam-to-invoicing'!A:B,2,0)</f>
        <v>0</v>
      </c>
      <c r="AQ1317" s="2" t="str">
        <f t="shared" si="172"/>
        <v>Radamis-Villas Finishes12</v>
      </c>
      <c r="AR1317" s="2" t="str">
        <f t="shared" si="173"/>
        <v>012</v>
      </c>
    </row>
    <row r="1318" spans="1:44" hidden="1" x14ac:dyDescent="0.3">
      <c r="A1318" s="6" t="s">
        <v>98</v>
      </c>
      <c r="B1318" s="6">
        <f>VLOOKUP(A1318,Sheet1!A:B,2,0)</f>
        <v>1</v>
      </c>
      <c r="C1318" s="6">
        <v>13</v>
      </c>
      <c r="D1318" s="25"/>
      <c r="F1318" s="26">
        <f>_xlfn.MAXIFS('data-from-invoicing'!E:E,'data-from-invoicing'!D:D,eslam.data!AR1318)</f>
        <v>0</v>
      </c>
      <c r="G1318" s="2">
        <f t="shared" si="170"/>
        <v>0</v>
      </c>
      <c r="H1318" s="2"/>
      <c r="I1318" s="23"/>
      <c r="J1318" s="2">
        <f>SUMIF('collection only'!D:D,eslam.data!AQ1318,'collection only'!E:E)</f>
        <v>0</v>
      </c>
      <c r="K1318" s="26">
        <f>SUMIF('data-from-invoicing'!D:D,eslam.data!AR1318,'data-from-invoicing'!F:F)</f>
        <v>0</v>
      </c>
      <c r="L1318" s="2">
        <f t="shared" si="171"/>
        <v>0</v>
      </c>
      <c r="M1318" s="2"/>
      <c r="Q1318" s="23"/>
      <c r="S1318" s="1">
        <v>45199</v>
      </c>
      <c r="T1318" s="1">
        <v>45194</v>
      </c>
      <c r="U1318" s="1">
        <v>45204</v>
      </c>
      <c r="V1318">
        <v>30</v>
      </c>
      <c r="W1318" s="1">
        <v>45234</v>
      </c>
      <c r="AF1318" s="2">
        <v>0</v>
      </c>
      <c r="AG1318" s="14">
        <f>SUMIF('consultant-gross'!D:D,eslam.data!AQ1318,'consultant-gross'!F:F)</f>
        <v>0</v>
      </c>
      <c r="AH1318" s="14">
        <f>SUMIF('consultant-gross'!D:D,eslam.data!AQ1318,'consultant-gross'!G:G)</f>
        <v>0</v>
      </c>
      <c r="AI1318" s="14">
        <f>SUMIF('consultant-net'!D:D,eslam.data!AQ1318,'consultant-net'!F:F)</f>
        <v>0</v>
      </c>
      <c r="AJ1318" s="2">
        <f>VLOOKUP(A1318,'eslam-to-invoicing'!A:B,2,0)</f>
        <v>0</v>
      </c>
      <c r="AQ1318" s="2" t="str">
        <f t="shared" si="172"/>
        <v>Radamis-Villas Finishes13</v>
      </c>
      <c r="AR1318" s="2" t="str">
        <f t="shared" si="173"/>
        <v>013</v>
      </c>
    </row>
    <row r="1319" spans="1:44" hidden="1" x14ac:dyDescent="0.3">
      <c r="A1319" s="6" t="s">
        <v>98</v>
      </c>
      <c r="B1319" s="6">
        <f>VLOOKUP(A1319,Sheet1!A:B,2,0)</f>
        <v>1</v>
      </c>
      <c r="C1319" s="6">
        <v>14</v>
      </c>
      <c r="D1319" s="25"/>
      <c r="F1319" s="26">
        <f>_xlfn.MAXIFS('data-from-invoicing'!E:E,'data-from-invoicing'!D:D,eslam.data!AR1319)</f>
        <v>0</v>
      </c>
      <c r="G1319" s="2">
        <f t="shared" si="170"/>
        <v>0</v>
      </c>
      <c r="H1319" s="2"/>
      <c r="I1319" s="23"/>
      <c r="J1319" s="2">
        <f>SUMIF('collection only'!D:D,eslam.data!AQ1319,'collection only'!E:E)</f>
        <v>0</v>
      </c>
      <c r="K1319" s="26">
        <f>SUMIF('data-from-invoicing'!D:D,eslam.data!AR1319,'data-from-invoicing'!F:F)</f>
        <v>0</v>
      </c>
      <c r="L1319" s="2">
        <f t="shared" si="171"/>
        <v>0</v>
      </c>
      <c r="M1319" s="2"/>
      <c r="Q1319" s="23"/>
      <c r="S1319" s="1">
        <v>45230</v>
      </c>
      <c r="T1319" s="1">
        <v>45224</v>
      </c>
      <c r="U1319" s="1">
        <v>45239</v>
      </c>
      <c r="V1319">
        <v>30</v>
      </c>
      <c r="W1319" s="1">
        <v>45269</v>
      </c>
      <c r="AF1319" s="2">
        <v>0</v>
      </c>
      <c r="AG1319" s="14">
        <f>SUMIF('consultant-gross'!D:D,eslam.data!AQ1319,'consultant-gross'!F:F)</f>
        <v>0</v>
      </c>
      <c r="AH1319" s="14">
        <f>SUMIF('consultant-gross'!D:D,eslam.data!AQ1319,'consultant-gross'!G:G)</f>
        <v>0</v>
      </c>
      <c r="AI1319" s="14">
        <f>SUMIF('consultant-net'!D:D,eslam.data!AQ1319,'consultant-net'!F:F)</f>
        <v>0</v>
      </c>
      <c r="AJ1319" s="2">
        <f>VLOOKUP(A1319,'eslam-to-invoicing'!A:B,2,0)</f>
        <v>0</v>
      </c>
      <c r="AQ1319" s="2" t="str">
        <f t="shared" si="172"/>
        <v>Radamis-Villas Finishes14</v>
      </c>
      <c r="AR1319" s="2" t="str">
        <f t="shared" si="173"/>
        <v>014</v>
      </c>
    </row>
    <row r="1320" spans="1:44" hidden="1" x14ac:dyDescent="0.3">
      <c r="A1320" s="6" t="s">
        <v>98</v>
      </c>
      <c r="B1320" s="6">
        <f>VLOOKUP(A1320,Sheet1!A:B,2,0)</f>
        <v>1</v>
      </c>
      <c r="C1320" s="6">
        <v>15</v>
      </c>
      <c r="D1320" s="25"/>
      <c r="F1320" s="26">
        <f>_xlfn.MAXIFS('data-from-invoicing'!E:E,'data-from-invoicing'!D:D,eslam.data!AR1320)</f>
        <v>0</v>
      </c>
      <c r="G1320" s="2">
        <f t="shared" si="170"/>
        <v>0</v>
      </c>
      <c r="H1320" s="2"/>
      <c r="I1320" s="23"/>
      <c r="J1320" s="2">
        <f>SUMIF('collection only'!D:D,eslam.data!AQ1320,'collection only'!E:E)</f>
        <v>0</v>
      </c>
      <c r="K1320" s="26">
        <f>SUMIF('data-from-invoicing'!D:D,eslam.data!AR1320,'data-from-invoicing'!F:F)</f>
        <v>0</v>
      </c>
      <c r="L1320" s="2">
        <f t="shared" si="171"/>
        <v>0</v>
      </c>
      <c r="M1320" s="2"/>
      <c r="Q1320" s="23"/>
      <c r="S1320" s="1">
        <v>45260</v>
      </c>
      <c r="T1320" s="1">
        <v>45255</v>
      </c>
      <c r="U1320" s="1">
        <v>45265</v>
      </c>
      <c r="V1320">
        <v>30</v>
      </c>
      <c r="W1320" s="1">
        <v>45295</v>
      </c>
      <c r="AF1320" s="2">
        <v>0</v>
      </c>
      <c r="AG1320" s="14">
        <f>SUMIF('consultant-gross'!D:D,eslam.data!AQ1320,'consultant-gross'!F:F)</f>
        <v>0</v>
      </c>
      <c r="AH1320" s="14">
        <f>SUMIF('consultant-gross'!D:D,eslam.data!AQ1320,'consultant-gross'!G:G)</f>
        <v>0</v>
      </c>
      <c r="AI1320" s="14">
        <f>SUMIF('consultant-net'!D:D,eslam.data!AQ1320,'consultant-net'!F:F)</f>
        <v>0</v>
      </c>
      <c r="AJ1320" s="2">
        <f>VLOOKUP(A1320,'eslam-to-invoicing'!A:B,2,0)</f>
        <v>0</v>
      </c>
      <c r="AQ1320" s="2" t="str">
        <f t="shared" si="172"/>
        <v>Radamis-Villas Finishes15</v>
      </c>
      <c r="AR1320" s="2" t="str">
        <f t="shared" si="173"/>
        <v>015</v>
      </c>
    </row>
    <row r="1321" spans="1:44" hidden="1" x14ac:dyDescent="0.3">
      <c r="A1321" s="6" t="s">
        <v>98</v>
      </c>
      <c r="B1321" s="6">
        <f>VLOOKUP(A1321,Sheet1!A:B,2,0)</f>
        <v>1</v>
      </c>
      <c r="C1321" s="6">
        <v>16</v>
      </c>
      <c r="D1321" s="25"/>
      <c r="F1321" s="26">
        <f>_xlfn.MAXIFS('data-from-invoicing'!E:E,'data-from-invoicing'!D:D,eslam.data!AR1321)</f>
        <v>0</v>
      </c>
      <c r="G1321" s="2">
        <f t="shared" si="170"/>
        <v>0</v>
      </c>
      <c r="H1321" s="2"/>
      <c r="I1321" s="23"/>
      <c r="J1321" s="2">
        <f>SUMIF('collection only'!D:D,eslam.data!AQ1321,'collection only'!E:E)</f>
        <v>0</v>
      </c>
      <c r="K1321" s="26">
        <f>SUMIF('data-from-invoicing'!D:D,eslam.data!AR1321,'data-from-invoicing'!F:F)</f>
        <v>0</v>
      </c>
      <c r="L1321" s="2">
        <f t="shared" si="171"/>
        <v>0</v>
      </c>
      <c r="M1321" s="2"/>
      <c r="Q1321" s="23"/>
      <c r="S1321" s="1">
        <v>45291</v>
      </c>
      <c r="T1321" s="1">
        <v>45285</v>
      </c>
      <c r="U1321" s="1">
        <v>45296</v>
      </c>
      <c r="V1321">
        <v>30</v>
      </c>
      <c r="W1321" s="1">
        <v>45326</v>
      </c>
      <c r="AF1321" s="2">
        <v>0</v>
      </c>
      <c r="AG1321" s="14">
        <f>SUMIF('consultant-gross'!D:D,eslam.data!AQ1321,'consultant-gross'!F:F)</f>
        <v>0</v>
      </c>
      <c r="AH1321" s="14">
        <f>SUMIF('consultant-gross'!D:D,eslam.data!AQ1321,'consultant-gross'!G:G)</f>
        <v>0</v>
      </c>
      <c r="AI1321" s="14">
        <f>SUMIF('consultant-net'!D:D,eslam.data!AQ1321,'consultant-net'!F:F)</f>
        <v>0</v>
      </c>
      <c r="AJ1321" s="2">
        <f>VLOOKUP(A1321,'eslam-to-invoicing'!A:B,2,0)</f>
        <v>0</v>
      </c>
      <c r="AQ1321" s="2" t="str">
        <f t="shared" si="172"/>
        <v>Radamis-Villas Finishes16</v>
      </c>
      <c r="AR1321" s="2" t="str">
        <f t="shared" si="173"/>
        <v>016</v>
      </c>
    </row>
    <row r="1322" spans="1:44" hidden="1" x14ac:dyDescent="0.3">
      <c r="A1322" s="6" t="s">
        <v>98</v>
      </c>
      <c r="B1322" s="6">
        <f>VLOOKUP(A1322,Sheet1!A:B,2,0)</f>
        <v>1</v>
      </c>
      <c r="C1322" s="6">
        <v>17</v>
      </c>
      <c r="D1322" s="25"/>
      <c r="F1322" s="26">
        <f>_xlfn.MAXIFS('data-from-invoicing'!E:E,'data-from-invoicing'!D:D,eslam.data!AR1322)</f>
        <v>0</v>
      </c>
      <c r="G1322" s="2">
        <f t="shared" si="170"/>
        <v>0</v>
      </c>
      <c r="H1322" s="2"/>
      <c r="I1322" s="23"/>
      <c r="J1322" s="2">
        <f>SUMIF('collection only'!D:D,eslam.data!AQ1322,'collection only'!E:E)</f>
        <v>0</v>
      </c>
      <c r="K1322" s="26">
        <f>SUMIF('data-from-invoicing'!D:D,eslam.data!AR1322,'data-from-invoicing'!F:F)</f>
        <v>0</v>
      </c>
      <c r="L1322" s="2">
        <f t="shared" si="171"/>
        <v>0</v>
      </c>
      <c r="M1322" s="2"/>
      <c r="Q1322" s="23"/>
      <c r="S1322" s="1">
        <v>45322</v>
      </c>
      <c r="T1322" s="1">
        <v>45316</v>
      </c>
      <c r="U1322" s="1">
        <v>45327</v>
      </c>
      <c r="V1322">
        <v>30</v>
      </c>
      <c r="W1322" s="1">
        <v>45357</v>
      </c>
      <c r="AF1322" s="2">
        <v>0</v>
      </c>
      <c r="AG1322" s="14">
        <f>SUMIF('consultant-gross'!D:D,eslam.data!AQ1322,'consultant-gross'!F:F)</f>
        <v>0</v>
      </c>
      <c r="AH1322" s="14">
        <f>SUMIF('consultant-gross'!D:D,eslam.data!AQ1322,'consultant-gross'!G:G)</f>
        <v>0</v>
      </c>
      <c r="AI1322" s="14">
        <f>SUMIF('consultant-net'!D:D,eslam.data!AQ1322,'consultant-net'!F:F)</f>
        <v>0</v>
      </c>
      <c r="AJ1322" s="2">
        <f>VLOOKUP(A1322,'eslam-to-invoicing'!A:B,2,0)</f>
        <v>0</v>
      </c>
      <c r="AQ1322" s="2" t="str">
        <f t="shared" si="172"/>
        <v>Radamis-Villas Finishes17</v>
      </c>
      <c r="AR1322" s="2" t="str">
        <f t="shared" si="173"/>
        <v>017</v>
      </c>
    </row>
    <row r="1323" spans="1:44" hidden="1" x14ac:dyDescent="0.3">
      <c r="A1323" s="6" t="s">
        <v>98</v>
      </c>
      <c r="B1323" s="6">
        <f>VLOOKUP(A1323,Sheet1!A:B,2,0)</f>
        <v>1</v>
      </c>
      <c r="C1323" s="6">
        <v>18</v>
      </c>
      <c r="D1323" s="25"/>
      <c r="F1323" s="26">
        <f>_xlfn.MAXIFS('data-from-invoicing'!E:E,'data-from-invoicing'!D:D,eslam.data!AR1323)</f>
        <v>0</v>
      </c>
      <c r="G1323" s="2">
        <f t="shared" si="170"/>
        <v>0</v>
      </c>
      <c r="H1323" s="2"/>
      <c r="I1323" s="23"/>
      <c r="J1323" s="2">
        <f>SUMIF('collection only'!D:D,eslam.data!AQ1323,'collection only'!E:E)</f>
        <v>0</v>
      </c>
      <c r="K1323" s="26">
        <f>SUMIF('data-from-invoicing'!D:D,eslam.data!AR1323,'data-from-invoicing'!F:F)</f>
        <v>0</v>
      </c>
      <c r="L1323" s="2">
        <f t="shared" si="171"/>
        <v>0</v>
      </c>
      <c r="M1323" s="2"/>
      <c r="Q1323" s="23"/>
      <c r="S1323" s="1">
        <v>45351</v>
      </c>
      <c r="T1323" s="1">
        <v>45347</v>
      </c>
      <c r="U1323" s="1">
        <v>45356</v>
      </c>
      <c r="V1323">
        <v>30</v>
      </c>
      <c r="W1323" s="1">
        <v>45386</v>
      </c>
      <c r="AF1323" s="2">
        <v>0</v>
      </c>
      <c r="AG1323" s="14">
        <f>SUMIF('consultant-gross'!D:D,eslam.data!AQ1323,'consultant-gross'!F:F)</f>
        <v>0</v>
      </c>
      <c r="AH1323" s="14">
        <f>SUMIF('consultant-gross'!D:D,eslam.data!AQ1323,'consultant-gross'!G:G)</f>
        <v>0</v>
      </c>
      <c r="AI1323" s="14">
        <f>SUMIF('consultant-net'!D:D,eslam.data!AQ1323,'consultant-net'!F:F)</f>
        <v>0</v>
      </c>
      <c r="AJ1323" s="2">
        <f>VLOOKUP(A1323,'eslam-to-invoicing'!A:B,2,0)</f>
        <v>0</v>
      </c>
      <c r="AQ1323" s="2" t="str">
        <f t="shared" si="172"/>
        <v>Radamis-Villas Finishes18</v>
      </c>
      <c r="AR1323" s="2" t="str">
        <f t="shared" si="173"/>
        <v>018</v>
      </c>
    </row>
    <row r="1324" spans="1:44" hidden="1" x14ac:dyDescent="0.3">
      <c r="A1324" s="6" t="s">
        <v>98</v>
      </c>
      <c r="B1324" s="6">
        <f>VLOOKUP(A1324,Sheet1!A:B,2,0)</f>
        <v>1</v>
      </c>
      <c r="C1324" s="6">
        <v>19</v>
      </c>
      <c r="D1324" s="25"/>
      <c r="F1324" s="26">
        <f>_xlfn.MAXIFS('data-from-invoicing'!E:E,'data-from-invoicing'!D:D,eslam.data!AR1324)</f>
        <v>0</v>
      </c>
      <c r="G1324" s="2">
        <f t="shared" si="170"/>
        <v>0</v>
      </c>
      <c r="H1324" s="2"/>
      <c r="I1324" s="23"/>
      <c r="J1324" s="2">
        <f>SUMIF('collection only'!D:D,eslam.data!AQ1324,'collection only'!E:E)</f>
        <v>0</v>
      </c>
      <c r="K1324" s="26">
        <f>SUMIF('data-from-invoicing'!D:D,eslam.data!AR1324,'data-from-invoicing'!F:F)</f>
        <v>0</v>
      </c>
      <c r="L1324" s="2">
        <f t="shared" si="171"/>
        <v>0</v>
      </c>
      <c r="M1324" s="2"/>
      <c r="Q1324" s="23"/>
      <c r="S1324" s="1">
        <v>45382</v>
      </c>
      <c r="T1324" s="1">
        <v>45376</v>
      </c>
      <c r="U1324" s="1">
        <v>45387</v>
      </c>
      <c r="V1324">
        <v>30</v>
      </c>
      <c r="W1324" s="1">
        <v>45417</v>
      </c>
      <c r="AF1324" s="2">
        <v>0</v>
      </c>
      <c r="AG1324" s="14">
        <f>SUMIF('consultant-gross'!D:D,eslam.data!AQ1324,'consultant-gross'!F:F)</f>
        <v>0</v>
      </c>
      <c r="AH1324" s="14">
        <f>SUMIF('consultant-gross'!D:D,eslam.data!AQ1324,'consultant-gross'!G:G)</f>
        <v>0</v>
      </c>
      <c r="AI1324" s="14">
        <f>SUMIF('consultant-net'!D:D,eslam.data!AQ1324,'consultant-net'!F:F)</f>
        <v>0</v>
      </c>
      <c r="AJ1324" s="2">
        <f>VLOOKUP(A1324,'eslam-to-invoicing'!A:B,2,0)</f>
        <v>0</v>
      </c>
      <c r="AQ1324" s="2" t="str">
        <f t="shared" si="172"/>
        <v>Radamis-Villas Finishes19</v>
      </c>
      <c r="AR1324" s="2" t="str">
        <f t="shared" si="173"/>
        <v>019</v>
      </c>
    </row>
    <row r="1325" spans="1:44" hidden="1" x14ac:dyDescent="0.3">
      <c r="A1325" s="6" t="s">
        <v>98</v>
      </c>
      <c r="B1325" s="6">
        <f>VLOOKUP(A1325,Sheet1!A:B,2,0)</f>
        <v>1</v>
      </c>
      <c r="C1325" s="6">
        <v>20</v>
      </c>
      <c r="D1325" s="25"/>
      <c r="F1325" s="26">
        <f>_xlfn.MAXIFS('data-from-invoicing'!E:E,'data-from-invoicing'!D:D,eslam.data!AR1325)</f>
        <v>0</v>
      </c>
      <c r="G1325" s="2">
        <f t="shared" si="170"/>
        <v>0</v>
      </c>
      <c r="H1325" s="2"/>
      <c r="I1325" s="23"/>
      <c r="J1325" s="2">
        <f>SUMIF('collection only'!D:D,eslam.data!AQ1325,'collection only'!E:E)</f>
        <v>0</v>
      </c>
      <c r="K1325" s="26">
        <f>SUMIF('data-from-invoicing'!D:D,eslam.data!AR1325,'data-from-invoicing'!F:F)</f>
        <v>0</v>
      </c>
      <c r="L1325" s="2">
        <f t="shared" si="171"/>
        <v>0</v>
      </c>
      <c r="M1325" s="2"/>
      <c r="Q1325" s="23"/>
      <c r="S1325" s="1">
        <v>45412</v>
      </c>
      <c r="T1325" s="1">
        <v>45407</v>
      </c>
      <c r="U1325" s="1">
        <v>45417</v>
      </c>
      <c r="V1325">
        <v>30</v>
      </c>
      <c r="W1325" s="1">
        <v>45447</v>
      </c>
      <c r="AF1325" s="2">
        <v>0</v>
      </c>
      <c r="AG1325" s="14">
        <f>SUMIF('consultant-gross'!D:D,eslam.data!AQ1325,'consultant-gross'!F:F)</f>
        <v>0</v>
      </c>
      <c r="AH1325" s="14">
        <f>SUMIF('consultant-gross'!D:D,eslam.data!AQ1325,'consultant-gross'!G:G)</f>
        <v>0</v>
      </c>
      <c r="AI1325" s="14">
        <f>SUMIF('consultant-net'!D:D,eslam.data!AQ1325,'consultant-net'!F:F)</f>
        <v>0</v>
      </c>
      <c r="AJ1325" s="2">
        <f>VLOOKUP(A1325,'eslam-to-invoicing'!A:B,2,0)</f>
        <v>0</v>
      </c>
      <c r="AQ1325" s="2" t="str">
        <f t="shared" si="172"/>
        <v>Radamis-Villas Finishes20</v>
      </c>
      <c r="AR1325" s="2" t="str">
        <f t="shared" si="173"/>
        <v>020</v>
      </c>
    </row>
    <row r="1326" spans="1:44" hidden="1" x14ac:dyDescent="0.3">
      <c r="A1326" s="6" t="s">
        <v>98</v>
      </c>
      <c r="B1326" s="6">
        <f>VLOOKUP(A1326,Sheet1!A:B,2,0)</f>
        <v>1</v>
      </c>
      <c r="C1326" s="6">
        <v>21</v>
      </c>
      <c r="D1326" s="25"/>
      <c r="F1326" s="26">
        <f>_xlfn.MAXIFS('data-from-invoicing'!E:E,'data-from-invoicing'!D:D,eslam.data!AR1326)</f>
        <v>0</v>
      </c>
      <c r="G1326" s="2">
        <f t="shared" si="170"/>
        <v>0</v>
      </c>
      <c r="H1326" s="2"/>
      <c r="I1326" s="23"/>
      <c r="J1326" s="2">
        <f>SUMIF('collection only'!D:D,eslam.data!AQ1326,'collection only'!E:E)</f>
        <v>0</v>
      </c>
      <c r="K1326" s="26">
        <f>SUMIF('data-from-invoicing'!D:D,eslam.data!AR1326,'data-from-invoicing'!F:F)</f>
        <v>0</v>
      </c>
      <c r="L1326" s="2">
        <f t="shared" si="171"/>
        <v>0</v>
      </c>
      <c r="M1326" s="2"/>
      <c r="Q1326" s="23"/>
      <c r="S1326" s="1">
        <v>45443</v>
      </c>
      <c r="T1326" s="1">
        <v>45437</v>
      </c>
      <c r="U1326" s="1">
        <v>45448</v>
      </c>
      <c r="V1326">
        <v>30</v>
      </c>
      <c r="W1326" s="1">
        <v>45478</v>
      </c>
      <c r="AF1326" s="2">
        <v>0</v>
      </c>
      <c r="AG1326" s="14">
        <f>SUMIF('consultant-gross'!D:D,eslam.data!AQ1326,'consultant-gross'!F:F)</f>
        <v>0</v>
      </c>
      <c r="AH1326" s="14">
        <f>SUMIF('consultant-gross'!D:D,eslam.data!AQ1326,'consultant-gross'!G:G)</f>
        <v>0</v>
      </c>
      <c r="AI1326" s="14">
        <f>SUMIF('consultant-net'!D:D,eslam.data!AQ1326,'consultant-net'!F:F)</f>
        <v>0</v>
      </c>
      <c r="AJ1326" s="2">
        <f>VLOOKUP(A1326,'eslam-to-invoicing'!A:B,2,0)</f>
        <v>0</v>
      </c>
      <c r="AQ1326" s="2" t="str">
        <f t="shared" si="172"/>
        <v>Radamis-Villas Finishes21</v>
      </c>
      <c r="AR1326" s="2" t="str">
        <f t="shared" si="173"/>
        <v>021</v>
      </c>
    </row>
    <row r="1327" spans="1:44" hidden="1" x14ac:dyDescent="0.3">
      <c r="A1327" s="6" t="s">
        <v>98</v>
      </c>
      <c r="B1327" s="6">
        <f>VLOOKUP(A1327,Sheet1!A:B,2,0)</f>
        <v>1</v>
      </c>
      <c r="C1327" s="6">
        <v>22</v>
      </c>
      <c r="D1327" s="25"/>
      <c r="F1327" s="26">
        <f>_xlfn.MAXIFS('data-from-invoicing'!E:E,'data-from-invoicing'!D:D,eslam.data!AR1327)</f>
        <v>0</v>
      </c>
      <c r="G1327" s="2">
        <f t="shared" si="170"/>
        <v>0</v>
      </c>
      <c r="H1327" s="2"/>
      <c r="I1327" s="23"/>
      <c r="J1327" s="2">
        <f>SUMIF('collection only'!D:D,eslam.data!AQ1327,'collection only'!E:E)</f>
        <v>0</v>
      </c>
      <c r="K1327" s="26">
        <f>SUMIF('data-from-invoicing'!D:D,eslam.data!AR1327,'data-from-invoicing'!F:F)</f>
        <v>0</v>
      </c>
      <c r="L1327" s="2">
        <f t="shared" si="171"/>
        <v>0</v>
      </c>
      <c r="M1327" s="2"/>
      <c r="Q1327" s="23"/>
      <c r="S1327" s="1">
        <v>45473</v>
      </c>
      <c r="T1327" s="1">
        <v>45468</v>
      </c>
      <c r="U1327" s="1">
        <v>45478</v>
      </c>
      <c r="V1327">
        <v>30</v>
      </c>
      <c r="W1327" s="1">
        <v>45508</v>
      </c>
      <c r="AF1327" s="2">
        <v>0</v>
      </c>
      <c r="AG1327" s="14">
        <f>SUMIF('consultant-gross'!D:D,eslam.data!AQ1327,'consultant-gross'!F:F)</f>
        <v>0</v>
      </c>
      <c r="AH1327" s="14">
        <f>SUMIF('consultant-gross'!D:D,eslam.data!AQ1327,'consultant-gross'!G:G)</f>
        <v>0</v>
      </c>
      <c r="AI1327" s="14">
        <f>SUMIF('consultant-net'!D:D,eslam.data!AQ1327,'consultant-net'!F:F)</f>
        <v>0</v>
      </c>
      <c r="AJ1327" s="2">
        <f>VLOOKUP(A1327,'eslam-to-invoicing'!A:B,2,0)</f>
        <v>0</v>
      </c>
      <c r="AQ1327" s="2" t="str">
        <f t="shared" si="172"/>
        <v>Radamis-Villas Finishes22</v>
      </c>
      <c r="AR1327" s="2" t="str">
        <f t="shared" si="173"/>
        <v>022</v>
      </c>
    </row>
    <row r="1328" spans="1:44" hidden="1" x14ac:dyDescent="0.3">
      <c r="A1328" s="6" t="s">
        <v>98</v>
      </c>
      <c r="B1328" s="6">
        <f>VLOOKUP(A1328,Sheet1!A:B,2,0)</f>
        <v>1</v>
      </c>
      <c r="C1328" s="6">
        <v>23</v>
      </c>
      <c r="D1328" s="25"/>
      <c r="F1328" s="26">
        <f>_xlfn.MAXIFS('data-from-invoicing'!E:E,'data-from-invoicing'!D:D,eslam.data!AR1328)</f>
        <v>0</v>
      </c>
      <c r="G1328" s="2">
        <f t="shared" si="170"/>
        <v>0</v>
      </c>
      <c r="H1328" s="2"/>
      <c r="I1328" s="23"/>
      <c r="J1328" s="2">
        <f>SUMIF('collection only'!D:D,eslam.data!AQ1328,'collection only'!E:E)</f>
        <v>0</v>
      </c>
      <c r="K1328" s="26">
        <f>SUMIF('data-from-invoicing'!D:D,eslam.data!AR1328,'data-from-invoicing'!F:F)</f>
        <v>0</v>
      </c>
      <c r="L1328" s="2">
        <f t="shared" si="171"/>
        <v>0</v>
      </c>
      <c r="M1328" s="2"/>
      <c r="Q1328" s="23"/>
      <c r="S1328" s="1">
        <v>45504</v>
      </c>
      <c r="T1328" s="1">
        <v>45498</v>
      </c>
      <c r="U1328" s="1">
        <v>45509</v>
      </c>
      <c r="V1328">
        <v>30</v>
      </c>
      <c r="W1328" s="1">
        <v>45539</v>
      </c>
      <c r="AF1328" s="2">
        <v>0</v>
      </c>
      <c r="AG1328" s="14">
        <f>SUMIF('consultant-gross'!D:D,eslam.data!AQ1328,'consultant-gross'!F:F)</f>
        <v>0</v>
      </c>
      <c r="AH1328" s="14">
        <f>SUMIF('consultant-gross'!D:D,eslam.data!AQ1328,'consultant-gross'!G:G)</f>
        <v>0</v>
      </c>
      <c r="AI1328" s="14">
        <f>SUMIF('consultant-net'!D:D,eslam.data!AQ1328,'consultant-net'!F:F)</f>
        <v>0</v>
      </c>
      <c r="AJ1328" s="2">
        <f>VLOOKUP(A1328,'eslam-to-invoicing'!A:B,2,0)</f>
        <v>0</v>
      </c>
      <c r="AQ1328" s="2" t="str">
        <f t="shared" si="172"/>
        <v>Radamis-Villas Finishes23</v>
      </c>
      <c r="AR1328" s="2" t="str">
        <f t="shared" si="173"/>
        <v>023</v>
      </c>
    </row>
    <row r="1329" spans="1:44" hidden="1" x14ac:dyDescent="0.3">
      <c r="A1329" s="6" t="s">
        <v>98</v>
      </c>
      <c r="B1329" s="6">
        <f>VLOOKUP(A1329,Sheet1!A:B,2,0)</f>
        <v>1</v>
      </c>
      <c r="C1329" s="6">
        <v>24</v>
      </c>
      <c r="D1329" s="25"/>
      <c r="F1329" s="26">
        <f>_xlfn.MAXIFS('data-from-invoicing'!E:E,'data-from-invoicing'!D:D,eslam.data!AR1329)</f>
        <v>0</v>
      </c>
      <c r="G1329" s="2">
        <f t="shared" si="170"/>
        <v>0</v>
      </c>
      <c r="H1329" s="2"/>
      <c r="I1329" s="23"/>
      <c r="J1329" s="2">
        <f>SUMIF('collection only'!D:D,eslam.data!AQ1329,'collection only'!E:E)</f>
        <v>0</v>
      </c>
      <c r="K1329" s="26">
        <f>SUMIF('data-from-invoicing'!D:D,eslam.data!AR1329,'data-from-invoicing'!F:F)</f>
        <v>0</v>
      </c>
      <c r="L1329" s="2">
        <f t="shared" si="171"/>
        <v>0</v>
      </c>
      <c r="M1329" s="2"/>
      <c r="Q1329" s="23"/>
      <c r="S1329" s="1">
        <v>45535</v>
      </c>
      <c r="T1329" s="1">
        <v>45529</v>
      </c>
      <c r="U1329" s="1">
        <v>45540</v>
      </c>
      <c r="V1329">
        <v>30</v>
      </c>
      <c r="W1329" s="1">
        <v>45570</v>
      </c>
      <c r="AF1329" s="2">
        <v>0</v>
      </c>
      <c r="AG1329" s="14">
        <f>SUMIF('consultant-gross'!D:D,eslam.data!AQ1329,'consultant-gross'!F:F)</f>
        <v>0</v>
      </c>
      <c r="AH1329" s="14">
        <f>SUMIF('consultant-gross'!D:D,eslam.data!AQ1329,'consultant-gross'!G:G)</f>
        <v>0</v>
      </c>
      <c r="AI1329" s="14">
        <f>SUMIF('consultant-net'!D:D,eslam.data!AQ1329,'consultant-net'!F:F)</f>
        <v>0</v>
      </c>
      <c r="AJ1329" s="2">
        <f>VLOOKUP(A1329,'eslam-to-invoicing'!A:B,2,0)</f>
        <v>0</v>
      </c>
      <c r="AQ1329" s="2" t="str">
        <f t="shared" si="172"/>
        <v>Radamis-Villas Finishes24</v>
      </c>
      <c r="AR1329" s="2" t="str">
        <f t="shared" si="173"/>
        <v>024</v>
      </c>
    </row>
    <row r="1330" spans="1:44" hidden="1" x14ac:dyDescent="0.3">
      <c r="A1330" s="6" t="s">
        <v>98</v>
      </c>
      <c r="B1330" s="6">
        <f>VLOOKUP(A1330,Sheet1!A:B,2,0)</f>
        <v>1</v>
      </c>
      <c r="C1330" s="6">
        <v>25</v>
      </c>
      <c r="D1330" s="25"/>
      <c r="F1330" s="26">
        <f>_xlfn.MAXIFS('data-from-invoicing'!E:E,'data-from-invoicing'!D:D,eslam.data!AR1330)</f>
        <v>0</v>
      </c>
      <c r="G1330" s="2">
        <f t="shared" si="170"/>
        <v>0</v>
      </c>
      <c r="H1330" s="2"/>
      <c r="I1330" s="23"/>
      <c r="J1330" s="2">
        <f>SUMIF('collection only'!D:D,eslam.data!AQ1330,'collection only'!E:E)</f>
        <v>0</v>
      </c>
      <c r="K1330" s="26">
        <f>SUMIF('data-from-invoicing'!D:D,eslam.data!AR1330,'data-from-invoicing'!F:F)</f>
        <v>0</v>
      </c>
      <c r="L1330" s="2">
        <f t="shared" si="171"/>
        <v>0</v>
      </c>
      <c r="M1330" s="2"/>
      <c r="Q1330" s="23"/>
      <c r="S1330" s="1">
        <v>45565</v>
      </c>
      <c r="T1330" s="1">
        <v>45560</v>
      </c>
      <c r="U1330" s="1">
        <v>45570</v>
      </c>
      <c r="V1330">
        <v>30</v>
      </c>
      <c r="W1330" s="1">
        <v>45600</v>
      </c>
      <c r="AF1330" s="2">
        <v>0</v>
      </c>
      <c r="AG1330" s="14">
        <f>SUMIF('consultant-gross'!D:D,eslam.data!AQ1330,'consultant-gross'!F:F)</f>
        <v>0</v>
      </c>
      <c r="AH1330" s="14">
        <f>SUMIF('consultant-gross'!D:D,eslam.data!AQ1330,'consultant-gross'!G:G)</f>
        <v>0</v>
      </c>
      <c r="AI1330" s="14">
        <f>SUMIF('consultant-net'!D:D,eslam.data!AQ1330,'consultant-net'!F:F)</f>
        <v>0</v>
      </c>
      <c r="AJ1330" s="2">
        <f>VLOOKUP(A1330,'eslam-to-invoicing'!A:B,2,0)</f>
        <v>0</v>
      </c>
      <c r="AQ1330" s="2" t="str">
        <f t="shared" si="172"/>
        <v>Radamis-Villas Finishes25</v>
      </c>
      <c r="AR1330" s="2" t="str">
        <f t="shared" si="173"/>
        <v>025</v>
      </c>
    </row>
    <row r="1331" spans="1:44" hidden="1" x14ac:dyDescent="0.3">
      <c r="A1331" s="6" t="s">
        <v>98</v>
      </c>
      <c r="B1331" s="6">
        <f>VLOOKUP(A1331,Sheet1!A:B,2,0)</f>
        <v>1</v>
      </c>
      <c r="C1331" s="6">
        <v>26</v>
      </c>
      <c r="D1331" s="25"/>
      <c r="F1331" s="26">
        <f>_xlfn.MAXIFS('data-from-invoicing'!E:E,'data-from-invoicing'!D:D,eslam.data!AR1331)</f>
        <v>0</v>
      </c>
      <c r="G1331" s="2">
        <f t="shared" si="170"/>
        <v>0</v>
      </c>
      <c r="H1331" s="2"/>
      <c r="I1331" s="23"/>
      <c r="J1331" s="2">
        <f>SUMIF('collection only'!D:D,eslam.data!AQ1331,'collection only'!E:E)</f>
        <v>0</v>
      </c>
      <c r="K1331" s="26">
        <f>SUMIF('data-from-invoicing'!D:D,eslam.data!AR1331,'data-from-invoicing'!F:F)</f>
        <v>0</v>
      </c>
      <c r="L1331" s="2">
        <f t="shared" si="171"/>
        <v>0</v>
      </c>
      <c r="M1331" s="2"/>
      <c r="Q1331" s="23"/>
      <c r="S1331" s="1">
        <v>45596</v>
      </c>
      <c r="T1331" s="1">
        <v>45590</v>
      </c>
      <c r="U1331" s="1">
        <v>45601</v>
      </c>
      <c r="V1331">
        <v>30</v>
      </c>
      <c r="W1331" s="1">
        <v>45631</v>
      </c>
      <c r="AF1331" s="2">
        <v>0</v>
      </c>
      <c r="AG1331" s="14">
        <f>SUMIF('consultant-gross'!D:D,eslam.data!AQ1331,'consultant-gross'!F:F)</f>
        <v>0</v>
      </c>
      <c r="AH1331" s="14">
        <f>SUMIF('consultant-gross'!D:D,eslam.data!AQ1331,'consultant-gross'!G:G)</f>
        <v>0</v>
      </c>
      <c r="AI1331" s="14">
        <f>SUMIF('consultant-net'!D:D,eslam.data!AQ1331,'consultant-net'!F:F)</f>
        <v>0</v>
      </c>
      <c r="AJ1331" s="2">
        <f>VLOOKUP(A1331,'eslam-to-invoicing'!A:B,2,0)</f>
        <v>0</v>
      </c>
      <c r="AQ1331" s="2" t="str">
        <f t="shared" si="172"/>
        <v>Radamis-Villas Finishes26</v>
      </c>
      <c r="AR1331" s="2" t="str">
        <f t="shared" si="173"/>
        <v>026</v>
      </c>
    </row>
    <row r="1332" spans="1:44" hidden="1" x14ac:dyDescent="0.3">
      <c r="A1332" s="6" t="s">
        <v>147</v>
      </c>
      <c r="B1332" s="32">
        <f>VLOOKUP(A1332,Sheet1!A:B,2,0)</f>
        <v>1</v>
      </c>
      <c r="C1332" s="6">
        <v>1</v>
      </c>
      <c r="D1332" s="25"/>
      <c r="E1332" s="2">
        <v>3172518.714883721</v>
      </c>
      <c r="F1332" s="26">
        <f>_xlfn.MAXIFS('data-from-invoicing'!E:E,'data-from-invoicing'!D:D,eslam.data!AR1332)</f>
        <v>2538014.9700000002</v>
      </c>
      <c r="G1332" s="2">
        <f t="shared" si="170"/>
        <v>-634503.74488372076</v>
      </c>
      <c r="H1332" s="2"/>
      <c r="I1332" s="23"/>
      <c r="J1332" s="2">
        <f>SUMIF('collection only'!D:D,eslam.data!AQ1332,'collection only'!E:E)</f>
        <v>5218717</v>
      </c>
      <c r="K1332" s="26">
        <f>SUMIF('data-from-invoicing'!D:D,eslam.data!AR1332,'data-from-invoicing'!F:F)</f>
        <v>8756151.6600000001</v>
      </c>
      <c r="L1332" s="2">
        <f t="shared" si="171"/>
        <v>3537434.66</v>
      </c>
      <c r="M1332" s="2"/>
      <c r="Q1332" s="23"/>
      <c r="R1332" s="2">
        <v>3648396.5221162778</v>
      </c>
      <c r="S1332" s="1">
        <v>45412</v>
      </c>
      <c r="T1332" s="1">
        <v>45412</v>
      </c>
      <c r="U1332" s="1">
        <v>45435</v>
      </c>
      <c r="V1332">
        <v>70</v>
      </c>
      <c r="W1332" s="1">
        <v>45505</v>
      </c>
      <c r="X1332" s="1">
        <v>45435</v>
      </c>
      <c r="Y1332" s="2">
        <v>3172518.714883721</v>
      </c>
      <c r="AF1332" s="2">
        <v>0</v>
      </c>
      <c r="AG1332" s="14">
        <f>SUMIF('consultant-gross'!D:D,eslam.data!AQ1332,'consultant-gross'!F:F)</f>
        <v>3172518.7148837205</v>
      </c>
      <c r="AH1332" s="14">
        <f>SUMIF('consultant-gross'!D:D,eslam.data!AQ1332,'consultant-gross'!G:G)</f>
        <v>3172518.7148837205</v>
      </c>
      <c r="AI1332" s="14">
        <f>SUMIF('consultant-net'!D:D,eslam.data!AQ1332,'consultant-net'!F:F)</f>
        <v>3648396.5221162783</v>
      </c>
      <c r="AJ1332" s="2" t="str">
        <f>VLOOKUP(A1332,'eslam-to-invoicing'!A:B,2,0)</f>
        <v>Red Sea Museum-Bab El-Bunt</v>
      </c>
      <c r="AQ1332" s="2" t="str">
        <f t="shared" si="172"/>
        <v>Red Sea Museum1</v>
      </c>
      <c r="AR1332" s="2" t="str">
        <f t="shared" si="173"/>
        <v>Red Sea Museum-Bab El-Bunt1</v>
      </c>
    </row>
    <row r="1333" spans="1:44" hidden="1" x14ac:dyDescent="0.3">
      <c r="A1333" s="6" t="s">
        <v>147</v>
      </c>
      <c r="B1333" s="32">
        <f>VLOOKUP(A1333,Sheet1!A:B,2,0)</f>
        <v>1</v>
      </c>
      <c r="C1333" s="6">
        <v>2</v>
      </c>
      <c r="D1333" s="25"/>
      <c r="E1333" s="2">
        <v>2298644.285116279</v>
      </c>
      <c r="F1333" s="26">
        <f>_xlfn.MAXIFS('data-from-invoicing'!E:E,'data-from-invoicing'!D:D,eslam.data!AR1333)</f>
        <v>1838915.59</v>
      </c>
      <c r="G1333" s="2">
        <f t="shared" si="170"/>
        <v>-459728.69511627895</v>
      </c>
      <c r="H1333" s="2"/>
      <c r="I1333" s="23"/>
      <c r="J1333" s="2">
        <f>SUMIF('collection only'!D:D,eslam.data!AQ1333,'collection only'!E:E)</f>
        <v>4414752.93</v>
      </c>
      <c r="K1333" s="26">
        <f>SUMIF('data-from-invoicing'!D:D,eslam.data!AR1333,'data-from-invoicing'!F:F)</f>
        <v>6344258.7599999998</v>
      </c>
      <c r="L1333" s="2">
        <f t="shared" si="171"/>
        <v>1929505.83</v>
      </c>
      <c r="M1333" s="2"/>
      <c r="Q1333" s="23"/>
      <c r="R1333" s="2">
        <v>2114752.9300000002</v>
      </c>
      <c r="S1333" s="1">
        <v>45443</v>
      </c>
      <c r="T1333" s="1">
        <v>45443</v>
      </c>
      <c r="U1333" s="1">
        <v>45435</v>
      </c>
      <c r="V1333">
        <v>70</v>
      </c>
      <c r="W1333" s="1">
        <v>45505</v>
      </c>
      <c r="X1333" s="1">
        <v>45525</v>
      </c>
      <c r="Y1333" s="2">
        <v>5471163</v>
      </c>
      <c r="AD1333" s="2">
        <v>114932</v>
      </c>
      <c r="AE1333" s="2">
        <v>114932</v>
      </c>
      <c r="AF1333" s="2">
        <v>0</v>
      </c>
      <c r="AG1333" s="14">
        <f>SUMIF('consultant-gross'!D:D,eslam.data!AQ1333,'consultant-gross'!F:F)</f>
        <v>2298644.2851162795</v>
      </c>
      <c r="AH1333" s="14">
        <f>SUMIF('consultant-gross'!D:D,eslam.data!AQ1333,'consultant-gross'!G:G)</f>
        <v>5471163</v>
      </c>
      <c r="AI1333" s="14">
        <f>SUMIF('consultant-net'!D:D,eslam.data!AQ1333,'consultant-net'!F:F)</f>
        <v>2114752.9300000002</v>
      </c>
      <c r="AJ1333" s="2" t="str">
        <f>VLOOKUP(A1333,'eslam-to-invoicing'!A:B,2,0)</f>
        <v>Red Sea Museum-Bab El-Bunt</v>
      </c>
      <c r="AQ1333" s="2" t="str">
        <f t="shared" si="172"/>
        <v>Red Sea Museum2</v>
      </c>
      <c r="AR1333" s="2" t="str">
        <f t="shared" si="173"/>
        <v>Red Sea Museum-Bab El-Bunt2</v>
      </c>
    </row>
    <row r="1334" spans="1:44" hidden="1" x14ac:dyDescent="0.3">
      <c r="A1334" s="6" t="s">
        <v>147</v>
      </c>
      <c r="B1334" s="32">
        <f>VLOOKUP(A1334,Sheet1!A:B,2,0)</f>
        <v>1</v>
      </c>
      <c r="C1334" s="6">
        <v>3</v>
      </c>
      <c r="D1334" s="25"/>
      <c r="E1334" s="2">
        <v>1331566</v>
      </c>
      <c r="F1334" s="26">
        <f>_xlfn.MAXIFS('data-from-invoicing'!E:E,'data-from-invoicing'!D:D,eslam.data!AR1334)</f>
        <v>1065253.06</v>
      </c>
      <c r="G1334" s="2">
        <f t="shared" si="170"/>
        <v>-266312.93999999994</v>
      </c>
      <c r="H1334" s="2"/>
      <c r="I1334" s="23"/>
      <c r="J1334" s="2">
        <f>SUMIF('collection only'!D:D,eslam.data!AQ1334,'collection only'!E:E)</f>
        <v>4443406</v>
      </c>
      <c r="K1334" s="26">
        <f>SUMIF('data-from-invoicing'!D:D,eslam.data!AR1334,'data-from-invoicing'!F:F)</f>
        <v>3675123.09</v>
      </c>
      <c r="L1334" s="2">
        <f t="shared" si="171"/>
        <v>-768282.91000000015</v>
      </c>
      <c r="M1334" s="2"/>
      <c r="Q1334" s="23"/>
      <c r="R1334" s="2">
        <v>1225041</v>
      </c>
      <c r="S1334" s="1">
        <v>45535</v>
      </c>
      <c r="T1334" s="1">
        <v>45537</v>
      </c>
      <c r="U1334" s="1">
        <v>45537</v>
      </c>
      <c r="V1334">
        <v>70</v>
      </c>
      <c r="W1334" s="1">
        <v>45607</v>
      </c>
      <c r="X1334" s="1">
        <v>45537</v>
      </c>
      <c r="Y1334" s="2">
        <v>6802729</v>
      </c>
      <c r="AF1334" s="2">
        <v>0</v>
      </c>
      <c r="AG1334" s="14">
        <f>SUMIF('consultant-gross'!D:D,eslam.data!AQ1334,'consultant-gross'!F:F)</f>
        <v>1331566</v>
      </c>
      <c r="AH1334" s="14">
        <f>SUMIF('consultant-gross'!D:D,eslam.data!AQ1334,'consultant-gross'!G:G)</f>
        <v>6802729</v>
      </c>
      <c r="AI1334" s="14">
        <f>SUMIF('consultant-net'!D:D,eslam.data!AQ1334,'consultant-net'!F:F)</f>
        <v>1225041</v>
      </c>
      <c r="AJ1334" s="2" t="str">
        <f>VLOOKUP(A1334,'eslam-to-invoicing'!A:B,2,0)</f>
        <v>Red Sea Museum-Bab El-Bunt</v>
      </c>
      <c r="AQ1334" s="2" t="str">
        <f t="shared" si="172"/>
        <v>Red Sea Museum3</v>
      </c>
      <c r="AR1334" s="2" t="str">
        <f t="shared" si="173"/>
        <v>Red Sea Museum-Bab El-Bunt3</v>
      </c>
    </row>
    <row r="1335" spans="1:44" hidden="1" x14ac:dyDescent="0.3">
      <c r="A1335" s="6" t="s">
        <v>65</v>
      </c>
      <c r="B1335" s="32">
        <f>VLOOKUP(A1335,Sheet1!A:B,2,0)</f>
        <v>2</v>
      </c>
      <c r="C1335" s="6">
        <v>1</v>
      </c>
      <c r="D1335" s="25"/>
      <c r="F1335" s="26">
        <f>_xlfn.MAXIFS('data-from-invoicing'!E:E,'data-from-invoicing'!D:D,eslam.data!AR1335)</f>
        <v>53196756.68</v>
      </c>
      <c r="G1335" s="2">
        <f t="shared" si="170"/>
        <v>53196756.68</v>
      </c>
      <c r="H1335" s="2"/>
      <c r="I1335" s="23"/>
      <c r="J1335" s="2">
        <f>SUMIF('collection only'!D:D,eslam.data!AQ1335,'collection only'!E:E)</f>
        <v>45719198.399999999</v>
      </c>
      <c r="K1335" s="26">
        <f>SUMIF('data-from-invoicing'!D:D,eslam.data!AR1335,'data-from-invoicing'!F:F)</f>
        <v>63763876.260499999</v>
      </c>
      <c r="L1335" s="2">
        <f t="shared" si="171"/>
        <v>18044677.8605</v>
      </c>
      <c r="M1335" s="2"/>
      <c r="Q1335" s="23"/>
      <c r="S1335" s="1">
        <v>44255</v>
      </c>
      <c r="T1335" s="1">
        <v>44247</v>
      </c>
      <c r="U1335" s="1">
        <v>44247</v>
      </c>
      <c r="V1335">
        <v>60</v>
      </c>
      <c r="W1335" s="1">
        <v>44307</v>
      </c>
      <c r="AF1335" s="2">
        <v>0</v>
      </c>
      <c r="AG1335" s="14">
        <f>SUMIF('consultant-gross'!D:D,eslam.data!AQ1335,'consultant-gross'!F:F)</f>
        <v>0</v>
      </c>
      <c r="AH1335" s="14">
        <f>SUMIF('consultant-gross'!D:D,eslam.data!AQ1335,'consultant-gross'!G:G)</f>
        <v>0</v>
      </c>
      <c r="AI1335" s="14">
        <f>SUMIF('consultant-net'!D:D,eslam.data!AQ1335,'consultant-net'!F:F)</f>
        <v>0</v>
      </c>
      <c r="AJ1335" s="2" t="str">
        <f>VLOOKUP(A1335,'eslam-to-invoicing'!A:B,2,0)</f>
        <v>RING ROAD MARYOTIA EXPANSION</v>
      </c>
      <c r="AQ1335" s="2" t="str">
        <f t="shared" si="172"/>
        <v>Ring Road - El Marg1</v>
      </c>
      <c r="AR1335" s="2" t="str">
        <f t="shared" si="173"/>
        <v>RING ROAD MARYOTIA EXPANSION1</v>
      </c>
    </row>
    <row r="1336" spans="1:44" hidden="1" x14ac:dyDescent="0.3">
      <c r="A1336" s="6" t="s">
        <v>65</v>
      </c>
      <c r="B1336" s="32">
        <f>VLOOKUP(A1336,Sheet1!A:B,2,0)</f>
        <v>2</v>
      </c>
      <c r="C1336" s="6">
        <v>2</v>
      </c>
      <c r="D1336" s="25"/>
      <c r="F1336" s="26">
        <f>_xlfn.MAXIFS('data-from-invoicing'!E:E,'data-from-invoicing'!D:D,eslam.data!AR1336)</f>
        <v>25572365.969999999</v>
      </c>
      <c r="G1336" s="2">
        <f t="shared" si="170"/>
        <v>25572365.969999999</v>
      </c>
      <c r="H1336" s="2"/>
      <c r="I1336" s="23"/>
      <c r="J1336" s="2">
        <f>SUMIF('collection only'!D:D,eslam.data!AQ1336,'collection only'!E:E)</f>
        <v>9576635.3000000007</v>
      </c>
      <c r="K1336" s="26">
        <f>SUMIF('data-from-invoicing'!D:D,eslam.data!AR1336,'data-from-invoicing'!F:F)</f>
        <v>19829292.129000001</v>
      </c>
      <c r="L1336" s="2">
        <f t="shared" si="171"/>
        <v>10252656.829</v>
      </c>
      <c r="M1336" s="2"/>
      <c r="Q1336" s="23"/>
      <c r="S1336" s="1">
        <v>44286</v>
      </c>
      <c r="T1336" s="1">
        <v>44301</v>
      </c>
      <c r="U1336" s="1">
        <v>44301</v>
      </c>
      <c r="V1336">
        <v>60</v>
      </c>
      <c r="W1336" s="1">
        <v>44361</v>
      </c>
      <c r="AF1336" s="2">
        <v>0</v>
      </c>
      <c r="AG1336" s="14">
        <f>SUMIF('consultant-gross'!D:D,eslam.data!AQ1336,'consultant-gross'!F:F)</f>
        <v>0</v>
      </c>
      <c r="AH1336" s="14">
        <f>SUMIF('consultant-gross'!D:D,eslam.data!AQ1336,'consultant-gross'!G:G)</f>
        <v>0</v>
      </c>
      <c r="AI1336" s="14">
        <f>SUMIF('consultant-net'!D:D,eslam.data!AQ1336,'consultant-net'!F:F)</f>
        <v>0</v>
      </c>
      <c r="AJ1336" s="2" t="str">
        <f>VLOOKUP(A1336,'eslam-to-invoicing'!A:B,2,0)</f>
        <v>RING ROAD MARYOTIA EXPANSION</v>
      </c>
      <c r="AQ1336" s="2" t="str">
        <f t="shared" si="172"/>
        <v>Ring Road - El Marg2</v>
      </c>
      <c r="AR1336" s="2" t="str">
        <f t="shared" si="173"/>
        <v>RING ROAD MARYOTIA EXPANSION2</v>
      </c>
    </row>
    <row r="1337" spans="1:44" hidden="1" x14ac:dyDescent="0.3">
      <c r="A1337" s="6" t="s">
        <v>65</v>
      </c>
      <c r="B1337" s="32">
        <f>VLOOKUP(A1337,Sheet1!A:B,2,0)</f>
        <v>2</v>
      </c>
      <c r="C1337" s="6">
        <v>3</v>
      </c>
      <c r="D1337" s="25"/>
      <c r="F1337" s="26">
        <f>_xlfn.MAXIFS('data-from-invoicing'!E:E,'data-from-invoicing'!D:D,eslam.data!AR1337)</f>
        <v>16544270.99</v>
      </c>
      <c r="G1337" s="2">
        <f t="shared" si="170"/>
        <v>16544270.99</v>
      </c>
      <c r="H1337" s="2"/>
      <c r="I1337" s="23"/>
      <c r="J1337" s="2">
        <f>SUMIF('collection only'!D:D,eslam.data!AQ1337,'collection only'!E:E)</f>
        <v>13773926.1</v>
      </c>
      <c r="K1337" s="26">
        <f>SUMIF('data-from-invoicing'!D:D,eslam.data!AR1337,'data-from-invoicing'!F:F)</f>
        <v>25943818.8695</v>
      </c>
      <c r="L1337" s="2">
        <f t="shared" si="171"/>
        <v>12169892.7695</v>
      </c>
      <c r="M1337" s="2"/>
      <c r="Q1337" s="23"/>
      <c r="S1337" s="1">
        <v>44316</v>
      </c>
      <c r="T1337" s="1">
        <v>44331</v>
      </c>
      <c r="U1337" s="1">
        <v>44331</v>
      </c>
      <c r="V1337">
        <v>60</v>
      </c>
      <c r="W1337" s="1">
        <v>44391</v>
      </c>
      <c r="AF1337" s="2">
        <v>0</v>
      </c>
      <c r="AG1337" s="14">
        <f>SUMIF('consultant-gross'!D:D,eslam.data!AQ1337,'consultant-gross'!F:F)</f>
        <v>0</v>
      </c>
      <c r="AH1337" s="14">
        <f>SUMIF('consultant-gross'!D:D,eslam.data!AQ1337,'consultant-gross'!G:G)</f>
        <v>0</v>
      </c>
      <c r="AI1337" s="14">
        <f>SUMIF('consultant-net'!D:D,eslam.data!AQ1337,'consultant-net'!F:F)</f>
        <v>0</v>
      </c>
      <c r="AJ1337" s="2" t="str">
        <f>VLOOKUP(A1337,'eslam-to-invoicing'!A:B,2,0)</f>
        <v>RING ROAD MARYOTIA EXPANSION</v>
      </c>
      <c r="AQ1337" s="2" t="str">
        <f t="shared" si="172"/>
        <v>Ring Road - El Marg3</v>
      </c>
      <c r="AR1337" s="2" t="str">
        <f t="shared" si="173"/>
        <v>RING ROAD MARYOTIA EXPANSION3</v>
      </c>
    </row>
    <row r="1338" spans="1:44" hidden="1" x14ac:dyDescent="0.3">
      <c r="A1338" s="6" t="s">
        <v>65</v>
      </c>
      <c r="B1338" s="32">
        <f>VLOOKUP(A1338,Sheet1!A:B,2,0)</f>
        <v>2</v>
      </c>
      <c r="C1338" s="6">
        <v>4</v>
      </c>
      <c r="D1338" s="25"/>
      <c r="F1338" s="26">
        <f>_xlfn.MAXIFS('data-from-invoicing'!E:E,'data-from-invoicing'!D:D,eslam.data!AR1338)</f>
        <v>7006735.3099999996</v>
      </c>
      <c r="G1338" s="2">
        <f t="shared" si="170"/>
        <v>7006735.3099999996</v>
      </c>
      <c r="H1338" s="2"/>
      <c r="I1338" s="23"/>
      <c r="J1338" s="2">
        <f>SUMIF('collection only'!D:D,eslam.data!AQ1338,'collection only'!E:E)</f>
        <v>4525661.3</v>
      </c>
      <c r="K1338" s="26">
        <f>SUMIF('data-from-invoicing'!D:D,eslam.data!AR1338,'data-from-invoicing'!F:F)</f>
        <v>10132951.9</v>
      </c>
      <c r="L1338" s="2">
        <f t="shared" si="171"/>
        <v>5607290.6000000006</v>
      </c>
      <c r="M1338" s="2"/>
      <c r="Q1338" s="23"/>
      <c r="S1338" s="1">
        <v>44347</v>
      </c>
      <c r="T1338" s="1">
        <v>44355</v>
      </c>
      <c r="U1338" s="1">
        <v>44355</v>
      </c>
      <c r="V1338">
        <v>60</v>
      </c>
      <c r="W1338" s="1">
        <v>44415</v>
      </c>
      <c r="AF1338" s="2">
        <v>0</v>
      </c>
      <c r="AG1338" s="14">
        <f>SUMIF('consultant-gross'!D:D,eslam.data!AQ1338,'consultant-gross'!F:F)</f>
        <v>0</v>
      </c>
      <c r="AH1338" s="14">
        <f>SUMIF('consultant-gross'!D:D,eslam.data!AQ1338,'consultant-gross'!G:G)</f>
        <v>0</v>
      </c>
      <c r="AI1338" s="14">
        <f>SUMIF('consultant-net'!D:D,eslam.data!AQ1338,'consultant-net'!F:F)</f>
        <v>0</v>
      </c>
      <c r="AJ1338" s="2" t="str">
        <f>VLOOKUP(A1338,'eslam-to-invoicing'!A:B,2,0)</f>
        <v>RING ROAD MARYOTIA EXPANSION</v>
      </c>
      <c r="AQ1338" s="2" t="str">
        <f t="shared" si="172"/>
        <v>Ring Road - El Marg4</v>
      </c>
      <c r="AR1338" s="2" t="str">
        <f t="shared" si="173"/>
        <v>RING ROAD MARYOTIA EXPANSION4</v>
      </c>
    </row>
    <row r="1339" spans="1:44" hidden="1" x14ac:dyDescent="0.3">
      <c r="A1339" s="6" t="s">
        <v>65</v>
      </c>
      <c r="B1339" s="32">
        <f>VLOOKUP(A1339,Sheet1!A:B,2,0)</f>
        <v>2</v>
      </c>
      <c r="C1339" s="6">
        <v>5</v>
      </c>
      <c r="D1339" s="25"/>
      <c r="F1339" s="26">
        <f>_xlfn.MAXIFS('data-from-invoicing'!E:E,'data-from-invoicing'!D:D,eslam.data!AR1339)</f>
        <v>12516509.050000001</v>
      </c>
      <c r="G1339" s="2">
        <f t="shared" si="170"/>
        <v>12516509.050000001</v>
      </c>
      <c r="H1339" s="2"/>
      <c r="I1339" s="23"/>
      <c r="J1339" s="2">
        <f>SUMIF('collection only'!D:D,eslam.data!AQ1339,'collection only'!E:E)</f>
        <v>2097964.2999999998</v>
      </c>
      <c r="K1339" s="26">
        <f>SUMIF('data-from-invoicing'!D:D,eslam.data!AR1339,'data-from-invoicing'!F:F)</f>
        <v>8684506.2159999982</v>
      </c>
      <c r="L1339" s="2">
        <f t="shared" si="171"/>
        <v>6586541.9159999983</v>
      </c>
      <c r="M1339" s="2"/>
      <c r="Q1339" s="23"/>
      <c r="S1339" s="1">
        <v>44377</v>
      </c>
      <c r="T1339" s="1">
        <v>44377</v>
      </c>
      <c r="U1339" s="1">
        <v>44377</v>
      </c>
      <c r="V1339">
        <v>60</v>
      </c>
      <c r="W1339" s="1">
        <v>44437</v>
      </c>
      <c r="AF1339" s="2">
        <v>0</v>
      </c>
      <c r="AG1339" s="14">
        <f>SUMIF('consultant-gross'!D:D,eslam.data!AQ1339,'consultant-gross'!F:F)</f>
        <v>0</v>
      </c>
      <c r="AH1339" s="14">
        <f>SUMIF('consultant-gross'!D:D,eslam.data!AQ1339,'consultant-gross'!G:G)</f>
        <v>0</v>
      </c>
      <c r="AI1339" s="14">
        <f>SUMIF('consultant-net'!D:D,eslam.data!AQ1339,'consultant-net'!F:F)</f>
        <v>0</v>
      </c>
      <c r="AJ1339" s="2" t="str">
        <f>VLOOKUP(A1339,'eslam-to-invoicing'!A:B,2,0)</f>
        <v>RING ROAD MARYOTIA EXPANSION</v>
      </c>
      <c r="AQ1339" s="2" t="str">
        <f t="shared" si="172"/>
        <v>Ring Road - El Marg5</v>
      </c>
      <c r="AR1339" s="2" t="str">
        <f t="shared" si="173"/>
        <v>RING ROAD MARYOTIA EXPANSION5</v>
      </c>
    </row>
    <row r="1340" spans="1:44" hidden="1" x14ac:dyDescent="0.3">
      <c r="A1340" s="6" t="s">
        <v>65</v>
      </c>
      <c r="B1340" s="32">
        <f>VLOOKUP(A1340,Sheet1!A:B,2,0)</f>
        <v>2</v>
      </c>
      <c r="C1340" s="6">
        <v>6</v>
      </c>
      <c r="D1340" s="25"/>
      <c r="F1340" s="26">
        <f>_xlfn.MAXIFS('data-from-invoicing'!E:E,'data-from-invoicing'!D:D,eslam.data!AR1340)</f>
        <v>9909425.4800000004</v>
      </c>
      <c r="G1340" s="2">
        <f t="shared" si="170"/>
        <v>9909425.4800000004</v>
      </c>
      <c r="H1340" s="2"/>
      <c r="I1340" s="23"/>
      <c r="J1340" s="2">
        <f>SUMIF('collection only'!D:D,eslam.data!AQ1340,'collection only'!E:E)</f>
        <v>1156719</v>
      </c>
      <c r="K1340" s="26">
        <f>SUMIF('data-from-invoicing'!D:D,eslam.data!AR1340,'data-from-invoicing'!F:F)</f>
        <v>7129991.824000001</v>
      </c>
      <c r="L1340" s="2">
        <f t="shared" si="171"/>
        <v>5973272.824000001</v>
      </c>
      <c r="M1340" s="2"/>
      <c r="Q1340" s="23"/>
      <c r="S1340" s="1">
        <v>44408</v>
      </c>
      <c r="T1340" s="1">
        <v>44408</v>
      </c>
      <c r="U1340" s="1">
        <v>44408</v>
      </c>
      <c r="V1340">
        <v>60</v>
      </c>
      <c r="W1340" s="1">
        <v>44468</v>
      </c>
      <c r="AF1340" s="2">
        <v>0</v>
      </c>
      <c r="AG1340" s="14">
        <f>SUMIF('consultant-gross'!D:D,eslam.data!AQ1340,'consultant-gross'!F:F)</f>
        <v>0</v>
      </c>
      <c r="AH1340" s="14">
        <f>SUMIF('consultant-gross'!D:D,eslam.data!AQ1340,'consultant-gross'!G:G)</f>
        <v>0</v>
      </c>
      <c r="AI1340" s="14">
        <f>SUMIF('consultant-net'!D:D,eslam.data!AQ1340,'consultant-net'!F:F)</f>
        <v>0</v>
      </c>
      <c r="AJ1340" s="2" t="str">
        <f>VLOOKUP(A1340,'eslam-to-invoicing'!A:B,2,0)</f>
        <v>RING ROAD MARYOTIA EXPANSION</v>
      </c>
      <c r="AQ1340" s="2" t="str">
        <f t="shared" si="172"/>
        <v>Ring Road - El Marg6</v>
      </c>
      <c r="AR1340" s="2" t="str">
        <f t="shared" si="173"/>
        <v>RING ROAD MARYOTIA EXPANSION6</v>
      </c>
    </row>
    <row r="1341" spans="1:44" hidden="1" x14ac:dyDescent="0.3">
      <c r="A1341" s="6" t="s">
        <v>65</v>
      </c>
      <c r="B1341" s="32">
        <f>VLOOKUP(A1341,Sheet1!A:B,2,0)</f>
        <v>2</v>
      </c>
      <c r="C1341" s="6">
        <v>7</v>
      </c>
      <c r="D1341" s="25"/>
      <c r="F1341" s="26">
        <f>_xlfn.MAXIFS('data-from-invoicing'!E:E,'data-from-invoicing'!D:D,eslam.data!AR1341)</f>
        <v>18579510.809999999</v>
      </c>
      <c r="G1341" s="2">
        <f t="shared" si="170"/>
        <v>18579510.809999999</v>
      </c>
      <c r="H1341" s="2"/>
      <c r="I1341" s="23"/>
      <c r="J1341" s="2">
        <f>SUMIF('collection only'!D:D,eslam.data!AQ1341,'collection only'!E:E)</f>
        <v>2151897.2999999998</v>
      </c>
      <c r="K1341" s="26">
        <f>SUMIF('data-from-invoicing'!D:D,eslam.data!AR1341,'data-from-invoicing'!F:F)</f>
        <v>4667862.0959999999</v>
      </c>
      <c r="L1341" s="2">
        <f t="shared" si="171"/>
        <v>2515964.7960000001</v>
      </c>
      <c r="M1341" s="2"/>
      <c r="Q1341" s="23"/>
      <c r="R1341" s="2">
        <v>25237352</v>
      </c>
      <c r="S1341" s="1">
        <v>44439</v>
      </c>
      <c r="T1341" s="1">
        <v>44439</v>
      </c>
      <c r="U1341" s="1">
        <v>44444</v>
      </c>
      <c r="V1341">
        <v>60</v>
      </c>
      <c r="W1341" s="1">
        <v>44504</v>
      </c>
      <c r="AF1341" s="2">
        <v>0</v>
      </c>
      <c r="AG1341" s="14">
        <f>SUMIF('consultant-gross'!D:D,eslam.data!AQ1341,'consultant-gross'!F:F)</f>
        <v>0</v>
      </c>
      <c r="AH1341" s="14">
        <f>SUMIF('consultant-gross'!D:D,eslam.data!AQ1341,'consultant-gross'!G:G)</f>
        <v>0</v>
      </c>
      <c r="AI1341" s="14">
        <f>SUMIF('consultant-net'!D:D,eslam.data!AQ1341,'consultant-net'!F:F)</f>
        <v>25237352</v>
      </c>
      <c r="AJ1341" s="2" t="str">
        <f>VLOOKUP(A1341,'eslam-to-invoicing'!A:B,2,0)</f>
        <v>RING ROAD MARYOTIA EXPANSION</v>
      </c>
      <c r="AQ1341" s="2" t="str">
        <f t="shared" si="172"/>
        <v>Ring Road - El Marg7</v>
      </c>
      <c r="AR1341" s="2" t="str">
        <f t="shared" si="173"/>
        <v>RING ROAD MARYOTIA EXPANSION7</v>
      </c>
    </row>
    <row r="1342" spans="1:44" hidden="1" x14ac:dyDescent="0.3">
      <c r="A1342" s="6" t="s">
        <v>65</v>
      </c>
      <c r="B1342" s="32">
        <f>VLOOKUP(A1342,Sheet1!A:B,2,0)</f>
        <v>2</v>
      </c>
      <c r="C1342" s="6">
        <v>8</v>
      </c>
      <c r="D1342" s="25"/>
      <c r="E1342" s="2">
        <v>4446069.400000006</v>
      </c>
      <c r="F1342" s="26">
        <f>_xlfn.MAXIFS('data-from-invoicing'!E:E,'data-from-invoicing'!D:D,eslam.data!AR1342)</f>
        <v>4234352.07</v>
      </c>
      <c r="G1342" s="2">
        <f t="shared" si="170"/>
        <v>-211717.33000000566</v>
      </c>
      <c r="H1342" s="2"/>
      <c r="I1342" s="23"/>
      <c r="J1342" s="2">
        <f>SUMIF('collection only'!D:D,eslam.data!AQ1342,'collection only'!E:E)</f>
        <v>3742254.85</v>
      </c>
      <c r="K1342" s="26">
        <f>SUMIF('data-from-invoicing'!D:D,eslam.data!AR1342,'data-from-invoicing'!F:F)</f>
        <v>6443416.8000000007</v>
      </c>
      <c r="L1342" s="2">
        <f t="shared" si="171"/>
        <v>2701161.9500000007</v>
      </c>
      <c r="M1342" s="2"/>
      <c r="Q1342" s="23"/>
      <c r="R1342" s="2">
        <v>3601316.2140000048</v>
      </c>
      <c r="S1342" s="1">
        <v>44469</v>
      </c>
      <c r="T1342" s="1">
        <v>44469</v>
      </c>
      <c r="U1342" s="1">
        <v>44474</v>
      </c>
      <c r="V1342">
        <v>60</v>
      </c>
      <c r="W1342" s="1">
        <v>44534</v>
      </c>
      <c r="X1342" s="1">
        <v>44493</v>
      </c>
      <c r="Y1342" s="2">
        <v>142263915.035</v>
      </c>
      <c r="AF1342" s="2">
        <v>0</v>
      </c>
      <c r="AG1342" s="14">
        <f>SUMIF('consultant-gross'!D:D,eslam.data!AQ1342,'consultant-gross'!F:F)</f>
        <v>0</v>
      </c>
      <c r="AH1342" s="14">
        <f>SUMIF('consultant-gross'!D:D,eslam.data!AQ1342,'consultant-gross'!G:G)</f>
        <v>0</v>
      </c>
      <c r="AI1342" s="14">
        <f>SUMIF('consultant-net'!D:D,eslam.data!AQ1342,'consultant-net'!F:F)</f>
        <v>0</v>
      </c>
      <c r="AJ1342" s="2" t="str">
        <f>VLOOKUP(A1342,'eslam-to-invoicing'!A:B,2,0)</f>
        <v>RING ROAD MARYOTIA EXPANSION</v>
      </c>
      <c r="AQ1342" s="2" t="str">
        <f t="shared" si="172"/>
        <v>Ring Road - El Marg8</v>
      </c>
      <c r="AR1342" s="2" t="str">
        <f t="shared" si="173"/>
        <v>RING ROAD MARYOTIA EXPANSION8</v>
      </c>
    </row>
    <row r="1343" spans="1:44" hidden="1" x14ac:dyDescent="0.3">
      <c r="A1343" s="6" t="s">
        <v>65</v>
      </c>
      <c r="B1343" s="32">
        <f>VLOOKUP(A1343,Sheet1!A:B,2,0)</f>
        <v>2</v>
      </c>
      <c r="C1343" s="6">
        <v>9</v>
      </c>
      <c r="D1343" s="25"/>
      <c r="E1343" s="2">
        <v>4763028.2350000143</v>
      </c>
      <c r="F1343" s="26">
        <f>_xlfn.MAXIFS('data-from-invoicing'!E:E,'data-from-invoicing'!D:D,eslam.data!AR1343)</f>
        <v>9883488.3300000001</v>
      </c>
      <c r="G1343" s="2">
        <f t="shared" si="170"/>
        <v>5120460.0949999858</v>
      </c>
      <c r="H1343" s="2"/>
      <c r="I1343" s="23"/>
      <c r="J1343" s="2">
        <f>SUMIF('collection only'!D:D,eslam.data!AQ1343,'collection only'!E:E)</f>
        <v>4020500.85</v>
      </c>
      <c r="K1343" s="26">
        <f>SUMIF('data-from-invoicing'!D:D,eslam.data!AR1343,'data-from-invoicing'!F:F)</f>
        <v>7876622.2569999993</v>
      </c>
      <c r="L1343" s="2">
        <f t="shared" si="171"/>
        <v>3856121.4069999992</v>
      </c>
      <c r="M1343" s="2"/>
      <c r="Q1343" s="23"/>
      <c r="R1343" s="2">
        <v>3858052.8703500121</v>
      </c>
      <c r="S1343" s="1">
        <v>44500</v>
      </c>
      <c r="T1343" s="1">
        <v>44500</v>
      </c>
      <c r="U1343" s="1">
        <v>44506</v>
      </c>
      <c r="V1343">
        <v>60</v>
      </c>
      <c r="W1343" s="1">
        <v>44566</v>
      </c>
      <c r="X1343" s="1">
        <v>44524</v>
      </c>
      <c r="Y1343" s="2">
        <v>147026943.27000001</v>
      </c>
      <c r="AF1343" s="2">
        <v>0</v>
      </c>
      <c r="AG1343" s="14">
        <f>SUMIF('consultant-gross'!D:D,eslam.data!AQ1343,'consultant-gross'!F:F)</f>
        <v>0</v>
      </c>
      <c r="AH1343" s="14">
        <f>SUMIF('consultant-gross'!D:D,eslam.data!AQ1343,'consultant-gross'!G:G)</f>
        <v>0</v>
      </c>
      <c r="AI1343" s="14">
        <f>SUMIF('consultant-net'!D:D,eslam.data!AQ1343,'consultant-net'!F:F)</f>
        <v>0</v>
      </c>
      <c r="AJ1343" s="2" t="str">
        <f>VLOOKUP(A1343,'eslam-to-invoicing'!A:B,2,0)</f>
        <v>RING ROAD MARYOTIA EXPANSION</v>
      </c>
      <c r="AQ1343" s="2" t="str">
        <f t="shared" si="172"/>
        <v>Ring Road - El Marg9</v>
      </c>
      <c r="AR1343" s="2" t="str">
        <f t="shared" si="173"/>
        <v>RING ROAD MARYOTIA EXPANSION9</v>
      </c>
    </row>
    <row r="1344" spans="1:44" hidden="1" x14ac:dyDescent="0.3">
      <c r="A1344" s="6" t="s">
        <v>65</v>
      </c>
      <c r="B1344" s="32">
        <f>VLOOKUP(A1344,Sheet1!A:B,2,0)</f>
        <v>2</v>
      </c>
      <c r="C1344" s="6">
        <v>10</v>
      </c>
      <c r="D1344" s="25"/>
      <c r="E1344" s="2">
        <v>3312818.459999979</v>
      </c>
      <c r="F1344" s="26">
        <f>_xlfn.MAXIFS('data-from-invoicing'!E:E,'data-from-invoicing'!D:D,eslam.data!AR1344)</f>
        <v>17444582.379999999</v>
      </c>
      <c r="G1344" s="2">
        <f t="shared" si="170"/>
        <v>14131763.92000002</v>
      </c>
      <c r="H1344" s="2"/>
      <c r="I1344" s="23"/>
      <c r="J1344" s="2">
        <f>SUMIF('collection only'!D:D,eslam.data!AQ1344,'collection only'!E:E)</f>
        <v>2795847.4</v>
      </c>
      <c r="K1344" s="26">
        <f>SUMIF('data-from-invoicing'!D:D,eslam.data!AR1344,'data-from-invoicing'!F:F)</f>
        <v>13738602.73</v>
      </c>
      <c r="L1344" s="2">
        <f t="shared" si="171"/>
        <v>10942755.33</v>
      </c>
      <c r="M1344" s="2"/>
      <c r="Q1344" s="23"/>
      <c r="R1344" s="2">
        <v>2683382.9525999832</v>
      </c>
      <c r="S1344" s="1">
        <v>44530</v>
      </c>
      <c r="T1344" s="1">
        <v>44530</v>
      </c>
      <c r="U1344" s="1">
        <v>44538</v>
      </c>
      <c r="V1344">
        <v>60</v>
      </c>
      <c r="W1344" s="1">
        <v>44598</v>
      </c>
      <c r="X1344" s="1">
        <v>44586</v>
      </c>
      <c r="Y1344" s="2">
        <v>150339761.72999999</v>
      </c>
      <c r="AF1344" s="2">
        <v>0</v>
      </c>
      <c r="AG1344" s="14">
        <f>SUMIF('consultant-gross'!D:D,eslam.data!AQ1344,'consultant-gross'!F:F)</f>
        <v>0</v>
      </c>
      <c r="AH1344" s="14">
        <f>SUMIF('consultant-gross'!D:D,eslam.data!AQ1344,'consultant-gross'!G:G)</f>
        <v>0</v>
      </c>
      <c r="AI1344" s="14">
        <f>SUMIF('consultant-net'!D:D,eslam.data!AQ1344,'consultant-net'!F:F)</f>
        <v>0</v>
      </c>
      <c r="AJ1344" s="2" t="str">
        <f>VLOOKUP(A1344,'eslam-to-invoicing'!A:B,2,0)</f>
        <v>RING ROAD MARYOTIA EXPANSION</v>
      </c>
      <c r="AQ1344" s="2" t="str">
        <f t="shared" si="172"/>
        <v>Ring Road - El Marg10</v>
      </c>
      <c r="AR1344" s="2" t="str">
        <f t="shared" si="173"/>
        <v>RING ROAD MARYOTIA EXPANSION10</v>
      </c>
    </row>
    <row r="1345" spans="1:44" hidden="1" x14ac:dyDescent="0.3">
      <c r="A1345" s="6" t="s">
        <v>65</v>
      </c>
      <c r="B1345" s="32">
        <f>VLOOKUP(A1345,Sheet1!A:B,2,0)</f>
        <v>2</v>
      </c>
      <c r="C1345" s="6">
        <v>11</v>
      </c>
      <c r="D1345" s="25"/>
      <c r="F1345" s="26">
        <f>_xlfn.MAXIFS('data-from-invoicing'!E:E,'data-from-invoicing'!D:D,eslam.data!AR1345)</f>
        <v>29094868.160000004</v>
      </c>
      <c r="G1345" s="2">
        <f t="shared" si="170"/>
        <v>29094868.160000004</v>
      </c>
      <c r="H1345" s="2"/>
      <c r="I1345" s="23"/>
      <c r="J1345" s="2">
        <f>SUMIF('collection only'!D:D,eslam.data!AQ1345,'collection only'!E:E)</f>
        <v>1E-4</v>
      </c>
      <c r="K1345" s="26">
        <f>SUMIF('data-from-invoicing'!D:D,eslam.data!AR1345,'data-from-invoicing'!F:F)</f>
        <v>3708396.5700000003</v>
      </c>
      <c r="L1345" s="2">
        <f t="shared" si="171"/>
        <v>3708396.5699000005</v>
      </c>
      <c r="M1345" s="2"/>
      <c r="Q1345" s="23"/>
      <c r="S1345" s="1">
        <v>44592</v>
      </c>
      <c r="T1345" s="1">
        <v>44592</v>
      </c>
      <c r="U1345" s="1">
        <v>44594</v>
      </c>
      <c r="V1345">
        <v>60</v>
      </c>
      <c r="W1345" s="1">
        <v>44654</v>
      </c>
      <c r="AF1345" s="2">
        <v>0</v>
      </c>
      <c r="AG1345" s="14">
        <f>SUMIF('consultant-gross'!D:D,eslam.data!AQ1345,'consultant-gross'!F:F)</f>
        <v>0</v>
      </c>
      <c r="AH1345" s="14">
        <f>SUMIF('consultant-gross'!D:D,eslam.data!AQ1345,'consultant-gross'!G:G)</f>
        <v>0</v>
      </c>
      <c r="AI1345" s="14">
        <f>SUMIF('consultant-net'!D:D,eslam.data!AQ1345,'consultant-net'!F:F)</f>
        <v>0</v>
      </c>
      <c r="AJ1345" s="2" t="str">
        <f>VLOOKUP(A1345,'eslam-to-invoicing'!A:B,2,0)</f>
        <v>RING ROAD MARYOTIA EXPANSION</v>
      </c>
      <c r="AQ1345" s="2" t="str">
        <f t="shared" si="172"/>
        <v>Ring Road - El Marg11</v>
      </c>
      <c r="AR1345" s="2" t="str">
        <f t="shared" si="173"/>
        <v>RING ROAD MARYOTIA EXPANSION11</v>
      </c>
    </row>
    <row r="1346" spans="1:44" hidden="1" x14ac:dyDescent="0.3">
      <c r="A1346" s="6" t="s">
        <v>65</v>
      </c>
      <c r="B1346" s="32">
        <f>VLOOKUP(A1346,Sheet1!A:B,2,0)</f>
        <v>2</v>
      </c>
      <c r="C1346" s="6">
        <v>12</v>
      </c>
      <c r="D1346" s="25"/>
      <c r="F1346" s="26">
        <f>_xlfn.MAXIFS('data-from-invoicing'!E:E,'data-from-invoicing'!D:D,eslam.data!AR1346)</f>
        <v>19159167.620000001</v>
      </c>
      <c r="G1346" s="2">
        <f t="shared" si="170"/>
        <v>19159167.620000001</v>
      </c>
      <c r="H1346" s="2"/>
      <c r="I1346" s="23"/>
      <c r="J1346" s="2">
        <f>SUMIF('collection only'!D:D,eslam.data!AQ1346,'collection only'!E:E)</f>
        <v>1E-4</v>
      </c>
      <c r="K1346" s="26">
        <f>SUMIF('data-from-invoicing'!D:D,eslam.data!AR1346,'data-from-invoicing'!F:F)</f>
        <v>18678770.82</v>
      </c>
      <c r="L1346" s="2">
        <f t="shared" si="171"/>
        <v>18678770.819899999</v>
      </c>
      <c r="M1346" s="2"/>
      <c r="Q1346" s="23"/>
      <c r="S1346" s="1">
        <v>44620</v>
      </c>
      <c r="T1346" s="1">
        <v>44620</v>
      </c>
      <c r="U1346" s="1">
        <v>44622</v>
      </c>
      <c r="V1346">
        <v>60</v>
      </c>
      <c r="W1346" s="1">
        <v>44682</v>
      </c>
      <c r="AF1346" s="2">
        <v>0</v>
      </c>
      <c r="AG1346" s="14">
        <f>SUMIF('consultant-gross'!D:D,eslam.data!AQ1346,'consultant-gross'!F:F)</f>
        <v>0</v>
      </c>
      <c r="AH1346" s="14">
        <f>SUMIF('consultant-gross'!D:D,eslam.data!AQ1346,'consultant-gross'!G:G)</f>
        <v>0</v>
      </c>
      <c r="AI1346" s="14">
        <f>SUMIF('consultant-net'!D:D,eslam.data!AQ1346,'consultant-net'!F:F)</f>
        <v>0</v>
      </c>
      <c r="AJ1346" s="2" t="str">
        <f>VLOOKUP(A1346,'eslam-to-invoicing'!A:B,2,0)</f>
        <v>RING ROAD MARYOTIA EXPANSION</v>
      </c>
      <c r="AQ1346" s="2" t="str">
        <f t="shared" si="172"/>
        <v>Ring Road - El Marg12</v>
      </c>
      <c r="AR1346" s="2" t="str">
        <f t="shared" si="173"/>
        <v>RING ROAD MARYOTIA EXPANSION12</v>
      </c>
    </row>
    <row r="1347" spans="1:44" hidden="1" x14ac:dyDescent="0.3">
      <c r="A1347" s="6" t="s">
        <v>65</v>
      </c>
      <c r="B1347" s="32">
        <f>VLOOKUP(A1347,Sheet1!A:B,2,0)</f>
        <v>2</v>
      </c>
      <c r="C1347" s="6">
        <v>13</v>
      </c>
      <c r="D1347" s="25"/>
      <c r="F1347" s="26">
        <f>_xlfn.MAXIFS('data-from-invoicing'!E:E,'data-from-invoicing'!D:D,eslam.data!AR1347)</f>
        <v>53815173.269999996</v>
      </c>
      <c r="G1347" s="2">
        <f t="shared" si="170"/>
        <v>53815173.269999996</v>
      </c>
      <c r="H1347" s="2"/>
      <c r="I1347" s="23"/>
      <c r="J1347" s="2">
        <f>SUMIF('collection only'!D:D,eslam.data!AQ1347,'collection only'!E:E)</f>
        <v>1E-4</v>
      </c>
      <c r="K1347" s="26">
        <f>SUMIF('data-from-invoicing'!D:D,eslam.data!AR1347,'data-from-invoicing'!F:F)</f>
        <v>41457209.530000001</v>
      </c>
      <c r="L1347" s="2">
        <f t="shared" si="171"/>
        <v>41457209.529899999</v>
      </c>
      <c r="M1347" s="2"/>
      <c r="Q1347" s="23"/>
      <c r="S1347" s="1">
        <v>44712</v>
      </c>
      <c r="T1347" s="1">
        <v>44711</v>
      </c>
      <c r="U1347" s="1">
        <v>44714</v>
      </c>
      <c r="V1347">
        <v>60</v>
      </c>
      <c r="W1347" s="1">
        <v>44774</v>
      </c>
      <c r="AF1347" s="2">
        <v>0</v>
      </c>
      <c r="AG1347" s="14">
        <f>SUMIF('consultant-gross'!D:D,eslam.data!AQ1347,'consultant-gross'!F:F)</f>
        <v>0</v>
      </c>
      <c r="AH1347" s="14">
        <f>SUMIF('consultant-gross'!D:D,eslam.data!AQ1347,'consultant-gross'!G:G)</f>
        <v>0</v>
      </c>
      <c r="AI1347" s="14">
        <f>SUMIF('consultant-net'!D:D,eslam.data!AQ1347,'consultant-net'!F:F)</f>
        <v>0</v>
      </c>
      <c r="AJ1347" s="2" t="str">
        <f>VLOOKUP(A1347,'eslam-to-invoicing'!A:B,2,0)</f>
        <v>RING ROAD MARYOTIA EXPANSION</v>
      </c>
      <c r="AQ1347" s="2" t="str">
        <f t="shared" si="172"/>
        <v>Ring Road - El Marg13</v>
      </c>
      <c r="AR1347" s="2" t="str">
        <f t="shared" si="173"/>
        <v>RING ROAD MARYOTIA EXPANSION13</v>
      </c>
    </row>
    <row r="1348" spans="1:44" hidden="1" x14ac:dyDescent="0.3">
      <c r="A1348" s="6" t="s">
        <v>63</v>
      </c>
      <c r="B1348" s="32">
        <f>VLOOKUP(A1348,Sheet1!A:B,2,0)</f>
        <v>2</v>
      </c>
      <c r="C1348" s="6">
        <v>1</v>
      </c>
      <c r="D1348" s="25"/>
      <c r="F1348" s="26">
        <f>_xlfn.MAXIFS('data-from-invoicing'!E:E,'data-from-invoicing'!D:D,eslam.data!AR1348)</f>
        <v>53196756.68</v>
      </c>
      <c r="G1348" s="2">
        <f t="shared" si="170"/>
        <v>53196756.68</v>
      </c>
      <c r="H1348" s="2"/>
      <c r="I1348" s="23"/>
      <c r="J1348" s="2">
        <f>SUMIF('collection only'!D:D,eslam.data!AQ1348,'collection only'!E:E)</f>
        <v>26333646.739130437</v>
      </c>
      <c r="K1348" s="26">
        <f>SUMIF('data-from-invoicing'!D:D,eslam.data!AR1348,'data-from-invoicing'!F:F)</f>
        <v>63763876.260499999</v>
      </c>
      <c r="L1348" s="2">
        <f t="shared" si="171"/>
        <v>37430229.521369562</v>
      </c>
      <c r="M1348" s="2"/>
      <c r="Q1348" s="23"/>
      <c r="S1348" s="1">
        <v>44074</v>
      </c>
      <c r="T1348" s="1">
        <v>44074</v>
      </c>
      <c r="U1348" s="1">
        <v>44074</v>
      </c>
      <c r="V1348">
        <v>60</v>
      </c>
      <c r="W1348" s="1">
        <v>44134</v>
      </c>
      <c r="AF1348" s="2">
        <v>0</v>
      </c>
      <c r="AG1348" s="14">
        <f>SUMIF('consultant-gross'!D:D,eslam.data!AQ1348,'consultant-gross'!F:F)</f>
        <v>0</v>
      </c>
      <c r="AH1348" s="14">
        <f>SUMIF('consultant-gross'!D:D,eslam.data!AQ1348,'consultant-gross'!G:G)</f>
        <v>0</v>
      </c>
      <c r="AI1348" s="14">
        <f>SUMIF('consultant-net'!D:D,eslam.data!AQ1348,'consultant-net'!F:F)</f>
        <v>0</v>
      </c>
      <c r="AJ1348" s="2" t="str">
        <f>VLOOKUP(A1348,'eslam-to-invoicing'!A:B,2,0)</f>
        <v>RING ROAD MARYOTIA EXPANSION</v>
      </c>
      <c r="AQ1348" s="2" t="str">
        <f t="shared" si="172"/>
        <v>Ring Road - Mounib1</v>
      </c>
      <c r="AR1348" s="2" t="str">
        <f t="shared" si="173"/>
        <v>RING ROAD MARYOTIA EXPANSION1</v>
      </c>
    </row>
    <row r="1349" spans="1:44" hidden="1" x14ac:dyDescent="0.3">
      <c r="A1349" s="6" t="s">
        <v>63</v>
      </c>
      <c r="B1349" s="32">
        <f>VLOOKUP(A1349,Sheet1!A:B,2,0)</f>
        <v>2</v>
      </c>
      <c r="C1349" s="6">
        <v>2</v>
      </c>
      <c r="D1349" s="25"/>
      <c r="F1349" s="26">
        <f>_xlfn.MAXIFS('data-from-invoicing'!E:E,'data-from-invoicing'!D:D,eslam.data!AR1349)</f>
        <v>25572365.969999999</v>
      </c>
      <c r="G1349" s="2">
        <f t="shared" si="170"/>
        <v>25572365.969999999</v>
      </c>
      <c r="H1349" s="2"/>
      <c r="I1349" s="23"/>
      <c r="J1349" s="2">
        <f>SUMIF('collection only'!D:D,eslam.data!AQ1349,'collection only'!E:E)</f>
        <v>7157243.5999999996</v>
      </c>
      <c r="K1349" s="26">
        <f>SUMIF('data-from-invoicing'!D:D,eslam.data!AR1349,'data-from-invoicing'!F:F)</f>
        <v>19829292.129000001</v>
      </c>
      <c r="L1349" s="2">
        <f t="shared" si="171"/>
        <v>12672048.529000001</v>
      </c>
      <c r="M1349" s="2"/>
      <c r="Q1349" s="23"/>
      <c r="S1349" s="1">
        <v>44135</v>
      </c>
      <c r="T1349" s="1">
        <v>44135</v>
      </c>
      <c r="U1349" s="1">
        <v>44135</v>
      </c>
      <c r="V1349">
        <v>60</v>
      </c>
      <c r="W1349" s="1">
        <v>44195</v>
      </c>
      <c r="AF1349" s="2">
        <v>0</v>
      </c>
      <c r="AG1349" s="14">
        <f>SUMIF('consultant-gross'!D:D,eslam.data!AQ1349,'consultant-gross'!F:F)</f>
        <v>0</v>
      </c>
      <c r="AH1349" s="14">
        <f>SUMIF('consultant-gross'!D:D,eslam.data!AQ1349,'consultant-gross'!G:G)</f>
        <v>0</v>
      </c>
      <c r="AI1349" s="14">
        <f>SUMIF('consultant-net'!D:D,eslam.data!AQ1349,'consultant-net'!F:F)</f>
        <v>0</v>
      </c>
      <c r="AJ1349" s="2" t="str">
        <f>VLOOKUP(A1349,'eslam-to-invoicing'!A:B,2,0)</f>
        <v>RING ROAD MARYOTIA EXPANSION</v>
      </c>
      <c r="AQ1349" s="2" t="str">
        <f t="shared" si="172"/>
        <v>Ring Road - Mounib2</v>
      </c>
      <c r="AR1349" s="2" t="str">
        <f t="shared" si="173"/>
        <v>RING ROAD MARYOTIA EXPANSION2</v>
      </c>
    </row>
    <row r="1350" spans="1:44" hidden="1" x14ac:dyDescent="0.3">
      <c r="A1350" s="6" t="s">
        <v>63</v>
      </c>
      <c r="B1350" s="32">
        <f>VLOOKUP(A1350,Sheet1!A:B,2,0)</f>
        <v>2</v>
      </c>
      <c r="C1350" s="6">
        <v>3</v>
      </c>
      <c r="D1350" s="25"/>
      <c r="F1350" s="26">
        <f>_xlfn.MAXIFS('data-from-invoicing'!E:E,'data-from-invoicing'!D:D,eslam.data!AR1350)</f>
        <v>16544270.99</v>
      </c>
      <c r="G1350" s="2">
        <f t="shared" si="170"/>
        <v>16544270.99</v>
      </c>
      <c r="H1350" s="2"/>
      <c r="I1350" s="23"/>
      <c r="J1350" s="2">
        <f>SUMIF('collection only'!D:D,eslam.data!AQ1350,'collection only'!E:E)</f>
        <v>10759736.15</v>
      </c>
      <c r="K1350" s="26">
        <f>SUMIF('data-from-invoicing'!D:D,eslam.data!AR1350,'data-from-invoicing'!F:F)</f>
        <v>25943818.8695</v>
      </c>
      <c r="L1350" s="2">
        <f t="shared" si="171"/>
        <v>15184082.7195</v>
      </c>
      <c r="M1350" s="2"/>
      <c r="Q1350" s="23"/>
      <c r="S1350" s="1">
        <v>44196</v>
      </c>
      <c r="T1350" s="1">
        <v>44196</v>
      </c>
      <c r="U1350" s="1">
        <v>44196</v>
      </c>
      <c r="V1350">
        <v>60</v>
      </c>
      <c r="W1350" s="1">
        <v>44256</v>
      </c>
      <c r="AF1350" s="2">
        <v>0</v>
      </c>
      <c r="AG1350" s="14">
        <f>SUMIF('consultant-gross'!D:D,eslam.data!AQ1350,'consultant-gross'!F:F)</f>
        <v>0</v>
      </c>
      <c r="AH1350" s="14">
        <f>SUMIF('consultant-gross'!D:D,eslam.data!AQ1350,'consultant-gross'!G:G)</f>
        <v>0</v>
      </c>
      <c r="AI1350" s="14">
        <f>SUMIF('consultant-net'!D:D,eslam.data!AQ1350,'consultant-net'!F:F)</f>
        <v>0</v>
      </c>
      <c r="AJ1350" s="2" t="str">
        <f>VLOOKUP(A1350,'eslam-to-invoicing'!A:B,2,0)</f>
        <v>RING ROAD MARYOTIA EXPANSION</v>
      </c>
      <c r="AQ1350" s="2" t="str">
        <f t="shared" si="172"/>
        <v>Ring Road - Mounib3</v>
      </c>
      <c r="AR1350" s="2" t="str">
        <f t="shared" si="173"/>
        <v>RING ROAD MARYOTIA EXPANSION3</v>
      </c>
    </row>
    <row r="1351" spans="1:44" hidden="1" x14ac:dyDescent="0.3">
      <c r="A1351" s="6" t="s">
        <v>63</v>
      </c>
      <c r="B1351" s="32">
        <f>VLOOKUP(A1351,Sheet1!A:B,2,0)</f>
        <v>2</v>
      </c>
      <c r="C1351" s="6">
        <v>4</v>
      </c>
      <c r="D1351" s="25"/>
      <c r="F1351" s="26">
        <f>_xlfn.MAXIFS('data-from-invoicing'!E:E,'data-from-invoicing'!D:D,eslam.data!AR1351)</f>
        <v>7006735.3099999996</v>
      </c>
      <c r="G1351" s="2">
        <f t="shared" si="170"/>
        <v>7006735.3099999996</v>
      </c>
      <c r="H1351" s="2"/>
      <c r="I1351" s="23"/>
      <c r="J1351" s="2">
        <f>SUMIF('collection only'!D:D,eslam.data!AQ1351,'collection only'!E:E)</f>
        <v>4521989.75</v>
      </c>
      <c r="K1351" s="26">
        <f>SUMIF('data-from-invoicing'!D:D,eslam.data!AR1351,'data-from-invoicing'!F:F)</f>
        <v>10132951.9</v>
      </c>
      <c r="L1351" s="2">
        <f t="shared" si="171"/>
        <v>5610962.1500000004</v>
      </c>
      <c r="M1351" s="2"/>
      <c r="Q1351" s="23"/>
      <c r="S1351" s="1">
        <v>44227</v>
      </c>
      <c r="T1351" s="1">
        <v>44227</v>
      </c>
      <c r="U1351" s="1">
        <v>44235</v>
      </c>
      <c r="V1351">
        <v>60</v>
      </c>
      <c r="W1351" s="1">
        <v>44295</v>
      </c>
      <c r="AF1351" s="2">
        <v>0</v>
      </c>
      <c r="AG1351" s="14">
        <f>SUMIF('consultant-gross'!D:D,eslam.data!AQ1351,'consultant-gross'!F:F)</f>
        <v>0</v>
      </c>
      <c r="AH1351" s="14">
        <f>SUMIF('consultant-gross'!D:D,eslam.data!AQ1351,'consultant-gross'!G:G)</f>
        <v>0</v>
      </c>
      <c r="AI1351" s="14">
        <f>SUMIF('consultant-net'!D:D,eslam.data!AQ1351,'consultant-net'!F:F)</f>
        <v>0</v>
      </c>
      <c r="AJ1351" s="2" t="str">
        <f>VLOOKUP(A1351,'eslam-to-invoicing'!A:B,2,0)</f>
        <v>RING ROAD MARYOTIA EXPANSION</v>
      </c>
      <c r="AQ1351" s="2" t="str">
        <f t="shared" si="172"/>
        <v>Ring Road - Mounib4</v>
      </c>
      <c r="AR1351" s="2" t="str">
        <f t="shared" si="173"/>
        <v>RING ROAD MARYOTIA EXPANSION4</v>
      </c>
    </row>
    <row r="1352" spans="1:44" hidden="1" x14ac:dyDescent="0.3">
      <c r="A1352" s="6" t="s">
        <v>63</v>
      </c>
      <c r="B1352" s="32">
        <f>VLOOKUP(A1352,Sheet1!A:B,2,0)</f>
        <v>2</v>
      </c>
      <c r="C1352" s="6">
        <v>5</v>
      </c>
      <c r="D1352" s="25"/>
      <c r="F1352" s="26">
        <f>_xlfn.MAXIFS('data-from-invoicing'!E:E,'data-from-invoicing'!D:D,eslam.data!AR1352)</f>
        <v>12516509.050000001</v>
      </c>
      <c r="G1352" s="2">
        <f t="shared" si="170"/>
        <v>12516509.050000001</v>
      </c>
      <c r="H1352" s="2"/>
      <c r="I1352" s="23"/>
      <c r="J1352" s="2">
        <f>SUMIF('collection only'!D:D,eslam.data!AQ1352,'collection only'!E:E)</f>
        <v>6026340.3499999996</v>
      </c>
      <c r="K1352" s="26">
        <f>SUMIF('data-from-invoicing'!D:D,eslam.data!AR1352,'data-from-invoicing'!F:F)</f>
        <v>8684506.2159999982</v>
      </c>
      <c r="L1352" s="2">
        <f t="shared" si="171"/>
        <v>2658165.8659999985</v>
      </c>
      <c r="M1352" s="2"/>
      <c r="Q1352" s="23"/>
      <c r="S1352" s="1">
        <v>44255</v>
      </c>
      <c r="T1352" s="1">
        <v>44255</v>
      </c>
      <c r="U1352" s="1">
        <v>44272</v>
      </c>
      <c r="V1352">
        <v>60</v>
      </c>
      <c r="W1352" s="1">
        <v>44332</v>
      </c>
      <c r="AF1352" s="2">
        <v>0</v>
      </c>
      <c r="AG1352" s="14">
        <f>SUMIF('consultant-gross'!D:D,eslam.data!AQ1352,'consultant-gross'!F:F)</f>
        <v>0</v>
      </c>
      <c r="AH1352" s="14">
        <f>SUMIF('consultant-gross'!D:D,eslam.data!AQ1352,'consultant-gross'!G:G)</f>
        <v>0</v>
      </c>
      <c r="AI1352" s="14">
        <f>SUMIF('consultant-net'!D:D,eslam.data!AQ1352,'consultant-net'!F:F)</f>
        <v>0</v>
      </c>
      <c r="AJ1352" s="2" t="str">
        <f>VLOOKUP(A1352,'eslam-to-invoicing'!A:B,2,0)</f>
        <v>RING ROAD MARYOTIA EXPANSION</v>
      </c>
      <c r="AQ1352" s="2" t="str">
        <f t="shared" si="172"/>
        <v>Ring Road - Mounib5</v>
      </c>
      <c r="AR1352" s="2" t="str">
        <f t="shared" si="173"/>
        <v>RING ROAD MARYOTIA EXPANSION5</v>
      </c>
    </row>
    <row r="1353" spans="1:44" hidden="1" x14ac:dyDescent="0.3">
      <c r="A1353" s="6" t="s">
        <v>63</v>
      </c>
      <c r="B1353" s="32">
        <f>VLOOKUP(A1353,Sheet1!A:B,2,0)</f>
        <v>2</v>
      </c>
      <c r="C1353" s="6">
        <v>6</v>
      </c>
      <c r="D1353" s="25"/>
      <c r="F1353" s="26">
        <f>_xlfn.MAXIFS('data-from-invoicing'!E:E,'data-from-invoicing'!D:D,eslam.data!AR1353)</f>
        <v>9909425.4800000004</v>
      </c>
      <c r="G1353" s="2">
        <f t="shared" si="170"/>
        <v>9909425.4800000004</v>
      </c>
      <c r="H1353" s="2"/>
      <c r="I1353" s="23"/>
      <c r="J1353" s="2">
        <f>SUMIF('collection only'!D:D,eslam.data!AQ1353,'collection only'!E:E)</f>
        <v>4751540.0143990107</v>
      </c>
      <c r="K1353" s="26">
        <f>SUMIF('data-from-invoicing'!D:D,eslam.data!AR1353,'data-from-invoicing'!F:F)</f>
        <v>7129991.824000001</v>
      </c>
      <c r="L1353" s="2">
        <f t="shared" si="171"/>
        <v>2378451.8096009903</v>
      </c>
      <c r="M1353" s="2"/>
      <c r="Q1353" s="23"/>
      <c r="S1353" s="1">
        <v>44286</v>
      </c>
      <c r="T1353" s="1">
        <v>44286</v>
      </c>
      <c r="U1353" s="1">
        <v>44301</v>
      </c>
      <c r="V1353">
        <v>60</v>
      </c>
      <c r="W1353" s="1">
        <v>44361</v>
      </c>
      <c r="AF1353" s="2">
        <v>0</v>
      </c>
      <c r="AG1353" s="14">
        <f>SUMIF('consultant-gross'!D:D,eslam.data!AQ1353,'consultant-gross'!F:F)</f>
        <v>0</v>
      </c>
      <c r="AH1353" s="14">
        <f>SUMIF('consultant-gross'!D:D,eslam.data!AQ1353,'consultant-gross'!G:G)</f>
        <v>0</v>
      </c>
      <c r="AI1353" s="14">
        <f>SUMIF('consultant-net'!D:D,eslam.data!AQ1353,'consultant-net'!F:F)</f>
        <v>0</v>
      </c>
      <c r="AJ1353" s="2" t="str">
        <f>VLOOKUP(A1353,'eslam-to-invoicing'!A:B,2,0)</f>
        <v>RING ROAD MARYOTIA EXPANSION</v>
      </c>
      <c r="AQ1353" s="2" t="str">
        <f t="shared" si="172"/>
        <v>Ring Road - Mounib6</v>
      </c>
      <c r="AR1353" s="2" t="str">
        <f t="shared" si="173"/>
        <v>RING ROAD MARYOTIA EXPANSION6</v>
      </c>
    </row>
    <row r="1354" spans="1:44" hidden="1" x14ac:dyDescent="0.3">
      <c r="A1354" s="6" t="s">
        <v>63</v>
      </c>
      <c r="B1354" s="32">
        <f>VLOOKUP(A1354,Sheet1!A:B,2,0)</f>
        <v>2</v>
      </c>
      <c r="C1354" s="6">
        <v>7</v>
      </c>
      <c r="D1354" s="25"/>
      <c r="F1354" s="26">
        <f>_xlfn.MAXIFS('data-from-invoicing'!E:E,'data-from-invoicing'!D:D,eslam.data!AR1354)</f>
        <v>18579510.809999999</v>
      </c>
      <c r="G1354" s="2">
        <f t="shared" si="170"/>
        <v>18579510.809999999</v>
      </c>
      <c r="H1354" s="2"/>
      <c r="I1354" s="23"/>
      <c r="J1354" s="2">
        <f>SUMIF('collection only'!D:D,eslam.data!AQ1354,'collection only'!E:E)</f>
        <v>3640291.7356009893</v>
      </c>
      <c r="K1354" s="26">
        <f>SUMIF('data-from-invoicing'!D:D,eslam.data!AR1354,'data-from-invoicing'!F:F)</f>
        <v>4667862.0959999999</v>
      </c>
      <c r="L1354" s="2">
        <f t="shared" si="171"/>
        <v>1027570.3603990106</v>
      </c>
      <c r="M1354" s="2"/>
      <c r="Q1354" s="23"/>
      <c r="S1354" s="1">
        <v>44316</v>
      </c>
      <c r="T1354" s="1">
        <v>44316</v>
      </c>
      <c r="U1354" s="1">
        <v>44331</v>
      </c>
      <c r="V1354">
        <v>60</v>
      </c>
      <c r="W1354" s="1">
        <v>44391</v>
      </c>
      <c r="AF1354" s="2">
        <v>0</v>
      </c>
      <c r="AG1354" s="14">
        <f>SUMIF('consultant-gross'!D:D,eslam.data!AQ1354,'consultant-gross'!F:F)</f>
        <v>0</v>
      </c>
      <c r="AH1354" s="14">
        <f>SUMIF('consultant-gross'!D:D,eslam.data!AQ1354,'consultant-gross'!G:G)</f>
        <v>0</v>
      </c>
      <c r="AI1354" s="14">
        <f>SUMIF('consultant-net'!D:D,eslam.data!AQ1354,'consultant-net'!F:F)</f>
        <v>0</v>
      </c>
      <c r="AJ1354" s="2" t="str">
        <f>VLOOKUP(A1354,'eslam-to-invoicing'!A:B,2,0)</f>
        <v>RING ROAD MARYOTIA EXPANSION</v>
      </c>
      <c r="AQ1354" s="2" t="str">
        <f t="shared" si="172"/>
        <v>Ring Road - Mounib7</v>
      </c>
      <c r="AR1354" s="2" t="str">
        <f t="shared" si="173"/>
        <v>RING ROAD MARYOTIA EXPANSION7</v>
      </c>
    </row>
    <row r="1355" spans="1:44" hidden="1" x14ac:dyDescent="0.3">
      <c r="A1355" s="6" t="s">
        <v>63</v>
      </c>
      <c r="B1355" s="32">
        <f>VLOOKUP(A1355,Sheet1!A:B,2,0)</f>
        <v>2</v>
      </c>
      <c r="C1355" s="6">
        <v>8</v>
      </c>
      <c r="D1355" s="25"/>
      <c r="F1355" s="26">
        <f>_xlfn.MAXIFS('data-from-invoicing'!E:E,'data-from-invoicing'!D:D,eslam.data!AR1355)</f>
        <v>4234352.07</v>
      </c>
      <c r="G1355" s="2">
        <f t="shared" ref="G1355:G1418" si="174">F1355-E1355</f>
        <v>4234352.07</v>
      </c>
      <c r="H1355" s="2"/>
      <c r="I1355" s="23"/>
      <c r="J1355" s="2">
        <f>SUMIF('collection only'!D:D,eslam.data!AQ1355,'collection only'!E:E)</f>
        <v>2701161.75</v>
      </c>
      <c r="K1355" s="26">
        <f>SUMIF('data-from-invoicing'!D:D,eslam.data!AR1355,'data-from-invoicing'!F:F)</f>
        <v>6443416.8000000007</v>
      </c>
      <c r="L1355" s="2">
        <f t="shared" ref="L1355:L1418" si="175">K1355-J1355</f>
        <v>3742255.0500000007</v>
      </c>
      <c r="M1355" s="2"/>
      <c r="Q1355" s="23"/>
      <c r="S1355" s="1">
        <v>44347</v>
      </c>
      <c r="T1355" s="1">
        <v>44347</v>
      </c>
      <c r="U1355" s="1">
        <v>44355</v>
      </c>
      <c r="V1355">
        <v>60</v>
      </c>
      <c r="W1355" s="1">
        <v>44415</v>
      </c>
      <c r="AF1355" s="2">
        <v>0</v>
      </c>
      <c r="AG1355" s="14">
        <f>SUMIF('consultant-gross'!D:D,eslam.data!AQ1355,'consultant-gross'!F:F)</f>
        <v>0</v>
      </c>
      <c r="AH1355" s="14">
        <f>SUMIF('consultant-gross'!D:D,eslam.data!AQ1355,'consultant-gross'!G:G)</f>
        <v>0</v>
      </c>
      <c r="AI1355" s="14">
        <f>SUMIF('consultant-net'!D:D,eslam.data!AQ1355,'consultant-net'!F:F)</f>
        <v>0</v>
      </c>
      <c r="AJ1355" s="2" t="str">
        <f>VLOOKUP(A1355,'eslam-to-invoicing'!A:B,2,0)</f>
        <v>RING ROAD MARYOTIA EXPANSION</v>
      </c>
      <c r="AQ1355" s="2" t="str">
        <f t="shared" ref="AQ1355:AQ1418" si="176">A1355&amp;C1355</f>
        <v>Ring Road - Mounib8</v>
      </c>
      <c r="AR1355" s="2" t="str">
        <f t="shared" ref="AR1355:AR1418" si="177">AJ1355&amp;C1355</f>
        <v>RING ROAD MARYOTIA EXPANSION8</v>
      </c>
    </row>
    <row r="1356" spans="1:44" hidden="1" x14ac:dyDescent="0.3">
      <c r="A1356" s="6" t="s">
        <v>63</v>
      </c>
      <c r="B1356" s="32">
        <f>VLOOKUP(A1356,Sheet1!A:B,2,0)</f>
        <v>2</v>
      </c>
      <c r="C1356" s="6">
        <v>9</v>
      </c>
      <c r="D1356" s="25"/>
      <c r="E1356" s="2">
        <v>4536613.5882352944</v>
      </c>
      <c r="F1356" s="26">
        <f>_xlfn.MAXIFS('data-from-invoicing'!E:E,'data-from-invoicing'!D:D,eslam.data!AR1356)</f>
        <v>9883488.3300000001</v>
      </c>
      <c r="G1356" s="2">
        <f t="shared" si="174"/>
        <v>5346874.7417647056</v>
      </c>
      <c r="H1356" s="2"/>
      <c r="I1356" s="23"/>
      <c r="J1356" s="2">
        <f>SUMIF('collection only'!D:D,eslam.data!AQ1356,'collection only'!E:E)</f>
        <v>3856121.55</v>
      </c>
      <c r="K1356" s="26">
        <f>SUMIF('data-from-invoicing'!D:D,eslam.data!AR1356,'data-from-invoicing'!F:F)</f>
        <v>7876622.2569999993</v>
      </c>
      <c r="L1356" s="2">
        <f t="shared" si="175"/>
        <v>4020500.7069999995</v>
      </c>
      <c r="M1356" s="2"/>
      <c r="Q1356" s="23"/>
      <c r="R1356" s="2">
        <v>3856121.55</v>
      </c>
      <c r="S1356" s="1">
        <v>44377</v>
      </c>
      <c r="T1356" s="1">
        <v>44377</v>
      </c>
      <c r="U1356" s="1">
        <v>44377</v>
      </c>
      <c r="V1356">
        <v>60</v>
      </c>
      <c r="W1356" s="1">
        <v>44437</v>
      </c>
      <c r="Y1356" s="2">
        <v>98438363.943000004</v>
      </c>
      <c r="AF1356" s="2">
        <v>0</v>
      </c>
      <c r="AG1356" s="14">
        <f>SUMIF('consultant-gross'!D:D,eslam.data!AQ1356,'consultant-gross'!F:F)</f>
        <v>4536613.5882352944</v>
      </c>
      <c r="AH1356" s="14">
        <f>SUMIF('consultant-gross'!D:D,eslam.data!AQ1356,'consultant-gross'!G:G)</f>
        <v>98438363.943000004</v>
      </c>
      <c r="AI1356" s="14">
        <f>SUMIF('consultant-net'!D:D,eslam.data!AQ1356,'consultant-net'!F:F)</f>
        <v>3856121.55</v>
      </c>
      <c r="AJ1356" s="2" t="str">
        <f>VLOOKUP(A1356,'eslam-to-invoicing'!A:B,2,0)</f>
        <v>RING ROAD MARYOTIA EXPANSION</v>
      </c>
      <c r="AQ1356" s="2" t="str">
        <f t="shared" si="176"/>
        <v>Ring Road - Mounib9</v>
      </c>
      <c r="AR1356" s="2" t="str">
        <f t="shared" si="177"/>
        <v>RING ROAD MARYOTIA EXPANSION9</v>
      </c>
    </row>
    <row r="1357" spans="1:44" hidden="1" x14ac:dyDescent="0.3">
      <c r="A1357" s="6" t="s">
        <v>63</v>
      </c>
      <c r="B1357" s="32">
        <f>VLOOKUP(A1357,Sheet1!A:B,2,0)</f>
        <v>2</v>
      </c>
      <c r="C1357" s="6">
        <v>10</v>
      </c>
      <c r="D1357" s="25"/>
      <c r="E1357" s="2">
        <v>18316815</v>
      </c>
      <c r="F1357" s="26">
        <f>_xlfn.MAXIFS('data-from-invoicing'!E:E,'data-from-invoicing'!D:D,eslam.data!AR1357)</f>
        <v>17444582.379999999</v>
      </c>
      <c r="G1357" s="2">
        <f t="shared" si="174"/>
        <v>-872232.62000000104</v>
      </c>
      <c r="H1357" s="2"/>
      <c r="I1357" s="23"/>
      <c r="J1357" s="2">
        <f>SUMIF('collection only'!D:D,eslam.data!AQ1357,'collection only'!E:E)</f>
        <v>10942755.35</v>
      </c>
      <c r="K1357" s="26">
        <f>SUMIF('data-from-invoicing'!D:D,eslam.data!AR1357,'data-from-invoicing'!F:F)</f>
        <v>13738602.73</v>
      </c>
      <c r="L1357" s="2">
        <f t="shared" si="175"/>
        <v>2795847.3800000008</v>
      </c>
      <c r="M1357" s="2"/>
      <c r="Q1357" s="23"/>
      <c r="R1357" s="2">
        <v>12662306</v>
      </c>
      <c r="S1357" s="1">
        <v>44408</v>
      </c>
      <c r="T1357" s="1">
        <v>44408</v>
      </c>
      <c r="U1357" s="1">
        <v>44408</v>
      </c>
      <c r="V1357">
        <v>60</v>
      </c>
      <c r="W1357" s="1">
        <v>44468</v>
      </c>
      <c r="Y1357" s="2">
        <v>116755178.943</v>
      </c>
      <c r="AF1357" s="2">
        <v>0</v>
      </c>
      <c r="AG1357" s="14">
        <f>SUMIF('consultant-gross'!D:D,eslam.data!AQ1357,'consultant-gross'!F:F)</f>
        <v>18316815</v>
      </c>
      <c r="AH1357" s="14">
        <f>SUMIF('consultant-gross'!D:D,eslam.data!AQ1357,'consultant-gross'!G:G)</f>
        <v>116755178.943</v>
      </c>
      <c r="AI1357" s="14">
        <f>SUMIF('consultant-net'!D:D,eslam.data!AQ1357,'consultant-net'!F:F)</f>
        <v>12662306</v>
      </c>
      <c r="AJ1357" s="2" t="str">
        <f>VLOOKUP(A1357,'eslam-to-invoicing'!A:B,2,0)</f>
        <v>RING ROAD MARYOTIA EXPANSION</v>
      </c>
      <c r="AQ1357" s="2" t="str">
        <f t="shared" si="176"/>
        <v>Ring Road - Mounib10</v>
      </c>
      <c r="AR1357" s="2" t="str">
        <f t="shared" si="177"/>
        <v>RING ROAD MARYOTIA EXPANSION10</v>
      </c>
    </row>
    <row r="1358" spans="1:44" hidden="1" x14ac:dyDescent="0.3">
      <c r="A1358" s="6" t="s">
        <v>63</v>
      </c>
      <c r="B1358" s="32">
        <f>VLOOKUP(A1358,Sheet1!A:B,2,0)</f>
        <v>2</v>
      </c>
      <c r="C1358" s="6">
        <v>11</v>
      </c>
      <c r="D1358" s="25"/>
      <c r="E1358" s="2">
        <v>30549611.057</v>
      </c>
      <c r="F1358" s="26">
        <f>_xlfn.MAXIFS('data-from-invoicing'!E:E,'data-from-invoicing'!D:D,eslam.data!AR1358)</f>
        <v>29094868.160000004</v>
      </c>
      <c r="G1358" s="2">
        <f t="shared" si="174"/>
        <v>-1454742.8969999962</v>
      </c>
      <c r="H1358" s="2"/>
      <c r="I1358" s="23"/>
      <c r="J1358" s="2">
        <f>SUMIF('collection only'!D:D,eslam.data!AQ1358,'collection only'!E:E)</f>
        <v>3708396</v>
      </c>
      <c r="K1358" s="26">
        <f>SUMIF('data-from-invoicing'!D:D,eslam.data!AR1358,'data-from-invoicing'!F:F)</f>
        <v>3708396.5700000003</v>
      </c>
      <c r="L1358" s="2">
        <f t="shared" si="175"/>
        <v>0.57000000029802322</v>
      </c>
      <c r="M1358" s="2"/>
      <c r="Q1358" s="23"/>
      <c r="R1358" s="2">
        <v>19857247.18705</v>
      </c>
      <c r="S1358" s="1">
        <v>44439</v>
      </c>
      <c r="T1358" s="1">
        <v>44439</v>
      </c>
      <c r="U1358" s="1">
        <v>44444</v>
      </c>
      <c r="V1358">
        <v>60</v>
      </c>
      <c r="W1358" s="1">
        <v>44504</v>
      </c>
      <c r="X1358" s="1">
        <v>44446</v>
      </c>
      <c r="Y1358" s="2">
        <v>147304790</v>
      </c>
      <c r="AF1358" s="2">
        <v>0</v>
      </c>
      <c r="AG1358" s="14">
        <f>SUMIF('consultant-gross'!D:D,eslam.data!AQ1358,'consultant-gross'!F:F)</f>
        <v>30549611.056999996</v>
      </c>
      <c r="AH1358" s="14">
        <f>SUMIF('consultant-gross'!D:D,eslam.data!AQ1358,'consultant-gross'!G:G)</f>
        <v>147304790</v>
      </c>
      <c r="AI1358" s="14">
        <f>SUMIF('consultant-net'!D:D,eslam.data!AQ1358,'consultant-net'!F:F)</f>
        <v>19857247.18705</v>
      </c>
      <c r="AJ1358" s="2" t="str">
        <f>VLOOKUP(A1358,'eslam-to-invoicing'!A:B,2,0)</f>
        <v>RING ROAD MARYOTIA EXPANSION</v>
      </c>
      <c r="AQ1358" s="2" t="str">
        <f t="shared" si="176"/>
        <v>Ring Road - Mounib11</v>
      </c>
      <c r="AR1358" s="2" t="str">
        <f t="shared" si="177"/>
        <v>RING ROAD MARYOTIA EXPANSION11</v>
      </c>
    </row>
    <row r="1359" spans="1:44" hidden="1" x14ac:dyDescent="0.3">
      <c r="A1359" s="6" t="s">
        <v>63</v>
      </c>
      <c r="B1359" s="32">
        <f>VLOOKUP(A1359,Sheet1!A:B,2,0)</f>
        <v>2</v>
      </c>
      <c r="C1359" s="6">
        <v>12</v>
      </c>
      <c r="D1359" s="25"/>
      <c r="E1359" s="2">
        <v>20117126</v>
      </c>
      <c r="F1359" s="26">
        <f>_xlfn.MAXIFS('data-from-invoicing'!E:E,'data-from-invoicing'!D:D,eslam.data!AR1359)</f>
        <v>19159167.620000001</v>
      </c>
      <c r="G1359" s="2">
        <f t="shared" si="174"/>
        <v>-957958.37999999896</v>
      </c>
      <c r="H1359" s="2"/>
      <c r="I1359" s="23"/>
      <c r="J1359" s="2">
        <f>SUMIF('collection only'!D:D,eslam.data!AQ1359,'collection only'!E:E)</f>
        <v>14886673.24</v>
      </c>
      <c r="K1359" s="26">
        <f>SUMIF('data-from-invoicing'!D:D,eslam.data!AR1359,'data-from-invoicing'!F:F)</f>
        <v>18678770.82</v>
      </c>
      <c r="L1359" s="2">
        <f t="shared" si="175"/>
        <v>3792097.58</v>
      </c>
      <c r="M1359" s="2"/>
      <c r="Q1359" s="23"/>
      <c r="R1359" s="2">
        <v>14886673.24</v>
      </c>
      <c r="S1359" s="1">
        <v>44469</v>
      </c>
      <c r="T1359" s="1">
        <v>44469</v>
      </c>
      <c r="U1359" s="1">
        <v>44475</v>
      </c>
      <c r="V1359">
        <v>60</v>
      </c>
      <c r="W1359" s="1">
        <v>44535</v>
      </c>
      <c r="X1359" s="1">
        <v>44485</v>
      </c>
      <c r="Y1359" s="2">
        <v>167421916</v>
      </c>
      <c r="AF1359" s="2">
        <v>0</v>
      </c>
      <c r="AG1359" s="14">
        <f>SUMIF('consultant-gross'!D:D,eslam.data!AQ1359,'consultant-gross'!F:F)</f>
        <v>20117126</v>
      </c>
      <c r="AH1359" s="14">
        <f>SUMIF('consultant-gross'!D:D,eslam.data!AQ1359,'consultant-gross'!G:G)</f>
        <v>167421916</v>
      </c>
      <c r="AI1359" s="14">
        <f>SUMIF('consultant-net'!D:D,eslam.data!AQ1359,'consultant-net'!F:F)</f>
        <v>14886673.24</v>
      </c>
      <c r="AJ1359" s="2" t="str">
        <f>VLOOKUP(A1359,'eslam-to-invoicing'!A:B,2,0)</f>
        <v>RING ROAD MARYOTIA EXPANSION</v>
      </c>
      <c r="AQ1359" s="2" t="str">
        <f t="shared" si="176"/>
        <v>Ring Road - Mounib12</v>
      </c>
      <c r="AR1359" s="2" t="str">
        <f t="shared" si="177"/>
        <v>RING ROAD MARYOTIA EXPANSION12</v>
      </c>
    </row>
    <row r="1360" spans="1:44" hidden="1" x14ac:dyDescent="0.3">
      <c r="A1360" s="6" t="s">
        <v>63</v>
      </c>
      <c r="B1360" s="32">
        <f>VLOOKUP(A1360,Sheet1!A:B,2,0)</f>
        <v>2</v>
      </c>
      <c r="C1360" s="6">
        <v>13</v>
      </c>
      <c r="D1360" s="25"/>
      <c r="E1360" s="2">
        <v>56505929</v>
      </c>
      <c r="F1360" s="26">
        <f>_xlfn.MAXIFS('data-from-invoicing'!E:E,'data-from-invoicing'!D:D,eslam.data!AR1360)</f>
        <v>53815173.269999996</v>
      </c>
      <c r="G1360" s="2">
        <f t="shared" si="174"/>
        <v>-2690755.7300000042</v>
      </c>
      <c r="H1360" s="2"/>
      <c r="I1360" s="23"/>
      <c r="J1360" s="2">
        <f>SUMIF('collection only'!D:D,eslam.data!AQ1360,'collection only'!E:E)</f>
        <v>32998633.209999997</v>
      </c>
      <c r="K1360" s="26">
        <f>SUMIF('data-from-invoicing'!D:D,eslam.data!AR1360,'data-from-invoicing'!F:F)</f>
        <v>41457209.530000001</v>
      </c>
      <c r="L1360" s="2">
        <f t="shared" si="175"/>
        <v>8458576.320000004</v>
      </c>
      <c r="M1360" s="2"/>
      <c r="Q1360" s="23"/>
      <c r="R1360" s="2">
        <v>41814387.460000001</v>
      </c>
      <c r="S1360" s="1">
        <v>44500</v>
      </c>
      <c r="T1360" s="1">
        <v>44500</v>
      </c>
      <c r="U1360" s="1">
        <v>44508</v>
      </c>
      <c r="V1360">
        <v>60</v>
      </c>
      <c r="W1360" s="1">
        <v>44568</v>
      </c>
      <c r="X1360" s="1">
        <v>44513</v>
      </c>
      <c r="Y1360" s="2">
        <v>223927845</v>
      </c>
      <c r="AF1360" s="2">
        <v>0</v>
      </c>
      <c r="AG1360" s="14">
        <f>SUMIF('consultant-gross'!D:D,eslam.data!AQ1360,'consultant-gross'!F:F)</f>
        <v>56505929</v>
      </c>
      <c r="AH1360" s="14">
        <f>SUMIF('consultant-gross'!D:D,eslam.data!AQ1360,'consultant-gross'!G:G)</f>
        <v>223927845</v>
      </c>
      <c r="AI1360" s="14">
        <f>SUMIF('consultant-net'!D:D,eslam.data!AQ1360,'consultant-net'!F:F)</f>
        <v>41814387.460000001</v>
      </c>
      <c r="AJ1360" s="2" t="str">
        <f>VLOOKUP(A1360,'eslam-to-invoicing'!A:B,2,0)</f>
        <v>RING ROAD MARYOTIA EXPANSION</v>
      </c>
      <c r="AQ1360" s="2" t="str">
        <f t="shared" si="176"/>
        <v>Ring Road - Mounib13</v>
      </c>
      <c r="AR1360" s="2" t="str">
        <f t="shared" si="177"/>
        <v>RING ROAD MARYOTIA EXPANSION13</v>
      </c>
    </row>
    <row r="1361" spans="1:44" hidden="1" x14ac:dyDescent="0.3">
      <c r="A1361" s="6" t="s">
        <v>63</v>
      </c>
      <c r="B1361" s="32">
        <f>VLOOKUP(A1361,Sheet1!A:B,2,0)</f>
        <v>2</v>
      </c>
      <c r="C1361" s="6">
        <v>14</v>
      </c>
      <c r="D1361" s="25"/>
      <c r="E1361" s="2">
        <v>46948185.399999984</v>
      </c>
      <c r="F1361" s="26">
        <f>_xlfn.MAXIFS('data-from-invoicing'!E:E,'data-from-invoicing'!D:D,eslam.data!AR1361)</f>
        <v>44712557.520000003</v>
      </c>
      <c r="G1361" s="2">
        <f t="shared" si="174"/>
        <v>-2235627.8799999803</v>
      </c>
      <c r="H1361" s="2"/>
      <c r="I1361" s="23"/>
      <c r="J1361" s="2">
        <f>SUMIF('collection only'!D:D,eslam.data!AQ1361,'collection only'!E:E)</f>
        <v>14957307.9</v>
      </c>
      <c r="K1361" s="26">
        <f>SUMIF('data-from-invoicing'!D:D,eslam.data!AR1361,'data-from-invoicing'!F:F)</f>
        <v>14554103.9</v>
      </c>
      <c r="L1361" s="2">
        <f t="shared" si="175"/>
        <v>-403204</v>
      </c>
      <c r="M1361" s="2"/>
      <c r="Q1361" s="23"/>
      <c r="R1361" s="2">
        <v>0</v>
      </c>
      <c r="S1361" s="1">
        <v>44530</v>
      </c>
      <c r="T1361" s="1">
        <v>44530</v>
      </c>
      <c r="U1361" s="1">
        <v>44539</v>
      </c>
      <c r="V1361">
        <v>60</v>
      </c>
      <c r="W1361" s="1">
        <v>44599</v>
      </c>
      <c r="X1361" s="1">
        <v>44924</v>
      </c>
      <c r="Y1361" s="2">
        <v>270876030.39999998</v>
      </c>
      <c r="AF1361" s="2">
        <v>0</v>
      </c>
      <c r="AG1361" s="14">
        <f>SUMIF('consultant-gross'!D:D,eslam.data!AQ1361,'consultant-gross'!F:F)</f>
        <v>46948185.399999976</v>
      </c>
      <c r="AH1361" s="14">
        <f>SUMIF('consultant-gross'!D:D,eslam.data!AQ1361,'consultant-gross'!G:G)</f>
        <v>270876030.39999998</v>
      </c>
      <c r="AI1361" s="14">
        <f>SUMIF('consultant-net'!D:D,eslam.data!AQ1361,'consultant-net'!F:F)</f>
        <v>0</v>
      </c>
      <c r="AJ1361" s="2" t="str">
        <f>VLOOKUP(A1361,'eslam-to-invoicing'!A:B,2,0)</f>
        <v>RING ROAD MARYOTIA EXPANSION</v>
      </c>
      <c r="AQ1361" s="2" t="str">
        <f t="shared" si="176"/>
        <v>Ring Road - Mounib14</v>
      </c>
      <c r="AR1361" s="2" t="str">
        <f t="shared" si="177"/>
        <v>RING ROAD MARYOTIA EXPANSION14</v>
      </c>
    </row>
    <row r="1362" spans="1:44" hidden="1" x14ac:dyDescent="0.3">
      <c r="A1362" s="6" t="s">
        <v>63</v>
      </c>
      <c r="B1362" s="32">
        <f>VLOOKUP(A1362,Sheet1!A:B,2,0)</f>
        <v>2</v>
      </c>
      <c r="C1362" s="6">
        <v>15</v>
      </c>
      <c r="D1362" s="25"/>
      <c r="E1362" s="2">
        <v>30552404.425000008</v>
      </c>
      <c r="F1362" s="26">
        <f>_xlfn.MAXIFS('data-from-invoicing'!E:E,'data-from-invoicing'!D:D,eslam.data!AR1362)</f>
        <v>29097528.02</v>
      </c>
      <c r="G1362" s="2">
        <f t="shared" si="174"/>
        <v>-1454876.4050000086</v>
      </c>
      <c r="H1362" s="2"/>
      <c r="I1362" s="23"/>
      <c r="J1362" s="2">
        <f>SUMIF('collection only'!D:D,eslam.data!AQ1362,'collection only'!E:E)</f>
        <v>10950094.1</v>
      </c>
      <c r="K1362" s="26">
        <f>SUMIF('data-from-invoicing'!D:D,eslam.data!AR1362,'data-from-invoicing'!F:F)</f>
        <v>11321780.290999999</v>
      </c>
      <c r="L1362" s="2">
        <f t="shared" si="175"/>
        <v>371686.19099999964</v>
      </c>
      <c r="M1362" s="2"/>
      <c r="Q1362" s="23"/>
      <c r="R1362" s="2">
        <v>0</v>
      </c>
      <c r="S1362" s="1">
        <v>44561</v>
      </c>
      <c r="T1362" s="1">
        <v>44561</v>
      </c>
      <c r="U1362" s="1">
        <v>44570</v>
      </c>
      <c r="V1362">
        <v>60</v>
      </c>
      <c r="W1362" s="1">
        <v>44630</v>
      </c>
      <c r="X1362" s="1">
        <v>44581</v>
      </c>
      <c r="Y1362" s="2">
        <v>301428434.82499999</v>
      </c>
      <c r="AF1362" s="2">
        <v>0</v>
      </c>
      <c r="AG1362" s="14">
        <f>SUMIF('consultant-gross'!D:D,eslam.data!AQ1362,'consultant-gross'!F:F)</f>
        <v>30552404.425000012</v>
      </c>
      <c r="AH1362" s="14">
        <f>SUMIF('consultant-gross'!D:D,eslam.data!AQ1362,'consultant-gross'!G:G)</f>
        <v>301428434.82499999</v>
      </c>
      <c r="AI1362" s="14">
        <f>SUMIF('consultant-net'!D:D,eslam.data!AQ1362,'consultant-net'!F:F)</f>
        <v>0</v>
      </c>
      <c r="AJ1362" s="2" t="str">
        <f>VLOOKUP(A1362,'eslam-to-invoicing'!A:B,2,0)</f>
        <v>RING ROAD MARYOTIA EXPANSION</v>
      </c>
      <c r="AQ1362" s="2" t="str">
        <f t="shared" si="176"/>
        <v>Ring Road - Mounib15</v>
      </c>
      <c r="AR1362" s="2" t="str">
        <f t="shared" si="177"/>
        <v>RING ROAD MARYOTIA EXPANSION15</v>
      </c>
    </row>
    <row r="1363" spans="1:44" hidden="1" x14ac:dyDescent="0.3">
      <c r="A1363" s="6" t="s">
        <v>63</v>
      </c>
      <c r="B1363" s="32">
        <f>VLOOKUP(A1363,Sheet1!A:B,2,0)</f>
        <v>2</v>
      </c>
      <c r="C1363" s="6">
        <v>16</v>
      </c>
      <c r="D1363" s="25"/>
      <c r="E1363" s="2">
        <v>161507041.625</v>
      </c>
      <c r="F1363" s="26">
        <f>_xlfn.MAXIFS('data-from-invoicing'!E:E,'data-from-invoicing'!D:D,eslam.data!AR1363)</f>
        <v>40484939.799999997</v>
      </c>
      <c r="G1363" s="2">
        <f t="shared" si="174"/>
        <v>-121022101.825</v>
      </c>
      <c r="H1363" s="2"/>
      <c r="I1363" s="23"/>
      <c r="J1363" s="2">
        <f>SUMIF('collection only'!D:D,eslam.data!AQ1363,'collection only'!E:E)</f>
        <v>131490711.85000001</v>
      </c>
      <c r="K1363" s="26">
        <f>SUMIF('data-from-invoicing'!D:D,eslam.data!AR1363,'data-from-invoicing'!F:F)</f>
        <v>40080090.399999999</v>
      </c>
      <c r="L1363" s="2">
        <f t="shared" si="175"/>
        <v>-91410621.450000018</v>
      </c>
      <c r="M1363" s="2"/>
      <c r="Q1363" s="23"/>
      <c r="R1363" s="2">
        <v>0</v>
      </c>
      <c r="S1363" s="1">
        <v>44742</v>
      </c>
      <c r="T1363" s="1">
        <v>44752</v>
      </c>
      <c r="U1363" s="1">
        <v>44769</v>
      </c>
      <c r="V1363">
        <v>60</v>
      </c>
      <c r="W1363" s="1">
        <v>44829</v>
      </c>
      <c r="X1363" s="1">
        <v>44769</v>
      </c>
      <c r="Y1363" s="2">
        <v>462935476.44999999</v>
      </c>
      <c r="AF1363" s="2">
        <v>0</v>
      </c>
      <c r="AG1363" s="14">
        <f>SUMIF('consultant-gross'!D:D,eslam.data!AQ1363,'consultant-gross'!F:F)</f>
        <v>161507041.625</v>
      </c>
      <c r="AH1363" s="14">
        <f>SUMIF('consultant-gross'!D:D,eslam.data!AQ1363,'consultant-gross'!G:G)</f>
        <v>462935476.44999999</v>
      </c>
      <c r="AI1363" s="14">
        <f>SUMIF('consultant-net'!D:D,eslam.data!AQ1363,'consultant-net'!F:F)</f>
        <v>0</v>
      </c>
      <c r="AJ1363" s="2" t="str">
        <f>VLOOKUP(A1363,'eslam-to-invoicing'!A:B,2,0)</f>
        <v>RING ROAD MARYOTIA EXPANSION</v>
      </c>
      <c r="AQ1363" s="2" t="str">
        <f t="shared" si="176"/>
        <v>Ring Road - Mounib16</v>
      </c>
      <c r="AR1363" s="2" t="str">
        <f t="shared" si="177"/>
        <v>RING ROAD MARYOTIA EXPANSION16</v>
      </c>
    </row>
    <row r="1364" spans="1:44" hidden="1" x14ac:dyDescent="0.3">
      <c r="A1364" s="6" t="s">
        <v>63</v>
      </c>
      <c r="B1364" s="32">
        <f>VLOOKUP(A1364,Sheet1!A:B,2,0)</f>
        <v>2</v>
      </c>
      <c r="C1364" s="6">
        <v>17</v>
      </c>
      <c r="D1364" s="25"/>
      <c r="E1364" s="2">
        <v>6933306.5500000119</v>
      </c>
      <c r="F1364" s="26">
        <f>_xlfn.MAXIFS('data-from-invoicing'!E:E,'data-from-invoicing'!D:D,eslam.data!AR1364)</f>
        <v>41585303.990000002</v>
      </c>
      <c r="G1364" s="2">
        <f t="shared" si="174"/>
        <v>34651997.43999999</v>
      </c>
      <c r="H1364" s="2"/>
      <c r="I1364" s="23"/>
      <c r="J1364" s="2">
        <f>SUMIF('collection only'!D:D,eslam.data!AQ1364,'collection only'!E:E)</f>
        <v>1170803.2</v>
      </c>
      <c r="K1364" s="26">
        <f>SUMIF('data-from-invoicing'!D:D,eslam.data!AR1364,'data-from-invoicing'!F:F)</f>
        <v>46456883.749499999</v>
      </c>
      <c r="L1364" s="2">
        <f t="shared" si="175"/>
        <v>45286080.549499996</v>
      </c>
      <c r="M1364" s="2"/>
      <c r="Q1364" s="23"/>
      <c r="R1364" s="2">
        <v>5130646.8470000084</v>
      </c>
      <c r="S1364" s="1">
        <v>44773</v>
      </c>
      <c r="T1364" s="1">
        <v>44773</v>
      </c>
      <c r="U1364" s="1">
        <v>44783</v>
      </c>
      <c r="V1364">
        <v>60</v>
      </c>
      <c r="W1364" s="1">
        <v>44843</v>
      </c>
      <c r="X1364" s="1">
        <v>44783</v>
      </c>
      <c r="Y1364" s="2">
        <v>469868783</v>
      </c>
      <c r="AF1364" s="2">
        <v>0</v>
      </c>
      <c r="AG1364" s="14">
        <f>SUMIF('consultant-gross'!D:D,eslam.data!AQ1364,'consultant-gross'!F:F)</f>
        <v>6933306.5500000119</v>
      </c>
      <c r="AH1364" s="14">
        <f>SUMIF('consultant-gross'!D:D,eslam.data!AQ1364,'consultant-gross'!G:G)</f>
        <v>469868783</v>
      </c>
      <c r="AI1364" s="14">
        <f>SUMIF('consultant-net'!D:D,eslam.data!AQ1364,'consultant-net'!F:F)</f>
        <v>5130646.8470000084</v>
      </c>
      <c r="AJ1364" s="2" t="str">
        <f>VLOOKUP(A1364,'eslam-to-invoicing'!A:B,2,0)</f>
        <v>RING ROAD MARYOTIA EXPANSION</v>
      </c>
      <c r="AQ1364" s="2" t="str">
        <f t="shared" si="176"/>
        <v>Ring Road - Mounib17</v>
      </c>
      <c r="AR1364" s="2" t="str">
        <f t="shared" si="177"/>
        <v>RING ROAD MARYOTIA EXPANSION17</v>
      </c>
    </row>
    <row r="1365" spans="1:44" hidden="1" x14ac:dyDescent="0.3">
      <c r="A1365" s="6" t="s">
        <v>63</v>
      </c>
      <c r="B1365" s="32">
        <f>VLOOKUP(A1365,Sheet1!A:B,2,0)</f>
        <v>2</v>
      </c>
      <c r="C1365" s="6">
        <v>18</v>
      </c>
      <c r="D1365" s="25"/>
      <c r="E1365" s="2">
        <v>4715315.1449999809</v>
      </c>
      <c r="F1365" s="26">
        <f>_xlfn.MAXIFS('data-from-invoicing'!E:E,'data-from-invoicing'!D:D,eslam.data!AR1365)</f>
        <v>27321187.620000001</v>
      </c>
      <c r="G1365" s="2">
        <f t="shared" si="174"/>
        <v>22605872.47500002</v>
      </c>
      <c r="H1365" s="2"/>
      <c r="I1365" s="23"/>
      <c r="J1365" s="2">
        <f>SUMIF('collection only'!D:D,eslam.data!AQ1365,'collection only'!E:E)</f>
        <v>2897048.5</v>
      </c>
      <c r="K1365" s="26">
        <f>SUMIF('data-from-invoicing'!D:D,eslam.data!AR1365,'data-from-invoicing'!F:F)</f>
        <v>30929623.491</v>
      </c>
      <c r="L1365" s="2">
        <f t="shared" si="175"/>
        <v>28032574.991</v>
      </c>
      <c r="M1365" s="2"/>
      <c r="Q1365" s="23"/>
      <c r="R1365" s="2">
        <v>3489333.2072999859</v>
      </c>
      <c r="S1365" s="1">
        <v>44804</v>
      </c>
      <c r="T1365" s="1">
        <v>44804</v>
      </c>
      <c r="U1365" s="1">
        <v>44816</v>
      </c>
      <c r="V1365">
        <v>60</v>
      </c>
      <c r="W1365" s="1">
        <v>44876</v>
      </c>
      <c r="X1365" s="1">
        <v>44816</v>
      </c>
      <c r="Y1365" s="2">
        <v>474584098.14499998</v>
      </c>
      <c r="AF1365" s="2">
        <v>0</v>
      </c>
      <c r="AG1365" s="14">
        <f>SUMIF('consultant-gross'!D:D,eslam.data!AQ1365,'consultant-gross'!F:F)</f>
        <v>4715315.1449999809</v>
      </c>
      <c r="AH1365" s="14">
        <f>SUMIF('consultant-gross'!D:D,eslam.data!AQ1365,'consultant-gross'!G:G)</f>
        <v>474584098.14499998</v>
      </c>
      <c r="AI1365" s="14">
        <f>SUMIF('consultant-net'!D:D,eslam.data!AQ1365,'consultant-net'!F:F)</f>
        <v>3489333.2072999859</v>
      </c>
      <c r="AJ1365" s="2" t="str">
        <f>VLOOKUP(A1365,'eslam-to-invoicing'!A:B,2,0)</f>
        <v>RING ROAD MARYOTIA EXPANSION</v>
      </c>
      <c r="AQ1365" s="2" t="str">
        <f t="shared" si="176"/>
        <v>Ring Road - Mounib18</v>
      </c>
      <c r="AR1365" s="2" t="str">
        <f t="shared" si="177"/>
        <v>RING ROAD MARYOTIA EXPANSION18</v>
      </c>
    </row>
    <row r="1366" spans="1:44" hidden="1" x14ac:dyDescent="0.3">
      <c r="A1366" s="6" t="s">
        <v>63</v>
      </c>
      <c r="B1366" s="32">
        <f>VLOOKUP(A1366,Sheet1!A:B,2,0)</f>
        <v>2</v>
      </c>
      <c r="C1366" s="6">
        <v>19</v>
      </c>
      <c r="D1366" s="25"/>
      <c r="F1366" s="26">
        <f>_xlfn.MAXIFS('data-from-invoicing'!E:E,'data-from-invoicing'!D:D,eslam.data!AR1366)</f>
        <v>15814702.289999999</v>
      </c>
      <c r="G1366" s="2">
        <f t="shared" si="174"/>
        <v>15814702.289999999</v>
      </c>
      <c r="H1366" s="2"/>
      <c r="I1366" s="23"/>
      <c r="J1366" s="2">
        <f>SUMIF('collection only'!D:D,eslam.data!AQ1366,'collection only'!E:E)</f>
        <v>1351162.1</v>
      </c>
      <c r="K1366" s="26">
        <f>SUMIF('data-from-invoicing'!D:D,eslam.data!AR1366,'data-from-invoicing'!F:F)</f>
        <v>17532860.344499998</v>
      </c>
      <c r="L1366" s="2">
        <f t="shared" si="175"/>
        <v>16181698.244499998</v>
      </c>
      <c r="M1366" s="2"/>
      <c r="Q1366" s="23"/>
      <c r="S1366" s="1">
        <v>44834</v>
      </c>
      <c r="T1366" s="1">
        <v>44834</v>
      </c>
      <c r="U1366" s="1">
        <v>44851</v>
      </c>
      <c r="V1366">
        <v>60</v>
      </c>
      <c r="W1366" s="1">
        <v>44911</v>
      </c>
      <c r="AF1366" s="2">
        <v>0</v>
      </c>
      <c r="AG1366" s="14">
        <f>SUMIF('consultant-gross'!D:D,eslam.data!AQ1366,'consultant-gross'!F:F)</f>
        <v>0</v>
      </c>
      <c r="AH1366" s="14">
        <f>SUMIF('consultant-gross'!D:D,eslam.data!AQ1366,'consultant-gross'!G:G)</f>
        <v>0</v>
      </c>
      <c r="AI1366" s="14">
        <f>SUMIF('consultant-net'!D:D,eslam.data!AQ1366,'consultant-net'!F:F)</f>
        <v>0</v>
      </c>
      <c r="AJ1366" s="2" t="str">
        <f>VLOOKUP(A1366,'eslam-to-invoicing'!A:B,2,0)</f>
        <v>RING ROAD MARYOTIA EXPANSION</v>
      </c>
      <c r="AQ1366" s="2" t="str">
        <f t="shared" si="176"/>
        <v>Ring Road - Mounib19</v>
      </c>
      <c r="AR1366" s="2" t="str">
        <f t="shared" si="177"/>
        <v>RING ROAD MARYOTIA EXPANSION19</v>
      </c>
    </row>
    <row r="1367" spans="1:44" hidden="1" x14ac:dyDescent="0.3">
      <c r="A1367" s="32" t="s">
        <v>118</v>
      </c>
      <c r="B1367" s="32">
        <f>VLOOKUP(A1367,Sheet1!A:B,2,0)</f>
        <v>1</v>
      </c>
      <c r="C1367" s="6">
        <v>1</v>
      </c>
      <c r="D1367" s="25"/>
      <c r="E1367" s="2">
        <v>2250265.4</v>
      </c>
      <c r="F1367" s="26">
        <f>_xlfn.MAXIFS('data-from-invoicing'!E:E,'data-from-invoicing'!D:D,eslam.data!AR1367)</f>
        <v>0</v>
      </c>
      <c r="G1367" s="2">
        <f t="shared" si="174"/>
        <v>-2250265.4</v>
      </c>
      <c r="H1367" s="2"/>
      <c r="I1367" s="23"/>
      <c r="J1367" s="2">
        <f>SUMIF('collection only'!D:D,eslam.data!AQ1367,'collection only'!E:E)</f>
        <v>1730229.07</v>
      </c>
      <c r="K1367" s="26">
        <f>SUMIF('data-from-invoicing'!D:D,eslam.data!AR1367,'data-from-invoicing'!F:F)</f>
        <v>0</v>
      </c>
      <c r="L1367" s="2">
        <f t="shared" si="175"/>
        <v>-1730229.07</v>
      </c>
      <c r="M1367" s="2"/>
      <c r="Q1367" s="23"/>
      <c r="R1367" s="2">
        <v>1730229.07</v>
      </c>
      <c r="S1367" s="1">
        <v>45016</v>
      </c>
      <c r="T1367" s="1">
        <v>45028</v>
      </c>
      <c r="U1367" s="1">
        <v>45028</v>
      </c>
      <c r="V1367">
        <v>15</v>
      </c>
      <c r="W1367" s="1">
        <v>45043</v>
      </c>
      <c r="X1367" s="1">
        <v>45028</v>
      </c>
      <c r="Y1367" s="2">
        <v>2250265.4</v>
      </c>
      <c r="AF1367" s="2">
        <v>0</v>
      </c>
      <c r="AG1367" s="14">
        <f>SUMIF('consultant-gross'!D:D,eslam.data!AQ1367,'consultant-gross'!F:F)</f>
        <v>0</v>
      </c>
      <c r="AH1367" s="14">
        <f>SUMIF('consultant-gross'!D:D,eslam.data!AQ1367,'consultant-gross'!G:G)</f>
        <v>0</v>
      </c>
      <c r="AI1367" s="14">
        <f>SUMIF('consultant-net'!D:D,eslam.data!AQ1367,'consultant-net'!F:F)</f>
        <v>0</v>
      </c>
      <c r="AJ1367" s="2">
        <f>VLOOKUP(A1367,'eslam-to-invoicing'!A:B,2,0)</f>
        <v>0</v>
      </c>
      <c r="AQ1367" s="2" t="str">
        <f t="shared" si="176"/>
        <v>RO  Apply -Mech- SSC1</v>
      </c>
      <c r="AR1367" s="2" t="str">
        <f t="shared" si="177"/>
        <v>01</v>
      </c>
    </row>
    <row r="1368" spans="1:44" hidden="1" x14ac:dyDescent="0.3">
      <c r="A1368" s="6" t="s">
        <v>118</v>
      </c>
      <c r="B1368" s="6">
        <f>VLOOKUP(A1368,Sheet1!A:B,2,0)</f>
        <v>1</v>
      </c>
      <c r="C1368" s="6">
        <v>2</v>
      </c>
      <c r="D1368" s="25"/>
      <c r="F1368" s="26">
        <f>_xlfn.MAXIFS('data-from-invoicing'!E:E,'data-from-invoicing'!D:D,eslam.data!AR1368)</f>
        <v>0</v>
      </c>
      <c r="G1368" s="2">
        <f t="shared" si="174"/>
        <v>0</v>
      </c>
      <c r="H1368" s="2"/>
      <c r="I1368" s="23"/>
      <c r="J1368" s="2">
        <f>SUMIF('collection only'!D:D,eslam.data!AQ1368,'collection only'!E:E)</f>
        <v>1.0000000000000001E-5</v>
      </c>
      <c r="K1368" s="26">
        <f>SUMIF('data-from-invoicing'!D:D,eslam.data!AR1368,'data-from-invoicing'!F:F)</f>
        <v>0</v>
      </c>
      <c r="L1368" s="2">
        <f t="shared" si="175"/>
        <v>-1.0000000000000001E-5</v>
      </c>
      <c r="M1368" s="2"/>
      <c r="Q1368" s="23"/>
      <c r="S1368" s="1">
        <v>45138</v>
      </c>
      <c r="T1368" s="1">
        <v>45125</v>
      </c>
      <c r="U1368" s="1">
        <v>45125</v>
      </c>
      <c r="V1368">
        <v>15</v>
      </c>
      <c r="W1368" s="1">
        <v>45140</v>
      </c>
      <c r="AF1368" s="2">
        <v>0</v>
      </c>
      <c r="AG1368" s="14">
        <f>SUMIF('consultant-gross'!D:D,eslam.data!AQ1368,'consultant-gross'!F:F)</f>
        <v>0</v>
      </c>
      <c r="AH1368" s="14">
        <f>SUMIF('consultant-gross'!D:D,eslam.data!AQ1368,'consultant-gross'!G:G)</f>
        <v>0</v>
      </c>
      <c r="AI1368" s="14">
        <f>SUMIF('consultant-net'!D:D,eslam.data!AQ1368,'consultant-net'!F:F)</f>
        <v>0</v>
      </c>
      <c r="AJ1368" s="2">
        <f>VLOOKUP(A1368,'eslam-to-invoicing'!A:B,2,0)</f>
        <v>0</v>
      </c>
      <c r="AQ1368" s="2" t="str">
        <f t="shared" si="176"/>
        <v>RO  Apply -Mech- SSC2</v>
      </c>
      <c r="AR1368" s="2" t="str">
        <f t="shared" si="177"/>
        <v>02</v>
      </c>
    </row>
    <row r="1369" spans="1:44" hidden="1" x14ac:dyDescent="0.3">
      <c r="A1369" s="32" t="s">
        <v>118</v>
      </c>
      <c r="B1369" s="32">
        <f>VLOOKUP(A1369,Sheet1!A:B,2,0)</f>
        <v>1</v>
      </c>
      <c r="C1369" s="6">
        <v>4</v>
      </c>
      <c r="D1369" s="25"/>
      <c r="E1369" s="2">
        <v>4449602.38</v>
      </c>
      <c r="F1369" s="26">
        <f>_xlfn.MAXIFS('data-from-invoicing'!E:E,'data-from-invoicing'!D:D,eslam.data!AR1369)</f>
        <v>0</v>
      </c>
      <c r="G1369" s="2">
        <f t="shared" si="174"/>
        <v>-4449602.38</v>
      </c>
      <c r="H1369" s="2"/>
      <c r="I1369" s="23"/>
      <c r="J1369" s="2">
        <f>SUMIF('collection only'!D:D,eslam.data!AQ1369,'collection only'!E:E)</f>
        <v>1E-3</v>
      </c>
      <c r="K1369" s="26">
        <f>SUMIF('data-from-invoicing'!D:D,eslam.data!AR1369,'data-from-invoicing'!F:F)</f>
        <v>0</v>
      </c>
      <c r="L1369" s="2">
        <f t="shared" si="175"/>
        <v>-1E-3</v>
      </c>
      <c r="M1369" s="2"/>
      <c r="Q1369" s="23"/>
      <c r="R1369" s="2">
        <v>1195633.3799999999</v>
      </c>
      <c r="S1369" s="1">
        <v>45260</v>
      </c>
      <c r="T1369" s="1">
        <v>45242</v>
      </c>
      <c r="U1369" s="1">
        <v>45242</v>
      </c>
      <c r="V1369">
        <v>15</v>
      </c>
      <c r="W1369" s="1">
        <v>45257</v>
      </c>
      <c r="X1369" s="1">
        <v>45285</v>
      </c>
      <c r="Y1369" s="2">
        <v>8242992.0499999998</v>
      </c>
      <c r="AF1369" s="2">
        <v>0</v>
      </c>
      <c r="AG1369" s="14">
        <f>SUMIF('consultant-gross'!D:D,eslam.data!AQ1369,'consultant-gross'!F:F)</f>
        <v>0</v>
      </c>
      <c r="AH1369" s="14">
        <f>SUMIF('consultant-gross'!D:D,eslam.data!AQ1369,'consultant-gross'!G:G)</f>
        <v>0</v>
      </c>
      <c r="AI1369" s="14">
        <f>SUMIF('consultant-net'!D:D,eslam.data!AQ1369,'consultant-net'!F:F)</f>
        <v>0</v>
      </c>
      <c r="AJ1369" s="2">
        <f>VLOOKUP(A1369,'eslam-to-invoicing'!A:B,2,0)</f>
        <v>0</v>
      </c>
      <c r="AQ1369" s="2" t="str">
        <f t="shared" si="176"/>
        <v>RO  Apply -Mech- SSC4</v>
      </c>
      <c r="AR1369" s="2" t="str">
        <f t="shared" si="177"/>
        <v>04</v>
      </c>
    </row>
    <row r="1370" spans="1:44" hidden="1" x14ac:dyDescent="0.3">
      <c r="A1370" s="32" t="s">
        <v>143</v>
      </c>
      <c r="B1370" s="32">
        <f>VLOOKUP(A1370,Sheet1!A:B,2,0)</f>
        <v>1</v>
      </c>
      <c r="C1370" s="6">
        <v>1</v>
      </c>
      <c r="D1370" s="25"/>
      <c r="E1370" s="2">
        <v>6000000</v>
      </c>
      <c r="F1370" s="26">
        <f>_xlfn.MAXIFS('data-from-invoicing'!E:E,'data-from-invoicing'!D:D,eslam.data!AR1370)</f>
        <v>0</v>
      </c>
      <c r="G1370" s="2">
        <f t="shared" si="174"/>
        <v>-6000000</v>
      </c>
      <c r="H1370" s="2"/>
      <c r="I1370" s="23"/>
      <c r="J1370" s="2">
        <f>SUMIF('collection only'!D:D,eslam.data!AQ1370,'collection only'!E:E)</f>
        <v>0</v>
      </c>
      <c r="K1370" s="26">
        <f>SUMIF('data-from-invoicing'!D:D,eslam.data!AR1370,'data-from-invoicing'!F:F)</f>
        <v>0</v>
      </c>
      <c r="L1370" s="2">
        <f t="shared" si="175"/>
        <v>0</v>
      </c>
      <c r="M1370" s="2"/>
      <c r="Q1370" s="23"/>
      <c r="R1370" s="2">
        <v>6660000</v>
      </c>
      <c r="S1370" s="1">
        <v>45322</v>
      </c>
      <c r="T1370" s="1">
        <v>45322</v>
      </c>
      <c r="U1370" s="1">
        <v>45350</v>
      </c>
      <c r="V1370">
        <v>15</v>
      </c>
      <c r="W1370" s="1">
        <v>45365</v>
      </c>
      <c r="X1370" s="1">
        <v>45350</v>
      </c>
      <c r="Y1370" s="2">
        <v>6000000</v>
      </c>
      <c r="AF1370" s="2">
        <v>0</v>
      </c>
      <c r="AG1370" s="14">
        <f>SUMIF('consultant-gross'!D:D,eslam.data!AQ1370,'consultant-gross'!F:F)</f>
        <v>0</v>
      </c>
      <c r="AH1370" s="14">
        <f>SUMIF('consultant-gross'!D:D,eslam.data!AQ1370,'consultant-gross'!G:G)</f>
        <v>0</v>
      </c>
      <c r="AI1370" s="14">
        <f>SUMIF('consultant-net'!D:D,eslam.data!AQ1370,'consultant-net'!F:F)</f>
        <v>0</v>
      </c>
      <c r="AJ1370" s="2">
        <f>VLOOKUP(A1370,'eslam-to-invoicing'!A:B,2,0)</f>
        <v>0</v>
      </c>
      <c r="AQ1370" s="2" t="str">
        <f t="shared" si="176"/>
        <v>RO  Eriction1</v>
      </c>
      <c r="AR1370" s="2" t="str">
        <f t="shared" si="177"/>
        <v>01</v>
      </c>
    </row>
    <row r="1371" spans="1:44" hidden="1" x14ac:dyDescent="0.3">
      <c r="A1371" s="32" t="s">
        <v>144</v>
      </c>
      <c r="B1371" s="32">
        <f>VLOOKUP(A1371,Sheet1!A:B,2,0)</f>
        <v>1</v>
      </c>
      <c r="C1371" s="6">
        <v>1</v>
      </c>
      <c r="D1371" s="25"/>
      <c r="E1371" s="2">
        <v>22392582.539999999</v>
      </c>
      <c r="F1371" s="26">
        <f>_xlfn.MAXIFS('data-from-invoicing'!E:E,'data-from-invoicing'!D:D,eslam.data!AR1371)</f>
        <v>0</v>
      </c>
      <c r="G1371" s="2">
        <f t="shared" si="174"/>
        <v>-22392582.539999999</v>
      </c>
      <c r="H1371" s="2"/>
      <c r="I1371" s="23"/>
      <c r="J1371" s="2">
        <f>SUMIF('collection only'!D:D,eslam.data!AQ1371,'collection only'!E:E)</f>
        <v>0</v>
      </c>
      <c r="K1371" s="26">
        <f>SUMIF('data-from-invoicing'!D:D,eslam.data!AR1371,'data-from-invoicing'!F:F)</f>
        <v>0</v>
      </c>
      <c r="L1371" s="2">
        <f t="shared" si="175"/>
        <v>0</v>
      </c>
      <c r="M1371" s="2"/>
      <c r="Q1371" s="23"/>
      <c r="R1371" s="2">
        <v>2216012.0699999998</v>
      </c>
      <c r="S1371" s="1">
        <v>45322</v>
      </c>
      <c r="T1371" s="1">
        <v>45322</v>
      </c>
      <c r="U1371" s="1">
        <v>45350</v>
      </c>
      <c r="V1371">
        <v>15</v>
      </c>
      <c r="W1371" s="1">
        <v>45365</v>
      </c>
      <c r="X1371" s="1">
        <v>45350</v>
      </c>
      <c r="Y1371" s="2">
        <v>22392582.539999999</v>
      </c>
      <c r="AF1371" s="2">
        <v>0</v>
      </c>
      <c r="AG1371" s="14">
        <f>SUMIF('consultant-gross'!D:D,eslam.data!AQ1371,'consultant-gross'!F:F)</f>
        <v>0</v>
      </c>
      <c r="AH1371" s="14">
        <f>SUMIF('consultant-gross'!D:D,eslam.data!AQ1371,'consultant-gross'!G:G)</f>
        <v>0</v>
      </c>
      <c r="AI1371" s="14">
        <f>SUMIF('consultant-net'!D:D,eslam.data!AQ1371,'consultant-net'!F:F)</f>
        <v>0</v>
      </c>
      <c r="AJ1371" s="2">
        <f>VLOOKUP(A1371,'eslam-to-invoicing'!A:B,2,0)</f>
        <v>0</v>
      </c>
      <c r="AQ1371" s="2" t="str">
        <f t="shared" si="176"/>
        <v>RO  Pump Room1</v>
      </c>
      <c r="AR1371" s="2" t="str">
        <f t="shared" si="177"/>
        <v>01</v>
      </c>
    </row>
    <row r="1372" spans="1:44" hidden="1" x14ac:dyDescent="0.3">
      <c r="A1372" s="32" t="s">
        <v>107</v>
      </c>
      <c r="B1372" s="32">
        <f>VLOOKUP(A1372,Sheet1!A:B,2,0)</f>
        <v>1</v>
      </c>
      <c r="C1372" s="6">
        <v>1</v>
      </c>
      <c r="D1372" s="25"/>
      <c r="E1372" s="2">
        <v>5322406.46</v>
      </c>
      <c r="F1372" s="26">
        <f>_xlfn.MAXIFS('data-from-invoicing'!E:E,'data-from-invoicing'!D:D,eslam.data!AR1372)</f>
        <v>0</v>
      </c>
      <c r="G1372" s="2">
        <f t="shared" si="174"/>
        <v>-5322406.46</v>
      </c>
      <c r="H1372" s="2"/>
      <c r="I1372" s="23"/>
      <c r="J1372" s="2">
        <f>SUMIF('collection only'!D:D,eslam.data!AQ1372,'collection only'!E:E)</f>
        <v>1.0000000000000001E-5</v>
      </c>
      <c r="K1372" s="26">
        <f>SUMIF('data-from-invoicing'!D:D,eslam.data!AR1372,'data-from-invoicing'!F:F)</f>
        <v>0</v>
      </c>
      <c r="L1372" s="2">
        <f t="shared" si="175"/>
        <v>-1.0000000000000001E-5</v>
      </c>
      <c r="M1372" s="2"/>
      <c r="Q1372" s="23"/>
      <c r="R1372" s="2">
        <v>745136.9</v>
      </c>
      <c r="S1372" s="1">
        <v>44957</v>
      </c>
      <c r="T1372" s="1">
        <v>44942</v>
      </c>
      <c r="U1372" s="1">
        <v>44943</v>
      </c>
      <c r="V1372">
        <v>15</v>
      </c>
      <c r="W1372" s="1">
        <v>44958</v>
      </c>
      <c r="X1372" s="1">
        <v>44943</v>
      </c>
      <c r="Y1372" s="2">
        <v>5322406.46</v>
      </c>
      <c r="AF1372" s="2">
        <v>0</v>
      </c>
      <c r="AG1372" s="14">
        <f>SUMIF('consultant-gross'!D:D,eslam.data!AQ1372,'consultant-gross'!F:F)</f>
        <v>0</v>
      </c>
      <c r="AH1372" s="14">
        <f>SUMIF('consultant-gross'!D:D,eslam.data!AQ1372,'consultant-gross'!G:G)</f>
        <v>0</v>
      </c>
      <c r="AI1372" s="14">
        <f>SUMIF('consultant-net'!D:D,eslam.data!AQ1372,'consultant-net'!F:F)</f>
        <v>0</v>
      </c>
      <c r="AJ1372" s="2">
        <f>VLOOKUP(A1372,'eslam-to-invoicing'!A:B,2,0)</f>
        <v>0</v>
      </c>
      <c r="AQ1372" s="2" t="str">
        <f t="shared" si="176"/>
        <v>RO - Supply - Electric1</v>
      </c>
      <c r="AR1372" s="2" t="str">
        <f t="shared" si="177"/>
        <v>01</v>
      </c>
    </row>
    <row r="1373" spans="1:44" hidden="1" x14ac:dyDescent="0.3">
      <c r="A1373" s="32" t="s">
        <v>107</v>
      </c>
      <c r="B1373" s="32">
        <f>VLOOKUP(A1373,Sheet1!A:B,2,0)</f>
        <v>1</v>
      </c>
      <c r="C1373" s="6">
        <v>2</v>
      </c>
      <c r="D1373" s="25"/>
      <c r="E1373" s="2">
        <v>3040804.44</v>
      </c>
      <c r="F1373" s="26">
        <f>_xlfn.MAXIFS('data-from-invoicing'!E:E,'data-from-invoicing'!D:D,eslam.data!AR1373)</f>
        <v>0</v>
      </c>
      <c r="G1373" s="2">
        <f t="shared" si="174"/>
        <v>-3040804.44</v>
      </c>
      <c r="H1373" s="2"/>
      <c r="I1373" s="23"/>
      <c r="J1373" s="2">
        <f>SUMIF('collection only'!D:D,eslam.data!AQ1373,'collection only'!E:E)</f>
        <v>1.0000000000000001E-5</v>
      </c>
      <c r="K1373" s="26">
        <f>SUMIF('data-from-invoicing'!D:D,eslam.data!AR1373,'data-from-invoicing'!F:F)</f>
        <v>0</v>
      </c>
      <c r="L1373" s="2">
        <f t="shared" si="175"/>
        <v>-1.0000000000000001E-5</v>
      </c>
      <c r="M1373" s="2"/>
      <c r="Q1373" s="23"/>
      <c r="R1373" s="2">
        <v>1847082.53</v>
      </c>
      <c r="S1373" s="1">
        <v>44985</v>
      </c>
      <c r="T1373" s="1">
        <v>44973</v>
      </c>
      <c r="U1373" s="1">
        <v>44993</v>
      </c>
      <c r="V1373">
        <v>15</v>
      </c>
      <c r="W1373" s="1">
        <v>45008</v>
      </c>
      <c r="X1373" s="1">
        <v>45000</v>
      </c>
      <c r="Y1373" s="2">
        <v>8363210.9000000004</v>
      </c>
      <c r="AF1373" s="2">
        <v>0</v>
      </c>
      <c r="AG1373" s="14">
        <f>SUMIF('consultant-gross'!D:D,eslam.data!AQ1373,'consultant-gross'!F:F)</f>
        <v>0</v>
      </c>
      <c r="AH1373" s="14">
        <f>SUMIF('consultant-gross'!D:D,eslam.data!AQ1373,'consultant-gross'!G:G)</f>
        <v>0</v>
      </c>
      <c r="AI1373" s="14">
        <f>SUMIF('consultant-net'!D:D,eslam.data!AQ1373,'consultant-net'!F:F)</f>
        <v>0</v>
      </c>
      <c r="AJ1373" s="2">
        <f>VLOOKUP(A1373,'eslam-to-invoicing'!A:B,2,0)</f>
        <v>0</v>
      </c>
      <c r="AQ1373" s="2" t="str">
        <f t="shared" si="176"/>
        <v>RO - Supply - Electric2</v>
      </c>
      <c r="AR1373" s="2" t="str">
        <f t="shared" si="177"/>
        <v>02</v>
      </c>
    </row>
    <row r="1374" spans="1:44" hidden="1" x14ac:dyDescent="0.3">
      <c r="A1374" s="32" t="s">
        <v>107</v>
      </c>
      <c r="B1374" s="32">
        <f>VLOOKUP(A1374,Sheet1!A:B,2,0)</f>
        <v>1</v>
      </c>
      <c r="C1374" s="6">
        <v>3</v>
      </c>
      <c r="D1374" s="25"/>
      <c r="E1374" s="2">
        <v>11778923.84</v>
      </c>
      <c r="F1374" s="26">
        <f>_xlfn.MAXIFS('data-from-invoicing'!E:E,'data-from-invoicing'!D:D,eslam.data!AR1374)</f>
        <v>0</v>
      </c>
      <c r="G1374" s="2">
        <f t="shared" si="174"/>
        <v>-11778923.84</v>
      </c>
      <c r="H1374" s="2"/>
      <c r="I1374" s="23"/>
      <c r="J1374" s="2">
        <f>SUMIF('collection only'!D:D,eslam.data!AQ1374,'collection only'!E:E)</f>
        <v>2225665.9094736842</v>
      </c>
      <c r="K1374" s="26">
        <f>SUMIF('data-from-invoicing'!D:D,eslam.data!AR1374,'data-from-invoicing'!F:F)</f>
        <v>0</v>
      </c>
      <c r="L1374" s="2">
        <f t="shared" si="175"/>
        <v>-2225665.9094736842</v>
      </c>
      <c r="M1374" s="2"/>
      <c r="Q1374" s="23"/>
      <c r="R1374" s="2">
        <v>1649065.6</v>
      </c>
      <c r="S1374" s="1">
        <v>45016</v>
      </c>
      <c r="T1374" s="1">
        <v>45026</v>
      </c>
      <c r="U1374" s="1">
        <v>45026</v>
      </c>
      <c r="V1374">
        <v>15</v>
      </c>
      <c r="W1374" s="1">
        <v>45041</v>
      </c>
      <c r="X1374" s="1">
        <v>45026</v>
      </c>
      <c r="Y1374" s="2">
        <v>20142134.739999998</v>
      </c>
      <c r="AF1374" s="2">
        <v>0</v>
      </c>
      <c r="AG1374" s="14">
        <f>SUMIF('consultant-gross'!D:D,eslam.data!AQ1374,'consultant-gross'!F:F)</f>
        <v>0</v>
      </c>
      <c r="AH1374" s="14">
        <f>SUMIF('consultant-gross'!D:D,eslam.data!AQ1374,'consultant-gross'!G:G)</f>
        <v>0</v>
      </c>
      <c r="AI1374" s="14">
        <f>SUMIF('consultant-net'!D:D,eslam.data!AQ1374,'consultant-net'!F:F)</f>
        <v>0</v>
      </c>
      <c r="AJ1374" s="2">
        <f>VLOOKUP(A1374,'eslam-to-invoicing'!A:B,2,0)</f>
        <v>0</v>
      </c>
      <c r="AQ1374" s="2" t="str">
        <f t="shared" si="176"/>
        <v>RO - Supply - Electric3</v>
      </c>
      <c r="AR1374" s="2" t="str">
        <f t="shared" si="177"/>
        <v>03</v>
      </c>
    </row>
    <row r="1375" spans="1:44" hidden="1" x14ac:dyDescent="0.3">
      <c r="A1375" s="32" t="s">
        <v>114</v>
      </c>
      <c r="B1375" s="32">
        <f>VLOOKUP(A1375,Sheet1!A:B,2,0)</f>
        <v>1</v>
      </c>
      <c r="C1375" s="6">
        <v>1</v>
      </c>
      <c r="D1375" s="25"/>
      <c r="E1375" s="2">
        <v>16503981</v>
      </c>
      <c r="F1375" s="26">
        <f>_xlfn.MAXIFS('data-from-invoicing'!E:E,'data-from-invoicing'!D:D,eslam.data!AR1375)</f>
        <v>0</v>
      </c>
      <c r="G1375" s="2">
        <f t="shared" si="174"/>
        <v>-16503981</v>
      </c>
      <c r="H1375" s="2"/>
      <c r="I1375" s="23"/>
      <c r="J1375" s="2">
        <f>SUMIF('collection only'!D:D,eslam.data!AQ1375,'collection only'!E:E)</f>
        <v>13698304.23</v>
      </c>
      <c r="K1375" s="26">
        <f>SUMIF('data-from-invoicing'!D:D,eslam.data!AR1375,'data-from-invoicing'!F:F)</f>
        <v>0</v>
      </c>
      <c r="L1375" s="2">
        <f t="shared" si="175"/>
        <v>-13698304.23</v>
      </c>
      <c r="M1375" s="2"/>
      <c r="Q1375" s="23"/>
      <c r="R1375" s="2">
        <v>13698304.23</v>
      </c>
      <c r="S1375" s="1">
        <v>44985</v>
      </c>
      <c r="T1375" s="1">
        <v>44973</v>
      </c>
      <c r="U1375" s="1">
        <v>44992</v>
      </c>
      <c r="V1375">
        <v>15</v>
      </c>
      <c r="W1375" s="1">
        <v>45007</v>
      </c>
      <c r="X1375" s="1">
        <v>44992</v>
      </c>
      <c r="Y1375" s="2">
        <v>16503981</v>
      </c>
      <c r="AF1375" s="2">
        <v>0</v>
      </c>
      <c r="AG1375" s="14">
        <f>SUMIF('consultant-gross'!D:D,eslam.data!AQ1375,'consultant-gross'!F:F)</f>
        <v>0</v>
      </c>
      <c r="AH1375" s="14">
        <f>SUMIF('consultant-gross'!D:D,eslam.data!AQ1375,'consultant-gross'!G:G)</f>
        <v>0</v>
      </c>
      <c r="AI1375" s="14">
        <f>SUMIF('consultant-net'!D:D,eslam.data!AQ1375,'consultant-net'!F:F)</f>
        <v>0</v>
      </c>
      <c r="AJ1375" s="2">
        <f>VLOOKUP(A1375,'eslam-to-invoicing'!A:B,2,0)</f>
        <v>0</v>
      </c>
      <c r="AQ1375" s="2" t="str">
        <f t="shared" si="176"/>
        <v>RO  Supply -Mech- SSC1</v>
      </c>
      <c r="AR1375" s="2" t="str">
        <f t="shared" si="177"/>
        <v>01</v>
      </c>
    </row>
    <row r="1376" spans="1:44" hidden="1" x14ac:dyDescent="0.3">
      <c r="A1376" s="32" t="s">
        <v>114</v>
      </c>
      <c r="B1376" s="32">
        <f>VLOOKUP(A1376,Sheet1!A:B,2,0)</f>
        <v>1</v>
      </c>
      <c r="C1376" s="6">
        <v>2</v>
      </c>
      <c r="D1376" s="25"/>
      <c r="E1376" s="2">
        <v>1896616.800000001</v>
      </c>
      <c r="F1376" s="26">
        <f>_xlfn.MAXIFS('data-from-invoicing'!E:E,'data-from-invoicing'!D:D,eslam.data!AR1376)</f>
        <v>0</v>
      </c>
      <c r="G1376" s="2">
        <f t="shared" si="174"/>
        <v>-1896616.800000001</v>
      </c>
      <c r="H1376" s="2"/>
      <c r="I1376" s="23"/>
      <c r="J1376" s="2">
        <f>SUMIF('collection only'!D:D,eslam.data!AQ1376,'collection only'!E:E)</f>
        <v>1574191.94</v>
      </c>
      <c r="K1376" s="26">
        <f>SUMIF('data-from-invoicing'!D:D,eslam.data!AR1376,'data-from-invoicing'!F:F)</f>
        <v>0</v>
      </c>
      <c r="L1376" s="2">
        <f t="shared" si="175"/>
        <v>-1574191.94</v>
      </c>
      <c r="M1376" s="2"/>
      <c r="Q1376" s="23"/>
      <c r="R1376" s="2">
        <v>1574191.94</v>
      </c>
      <c r="S1376" s="1">
        <v>45016</v>
      </c>
      <c r="T1376" s="1">
        <v>45000</v>
      </c>
      <c r="U1376" s="1">
        <v>45000</v>
      </c>
      <c r="V1376">
        <v>15</v>
      </c>
      <c r="W1376" s="1">
        <v>45015</v>
      </c>
      <c r="X1376" s="1">
        <v>44999</v>
      </c>
      <c r="Y1376" s="2">
        <v>18400597.800000001</v>
      </c>
      <c r="AF1376" s="2">
        <v>0</v>
      </c>
      <c r="AG1376" s="14">
        <f>SUMIF('consultant-gross'!D:D,eslam.data!AQ1376,'consultant-gross'!F:F)</f>
        <v>0</v>
      </c>
      <c r="AH1376" s="14">
        <f>SUMIF('consultant-gross'!D:D,eslam.data!AQ1376,'consultant-gross'!G:G)</f>
        <v>0</v>
      </c>
      <c r="AI1376" s="14">
        <f>SUMIF('consultant-net'!D:D,eslam.data!AQ1376,'consultant-net'!F:F)</f>
        <v>0</v>
      </c>
      <c r="AJ1376" s="2">
        <f>VLOOKUP(A1376,'eslam-to-invoicing'!A:B,2,0)</f>
        <v>0</v>
      </c>
      <c r="AQ1376" s="2" t="str">
        <f t="shared" si="176"/>
        <v>RO  Supply -Mech- SSC2</v>
      </c>
      <c r="AR1376" s="2" t="str">
        <f t="shared" si="177"/>
        <v>02</v>
      </c>
    </row>
    <row r="1377" spans="1:44" hidden="1" x14ac:dyDescent="0.3">
      <c r="A1377" s="32" t="s">
        <v>114</v>
      </c>
      <c r="B1377" s="32">
        <f>VLOOKUP(A1377,Sheet1!A:B,2,0)</f>
        <v>1</v>
      </c>
      <c r="C1377" s="6">
        <v>3</v>
      </c>
      <c r="D1377" s="25"/>
      <c r="E1377" s="2">
        <v>28179089.25</v>
      </c>
      <c r="F1377" s="26">
        <f>_xlfn.MAXIFS('data-from-invoicing'!E:E,'data-from-invoicing'!D:D,eslam.data!AR1377)</f>
        <v>0</v>
      </c>
      <c r="G1377" s="2">
        <f t="shared" si="174"/>
        <v>-28179089.25</v>
      </c>
      <c r="H1377" s="2"/>
      <c r="I1377" s="23"/>
      <c r="J1377" s="2">
        <f>SUMIF('collection only'!D:D,eslam.data!AQ1377,'collection only'!E:E)</f>
        <v>8116147.9035</v>
      </c>
      <c r="K1377" s="26">
        <f>SUMIF('data-from-invoicing'!D:D,eslam.data!AR1377,'data-from-invoicing'!F:F)</f>
        <v>0</v>
      </c>
      <c r="L1377" s="2">
        <f t="shared" si="175"/>
        <v>-8116147.9035</v>
      </c>
      <c r="M1377" s="2"/>
      <c r="Q1377" s="23"/>
      <c r="R1377" s="2">
        <v>8116147.9000000004</v>
      </c>
      <c r="S1377" s="1">
        <v>45016</v>
      </c>
      <c r="T1377" s="1">
        <v>45027</v>
      </c>
      <c r="U1377" s="1">
        <v>45027</v>
      </c>
      <c r="V1377">
        <v>15</v>
      </c>
      <c r="W1377" s="1">
        <v>45042</v>
      </c>
      <c r="X1377" s="1">
        <v>45028</v>
      </c>
      <c r="Y1377" s="2">
        <v>28179089.25</v>
      </c>
      <c r="AF1377" s="2">
        <v>0</v>
      </c>
      <c r="AG1377" s="14">
        <f>SUMIF('consultant-gross'!D:D,eslam.data!AQ1377,'consultant-gross'!F:F)</f>
        <v>0</v>
      </c>
      <c r="AH1377" s="14">
        <f>SUMIF('consultant-gross'!D:D,eslam.data!AQ1377,'consultant-gross'!G:G)</f>
        <v>0</v>
      </c>
      <c r="AI1377" s="14">
        <f>SUMIF('consultant-net'!D:D,eslam.data!AQ1377,'consultant-net'!F:F)</f>
        <v>0</v>
      </c>
      <c r="AJ1377" s="2">
        <f>VLOOKUP(A1377,'eslam-to-invoicing'!A:B,2,0)</f>
        <v>0</v>
      </c>
      <c r="AQ1377" s="2" t="str">
        <f t="shared" si="176"/>
        <v>RO  Supply -Mech- SSC3</v>
      </c>
      <c r="AR1377" s="2" t="str">
        <f t="shared" si="177"/>
        <v>03</v>
      </c>
    </row>
    <row r="1378" spans="1:44" hidden="1" x14ac:dyDescent="0.3">
      <c r="A1378" s="32" t="s">
        <v>114</v>
      </c>
      <c r="B1378" s="32">
        <f>VLOOKUP(A1378,Sheet1!A:B,2,0)</f>
        <v>1</v>
      </c>
      <c r="C1378" s="6">
        <v>4</v>
      </c>
      <c r="D1378" s="25"/>
      <c r="E1378" s="2">
        <v>7605000</v>
      </c>
      <c r="F1378" s="26">
        <f>_xlfn.MAXIFS('data-from-invoicing'!E:E,'data-from-invoicing'!D:D,eslam.data!AR1378)</f>
        <v>0</v>
      </c>
      <c r="G1378" s="2">
        <f t="shared" si="174"/>
        <v>-7605000</v>
      </c>
      <c r="H1378" s="2"/>
      <c r="I1378" s="23"/>
      <c r="J1378" s="2">
        <f>SUMIF('collection only'!D:D,eslam.data!AQ1378,'collection only'!E:E)</f>
        <v>6312150</v>
      </c>
      <c r="K1378" s="26">
        <f>SUMIF('data-from-invoicing'!D:D,eslam.data!AR1378,'data-from-invoicing'!F:F)</f>
        <v>0</v>
      </c>
      <c r="L1378" s="2">
        <f t="shared" si="175"/>
        <v>-6312150</v>
      </c>
      <c r="M1378" s="2"/>
      <c r="Q1378" s="23"/>
      <c r="R1378" s="2">
        <v>6312150</v>
      </c>
      <c r="S1378" s="1">
        <v>45046</v>
      </c>
      <c r="T1378" s="1">
        <v>45046</v>
      </c>
      <c r="U1378" s="1">
        <v>45047</v>
      </c>
      <c r="V1378">
        <v>15</v>
      </c>
      <c r="W1378" s="1">
        <v>45062</v>
      </c>
      <c r="X1378" s="1">
        <v>45054</v>
      </c>
      <c r="Y1378" s="2">
        <v>35784089.25</v>
      </c>
      <c r="AF1378" s="2">
        <v>0</v>
      </c>
      <c r="AG1378" s="14">
        <f>SUMIF('consultant-gross'!D:D,eslam.data!AQ1378,'consultant-gross'!F:F)</f>
        <v>0</v>
      </c>
      <c r="AH1378" s="14">
        <f>SUMIF('consultant-gross'!D:D,eslam.data!AQ1378,'consultant-gross'!G:G)</f>
        <v>0</v>
      </c>
      <c r="AI1378" s="14">
        <f>SUMIF('consultant-net'!D:D,eslam.data!AQ1378,'consultant-net'!F:F)</f>
        <v>0</v>
      </c>
      <c r="AJ1378" s="2">
        <f>VLOOKUP(A1378,'eslam-to-invoicing'!A:B,2,0)</f>
        <v>0</v>
      </c>
      <c r="AQ1378" s="2" t="str">
        <f t="shared" si="176"/>
        <v>RO  Supply -Mech- SSC4</v>
      </c>
      <c r="AR1378" s="2" t="str">
        <f t="shared" si="177"/>
        <v>04</v>
      </c>
    </row>
    <row r="1379" spans="1:44" hidden="1" x14ac:dyDescent="0.3">
      <c r="A1379" s="32" t="s">
        <v>114</v>
      </c>
      <c r="B1379" s="32">
        <f>VLOOKUP(A1379,Sheet1!A:B,2,0)</f>
        <v>1</v>
      </c>
      <c r="C1379" s="6">
        <v>5</v>
      </c>
      <c r="D1379" s="25"/>
      <c r="E1379" s="2">
        <v>4510403.1700000018</v>
      </c>
      <c r="F1379" s="26">
        <f>_xlfn.MAXIFS('data-from-invoicing'!E:E,'data-from-invoicing'!D:D,eslam.data!AR1379)</f>
        <v>0</v>
      </c>
      <c r="G1379" s="2">
        <f t="shared" si="174"/>
        <v>-4510403.1700000018</v>
      </c>
      <c r="H1379" s="2"/>
      <c r="I1379" s="23"/>
      <c r="J1379" s="2">
        <f>SUMIF('collection only'!D:D,eslam.data!AQ1379,'collection only'!E:E)</f>
        <v>2149698.33</v>
      </c>
      <c r="K1379" s="26">
        <f>SUMIF('data-from-invoicing'!D:D,eslam.data!AR1379,'data-from-invoicing'!F:F)</f>
        <v>0</v>
      </c>
      <c r="L1379" s="2">
        <f t="shared" si="175"/>
        <v>-2149698.33</v>
      </c>
      <c r="M1379" s="2"/>
      <c r="Q1379" s="23"/>
      <c r="R1379" s="2">
        <v>3743634.63</v>
      </c>
      <c r="S1379" s="1">
        <v>45138</v>
      </c>
      <c r="T1379" s="1">
        <v>45138</v>
      </c>
      <c r="U1379" s="1">
        <v>45125</v>
      </c>
      <c r="V1379">
        <v>15</v>
      </c>
      <c r="W1379" s="1">
        <v>45140</v>
      </c>
      <c r="X1379" s="1">
        <v>45133</v>
      </c>
      <c r="Y1379" s="2">
        <v>40294492.420000002</v>
      </c>
      <c r="AF1379" s="2">
        <v>0</v>
      </c>
      <c r="AG1379" s="14">
        <f>SUMIF('consultant-gross'!D:D,eslam.data!AQ1379,'consultant-gross'!F:F)</f>
        <v>0</v>
      </c>
      <c r="AH1379" s="14">
        <f>SUMIF('consultant-gross'!D:D,eslam.data!AQ1379,'consultant-gross'!G:G)</f>
        <v>0</v>
      </c>
      <c r="AI1379" s="14">
        <f>SUMIF('consultant-net'!D:D,eslam.data!AQ1379,'consultant-net'!F:F)</f>
        <v>0</v>
      </c>
      <c r="AJ1379" s="2">
        <f>VLOOKUP(A1379,'eslam-to-invoicing'!A:B,2,0)</f>
        <v>0</v>
      </c>
      <c r="AQ1379" s="2" t="str">
        <f t="shared" si="176"/>
        <v>RO  Supply -Mech- SSC5</v>
      </c>
      <c r="AR1379" s="2" t="str">
        <f t="shared" si="177"/>
        <v>05</v>
      </c>
    </row>
    <row r="1380" spans="1:44" hidden="1" x14ac:dyDescent="0.3">
      <c r="A1380" s="32" t="s">
        <v>114</v>
      </c>
      <c r="B1380" s="32">
        <f>VLOOKUP(A1380,Sheet1!A:B,2,0)</f>
        <v>1</v>
      </c>
      <c r="C1380" s="6">
        <v>8</v>
      </c>
      <c r="D1380" s="25"/>
      <c r="E1380" s="2">
        <v>14223589.16</v>
      </c>
      <c r="F1380" s="26">
        <f>_xlfn.MAXIFS('data-from-invoicing'!E:E,'data-from-invoicing'!D:D,eslam.data!AR1380)</f>
        <v>0</v>
      </c>
      <c r="G1380" s="2">
        <f t="shared" si="174"/>
        <v>-14223589.16</v>
      </c>
      <c r="H1380" s="2"/>
      <c r="I1380" s="23"/>
      <c r="J1380" s="2">
        <f>SUMIF('collection only'!D:D,eslam.data!AQ1380,'collection only'!E:E)</f>
        <v>0</v>
      </c>
      <c r="K1380" s="26">
        <f>SUMIF('data-from-invoicing'!D:D,eslam.data!AR1380,'data-from-invoicing'!F:F)</f>
        <v>0</v>
      </c>
      <c r="L1380" s="2">
        <f t="shared" si="175"/>
        <v>0</v>
      </c>
      <c r="M1380" s="2"/>
      <c r="Q1380" s="23"/>
      <c r="R1380" s="2">
        <v>1418035.09</v>
      </c>
      <c r="S1380" s="1">
        <v>45351</v>
      </c>
      <c r="T1380" s="1">
        <v>45347</v>
      </c>
      <c r="U1380" s="1">
        <v>45347</v>
      </c>
      <c r="V1380">
        <v>15</v>
      </c>
      <c r="W1380" s="1">
        <v>45362</v>
      </c>
      <c r="X1380" s="1">
        <v>45349</v>
      </c>
      <c r="Y1380" s="2">
        <v>54518081.579999998</v>
      </c>
      <c r="AF1380" s="2">
        <v>0</v>
      </c>
      <c r="AG1380" s="14">
        <f>SUMIF('consultant-gross'!D:D,eslam.data!AQ1380,'consultant-gross'!F:F)</f>
        <v>0</v>
      </c>
      <c r="AH1380" s="14">
        <f>SUMIF('consultant-gross'!D:D,eslam.data!AQ1380,'consultant-gross'!G:G)</f>
        <v>0</v>
      </c>
      <c r="AI1380" s="14">
        <f>SUMIF('consultant-net'!D:D,eslam.data!AQ1380,'consultant-net'!F:F)</f>
        <v>0</v>
      </c>
      <c r="AJ1380" s="2">
        <f>VLOOKUP(A1380,'eslam-to-invoicing'!A:B,2,0)</f>
        <v>0</v>
      </c>
      <c r="AQ1380" s="2" t="str">
        <f t="shared" si="176"/>
        <v>RO  Supply -Mech- SSC8</v>
      </c>
      <c r="AR1380" s="2" t="str">
        <f t="shared" si="177"/>
        <v>08</v>
      </c>
    </row>
    <row r="1381" spans="1:44" hidden="1" x14ac:dyDescent="0.3">
      <c r="A1381" s="32" t="s">
        <v>145</v>
      </c>
      <c r="B1381" s="32">
        <f>VLOOKUP(A1381,Sheet1!A:B,2,0)</f>
        <v>1</v>
      </c>
      <c r="C1381" s="6">
        <v>1</v>
      </c>
      <c r="D1381" s="25"/>
      <c r="E1381" s="2">
        <v>35549128.539999999</v>
      </c>
      <c r="F1381" s="26">
        <f>_xlfn.MAXIFS('data-from-invoicing'!E:E,'data-from-invoicing'!D:D,eslam.data!AR1381)</f>
        <v>0</v>
      </c>
      <c r="G1381" s="2">
        <f t="shared" si="174"/>
        <v>-35549128.539999999</v>
      </c>
      <c r="H1381" s="2"/>
      <c r="I1381" s="23"/>
      <c r="J1381" s="2">
        <f>SUMIF('collection only'!D:D,eslam.data!AQ1381,'collection only'!E:E)</f>
        <v>0</v>
      </c>
      <c r="K1381" s="26">
        <f>SUMIF('data-from-invoicing'!D:D,eslam.data!AR1381,'data-from-invoicing'!F:F)</f>
        <v>0</v>
      </c>
      <c r="L1381" s="2">
        <f t="shared" si="175"/>
        <v>0</v>
      </c>
      <c r="M1381" s="2"/>
      <c r="Q1381" s="23"/>
      <c r="R1381" s="2">
        <v>28083811.550000001</v>
      </c>
      <c r="S1381" s="1">
        <v>45322</v>
      </c>
      <c r="T1381" s="1">
        <v>45322</v>
      </c>
      <c r="U1381" s="1">
        <v>45350</v>
      </c>
      <c r="V1381">
        <v>15</v>
      </c>
      <c r="W1381" s="1">
        <v>45365</v>
      </c>
      <c r="X1381" s="1">
        <v>45350</v>
      </c>
      <c r="Y1381" s="2">
        <v>35549128.539999999</v>
      </c>
      <c r="AF1381" s="2">
        <v>0</v>
      </c>
      <c r="AG1381" s="14">
        <f>SUMIF('consultant-gross'!D:D,eslam.data!AQ1381,'consultant-gross'!F:F)</f>
        <v>0</v>
      </c>
      <c r="AH1381" s="14">
        <f>SUMIF('consultant-gross'!D:D,eslam.data!AQ1381,'consultant-gross'!G:G)</f>
        <v>0</v>
      </c>
      <c r="AI1381" s="14">
        <f>SUMIF('consultant-net'!D:D,eslam.data!AQ1381,'consultant-net'!F:F)</f>
        <v>0</v>
      </c>
      <c r="AJ1381" s="2">
        <f>VLOOKUP(A1381,'eslam-to-invoicing'!A:B,2,0)</f>
        <v>0</v>
      </c>
      <c r="AQ1381" s="2" t="str">
        <f t="shared" si="176"/>
        <v>RO 21</v>
      </c>
      <c r="AR1381" s="2" t="str">
        <f t="shared" si="177"/>
        <v>01</v>
      </c>
    </row>
    <row r="1382" spans="1:44" hidden="1" x14ac:dyDescent="0.3">
      <c r="A1382" s="32" t="s">
        <v>145</v>
      </c>
      <c r="B1382" s="32">
        <f>VLOOKUP(A1382,Sheet1!A:B,2,0)</f>
        <v>1</v>
      </c>
      <c r="C1382" s="6">
        <v>2</v>
      </c>
      <c r="D1382" s="25"/>
      <c r="E1382" s="2">
        <v>1807831.2599999979</v>
      </c>
      <c r="F1382" s="26">
        <f>_xlfn.MAXIFS('data-from-invoicing'!E:E,'data-from-invoicing'!D:D,eslam.data!AR1382)</f>
        <v>0</v>
      </c>
      <c r="G1382" s="2">
        <f t="shared" si="174"/>
        <v>-1807831.2599999979</v>
      </c>
      <c r="H1382" s="2"/>
      <c r="I1382" s="23"/>
      <c r="J1382" s="2">
        <f>SUMIF('collection only'!D:D,eslam.data!AQ1382,'collection only'!E:E)</f>
        <v>0</v>
      </c>
      <c r="K1382" s="26">
        <f>SUMIF('data-from-invoicing'!D:D,eslam.data!AR1382,'data-from-invoicing'!F:F)</f>
        <v>0</v>
      </c>
      <c r="L1382" s="2">
        <f t="shared" si="175"/>
        <v>0</v>
      </c>
      <c r="M1382" s="2"/>
      <c r="Q1382" s="23"/>
      <c r="R1382" s="2">
        <v>1880144.51</v>
      </c>
      <c r="S1382" s="1">
        <v>45412</v>
      </c>
      <c r="T1382" s="1">
        <v>45397</v>
      </c>
      <c r="U1382" s="1">
        <v>45413</v>
      </c>
      <c r="V1382">
        <v>15</v>
      </c>
      <c r="W1382" s="1">
        <v>45428</v>
      </c>
      <c r="X1382" s="1">
        <v>45414</v>
      </c>
      <c r="Y1382" s="2">
        <v>37356959.799999997</v>
      </c>
      <c r="AF1382" s="2">
        <v>0</v>
      </c>
      <c r="AG1382" s="14">
        <f>SUMIF('consultant-gross'!D:D,eslam.data!AQ1382,'consultant-gross'!F:F)</f>
        <v>0</v>
      </c>
      <c r="AH1382" s="14">
        <f>SUMIF('consultant-gross'!D:D,eslam.data!AQ1382,'consultant-gross'!G:G)</f>
        <v>0</v>
      </c>
      <c r="AI1382" s="14">
        <f>SUMIF('consultant-net'!D:D,eslam.data!AQ1382,'consultant-net'!F:F)</f>
        <v>0</v>
      </c>
      <c r="AJ1382" s="2">
        <f>VLOOKUP(A1382,'eslam-to-invoicing'!A:B,2,0)</f>
        <v>0</v>
      </c>
      <c r="AQ1382" s="2" t="str">
        <f t="shared" si="176"/>
        <v>RO 22</v>
      </c>
      <c r="AR1382" s="2" t="str">
        <f t="shared" si="177"/>
        <v>02</v>
      </c>
    </row>
    <row r="1383" spans="1:44" hidden="1" x14ac:dyDescent="0.3">
      <c r="A1383" s="6" t="s">
        <v>145</v>
      </c>
      <c r="B1383" s="6">
        <f>VLOOKUP(A1383,Sheet1!A:B,2,0)</f>
        <v>1</v>
      </c>
      <c r="C1383" s="6">
        <v>3</v>
      </c>
      <c r="D1383" s="25"/>
      <c r="F1383" s="26">
        <f>_xlfn.MAXIFS('data-from-invoicing'!E:E,'data-from-invoicing'!D:D,eslam.data!AR1383)</f>
        <v>0</v>
      </c>
      <c r="G1383" s="2">
        <f t="shared" si="174"/>
        <v>0</v>
      </c>
      <c r="H1383" s="2"/>
      <c r="I1383" s="23"/>
      <c r="J1383" s="2">
        <f>SUMIF('collection only'!D:D,eslam.data!AQ1383,'collection only'!E:E)</f>
        <v>0</v>
      </c>
      <c r="K1383" s="26">
        <f>SUMIF('data-from-invoicing'!D:D,eslam.data!AR1383,'data-from-invoicing'!F:F)</f>
        <v>0</v>
      </c>
      <c r="L1383" s="2">
        <f t="shared" si="175"/>
        <v>0</v>
      </c>
      <c r="M1383" s="2"/>
      <c r="Q1383" s="23"/>
      <c r="S1383" s="1">
        <v>45473</v>
      </c>
      <c r="T1383" s="1">
        <v>45473</v>
      </c>
      <c r="U1383" s="1">
        <v>45474</v>
      </c>
      <c r="V1383">
        <v>15</v>
      </c>
      <c r="W1383" s="1">
        <v>45489</v>
      </c>
      <c r="AF1383" s="2">
        <v>0</v>
      </c>
      <c r="AG1383" s="14">
        <f>SUMIF('consultant-gross'!D:D,eslam.data!AQ1383,'consultant-gross'!F:F)</f>
        <v>0</v>
      </c>
      <c r="AH1383" s="14">
        <f>SUMIF('consultant-gross'!D:D,eslam.data!AQ1383,'consultant-gross'!G:G)</f>
        <v>0</v>
      </c>
      <c r="AI1383" s="14">
        <f>SUMIF('consultant-net'!D:D,eslam.data!AQ1383,'consultant-net'!F:F)</f>
        <v>0</v>
      </c>
      <c r="AJ1383" s="2">
        <f>VLOOKUP(A1383,'eslam-to-invoicing'!A:B,2,0)</f>
        <v>0</v>
      </c>
      <c r="AQ1383" s="2" t="str">
        <f t="shared" si="176"/>
        <v>RO 23</v>
      </c>
      <c r="AR1383" s="2" t="str">
        <f t="shared" si="177"/>
        <v>03</v>
      </c>
    </row>
    <row r="1384" spans="1:44" hidden="1" x14ac:dyDescent="0.3">
      <c r="A1384" s="32" t="s">
        <v>115</v>
      </c>
      <c r="B1384" s="32">
        <f>VLOOKUP(A1384,Sheet1!A:B,2,0)</f>
        <v>1</v>
      </c>
      <c r="C1384" s="6">
        <v>1</v>
      </c>
      <c r="D1384" s="25"/>
      <c r="E1384" s="2">
        <v>14675847.720000001</v>
      </c>
      <c r="F1384" s="26">
        <f>_xlfn.MAXIFS('data-from-invoicing'!E:E,'data-from-invoicing'!D:D,eslam.data!AR1384)</f>
        <v>0</v>
      </c>
      <c r="G1384" s="2">
        <f t="shared" si="174"/>
        <v>-14675847.720000001</v>
      </c>
      <c r="H1384" s="2"/>
      <c r="I1384" s="23"/>
      <c r="J1384" s="2">
        <f>SUMIF('collection only'!D:D,eslam.data!AQ1384,'collection only'!E:E)</f>
        <v>15849915.529999999</v>
      </c>
      <c r="K1384" s="26">
        <f>SUMIF('data-from-invoicing'!D:D,eslam.data!AR1384,'data-from-invoicing'!F:F)</f>
        <v>0</v>
      </c>
      <c r="L1384" s="2">
        <f t="shared" si="175"/>
        <v>-15849915.529999999</v>
      </c>
      <c r="M1384" s="2"/>
      <c r="Q1384" s="23"/>
      <c r="R1384" s="2">
        <v>16583707.92</v>
      </c>
      <c r="S1384" s="1">
        <v>44985</v>
      </c>
      <c r="T1384" s="1">
        <v>44993</v>
      </c>
      <c r="U1384" s="1">
        <v>44992</v>
      </c>
      <c r="V1384">
        <v>15</v>
      </c>
      <c r="W1384" s="1">
        <v>45007</v>
      </c>
      <c r="X1384" s="1">
        <v>44998</v>
      </c>
      <c r="Y1384" s="2">
        <v>14675847.720000001</v>
      </c>
      <c r="AF1384" s="2">
        <v>0</v>
      </c>
      <c r="AG1384" s="14">
        <f>SUMIF('consultant-gross'!D:D,eslam.data!AQ1384,'consultant-gross'!F:F)</f>
        <v>0</v>
      </c>
      <c r="AH1384" s="14">
        <f>SUMIF('consultant-gross'!D:D,eslam.data!AQ1384,'consultant-gross'!G:G)</f>
        <v>0</v>
      </c>
      <c r="AI1384" s="14">
        <f>SUMIF('consultant-net'!D:D,eslam.data!AQ1384,'consultant-net'!F:F)</f>
        <v>0</v>
      </c>
      <c r="AJ1384" s="2">
        <f>VLOOKUP(A1384,'eslam-to-invoicing'!A:B,2,0)</f>
        <v>0</v>
      </c>
      <c r="AQ1384" s="2" t="str">
        <f t="shared" si="176"/>
        <v>RO Pump room - SSC - price diff.1</v>
      </c>
      <c r="AR1384" s="2" t="str">
        <f t="shared" si="177"/>
        <v>01</v>
      </c>
    </row>
    <row r="1385" spans="1:44" hidden="1" x14ac:dyDescent="0.3">
      <c r="A1385" s="32" t="s">
        <v>115</v>
      </c>
      <c r="B1385" s="32">
        <f>VLOOKUP(A1385,Sheet1!A:B,2,0)</f>
        <v>1</v>
      </c>
      <c r="C1385" s="6">
        <v>2</v>
      </c>
      <c r="D1385" s="25"/>
      <c r="E1385" s="2">
        <v>1686530.02</v>
      </c>
      <c r="F1385" s="26">
        <f>_xlfn.MAXIFS('data-from-invoicing'!E:E,'data-from-invoicing'!D:D,eslam.data!AR1385)</f>
        <v>0</v>
      </c>
      <c r="G1385" s="2">
        <f t="shared" si="174"/>
        <v>-1686530.02</v>
      </c>
      <c r="H1385" s="2"/>
      <c r="I1385" s="23"/>
      <c r="J1385" s="2">
        <f>SUMIF('collection only'!D:D,eslam.data!AQ1385,'collection only'!E:E)</f>
        <v>918959</v>
      </c>
      <c r="K1385" s="26">
        <f>SUMIF('data-from-invoicing'!D:D,eslam.data!AR1385,'data-from-invoicing'!F:F)</f>
        <v>0</v>
      </c>
      <c r="L1385" s="2">
        <f t="shared" si="175"/>
        <v>-918959</v>
      </c>
      <c r="M1385" s="2"/>
      <c r="Q1385" s="23"/>
      <c r="R1385" s="2">
        <v>1905778.92</v>
      </c>
      <c r="S1385" s="1">
        <v>45016</v>
      </c>
      <c r="T1385" s="1">
        <v>45000</v>
      </c>
      <c r="U1385" s="1">
        <v>45000</v>
      </c>
      <c r="V1385">
        <v>15</v>
      </c>
      <c r="W1385" s="1">
        <v>45015</v>
      </c>
      <c r="X1385" s="1">
        <v>45000</v>
      </c>
      <c r="Y1385" s="2">
        <v>16362377.74</v>
      </c>
      <c r="AF1385" s="2">
        <v>0</v>
      </c>
      <c r="AG1385" s="14">
        <f>SUMIF('consultant-gross'!D:D,eslam.data!AQ1385,'consultant-gross'!F:F)</f>
        <v>0</v>
      </c>
      <c r="AH1385" s="14">
        <f>SUMIF('consultant-gross'!D:D,eslam.data!AQ1385,'consultant-gross'!G:G)</f>
        <v>0</v>
      </c>
      <c r="AI1385" s="14">
        <f>SUMIF('consultant-net'!D:D,eslam.data!AQ1385,'consultant-net'!F:F)</f>
        <v>0</v>
      </c>
      <c r="AJ1385" s="2">
        <f>VLOOKUP(A1385,'eslam-to-invoicing'!A:B,2,0)</f>
        <v>0</v>
      </c>
      <c r="AQ1385" s="2" t="str">
        <f t="shared" si="176"/>
        <v>RO Pump room - SSC - price diff.2</v>
      </c>
      <c r="AR1385" s="2" t="str">
        <f t="shared" si="177"/>
        <v>02</v>
      </c>
    </row>
    <row r="1386" spans="1:44" hidden="1" x14ac:dyDescent="0.3">
      <c r="A1386" s="32" t="s">
        <v>115</v>
      </c>
      <c r="B1386" s="32">
        <f>VLOOKUP(A1386,Sheet1!A:B,2,0)</f>
        <v>1</v>
      </c>
      <c r="C1386" s="6">
        <v>3</v>
      </c>
      <c r="D1386" s="25"/>
      <c r="E1386" s="2">
        <v>8704005.4700000007</v>
      </c>
      <c r="F1386" s="26">
        <f>_xlfn.MAXIFS('data-from-invoicing'!E:E,'data-from-invoicing'!D:D,eslam.data!AR1386)</f>
        <v>0</v>
      </c>
      <c r="G1386" s="2">
        <f t="shared" si="174"/>
        <v>-8704005.4700000007</v>
      </c>
      <c r="H1386" s="2"/>
      <c r="I1386" s="23"/>
      <c r="J1386" s="2">
        <f>SUMIF('collection only'!D:D,eslam.data!AQ1386,'collection only'!E:E)</f>
        <v>9400325.9199999999</v>
      </c>
      <c r="K1386" s="26">
        <f>SUMIF('data-from-invoicing'!D:D,eslam.data!AR1386,'data-from-invoicing'!F:F)</f>
        <v>0</v>
      </c>
      <c r="L1386" s="2">
        <f t="shared" si="175"/>
        <v>-9400325.9199999999</v>
      </c>
      <c r="M1386" s="2"/>
      <c r="Q1386" s="23"/>
      <c r="R1386" s="2">
        <v>9835526.1899999995</v>
      </c>
      <c r="S1386" s="1">
        <v>45016</v>
      </c>
      <c r="T1386" s="1">
        <v>45028</v>
      </c>
      <c r="U1386" s="1">
        <v>45028</v>
      </c>
      <c r="V1386">
        <v>15</v>
      </c>
      <c r="W1386" s="1">
        <v>45043</v>
      </c>
      <c r="X1386" s="1">
        <v>45028</v>
      </c>
      <c r="Y1386" s="2">
        <v>25066383.210000001</v>
      </c>
      <c r="AF1386" s="2">
        <v>0</v>
      </c>
      <c r="AG1386" s="14">
        <f>SUMIF('consultant-gross'!D:D,eslam.data!AQ1386,'consultant-gross'!F:F)</f>
        <v>0</v>
      </c>
      <c r="AH1386" s="14">
        <f>SUMIF('consultant-gross'!D:D,eslam.data!AQ1386,'consultant-gross'!G:G)</f>
        <v>0</v>
      </c>
      <c r="AI1386" s="14">
        <f>SUMIF('consultant-net'!D:D,eslam.data!AQ1386,'consultant-net'!F:F)</f>
        <v>0</v>
      </c>
      <c r="AJ1386" s="2">
        <f>VLOOKUP(A1386,'eslam-to-invoicing'!A:B,2,0)</f>
        <v>0</v>
      </c>
      <c r="AQ1386" s="2" t="str">
        <f t="shared" si="176"/>
        <v>RO Pump room - SSC - price diff.3</v>
      </c>
      <c r="AR1386" s="2" t="str">
        <f t="shared" si="177"/>
        <v>03</v>
      </c>
    </row>
    <row r="1387" spans="1:44" hidden="1" x14ac:dyDescent="0.3">
      <c r="A1387" s="32" t="s">
        <v>115</v>
      </c>
      <c r="B1387" s="32">
        <f>VLOOKUP(A1387,Sheet1!A:B,2,0)</f>
        <v>1</v>
      </c>
      <c r="C1387" s="6">
        <v>4</v>
      </c>
      <c r="D1387" s="25"/>
      <c r="E1387" s="2">
        <v>6762600</v>
      </c>
      <c r="F1387" s="26">
        <f>_xlfn.MAXIFS('data-from-invoicing'!E:E,'data-from-invoicing'!D:D,eslam.data!AR1387)</f>
        <v>0</v>
      </c>
      <c r="G1387" s="2">
        <f t="shared" si="174"/>
        <v>-6762600</v>
      </c>
      <c r="H1387" s="2"/>
      <c r="I1387" s="23"/>
      <c r="J1387" s="2">
        <f>SUMIF('collection only'!D:D,eslam.data!AQ1387,'collection only'!E:E)</f>
        <v>7294244.1699999999</v>
      </c>
      <c r="K1387" s="26">
        <f>SUMIF('data-from-invoicing'!D:D,eslam.data!AR1387,'data-from-invoicing'!F:F)</f>
        <v>0</v>
      </c>
      <c r="L1387" s="2">
        <f t="shared" si="175"/>
        <v>-7294244.1699999999</v>
      </c>
      <c r="M1387" s="2"/>
      <c r="Q1387" s="23"/>
      <c r="R1387" s="2">
        <v>7303608</v>
      </c>
      <c r="S1387" s="1">
        <v>45046</v>
      </c>
      <c r="T1387" s="1">
        <v>45047</v>
      </c>
      <c r="U1387" s="1">
        <v>45055</v>
      </c>
      <c r="V1387">
        <v>15</v>
      </c>
      <c r="W1387" s="1">
        <v>45070</v>
      </c>
      <c r="X1387" s="1">
        <v>45055</v>
      </c>
      <c r="Y1387" s="2">
        <v>31828983.210000001</v>
      </c>
      <c r="AF1387" s="2">
        <v>0</v>
      </c>
      <c r="AG1387" s="14">
        <f>SUMIF('consultant-gross'!D:D,eslam.data!AQ1387,'consultant-gross'!F:F)</f>
        <v>0</v>
      </c>
      <c r="AH1387" s="14">
        <f>SUMIF('consultant-gross'!D:D,eslam.data!AQ1387,'consultant-gross'!G:G)</f>
        <v>0</v>
      </c>
      <c r="AI1387" s="14">
        <f>SUMIF('consultant-net'!D:D,eslam.data!AQ1387,'consultant-net'!F:F)</f>
        <v>0</v>
      </c>
      <c r="AJ1387" s="2">
        <f>VLOOKUP(A1387,'eslam-to-invoicing'!A:B,2,0)</f>
        <v>0</v>
      </c>
      <c r="AQ1387" s="2" t="str">
        <f t="shared" si="176"/>
        <v>RO Pump room - SSC - price diff.4</v>
      </c>
      <c r="AR1387" s="2" t="str">
        <f t="shared" si="177"/>
        <v>04</v>
      </c>
    </row>
    <row r="1388" spans="1:44" hidden="1" x14ac:dyDescent="0.3">
      <c r="A1388" s="6" t="s">
        <v>124</v>
      </c>
      <c r="B1388" s="6">
        <f>VLOOKUP(A1388,Sheet1!A:B,2,0)</f>
        <v>1</v>
      </c>
      <c r="C1388" s="6">
        <v>1</v>
      </c>
      <c r="D1388" s="25"/>
      <c r="F1388" s="26">
        <f>_xlfn.MAXIFS('data-from-invoicing'!E:E,'data-from-invoicing'!D:D,eslam.data!AR1388)</f>
        <v>0</v>
      </c>
      <c r="G1388" s="2">
        <f t="shared" si="174"/>
        <v>0</v>
      </c>
      <c r="H1388" s="2"/>
      <c r="I1388" s="23"/>
      <c r="J1388" s="2">
        <f>SUMIF('collection only'!D:D,eslam.data!AQ1388,'collection only'!E:E)</f>
        <v>1.0000000000000001E-5</v>
      </c>
      <c r="K1388" s="26">
        <f>SUMIF('data-from-invoicing'!D:D,eslam.data!AR1388,'data-from-invoicing'!F:F)</f>
        <v>0</v>
      </c>
      <c r="L1388" s="2">
        <f t="shared" si="175"/>
        <v>-1.0000000000000001E-5</v>
      </c>
      <c r="M1388" s="2"/>
      <c r="Q1388" s="23"/>
      <c r="S1388" s="1">
        <v>45107</v>
      </c>
      <c r="T1388" s="1">
        <v>45107</v>
      </c>
      <c r="U1388" s="1">
        <v>45107</v>
      </c>
      <c r="V1388">
        <v>15</v>
      </c>
      <c r="W1388" s="1">
        <v>45122</v>
      </c>
      <c r="AF1388" s="2">
        <v>0</v>
      </c>
      <c r="AG1388" s="14">
        <f>SUMIF('consultant-gross'!D:D,eslam.data!AQ1388,'consultant-gross'!F:F)</f>
        <v>0</v>
      </c>
      <c r="AH1388" s="14">
        <f>SUMIF('consultant-gross'!D:D,eslam.data!AQ1388,'consultant-gross'!G:G)</f>
        <v>0</v>
      </c>
      <c r="AI1388" s="14">
        <f>SUMIF('consultant-net'!D:D,eslam.data!AQ1388,'consultant-net'!F:F)</f>
        <v>0</v>
      </c>
      <c r="AJ1388" s="2">
        <f>VLOOKUP(A1388,'eslam-to-invoicing'!A:B,2,0)</f>
        <v>0</v>
      </c>
      <c r="AQ1388" s="2" t="str">
        <f t="shared" si="176"/>
        <v>RO.21</v>
      </c>
      <c r="AR1388" s="2" t="str">
        <f t="shared" si="177"/>
        <v>01</v>
      </c>
    </row>
    <row r="1389" spans="1:44" hidden="1" x14ac:dyDescent="0.3">
      <c r="A1389" s="32" t="s">
        <v>79</v>
      </c>
      <c r="B1389" s="32">
        <f>VLOOKUP(A1389,Sheet1!A:B,2,0)</f>
        <v>1</v>
      </c>
      <c r="C1389" s="6">
        <v>1</v>
      </c>
      <c r="D1389" s="25"/>
      <c r="E1389" s="2">
        <v>21476647.48</v>
      </c>
      <c r="F1389" s="26">
        <f>_xlfn.MAXIFS('data-from-invoicing'!E:E,'data-from-invoicing'!D:D,eslam.data!AR1389)</f>
        <v>1143460</v>
      </c>
      <c r="G1389" s="2">
        <f t="shared" si="174"/>
        <v>-20333187.48</v>
      </c>
      <c r="H1389" s="2"/>
      <c r="I1389" s="23"/>
      <c r="J1389" s="2">
        <f>SUMIF('collection only'!D:D,eslam.data!AQ1389,'collection only'!E:E)</f>
        <v>125716551.50999999</v>
      </c>
      <c r="K1389" s="26">
        <f>SUMIF('data-from-invoicing'!D:D,eslam.data!AR1389,'data-from-invoicing'!F:F)</f>
        <v>823066.73</v>
      </c>
      <c r="L1389" s="2">
        <f t="shared" si="175"/>
        <v>-124893484.77999999</v>
      </c>
      <c r="M1389" s="2"/>
      <c r="Q1389" s="23"/>
      <c r="R1389" s="2">
        <v>17181317.989999998</v>
      </c>
      <c r="S1389" s="1">
        <v>44561</v>
      </c>
      <c r="T1389" s="1">
        <v>44571</v>
      </c>
      <c r="U1389" s="1">
        <v>44572</v>
      </c>
      <c r="V1389">
        <v>42</v>
      </c>
      <c r="W1389" s="1">
        <v>44614</v>
      </c>
      <c r="X1389" s="1">
        <v>44620</v>
      </c>
      <c r="Y1389" s="2">
        <v>21476647.48</v>
      </c>
      <c r="AF1389" s="2">
        <v>0</v>
      </c>
      <c r="AG1389" s="14">
        <f>SUMIF('consultant-gross'!D:D,eslam.data!AQ1389,'consultant-gross'!F:F)</f>
        <v>21476647.48</v>
      </c>
      <c r="AH1389" s="14">
        <f>SUMIF('consultant-gross'!D:D,eslam.data!AQ1389,'consultant-gross'!G:G)</f>
        <v>21476647.48</v>
      </c>
      <c r="AI1389" s="14">
        <f>SUMIF('consultant-net'!D:D,eslam.data!AQ1389,'consultant-net'!F:F)</f>
        <v>17181317.989999998</v>
      </c>
      <c r="AJ1389" s="2" t="str">
        <f>VLOOKUP(A1389,'eslam-to-invoicing'!A:B,2,0)</f>
        <v>EGAT New Rolling Mill 4</v>
      </c>
      <c r="AQ1389" s="2" t="str">
        <f t="shared" si="176"/>
        <v>Rolling Mill #4-TRAESUEZ1</v>
      </c>
      <c r="AR1389" s="2" t="str">
        <f t="shared" si="177"/>
        <v>EGAT New Rolling Mill 41</v>
      </c>
    </row>
    <row r="1390" spans="1:44" hidden="1" x14ac:dyDescent="0.3">
      <c r="A1390" s="32" t="s">
        <v>79</v>
      </c>
      <c r="B1390" s="32">
        <f>VLOOKUP(A1390,Sheet1!A:B,2,0)</f>
        <v>1</v>
      </c>
      <c r="C1390" s="6">
        <v>2</v>
      </c>
      <c r="D1390" s="25"/>
      <c r="E1390" s="2">
        <v>13583921.529999999</v>
      </c>
      <c r="F1390" s="26">
        <f>_xlfn.MAXIFS('data-from-invoicing'!E:E,'data-from-invoicing'!D:D,eslam.data!AR1390)</f>
        <v>0</v>
      </c>
      <c r="G1390" s="2">
        <f t="shared" si="174"/>
        <v>-13583921.529999999</v>
      </c>
      <c r="H1390" s="2"/>
      <c r="I1390" s="23"/>
      <c r="J1390" s="2">
        <f>SUMIF('collection only'!D:D,eslam.data!AQ1390,'collection only'!E:E)</f>
        <v>12106800.039999999</v>
      </c>
      <c r="K1390" s="26">
        <f>SUMIF('data-from-invoicing'!D:D,eslam.data!AR1390,'data-from-invoicing'!F:F)</f>
        <v>0</v>
      </c>
      <c r="L1390" s="2">
        <f t="shared" si="175"/>
        <v>-12106800.039999999</v>
      </c>
      <c r="M1390" s="2"/>
      <c r="Q1390" s="23"/>
      <c r="R1390" s="2">
        <v>11564103.960000001</v>
      </c>
      <c r="S1390" s="1">
        <v>44620</v>
      </c>
      <c r="T1390" s="1">
        <v>44630</v>
      </c>
      <c r="U1390" s="1">
        <v>44634</v>
      </c>
      <c r="V1390">
        <v>42</v>
      </c>
      <c r="W1390" s="1">
        <v>44676</v>
      </c>
      <c r="X1390" s="1">
        <v>44642</v>
      </c>
      <c r="Y1390" s="2">
        <v>35060569.009999998</v>
      </c>
      <c r="AF1390" s="2">
        <v>0</v>
      </c>
      <c r="AG1390" s="14">
        <f>SUMIF('consultant-gross'!D:D,eslam.data!AQ1390,'consultant-gross'!F:F)</f>
        <v>13583921.529999997</v>
      </c>
      <c r="AH1390" s="14">
        <f>SUMIF('consultant-gross'!D:D,eslam.data!AQ1390,'consultant-gross'!G:G)</f>
        <v>35060569.009999998</v>
      </c>
      <c r="AI1390" s="14">
        <f>SUMIF('consultant-net'!D:D,eslam.data!AQ1390,'consultant-net'!F:F)</f>
        <v>11564103.960000001</v>
      </c>
      <c r="AJ1390" s="2" t="str">
        <f>VLOOKUP(A1390,'eslam-to-invoicing'!A:B,2,0)</f>
        <v>EGAT New Rolling Mill 4</v>
      </c>
      <c r="AQ1390" s="2" t="str">
        <f t="shared" si="176"/>
        <v>Rolling Mill #4-TRAESUEZ2</v>
      </c>
      <c r="AR1390" s="2" t="str">
        <f t="shared" si="177"/>
        <v>EGAT New Rolling Mill 42</v>
      </c>
    </row>
    <row r="1391" spans="1:44" hidden="1" x14ac:dyDescent="0.3">
      <c r="A1391" s="32" t="s">
        <v>79</v>
      </c>
      <c r="B1391" s="32">
        <f>VLOOKUP(A1391,Sheet1!A:B,2,0)</f>
        <v>1</v>
      </c>
      <c r="C1391" s="6">
        <v>3</v>
      </c>
      <c r="D1391" s="25"/>
      <c r="E1391" s="2">
        <v>12117327.000000009</v>
      </c>
      <c r="F1391" s="26">
        <f>_xlfn.MAXIFS('data-from-invoicing'!E:E,'data-from-invoicing'!D:D,eslam.data!AR1391)</f>
        <v>0</v>
      </c>
      <c r="G1391" s="2">
        <f t="shared" si="174"/>
        <v>-12117327.000000009</v>
      </c>
      <c r="H1391" s="2"/>
      <c r="I1391" s="23"/>
      <c r="J1391" s="2">
        <f>SUMIF('collection only'!D:D,eslam.data!AQ1391,'collection only'!E:E)</f>
        <v>10231445.300000001</v>
      </c>
      <c r="K1391" s="26">
        <f>SUMIF('data-from-invoicing'!D:D,eslam.data!AR1391,'data-from-invoicing'!F:F)</f>
        <v>0</v>
      </c>
      <c r="L1391" s="2">
        <f t="shared" si="175"/>
        <v>-10231445.300000001</v>
      </c>
      <c r="M1391" s="2"/>
      <c r="Q1391" s="23"/>
      <c r="R1391" s="2">
        <v>10352618.57</v>
      </c>
      <c r="S1391" s="1">
        <v>44651</v>
      </c>
      <c r="T1391" s="1">
        <v>44661</v>
      </c>
      <c r="U1391" s="1">
        <v>44663</v>
      </c>
      <c r="V1391">
        <v>42</v>
      </c>
      <c r="W1391" s="1">
        <v>44705</v>
      </c>
      <c r="X1391" s="1">
        <v>44671</v>
      </c>
      <c r="Y1391" s="2">
        <v>47177896.010000013</v>
      </c>
      <c r="AF1391" s="2">
        <v>0</v>
      </c>
      <c r="AG1391" s="14">
        <f>SUMIF('consultant-gross'!D:D,eslam.data!AQ1391,'consultant-gross'!F:F)</f>
        <v>12117327.000000007</v>
      </c>
      <c r="AH1391" s="14">
        <f>SUMIF('consultant-gross'!D:D,eslam.data!AQ1391,'consultant-gross'!G:G)</f>
        <v>47177896.010000005</v>
      </c>
      <c r="AI1391" s="14">
        <f>SUMIF('consultant-net'!D:D,eslam.data!AQ1391,'consultant-net'!F:F)</f>
        <v>10352618.57</v>
      </c>
      <c r="AJ1391" s="2" t="str">
        <f>VLOOKUP(A1391,'eslam-to-invoicing'!A:B,2,0)</f>
        <v>EGAT New Rolling Mill 4</v>
      </c>
      <c r="AQ1391" s="2" t="str">
        <f t="shared" si="176"/>
        <v>Rolling Mill #4-TRAESUEZ3</v>
      </c>
      <c r="AR1391" s="2" t="str">
        <f t="shared" si="177"/>
        <v>EGAT New Rolling Mill 43</v>
      </c>
    </row>
    <row r="1392" spans="1:44" hidden="1" x14ac:dyDescent="0.3">
      <c r="A1392" s="32" t="s">
        <v>79</v>
      </c>
      <c r="B1392" s="32">
        <f>VLOOKUP(A1392,Sheet1!A:B,2,0)</f>
        <v>1</v>
      </c>
      <c r="C1392" s="6">
        <v>4</v>
      </c>
      <c r="D1392" s="25"/>
      <c r="E1392" s="2">
        <v>8075015.7899999917</v>
      </c>
      <c r="F1392" s="26">
        <f>_xlfn.MAXIFS('data-from-invoicing'!E:E,'data-from-invoicing'!D:D,eslam.data!AR1392)</f>
        <v>0</v>
      </c>
      <c r="G1392" s="2">
        <f t="shared" si="174"/>
        <v>-8075015.7899999917</v>
      </c>
      <c r="H1392" s="2"/>
      <c r="I1392" s="23"/>
      <c r="J1392" s="2">
        <f>SUMIF('collection only'!D:D,eslam.data!AQ1392,'collection only'!E:E)</f>
        <v>6596541.3799999999</v>
      </c>
      <c r="K1392" s="26">
        <f>SUMIF('data-from-invoicing'!D:D,eslam.data!AR1392,'data-from-invoicing'!F:F)</f>
        <v>0</v>
      </c>
      <c r="L1392" s="2">
        <f t="shared" si="175"/>
        <v>-6596541.3799999999</v>
      </c>
      <c r="M1392" s="2"/>
      <c r="Q1392" s="23"/>
      <c r="R1392" s="2">
        <v>6677291.5499999998</v>
      </c>
      <c r="S1392" s="1">
        <v>44681</v>
      </c>
      <c r="T1392" s="1">
        <v>44679</v>
      </c>
      <c r="U1392" s="1">
        <v>44679</v>
      </c>
      <c r="V1392">
        <v>42</v>
      </c>
      <c r="W1392" s="1">
        <v>44721</v>
      </c>
      <c r="X1392" s="1">
        <v>44698</v>
      </c>
      <c r="Y1392" s="2">
        <v>55252911.799999997</v>
      </c>
      <c r="AF1392" s="2">
        <v>0</v>
      </c>
      <c r="AG1392" s="14">
        <f>SUMIF('consultant-gross'!D:D,eslam.data!AQ1392,'consultant-gross'!F:F)</f>
        <v>8075015.7899999917</v>
      </c>
      <c r="AH1392" s="14">
        <f>SUMIF('consultant-gross'!D:D,eslam.data!AQ1392,'consultant-gross'!G:G)</f>
        <v>55252911.799999997</v>
      </c>
      <c r="AI1392" s="14">
        <f>SUMIF('consultant-net'!D:D,eslam.data!AQ1392,'consultant-net'!F:F)</f>
        <v>6677291.5499999998</v>
      </c>
      <c r="AJ1392" s="2" t="str">
        <f>VLOOKUP(A1392,'eslam-to-invoicing'!A:B,2,0)</f>
        <v>EGAT New Rolling Mill 4</v>
      </c>
      <c r="AQ1392" s="2" t="str">
        <f t="shared" si="176"/>
        <v>Rolling Mill #4-TRAESUEZ4</v>
      </c>
      <c r="AR1392" s="2" t="str">
        <f t="shared" si="177"/>
        <v>EGAT New Rolling Mill 44</v>
      </c>
    </row>
    <row r="1393" spans="1:44" hidden="1" x14ac:dyDescent="0.3">
      <c r="A1393" s="32" t="s">
        <v>79</v>
      </c>
      <c r="B1393" s="32">
        <f>VLOOKUP(A1393,Sheet1!A:B,2,0)</f>
        <v>1</v>
      </c>
      <c r="C1393" s="6">
        <v>5</v>
      </c>
      <c r="D1393" s="25"/>
      <c r="E1393" s="2">
        <v>9905844.4300000072</v>
      </c>
      <c r="F1393" s="26">
        <f>_xlfn.MAXIFS('data-from-invoicing'!E:E,'data-from-invoicing'!D:D,eslam.data!AR1393)</f>
        <v>0</v>
      </c>
      <c r="G1393" s="2">
        <f t="shared" si="174"/>
        <v>-9905844.4300000072</v>
      </c>
      <c r="H1393" s="2"/>
      <c r="I1393" s="23"/>
      <c r="J1393" s="2">
        <f>SUMIF('collection only'!D:D,eslam.data!AQ1393,'collection only'!E:E)</f>
        <v>9293714.7200000007</v>
      </c>
      <c r="K1393" s="26">
        <f>SUMIF('data-from-invoicing'!D:D,eslam.data!AR1393,'data-from-invoicing'!F:F)</f>
        <v>0</v>
      </c>
      <c r="L1393" s="2">
        <f t="shared" si="175"/>
        <v>-9293714.7200000007</v>
      </c>
      <c r="M1393" s="2"/>
      <c r="Q1393" s="23"/>
      <c r="R1393" s="2">
        <v>8140659.04</v>
      </c>
      <c r="S1393" s="1">
        <v>44712</v>
      </c>
      <c r="T1393" s="1">
        <v>44717</v>
      </c>
      <c r="U1393" s="1">
        <v>44719</v>
      </c>
      <c r="V1393">
        <v>42</v>
      </c>
      <c r="W1393" s="1">
        <v>44761</v>
      </c>
      <c r="X1393" s="1">
        <v>44748</v>
      </c>
      <c r="Y1393" s="2">
        <v>65158756.229999997</v>
      </c>
      <c r="Z1393" s="2">
        <v>7155944.4500000002</v>
      </c>
      <c r="AF1393" s="2">
        <v>0</v>
      </c>
      <c r="AG1393" s="14">
        <f>SUMIF('consultant-gross'!D:D,eslam.data!AQ1393,'consultant-gross'!F:F)</f>
        <v>9905844.4300000072</v>
      </c>
      <c r="AH1393" s="14">
        <f>SUMIF('consultant-gross'!D:D,eslam.data!AQ1393,'consultant-gross'!G:G)</f>
        <v>65158756.230000004</v>
      </c>
      <c r="AI1393" s="14">
        <f>SUMIF('consultant-net'!D:D,eslam.data!AQ1393,'consultant-net'!F:F)</f>
        <v>8140659.04</v>
      </c>
      <c r="AJ1393" s="2" t="str">
        <f>VLOOKUP(A1393,'eslam-to-invoicing'!A:B,2,0)</f>
        <v>EGAT New Rolling Mill 4</v>
      </c>
      <c r="AQ1393" s="2" t="str">
        <f t="shared" si="176"/>
        <v>Rolling Mill #4-TRAESUEZ5</v>
      </c>
      <c r="AR1393" s="2" t="str">
        <f t="shared" si="177"/>
        <v>EGAT New Rolling Mill 45</v>
      </c>
    </row>
    <row r="1394" spans="1:44" hidden="1" x14ac:dyDescent="0.3">
      <c r="A1394" s="32" t="s">
        <v>79</v>
      </c>
      <c r="B1394" s="32">
        <f>VLOOKUP(A1394,Sheet1!A:B,2,0)</f>
        <v>1</v>
      </c>
      <c r="C1394" s="6">
        <v>6</v>
      </c>
      <c r="D1394" s="25"/>
      <c r="E1394" s="2">
        <v>5743581.3599999994</v>
      </c>
      <c r="F1394" s="26">
        <f>_xlfn.MAXIFS('data-from-invoicing'!E:E,'data-from-invoicing'!D:D,eslam.data!AR1394)</f>
        <v>0</v>
      </c>
      <c r="G1394" s="2">
        <f t="shared" si="174"/>
        <v>-5743581.3599999994</v>
      </c>
      <c r="H1394" s="2"/>
      <c r="I1394" s="23"/>
      <c r="J1394" s="2">
        <f>SUMIF('collection only'!D:D,eslam.data!AQ1394,'collection only'!E:E)</f>
        <v>4622509.21</v>
      </c>
      <c r="K1394" s="26">
        <f>SUMIF('data-from-invoicing'!D:D,eslam.data!AR1394,'data-from-invoicing'!F:F)</f>
        <v>0</v>
      </c>
      <c r="L1394" s="2">
        <f t="shared" si="175"/>
        <v>-4622509.21</v>
      </c>
      <c r="M1394" s="2"/>
      <c r="Q1394" s="23"/>
      <c r="R1394" s="2">
        <v>4679965.0199999996</v>
      </c>
      <c r="S1394" s="1">
        <v>44742</v>
      </c>
      <c r="T1394" s="1">
        <v>44747</v>
      </c>
      <c r="U1394" s="1">
        <v>44748</v>
      </c>
      <c r="V1394">
        <v>42</v>
      </c>
      <c r="W1394" s="1">
        <v>44790</v>
      </c>
      <c r="X1394" s="1">
        <v>44780</v>
      </c>
      <c r="Y1394" s="2">
        <v>70902337.590000004</v>
      </c>
      <c r="AA1394" s="2">
        <v>7496344.1500000004</v>
      </c>
      <c r="AF1394" s="2">
        <v>0</v>
      </c>
      <c r="AG1394" s="14">
        <f>SUMIF('consultant-gross'!D:D,eslam.data!AQ1394,'consultant-gross'!F:F)</f>
        <v>5743581.3599999994</v>
      </c>
      <c r="AH1394" s="14">
        <f>SUMIF('consultant-gross'!D:D,eslam.data!AQ1394,'consultant-gross'!G:G)</f>
        <v>70902337.590000004</v>
      </c>
      <c r="AI1394" s="14">
        <f>SUMIF('consultant-net'!D:D,eslam.data!AQ1394,'consultant-net'!F:F)</f>
        <v>4679965.0199999996</v>
      </c>
      <c r="AJ1394" s="2" t="str">
        <f>VLOOKUP(A1394,'eslam-to-invoicing'!A:B,2,0)</f>
        <v>EGAT New Rolling Mill 4</v>
      </c>
      <c r="AQ1394" s="2" t="str">
        <f t="shared" si="176"/>
        <v>Rolling Mill #4-TRAESUEZ6</v>
      </c>
      <c r="AR1394" s="2" t="str">
        <f t="shared" si="177"/>
        <v>EGAT New Rolling Mill 46</v>
      </c>
    </row>
    <row r="1395" spans="1:44" hidden="1" x14ac:dyDescent="0.3">
      <c r="A1395" s="32" t="s">
        <v>79</v>
      </c>
      <c r="B1395" s="32">
        <f>VLOOKUP(A1395,Sheet1!A:B,2,0)</f>
        <v>1</v>
      </c>
      <c r="C1395" s="6">
        <v>7</v>
      </c>
      <c r="D1395" s="25"/>
      <c r="E1395" s="2">
        <v>16796950.930000011</v>
      </c>
      <c r="F1395" s="26">
        <f>_xlfn.MAXIFS('data-from-invoicing'!E:E,'data-from-invoicing'!D:D,eslam.data!AR1395)</f>
        <v>0</v>
      </c>
      <c r="G1395" s="2">
        <f t="shared" si="174"/>
        <v>-16796950.930000011</v>
      </c>
      <c r="H1395" s="2"/>
      <c r="I1395" s="23"/>
      <c r="J1395" s="2">
        <f>SUMIF('collection only'!D:D,eslam.data!AQ1395,'collection only'!E:E)</f>
        <v>13289718.960000001</v>
      </c>
      <c r="K1395" s="26">
        <f>SUMIF('data-from-invoicing'!D:D,eslam.data!AR1395,'data-from-invoicing'!F:F)</f>
        <v>0</v>
      </c>
      <c r="L1395" s="2">
        <f t="shared" si="175"/>
        <v>-13289718.960000001</v>
      </c>
      <c r="M1395" s="2"/>
      <c r="Q1395" s="23"/>
      <c r="R1395" s="2">
        <v>13457708.470000001</v>
      </c>
      <c r="S1395" s="1">
        <v>44773</v>
      </c>
      <c r="T1395" s="1">
        <v>44778</v>
      </c>
      <c r="U1395" s="1">
        <v>44779</v>
      </c>
      <c r="V1395">
        <v>42</v>
      </c>
      <c r="W1395" s="1">
        <v>44821</v>
      </c>
      <c r="X1395" s="1">
        <v>44797</v>
      </c>
      <c r="Y1395" s="2">
        <v>87699288.520000011</v>
      </c>
      <c r="AA1395" s="2">
        <v>7576935.0599999996</v>
      </c>
      <c r="AF1395" s="2">
        <v>0</v>
      </c>
      <c r="AG1395" s="14">
        <f>SUMIF('consultant-gross'!D:D,eslam.data!AQ1395,'consultant-gross'!F:F)</f>
        <v>16796950.930000007</v>
      </c>
      <c r="AH1395" s="14">
        <f>SUMIF('consultant-gross'!D:D,eslam.data!AQ1395,'consultant-gross'!G:G)</f>
        <v>87699288.520000011</v>
      </c>
      <c r="AI1395" s="14">
        <f>SUMIF('consultant-net'!D:D,eslam.data!AQ1395,'consultant-net'!F:F)</f>
        <v>13457708.470000001</v>
      </c>
      <c r="AJ1395" s="2" t="str">
        <f>VLOOKUP(A1395,'eslam-to-invoicing'!A:B,2,0)</f>
        <v>EGAT New Rolling Mill 4</v>
      </c>
      <c r="AQ1395" s="2" t="str">
        <f t="shared" si="176"/>
        <v>Rolling Mill #4-TRAESUEZ7</v>
      </c>
      <c r="AR1395" s="2" t="str">
        <f t="shared" si="177"/>
        <v>EGAT New Rolling Mill 47</v>
      </c>
    </row>
    <row r="1396" spans="1:44" hidden="1" x14ac:dyDescent="0.3">
      <c r="A1396" s="32" t="s">
        <v>79</v>
      </c>
      <c r="B1396" s="32">
        <f>VLOOKUP(A1396,Sheet1!A:B,2,0)</f>
        <v>1</v>
      </c>
      <c r="C1396" s="6">
        <v>8</v>
      </c>
      <c r="D1396" s="25"/>
      <c r="E1396" s="2">
        <v>18519200.96999998</v>
      </c>
      <c r="F1396" s="26">
        <f>_xlfn.MAXIFS('data-from-invoicing'!E:E,'data-from-invoicing'!D:D,eslam.data!AR1396)</f>
        <v>0</v>
      </c>
      <c r="G1396" s="2">
        <f t="shared" si="174"/>
        <v>-18519200.96999998</v>
      </c>
      <c r="H1396" s="2"/>
      <c r="I1396" s="23"/>
      <c r="J1396" s="2">
        <f>SUMIF('collection only'!D:D,eslam.data!AQ1396,'collection only'!E:E)</f>
        <v>16970562.32</v>
      </c>
      <c r="K1396" s="26">
        <f>SUMIF('data-from-invoicing'!D:D,eslam.data!AR1396,'data-from-invoicing'!F:F)</f>
        <v>0</v>
      </c>
      <c r="L1396" s="2">
        <f t="shared" si="175"/>
        <v>-16970562.32</v>
      </c>
      <c r="M1396" s="2"/>
      <c r="Q1396" s="23"/>
      <c r="R1396" s="2">
        <v>14944026.92</v>
      </c>
      <c r="S1396" s="1">
        <v>44804</v>
      </c>
      <c r="T1396" s="1">
        <v>44814</v>
      </c>
      <c r="U1396" s="1">
        <v>44816</v>
      </c>
      <c r="V1396">
        <v>42</v>
      </c>
      <c r="W1396" s="1">
        <v>44858</v>
      </c>
      <c r="X1396" s="1">
        <v>44831</v>
      </c>
      <c r="Y1396" s="2">
        <v>106218489.48999999</v>
      </c>
      <c r="AA1396" s="2">
        <v>8091599.6500000004</v>
      </c>
      <c r="AF1396" s="2">
        <v>0</v>
      </c>
      <c r="AG1396" s="14">
        <f>SUMIF('consultant-gross'!D:D,eslam.data!AQ1396,'consultant-gross'!F:F)</f>
        <v>18519200.969999984</v>
      </c>
      <c r="AH1396" s="14">
        <f>SUMIF('consultant-gross'!D:D,eslam.data!AQ1396,'consultant-gross'!G:G)</f>
        <v>106218489.48999999</v>
      </c>
      <c r="AI1396" s="14">
        <f>SUMIF('consultant-net'!D:D,eslam.data!AQ1396,'consultant-net'!F:F)</f>
        <v>14944026.92</v>
      </c>
      <c r="AJ1396" s="2" t="str">
        <f>VLOOKUP(A1396,'eslam-to-invoicing'!A:B,2,0)</f>
        <v>EGAT New Rolling Mill 4</v>
      </c>
      <c r="AQ1396" s="2" t="str">
        <f t="shared" si="176"/>
        <v>Rolling Mill #4-TRAESUEZ8</v>
      </c>
      <c r="AR1396" s="2" t="str">
        <f t="shared" si="177"/>
        <v>EGAT New Rolling Mill 48</v>
      </c>
    </row>
    <row r="1397" spans="1:44" hidden="1" x14ac:dyDescent="0.3">
      <c r="A1397" s="32" t="s">
        <v>79</v>
      </c>
      <c r="B1397" s="32">
        <f>VLOOKUP(A1397,Sheet1!A:B,2,0)</f>
        <v>1</v>
      </c>
      <c r="C1397" s="6">
        <v>9</v>
      </c>
      <c r="D1397" s="25"/>
      <c r="E1397" s="2">
        <v>17686791.210000008</v>
      </c>
      <c r="F1397" s="26">
        <f>_xlfn.MAXIFS('data-from-invoicing'!E:E,'data-from-invoicing'!D:D,eslam.data!AR1397)</f>
        <v>0</v>
      </c>
      <c r="G1397" s="2">
        <f t="shared" si="174"/>
        <v>-17686791.210000008</v>
      </c>
      <c r="H1397" s="2"/>
      <c r="I1397" s="23"/>
      <c r="J1397" s="2">
        <f>SUMIF('collection only'!D:D,eslam.data!AQ1397,'collection only'!E:E)</f>
        <v>15728855.470000001</v>
      </c>
      <c r="K1397" s="26">
        <f>SUMIF('data-from-invoicing'!D:D,eslam.data!AR1397,'data-from-invoicing'!F:F)</f>
        <v>0</v>
      </c>
      <c r="L1397" s="2">
        <f t="shared" si="175"/>
        <v>-15728855.470000001</v>
      </c>
      <c r="M1397" s="2"/>
      <c r="Q1397" s="23"/>
      <c r="R1397" s="2">
        <v>14162374.17</v>
      </c>
      <c r="S1397" s="1">
        <v>44834</v>
      </c>
      <c r="T1397" s="1">
        <v>44844</v>
      </c>
      <c r="U1397" s="1">
        <v>44846</v>
      </c>
      <c r="V1397">
        <v>42</v>
      </c>
      <c r="W1397" s="1">
        <v>44888</v>
      </c>
      <c r="X1397" s="1">
        <v>44872</v>
      </c>
      <c r="Y1397" s="2">
        <v>123905280.7</v>
      </c>
      <c r="AA1397" s="2">
        <v>8143364.4400000004</v>
      </c>
      <c r="AF1397" s="2">
        <v>0</v>
      </c>
      <c r="AG1397" s="14">
        <f>SUMIF('consultant-gross'!D:D,eslam.data!AQ1397,'consultant-gross'!F:F)</f>
        <v>17686791.210000008</v>
      </c>
      <c r="AH1397" s="14">
        <f>SUMIF('consultant-gross'!D:D,eslam.data!AQ1397,'consultant-gross'!G:G)</f>
        <v>123905280.7</v>
      </c>
      <c r="AI1397" s="14">
        <f>SUMIF('consultant-net'!D:D,eslam.data!AQ1397,'consultant-net'!F:F)</f>
        <v>14162374.17</v>
      </c>
      <c r="AJ1397" s="2" t="str">
        <f>VLOOKUP(A1397,'eslam-to-invoicing'!A:B,2,0)</f>
        <v>EGAT New Rolling Mill 4</v>
      </c>
      <c r="AQ1397" s="2" t="str">
        <f t="shared" si="176"/>
        <v>Rolling Mill #4-TRAESUEZ9</v>
      </c>
      <c r="AR1397" s="2" t="str">
        <f t="shared" si="177"/>
        <v>EGAT New Rolling Mill 49</v>
      </c>
    </row>
    <row r="1398" spans="1:44" hidden="1" x14ac:dyDescent="0.3">
      <c r="A1398" s="32" t="s">
        <v>79</v>
      </c>
      <c r="B1398" s="32">
        <f>VLOOKUP(A1398,Sheet1!A:B,2,0)</f>
        <v>1</v>
      </c>
      <c r="C1398" s="6">
        <v>10</v>
      </c>
      <c r="D1398" s="25"/>
      <c r="E1398" s="2">
        <v>15395023.199999999</v>
      </c>
      <c r="F1398" s="26">
        <f>_xlfn.MAXIFS('data-from-invoicing'!E:E,'data-from-invoicing'!D:D,eslam.data!AR1398)</f>
        <v>0</v>
      </c>
      <c r="G1398" s="2">
        <f t="shared" si="174"/>
        <v>-15395023.199999999</v>
      </c>
      <c r="H1398" s="2"/>
      <c r="I1398" s="23"/>
      <c r="J1398" s="2">
        <f>SUMIF('collection only'!D:D,eslam.data!AQ1398,'collection only'!E:E)</f>
        <v>10380808.5</v>
      </c>
      <c r="K1398" s="26">
        <f>SUMIF('data-from-invoicing'!D:D,eslam.data!AR1398,'data-from-invoicing'!F:F)</f>
        <v>0</v>
      </c>
      <c r="L1398" s="2">
        <f t="shared" si="175"/>
        <v>-10380808.5</v>
      </c>
      <c r="M1398" s="2"/>
      <c r="Q1398" s="23"/>
      <c r="R1398" s="2">
        <v>12338644.380000001</v>
      </c>
      <c r="S1398" s="1">
        <v>44865</v>
      </c>
      <c r="T1398" s="1">
        <v>44872</v>
      </c>
      <c r="U1398" s="1">
        <v>44873</v>
      </c>
      <c r="V1398">
        <v>42</v>
      </c>
      <c r="W1398" s="1">
        <v>44915</v>
      </c>
      <c r="X1398" s="1">
        <v>44909</v>
      </c>
      <c r="Y1398" s="2">
        <v>139300303.90000001</v>
      </c>
      <c r="AA1398" s="2">
        <v>8233867.7000000002</v>
      </c>
      <c r="AF1398" s="2">
        <v>0</v>
      </c>
      <c r="AG1398" s="14">
        <f>SUMIF('consultant-gross'!D:D,eslam.data!AQ1398,'consultant-gross'!F:F)</f>
        <v>15395023.200000003</v>
      </c>
      <c r="AH1398" s="14">
        <f>SUMIF('consultant-gross'!D:D,eslam.data!AQ1398,'consultant-gross'!G:G)</f>
        <v>139300303.90000001</v>
      </c>
      <c r="AI1398" s="14">
        <f>SUMIF('consultant-net'!D:D,eslam.data!AQ1398,'consultant-net'!F:F)</f>
        <v>12338644.380000001</v>
      </c>
      <c r="AJ1398" s="2" t="str">
        <f>VLOOKUP(A1398,'eslam-to-invoicing'!A:B,2,0)</f>
        <v>EGAT New Rolling Mill 4</v>
      </c>
      <c r="AQ1398" s="2" t="str">
        <f t="shared" si="176"/>
        <v>Rolling Mill #4-TRAESUEZ10</v>
      </c>
      <c r="AR1398" s="2" t="str">
        <f t="shared" si="177"/>
        <v>EGAT New Rolling Mill 410</v>
      </c>
    </row>
    <row r="1399" spans="1:44" hidden="1" x14ac:dyDescent="0.3">
      <c r="A1399" s="32" t="s">
        <v>79</v>
      </c>
      <c r="B1399" s="32">
        <f>VLOOKUP(A1399,Sheet1!A:B,2,0)</f>
        <v>1</v>
      </c>
      <c r="C1399" s="6">
        <v>11</v>
      </c>
      <c r="D1399" s="25"/>
      <c r="E1399" s="2">
        <v>16145745</v>
      </c>
      <c r="F1399" s="26">
        <f>_xlfn.MAXIFS('data-from-invoicing'!E:E,'data-from-invoicing'!D:D,eslam.data!AR1399)</f>
        <v>0</v>
      </c>
      <c r="G1399" s="2">
        <f t="shared" si="174"/>
        <v>-16145745</v>
      </c>
      <c r="H1399" s="2"/>
      <c r="I1399" s="23"/>
      <c r="J1399" s="2">
        <f>SUMIF('collection only'!D:D,eslam.data!AQ1399,'collection only'!E:E)</f>
        <v>9072857.6899999995</v>
      </c>
      <c r="K1399" s="26">
        <f>SUMIF('data-from-invoicing'!D:D,eslam.data!AR1399,'data-from-invoicing'!F:F)</f>
        <v>0</v>
      </c>
      <c r="L1399" s="2">
        <f t="shared" si="175"/>
        <v>-9072857.6899999995</v>
      </c>
      <c r="M1399" s="2"/>
      <c r="Q1399" s="23"/>
      <c r="R1399" s="2">
        <v>13316234.880000001</v>
      </c>
      <c r="S1399" s="1">
        <v>44895</v>
      </c>
      <c r="T1399" s="1">
        <v>44900</v>
      </c>
      <c r="U1399" s="1">
        <v>44903</v>
      </c>
      <c r="V1399">
        <v>42</v>
      </c>
      <c r="W1399" s="1">
        <v>44945</v>
      </c>
      <c r="X1399" s="1">
        <v>44943</v>
      </c>
      <c r="Y1399" s="2">
        <v>155446048.90000001</v>
      </c>
      <c r="AA1399" s="2">
        <v>9832423.1999999993</v>
      </c>
      <c r="AF1399" s="2">
        <v>0</v>
      </c>
      <c r="AG1399" s="14">
        <f>SUMIF('consultant-gross'!D:D,eslam.data!AQ1399,'consultant-gross'!F:F)</f>
        <v>16145745</v>
      </c>
      <c r="AH1399" s="14">
        <f>SUMIF('consultant-gross'!D:D,eslam.data!AQ1399,'consultant-gross'!G:G)</f>
        <v>155446048.90000001</v>
      </c>
      <c r="AI1399" s="14">
        <f>SUMIF('consultant-net'!D:D,eslam.data!AQ1399,'consultant-net'!F:F)</f>
        <v>13316234.880000001</v>
      </c>
      <c r="AJ1399" s="2" t="str">
        <f>VLOOKUP(A1399,'eslam-to-invoicing'!A:B,2,0)</f>
        <v>EGAT New Rolling Mill 4</v>
      </c>
      <c r="AQ1399" s="2" t="str">
        <f t="shared" si="176"/>
        <v>Rolling Mill #4-TRAESUEZ11</v>
      </c>
      <c r="AR1399" s="2" t="str">
        <f t="shared" si="177"/>
        <v>EGAT New Rolling Mill 411</v>
      </c>
    </row>
    <row r="1400" spans="1:44" hidden="1" x14ac:dyDescent="0.3">
      <c r="A1400" s="32" t="s">
        <v>79</v>
      </c>
      <c r="B1400" s="32">
        <f>VLOOKUP(A1400,Sheet1!A:B,2,0)</f>
        <v>1</v>
      </c>
      <c r="C1400" s="6">
        <v>12</v>
      </c>
      <c r="D1400" s="25"/>
      <c r="E1400" s="2">
        <v>16694409.389999989</v>
      </c>
      <c r="F1400" s="26">
        <f>_xlfn.MAXIFS('data-from-invoicing'!E:E,'data-from-invoicing'!D:D,eslam.data!AR1400)</f>
        <v>0</v>
      </c>
      <c r="G1400" s="2">
        <f t="shared" si="174"/>
        <v>-16694409.389999989</v>
      </c>
      <c r="H1400" s="2"/>
      <c r="I1400" s="23"/>
      <c r="J1400" s="2">
        <f>SUMIF('collection only'!D:D,eslam.data!AQ1400,'collection only'!E:E)</f>
        <v>13213191.25</v>
      </c>
      <c r="K1400" s="26">
        <f>SUMIF('data-from-invoicing'!D:D,eslam.data!AR1400,'data-from-invoicing'!F:F)</f>
        <v>0</v>
      </c>
      <c r="L1400" s="2">
        <f t="shared" si="175"/>
        <v>-13213191.25</v>
      </c>
      <c r="M1400" s="2"/>
      <c r="Q1400" s="23"/>
      <c r="R1400" s="2">
        <v>13380155.34</v>
      </c>
      <c r="S1400" s="1">
        <v>44926</v>
      </c>
      <c r="T1400" s="1">
        <v>44941</v>
      </c>
      <c r="U1400" s="1">
        <v>44944</v>
      </c>
      <c r="V1400">
        <v>42</v>
      </c>
      <c r="W1400" s="1">
        <v>44986</v>
      </c>
      <c r="X1400" s="1">
        <v>44964</v>
      </c>
      <c r="Y1400" s="2">
        <v>172140458.28999999</v>
      </c>
      <c r="AA1400" s="2">
        <v>9930934.5600000005</v>
      </c>
      <c r="AF1400" s="2">
        <v>0</v>
      </c>
      <c r="AG1400" s="14">
        <f>SUMIF('consultant-gross'!D:D,eslam.data!AQ1400,'consultant-gross'!F:F)</f>
        <v>16694409.389999986</v>
      </c>
      <c r="AH1400" s="14">
        <f>SUMIF('consultant-gross'!D:D,eslam.data!AQ1400,'consultant-gross'!G:G)</f>
        <v>172140458.28999999</v>
      </c>
      <c r="AI1400" s="14">
        <f>SUMIF('consultant-net'!D:D,eslam.data!AQ1400,'consultant-net'!F:F)</f>
        <v>13380155.34</v>
      </c>
      <c r="AJ1400" s="2" t="str">
        <f>VLOOKUP(A1400,'eslam-to-invoicing'!A:B,2,0)</f>
        <v>EGAT New Rolling Mill 4</v>
      </c>
      <c r="AQ1400" s="2" t="str">
        <f t="shared" si="176"/>
        <v>Rolling Mill #4-TRAESUEZ12</v>
      </c>
      <c r="AR1400" s="2" t="str">
        <f t="shared" si="177"/>
        <v>EGAT New Rolling Mill 412</v>
      </c>
    </row>
    <row r="1401" spans="1:44" hidden="1" x14ac:dyDescent="0.3">
      <c r="A1401" s="32" t="s">
        <v>79</v>
      </c>
      <c r="B1401" s="32">
        <f>VLOOKUP(A1401,Sheet1!A:B,2,0)</f>
        <v>1</v>
      </c>
      <c r="C1401" s="6">
        <v>13</v>
      </c>
      <c r="D1401" s="25"/>
      <c r="E1401" s="2">
        <v>14485776.580000009</v>
      </c>
      <c r="F1401" s="26">
        <f>_xlfn.MAXIFS('data-from-invoicing'!E:E,'data-from-invoicing'!D:D,eslam.data!AR1401)</f>
        <v>0</v>
      </c>
      <c r="G1401" s="2">
        <f t="shared" si="174"/>
        <v>-14485776.580000009</v>
      </c>
      <c r="H1401" s="2"/>
      <c r="I1401" s="23"/>
      <c r="J1401" s="2">
        <f>SUMIF('collection only'!D:D,eslam.data!AQ1401,'collection only'!E:E)</f>
        <v>1.0000000000000001E-5</v>
      </c>
      <c r="K1401" s="26">
        <f>SUMIF('data-from-invoicing'!D:D,eslam.data!AR1401,'data-from-invoicing'!F:F)</f>
        <v>0</v>
      </c>
      <c r="L1401" s="2">
        <f t="shared" si="175"/>
        <v>-1.0000000000000001E-5</v>
      </c>
      <c r="M1401" s="2"/>
      <c r="Q1401" s="23"/>
      <c r="R1401" s="2">
        <v>11700102.460000001</v>
      </c>
      <c r="S1401" s="1">
        <v>44957</v>
      </c>
      <c r="T1401" s="1">
        <v>44972</v>
      </c>
      <c r="U1401" s="1">
        <v>44973</v>
      </c>
      <c r="V1401">
        <v>42</v>
      </c>
      <c r="W1401" s="1">
        <v>45015</v>
      </c>
      <c r="X1401" s="1">
        <v>44993</v>
      </c>
      <c r="Y1401" s="2">
        <v>186626234.87</v>
      </c>
      <c r="AA1401" s="2">
        <v>10376859</v>
      </c>
      <c r="AF1401" s="2">
        <v>0</v>
      </c>
      <c r="AG1401" s="14">
        <f>SUMIF('consultant-gross'!D:D,eslam.data!AQ1401,'consultant-gross'!F:F)</f>
        <v>14485776.580000013</v>
      </c>
      <c r="AH1401" s="14">
        <f>SUMIF('consultant-gross'!D:D,eslam.data!AQ1401,'consultant-gross'!G:G)</f>
        <v>186626234.87</v>
      </c>
      <c r="AI1401" s="14">
        <f>SUMIF('consultant-net'!D:D,eslam.data!AQ1401,'consultant-net'!F:F)</f>
        <v>11700102.460000001</v>
      </c>
      <c r="AJ1401" s="2" t="str">
        <f>VLOOKUP(A1401,'eslam-to-invoicing'!A:B,2,0)</f>
        <v>EGAT New Rolling Mill 4</v>
      </c>
      <c r="AQ1401" s="2" t="str">
        <f t="shared" si="176"/>
        <v>Rolling Mill #4-TRAESUEZ13</v>
      </c>
      <c r="AR1401" s="2" t="str">
        <f t="shared" si="177"/>
        <v>EGAT New Rolling Mill 413</v>
      </c>
    </row>
    <row r="1402" spans="1:44" hidden="1" x14ac:dyDescent="0.3">
      <c r="A1402" s="6" t="s">
        <v>79</v>
      </c>
      <c r="B1402" s="6">
        <f>VLOOKUP(A1402,Sheet1!A:B,2,0)</f>
        <v>1</v>
      </c>
      <c r="C1402" s="6">
        <v>14</v>
      </c>
      <c r="D1402" s="25"/>
      <c r="F1402" s="26">
        <f>_xlfn.MAXIFS('data-from-invoicing'!E:E,'data-from-invoicing'!D:D,eslam.data!AR1402)</f>
        <v>0</v>
      </c>
      <c r="G1402" s="2">
        <f t="shared" si="174"/>
        <v>0</v>
      </c>
      <c r="H1402" s="2"/>
      <c r="I1402" s="23"/>
      <c r="J1402" s="2">
        <f>SUMIF('collection only'!D:D,eslam.data!AQ1402,'collection only'!E:E)</f>
        <v>1.0000000000000001E-5</v>
      </c>
      <c r="K1402" s="26">
        <f>SUMIF('data-from-invoicing'!D:D,eslam.data!AR1402,'data-from-invoicing'!F:F)</f>
        <v>0</v>
      </c>
      <c r="L1402" s="2">
        <f t="shared" si="175"/>
        <v>-1.0000000000000001E-5</v>
      </c>
      <c r="M1402" s="2"/>
      <c r="Q1402" s="23"/>
      <c r="S1402" s="1">
        <v>44985</v>
      </c>
      <c r="T1402" s="1">
        <v>44995</v>
      </c>
      <c r="U1402" s="1">
        <v>45005</v>
      </c>
      <c r="V1402">
        <v>42</v>
      </c>
      <c r="W1402" s="1">
        <v>45047</v>
      </c>
      <c r="AF1402" s="2">
        <v>0</v>
      </c>
      <c r="AG1402" s="14">
        <f>SUMIF('consultant-gross'!D:D,eslam.data!AQ1402,'consultant-gross'!F:F)</f>
        <v>0</v>
      </c>
      <c r="AH1402" s="14">
        <f>SUMIF('consultant-gross'!D:D,eslam.data!AQ1402,'consultant-gross'!G:G)</f>
        <v>0</v>
      </c>
      <c r="AI1402" s="14">
        <f>SUMIF('consultant-net'!D:D,eslam.data!AQ1402,'consultant-net'!F:F)</f>
        <v>0</v>
      </c>
      <c r="AJ1402" s="2" t="str">
        <f>VLOOKUP(A1402,'eslam-to-invoicing'!A:B,2,0)</f>
        <v>EGAT New Rolling Mill 4</v>
      </c>
      <c r="AQ1402" s="2" t="str">
        <f t="shared" si="176"/>
        <v>Rolling Mill #4-TRAESUEZ14</v>
      </c>
      <c r="AR1402" s="2" t="str">
        <f t="shared" si="177"/>
        <v>EGAT New Rolling Mill 414</v>
      </c>
    </row>
    <row r="1403" spans="1:44" hidden="1" x14ac:dyDescent="0.3">
      <c r="A1403" s="6" t="s">
        <v>79</v>
      </c>
      <c r="B1403" s="6">
        <f>VLOOKUP(A1403,Sheet1!A:B,2,0)</f>
        <v>1</v>
      </c>
      <c r="C1403" s="6">
        <v>15</v>
      </c>
      <c r="D1403" s="25"/>
      <c r="F1403" s="26">
        <f>_xlfn.MAXIFS('data-from-invoicing'!E:E,'data-from-invoicing'!D:D,eslam.data!AR1403)</f>
        <v>0</v>
      </c>
      <c r="G1403" s="2">
        <f t="shared" si="174"/>
        <v>0</v>
      </c>
      <c r="H1403" s="2"/>
      <c r="I1403" s="23"/>
      <c r="J1403" s="2">
        <f>SUMIF('collection only'!D:D,eslam.data!AQ1403,'collection only'!E:E)</f>
        <v>1.0000000000000001E-5</v>
      </c>
      <c r="K1403" s="26">
        <f>SUMIF('data-from-invoicing'!D:D,eslam.data!AR1403,'data-from-invoicing'!F:F)</f>
        <v>0</v>
      </c>
      <c r="L1403" s="2">
        <f t="shared" si="175"/>
        <v>-1.0000000000000001E-5</v>
      </c>
      <c r="M1403" s="2"/>
      <c r="Q1403" s="23"/>
      <c r="S1403" s="1">
        <v>45077</v>
      </c>
      <c r="T1403" s="1">
        <v>45077</v>
      </c>
      <c r="U1403" s="1">
        <v>45098</v>
      </c>
      <c r="V1403">
        <v>42</v>
      </c>
      <c r="W1403" s="1">
        <v>45140</v>
      </c>
      <c r="AF1403" s="2">
        <v>0</v>
      </c>
      <c r="AG1403" s="14">
        <f>SUMIF('consultant-gross'!D:D,eslam.data!AQ1403,'consultant-gross'!F:F)</f>
        <v>0</v>
      </c>
      <c r="AH1403" s="14">
        <f>SUMIF('consultant-gross'!D:D,eslam.data!AQ1403,'consultant-gross'!G:G)</f>
        <v>0</v>
      </c>
      <c r="AI1403" s="14">
        <f>SUMIF('consultant-net'!D:D,eslam.data!AQ1403,'consultant-net'!F:F)</f>
        <v>0</v>
      </c>
      <c r="AJ1403" s="2" t="str">
        <f>VLOOKUP(A1403,'eslam-to-invoicing'!A:B,2,0)</f>
        <v>EGAT New Rolling Mill 4</v>
      </c>
      <c r="AQ1403" s="2" t="str">
        <f t="shared" si="176"/>
        <v>Rolling Mill #4-TRAESUEZ15</v>
      </c>
      <c r="AR1403" s="2" t="str">
        <f t="shared" si="177"/>
        <v>EGAT New Rolling Mill 415</v>
      </c>
    </row>
    <row r="1404" spans="1:44" hidden="1" x14ac:dyDescent="0.3">
      <c r="A1404" s="6" t="s">
        <v>79</v>
      </c>
      <c r="B1404" s="6">
        <f>VLOOKUP(A1404,Sheet1!A:B,2,0)</f>
        <v>1</v>
      </c>
      <c r="C1404" s="6">
        <v>16</v>
      </c>
      <c r="D1404" s="25"/>
      <c r="F1404" s="26">
        <f>_xlfn.MAXIFS('data-from-invoicing'!E:E,'data-from-invoicing'!D:D,eslam.data!AR1404)</f>
        <v>0</v>
      </c>
      <c r="G1404" s="2">
        <f t="shared" si="174"/>
        <v>0</v>
      </c>
      <c r="H1404" s="2"/>
      <c r="I1404" s="23"/>
      <c r="J1404" s="2">
        <f>SUMIF('collection only'!D:D,eslam.data!AQ1404,'collection only'!E:E)</f>
        <v>1.0000000000000001E-5</v>
      </c>
      <c r="K1404" s="26">
        <f>SUMIF('data-from-invoicing'!D:D,eslam.data!AR1404,'data-from-invoicing'!F:F)</f>
        <v>0</v>
      </c>
      <c r="L1404" s="2">
        <f t="shared" si="175"/>
        <v>-1.0000000000000001E-5</v>
      </c>
      <c r="M1404" s="2"/>
      <c r="Q1404" s="23"/>
      <c r="S1404" s="1">
        <v>45107</v>
      </c>
      <c r="T1404" s="1">
        <v>45107</v>
      </c>
      <c r="U1404" s="1">
        <v>45107</v>
      </c>
      <c r="V1404">
        <v>42</v>
      </c>
      <c r="W1404" s="1">
        <v>45149</v>
      </c>
      <c r="AF1404" s="2">
        <v>0</v>
      </c>
      <c r="AG1404" s="14">
        <f>SUMIF('consultant-gross'!D:D,eslam.data!AQ1404,'consultant-gross'!F:F)</f>
        <v>0</v>
      </c>
      <c r="AH1404" s="14">
        <f>SUMIF('consultant-gross'!D:D,eslam.data!AQ1404,'consultant-gross'!G:G)</f>
        <v>0</v>
      </c>
      <c r="AI1404" s="14">
        <f>SUMIF('consultant-net'!D:D,eslam.data!AQ1404,'consultant-net'!F:F)</f>
        <v>0</v>
      </c>
      <c r="AJ1404" s="2" t="str">
        <f>VLOOKUP(A1404,'eslam-to-invoicing'!A:B,2,0)</f>
        <v>EGAT New Rolling Mill 4</v>
      </c>
      <c r="AQ1404" s="2" t="str">
        <f t="shared" si="176"/>
        <v>Rolling Mill #4-TRAESUEZ16</v>
      </c>
      <c r="AR1404" s="2" t="str">
        <f t="shared" si="177"/>
        <v>EGAT New Rolling Mill 416</v>
      </c>
    </row>
    <row r="1405" spans="1:44" hidden="1" x14ac:dyDescent="0.3">
      <c r="A1405" s="32" t="s">
        <v>79</v>
      </c>
      <c r="B1405" s="32">
        <f>VLOOKUP(A1405,Sheet1!A:B,2,0)</f>
        <v>1</v>
      </c>
      <c r="C1405" s="6">
        <v>17</v>
      </c>
      <c r="D1405" s="25"/>
      <c r="E1405" s="2">
        <v>619836241</v>
      </c>
      <c r="F1405" s="26">
        <f>_xlfn.MAXIFS('data-from-invoicing'!E:E,'data-from-invoicing'!D:D,eslam.data!AR1405)</f>
        <v>0</v>
      </c>
      <c r="G1405" s="2">
        <f t="shared" si="174"/>
        <v>-619836241</v>
      </c>
      <c r="H1405" s="2"/>
      <c r="I1405" s="23"/>
      <c r="J1405" s="2">
        <f>SUMIF('collection only'!D:D,eslam.data!AQ1405,'collection only'!E:E)</f>
        <v>0</v>
      </c>
      <c r="K1405" s="26">
        <f>SUMIF('data-from-invoicing'!D:D,eslam.data!AR1405,'data-from-invoicing'!F:F)</f>
        <v>0</v>
      </c>
      <c r="L1405" s="2">
        <f t="shared" si="175"/>
        <v>0</v>
      </c>
      <c r="M1405" s="2"/>
      <c r="Q1405" s="23"/>
      <c r="R1405" s="2">
        <v>385850750.19999999</v>
      </c>
      <c r="S1405" s="1">
        <v>45322</v>
      </c>
      <c r="T1405" s="1">
        <v>45322</v>
      </c>
      <c r="U1405" s="1">
        <v>45350</v>
      </c>
      <c r="V1405">
        <v>42</v>
      </c>
      <c r="W1405" s="1">
        <v>45392</v>
      </c>
      <c r="X1405" s="1">
        <v>45414</v>
      </c>
      <c r="Y1405" s="2">
        <v>619836241</v>
      </c>
      <c r="AF1405" s="2">
        <v>0</v>
      </c>
      <c r="AG1405" s="14">
        <f>SUMIF('consultant-gross'!D:D,eslam.data!AQ1405,'consultant-gross'!F:F)</f>
        <v>0</v>
      </c>
      <c r="AH1405" s="14">
        <f>SUMIF('consultant-gross'!D:D,eslam.data!AQ1405,'consultant-gross'!G:G)</f>
        <v>0</v>
      </c>
      <c r="AI1405" s="14">
        <f>SUMIF('consultant-net'!D:D,eslam.data!AQ1405,'consultant-net'!F:F)</f>
        <v>0</v>
      </c>
      <c r="AJ1405" s="2" t="str">
        <f>VLOOKUP(A1405,'eslam-to-invoicing'!A:B,2,0)</f>
        <v>EGAT New Rolling Mill 4</v>
      </c>
      <c r="AQ1405" s="2" t="str">
        <f t="shared" si="176"/>
        <v>Rolling Mill #4-TRAESUEZ17</v>
      </c>
      <c r="AR1405" s="2" t="str">
        <f t="shared" si="177"/>
        <v>EGAT New Rolling Mill 417</v>
      </c>
    </row>
    <row r="1406" spans="1:44" hidden="1" x14ac:dyDescent="0.3">
      <c r="A1406" s="32" t="s">
        <v>79</v>
      </c>
      <c r="B1406" s="32">
        <f>VLOOKUP(A1406,Sheet1!A:B,2,0)</f>
        <v>1</v>
      </c>
      <c r="C1406" s="6">
        <v>18</v>
      </c>
      <c r="D1406" s="25"/>
      <c r="E1406" s="2">
        <v>16836028.81999993</v>
      </c>
      <c r="F1406" s="26">
        <f>_xlfn.MAXIFS('data-from-invoicing'!E:E,'data-from-invoicing'!D:D,eslam.data!AR1406)</f>
        <v>0</v>
      </c>
      <c r="G1406" s="2">
        <f t="shared" si="174"/>
        <v>-16836028.81999993</v>
      </c>
      <c r="H1406" s="2"/>
      <c r="I1406" s="23"/>
      <c r="J1406" s="2">
        <f>SUMIF('collection only'!D:D,eslam.data!AQ1406,'collection only'!E:E)</f>
        <v>0</v>
      </c>
      <c r="K1406" s="26">
        <f>SUMIF('data-from-invoicing'!D:D,eslam.data!AR1406,'data-from-invoicing'!F:F)</f>
        <v>0</v>
      </c>
      <c r="L1406" s="2">
        <f t="shared" si="175"/>
        <v>0</v>
      </c>
      <c r="M1406" s="2"/>
      <c r="Q1406" s="23"/>
      <c r="R1406" s="2">
        <v>17509470.02</v>
      </c>
      <c r="S1406" s="1">
        <v>45412</v>
      </c>
      <c r="T1406" s="1">
        <v>45397</v>
      </c>
      <c r="U1406" s="1">
        <v>45413</v>
      </c>
      <c r="V1406">
        <v>42</v>
      </c>
      <c r="W1406" s="1">
        <v>45455</v>
      </c>
      <c r="X1406" s="1">
        <v>45414</v>
      </c>
      <c r="Y1406" s="2">
        <v>636672269.81999993</v>
      </c>
      <c r="AA1406" s="2">
        <v>105081618.31999999</v>
      </c>
      <c r="AF1406" s="2">
        <v>0</v>
      </c>
      <c r="AG1406" s="14">
        <f>SUMIF('consultant-gross'!D:D,eslam.data!AQ1406,'consultant-gross'!F:F)</f>
        <v>0</v>
      </c>
      <c r="AH1406" s="14">
        <f>SUMIF('consultant-gross'!D:D,eslam.data!AQ1406,'consultant-gross'!G:G)</f>
        <v>0</v>
      </c>
      <c r="AI1406" s="14">
        <f>SUMIF('consultant-net'!D:D,eslam.data!AQ1406,'consultant-net'!F:F)</f>
        <v>0</v>
      </c>
      <c r="AJ1406" s="2" t="str">
        <f>VLOOKUP(A1406,'eslam-to-invoicing'!A:B,2,0)</f>
        <v>EGAT New Rolling Mill 4</v>
      </c>
      <c r="AQ1406" s="2" t="str">
        <f t="shared" si="176"/>
        <v>Rolling Mill #4-TRAESUEZ18</v>
      </c>
      <c r="AR1406" s="2" t="str">
        <f t="shared" si="177"/>
        <v>EGAT New Rolling Mill 418</v>
      </c>
    </row>
    <row r="1407" spans="1:44" hidden="1" x14ac:dyDescent="0.3">
      <c r="A1407" s="6" t="s">
        <v>79</v>
      </c>
      <c r="B1407" s="6">
        <f>VLOOKUP(A1407,Sheet1!A:B,2,0)</f>
        <v>1</v>
      </c>
      <c r="C1407" s="6">
        <v>19</v>
      </c>
      <c r="D1407" s="25"/>
      <c r="F1407" s="26">
        <f>_xlfn.MAXIFS('data-from-invoicing'!E:E,'data-from-invoicing'!D:D,eslam.data!AR1407)</f>
        <v>0</v>
      </c>
      <c r="G1407" s="2">
        <f t="shared" si="174"/>
        <v>0</v>
      </c>
      <c r="H1407" s="2"/>
      <c r="I1407" s="23"/>
      <c r="J1407" s="2">
        <f>SUMIF('collection only'!D:D,eslam.data!AQ1407,'collection only'!E:E)</f>
        <v>0</v>
      </c>
      <c r="K1407" s="26">
        <f>SUMIF('data-from-invoicing'!D:D,eslam.data!AR1407,'data-from-invoicing'!F:F)</f>
        <v>0</v>
      </c>
      <c r="L1407" s="2">
        <f t="shared" si="175"/>
        <v>0</v>
      </c>
      <c r="M1407" s="2"/>
      <c r="Q1407" s="23"/>
      <c r="S1407" s="1">
        <v>45473</v>
      </c>
      <c r="T1407" s="1">
        <v>45473</v>
      </c>
      <c r="U1407" s="1">
        <v>45489</v>
      </c>
      <c r="V1407">
        <v>42</v>
      </c>
      <c r="W1407" s="1">
        <v>45531</v>
      </c>
      <c r="AF1407" s="2">
        <v>0</v>
      </c>
      <c r="AG1407" s="14">
        <f>SUMIF('consultant-gross'!D:D,eslam.data!AQ1407,'consultant-gross'!F:F)</f>
        <v>0</v>
      </c>
      <c r="AH1407" s="14">
        <f>SUMIF('consultant-gross'!D:D,eslam.data!AQ1407,'consultant-gross'!G:G)</f>
        <v>0</v>
      </c>
      <c r="AI1407" s="14">
        <f>SUMIF('consultant-net'!D:D,eslam.data!AQ1407,'consultant-net'!F:F)</f>
        <v>0</v>
      </c>
      <c r="AJ1407" s="2" t="str">
        <f>VLOOKUP(A1407,'eslam-to-invoicing'!A:B,2,0)</f>
        <v>EGAT New Rolling Mill 4</v>
      </c>
      <c r="AQ1407" s="2" t="str">
        <f t="shared" si="176"/>
        <v>Rolling Mill #4-TRAESUEZ19</v>
      </c>
      <c r="AR1407" s="2" t="str">
        <f t="shared" si="177"/>
        <v>EGAT New Rolling Mill 419</v>
      </c>
    </row>
    <row r="1408" spans="1:44" hidden="1" x14ac:dyDescent="0.3">
      <c r="A1408" s="6" t="s">
        <v>9</v>
      </c>
      <c r="B1408" s="32">
        <f>VLOOKUP(A1408,Sheet1!A:B,2,0)</f>
        <v>1</v>
      </c>
      <c r="C1408" s="6">
        <v>2</v>
      </c>
      <c r="D1408" s="25"/>
      <c r="E1408" s="2">
        <v>8875548.8699999992</v>
      </c>
      <c r="F1408" s="26">
        <f>_xlfn.MAXIFS('data-from-invoicing'!E:E,'data-from-invoicing'!D:D,eslam.data!AR1408)</f>
        <v>1714285.71</v>
      </c>
      <c r="G1408" s="2">
        <f t="shared" si="174"/>
        <v>-7161263.1599999992</v>
      </c>
      <c r="H1408" s="2"/>
      <c r="I1408" s="23"/>
      <c r="J1408" s="2">
        <f>SUMIF('collection only'!D:D,eslam.data!AQ1408,'collection only'!E:E)</f>
        <v>4892835.45</v>
      </c>
      <c r="K1408" s="26">
        <f>SUMIF('data-from-invoicing'!D:D,eslam.data!AR1408,'data-from-invoicing'!F:F)</f>
        <v>4006344.6354999999</v>
      </c>
      <c r="L1408" s="2">
        <f t="shared" si="175"/>
        <v>-886490.81450000033</v>
      </c>
      <c r="M1408" s="2"/>
      <c r="Q1408" s="23"/>
      <c r="R1408" s="2">
        <v>5235331.5999999996</v>
      </c>
      <c r="S1408" s="1">
        <v>43008</v>
      </c>
      <c r="T1408" s="1">
        <v>43008</v>
      </c>
      <c r="U1408" s="1">
        <v>43009</v>
      </c>
      <c r="V1408">
        <v>34</v>
      </c>
      <c r="W1408" s="1">
        <v>43043</v>
      </c>
      <c r="X1408" s="1">
        <v>43019</v>
      </c>
      <c r="Y1408" s="2">
        <v>8875548.8699999992</v>
      </c>
      <c r="Z1408" s="2">
        <v>3953206.73</v>
      </c>
      <c r="AF1408" s="2">
        <v>34013.75</v>
      </c>
      <c r="AG1408" s="14">
        <f>SUMIF('consultant-gross'!D:D,eslam.data!AQ1408,'consultant-gross'!F:F)</f>
        <v>5127541.59</v>
      </c>
      <c r="AH1408" s="14">
        <f>SUMIF('consultant-gross'!D:D,eslam.data!AQ1408,'consultant-gross'!G:G)</f>
        <v>9046023.1600000001</v>
      </c>
      <c r="AI1408" s="14">
        <f>SUMIF('consultant-net'!D:D,eslam.data!AQ1408,'consultant-net'!F:F)</f>
        <v>5203476.09</v>
      </c>
      <c r="AJ1408" s="2" t="str">
        <f>VLOOKUP(A1408,'eslam-to-invoicing'!A:B,2,0)</f>
        <v>Royal City</v>
      </c>
      <c r="AQ1408" s="2" t="str">
        <f t="shared" si="176"/>
        <v>Royal City2</v>
      </c>
      <c r="AR1408" s="2" t="str">
        <f t="shared" si="177"/>
        <v>Royal City2</v>
      </c>
    </row>
    <row r="1409" spans="1:44" hidden="1" x14ac:dyDescent="0.3">
      <c r="A1409" s="6" t="s">
        <v>9</v>
      </c>
      <c r="B1409" s="32">
        <f>VLOOKUP(A1409,Sheet1!A:B,2,0)</f>
        <v>1</v>
      </c>
      <c r="C1409" s="6">
        <v>3</v>
      </c>
      <c r="D1409" s="25"/>
      <c r="E1409" s="2">
        <v>8111601.4205718618</v>
      </c>
      <c r="F1409" s="26">
        <f>_xlfn.MAXIFS('data-from-invoicing'!E:E,'data-from-invoicing'!D:D,eslam.data!AR1409)</f>
        <v>2055285.71</v>
      </c>
      <c r="G1409" s="2">
        <f t="shared" si="174"/>
        <v>-6056315.7105718618</v>
      </c>
      <c r="H1409" s="2"/>
      <c r="I1409" s="23"/>
      <c r="J1409" s="2">
        <f>SUMIF('collection only'!D:D,eslam.data!AQ1409,'collection only'!E:E)</f>
        <v>7926742.0999999996</v>
      </c>
      <c r="K1409" s="26">
        <f>SUMIF('data-from-invoicing'!D:D,eslam.data!AR1409,'data-from-invoicing'!F:F)</f>
        <v>2422662.0255</v>
      </c>
      <c r="L1409" s="2">
        <f t="shared" si="175"/>
        <v>-5504080.0745000001</v>
      </c>
      <c r="M1409" s="2"/>
      <c r="Q1409" s="23"/>
      <c r="R1409" s="2">
        <v>7926742.0999999996</v>
      </c>
      <c r="S1409" s="1">
        <v>43039</v>
      </c>
      <c r="T1409" s="1">
        <v>43039</v>
      </c>
      <c r="U1409" s="1">
        <v>43043</v>
      </c>
      <c r="V1409">
        <v>34</v>
      </c>
      <c r="W1409" s="1">
        <v>43077</v>
      </c>
      <c r="X1409" s="1">
        <v>43053</v>
      </c>
      <c r="Y1409" s="2">
        <v>16987150.290571861</v>
      </c>
      <c r="Z1409" s="2">
        <v>5848040.7119999994</v>
      </c>
      <c r="AF1409" s="2">
        <v>103062.25</v>
      </c>
      <c r="AG1409" s="14">
        <f>SUMIF('consultant-gross'!D:D,eslam.data!AQ1409,'consultant-gross'!F:F)</f>
        <v>8536189.7899999991</v>
      </c>
      <c r="AH1409" s="14">
        <f>SUMIF('consultant-gross'!D:D,eslam.data!AQ1409,'consultant-gross'!G:G)</f>
        <v>17411738.66</v>
      </c>
      <c r="AI1409" s="14">
        <f>SUMIF('consultant-net'!D:D,eslam.data!AQ1409,'consultant-net'!F:F)</f>
        <v>8396278.0700000003</v>
      </c>
      <c r="AJ1409" s="2" t="str">
        <f>VLOOKUP(A1409,'eslam-to-invoicing'!A:B,2,0)</f>
        <v>Royal City</v>
      </c>
      <c r="AQ1409" s="2" t="str">
        <f t="shared" si="176"/>
        <v>Royal City3</v>
      </c>
      <c r="AR1409" s="2" t="str">
        <f t="shared" si="177"/>
        <v>Royal City3</v>
      </c>
    </row>
    <row r="1410" spans="1:44" hidden="1" x14ac:dyDescent="0.3">
      <c r="A1410" s="6" t="s">
        <v>9</v>
      </c>
      <c r="B1410" s="32">
        <f>VLOOKUP(A1410,Sheet1!A:B,2,0)</f>
        <v>1</v>
      </c>
      <c r="C1410" s="6">
        <v>4</v>
      </c>
      <c r="D1410" s="25"/>
      <c r="E1410" s="2">
        <v>10259671.709428141</v>
      </c>
      <c r="F1410" s="26">
        <f>_xlfn.MAXIFS('data-from-invoicing'!E:E,'data-from-invoicing'!D:D,eslam.data!AR1410)</f>
        <v>4548914.9000000004</v>
      </c>
      <c r="G1410" s="2">
        <f t="shared" si="174"/>
        <v>-5710756.8094281405</v>
      </c>
      <c r="H1410" s="2"/>
      <c r="I1410" s="23"/>
      <c r="J1410" s="2">
        <f>SUMIF('collection only'!D:D,eslam.data!AQ1410,'collection only'!E:E)</f>
        <v>10437271.65</v>
      </c>
      <c r="K1410" s="26">
        <f>SUMIF('data-from-invoicing'!D:D,eslam.data!AR1410,'data-from-invoicing'!F:F)</f>
        <v>4400341.915</v>
      </c>
      <c r="L1410" s="2">
        <f t="shared" si="175"/>
        <v>-6036929.7350000003</v>
      </c>
      <c r="M1410" s="2"/>
      <c r="Q1410" s="23"/>
      <c r="R1410" s="2">
        <v>10437271.65</v>
      </c>
      <c r="S1410" s="1">
        <v>43069</v>
      </c>
      <c r="T1410" s="1">
        <v>43072</v>
      </c>
      <c r="U1410" s="1">
        <v>43072</v>
      </c>
      <c r="V1410">
        <v>34</v>
      </c>
      <c r="W1410" s="1">
        <v>43106</v>
      </c>
      <c r="X1410" s="1">
        <v>43093</v>
      </c>
      <c r="Y1410" s="2">
        <v>27246822</v>
      </c>
      <c r="Z1410" s="2">
        <v>8775298.3800000008</v>
      </c>
      <c r="AF1410" s="2">
        <v>103062.25</v>
      </c>
      <c r="AG1410" s="14">
        <f>SUMIF('consultant-gross'!D:D,eslam.data!AQ1410,'consultant-gross'!F:F)</f>
        <v>0</v>
      </c>
      <c r="AH1410" s="14">
        <f>SUMIF('consultant-gross'!D:D,eslam.data!AQ1410,'consultant-gross'!G:G)</f>
        <v>0</v>
      </c>
      <c r="AI1410" s="14">
        <f>SUMIF('consultant-net'!D:D,eslam.data!AQ1410,'consultant-net'!F:F)</f>
        <v>0</v>
      </c>
      <c r="AJ1410" s="2" t="str">
        <f>VLOOKUP(A1410,'eslam-to-invoicing'!A:B,2,0)</f>
        <v>Royal City</v>
      </c>
      <c r="AQ1410" s="2" t="str">
        <f t="shared" si="176"/>
        <v>Royal City4</v>
      </c>
      <c r="AR1410" s="2" t="str">
        <f t="shared" si="177"/>
        <v>Royal City4</v>
      </c>
    </row>
    <row r="1411" spans="1:44" hidden="1" x14ac:dyDescent="0.3">
      <c r="A1411" s="6" t="s">
        <v>9</v>
      </c>
      <c r="B1411" s="32">
        <f>VLOOKUP(A1411,Sheet1!A:B,2,0)</f>
        <v>1</v>
      </c>
      <c r="C1411" s="6">
        <v>5</v>
      </c>
      <c r="D1411" s="25"/>
      <c r="E1411" s="2">
        <v>11565536.41867565</v>
      </c>
      <c r="F1411" s="26">
        <f>_xlfn.MAXIFS('data-from-invoicing'!E:E,'data-from-invoicing'!D:D,eslam.data!AR1411)</f>
        <v>0</v>
      </c>
      <c r="G1411" s="2">
        <f t="shared" si="174"/>
        <v>-11565536.41867565</v>
      </c>
      <c r="H1411" s="2"/>
      <c r="I1411" s="23"/>
      <c r="J1411" s="2">
        <f>SUMIF('collection only'!D:D,eslam.data!AQ1411,'collection only'!E:E)</f>
        <v>5169557.6500000004</v>
      </c>
      <c r="K1411" s="26">
        <f>SUMIF('data-from-invoicing'!D:D,eslam.data!AR1411,'data-from-invoicing'!F:F)</f>
        <v>0</v>
      </c>
      <c r="L1411" s="2">
        <f t="shared" si="175"/>
        <v>-5169557.6500000004</v>
      </c>
      <c r="M1411" s="2"/>
      <c r="Q1411" s="23"/>
      <c r="R1411" s="2">
        <v>6381832.9445319315</v>
      </c>
      <c r="S1411" s="1">
        <v>43100</v>
      </c>
      <c r="T1411" s="1">
        <v>43099</v>
      </c>
      <c r="U1411" s="1">
        <v>43103</v>
      </c>
      <c r="V1411">
        <v>34</v>
      </c>
      <c r="W1411" s="1">
        <v>43137</v>
      </c>
      <c r="X1411" s="1">
        <v>43122</v>
      </c>
      <c r="Y1411" s="2">
        <v>38812358.418675654</v>
      </c>
      <c r="Z1411" s="2">
        <v>5702856.5999999996</v>
      </c>
      <c r="AF1411" s="2">
        <v>166539.0000000002</v>
      </c>
      <c r="AG1411" s="14">
        <f>SUMIF('consultant-gross'!D:D,eslam.data!AQ1411,'consultant-gross'!F:F)</f>
        <v>11565536.418675654</v>
      </c>
      <c r="AH1411" s="14">
        <f>SUMIF('consultant-gross'!D:D,eslam.data!AQ1411,'consultant-gross'!G:G)</f>
        <v>38812358.418675654</v>
      </c>
      <c r="AI1411" s="14">
        <f>SUMIF('consultant-net'!D:D,eslam.data!AQ1411,'consultant-net'!F:F)</f>
        <v>6381832.9445319325</v>
      </c>
      <c r="AJ1411" s="2" t="str">
        <f>VLOOKUP(A1411,'eslam-to-invoicing'!A:B,2,0)</f>
        <v>Royal City</v>
      </c>
      <c r="AQ1411" s="2" t="str">
        <f t="shared" si="176"/>
        <v>Royal City5</v>
      </c>
      <c r="AR1411" s="2" t="str">
        <f t="shared" si="177"/>
        <v>Royal City5</v>
      </c>
    </row>
    <row r="1412" spans="1:44" hidden="1" x14ac:dyDescent="0.3">
      <c r="A1412" s="6" t="s">
        <v>9</v>
      </c>
      <c r="B1412" s="32">
        <f>VLOOKUP(A1412,Sheet1!A:B,2,0)</f>
        <v>1</v>
      </c>
      <c r="C1412" s="6">
        <v>6</v>
      </c>
      <c r="D1412" s="25"/>
      <c r="E1412" s="2">
        <v>15834199.441324349</v>
      </c>
      <c r="F1412" s="26">
        <f>_xlfn.MAXIFS('data-from-invoicing'!E:E,'data-from-invoicing'!D:D,eslam.data!AR1412)</f>
        <v>16468073.59</v>
      </c>
      <c r="G1412" s="2">
        <f t="shared" si="174"/>
        <v>633874.14867565036</v>
      </c>
      <c r="H1412" s="2"/>
      <c r="I1412" s="23"/>
      <c r="J1412" s="2">
        <f>SUMIF('collection only'!D:D,eslam.data!AQ1412,'collection only'!E:E)</f>
        <v>12495801.4</v>
      </c>
      <c r="K1412" s="26">
        <f>SUMIF('data-from-invoicing'!D:D,eslam.data!AR1412,'data-from-invoicing'!F:F)</f>
        <v>21736703.649499997</v>
      </c>
      <c r="L1412" s="2">
        <f t="shared" si="175"/>
        <v>9240902.2494999971</v>
      </c>
      <c r="M1412" s="2"/>
      <c r="Q1412" s="23"/>
      <c r="R1412" s="2">
        <v>12495801.390000001</v>
      </c>
      <c r="S1412" s="1">
        <v>43190</v>
      </c>
      <c r="T1412" s="1">
        <v>43190</v>
      </c>
      <c r="U1412" s="1">
        <v>43151</v>
      </c>
      <c r="V1412">
        <v>34</v>
      </c>
      <c r="W1412" s="1">
        <v>43185</v>
      </c>
      <c r="X1412" s="1">
        <v>43241</v>
      </c>
      <c r="Y1412" s="2">
        <v>54646557.859999999</v>
      </c>
      <c r="Z1412" s="2">
        <v>3811475.98</v>
      </c>
      <c r="AF1412" s="2">
        <v>348145</v>
      </c>
      <c r="AG1412" s="14">
        <f>SUMIF('consultant-gross'!D:D,eslam.data!AQ1412,'consultant-gross'!F:F)</f>
        <v>17361811.890000001</v>
      </c>
      <c r="AH1412" s="14">
        <f>SUMIF('consultant-gross'!D:D,eslam.data!AQ1412,'consultant-gross'!G:G)</f>
        <v>54716858.140000001</v>
      </c>
      <c r="AI1412" s="14">
        <f>SUMIF('consultant-net'!D:D,eslam.data!AQ1412,'consultant-net'!F:F)</f>
        <v>11493260.029999999</v>
      </c>
      <c r="AJ1412" s="2" t="str">
        <f>VLOOKUP(A1412,'eslam-to-invoicing'!A:B,2,0)</f>
        <v>Royal City</v>
      </c>
      <c r="AQ1412" s="2" t="str">
        <f t="shared" si="176"/>
        <v>Royal City6</v>
      </c>
      <c r="AR1412" s="2" t="str">
        <f t="shared" si="177"/>
        <v>Royal City6</v>
      </c>
    </row>
    <row r="1413" spans="1:44" hidden="1" x14ac:dyDescent="0.3">
      <c r="A1413" s="6" t="s">
        <v>9</v>
      </c>
      <c r="B1413" s="32">
        <f>VLOOKUP(A1413,Sheet1!A:B,2,0)</f>
        <v>1</v>
      </c>
      <c r="C1413" s="6">
        <v>7</v>
      </c>
      <c r="D1413" s="25"/>
      <c r="E1413" s="2">
        <v>11881365.60999999</v>
      </c>
      <c r="F1413" s="26">
        <f>_xlfn.MAXIFS('data-from-invoicing'!E:E,'data-from-invoicing'!D:D,eslam.data!AR1413)</f>
        <v>11315586.82</v>
      </c>
      <c r="G1413" s="2">
        <f t="shared" si="174"/>
        <v>-565778.78999998979</v>
      </c>
      <c r="H1413" s="2"/>
      <c r="I1413" s="23"/>
      <c r="J1413" s="2">
        <f>SUMIF('collection only'!D:D,eslam.data!AQ1413,'collection only'!E:E)</f>
        <v>8703262.4000000004</v>
      </c>
      <c r="K1413" s="26">
        <f>SUMIF('data-from-invoicing'!D:D,eslam.data!AR1413,'data-from-invoicing'!F:F)</f>
        <v>15145986.237</v>
      </c>
      <c r="L1413" s="2">
        <f t="shared" si="175"/>
        <v>6442723.8369999994</v>
      </c>
      <c r="M1413" s="2"/>
      <c r="Q1413" s="23"/>
      <c r="R1413" s="2">
        <v>8703262.4100000001</v>
      </c>
      <c r="S1413" s="1">
        <v>43220</v>
      </c>
      <c r="T1413" s="1">
        <v>43220</v>
      </c>
      <c r="U1413" s="1">
        <v>43227</v>
      </c>
      <c r="V1413">
        <v>34</v>
      </c>
      <c r="W1413" s="1">
        <v>43261</v>
      </c>
      <c r="X1413" s="1">
        <v>43262</v>
      </c>
      <c r="Y1413" s="2">
        <v>66527923.469999991</v>
      </c>
      <c r="Z1413" s="2">
        <v>3172251.35</v>
      </c>
      <c r="AF1413" s="2">
        <v>582017.43999999994</v>
      </c>
      <c r="AG1413" s="14">
        <f>SUMIF('consultant-gross'!D:D,eslam.data!AQ1413,'consultant-gross'!F:F)</f>
        <v>11988097.700000003</v>
      </c>
      <c r="AH1413" s="14">
        <f>SUMIF('consultant-gross'!D:D,eslam.data!AQ1413,'consultant-gross'!G:G)</f>
        <v>66634655.560000002</v>
      </c>
      <c r="AI1413" s="14">
        <f>SUMIF('consultant-net'!D:D,eslam.data!AQ1413,'consultant-net'!F:F)</f>
        <v>8439569.3699999992</v>
      </c>
      <c r="AJ1413" s="2" t="str">
        <f>VLOOKUP(A1413,'eslam-to-invoicing'!A:B,2,0)</f>
        <v>Royal City</v>
      </c>
      <c r="AQ1413" s="2" t="str">
        <f t="shared" si="176"/>
        <v>Royal City7</v>
      </c>
      <c r="AR1413" s="2" t="str">
        <f t="shared" si="177"/>
        <v>Royal City7</v>
      </c>
    </row>
    <row r="1414" spans="1:44" hidden="1" x14ac:dyDescent="0.3">
      <c r="A1414" s="6" t="s">
        <v>9</v>
      </c>
      <c r="B1414" s="32">
        <f>VLOOKUP(A1414,Sheet1!A:B,2,0)</f>
        <v>1</v>
      </c>
      <c r="C1414" s="6">
        <v>8</v>
      </c>
      <c r="D1414" s="25"/>
      <c r="E1414" s="2">
        <v>7845708.0074792877</v>
      </c>
      <c r="F1414" s="26">
        <f>_xlfn.MAXIFS('data-from-invoicing'!E:E,'data-from-invoicing'!D:D,eslam.data!AR1414)</f>
        <v>17136692.170000002</v>
      </c>
      <c r="G1414" s="2">
        <f t="shared" si="174"/>
        <v>9290984.1625207141</v>
      </c>
      <c r="H1414" s="2"/>
      <c r="I1414" s="23"/>
      <c r="J1414" s="2">
        <f>SUMIF('collection only'!D:D,eslam.data!AQ1414,'collection only'!E:E)</f>
        <v>6085844.5</v>
      </c>
      <c r="K1414" s="26">
        <f>SUMIF('data-from-invoicing'!D:D,eslam.data!AR1414,'data-from-invoicing'!F:F)</f>
        <v>18753229.922499999</v>
      </c>
      <c r="L1414" s="2">
        <f t="shared" si="175"/>
        <v>12667385.422499999</v>
      </c>
      <c r="M1414" s="2"/>
      <c r="Q1414" s="23"/>
      <c r="R1414" s="2">
        <v>7600061.033778429</v>
      </c>
      <c r="S1414" s="1">
        <v>43251</v>
      </c>
      <c r="T1414" s="1">
        <v>43251</v>
      </c>
      <c r="U1414" s="1">
        <v>43256</v>
      </c>
      <c r="V1414">
        <v>34</v>
      </c>
      <c r="W1414" s="1">
        <v>43290</v>
      </c>
      <c r="X1414" s="1">
        <v>43275</v>
      </c>
      <c r="Y1414" s="2">
        <v>74373631.477479279</v>
      </c>
      <c r="Z1414" s="2">
        <v>5502031.1370000001</v>
      </c>
      <c r="AF1414" s="2">
        <v>2646288.4431714602</v>
      </c>
      <c r="AG1414" s="14">
        <f>SUMIF('consultant-gross'!D:D,eslam.data!AQ1414,'consultant-gross'!F:F)</f>
        <v>7845708.0074792877</v>
      </c>
      <c r="AH1414" s="14">
        <f>SUMIF('consultant-gross'!D:D,eslam.data!AQ1414,'consultant-gross'!G:G)</f>
        <v>74373631.477479279</v>
      </c>
      <c r="AI1414" s="14">
        <f>SUMIF('consultant-net'!D:D,eslam.data!AQ1414,'consultant-net'!F:F)</f>
        <v>7600061.033778429</v>
      </c>
      <c r="AJ1414" s="2" t="str">
        <f>VLOOKUP(A1414,'eslam-to-invoicing'!A:B,2,0)</f>
        <v>Royal City</v>
      </c>
      <c r="AQ1414" s="2" t="str">
        <f t="shared" si="176"/>
        <v>Royal City8</v>
      </c>
      <c r="AR1414" s="2" t="str">
        <f t="shared" si="177"/>
        <v>Royal City8</v>
      </c>
    </row>
    <row r="1415" spans="1:44" hidden="1" x14ac:dyDescent="0.3">
      <c r="A1415" s="6" t="s">
        <v>9</v>
      </c>
      <c r="B1415" s="32">
        <f>VLOOKUP(A1415,Sheet1!A:B,2,0)</f>
        <v>1</v>
      </c>
      <c r="C1415" s="6">
        <v>9</v>
      </c>
      <c r="D1415" s="25"/>
      <c r="E1415" s="2">
        <v>7890492.1320364624</v>
      </c>
      <c r="F1415" s="26">
        <f>_xlfn.MAXIFS('data-from-invoicing'!E:E,'data-from-invoicing'!D:D,eslam.data!AR1415)</f>
        <v>7480024.2300000004</v>
      </c>
      <c r="G1415" s="2">
        <f t="shared" si="174"/>
        <v>-410467.90203646198</v>
      </c>
      <c r="H1415" s="2"/>
      <c r="I1415" s="23"/>
      <c r="J1415" s="2">
        <f>SUMIF('collection only'!D:D,eslam.data!AQ1415,'collection only'!E:E)</f>
        <v>6397146.2000000002</v>
      </c>
      <c r="K1415" s="26">
        <f>SUMIF('data-from-invoicing'!D:D,eslam.data!AR1415,'data-from-invoicing'!F:F)</f>
        <v>13382223.523499999</v>
      </c>
      <c r="L1415" s="2">
        <f t="shared" si="175"/>
        <v>6985077.323499999</v>
      </c>
      <c r="M1415" s="2"/>
      <c r="Q1415" s="23"/>
      <c r="R1415" s="2">
        <v>6018082.286495395</v>
      </c>
      <c r="S1415" s="1">
        <v>43281</v>
      </c>
      <c r="T1415" s="1">
        <v>43281</v>
      </c>
      <c r="U1415" s="1">
        <v>43291</v>
      </c>
      <c r="V1415">
        <v>34</v>
      </c>
      <c r="W1415" s="1">
        <v>43325</v>
      </c>
      <c r="X1415" s="1">
        <v>43307</v>
      </c>
      <c r="Y1415" s="2">
        <v>82264123.609515741</v>
      </c>
      <c r="Z1415" s="2">
        <v>5685747.2369999997</v>
      </c>
      <c r="AF1415" s="2">
        <v>3049998.9980257899</v>
      </c>
      <c r="AG1415" s="14">
        <f>SUMIF('consultant-gross'!D:D,eslam.data!AQ1415,'consultant-gross'!F:F)</f>
        <v>7890492.1320364624</v>
      </c>
      <c r="AH1415" s="14">
        <f>SUMIF('consultant-gross'!D:D,eslam.data!AQ1415,'consultant-gross'!G:G)</f>
        <v>82264123.609515741</v>
      </c>
      <c r="AI1415" s="14">
        <f>SUMIF('consultant-net'!D:D,eslam.data!AQ1415,'consultant-net'!F:F)</f>
        <v>6018082.286495395</v>
      </c>
      <c r="AJ1415" s="2" t="str">
        <f>VLOOKUP(A1415,'eslam-to-invoicing'!A:B,2,0)</f>
        <v>Royal City</v>
      </c>
      <c r="AQ1415" s="2" t="str">
        <f t="shared" si="176"/>
        <v>Royal City9</v>
      </c>
      <c r="AR1415" s="2" t="str">
        <f t="shared" si="177"/>
        <v>Royal City9</v>
      </c>
    </row>
    <row r="1416" spans="1:44" hidden="1" x14ac:dyDescent="0.3">
      <c r="A1416" s="6" t="s">
        <v>9</v>
      </c>
      <c r="B1416" s="32">
        <f>VLOOKUP(A1416,Sheet1!A:B,2,0)</f>
        <v>1</v>
      </c>
      <c r="C1416" s="6">
        <v>10</v>
      </c>
      <c r="D1416" s="25"/>
      <c r="E1416" s="2">
        <v>8199169.3490493447</v>
      </c>
      <c r="F1416" s="26">
        <f>_xlfn.MAXIFS('data-from-invoicing'!E:E,'data-from-invoicing'!D:D,eslam.data!AR1416)</f>
        <v>7808914.209999999</v>
      </c>
      <c r="G1416" s="2">
        <f t="shared" si="174"/>
        <v>-390255.13904934563</v>
      </c>
      <c r="H1416" s="2"/>
      <c r="I1416" s="23"/>
      <c r="J1416" s="2">
        <f>SUMIF('collection only'!D:D,eslam.data!AQ1416,'collection only'!E:E)</f>
        <v>5786688.5</v>
      </c>
      <c r="K1416" s="26">
        <f>SUMIF('data-from-invoicing'!D:D,eslam.data!AR1416,'data-from-invoicing'!F:F)</f>
        <v>8903897.6715000011</v>
      </c>
      <c r="L1416" s="2">
        <f t="shared" si="175"/>
        <v>3117209.1715000011</v>
      </c>
      <c r="M1416" s="2"/>
      <c r="Q1416" s="23"/>
      <c r="R1416" s="2">
        <v>5554331.9836201072</v>
      </c>
      <c r="S1416" s="1">
        <v>43312</v>
      </c>
      <c r="T1416" s="1">
        <v>43312</v>
      </c>
      <c r="U1416" s="1">
        <v>43320</v>
      </c>
      <c r="V1416">
        <v>34</v>
      </c>
      <c r="W1416" s="1">
        <v>43354</v>
      </c>
      <c r="X1416" s="1">
        <v>43339</v>
      </c>
      <c r="Y1416" s="2">
        <v>90463292.958565086</v>
      </c>
      <c r="Z1416" s="2">
        <v>4944412.0842000004</v>
      </c>
      <c r="AF1416" s="2">
        <v>3422890.7078382499</v>
      </c>
      <c r="AG1416" s="14">
        <f>SUMIF('consultant-gross'!D:D,eslam.data!AQ1416,'consultant-gross'!F:F)</f>
        <v>8199169.3490493447</v>
      </c>
      <c r="AH1416" s="14">
        <f>SUMIF('consultant-gross'!D:D,eslam.data!AQ1416,'consultant-gross'!G:G)</f>
        <v>90463292.958565086</v>
      </c>
      <c r="AI1416" s="14">
        <f>SUMIF('consultant-net'!D:D,eslam.data!AQ1416,'consultant-net'!F:F)</f>
        <v>5554331.9836201072</v>
      </c>
      <c r="AJ1416" s="2" t="str">
        <f>VLOOKUP(A1416,'eslam-to-invoicing'!A:B,2,0)</f>
        <v>Royal City</v>
      </c>
      <c r="AQ1416" s="2" t="str">
        <f t="shared" si="176"/>
        <v>Royal City10</v>
      </c>
      <c r="AR1416" s="2" t="str">
        <f t="shared" si="177"/>
        <v>Royal City10</v>
      </c>
    </row>
    <row r="1417" spans="1:44" hidden="1" x14ac:dyDescent="0.3">
      <c r="A1417" s="6" t="s">
        <v>9</v>
      </c>
      <c r="B1417" s="32">
        <f>VLOOKUP(A1417,Sheet1!A:B,2,0)</f>
        <v>1</v>
      </c>
      <c r="C1417" s="6">
        <v>11</v>
      </c>
      <c r="D1417" s="25"/>
      <c r="E1417" s="2">
        <v>2707034.9014349128</v>
      </c>
      <c r="F1417" s="26">
        <f>_xlfn.MAXIFS('data-from-invoicing'!E:E,'data-from-invoicing'!D:D,eslam.data!AR1417)</f>
        <v>5193730.04</v>
      </c>
      <c r="G1417" s="2">
        <f t="shared" si="174"/>
        <v>2486695.1385650872</v>
      </c>
      <c r="H1417" s="2"/>
      <c r="I1417" s="23"/>
      <c r="J1417" s="2">
        <f>SUMIF('collection only'!D:D,eslam.data!AQ1417,'collection only'!E:E)</f>
        <v>61982306.950000003</v>
      </c>
      <c r="K1417" s="26">
        <f>SUMIF('data-from-invoicing'!D:D,eslam.data!AR1417,'data-from-invoicing'!F:F)</f>
        <v>8393935.0869999994</v>
      </c>
      <c r="L1417" s="2">
        <f t="shared" si="175"/>
        <v>-53588371.863000005</v>
      </c>
      <c r="M1417" s="2"/>
      <c r="Q1417" s="23"/>
      <c r="R1417" s="2">
        <v>3237608.64</v>
      </c>
      <c r="S1417" s="1">
        <v>43343</v>
      </c>
      <c r="T1417" s="1">
        <v>43343</v>
      </c>
      <c r="U1417" s="1">
        <v>43355</v>
      </c>
      <c r="V1417">
        <v>34</v>
      </c>
      <c r="W1417" s="1">
        <v>43389</v>
      </c>
      <c r="X1417" s="1">
        <v>43367</v>
      </c>
      <c r="Y1417" s="2">
        <v>93170327.859999999</v>
      </c>
      <c r="Z1417" s="2">
        <v>6546266.4000000004</v>
      </c>
      <c r="AF1417" s="2">
        <v>3614328.412</v>
      </c>
      <c r="AG1417" s="14">
        <f>SUMIF('consultant-gross'!D:D,eslam.data!AQ1417,'consultant-gross'!F:F)</f>
        <v>2707034.9014349133</v>
      </c>
      <c r="AH1417" s="14">
        <f>SUMIF('consultant-gross'!D:D,eslam.data!AQ1417,'consultant-gross'!G:G)</f>
        <v>93170327.859999999</v>
      </c>
      <c r="AI1417" s="14">
        <f>SUMIF('consultant-net'!D:D,eslam.data!AQ1417,'consultant-net'!F:F)</f>
        <v>3237608.64</v>
      </c>
      <c r="AJ1417" s="2" t="str">
        <f>VLOOKUP(A1417,'eslam-to-invoicing'!A:B,2,0)</f>
        <v>Royal City</v>
      </c>
      <c r="AQ1417" s="2" t="str">
        <f t="shared" si="176"/>
        <v>Royal City11</v>
      </c>
      <c r="AR1417" s="2" t="str">
        <f t="shared" si="177"/>
        <v>Royal City11</v>
      </c>
    </row>
    <row r="1418" spans="1:44" hidden="1" x14ac:dyDescent="0.3">
      <c r="A1418" s="6" t="s">
        <v>9</v>
      </c>
      <c r="B1418" s="32">
        <f>VLOOKUP(A1418,Sheet1!A:B,2,0)</f>
        <v>1</v>
      </c>
      <c r="C1418" s="6">
        <v>12</v>
      </c>
      <c r="D1418" s="25"/>
      <c r="E1418" s="2">
        <v>12651464.27</v>
      </c>
      <c r="F1418" s="26">
        <f>_xlfn.MAXIFS('data-from-invoicing'!E:E,'data-from-invoicing'!D:D,eslam.data!AR1418)</f>
        <v>12232818.51</v>
      </c>
      <c r="G1418" s="2">
        <f t="shared" si="174"/>
        <v>-418645.75999999978</v>
      </c>
      <c r="H1418" s="2"/>
      <c r="I1418" s="23"/>
      <c r="J1418" s="2">
        <f>SUMIF('collection only'!D:D,eslam.data!AQ1418,'collection only'!E:E)</f>
        <v>9822648.0500000007</v>
      </c>
      <c r="K1418" s="26">
        <f>SUMIF('data-from-invoicing'!D:D,eslam.data!AR1418,'data-from-invoicing'!F:F)</f>
        <v>16099158.9745</v>
      </c>
      <c r="L1418" s="2">
        <f t="shared" si="175"/>
        <v>6276510.9244999997</v>
      </c>
      <c r="M1418" s="2"/>
      <c r="Q1418" s="23"/>
      <c r="R1418" s="2">
        <v>8503935.7400000002</v>
      </c>
      <c r="S1418" s="1">
        <v>43373</v>
      </c>
      <c r="T1418" s="1">
        <v>43373</v>
      </c>
      <c r="U1418" s="1">
        <v>43382</v>
      </c>
      <c r="V1418">
        <v>34</v>
      </c>
      <c r="W1418" s="1">
        <v>43416</v>
      </c>
      <c r="X1418" s="1">
        <v>43411</v>
      </c>
      <c r="Y1418" s="2">
        <v>105821792.13</v>
      </c>
      <c r="Z1418" s="2">
        <v>8045747.8099999996</v>
      </c>
      <c r="AF1418" s="2">
        <v>669617.54009999998</v>
      </c>
      <c r="AG1418" s="14">
        <f>SUMIF('consultant-gross'!D:D,eslam.data!AQ1418,'consultant-gross'!F:F)</f>
        <v>9032801.2300000042</v>
      </c>
      <c r="AH1418" s="14">
        <f>SUMIF('consultant-gross'!D:D,eslam.data!AQ1418,'consultant-gross'!G:G)</f>
        <v>102203129.09</v>
      </c>
      <c r="AI1418" s="14">
        <f>SUMIF('consultant-net'!D:D,eslam.data!AQ1418,'consultant-net'!F:F)</f>
        <v>7860724.8700000001</v>
      </c>
      <c r="AJ1418" s="2" t="str">
        <f>VLOOKUP(A1418,'eslam-to-invoicing'!A:B,2,0)</f>
        <v>Royal City</v>
      </c>
      <c r="AQ1418" s="2" t="str">
        <f t="shared" si="176"/>
        <v>Royal City12</v>
      </c>
      <c r="AR1418" s="2" t="str">
        <f t="shared" si="177"/>
        <v>Royal City12</v>
      </c>
    </row>
    <row r="1419" spans="1:44" hidden="1" x14ac:dyDescent="0.3">
      <c r="A1419" s="6" t="s">
        <v>9</v>
      </c>
      <c r="B1419" s="32">
        <f>VLOOKUP(A1419,Sheet1!A:B,2,0)</f>
        <v>1</v>
      </c>
      <c r="C1419" s="6">
        <v>13</v>
      </c>
      <c r="D1419" s="25"/>
      <c r="E1419" s="2">
        <v>11315357.619999999</v>
      </c>
      <c r="F1419" s="26">
        <f>_xlfn.MAXIFS('data-from-invoicing'!E:E,'data-from-invoicing'!D:D,eslam.data!AR1419)</f>
        <v>10776531.08</v>
      </c>
      <c r="G1419" s="2">
        <f t="shared" ref="G1419:G1482" si="178">F1419-E1419</f>
        <v>-538826.53999999911</v>
      </c>
      <c r="H1419" s="2"/>
      <c r="I1419" s="23"/>
      <c r="J1419" s="2">
        <f>SUMIF('collection only'!D:D,eslam.data!AQ1419,'collection only'!E:E)</f>
        <v>6339338.4500000002</v>
      </c>
      <c r="K1419" s="26">
        <f>SUMIF('data-from-invoicing'!D:D,eslam.data!AR1419,'data-from-invoicing'!F:F)</f>
        <v>8476906.9292000011</v>
      </c>
      <c r="L1419" s="2">
        <f t="shared" ref="L1419:L1482" si="179">K1419-J1419</f>
        <v>2137568.4792000009</v>
      </c>
      <c r="M1419" s="2"/>
      <c r="Q1419" s="23"/>
      <c r="R1419" s="2">
        <v>6339338.4699999997</v>
      </c>
      <c r="S1419" s="1">
        <v>43404</v>
      </c>
      <c r="T1419" s="1">
        <v>43404</v>
      </c>
      <c r="U1419" s="1">
        <v>43411</v>
      </c>
      <c r="V1419">
        <v>34</v>
      </c>
      <c r="W1419" s="1">
        <v>43445</v>
      </c>
      <c r="X1419" s="1">
        <v>43438</v>
      </c>
      <c r="Y1419" s="2">
        <v>117137149.75</v>
      </c>
      <c r="Z1419" s="2">
        <v>6383924.6210000012</v>
      </c>
      <c r="AF1419" s="2">
        <v>0</v>
      </c>
      <c r="AG1419" s="14">
        <f>SUMIF('consultant-gross'!D:D,eslam.data!AQ1419,'consultant-gross'!F:F)</f>
        <v>7318551.3312750906</v>
      </c>
      <c r="AH1419" s="14">
        <f>SUMIF('consultant-gross'!D:D,eslam.data!AQ1419,'consultant-gross'!G:G)</f>
        <v>113140343.46127509</v>
      </c>
      <c r="AI1419" s="14">
        <f>SUMIF('consultant-net'!D:D,eslam.data!AQ1419,'consultant-net'!F:F)</f>
        <v>5548576.5039561987</v>
      </c>
      <c r="AJ1419" s="2" t="str">
        <f>VLOOKUP(A1419,'eslam-to-invoicing'!A:B,2,0)</f>
        <v>Royal City</v>
      </c>
      <c r="AQ1419" s="2" t="str">
        <f t="shared" ref="AQ1419:AQ1482" si="180">A1419&amp;C1419</f>
        <v>Royal City13</v>
      </c>
      <c r="AR1419" s="2" t="str">
        <f t="shared" ref="AR1419:AR1482" si="181">AJ1419&amp;C1419</f>
        <v>Royal City13</v>
      </c>
    </row>
    <row r="1420" spans="1:44" hidden="1" x14ac:dyDescent="0.3">
      <c r="A1420" s="6" t="s">
        <v>9</v>
      </c>
      <c r="B1420" s="32">
        <f>VLOOKUP(A1420,Sheet1!A:B,2,0)</f>
        <v>1</v>
      </c>
      <c r="C1420" s="6">
        <v>14</v>
      </c>
      <c r="D1420" s="25"/>
      <c r="E1420" s="2">
        <v>3293171.74049814</v>
      </c>
      <c r="F1420" s="26">
        <f>_xlfn.MAXIFS('data-from-invoicing'!E:E,'data-from-invoicing'!D:D,eslam.data!AR1420)</f>
        <v>6957536.9199999999</v>
      </c>
      <c r="G1420" s="2">
        <f t="shared" si="178"/>
        <v>3664365.1795018599</v>
      </c>
      <c r="H1420" s="2"/>
      <c r="I1420" s="23"/>
      <c r="J1420" s="2">
        <f>SUMIF('collection only'!D:D,eslam.data!AQ1420,'collection only'!E:E)</f>
        <v>5980045.2999999998</v>
      </c>
      <c r="K1420" s="26">
        <f>SUMIF('data-from-invoicing'!D:D,eslam.data!AR1420,'data-from-invoicing'!F:F)</f>
        <v>7268872.3764000004</v>
      </c>
      <c r="L1420" s="2">
        <f t="shared" si="179"/>
        <v>1288827.0764000006</v>
      </c>
      <c r="M1420" s="2"/>
      <c r="Q1420" s="23"/>
      <c r="R1420" s="2">
        <v>13062023.452661959</v>
      </c>
      <c r="S1420" s="1">
        <v>43434</v>
      </c>
      <c r="T1420" s="1">
        <v>43434</v>
      </c>
      <c r="U1420" s="1">
        <v>43440</v>
      </c>
      <c r="V1420">
        <v>34</v>
      </c>
      <c r="W1420" s="1">
        <v>43474</v>
      </c>
      <c r="X1420" s="1">
        <v>43463</v>
      </c>
      <c r="Y1420" s="2">
        <v>120430321.4904981</v>
      </c>
      <c r="Z1420" s="2">
        <v>8435330.6159000024</v>
      </c>
      <c r="AF1420" s="2">
        <v>558453.94999999995</v>
      </c>
      <c r="AG1420" s="14">
        <f>SUMIF('consultant-gross'!D:D,eslam.data!AQ1420,'consultant-gross'!F:F)</f>
        <v>3293171.7404981405</v>
      </c>
      <c r="AH1420" s="14">
        <f>SUMIF('consultant-gross'!D:D,eslam.data!AQ1420,'consultant-gross'!G:G)</f>
        <v>120430321.49049814</v>
      </c>
      <c r="AI1420" s="14">
        <f>SUMIF('consultant-net'!D:D,eslam.data!AQ1420,'consultant-net'!F:F)</f>
        <v>13062023.452661961</v>
      </c>
      <c r="AJ1420" s="2" t="str">
        <f>VLOOKUP(A1420,'eslam-to-invoicing'!A:B,2,0)</f>
        <v>Royal City</v>
      </c>
      <c r="AQ1420" s="2" t="str">
        <f t="shared" si="180"/>
        <v>Royal City14</v>
      </c>
      <c r="AR1420" s="2" t="str">
        <f t="shared" si="181"/>
        <v>Royal City14</v>
      </c>
    </row>
    <row r="1421" spans="1:44" hidden="1" x14ac:dyDescent="0.3">
      <c r="A1421" s="6" t="s">
        <v>9</v>
      </c>
      <c r="B1421" s="32">
        <f>VLOOKUP(A1421,Sheet1!A:B,2,0)</f>
        <v>1</v>
      </c>
      <c r="C1421" s="6">
        <v>15</v>
      </c>
      <c r="D1421" s="25"/>
      <c r="E1421" s="2">
        <v>16384822.45481257</v>
      </c>
      <c r="F1421" s="26">
        <f>_xlfn.MAXIFS('data-from-invoicing'!E:E,'data-from-invoicing'!D:D,eslam.data!AR1421)</f>
        <v>8723893.0899999999</v>
      </c>
      <c r="G1421" s="2">
        <f t="shared" si="178"/>
        <v>-7660929.3648125697</v>
      </c>
      <c r="H1421" s="2"/>
      <c r="I1421" s="23"/>
      <c r="J1421" s="2">
        <f>SUMIF('collection only'!D:D,eslam.data!AQ1421,'collection only'!E:E)</f>
        <v>6570751.7999999998</v>
      </c>
      <c r="K1421" s="26">
        <f>SUMIF('data-from-invoicing'!D:D,eslam.data!AR1421,'data-from-invoicing'!F:F)</f>
        <v>8843457.1828000005</v>
      </c>
      <c r="L1421" s="2">
        <f t="shared" si="179"/>
        <v>2272705.3828000007</v>
      </c>
      <c r="M1421" s="2"/>
      <c r="Q1421" s="23"/>
      <c r="R1421" s="2">
        <v>9343372.7359872162</v>
      </c>
      <c r="S1421" s="1">
        <v>43465</v>
      </c>
      <c r="T1421" s="1">
        <v>43465</v>
      </c>
      <c r="U1421" s="1">
        <v>43471</v>
      </c>
      <c r="V1421">
        <v>34</v>
      </c>
      <c r="W1421" s="1">
        <v>43505</v>
      </c>
      <c r="X1421" s="1">
        <v>43485</v>
      </c>
      <c r="Y1421" s="2">
        <v>136815143.94531071</v>
      </c>
      <c r="Z1421" s="2">
        <v>9384080.2453106903</v>
      </c>
      <c r="AF1421" s="2">
        <v>653055.66027200001</v>
      </c>
      <c r="AG1421" s="14">
        <f>SUMIF('consultant-gross'!D:D,eslam.data!AQ1421,'consultant-gross'!F:F)</f>
        <v>16384822.454812571</v>
      </c>
      <c r="AH1421" s="14">
        <f>SUMIF('consultant-gross'!D:D,eslam.data!AQ1421,'consultant-gross'!G:G)</f>
        <v>136815143.94531071</v>
      </c>
      <c r="AI1421" s="14">
        <f>SUMIF('consultant-net'!D:D,eslam.data!AQ1421,'consultant-net'!F:F)</f>
        <v>9343372.7359872162</v>
      </c>
      <c r="AJ1421" s="2" t="str">
        <f>VLOOKUP(A1421,'eslam-to-invoicing'!A:B,2,0)</f>
        <v>Royal City</v>
      </c>
      <c r="AQ1421" s="2" t="str">
        <f t="shared" si="180"/>
        <v>Royal City15</v>
      </c>
      <c r="AR1421" s="2" t="str">
        <f t="shared" si="181"/>
        <v>Royal City15</v>
      </c>
    </row>
    <row r="1422" spans="1:44" hidden="1" x14ac:dyDescent="0.3">
      <c r="A1422" s="6" t="s">
        <v>9</v>
      </c>
      <c r="B1422" s="32">
        <f>VLOOKUP(A1422,Sheet1!A:B,2,0)</f>
        <v>1</v>
      </c>
      <c r="C1422" s="6">
        <v>16</v>
      </c>
      <c r="D1422" s="25"/>
      <c r="E1422" s="2">
        <v>11488490.333868289</v>
      </c>
      <c r="F1422" s="26">
        <f>_xlfn.MAXIFS('data-from-invoicing'!E:E,'data-from-invoicing'!D:D,eslam.data!AR1422)</f>
        <v>8643111</v>
      </c>
      <c r="G1422" s="2">
        <f t="shared" si="178"/>
        <v>-2845379.3338682894</v>
      </c>
      <c r="H1422" s="2"/>
      <c r="I1422" s="23"/>
      <c r="J1422" s="2">
        <f>SUMIF('collection only'!D:D,eslam.data!AQ1422,'collection only'!E:E)</f>
        <v>7847127.4000000004</v>
      </c>
      <c r="K1422" s="26">
        <f>SUMIF('data-from-invoicing'!D:D,eslam.data!AR1422,'data-from-invoicing'!F:F)</f>
        <v>8700605.8784999996</v>
      </c>
      <c r="L1422" s="2">
        <f t="shared" si="179"/>
        <v>853478.47849999927</v>
      </c>
      <c r="M1422" s="2"/>
      <c r="Q1422" s="23"/>
      <c r="R1422" s="2">
        <v>10141562.99422206</v>
      </c>
      <c r="S1422" s="1">
        <v>43496</v>
      </c>
      <c r="T1422" s="1">
        <v>43496</v>
      </c>
      <c r="U1422" s="1">
        <v>43503</v>
      </c>
      <c r="V1422">
        <v>34</v>
      </c>
      <c r="W1422" s="1">
        <v>43537</v>
      </c>
      <c r="X1422" s="1">
        <v>43521</v>
      </c>
      <c r="Y1422" s="2">
        <v>148303634.27917901</v>
      </c>
      <c r="Z1422" s="2">
        <v>12235459.347114</v>
      </c>
      <c r="AF1422" s="2">
        <v>320713.84827999998</v>
      </c>
      <c r="AG1422" s="14">
        <f>SUMIF('consultant-gross'!D:D,eslam.data!AQ1422,'consultant-gross'!F:F)</f>
        <v>11488490.333868295</v>
      </c>
      <c r="AH1422" s="14">
        <f>SUMIF('consultant-gross'!D:D,eslam.data!AQ1422,'consultant-gross'!G:G)</f>
        <v>148303634.27917901</v>
      </c>
      <c r="AI1422" s="14">
        <f>SUMIF('consultant-net'!D:D,eslam.data!AQ1422,'consultant-net'!F:F)</f>
        <v>10141562.99422206</v>
      </c>
      <c r="AJ1422" s="2" t="str">
        <f>VLOOKUP(A1422,'eslam-to-invoicing'!A:B,2,0)</f>
        <v>Royal City</v>
      </c>
      <c r="AQ1422" s="2" t="str">
        <f t="shared" si="180"/>
        <v>Royal City16</v>
      </c>
      <c r="AR1422" s="2" t="str">
        <f t="shared" si="181"/>
        <v>Royal City16</v>
      </c>
    </row>
    <row r="1423" spans="1:44" hidden="1" x14ac:dyDescent="0.3">
      <c r="A1423" s="6" t="s">
        <v>9</v>
      </c>
      <c r="B1423" s="32">
        <f>VLOOKUP(A1423,Sheet1!A:B,2,0)</f>
        <v>1</v>
      </c>
      <c r="C1423" s="6">
        <v>17</v>
      </c>
      <c r="D1423" s="25"/>
      <c r="E1423" s="2">
        <v>9063503.9339289963</v>
      </c>
      <c r="F1423" s="26">
        <f>_xlfn.MAXIFS('data-from-invoicing'!E:E,'data-from-invoicing'!D:D,eslam.data!AR1423)</f>
        <v>6172362.54</v>
      </c>
      <c r="G1423" s="2">
        <f t="shared" si="178"/>
        <v>-2891141.3939289963</v>
      </c>
      <c r="H1423" s="2"/>
      <c r="I1423" s="23"/>
      <c r="J1423" s="2">
        <f>SUMIF('collection only'!D:D,eslam.data!AQ1423,'collection only'!E:E)</f>
        <v>5868379.5499999998</v>
      </c>
      <c r="K1423" s="26">
        <f>SUMIF('data-from-invoicing'!D:D,eslam.data!AR1423,'data-from-invoicing'!F:F)</f>
        <v>7926704.1264999993</v>
      </c>
      <c r="L1423" s="2">
        <f t="shared" si="179"/>
        <v>2058324.5764999995</v>
      </c>
      <c r="M1423" s="2"/>
      <c r="Q1423" s="23"/>
      <c r="R1423" s="2">
        <v>6226878.8548648804</v>
      </c>
      <c r="S1423" s="1">
        <v>43524</v>
      </c>
      <c r="T1423" s="1">
        <v>43524</v>
      </c>
      <c r="U1423" s="1">
        <v>43530</v>
      </c>
      <c r="V1423">
        <v>34</v>
      </c>
      <c r="W1423" s="1">
        <v>43564</v>
      </c>
      <c r="X1423" s="1">
        <v>43556</v>
      </c>
      <c r="Y1423" s="2">
        <v>157367138.213108</v>
      </c>
      <c r="Z1423" s="2">
        <v>15116649.668810001</v>
      </c>
      <c r="AF1423" s="2">
        <v>370976.97463999997</v>
      </c>
      <c r="AG1423" s="14">
        <f>SUMIF('consultant-gross'!D:D,eslam.data!AQ1423,'consultant-gross'!F:F)</f>
        <v>9063503.9339289963</v>
      </c>
      <c r="AH1423" s="14">
        <f>SUMIF('consultant-gross'!D:D,eslam.data!AQ1423,'consultant-gross'!G:G)</f>
        <v>157367138.213108</v>
      </c>
      <c r="AI1423" s="14">
        <f>SUMIF('consultant-net'!D:D,eslam.data!AQ1423,'consultant-net'!F:F)</f>
        <v>6226878.8548648804</v>
      </c>
      <c r="AJ1423" s="2" t="str">
        <f>VLOOKUP(A1423,'eslam-to-invoicing'!A:B,2,0)</f>
        <v>Royal City</v>
      </c>
      <c r="AQ1423" s="2" t="str">
        <f t="shared" si="180"/>
        <v>Royal City17</v>
      </c>
      <c r="AR1423" s="2" t="str">
        <f t="shared" si="181"/>
        <v>Royal City17</v>
      </c>
    </row>
    <row r="1424" spans="1:44" hidden="1" x14ac:dyDescent="0.3">
      <c r="A1424" s="6" t="s">
        <v>9</v>
      </c>
      <c r="B1424" s="32">
        <f>VLOOKUP(A1424,Sheet1!A:B,2,0)</f>
        <v>1</v>
      </c>
      <c r="C1424" s="6">
        <v>18</v>
      </c>
      <c r="D1424" s="25"/>
      <c r="E1424" s="2">
        <v>8621924.8043220043</v>
      </c>
      <c r="F1424" s="26">
        <f>_xlfn.MAXIFS('data-from-invoicing'!E:E,'data-from-invoicing'!D:D,eslam.data!AR1424)</f>
        <v>9398674.1999999993</v>
      </c>
      <c r="G1424" s="2">
        <f t="shared" si="178"/>
        <v>776749.39567799494</v>
      </c>
      <c r="H1424" s="2"/>
      <c r="I1424" s="23"/>
      <c r="J1424" s="2">
        <f>SUMIF('collection only'!D:D,eslam.data!AQ1424,'collection only'!E:E)</f>
        <v>4501953.5</v>
      </c>
      <c r="K1424" s="26">
        <f>SUMIF('data-from-invoicing'!D:D,eslam.data!AR1424,'data-from-invoicing'!F:F)</f>
        <v>5608968.3914999999</v>
      </c>
      <c r="L1424" s="2">
        <f t="shared" si="179"/>
        <v>1107014.8914999999</v>
      </c>
      <c r="M1424" s="2"/>
      <c r="Q1424" s="23"/>
      <c r="R1424" s="2">
        <v>6196039.3960192204</v>
      </c>
      <c r="S1424" s="1">
        <v>43555</v>
      </c>
      <c r="T1424" s="1">
        <v>43555</v>
      </c>
      <c r="U1424" s="1">
        <v>43564</v>
      </c>
      <c r="V1424">
        <v>34</v>
      </c>
      <c r="W1424" s="1">
        <v>43598</v>
      </c>
      <c r="X1424" s="1">
        <v>43573</v>
      </c>
      <c r="Y1424" s="2">
        <v>165989063.01743001</v>
      </c>
      <c r="Z1424" s="2">
        <v>14343940.139469</v>
      </c>
      <c r="AF1424" s="2">
        <v>296046.80712000001</v>
      </c>
      <c r="AG1424" s="14">
        <f>SUMIF('consultant-gross'!D:D,eslam.data!AQ1424,'consultant-gross'!F:F)</f>
        <v>8621924.8043220043</v>
      </c>
      <c r="AH1424" s="14">
        <f>SUMIF('consultant-gross'!D:D,eslam.data!AQ1424,'consultant-gross'!G:G)</f>
        <v>165989063.01743001</v>
      </c>
      <c r="AI1424" s="14">
        <f>SUMIF('consultant-net'!D:D,eslam.data!AQ1424,'consultant-net'!F:F)</f>
        <v>6196039.3960192204</v>
      </c>
      <c r="AJ1424" s="2" t="str">
        <f>VLOOKUP(A1424,'eslam-to-invoicing'!A:B,2,0)</f>
        <v>Royal City</v>
      </c>
      <c r="AQ1424" s="2" t="str">
        <f t="shared" si="180"/>
        <v>Royal City18</v>
      </c>
      <c r="AR1424" s="2" t="str">
        <f t="shared" si="181"/>
        <v>Royal City18</v>
      </c>
    </row>
    <row r="1425" spans="1:44" hidden="1" x14ac:dyDescent="0.3">
      <c r="A1425" s="6" t="s">
        <v>9</v>
      </c>
      <c r="B1425" s="32">
        <f>VLOOKUP(A1425,Sheet1!A:B,2,0)</f>
        <v>1</v>
      </c>
      <c r="C1425" s="6">
        <v>19</v>
      </c>
      <c r="D1425" s="25"/>
      <c r="E1425" s="2">
        <v>15549148.04855898</v>
      </c>
      <c r="F1425" s="26">
        <f>_xlfn.MAXIFS('data-from-invoicing'!E:E,'data-from-invoicing'!D:D,eslam.data!AR1425)</f>
        <v>13865958.08</v>
      </c>
      <c r="G1425" s="2">
        <f t="shared" si="178"/>
        <v>-1683189.9685589802</v>
      </c>
      <c r="H1425" s="2"/>
      <c r="I1425" s="23"/>
      <c r="J1425" s="2">
        <f>SUMIF('collection only'!D:D,eslam.data!AQ1425,'collection only'!E:E)</f>
        <v>9999974.75</v>
      </c>
      <c r="K1425" s="26">
        <f>SUMIF('data-from-invoicing'!D:D,eslam.data!AR1425,'data-from-invoicing'!F:F)</f>
        <v>11100376.271</v>
      </c>
      <c r="L1425" s="2">
        <f t="shared" si="179"/>
        <v>1100401.5209999997</v>
      </c>
      <c r="M1425" s="2"/>
      <c r="Q1425" s="23"/>
      <c r="R1425" s="2">
        <v>10933183.02020574</v>
      </c>
      <c r="S1425" s="1">
        <v>43585</v>
      </c>
      <c r="T1425" s="1">
        <v>43585</v>
      </c>
      <c r="U1425" s="1">
        <v>43593</v>
      </c>
      <c r="V1425">
        <v>34</v>
      </c>
      <c r="W1425" s="1">
        <v>43627</v>
      </c>
      <c r="X1425" s="1">
        <v>43608</v>
      </c>
      <c r="Y1425" s="2">
        <v>181538211.06598899</v>
      </c>
      <c r="Z1425" s="2">
        <v>16047073.022191999</v>
      </c>
      <c r="AF1425" s="2">
        <v>222365.69320000001</v>
      </c>
      <c r="AG1425" s="14">
        <f>SUMIF('consultant-gross'!D:D,eslam.data!AQ1425,'consultant-gross'!F:F)</f>
        <v>15549148.04855898</v>
      </c>
      <c r="AH1425" s="14">
        <f>SUMIF('consultant-gross'!D:D,eslam.data!AQ1425,'consultant-gross'!G:G)</f>
        <v>181538211.06598899</v>
      </c>
      <c r="AI1425" s="14">
        <f>SUMIF('consultant-net'!D:D,eslam.data!AQ1425,'consultant-net'!F:F)</f>
        <v>10933183.020205736</v>
      </c>
      <c r="AJ1425" s="2" t="str">
        <f>VLOOKUP(A1425,'eslam-to-invoicing'!A:B,2,0)</f>
        <v>Royal City</v>
      </c>
      <c r="AQ1425" s="2" t="str">
        <f t="shared" si="180"/>
        <v>Royal City19</v>
      </c>
      <c r="AR1425" s="2" t="str">
        <f t="shared" si="181"/>
        <v>Royal City19</v>
      </c>
    </row>
    <row r="1426" spans="1:44" hidden="1" x14ac:dyDescent="0.3">
      <c r="A1426" s="6" t="s">
        <v>9</v>
      </c>
      <c r="B1426" s="32">
        <f>VLOOKUP(A1426,Sheet1!A:B,2,0)</f>
        <v>1</v>
      </c>
      <c r="C1426" s="6">
        <v>20</v>
      </c>
      <c r="D1426" s="25"/>
      <c r="E1426" s="2">
        <v>7876990.4814729989</v>
      </c>
      <c r="F1426" s="26">
        <f>_xlfn.MAXIFS('data-from-invoicing'!E:E,'data-from-invoicing'!D:D,eslam.data!AR1426)</f>
        <v>8557310.6999999993</v>
      </c>
      <c r="G1426" s="2">
        <f t="shared" si="178"/>
        <v>680320.2185270004</v>
      </c>
      <c r="H1426" s="2"/>
      <c r="I1426" s="23"/>
      <c r="J1426" s="2">
        <f>SUMIF('collection only'!D:D,eslam.data!AQ1426,'collection only'!E:E)</f>
        <v>5072118</v>
      </c>
      <c r="K1426" s="26">
        <f>SUMIF('data-from-invoicing'!D:D,eslam.data!AR1426,'data-from-invoicing'!F:F)</f>
        <v>6164410</v>
      </c>
      <c r="L1426" s="2">
        <f t="shared" si="179"/>
        <v>1092292</v>
      </c>
      <c r="M1426" s="2"/>
      <c r="Q1426" s="23"/>
      <c r="R1426" s="2">
        <v>5643448.8191035688</v>
      </c>
      <c r="S1426" s="1">
        <v>43616</v>
      </c>
      <c r="T1426" s="1">
        <v>43616</v>
      </c>
      <c r="U1426" s="1">
        <v>43617</v>
      </c>
      <c r="V1426">
        <v>34</v>
      </c>
      <c r="W1426" s="1">
        <v>43651</v>
      </c>
      <c r="X1426" s="1">
        <v>43642</v>
      </c>
      <c r="Y1426" s="2">
        <v>189415201.54746199</v>
      </c>
      <c r="Z1426" s="2">
        <v>15380569.128591999</v>
      </c>
      <c r="AF1426" s="2">
        <v>176894.18119999999</v>
      </c>
      <c r="AG1426" s="14">
        <f>SUMIF('consultant-gross'!D:D,eslam.data!AQ1426,'consultant-gross'!F:F)</f>
        <v>7876990.4814729989</v>
      </c>
      <c r="AH1426" s="14">
        <f>SUMIF('consultant-gross'!D:D,eslam.data!AQ1426,'consultant-gross'!G:G)</f>
        <v>189415201.54746199</v>
      </c>
      <c r="AI1426" s="14">
        <f>SUMIF('consultant-net'!D:D,eslam.data!AQ1426,'consultant-net'!F:F)</f>
        <v>5643448.8191035688</v>
      </c>
      <c r="AJ1426" s="2" t="str">
        <f>VLOOKUP(A1426,'eslam-to-invoicing'!A:B,2,0)</f>
        <v>Royal City</v>
      </c>
      <c r="AQ1426" s="2" t="str">
        <f t="shared" si="180"/>
        <v>Royal City20</v>
      </c>
      <c r="AR1426" s="2" t="str">
        <f t="shared" si="181"/>
        <v>Royal City20</v>
      </c>
    </row>
    <row r="1427" spans="1:44" hidden="1" x14ac:dyDescent="0.3">
      <c r="A1427" s="6" t="s">
        <v>9</v>
      </c>
      <c r="B1427" s="32">
        <f>VLOOKUP(A1427,Sheet1!A:B,2,0)</f>
        <v>1</v>
      </c>
      <c r="C1427" s="6">
        <v>21</v>
      </c>
      <c r="D1427" s="25"/>
      <c r="E1427" s="2">
        <v>7532294.3264729977</v>
      </c>
      <c r="F1427" s="26">
        <f>_xlfn.MAXIFS('data-from-invoicing'!E:E,'data-from-invoicing'!D:D,eslam.data!AR1427)</f>
        <v>5449100.4699999997</v>
      </c>
      <c r="G1427" s="2">
        <f t="shared" si="178"/>
        <v>-2083193.8564729979</v>
      </c>
      <c r="H1427" s="2"/>
      <c r="I1427" s="23"/>
      <c r="J1427" s="2">
        <f>SUMIF('collection only'!D:D,eslam.data!AQ1427,'collection only'!E:E)</f>
        <v>5000000</v>
      </c>
      <c r="K1427" s="26">
        <f>SUMIF('data-from-invoicing'!D:D,eslam.data!AR1427,'data-from-invoicing'!F:F)</f>
        <v>7420122.4284999995</v>
      </c>
      <c r="L1427" s="2">
        <f t="shared" si="179"/>
        <v>2420122.4284999995</v>
      </c>
      <c r="M1427" s="2"/>
      <c r="Q1427" s="23"/>
      <c r="R1427" s="2">
        <v>5151160.3486572504</v>
      </c>
      <c r="S1427" s="1">
        <v>43646</v>
      </c>
      <c r="T1427" s="1">
        <v>43646</v>
      </c>
      <c r="U1427" s="1">
        <v>43654</v>
      </c>
      <c r="V1427">
        <v>34</v>
      </c>
      <c r="W1427" s="1">
        <v>43688</v>
      </c>
      <c r="X1427" s="1">
        <v>43664</v>
      </c>
      <c r="Y1427" s="2">
        <v>196947495.87393501</v>
      </c>
      <c r="Z1427" s="2">
        <v>17429947.312665999</v>
      </c>
      <c r="AF1427" s="2">
        <v>252279.45819999999</v>
      </c>
      <c r="AG1427" s="14">
        <f>SUMIF('consultant-gross'!D:D,eslam.data!AQ1427,'consultant-gross'!F:F)</f>
        <v>7532294.3264729977</v>
      </c>
      <c r="AH1427" s="14">
        <f>SUMIF('consultant-gross'!D:D,eslam.data!AQ1427,'consultant-gross'!G:G)</f>
        <v>196947495.87393498</v>
      </c>
      <c r="AI1427" s="14">
        <f>SUMIF('consultant-net'!D:D,eslam.data!AQ1427,'consultant-net'!F:F)</f>
        <v>5151160.3486572504</v>
      </c>
      <c r="AJ1427" s="2" t="str">
        <f>VLOOKUP(A1427,'eslam-to-invoicing'!A:B,2,0)</f>
        <v>Royal City</v>
      </c>
      <c r="AQ1427" s="2" t="str">
        <f t="shared" si="180"/>
        <v>Royal City21</v>
      </c>
      <c r="AR1427" s="2" t="str">
        <f t="shared" si="181"/>
        <v>Royal City21</v>
      </c>
    </row>
    <row r="1428" spans="1:44" hidden="1" x14ac:dyDescent="0.3">
      <c r="A1428" s="6" t="s">
        <v>9</v>
      </c>
      <c r="B1428" s="32">
        <f>VLOOKUP(A1428,Sheet1!A:B,2,0)</f>
        <v>1</v>
      </c>
      <c r="C1428" s="6">
        <v>22</v>
      </c>
      <c r="D1428" s="25"/>
      <c r="E1428" s="2">
        <v>24265130.19590104</v>
      </c>
      <c r="F1428" s="26">
        <f>_xlfn.MAXIFS('data-from-invoicing'!E:E,'data-from-invoicing'!D:D,eslam.data!AR1428)</f>
        <v>18490927.23</v>
      </c>
      <c r="G1428" s="2">
        <f t="shared" si="178"/>
        <v>-5774202.9659010395</v>
      </c>
      <c r="H1428" s="2"/>
      <c r="I1428" s="23"/>
      <c r="J1428" s="2">
        <f>SUMIF('collection only'!D:D,eslam.data!AQ1428,'collection only'!E:E)</f>
        <v>36824453.700000003</v>
      </c>
      <c r="K1428" s="26">
        <f>SUMIF('data-from-invoicing'!D:D,eslam.data!AR1428,'data-from-invoicing'!F:F)</f>
        <v>20152080.925500002</v>
      </c>
      <c r="L1428" s="2">
        <f t="shared" si="179"/>
        <v>-16672372.774500001</v>
      </c>
      <c r="M1428" s="2"/>
      <c r="Q1428" s="23"/>
      <c r="R1428" s="2">
        <v>17540056.799040679</v>
      </c>
      <c r="S1428" s="1">
        <v>43677</v>
      </c>
      <c r="T1428" s="1">
        <v>43677</v>
      </c>
      <c r="U1428" s="1">
        <v>43682</v>
      </c>
      <c r="V1428">
        <v>34</v>
      </c>
      <c r="W1428" s="1">
        <v>43716</v>
      </c>
      <c r="X1428" s="1">
        <v>43710</v>
      </c>
      <c r="Y1428" s="2">
        <v>221212626.06983599</v>
      </c>
      <c r="Z1428" s="2">
        <v>24953179.740235999</v>
      </c>
      <c r="AF1428" s="2">
        <v>327502.32244000002</v>
      </c>
      <c r="AG1428" s="14">
        <f>SUMIF('consultant-gross'!D:D,eslam.data!AQ1428,'consultant-gross'!F:F)</f>
        <v>24265130.195901036</v>
      </c>
      <c r="AH1428" s="14">
        <f>SUMIF('consultant-gross'!D:D,eslam.data!AQ1428,'consultant-gross'!G:G)</f>
        <v>221212626.06983602</v>
      </c>
      <c r="AI1428" s="14">
        <f>SUMIF('consultant-net'!D:D,eslam.data!AQ1428,'consultant-net'!F:F)</f>
        <v>17540056.799040675</v>
      </c>
      <c r="AJ1428" s="2" t="str">
        <f>VLOOKUP(A1428,'eslam-to-invoicing'!A:B,2,0)</f>
        <v>Royal City</v>
      </c>
      <c r="AQ1428" s="2" t="str">
        <f t="shared" si="180"/>
        <v>Royal City22</v>
      </c>
      <c r="AR1428" s="2" t="str">
        <f t="shared" si="181"/>
        <v>Royal City22</v>
      </c>
    </row>
    <row r="1429" spans="1:44" hidden="1" x14ac:dyDescent="0.3">
      <c r="A1429" s="6" t="s">
        <v>9</v>
      </c>
      <c r="B1429" s="32">
        <f>VLOOKUP(A1429,Sheet1!A:B,2,0)</f>
        <v>1</v>
      </c>
      <c r="C1429" s="6">
        <v>23</v>
      </c>
      <c r="D1429" s="25"/>
      <c r="E1429" s="2">
        <v>6268692.5562053919</v>
      </c>
      <c r="F1429" s="26">
        <f>_xlfn.MAXIFS('data-from-invoicing'!E:E,'data-from-invoicing'!D:D,eslam.data!AR1429)</f>
        <v>8598719.6500000004</v>
      </c>
      <c r="G1429" s="2">
        <f t="shared" si="178"/>
        <v>2330027.0937946085</v>
      </c>
      <c r="H1429" s="2"/>
      <c r="I1429" s="23"/>
      <c r="J1429" s="2">
        <f>SUMIF('collection only'!D:D,eslam.data!AQ1429,'collection only'!E:E)</f>
        <v>6453450.5999999996</v>
      </c>
      <c r="K1429" s="26">
        <f>SUMIF('data-from-invoicing'!D:D,eslam.data!AR1429,'data-from-invoicing'!F:F)</f>
        <v>6578450.5924999993</v>
      </c>
      <c r="L1429" s="2">
        <f t="shared" si="179"/>
        <v>124999.9924999997</v>
      </c>
      <c r="M1429" s="2"/>
      <c r="Q1429" s="23"/>
      <c r="R1429" s="2">
        <v>4319851.8787147403</v>
      </c>
      <c r="S1429" s="1">
        <v>43708</v>
      </c>
      <c r="T1429" s="1">
        <v>43708</v>
      </c>
      <c r="U1429" s="1">
        <v>43719</v>
      </c>
      <c r="W1429" s="1">
        <v>43756</v>
      </c>
      <c r="X1429" s="1">
        <v>43736</v>
      </c>
      <c r="Y1429" s="2">
        <v>227481318.62604141</v>
      </c>
      <c r="Z1429" s="2">
        <v>25361645.368076</v>
      </c>
      <c r="AF1429" s="2">
        <v>418117.17460500001</v>
      </c>
      <c r="AG1429" s="14">
        <f>SUMIF('consultant-gross'!D:D,eslam.data!AQ1429,'consultant-gross'!F:F)</f>
        <v>6268692.5562053919</v>
      </c>
      <c r="AH1429" s="14">
        <f>SUMIF('consultant-gross'!D:D,eslam.data!AQ1429,'consultant-gross'!G:G)</f>
        <v>227481318.62604141</v>
      </c>
      <c r="AI1429" s="14">
        <f>SUMIF('consultant-net'!D:D,eslam.data!AQ1429,'consultant-net'!F:F)</f>
        <v>4319851.8787147403</v>
      </c>
      <c r="AJ1429" s="2" t="str">
        <f>VLOOKUP(A1429,'eslam-to-invoicing'!A:B,2,0)</f>
        <v>Royal City</v>
      </c>
      <c r="AQ1429" s="2" t="str">
        <f t="shared" si="180"/>
        <v>Royal City23</v>
      </c>
      <c r="AR1429" s="2" t="str">
        <f t="shared" si="181"/>
        <v>Royal City23</v>
      </c>
    </row>
    <row r="1430" spans="1:44" hidden="1" x14ac:dyDescent="0.3">
      <c r="A1430" s="6" t="s">
        <v>9</v>
      </c>
      <c r="B1430" s="32">
        <f>VLOOKUP(A1430,Sheet1!A:B,2,0)</f>
        <v>1</v>
      </c>
      <c r="C1430" s="6">
        <v>24</v>
      </c>
      <c r="D1430" s="25"/>
      <c r="E1430" s="2">
        <v>17799666.736012582</v>
      </c>
      <c r="F1430" s="26">
        <f>_xlfn.MAXIFS('data-from-invoicing'!E:E,'data-from-invoicing'!D:D,eslam.data!AR1430)</f>
        <v>15230773.26</v>
      </c>
      <c r="G1430" s="2">
        <f t="shared" si="178"/>
        <v>-2568893.476012582</v>
      </c>
      <c r="H1430" s="2"/>
      <c r="I1430" s="23"/>
      <c r="J1430" s="2">
        <f>SUMIF('collection only'!D:D,eslam.data!AQ1430,'collection only'!E:E)</f>
        <v>9088642.9000000004</v>
      </c>
      <c r="K1430" s="26">
        <f>SUMIF('data-from-invoicing'!D:D,eslam.data!AR1430,'data-from-invoicing'!F:F)</f>
        <v>9213642.9830000009</v>
      </c>
      <c r="L1430" s="2">
        <f t="shared" si="179"/>
        <v>125000.08300000057</v>
      </c>
      <c r="M1430" s="2"/>
      <c r="Q1430" s="23"/>
      <c r="R1430" s="2">
        <v>10214838.064484449</v>
      </c>
      <c r="S1430" s="1">
        <v>43738</v>
      </c>
      <c r="T1430" s="1">
        <v>43738</v>
      </c>
      <c r="U1430" s="1">
        <v>43747</v>
      </c>
      <c r="V1430">
        <v>34</v>
      </c>
      <c r="W1430" s="1">
        <v>43781</v>
      </c>
      <c r="X1430" s="1">
        <v>43762</v>
      </c>
      <c r="Y1430" s="2">
        <v>245280985.36205399</v>
      </c>
      <c r="Z1430" s="2">
        <v>23478699.103769999</v>
      </c>
      <c r="AF1430" s="2">
        <v>383536.56010443199</v>
      </c>
      <c r="AG1430" s="14">
        <f>SUMIF('consultant-gross'!D:D,eslam.data!AQ1430,'consultant-gross'!F:F)</f>
        <v>17799666.736012578</v>
      </c>
      <c r="AH1430" s="14">
        <f>SUMIF('consultant-gross'!D:D,eslam.data!AQ1430,'consultant-gross'!G:G)</f>
        <v>245280985.36205399</v>
      </c>
      <c r="AI1430" s="14">
        <f>SUMIF('consultant-net'!D:D,eslam.data!AQ1430,'consultant-net'!F:F)</f>
        <v>10214838.064484447</v>
      </c>
      <c r="AJ1430" s="2" t="str">
        <f>VLOOKUP(A1430,'eslam-to-invoicing'!A:B,2,0)</f>
        <v>Royal City</v>
      </c>
      <c r="AQ1430" s="2" t="str">
        <f t="shared" si="180"/>
        <v>Royal City24</v>
      </c>
      <c r="AR1430" s="2" t="str">
        <f t="shared" si="181"/>
        <v>Royal City24</v>
      </c>
    </row>
    <row r="1431" spans="1:44" hidden="1" x14ac:dyDescent="0.3">
      <c r="A1431" s="6" t="s">
        <v>9</v>
      </c>
      <c r="B1431" s="32">
        <f>VLOOKUP(A1431,Sheet1!A:B,2,0)</f>
        <v>1</v>
      </c>
      <c r="C1431" s="6">
        <v>25</v>
      </c>
      <c r="D1431" s="25"/>
      <c r="E1431" s="2">
        <v>17503083.026774999</v>
      </c>
      <c r="F1431" s="26">
        <f>_xlfn.MAXIFS('data-from-invoicing'!E:E,'data-from-invoicing'!D:D,eslam.data!AR1431)</f>
        <v>17584623.170000002</v>
      </c>
      <c r="G1431" s="2">
        <f t="shared" si="178"/>
        <v>81540.143225003034</v>
      </c>
      <c r="H1431" s="2"/>
      <c r="I1431" s="23"/>
      <c r="J1431" s="2">
        <f>SUMIF('collection only'!D:D,eslam.data!AQ1431,'collection only'!E:E)</f>
        <v>9972683.9499999993</v>
      </c>
      <c r="K1431" s="26">
        <f>SUMIF('data-from-invoicing'!D:D,eslam.data!AR1431,'data-from-invoicing'!F:F)</f>
        <v>9972683.9684999995</v>
      </c>
      <c r="L1431" s="2">
        <f t="shared" si="179"/>
        <v>1.8500000238418579E-2</v>
      </c>
      <c r="M1431" s="2"/>
      <c r="Q1431" s="23"/>
      <c r="R1431" s="2">
        <v>12249365.623983679</v>
      </c>
      <c r="S1431" s="1">
        <v>43769</v>
      </c>
      <c r="T1431" s="1">
        <v>43769</v>
      </c>
      <c r="U1431" s="1">
        <v>43776</v>
      </c>
      <c r="V1431">
        <v>34</v>
      </c>
      <c r="W1431" s="1">
        <v>43810</v>
      </c>
      <c r="X1431" s="1">
        <v>43796</v>
      </c>
      <c r="Y1431" s="2">
        <v>262784068.38882899</v>
      </c>
      <c r="Z1431" s="2">
        <v>23043660.202303</v>
      </c>
      <c r="AF1431" s="2">
        <v>462163.64865604503</v>
      </c>
      <c r="AG1431" s="14">
        <f>SUMIF('consultant-gross'!D:D,eslam.data!AQ1431,'consultant-gross'!F:F)</f>
        <v>17503083.026775002</v>
      </c>
      <c r="AH1431" s="14">
        <f>SUMIF('consultant-gross'!D:D,eslam.data!AQ1431,'consultant-gross'!G:G)</f>
        <v>262784068.38882899</v>
      </c>
      <c r="AI1431" s="14">
        <f>SUMIF('consultant-net'!D:D,eslam.data!AQ1431,'consultant-net'!F:F)</f>
        <v>12249365.623983681</v>
      </c>
      <c r="AJ1431" s="2" t="str">
        <f>VLOOKUP(A1431,'eslam-to-invoicing'!A:B,2,0)</f>
        <v>Royal City</v>
      </c>
      <c r="AQ1431" s="2" t="str">
        <f t="shared" si="180"/>
        <v>Royal City25</v>
      </c>
      <c r="AR1431" s="2" t="str">
        <f t="shared" si="181"/>
        <v>Royal City25</v>
      </c>
    </row>
    <row r="1432" spans="1:44" hidden="1" x14ac:dyDescent="0.3">
      <c r="A1432" s="6" t="s">
        <v>9</v>
      </c>
      <c r="B1432" s="32">
        <f>VLOOKUP(A1432,Sheet1!A:B,2,0)</f>
        <v>1</v>
      </c>
      <c r="C1432" s="6">
        <v>26</v>
      </c>
      <c r="D1432" s="25"/>
      <c r="E1432" s="2">
        <v>10595979.930119039</v>
      </c>
      <c r="F1432" s="26">
        <f>_xlfn.MAXIFS('data-from-invoicing'!E:E,'data-from-invoicing'!D:D,eslam.data!AR1432)</f>
        <v>0</v>
      </c>
      <c r="G1432" s="2">
        <f t="shared" si="178"/>
        <v>-10595979.930119039</v>
      </c>
      <c r="H1432" s="2"/>
      <c r="I1432" s="23"/>
      <c r="J1432" s="2">
        <f>SUMIF('collection only'!D:D,eslam.data!AQ1432,'collection only'!E:E)</f>
        <v>8025338.2999999998</v>
      </c>
      <c r="K1432" s="26">
        <f>SUMIF('data-from-invoicing'!D:D,eslam.data!AR1432,'data-from-invoicing'!F:F)</f>
        <v>0</v>
      </c>
      <c r="L1432" s="2">
        <f t="shared" si="179"/>
        <v>-8025338.2999999998</v>
      </c>
      <c r="M1432" s="2"/>
      <c r="Q1432" s="23"/>
      <c r="R1432" s="2">
        <v>7456675.636726141</v>
      </c>
      <c r="S1432" s="1">
        <v>43799</v>
      </c>
      <c r="T1432" s="1">
        <v>43799</v>
      </c>
      <c r="U1432" s="1">
        <v>43809</v>
      </c>
      <c r="V1432">
        <v>34</v>
      </c>
      <c r="W1432" s="1">
        <v>43843</v>
      </c>
      <c r="X1432" s="1">
        <v>43835</v>
      </c>
      <c r="Y1432" s="2">
        <v>273380048.31894797</v>
      </c>
      <c r="Z1432" s="2">
        <v>22399832.276028991</v>
      </c>
      <c r="AF1432" s="2">
        <v>481328.12829899997</v>
      </c>
      <c r="AG1432" s="14">
        <f>SUMIF('consultant-gross'!D:D,eslam.data!AQ1432,'consultant-gross'!F:F)</f>
        <v>10595979.930119038</v>
      </c>
      <c r="AH1432" s="14">
        <f>SUMIF('consultant-gross'!D:D,eslam.data!AQ1432,'consultant-gross'!G:G)</f>
        <v>273380048.31894803</v>
      </c>
      <c r="AI1432" s="14">
        <f>SUMIF('consultant-net'!D:D,eslam.data!AQ1432,'consultant-net'!F:F)</f>
        <v>7456675.636726141</v>
      </c>
      <c r="AJ1432" s="2" t="str">
        <f>VLOOKUP(A1432,'eslam-to-invoicing'!A:B,2,0)</f>
        <v>Royal City</v>
      </c>
      <c r="AQ1432" s="2" t="str">
        <f t="shared" si="180"/>
        <v>Royal City26</v>
      </c>
      <c r="AR1432" s="2" t="str">
        <f t="shared" si="181"/>
        <v>Royal City26</v>
      </c>
    </row>
    <row r="1433" spans="1:44" hidden="1" x14ac:dyDescent="0.3">
      <c r="A1433" s="6" t="s">
        <v>9</v>
      </c>
      <c r="B1433" s="32">
        <f>VLOOKUP(A1433,Sheet1!A:B,2,0)</f>
        <v>1</v>
      </c>
      <c r="C1433" s="6">
        <v>27</v>
      </c>
      <c r="D1433" s="25"/>
      <c r="E1433" s="2">
        <v>20586377.63011777</v>
      </c>
      <c r="F1433" s="26">
        <f>_xlfn.MAXIFS('data-from-invoicing'!E:E,'data-from-invoicing'!D:D,eslam.data!AR1433)</f>
        <v>23615681.469999999</v>
      </c>
      <c r="G1433" s="2">
        <f t="shared" si="178"/>
        <v>3029303.8398822285</v>
      </c>
      <c r="H1433" s="2"/>
      <c r="I1433" s="23"/>
      <c r="J1433" s="2">
        <f>SUMIF('collection only'!D:D,eslam.data!AQ1433,'collection only'!E:E)</f>
        <v>11895943.699999999</v>
      </c>
      <c r="K1433" s="26">
        <f>SUMIF('data-from-invoicing'!D:D,eslam.data!AR1433,'data-from-invoicing'!F:F)</f>
        <v>11636419.899999999</v>
      </c>
      <c r="L1433" s="2">
        <f t="shared" si="179"/>
        <v>-259523.80000000075</v>
      </c>
      <c r="M1433" s="2"/>
      <c r="Q1433" s="23"/>
      <c r="R1433" s="2">
        <v>14587648.310611781</v>
      </c>
      <c r="S1433" s="1">
        <v>43830</v>
      </c>
      <c r="T1433" s="1">
        <v>43830</v>
      </c>
      <c r="U1433" s="1">
        <v>43843</v>
      </c>
      <c r="V1433">
        <v>34</v>
      </c>
      <c r="W1433" s="1">
        <v>43877</v>
      </c>
      <c r="X1433" s="1">
        <v>43871</v>
      </c>
      <c r="Y1433" s="2">
        <v>293966425.9490658</v>
      </c>
      <c r="Z1433" s="2">
        <v>19245051.8836748</v>
      </c>
      <c r="AF1433" s="2">
        <v>481881.62361900002</v>
      </c>
      <c r="AG1433" s="14">
        <f>SUMIF('consultant-gross'!D:D,eslam.data!AQ1433,'consultant-gross'!F:F)</f>
        <v>20586377.630117774</v>
      </c>
      <c r="AH1433" s="14">
        <f>SUMIF('consultant-gross'!D:D,eslam.data!AQ1433,'consultant-gross'!G:G)</f>
        <v>293966425.9490658</v>
      </c>
      <c r="AI1433" s="14">
        <f>SUMIF('consultant-net'!D:D,eslam.data!AQ1433,'consultant-net'!F:F)</f>
        <v>14587648.310611784</v>
      </c>
      <c r="AJ1433" s="2" t="str">
        <f>VLOOKUP(A1433,'eslam-to-invoicing'!A:B,2,0)</f>
        <v>Royal City</v>
      </c>
      <c r="AQ1433" s="2" t="str">
        <f t="shared" si="180"/>
        <v>Royal City27</v>
      </c>
      <c r="AR1433" s="2" t="str">
        <f t="shared" si="181"/>
        <v>Royal City27</v>
      </c>
    </row>
    <row r="1434" spans="1:44" hidden="1" x14ac:dyDescent="0.3">
      <c r="A1434" s="6" t="s">
        <v>9</v>
      </c>
      <c r="B1434" s="32">
        <f>VLOOKUP(A1434,Sheet1!A:B,2,0)</f>
        <v>1</v>
      </c>
      <c r="C1434" s="6">
        <v>28</v>
      </c>
      <c r="D1434" s="25"/>
      <c r="E1434" s="2">
        <v>15640549.4851408</v>
      </c>
      <c r="F1434" s="26">
        <f>_xlfn.MAXIFS('data-from-invoicing'!E:E,'data-from-invoicing'!D:D,eslam.data!AR1434)</f>
        <v>18900076.140000001</v>
      </c>
      <c r="G1434" s="2">
        <f t="shared" si="178"/>
        <v>3259526.6548592001</v>
      </c>
      <c r="H1434" s="2"/>
      <c r="I1434" s="23"/>
      <c r="J1434" s="2">
        <f>SUMIF('collection only'!D:D,eslam.data!AQ1434,'collection only'!E:E)</f>
        <v>10500306.77</v>
      </c>
      <c r="K1434" s="26">
        <f>SUMIF('data-from-invoicing'!D:D,eslam.data!AR1434,'data-from-invoicing'!F:F)</f>
        <v>10500306.76</v>
      </c>
      <c r="L1434" s="2">
        <f t="shared" si="179"/>
        <v>-9.9999997764825821E-3</v>
      </c>
      <c r="M1434" s="2"/>
      <c r="Q1434" s="23"/>
      <c r="R1434" s="2">
        <v>10986396.555261049</v>
      </c>
      <c r="S1434" s="1">
        <v>43861</v>
      </c>
      <c r="T1434" s="1">
        <v>43861</v>
      </c>
      <c r="U1434" s="1">
        <v>43878</v>
      </c>
      <c r="V1434">
        <v>34</v>
      </c>
      <c r="W1434" s="1">
        <v>43912</v>
      </c>
      <c r="X1434" s="1">
        <v>43906</v>
      </c>
      <c r="Y1434" s="2">
        <v>309606975.4342066</v>
      </c>
      <c r="Z1434" s="2">
        <v>16026544.9250996</v>
      </c>
      <c r="AF1434" s="2">
        <v>606431.61426659999</v>
      </c>
      <c r="AG1434" s="14">
        <f>SUMIF('consultant-gross'!D:D,eslam.data!AQ1434,'consultant-gross'!F:F)</f>
        <v>15640549.4851408</v>
      </c>
      <c r="AH1434" s="14">
        <f>SUMIF('consultant-gross'!D:D,eslam.data!AQ1434,'consultant-gross'!G:G)</f>
        <v>309606975.4342066</v>
      </c>
      <c r="AI1434" s="14">
        <f>SUMIF('consultant-net'!D:D,eslam.data!AQ1434,'consultant-net'!F:F)</f>
        <v>10986396.555261046</v>
      </c>
      <c r="AJ1434" s="2" t="str">
        <f>VLOOKUP(A1434,'eslam-to-invoicing'!A:B,2,0)</f>
        <v>Royal City</v>
      </c>
      <c r="AQ1434" s="2" t="str">
        <f t="shared" si="180"/>
        <v>Royal City28</v>
      </c>
      <c r="AR1434" s="2" t="str">
        <f t="shared" si="181"/>
        <v>Royal City28</v>
      </c>
    </row>
    <row r="1435" spans="1:44" hidden="1" x14ac:dyDescent="0.3">
      <c r="A1435" s="6" t="s">
        <v>9</v>
      </c>
      <c r="B1435" s="32">
        <f>VLOOKUP(A1435,Sheet1!A:B,2,0)</f>
        <v>1</v>
      </c>
      <c r="C1435" s="6">
        <v>29</v>
      </c>
      <c r="D1435" s="25"/>
      <c r="E1435" s="2">
        <v>18804604.79772228</v>
      </c>
      <c r="F1435" s="26">
        <f>_xlfn.MAXIFS('data-from-invoicing'!E:E,'data-from-invoicing'!D:D,eslam.data!AR1435)</f>
        <v>17649893.879999999</v>
      </c>
      <c r="G1435" s="2">
        <f t="shared" si="178"/>
        <v>-1154710.9177222811</v>
      </c>
      <c r="H1435" s="2"/>
      <c r="I1435" s="23"/>
      <c r="J1435" s="2">
        <f>SUMIF('collection only'!D:D,eslam.data!AQ1435,'collection only'!E:E)</f>
        <v>12838209.35</v>
      </c>
      <c r="K1435" s="26">
        <f>SUMIF('data-from-invoicing'!D:D,eslam.data!AR1435,'data-from-invoicing'!F:F)</f>
        <v>12838209.344000001</v>
      </c>
      <c r="L1435" s="2">
        <f t="shared" si="179"/>
        <v>-5.9999991208314896E-3</v>
      </c>
      <c r="M1435" s="2"/>
      <c r="Q1435" s="23"/>
      <c r="R1435" s="2">
        <v>13166441.52877116</v>
      </c>
      <c r="S1435" s="1">
        <v>43890</v>
      </c>
      <c r="T1435" s="1">
        <v>43890</v>
      </c>
      <c r="U1435" s="1">
        <v>43908</v>
      </c>
      <c r="V1435">
        <v>34</v>
      </c>
      <c r="W1435" s="1">
        <v>43942</v>
      </c>
      <c r="X1435" s="1">
        <v>43926</v>
      </c>
      <c r="Y1435" s="2">
        <v>328411580.23192888</v>
      </c>
      <c r="Z1435" s="2">
        <v>16972896.721928898</v>
      </c>
      <c r="AF1435" s="2">
        <v>637326.78139739996</v>
      </c>
      <c r="AG1435" s="14">
        <f>SUMIF('consultant-gross'!D:D,eslam.data!AQ1435,'consultant-gross'!F:F)</f>
        <v>18804604.79772228</v>
      </c>
      <c r="AH1435" s="14">
        <f>SUMIF('consultant-gross'!D:D,eslam.data!AQ1435,'consultant-gross'!G:G)</f>
        <v>328411580.23192888</v>
      </c>
      <c r="AI1435" s="14">
        <f>SUMIF('consultant-net'!D:D,eslam.data!AQ1435,'consultant-net'!F:F)</f>
        <v>13166441.528771162</v>
      </c>
      <c r="AJ1435" s="2" t="str">
        <f>VLOOKUP(A1435,'eslam-to-invoicing'!A:B,2,0)</f>
        <v>Royal City</v>
      </c>
      <c r="AQ1435" s="2" t="str">
        <f t="shared" si="180"/>
        <v>Royal City29</v>
      </c>
      <c r="AR1435" s="2" t="str">
        <f t="shared" si="181"/>
        <v>Royal City29</v>
      </c>
    </row>
    <row r="1436" spans="1:44" hidden="1" x14ac:dyDescent="0.3">
      <c r="A1436" s="6" t="s">
        <v>9</v>
      </c>
      <c r="B1436" s="32">
        <f>VLOOKUP(A1436,Sheet1!A:B,2,0)</f>
        <v>1</v>
      </c>
      <c r="C1436" s="6">
        <v>30</v>
      </c>
      <c r="D1436" s="25"/>
      <c r="E1436" s="2">
        <v>13862319.01423466</v>
      </c>
      <c r="F1436" s="26">
        <f>_xlfn.MAXIFS('data-from-invoicing'!E:E,'data-from-invoicing'!D:D,eslam.data!AR1436)</f>
        <v>16056421.67</v>
      </c>
      <c r="G1436" s="2">
        <f t="shared" si="178"/>
        <v>2194102.6557653397</v>
      </c>
      <c r="H1436" s="2"/>
      <c r="I1436" s="23"/>
      <c r="J1436" s="2">
        <f>SUMIF('collection only'!D:D,eslam.data!AQ1436,'collection only'!E:E)</f>
        <v>9831952.1350388527</v>
      </c>
      <c r="K1436" s="26">
        <f>SUMIF('data-from-invoicing'!D:D,eslam.data!AR1436,'data-from-invoicing'!F:F)</f>
        <v>9421690.2835000008</v>
      </c>
      <c r="L1436" s="2">
        <f t="shared" si="179"/>
        <v>-410261.85153885186</v>
      </c>
      <c r="M1436" s="2"/>
      <c r="Q1436" s="23"/>
      <c r="R1436" s="2">
        <v>9831952.1350388527</v>
      </c>
      <c r="S1436" s="1">
        <v>43921</v>
      </c>
      <c r="T1436" s="1">
        <v>43921</v>
      </c>
      <c r="U1436" s="1">
        <v>43930</v>
      </c>
      <c r="V1436">
        <v>34</v>
      </c>
      <c r="W1436" s="1">
        <v>43964</v>
      </c>
      <c r="X1436" s="1">
        <v>43956</v>
      </c>
      <c r="Y1436" s="2">
        <v>342273899.24616349</v>
      </c>
      <c r="Z1436" s="2">
        <v>14581690.396163501</v>
      </c>
      <c r="AF1436" s="2">
        <v>637621.48179625603</v>
      </c>
      <c r="AG1436" s="14">
        <f>SUMIF('consultant-gross'!D:D,eslam.data!AQ1436,'consultant-gross'!F:F)</f>
        <v>13862319.014234662</v>
      </c>
      <c r="AH1436" s="14">
        <f>SUMIF('consultant-gross'!D:D,eslam.data!AQ1436,'consultant-gross'!G:G)</f>
        <v>342273899.24616355</v>
      </c>
      <c r="AI1436" s="14">
        <f>SUMIF('consultant-net'!D:D,eslam.data!AQ1436,'consultant-net'!F:F)</f>
        <v>9831952.1350388527</v>
      </c>
      <c r="AJ1436" s="2" t="str">
        <f>VLOOKUP(A1436,'eslam-to-invoicing'!A:B,2,0)</f>
        <v>Royal City</v>
      </c>
      <c r="AQ1436" s="2" t="str">
        <f t="shared" si="180"/>
        <v>Royal City30</v>
      </c>
      <c r="AR1436" s="2" t="str">
        <f t="shared" si="181"/>
        <v>Royal City30</v>
      </c>
    </row>
    <row r="1437" spans="1:44" hidden="1" x14ac:dyDescent="0.3">
      <c r="A1437" s="6" t="s">
        <v>9</v>
      </c>
      <c r="B1437" s="32">
        <f>VLOOKUP(A1437,Sheet1!A:B,2,0)</f>
        <v>1</v>
      </c>
      <c r="C1437" s="6">
        <v>31</v>
      </c>
      <c r="D1437" s="25"/>
      <c r="E1437" s="2">
        <v>10234077.877596909</v>
      </c>
      <c r="F1437" s="26">
        <f>_xlfn.MAXIFS('data-from-invoicing'!E:E,'data-from-invoicing'!D:D,eslam.data!AR1437)</f>
        <v>12028045.18</v>
      </c>
      <c r="G1437" s="2">
        <f t="shared" si="178"/>
        <v>1793967.3024030905</v>
      </c>
      <c r="H1437" s="2"/>
      <c r="I1437" s="23"/>
      <c r="J1437" s="2">
        <f>SUMIF('collection only'!D:D,eslam.data!AQ1437,'collection only'!E:E)</f>
        <v>6475508.5800000001</v>
      </c>
      <c r="K1437" s="26">
        <f>SUMIF('data-from-invoicing'!D:D,eslam.data!AR1437,'data-from-invoicing'!F:F)</f>
        <v>6475509.7990000006</v>
      </c>
      <c r="L1437" s="2">
        <f t="shared" si="179"/>
        <v>1.2190000005066395</v>
      </c>
      <c r="M1437" s="2"/>
      <c r="Q1437" s="23"/>
      <c r="R1437" s="2">
        <v>7550426.1692397892</v>
      </c>
      <c r="S1437" s="1">
        <v>43951</v>
      </c>
      <c r="T1437" s="1">
        <v>43951</v>
      </c>
      <c r="U1437" s="1">
        <v>43965</v>
      </c>
      <c r="V1437">
        <v>34</v>
      </c>
      <c r="W1437" s="1">
        <v>43999</v>
      </c>
      <c r="X1437" s="1">
        <v>44014</v>
      </c>
      <c r="Y1437" s="2">
        <v>352507977.12376052</v>
      </c>
      <c r="Z1437" s="2">
        <v>12931292.243663499</v>
      </c>
      <c r="AF1437" s="2">
        <v>0</v>
      </c>
      <c r="AG1437" s="14">
        <f>SUMIF('consultant-gross'!D:D,eslam.data!AQ1437,'consultant-gross'!F:F)</f>
        <v>10234077.877596915</v>
      </c>
      <c r="AH1437" s="14">
        <f>SUMIF('consultant-gross'!D:D,eslam.data!AQ1437,'consultant-gross'!G:G)</f>
        <v>352507977.12376046</v>
      </c>
      <c r="AI1437" s="14">
        <f>SUMIF('consultant-net'!D:D,eslam.data!AQ1437,'consultant-net'!F:F)</f>
        <v>7550426.1692397892</v>
      </c>
      <c r="AJ1437" s="2" t="str">
        <f>VLOOKUP(A1437,'eslam-to-invoicing'!A:B,2,0)</f>
        <v>Royal City</v>
      </c>
      <c r="AQ1437" s="2" t="str">
        <f t="shared" si="180"/>
        <v>Royal City31</v>
      </c>
      <c r="AR1437" s="2" t="str">
        <f t="shared" si="181"/>
        <v>Royal City31</v>
      </c>
    </row>
    <row r="1438" spans="1:44" hidden="1" x14ac:dyDescent="0.3">
      <c r="A1438" s="6" t="s">
        <v>9</v>
      </c>
      <c r="B1438" s="32">
        <f>VLOOKUP(A1438,Sheet1!A:B,2,0)</f>
        <v>1</v>
      </c>
      <c r="C1438" s="6">
        <v>32</v>
      </c>
      <c r="D1438" s="25"/>
      <c r="E1438" s="2">
        <v>3761397.602324069</v>
      </c>
      <c r="F1438" s="26">
        <f>_xlfn.MAXIFS('data-from-invoicing'!E:E,'data-from-invoicing'!D:D,eslam.data!AR1438)</f>
        <v>4150837.54</v>
      </c>
      <c r="G1438" s="2">
        <f t="shared" si="178"/>
        <v>389439.93767593103</v>
      </c>
      <c r="H1438" s="2"/>
      <c r="I1438" s="23"/>
      <c r="J1438" s="2">
        <f>SUMIF('collection only'!D:D,eslam.data!AQ1438,'collection only'!E:E)</f>
        <v>2151533.38</v>
      </c>
      <c r="K1438" s="26">
        <f>SUMIF('data-from-invoicing'!D:D,eslam.data!AR1438,'data-from-invoicing'!F:F)</f>
        <v>2151533.3670000001</v>
      </c>
      <c r="L1438" s="2">
        <f t="shared" si="179"/>
        <v>-1.2999999802559614E-2</v>
      </c>
      <c r="M1438" s="2"/>
      <c r="Q1438" s="23"/>
      <c r="R1438" s="2">
        <v>2648440.2255828981</v>
      </c>
      <c r="S1438" s="1">
        <v>43982</v>
      </c>
      <c r="T1438" s="1">
        <v>43982</v>
      </c>
      <c r="U1438" s="1">
        <v>43998</v>
      </c>
      <c r="V1438">
        <v>34</v>
      </c>
      <c r="W1438" s="1">
        <v>44032</v>
      </c>
      <c r="X1438" s="1">
        <v>44020</v>
      </c>
      <c r="Y1438" s="2">
        <v>356269374.72608447</v>
      </c>
      <c r="Z1438" s="2">
        <v>12829313.789251501</v>
      </c>
      <c r="AF1438" s="2">
        <v>0</v>
      </c>
      <c r="AG1438" s="14">
        <f>SUMIF('consultant-gross'!D:D,eslam.data!AQ1438,'consultant-gross'!F:F)</f>
        <v>3761397.6023240685</v>
      </c>
      <c r="AH1438" s="14">
        <f>SUMIF('consultant-gross'!D:D,eslam.data!AQ1438,'consultant-gross'!G:G)</f>
        <v>356269374.72608453</v>
      </c>
      <c r="AI1438" s="14">
        <f>SUMIF('consultant-net'!D:D,eslam.data!AQ1438,'consultant-net'!F:F)</f>
        <v>2648440.2255828977</v>
      </c>
      <c r="AJ1438" s="2" t="str">
        <f>VLOOKUP(A1438,'eslam-to-invoicing'!A:B,2,0)</f>
        <v>Royal City</v>
      </c>
      <c r="AQ1438" s="2" t="str">
        <f t="shared" si="180"/>
        <v>Royal City32</v>
      </c>
      <c r="AR1438" s="2" t="str">
        <f t="shared" si="181"/>
        <v>Royal City32</v>
      </c>
    </row>
    <row r="1439" spans="1:44" hidden="1" x14ac:dyDescent="0.3">
      <c r="A1439" s="6" t="s">
        <v>9</v>
      </c>
      <c r="B1439" s="32">
        <f>VLOOKUP(A1439,Sheet1!A:B,2,0)</f>
        <v>1</v>
      </c>
      <c r="C1439" s="6">
        <v>33</v>
      </c>
      <c r="D1439" s="25"/>
      <c r="E1439" s="2">
        <v>13830917.43515176</v>
      </c>
      <c r="F1439" s="26">
        <f>_xlfn.MAXIFS('data-from-invoicing'!E:E,'data-from-invoicing'!D:D,eslam.data!AR1439)</f>
        <v>11787102.130000001</v>
      </c>
      <c r="G1439" s="2">
        <f t="shared" si="178"/>
        <v>-2043815.3051517587</v>
      </c>
      <c r="H1439" s="2"/>
      <c r="I1439" s="23"/>
      <c r="J1439" s="2">
        <f>SUMIF('collection only'!D:D,eslam.data!AQ1439,'collection only'!E:E)</f>
        <v>9101413.8170539141</v>
      </c>
      <c r="K1439" s="26">
        <f>SUMIF('data-from-invoicing'!D:D,eslam.data!AR1439,'data-from-invoicing'!F:F)</f>
        <v>8559155.6765000001</v>
      </c>
      <c r="L1439" s="2">
        <f t="shared" si="179"/>
        <v>-542258.14055391401</v>
      </c>
      <c r="M1439" s="2"/>
      <c r="Q1439" s="23"/>
      <c r="R1439" s="2">
        <v>9101413.8170539141</v>
      </c>
      <c r="S1439" s="1">
        <v>44012</v>
      </c>
      <c r="T1439" s="1">
        <v>44012</v>
      </c>
      <c r="U1439" s="1">
        <v>44032</v>
      </c>
      <c r="V1439">
        <v>34</v>
      </c>
      <c r="W1439" s="1">
        <v>44066</v>
      </c>
      <c r="X1439" s="1">
        <v>44055</v>
      </c>
      <c r="Y1439" s="2">
        <v>370100292.16123629</v>
      </c>
      <c r="Z1439" s="2">
        <v>14873462.084708299</v>
      </c>
      <c r="AF1439" s="2">
        <v>1198898.3783491401</v>
      </c>
      <c r="AG1439" s="14">
        <f>SUMIF('consultant-gross'!D:D,eslam.data!AQ1439,'consultant-gross'!F:F)</f>
        <v>13830917.435151756</v>
      </c>
      <c r="AH1439" s="14">
        <f>SUMIF('consultant-gross'!D:D,eslam.data!AQ1439,'consultant-gross'!G:G)</f>
        <v>370100292.16123629</v>
      </c>
      <c r="AI1439" s="14">
        <f>SUMIF('consultant-net'!D:D,eslam.data!AQ1439,'consultant-net'!F:F)</f>
        <v>9101413.8170539141</v>
      </c>
      <c r="AJ1439" s="2" t="str">
        <f>VLOOKUP(A1439,'eslam-to-invoicing'!A:B,2,0)</f>
        <v>Royal City</v>
      </c>
      <c r="AQ1439" s="2" t="str">
        <f t="shared" si="180"/>
        <v>Royal City33</v>
      </c>
      <c r="AR1439" s="2" t="str">
        <f t="shared" si="181"/>
        <v>Royal City33</v>
      </c>
    </row>
    <row r="1440" spans="1:44" hidden="1" x14ac:dyDescent="0.3">
      <c r="A1440" s="6" t="s">
        <v>9</v>
      </c>
      <c r="B1440" s="32">
        <f>VLOOKUP(A1440,Sheet1!A:B,2,0)</f>
        <v>1</v>
      </c>
      <c r="C1440" s="6">
        <v>34</v>
      </c>
      <c r="D1440" s="25"/>
      <c r="E1440" s="2">
        <v>7811639.6921140552</v>
      </c>
      <c r="F1440" s="26">
        <f>_xlfn.MAXIFS('data-from-invoicing'!E:E,'data-from-invoicing'!D:D,eslam.data!AR1440)</f>
        <v>0</v>
      </c>
      <c r="G1440" s="2">
        <f t="shared" si="178"/>
        <v>-7811639.6921140552</v>
      </c>
      <c r="H1440" s="2"/>
      <c r="I1440" s="23"/>
      <c r="J1440" s="2">
        <f>SUMIF('collection only'!D:D,eslam.data!AQ1440,'collection only'!E:E)</f>
        <v>5373442.9261074662</v>
      </c>
      <c r="K1440" s="26">
        <f>SUMIF('data-from-invoicing'!D:D,eslam.data!AR1440,'data-from-invoicing'!F:F)</f>
        <v>0</v>
      </c>
      <c r="L1440" s="2">
        <f t="shared" si="179"/>
        <v>-5373442.9261074662</v>
      </c>
      <c r="M1440" s="2"/>
      <c r="Q1440" s="23"/>
      <c r="R1440" s="2">
        <v>5373442.9261074662</v>
      </c>
      <c r="S1440" s="1">
        <v>44043</v>
      </c>
      <c r="T1440" s="1">
        <v>44043</v>
      </c>
      <c r="U1440" s="1">
        <v>44059</v>
      </c>
      <c r="V1440">
        <v>34</v>
      </c>
      <c r="W1440" s="1">
        <v>44093</v>
      </c>
      <c r="X1440" s="1">
        <v>44088</v>
      </c>
      <c r="Y1440" s="2">
        <v>377911931.85335028</v>
      </c>
      <c r="Z1440" s="2">
        <v>13214988.456708301</v>
      </c>
      <c r="AF1440" s="2">
        <v>1376502.8421817401</v>
      </c>
      <c r="AG1440" s="14">
        <f>SUMIF('consultant-gross'!D:D,eslam.data!AQ1440,'consultant-gross'!F:F)</f>
        <v>7811639.6921140552</v>
      </c>
      <c r="AH1440" s="14">
        <f>SUMIF('consultant-gross'!D:D,eslam.data!AQ1440,'consultant-gross'!G:G)</f>
        <v>377911931.85335034</v>
      </c>
      <c r="AI1440" s="14">
        <f>SUMIF('consultant-net'!D:D,eslam.data!AQ1440,'consultant-net'!F:F)</f>
        <v>5373442.9261074662</v>
      </c>
      <c r="AJ1440" s="2" t="str">
        <f>VLOOKUP(A1440,'eslam-to-invoicing'!A:B,2,0)</f>
        <v>Royal City</v>
      </c>
      <c r="AQ1440" s="2" t="str">
        <f t="shared" si="180"/>
        <v>Royal City34</v>
      </c>
      <c r="AR1440" s="2" t="str">
        <f t="shared" si="181"/>
        <v>Royal City34</v>
      </c>
    </row>
    <row r="1441" spans="1:44" hidden="1" x14ac:dyDescent="0.3">
      <c r="A1441" s="6" t="s">
        <v>9</v>
      </c>
      <c r="B1441" s="32">
        <f>VLOOKUP(A1441,Sheet1!A:B,2,0)</f>
        <v>1</v>
      </c>
      <c r="C1441" s="6">
        <v>35</v>
      </c>
      <c r="D1441" s="25"/>
      <c r="E1441" s="2">
        <v>3980750.522237957</v>
      </c>
      <c r="F1441" s="26">
        <f>_xlfn.MAXIFS('data-from-invoicing'!E:E,'data-from-invoicing'!D:D,eslam.data!AR1441)</f>
        <v>6572349.7400000002</v>
      </c>
      <c r="G1441" s="2">
        <f t="shared" si="178"/>
        <v>2591599.2177620432</v>
      </c>
      <c r="H1441" s="2"/>
      <c r="I1441" s="23"/>
      <c r="J1441" s="2">
        <f>SUMIF('collection only'!D:D,eslam.data!AQ1441,'collection only'!E:E)</f>
        <v>3237336.5862955451</v>
      </c>
      <c r="K1441" s="26">
        <f>SUMIF('data-from-invoicing'!D:D,eslam.data!AR1441,'data-from-invoicing'!F:F)</f>
        <v>2752213.4435999999</v>
      </c>
      <c r="L1441" s="2">
        <f t="shared" si="179"/>
        <v>-485123.14269554522</v>
      </c>
      <c r="M1441" s="2"/>
      <c r="Q1441" s="23"/>
      <c r="R1441" s="2">
        <v>3237336.5862955451</v>
      </c>
      <c r="S1441" s="1">
        <v>44074</v>
      </c>
      <c r="T1441" s="1">
        <v>44074</v>
      </c>
      <c r="U1441" s="1">
        <v>44090</v>
      </c>
      <c r="V1441">
        <v>34</v>
      </c>
      <c r="W1441" s="1">
        <v>44124</v>
      </c>
      <c r="X1441" s="1">
        <v>44109</v>
      </c>
      <c r="Y1441" s="2">
        <v>381892682.3755883</v>
      </c>
      <c r="Z1441" s="2">
        <v>10629015.992708299</v>
      </c>
      <c r="AF1441" s="2">
        <v>1052872.9373242401</v>
      </c>
      <c r="AG1441" s="14">
        <f>SUMIF('consultant-gross'!D:D,eslam.data!AQ1441,'consultant-gross'!F:F)</f>
        <v>3980750.5222379565</v>
      </c>
      <c r="AH1441" s="14">
        <f>SUMIF('consultant-gross'!D:D,eslam.data!AQ1441,'consultant-gross'!G:G)</f>
        <v>381892682.3755883</v>
      </c>
      <c r="AI1441" s="14">
        <f>SUMIF('consultant-net'!D:D,eslam.data!AQ1441,'consultant-net'!F:F)</f>
        <v>3237336.5862955451</v>
      </c>
      <c r="AJ1441" s="2" t="str">
        <f>VLOOKUP(A1441,'eslam-to-invoicing'!A:B,2,0)</f>
        <v>Royal City</v>
      </c>
      <c r="AQ1441" s="2" t="str">
        <f t="shared" si="180"/>
        <v>Royal City35</v>
      </c>
      <c r="AR1441" s="2" t="str">
        <f t="shared" si="181"/>
        <v>Royal City35</v>
      </c>
    </row>
    <row r="1442" spans="1:44" hidden="1" x14ac:dyDescent="0.3">
      <c r="A1442" s="6" t="s">
        <v>9</v>
      </c>
      <c r="B1442" s="32">
        <f>VLOOKUP(A1442,Sheet1!A:B,2,0)</f>
        <v>1</v>
      </c>
      <c r="C1442" s="6">
        <v>36</v>
      </c>
      <c r="D1442" s="25"/>
      <c r="E1442" s="2">
        <v>8343396.9284319878</v>
      </c>
      <c r="F1442" s="26">
        <f>_xlfn.MAXIFS('data-from-invoicing'!E:E,'data-from-invoicing'!D:D,eslam.data!AR1442)</f>
        <v>8120768.3099999996</v>
      </c>
      <c r="G1442" s="2">
        <f t="shared" si="178"/>
        <v>-222628.61843198817</v>
      </c>
      <c r="H1442" s="2"/>
      <c r="I1442" s="23"/>
      <c r="J1442" s="2">
        <f>SUMIF('collection only'!D:D,eslam.data!AQ1442,'collection only'!E:E)</f>
        <v>5231425.1900000004</v>
      </c>
      <c r="K1442" s="26">
        <f>SUMIF('data-from-invoicing'!D:D,eslam.data!AR1442,'data-from-invoicing'!F:F)</f>
        <v>5231425.2055000002</v>
      </c>
      <c r="L1442" s="2">
        <f t="shared" si="179"/>
        <v>1.549999974668026E-2</v>
      </c>
      <c r="M1442" s="2"/>
      <c r="Q1442" s="23"/>
      <c r="R1442" s="2">
        <v>5231425.1900000004</v>
      </c>
      <c r="S1442" s="1">
        <v>44104</v>
      </c>
      <c r="T1442" s="1">
        <v>44104</v>
      </c>
      <c r="U1442" s="1">
        <v>44115</v>
      </c>
      <c r="V1442">
        <v>34</v>
      </c>
      <c r="W1442" s="1">
        <v>44149</v>
      </c>
      <c r="X1442" s="1">
        <v>44132</v>
      </c>
      <c r="Y1442" s="2">
        <v>390236079.30402029</v>
      </c>
      <c r="Z1442" s="2">
        <v>10856647.440408301</v>
      </c>
      <c r="AF1442" s="2">
        <v>1034872.93732424</v>
      </c>
      <c r="AG1442" s="14">
        <f>SUMIF('consultant-gross'!D:D,eslam.data!AQ1442,'consultant-gross'!F:F)</f>
        <v>8343396.9284319878</v>
      </c>
      <c r="AH1442" s="14">
        <f>SUMIF('consultant-gross'!D:D,eslam.data!AQ1442,'consultant-gross'!G:G)</f>
        <v>390236079.30402029</v>
      </c>
      <c r="AI1442" s="14">
        <f>SUMIF('consultant-net'!D:D,eslam.data!AQ1442,'consultant-net'!F:F)</f>
        <v>4982664.9587708712</v>
      </c>
      <c r="AJ1442" s="2" t="str">
        <f>VLOOKUP(A1442,'eslam-to-invoicing'!A:B,2,0)</f>
        <v>Royal City</v>
      </c>
      <c r="AQ1442" s="2" t="str">
        <f t="shared" si="180"/>
        <v>Royal City36</v>
      </c>
      <c r="AR1442" s="2" t="str">
        <f t="shared" si="181"/>
        <v>Royal City36</v>
      </c>
    </row>
    <row r="1443" spans="1:44" hidden="1" x14ac:dyDescent="0.3">
      <c r="A1443" s="6" t="s">
        <v>9</v>
      </c>
      <c r="B1443" s="32">
        <f>VLOOKUP(A1443,Sheet1!A:B,2,0)</f>
        <v>1</v>
      </c>
      <c r="C1443" s="6">
        <v>37</v>
      </c>
      <c r="D1443" s="25"/>
      <c r="E1443" s="2">
        <v>5412454.8663220406</v>
      </c>
      <c r="F1443" s="26">
        <f>_xlfn.MAXIFS('data-from-invoicing'!E:E,'data-from-invoicing'!D:D,eslam.data!AR1443)</f>
        <v>8335559.0999999996</v>
      </c>
      <c r="G1443" s="2">
        <f t="shared" si="178"/>
        <v>2923104.2336779591</v>
      </c>
      <c r="H1443" s="2"/>
      <c r="I1443" s="23"/>
      <c r="J1443" s="2">
        <f>SUMIF('collection only'!D:D,eslam.data!AQ1443,'collection only'!E:E)</f>
        <v>3663343.67</v>
      </c>
      <c r="K1443" s="26">
        <f>SUMIF('data-from-invoicing'!D:D,eslam.data!AR1443,'data-from-invoicing'!F:F)</f>
        <v>3663301.6749999998</v>
      </c>
      <c r="L1443" s="2">
        <f t="shared" si="179"/>
        <v>-41.995000000111759</v>
      </c>
      <c r="M1443" s="2"/>
      <c r="Q1443" s="23"/>
      <c r="R1443" s="2">
        <v>5574033.5344054699</v>
      </c>
      <c r="S1443" s="1">
        <v>44135</v>
      </c>
      <c r="T1443" s="1">
        <v>44135</v>
      </c>
      <c r="U1443" s="1">
        <v>44142</v>
      </c>
      <c r="V1443">
        <v>34</v>
      </c>
      <c r="W1443" s="1">
        <v>44176</v>
      </c>
      <c r="X1443" s="1">
        <v>44161</v>
      </c>
      <c r="Y1443" s="2">
        <v>395648534.17034233</v>
      </c>
      <c r="Z1443" s="2">
        <v>7933674.7404082986</v>
      </c>
      <c r="AF1443" s="2">
        <v>998604.33532424096</v>
      </c>
      <c r="AG1443" s="14">
        <f>SUMIF('consultant-gross'!D:D,eslam.data!AQ1443,'consultant-gross'!F:F)</f>
        <v>5412454.8663220406</v>
      </c>
      <c r="AH1443" s="14">
        <f>SUMIF('consultant-gross'!D:D,eslam.data!AQ1443,'consultant-gross'!G:G)</f>
        <v>395648534.17034233</v>
      </c>
      <c r="AI1443" s="14">
        <f>SUMIF('consultant-net'!D:D,eslam.data!AQ1443,'consultant-net'!F:F)</f>
        <v>5574033.5344054699</v>
      </c>
      <c r="AJ1443" s="2" t="str">
        <f>VLOOKUP(A1443,'eslam-to-invoicing'!A:B,2,0)</f>
        <v>Royal City</v>
      </c>
      <c r="AQ1443" s="2" t="str">
        <f t="shared" si="180"/>
        <v>Royal City37</v>
      </c>
      <c r="AR1443" s="2" t="str">
        <f t="shared" si="181"/>
        <v>Royal City37</v>
      </c>
    </row>
    <row r="1444" spans="1:44" hidden="1" x14ac:dyDescent="0.3">
      <c r="A1444" s="6" t="s">
        <v>9</v>
      </c>
      <c r="B1444" s="32">
        <f>VLOOKUP(A1444,Sheet1!A:B,2,0)</f>
        <v>1</v>
      </c>
      <c r="C1444" s="6">
        <v>38</v>
      </c>
      <c r="D1444" s="25"/>
      <c r="E1444" s="2">
        <v>3712322.3219479918</v>
      </c>
      <c r="F1444" s="26">
        <f>_xlfn.MAXIFS('data-from-invoicing'!E:E,'data-from-invoicing'!D:D,eslam.data!AR1444)</f>
        <v>4991557.6500000004</v>
      </c>
      <c r="G1444" s="2">
        <f t="shared" si="178"/>
        <v>1279235.3280520085</v>
      </c>
      <c r="H1444" s="2"/>
      <c r="I1444" s="23"/>
      <c r="J1444" s="2">
        <f>SUMIF('collection only'!D:D,eslam.data!AQ1444,'collection only'!E:E)</f>
        <v>2267127.8800000008</v>
      </c>
      <c r="K1444" s="26">
        <f>SUMIF('data-from-invoicing'!D:D,eslam.data!AR1444,'data-from-invoicing'!F:F)</f>
        <v>3951088.5024999999</v>
      </c>
      <c r="L1444" s="2">
        <f t="shared" si="179"/>
        <v>1683960.6224999991</v>
      </c>
      <c r="M1444" s="2"/>
      <c r="Q1444" s="23"/>
      <c r="R1444" s="2">
        <v>3838809.886497438</v>
      </c>
      <c r="S1444" s="1">
        <v>44165</v>
      </c>
      <c r="T1444" s="1">
        <v>44165</v>
      </c>
      <c r="U1444" s="1">
        <v>44179</v>
      </c>
      <c r="V1444">
        <v>34</v>
      </c>
      <c r="W1444" s="1">
        <v>44213</v>
      </c>
      <c r="X1444" s="1">
        <v>44201</v>
      </c>
      <c r="Y1444" s="2">
        <v>399360856.49229032</v>
      </c>
      <c r="Z1444" s="2">
        <v>6223962.4617082998</v>
      </c>
      <c r="AF1444" s="2">
        <v>944047.29820885602</v>
      </c>
      <c r="AG1444" s="14">
        <f>SUMIF('consultant-gross'!D:D,eslam.data!AQ1444,'consultant-gross'!F:F)</f>
        <v>3712322.3219479918</v>
      </c>
      <c r="AH1444" s="14">
        <f>SUMIF('consultant-gross'!D:D,eslam.data!AQ1444,'consultant-gross'!G:G)</f>
        <v>399360856.49229032</v>
      </c>
      <c r="AI1444" s="14">
        <f>SUMIF('consultant-net'!D:D,eslam.data!AQ1444,'consultant-net'!F:F)</f>
        <v>3838809.886497438</v>
      </c>
      <c r="AJ1444" s="2" t="str">
        <f>VLOOKUP(A1444,'eslam-to-invoicing'!A:B,2,0)</f>
        <v>Royal City</v>
      </c>
      <c r="AQ1444" s="2" t="str">
        <f t="shared" si="180"/>
        <v>Royal City38</v>
      </c>
      <c r="AR1444" s="2" t="str">
        <f t="shared" si="181"/>
        <v>Royal City38</v>
      </c>
    </row>
    <row r="1445" spans="1:44" hidden="1" x14ac:dyDescent="0.3">
      <c r="A1445" s="6" t="s">
        <v>9</v>
      </c>
      <c r="B1445" s="32">
        <f>VLOOKUP(A1445,Sheet1!A:B,2,0)</f>
        <v>1</v>
      </c>
      <c r="C1445" s="6">
        <v>39</v>
      </c>
      <c r="D1445" s="25"/>
      <c r="E1445" s="2">
        <v>1174176.5076029899</v>
      </c>
      <c r="F1445" s="26">
        <f>_xlfn.MAXIFS('data-from-invoicing'!E:E,'data-from-invoicing'!D:D,eslam.data!AR1445)</f>
        <v>1409870.69</v>
      </c>
      <c r="G1445" s="2">
        <f t="shared" si="178"/>
        <v>235694.18239701004</v>
      </c>
      <c r="H1445" s="2"/>
      <c r="I1445" s="23"/>
      <c r="J1445" s="2">
        <f>SUMIF('collection only'!D:D,eslam.data!AQ1445,'collection only'!E:E)</f>
        <v>1002773.1925886869</v>
      </c>
      <c r="K1445" s="26">
        <f>SUMIF('data-from-invoicing'!D:D,eslam.data!AR1445,'data-from-invoicing'!F:F)</f>
        <v>872368.16450000007</v>
      </c>
      <c r="L1445" s="2">
        <f t="shared" si="179"/>
        <v>-130405.02808868687</v>
      </c>
      <c r="M1445" s="2"/>
      <c r="Q1445" s="23"/>
      <c r="R1445" s="2">
        <v>1002773.1925886869</v>
      </c>
      <c r="S1445" s="1">
        <v>44196</v>
      </c>
      <c r="T1445" s="1">
        <v>44196</v>
      </c>
      <c r="U1445" s="1">
        <v>44209</v>
      </c>
      <c r="V1445">
        <v>34</v>
      </c>
      <c r="W1445" s="1">
        <v>44243</v>
      </c>
      <c r="X1445" s="1">
        <v>44230</v>
      </c>
      <c r="Y1445" s="2">
        <v>400535032.99989331</v>
      </c>
      <c r="Z1445" s="2">
        <v>6288699.0447083004</v>
      </c>
      <c r="AF1445" s="2">
        <v>899047.29820885602</v>
      </c>
      <c r="AG1445" s="14">
        <f>SUMIF('consultant-gross'!D:D,eslam.data!AQ1445,'consultant-gross'!F:F)</f>
        <v>1174176.5076029897</v>
      </c>
      <c r="AH1445" s="14">
        <f>SUMIF('consultant-gross'!D:D,eslam.data!AQ1445,'consultant-gross'!G:G)</f>
        <v>400535032.99989331</v>
      </c>
      <c r="AI1445" s="14">
        <f>SUMIF('consultant-net'!D:D,eslam.data!AQ1445,'consultant-net'!F:F)</f>
        <v>1002773.1925886869</v>
      </c>
      <c r="AJ1445" s="2" t="str">
        <f>VLOOKUP(A1445,'eslam-to-invoicing'!A:B,2,0)</f>
        <v>Royal City</v>
      </c>
      <c r="AQ1445" s="2" t="str">
        <f t="shared" si="180"/>
        <v>Royal City39</v>
      </c>
      <c r="AR1445" s="2" t="str">
        <f t="shared" si="181"/>
        <v>Royal City39</v>
      </c>
    </row>
    <row r="1446" spans="1:44" hidden="1" x14ac:dyDescent="0.3">
      <c r="A1446" s="6" t="s">
        <v>9</v>
      </c>
      <c r="B1446" s="32">
        <f>VLOOKUP(A1446,Sheet1!A:B,2,0)</f>
        <v>1</v>
      </c>
      <c r="C1446" s="6">
        <v>40</v>
      </c>
      <c r="D1446" s="25"/>
      <c r="E1446" s="2">
        <v>5847326.4556019902</v>
      </c>
      <c r="F1446" s="26">
        <f>_xlfn.MAXIFS('data-from-invoicing'!E:E,'data-from-invoicing'!D:D,eslam.data!AR1446)</f>
        <v>7356711.9800000004</v>
      </c>
      <c r="G1446" s="2">
        <f t="shared" si="178"/>
        <v>1509385.5243980102</v>
      </c>
      <c r="H1446" s="2"/>
      <c r="I1446" s="23"/>
      <c r="J1446" s="2">
        <f>SUMIF('collection only'!D:D,eslam.data!AQ1446,'collection only'!E:E)</f>
        <v>5979686.6699999999</v>
      </c>
      <c r="K1446" s="26">
        <f>SUMIF('data-from-invoicing'!D:D,eslam.data!AR1446,'data-from-invoicing'!F:F)</f>
        <v>5481051.5189999994</v>
      </c>
      <c r="L1446" s="2">
        <f t="shared" si="179"/>
        <v>-498635.15100000054</v>
      </c>
      <c r="M1446" s="2"/>
      <c r="Q1446" s="23"/>
      <c r="R1446" s="2">
        <v>5979686.671603322</v>
      </c>
      <c r="S1446" s="1">
        <v>44255</v>
      </c>
      <c r="T1446" s="1">
        <v>44255</v>
      </c>
      <c r="U1446" s="1">
        <v>44264</v>
      </c>
      <c r="V1446">
        <v>34</v>
      </c>
      <c r="W1446" s="1">
        <v>44298</v>
      </c>
      <c r="X1446" s="1">
        <v>44298</v>
      </c>
      <c r="Y1446" s="2">
        <v>406382359.4554953</v>
      </c>
      <c r="Z1446" s="2">
        <v>4784431.8697083006</v>
      </c>
      <c r="AF1446" s="2">
        <v>823521.45688135596</v>
      </c>
      <c r="AG1446" s="14">
        <f>SUMIF('consultant-gross'!D:D,eslam.data!AQ1446,'consultant-gross'!F:F)</f>
        <v>5847326.4556019902</v>
      </c>
      <c r="AH1446" s="14">
        <f>SUMIF('consultant-gross'!D:D,eslam.data!AQ1446,'consultant-gross'!G:G)</f>
        <v>406382359.4554953</v>
      </c>
      <c r="AI1446" s="14">
        <f>SUMIF('consultant-net'!D:D,eslam.data!AQ1446,'consultant-net'!F:F)</f>
        <v>5979686.671603322</v>
      </c>
      <c r="AJ1446" s="2" t="str">
        <f>VLOOKUP(A1446,'eslam-to-invoicing'!A:B,2,0)</f>
        <v>Royal City</v>
      </c>
      <c r="AQ1446" s="2" t="str">
        <f t="shared" si="180"/>
        <v>Royal City40</v>
      </c>
      <c r="AR1446" s="2" t="str">
        <f t="shared" si="181"/>
        <v>Royal City40</v>
      </c>
    </row>
    <row r="1447" spans="1:44" hidden="1" x14ac:dyDescent="0.3">
      <c r="A1447" s="6" t="s">
        <v>9</v>
      </c>
      <c r="B1447" s="32">
        <f>VLOOKUP(A1447,Sheet1!A:B,2,0)</f>
        <v>1</v>
      </c>
      <c r="C1447" s="6">
        <v>41</v>
      </c>
      <c r="D1447" s="25"/>
      <c r="E1447" s="2">
        <v>5256684.0377396941</v>
      </c>
      <c r="F1447" s="26">
        <f>_xlfn.MAXIFS('data-from-invoicing'!E:E,'data-from-invoicing'!D:D,eslam.data!AR1447)</f>
        <v>6547385.9000000004</v>
      </c>
      <c r="G1447" s="2">
        <f t="shared" si="178"/>
        <v>1290701.8622603063</v>
      </c>
      <c r="H1447" s="2"/>
      <c r="I1447" s="23"/>
      <c r="J1447" s="2">
        <f>SUMIF('collection only'!D:D,eslam.data!AQ1447,'collection only'!E:E)</f>
        <v>5714023.3138359804</v>
      </c>
      <c r="K1447" s="26">
        <f>SUMIF('data-from-invoicing'!D:D,eslam.data!AR1447,'data-from-invoicing'!F:F)</f>
        <v>5167630.6449999996</v>
      </c>
      <c r="L1447" s="2">
        <f t="shared" si="179"/>
        <v>-546392.66883598082</v>
      </c>
      <c r="M1447" s="2"/>
      <c r="Q1447" s="23"/>
      <c r="R1447" s="2">
        <v>5714023.3138359794</v>
      </c>
      <c r="S1447" s="1">
        <v>44439</v>
      </c>
      <c r="T1447" s="1">
        <v>44440</v>
      </c>
      <c r="U1447" s="1">
        <v>44458</v>
      </c>
      <c r="V1447">
        <v>34</v>
      </c>
      <c r="W1447" s="1">
        <v>44492</v>
      </c>
      <c r="X1447" s="1">
        <v>44501</v>
      </c>
      <c r="Y1447" s="2">
        <v>411639043.49323499</v>
      </c>
      <c r="Z1447" s="2">
        <v>3493730</v>
      </c>
      <c r="AF1447" s="2">
        <v>414348.81069674098</v>
      </c>
      <c r="AG1447" s="14">
        <f>SUMIF('consultant-gross'!D:D,eslam.data!AQ1447,'consultant-gross'!F:F)</f>
        <v>5256684.0377396941</v>
      </c>
      <c r="AH1447" s="14">
        <f>SUMIF('consultant-gross'!D:D,eslam.data!AQ1447,'consultant-gross'!G:G)</f>
        <v>411639043.49323499</v>
      </c>
      <c r="AI1447" s="14">
        <f>SUMIF('consultant-net'!D:D,eslam.data!AQ1447,'consultant-net'!F:F)</f>
        <v>5714023.3138359785</v>
      </c>
      <c r="AJ1447" s="2" t="str">
        <f>VLOOKUP(A1447,'eslam-to-invoicing'!A:B,2,0)</f>
        <v>Royal City</v>
      </c>
      <c r="AQ1447" s="2" t="str">
        <f t="shared" si="180"/>
        <v>Royal City41</v>
      </c>
      <c r="AR1447" s="2" t="str">
        <f t="shared" si="181"/>
        <v>Royal City41</v>
      </c>
    </row>
    <row r="1448" spans="1:44" hidden="1" x14ac:dyDescent="0.3">
      <c r="A1448" s="6" t="s">
        <v>9</v>
      </c>
      <c r="B1448" s="32">
        <f>VLOOKUP(A1448,Sheet1!A:B,2,0)</f>
        <v>1</v>
      </c>
      <c r="C1448" s="6">
        <v>42</v>
      </c>
      <c r="D1448" s="25"/>
      <c r="E1448" s="2">
        <v>7571387.8467649817</v>
      </c>
      <c r="F1448" s="26">
        <f>_xlfn.MAXIFS('data-from-invoicing'!E:E,'data-from-invoicing'!D:D,eslam.data!AR1448)</f>
        <v>10349949.340000002</v>
      </c>
      <c r="G1448" s="2">
        <f t="shared" si="178"/>
        <v>2778561.49323502</v>
      </c>
      <c r="H1448" s="2"/>
      <c r="I1448" s="23"/>
      <c r="J1448" s="2">
        <f>SUMIF('collection only'!D:D,eslam.data!AQ1448,'collection only'!E:E)</f>
        <v>35161782.799999997</v>
      </c>
      <c r="K1448" s="26">
        <f>SUMIF('data-from-invoicing'!D:D,eslam.data!AR1448,'data-from-invoicing'!F:F)</f>
        <v>20407465.358199999</v>
      </c>
      <c r="L1448" s="2">
        <f t="shared" si="179"/>
        <v>-14754317.441799998</v>
      </c>
      <c r="M1448" s="2"/>
      <c r="Q1448" s="23"/>
      <c r="R1448" s="2">
        <v>29397549.59</v>
      </c>
      <c r="S1448" s="1">
        <v>44926</v>
      </c>
      <c r="T1448" s="1">
        <v>44936</v>
      </c>
      <c r="U1448" s="1">
        <v>44968</v>
      </c>
      <c r="V1448">
        <v>34</v>
      </c>
      <c r="W1448" s="1">
        <v>45002</v>
      </c>
      <c r="X1448" s="1">
        <v>44970</v>
      </c>
      <c r="Y1448" s="2">
        <v>419210431.33999997</v>
      </c>
      <c r="Z1448" s="2">
        <v>715168.5</v>
      </c>
      <c r="AA1448" s="2">
        <v>18621503.120000001</v>
      </c>
      <c r="AC1448" s="2">
        <v>45928934.700000003</v>
      </c>
      <c r="AF1448" s="2">
        <v>225000</v>
      </c>
      <c r="AG1448" s="14">
        <f>SUMIF('consultant-gross'!D:D,eslam.data!AQ1448,'consultant-gross'!F:F)</f>
        <v>7571387.8467649817</v>
      </c>
      <c r="AH1448" s="14">
        <f>SUMIF('consultant-gross'!D:D,eslam.data!AQ1448,'consultant-gross'!G:G)</f>
        <v>419210431.33999997</v>
      </c>
      <c r="AI1448" s="14">
        <f>SUMIF('consultant-net'!D:D,eslam.data!AQ1448,'consultant-net'!F:F)</f>
        <v>29397549.59</v>
      </c>
      <c r="AJ1448" s="2" t="str">
        <f>VLOOKUP(A1448,'eslam-to-invoicing'!A:B,2,0)</f>
        <v>Royal City</v>
      </c>
      <c r="AQ1448" s="2" t="str">
        <f t="shared" si="180"/>
        <v>Royal City42</v>
      </c>
      <c r="AR1448" s="2" t="str">
        <f t="shared" si="181"/>
        <v>Royal City42</v>
      </c>
    </row>
    <row r="1449" spans="1:44" hidden="1" x14ac:dyDescent="0.3">
      <c r="A1449" s="6" t="s">
        <v>9</v>
      </c>
      <c r="B1449" s="32">
        <f>VLOOKUP(A1449,Sheet1!A:B,2,0)</f>
        <v>1</v>
      </c>
      <c r="C1449" s="6">
        <v>43</v>
      </c>
      <c r="D1449" s="25"/>
      <c r="E1449" s="2">
        <v>13484961.26000005</v>
      </c>
      <c r="F1449" s="26">
        <f>_xlfn.MAXIFS('data-from-invoicing'!E:E,'data-from-invoicing'!D:D,eslam.data!AR1449)</f>
        <v>14387671.43</v>
      </c>
      <c r="G1449" s="2">
        <f t="shared" si="178"/>
        <v>902710.16999994963</v>
      </c>
      <c r="H1449" s="2"/>
      <c r="I1449" s="23"/>
      <c r="J1449" s="2">
        <f>SUMIF('collection only'!D:D,eslam.data!AQ1449,'collection only'!E:E)</f>
        <v>0</v>
      </c>
      <c r="K1449" s="26">
        <f>SUMIF('data-from-invoicing'!D:D,eslam.data!AR1449,'data-from-invoicing'!F:F)</f>
        <v>0</v>
      </c>
      <c r="L1449" s="2">
        <f t="shared" si="179"/>
        <v>0</v>
      </c>
      <c r="M1449" s="2"/>
      <c r="Q1449" s="23"/>
      <c r="R1449" s="2">
        <v>13488633.460000001</v>
      </c>
      <c r="S1449" s="1">
        <v>45138</v>
      </c>
      <c r="T1449" s="1">
        <v>45146</v>
      </c>
      <c r="U1449" s="1">
        <v>45158</v>
      </c>
      <c r="V1449">
        <v>34</v>
      </c>
      <c r="W1449" s="1">
        <v>45192</v>
      </c>
      <c r="X1449" s="1">
        <v>45173</v>
      </c>
      <c r="Y1449" s="2">
        <v>432695392.60000002</v>
      </c>
      <c r="AA1449" s="2">
        <v>18307280.079999998</v>
      </c>
      <c r="AC1449" s="2">
        <v>46946119.049999997</v>
      </c>
      <c r="AF1449" s="2">
        <v>225000</v>
      </c>
      <c r="AG1449" s="14">
        <f>SUMIF('consultant-gross'!D:D,eslam.data!AQ1449,'consultant-gross'!F:F)</f>
        <v>13484961.26000005</v>
      </c>
      <c r="AH1449" s="14">
        <f>SUMIF('consultant-gross'!D:D,eslam.data!AQ1449,'consultant-gross'!G:G)</f>
        <v>432695392.60000002</v>
      </c>
      <c r="AI1449" s="14">
        <f>SUMIF('consultant-net'!D:D,eslam.data!AQ1449,'consultant-net'!F:F)</f>
        <v>13488633.460000001</v>
      </c>
      <c r="AJ1449" s="2" t="str">
        <f>VLOOKUP(A1449,'eslam-to-invoicing'!A:B,2,0)</f>
        <v>Royal City</v>
      </c>
      <c r="AQ1449" s="2" t="str">
        <f t="shared" si="180"/>
        <v>Royal City43</v>
      </c>
      <c r="AR1449" s="2" t="str">
        <f t="shared" si="181"/>
        <v>Royal City43</v>
      </c>
    </row>
    <row r="1450" spans="1:44" hidden="1" x14ac:dyDescent="0.3">
      <c r="A1450" s="6" t="s">
        <v>43</v>
      </c>
      <c r="B1450" s="32">
        <f>VLOOKUP(A1450,Sheet1!A:B,2,0)</f>
        <v>1</v>
      </c>
      <c r="C1450" s="6">
        <v>1</v>
      </c>
      <c r="D1450" s="25"/>
      <c r="F1450" s="26">
        <f>_xlfn.MAXIFS('data-from-invoicing'!E:E,'data-from-invoicing'!D:D,eslam.data!AR1450)</f>
        <v>1714285.71</v>
      </c>
      <c r="G1450" s="2">
        <f t="shared" si="178"/>
        <v>1714285.71</v>
      </c>
      <c r="H1450" s="2"/>
      <c r="I1450" s="23"/>
      <c r="J1450" s="2">
        <f>SUMIF('collection only'!D:D,eslam.data!AQ1450,'collection only'!E:E)</f>
        <v>1782000</v>
      </c>
      <c r="K1450" s="26">
        <f>SUMIF('data-from-invoicing'!D:D,eslam.data!AR1450,'data-from-invoicing'!F:F)</f>
        <v>1782857.1355000001</v>
      </c>
      <c r="L1450" s="2">
        <f t="shared" si="179"/>
        <v>857.13550000009127</v>
      </c>
      <c r="M1450" s="2"/>
      <c r="Q1450" s="23"/>
      <c r="R1450" s="2">
        <v>1800000</v>
      </c>
      <c r="S1450" s="1">
        <v>43677</v>
      </c>
      <c r="T1450" s="1">
        <v>43677</v>
      </c>
      <c r="U1450" s="1">
        <v>43683</v>
      </c>
      <c r="V1450">
        <v>34</v>
      </c>
      <c r="W1450" s="1">
        <v>43717</v>
      </c>
      <c r="AF1450" s="2">
        <v>0</v>
      </c>
      <c r="AG1450" s="14">
        <f>SUMIF('consultant-gross'!D:D,eslam.data!AQ1450,'consultant-gross'!F:F)</f>
        <v>0</v>
      </c>
      <c r="AH1450" s="14">
        <f>SUMIF('consultant-gross'!D:D,eslam.data!AQ1450,'consultant-gross'!G:G)</f>
        <v>0</v>
      </c>
      <c r="AI1450" s="14">
        <f>SUMIF('consultant-net'!D:D,eslam.data!AQ1450,'consultant-net'!F:F)</f>
        <v>1800000</v>
      </c>
      <c r="AJ1450" s="2" t="str">
        <f>VLOOKUP(A1450,'eslam-to-invoicing'!A:B,2,0)</f>
        <v>Royal City</v>
      </c>
      <c r="AQ1450" s="2" t="str">
        <f t="shared" si="180"/>
        <v>Royal City - Landscape1</v>
      </c>
      <c r="AR1450" s="2" t="str">
        <f t="shared" si="181"/>
        <v>Royal City1</v>
      </c>
    </row>
    <row r="1451" spans="1:44" hidden="1" x14ac:dyDescent="0.3">
      <c r="A1451" s="6" t="s">
        <v>43</v>
      </c>
      <c r="B1451" s="32">
        <f>VLOOKUP(A1451,Sheet1!A:B,2,0)</f>
        <v>1</v>
      </c>
      <c r="C1451" s="6">
        <v>2</v>
      </c>
      <c r="D1451" s="25"/>
      <c r="F1451" s="26">
        <f>_xlfn.MAXIFS('data-from-invoicing'!E:E,'data-from-invoicing'!D:D,eslam.data!AR1451)</f>
        <v>1714285.71</v>
      </c>
      <c r="G1451" s="2">
        <f t="shared" si="178"/>
        <v>1714285.71</v>
      </c>
      <c r="H1451" s="2"/>
      <c r="I1451" s="23"/>
      <c r="J1451" s="2">
        <f>SUMIF('collection only'!D:D,eslam.data!AQ1451,'collection only'!E:E)</f>
        <v>4014037.5</v>
      </c>
      <c r="K1451" s="26">
        <f>SUMIF('data-from-invoicing'!D:D,eslam.data!AR1451,'data-from-invoicing'!F:F)</f>
        <v>4006344.6354999999</v>
      </c>
      <c r="L1451" s="2">
        <f t="shared" si="179"/>
        <v>-7692.8645000001416</v>
      </c>
      <c r="M1451" s="2"/>
      <c r="Q1451" s="23"/>
      <c r="R1451" s="2">
        <v>4032037.5</v>
      </c>
      <c r="S1451" s="1">
        <v>43708</v>
      </c>
      <c r="T1451" s="1">
        <v>43708</v>
      </c>
      <c r="U1451" s="1">
        <v>43719</v>
      </c>
      <c r="V1451">
        <v>34</v>
      </c>
      <c r="W1451" s="1">
        <v>43753</v>
      </c>
      <c r="X1451" s="1">
        <v>43733</v>
      </c>
      <c r="Z1451" s="2">
        <v>2976050</v>
      </c>
      <c r="AF1451" s="2">
        <v>0</v>
      </c>
      <c r="AG1451" s="14">
        <f>SUMIF('consultant-gross'!D:D,eslam.data!AQ1451,'consultant-gross'!F:F)</f>
        <v>0</v>
      </c>
      <c r="AH1451" s="14">
        <f>SUMIF('consultant-gross'!D:D,eslam.data!AQ1451,'consultant-gross'!G:G)</f>
        <v>0</v>
      </c>
      <c r="AI1451" s="14">
        <f>SUMIF('consultant-net'!D:D,eslam.data!AQ1451,'consultant-net'!F:F)</f>
        <v>4032037.5</v>
      </c>
      <c r="AJ1451" s="2" t="str">
        <f>VLOOKUP(A1451,'eslam-to-invoicing'!A:B,2,0)</f>
        <v>Royal City</v>
      </c>
      <c r="AQ1451" s="2" t="str">
        <f t="shared" si="180"/>
        <v>Royal City - Landscape2</v>
      </c>
      <c r="AR1451" s="2" t="str">
        <f t="shared" si="181"/>
        <v>Royal City2</v>
      </c>
    </row>
    <row r="1452" spans="1:44" hidden="1" x14ac:dyDescent="0.3">
      <c r="A1452" s="6" t="s">
        <v>43</v>
      </c>
      <c r="B1452" s="32">
        <f>VLOOKUP(A1452,Sheet1!A:B,2,0)</f>
        <v>1</v>
      </c>
      <c r="C1452" s="6">
        <v>3</v>
      </c>
      <c r="D1452" s="25"/>
      <c r="E1452" s="2">
        <v>341000</v>
      </c>
      <c r="F1452" s="26">
        <f>_xlfn.MAXIFS('data-from-invoicing'!E:E,'data-from-invoicing'!D:D,eslam.data!AR1452)</f>
        <v>2055285.71</v>
      </c>
      <c r="G1452" s="2">
        <f t="shared" si="178"/>
        <v>1714285.71</v>
      </c>
      <c r="H1452" s="2"/>
      <c r="I1452" s="23"/>
      <c r="J1452" s="2">
        <f>SUMIF('collection only'!D:D,eslam.data!AQ1452,'collection only'!E:E)</f>
        <v>2421804.9</v>
      </c>
      <c r="K1452" s="26">
        <f>SUMIF('data-from-invoicing'!D:D,eslam.data!AR1452,'data-from-invoicing'!F:F)</f>
        <v>2422662.0255</v>
      </c>
      <c r="L1452" s="2">
        <f t="shared" si="179"/>
        <v>857.12550000008196</v>
      </c>
      <c r="M1452" s="2"/>
      <c r="Q1452" s="23"/>
      <c r="R1452" s="2">
        <v>2443214.8874999988</v>
      </c>
      <c r="S1452" s="1">
        <v>43738</v>
      </c>
      <c r="T1452" s="1">
        <v>43738</v>
      </c>
      <c r="U1452" s="1">
        <v>43747</v>
      </c>
      <c r="V1452">
        <v>34</v>
      </c>
      <c r="W1452" s="1">
        <v>43781</v>
      </c>
      <c r="X1452" s="1">
        <v>43761</v>
      </c>
      <c r="Y1452" s="2">
        <v>341000</v>
      </c>
      <c r="Z1452" s="2">
        <v>3475619.85</v>
      </c>
      <c r="AF1452" s="2">
        <v>0</v>
      </c>
      <c r="AG1452" s="14">
        <f>SUMIF('consultant-gross'!D:D,eslam.data!AQ1452,'consultant-gross'!F:F)</f>
        <v>341000</v>
      </c>
      <c r="AH1452" s="14">
        <f>SUMIF('consultant-gross'!D:D,eslam.data!AQ1452,'consultant-gross'!G:G)</f>
        <v>341000</v>
      </c>
      <c r="AI1452" s="14">
        <f>SUMIF('consultant-net'!D:D,eslam.data!AQ1452,'consultant-net'!F:F)</f>
        <v>2443214.8874999993</v>
      </c>
      <c r="AJ1452" s="2" t="str">
        <f>VLOOKUP(A1452,'eslam-to-invoicing'!A:B,2,0)</f>
        <v>Royal City</v>
      </c>
      <c r="AQ1452" s="2" t="str">
        <f t="shared" si="180"/>
        <v>Royal City - Landscape3</v>
      </c>
      <c r="AR1452" s="2" t="str">
        <f t="shared" si="181"/>
        <v>Royal City3</v>
      </c>
    </row>
    <row r="1453" spans="1:44" hidden="1" x14ac:dyDescent="0.3">
      <c r="A1453" s="6" t="s">
        <v>43</v>
      </c>
      <c r="B1453" s="32">
        <f>VLOOKUP(A1453,Sheet1!A:B,2,0)</f>
        <v>1</v>
      </c>
      <c r="C1453" s="6">
        <v>4</v>
      </c>
      <c r="D1453" s="25"/>
      <c r="E1453" s="2">
        <v>2839877.788125</v>
      </c>
      <c r="F1453" s="26">
        <f>_xlfn.MAXIFS('data-from-invoicing'!E:E,'data-from-invoicing'!D:D,eslam.data!AR1453)</f>
        <v>4548914.9000000004</v>
      </c>
      <c r="G1453" s="2">
        <f t="shared" si="178"/>
        <v>1709037.1118750004</v>
      </c>
      <c r="H1453" s="2"/>
      <c r="I1453" s="23"/>
      <c r="J1453" s="2">
        <f>SUMIF('collection only'!D:D,eslam.data!AQ1453,'collection only'!E:E)</f>
        <v>4390934.75</v>
      </c>
      <c r="K1453" s="26">
        <f>SUMIF('data-from-invoicing'!D:D,eslam.data!AR1453,'data-from-invoicing'!F:F)</f>
        <v>4400341.915</v>
      </c>
      <c r="L1453" s="2">
        <f t="shared" si="179"/>
        <v>9407.1650000000373</v>
      </c>
      <c r="M1453" s="2"/>
      <c r="Q1453" s="23"/>
      <c r="R1453" s="2">
        <v>4441415.4420234365</v>
      </c>
      <c r="S1453" s="1">
        <v>43769</v>
      </c>
      <c r="T1453" s="1">
        <v>43768</v>
      </c>
      <c r="U1453" s="1">
        <v>43776</v>
      </c>
      <c r="V1453">
        <v>34</v>
      </c>
      <c r="W1453" s="1">
        <v>43810</v>
      </c>
      <c r="X1453" s="1">
        <v>43824</v>
      </c>
      <c r="Y1453" s="2">
        <v>3180877.788125</v>
      </c>
      <c r="Z1453" s="2">
        <v>4015635.4284999999</v>
      </c>
      <c r="AF1453" s="2">
        <v>0</v>
      </c>
      <c r="AG1453" s="14">
        <f>SUMIF('consultant-gross'!D:D,eslam.data!AQ1453,'consultant-gross'!F:F)</f>
        <v>2839877.7881250004</v>
      </c>
      <c r="AH1453" s="14">
        <f>SUMIF('consultant-gross'!D:D,eslam.data!AQ1453,'consultant-gross'!G:G)</f>
        <v>3180877.7881250004</v>
      </c>
      <c r="AI1453" s="14">
        <f>SUMIF('consultant-net'!D:D,eslam.data!AQ1453,'consultant-net'!F:F)</f>
        <v>4441415.4420234375</v>
      </c>
      <c r="AJ1453" s="2" t="str">
        <f>VLOOKUP(A1453,'eslam-to-invoicing'!A:B,2,0)</f>
        <v>Royal City</v>
      </c>
      <c r="AQ1453" s="2" t="str">
        <f t="shared" si="180"/>
        <v>Royal City - Landscape4</v>
      </c>
      <c r="AR1453" s="2" t="str">
        <f t="shared" si="181"/>
        <v>Royal City4</v>
      </c>
    </row>
    <row r="1454" spans="1:44" hidden="1" x14ac:dyDescent="0.3">
      <c r="A1454" s="6" t="s">
        <v>43</v>
      </c>
      <c r="B1454" s="32">
        <f>VLOOKUP(A1454,Sheet1!A:B,2,0)</f>
        <v>1</v>
      </c>
      <c r="C1454" s="6">
        <v>5</v>
      </c>
      <c r="D1454" s="25"/>
      <c r="E1454" s="2">
        <v>5896802.2264564987</v>
      </c>
      <c r="F1454" s="26">
        <f>_xlfn.MAXIFS('data-from-invoicing'!E:E,'data-from-invoicing'!D:D,eslam.data!AR1454)</f>
        <v>0</v>
      </c>
      <c r="G1454" s="2">
        <f t="shared" si="178"/>
        <v>-5896802.2264564987</v>
      </c>
      <c r="H1454" s="2"/>
      <c r="I1454" s="23"/>
      <c r="J1454" s="2">
        <f>SUMIF('collection only'!D:D,eslam.data!AQ1454,'collection only'!E:E)</f>
        <v>7060326.7999999998</v>
      </c>
      <c r="K1454" s="26">
        <f>SUMIF('data-from-invoicing'!D:D,eslam.data!AR1454,'data-from-invoicing'!F:F)</f>
        <v>0</v>
      </c>
      <c r="L1454" s="2">
        <f t="shared" si="179"/>
        <v>-7060326.7999999998</v>
      </c>
      <c r="M1454" s="2"/>
      <c r="Q1454" s="23"/>
      <c r="R1454" s="2">
        <v>7147476.0332094952</v>
      </c>
      <c r="S1454" s="1">
        <v>43799</v>
      </c>
      <c r="T1454" s="1">
        <v>43799</v>
      </c>
      <c r="U1454" s="1">
        <v>43809</v>
      </c>
      <c r="V1454">
        <v>34</v>
      </c>
      <c r="W1454" s="1">
        <v>43843</v>
      </c>
      <c r="X1454" s="1">
        <v>43835</v>
      </c>
      <c r="Y1454" s="2">
        <v>9077680.0145814996</v>
      </c>
      <c r="Z1454" s="2">
        <v>4953961.1349999998</v>
      </c>
      <c r="AF1454" s="2">
        <v>0</v>
      </c>
      <c r="AG1454" s="14">
        <f>SUMIF('consultant-gross'!D:D,eslam.data!AQ1454,'consultant-gross'!F:F)</f>
        <v>5896802.2264564987</v>
      </c>
      <c r="AH1454" s="14">
        <f>SUMIF('consultant-gross'!D:D,eslam.data!AQ1454,'consultant-gross'!G:G)</f>
        <v>9077680.0145814996</v>
      </c>
      <c r="AI1454" s="14">
        <f>SUMIF('consultant-net'!D:D,eslam.data!AQ1454,'consultant-net'!F:F)</f>
        <v>7147476.0332094952</v>
      </c>
      <c r="AJ1454" s="2" t="str">
        <f>VLOOKUP(A1454,'eslam-to-invoicing'!A:B,2,0)</f>
        <v>Royal City</v>
      </c>
      <c r="AQ1454" s="2" t="str">
        <f t="shared" si="180"/>
        <v>Royal City - Landscape5</v>
      </c>
      <c r="AR1454" s="2" t="str">
        <f t="shared" si="181"/>
        <v>Royal City5</v>
      </c>
    </row>
    <row r="1455" spans="1:44" hidden="1" x14ac:dyDescent="0.3">
      <c r="A1455" s="6" t="s">
        <v>43</v>
      </c>
      <c r="B1455" s="32">
        <f>VLOOKUP(A1455,Sheet1!A:B,2,0)</f>
        <v>1</v>
      </c>
      <c r="C1455" s="6">
        <v>6</v>
      </c>
      <c r="D1455" s="25"/>
      <c r="E1455" s="2">
        <v>12932194.615418499</v>
      </c>
      <c r="F1455" s="26">
        <f>_xlfn.MAXIFS('data-from-invoicing'!E:E,'data-from-invoicing'!D:D,eslam.data!AR1455)</f>
        <v>16468073.59</v>
      </c>
      <c r="G1455" s="2">
        <f t="shared" si="178"/>
        <v>3535878.9745815005</v>
      </c>
      <c r="H1455" s="2"/>
      <c r="I1455" s="23"/>
      <c r="J1455" s="2">
        <f>SUMIF('collection only'!D:D,eslam.data!AQ1455,'collection only'!E:E)</f>
        <v>9240902.25</v>
      </c>
      <c r="K1455" s="26">
        <f>SUMIF('data-from-invoicing'!D:D,eslam.data!AR1455,'data-from-invoicing'!F:F)</f>
        <v>21736703.649499997</v>
      </c>
      <c r="L1455" s="2">
        <f t="shared" si="179"/>
        <v>12495801.399499997</v>
      </c>
      <c r="M1455" s="2"/>
      <c r="Q1455" s="23"/>
      <c r="R1455" s="2">
        <v>9619287.6699999999</v>
      </c>
      <c r="S1455" s="1">
        <v>43830</v>
      </c>
      <c r="T1455" s="1">
        <v>43830</v>
      </c>
      <c r="U1455" s="1">
        <v>43843</v>
      </c>
      <c r="V1455">
        <v>34</v>
      </c>
      <c r="W1455" s="1">
        <v>43877</v>
      </c>
      <c r="X1455" s="1">
        <v>43871</v>
      </c>
      <c r="Y1455" s="2">
        <v>22009874.629999999</v>
      </c>
      <c r="Z1455" s="2">
        <v>4200873.67</v>
      </c>
      <c r="AF1455" s="2">
        <v>0</v>
      </c>
      <c r="AG1455" s="14">
        <f>SUMIF('consultant-gross'!D:D,eslam.data!AQ1455,'consultant-gross'!F:F)</f>
        <v>12932194.615418499</v>
      </c>
      <c r="AH1455" s="14">
        <f>SUMIF('consultant-gross'!D:D,eslam.data!AQ1455,'consultant-gross'!G:G)</f>
        <v>22009874.629999999</v>
      </c>
      <c r="AI1455" s="14">
        <f>SUMIF('consultant-net'!D:D,eslam.data!AQ1455,'consultant-net'!F:F)</f>
        <v>9619287.6699999999</v>
      </c>
      <c r="AJ1455" s="2" t="str">
        <f>VLOOKUP(A1455,'eslam-to-invoicing'!A:B,2,0)</f>
        <v>Royal City</v>
      </c>
      <c r="AQ1455" s="2" t="str">
        <f t="shared" si="180"/>
        <v>Royal City - Landscape6</v>
      </c>
      <c r="AR1455" s="2" t="str">
        <f t="shared" si="181"/>
        <v>Royal City6</v>
      </c>
    </row>
    <row r="1456" spans="1:44" hidden="1" x14ac:dyDescent="0.3">
      <c r="A1456" s="6" t="s">
        <v>43</v>
      </c>
      <c r="B1456" s="32">
        <f>VLOOKUP(A1456,Sheet1!A:B,2,0)</f>
        <v>1</v>
      </c>
      <c r="C1456" s="6">
        <v>7</v>
      </c>
      <c r="D1456" s="25"/>
      <c r="E1456" s="2">
        <v>6479189.8548709489</v>
      </c>
      <c r="F1456" s="26">
        <f>_xlfn.MAXIFS('data-from-invoicing'!E:E,'data-from-invoicing'!D:D,eslam.data!AR1456)</f>
        <v>11315586.82</v>
      </c>
      <c r="G1456" s="2">
        <f t="shared" si="178"/>
        <v>4836396.9651290514</v>
      </c>
      <c r="H1456" s="2"/>
      <c r="I1456" s="23"/>
      <c r="J1456" s="2">
        <f>SUMIF('collection only'!D:D,eslam.data!AQ1456,'collection only'!E:E)</f>
        <v>6442723.3499999996</v>
      </c>
      <c r="K1456" s="26">
        <f>SUMIF('data-from-invoicing'!D:D,eslam.data!AR1456,'data-from-invoicing'!F:F)</f>
        <v>15145986.237</v>
      </c>
      <c r="L1456" s="2">
        <f t="shared" si="179"/>
        <v>8703262.8870000001</v>
      </c>
      <c r="M1456" s="2"/>
      <c r="Q1456" s="23"/>
      <c r="R1456" s="2">
        <v>6246175.7955358401</v>
      </c>
      <c r="S1456" s="1">
        <v>43861</v>
      </c>
      <c r="T1456" s="1">
        <v>43861</v>
      </c>
      <c r="U1456" s="1">
        <v>43872</v>
      </c>
      <c r="V1456">
        <v>34</v>
      </c>
      <c r="W1456" s="1">
        <v>43906</v>
      </c>
      <c r="X1456" s="1">
        <v>43906</v>
      </c>
      <c r="Y1456" s="2">
        <v>28489064.484870952</v>
      </c>
      <c r="Z1456" s="2">
        <v>5725958.7255000006</v>
      </c>
      <c r="AF1456" s="2">
        <v>0</v>
      </c>
      <c r="AG1456" s="14">
        <f>SUMIF('consultant-gross'!D:D,eslam.data!AQ1456,'consultant-gross'!F:F)</f>
        <v>6479189.8548709489</v>
      </c>
      <c r="AH1456" s="14">
        <f>SUMIF('consultant-gross'!D:D,eslam.data!AQ1456,'consultant-gross'!G:G)</f>
        <v>28489064.484870948</v>
      </c>
      <c r="AI1456" s="14">
        <f>SUMIF('consultant-net'!D:D,eslam.data!AQ1456,'consultant-net'!F:F)</f>
        <v>6246175.7955358401</v>
      </c>
      <c r="AJ1456" s="2" t="str">
        <f>VLOOKUP(A1456,'eslam-to-invoicing'!A:B,2,0)</f>
        <v>Royal City</v>
      </c>
      <c r="AQ1456" s="2" t="str">
        <f t="shared" si="180"/>
        <v>Royal City - Landscape7</v>
      </c>
      <c r="AR1456" s="2" t="str">
        <f t="shared" si="181"/>
        <v>Royal City7</v>
      </c>
    </row>
    <row r="1457" spans="1:44" hidden="1" x14ac:dyDescent="0.3">
      <c r="A1457" s="6" t="s">
        <v>43</v>
      </c>
      <c r="B1457" s="32">
        <f>VLOOKUP(A1457,Sheet1!A:B,2,0)</f>
        <v>1</v>
      </c>
      <c r="C1457" s="6">
        <v>8</v>
      </c>
      <c r="D1457" s="25"/>
      <c r="E1457" s="2">
        <v>17137734.282245159</v>
      </c>
      <c r="F1457" s="26">
        <f>_xlfn.MAXIFS('data-from-invoicing'!E:E,'data-from-invoicing'!D:D,eslam.data!AR1457)</f>
        <v>17136692.170000002</v>
      </c>
      <c r="G1457" s="2">
        <f t="shared" si="178"/>
        <v>-1042.112245157361</v>
      </c>
      <c r="H1457" s="2"/>
      <c r="I1457" s="23"/>
      <c r="J1457" s="2">
        <f>SUMIF('collection only'!D:D,eslam.data!AQ1457,'collection only'!E:E)</f>
        <v>12356243.75</v>
      </c>
      <c r="K1457" s="26">
        <f>SUMIF('data-from-invoicing'!D:D,eslam.data!AR1457,'data-from-invoicing'!F:F)</f>
        <v>18753229.922499999</v>
      </c>
      <c r="L1457" s="2">
        <f t="shared" si="179"/>
        <v>6396986.1724999994</v>
      </c>
      <c r="M1457" s="2"/>
      <c r="Q1457" s="23"/>
      <c r="R1457" s="2">
        <v>12899186.07473056</v>
      </c>
      <c r="S1457" s="1">
        <v>43890</v>
      </c>
      <c r="T1457" s="1">
        <v>43890</v>
      </c>
      <c r="U1457" s="1">
        <v>43907</v>
      </c>
      <c r="V1457">
        <v>34</v>
      </c>
      <c r="W1457" s="1">
        <v>43941</v>
      </c>
      <c r="X1457" s="1">
        <v>43926</v>
      </c>
      <c r="Y1457" s="2">
        <v>45626798.767116107</v>
      </c>
      <c r="Z1457" s="2">
        <v>4930252.4954499993</v>
      </c>
      <c r="AF1457" s="2">
        <v>0</v>
      </c>
      <c r="AG1457" s="14">
        <f>SUMIF('consultant-gross'!D:D,eslam.data!AQ1457,'consultant-gross'!F:F)</f>
        <v>17137734.282245159</v>
      </c>
      <c r="AH1457" s="14">
        <f>SUMIF('consultant-gross'!D:D,eslam.data!AQ1457,'consultant-gross'!G:G)</f>
        <v>45626798.767116107</v>
      </c>
      <c r="AI1457" s="14">
        <f>SUMIF('consultant-net'!D:D,eslam.data!AQ1457,'consultant-net'!F:F)</f>
        <v>12899186.07473056</v>
      </c>
      <c r="AJ1457" s="2" t="str">
        <f>VLOOKUP(A1457,'eslam-to-invoicing'!A:B,2,0)</f>
        <v>Royal City</v>
      </c>
      <c r="AQ1457" s="2" t="str">
        <f t="shared" si="180"/>
        <v>Royal City - Landscape8</v>
      </c>
      <c r="AR1457" s="2" t="str">
        <f t="shared" si="181"/>
        <v>Royal City8</v>
      </c>
    </row>
    <row r="1458" spans="1:44" hidden="1" x14ac:dyDescent="0.3">
      <c r="A1458" s="6" t="s">
        <v>43</v>
      </c>
      <c r="B1458" s="32">
        <f>VLOOKUP(A1458,Sheet1!A:B,2,0)</f>
        <v>1</v>
      </c>
      <c r="C1458" s="6">
        <v>9</v>
      </c>
      <c r="D1458" s="25"/>
      <c r="E1458" s="2">
        <v>6296234.5253016278</v>
      </c>
      <c r="F1458" s="26">
        <f>_xlfn.MAXIFS('data-from-invoicing'!E:E,'data-from-invoicing'!D:D,eslam.data!AR1458)</f>
        <v>7480024.2300000004</v>
      </c>
      <c r="G1458" s="2">
        <f t="shared" si="178"/>
        <v>1183789.7046983726</v>
      </c>
      <c r="H1458" s="2"/>
      <c r="I1458" s="23"/>
      <c r="J1458" s="2">
        <f>SUMIF('collection only'!D:D,eslam.data!AQ1458,'collection only'!E:E)</f>
        <v>4886117.91</v>
      </c>
      <c r="K1458" s="26">
        <f>SUMIF('data-from-invoicing'!D:D,eslam.data!AR1458,'data-from-invoicing'!F:F)</f>
        <v>13382223.523499999</v>
      </c>
      <c r="L1458" s="2">
        <f t="shared" si="179"/>
        <v>8496105.613499999</v>
      </c>
      <c r="M1458" s="2"/>
      <c r="Q1458" s="23"/>
      <c r="R1458" s="2">
        <v>4988413.7415875345</v>
      </c>
      <c r="S1458" s="1">
        <v>43921</v>
      </c>
      <c r="T1458" s="1">
        <v>43921</v>
      </c>
      <c r="U1458" s="1">
        <v>43930</v>
      </c>
      <c r="V1458">
        <v>34</v>
      </c>
      <c r="W1458" s="1">
        <v>43964</v>
      </c>
      <c r="X1458" s="1">
        <v>43956</v>
      </c>
      <c r="Y1458" s="2">
        <v>51923033.292417727</v>
      </c>
      <c r="Z1458" s="2">
        <v>4970424.5660000006</v>
      </c>
      <c r="AF1458" s="2">
        <v>0</v>
      </c>
      <c r="AG1458" s="14">
        <f>SUMIF('consultant-gross'!D:D,eslam.data!AQ1458,'consultant-gross'!F:F)</f>
        <v>6296234.5253016278</v>
      </c>
      <c r="AH1458" s="14">
        <f>SUMIF('consultant-gross'!D:D,eslam.data!AQ1458,'consultant-gross'!G:G)</f>
        <v>51923033.292417735</v>
      </c>
      <c r="AI1458" s="14">
        <f>SUMIF('consultant-net'!D:D,eslam.data!AQ1458,'consultant-net'!F:F)</f>
        <v>4988413.7415875345</v>
      </c>
      <c r="AJ1458" s="2" t="str">
        <f>VLOOKUP(A1458,'eslam-to-invoicing'!A:B,2,0)</f>
        <v>Royal City</v>
      </c>
      <c r="AQ1458" s="2" t="str">
        <f t="shared" si="180"/>
        <v>Royal City - Landscape9</v>
      </c>
      <c r="AR1458" s="2" t="str">
        <f t="shared" si="181"/>
        <v>Royal City9</v>
      </c>
    </row>
    <row r="1459" spans="1:44" hidden="1" x14ac:dyDescent="0.3">
      <c r="A1459" s="6" t="s">
        <v>43</v>
      </c>
      <c r="B1459" s="32">
        <f>VLOOKUP(A1459,Sheet1!A:B,2,0)</f>
        <v>1</v>
      </c>
      <c r="C1459" s="6">
        <v>10</v>
      </c>
      <c r="D1459" s="25"/>
      <c r="E1459" s="2">
        <v>3937848.8970131581</v>
      </c>
      <c r="F1459" s="26">
        <f>_xlfn.MAXIFS('data-from-invoicing'!E:E,'data-from-invoicing'!D:D,eslam.data!AR1459)</f>
        <v>7808914.209999999</v>
      </c>
      <c r="G1459" s="2">
        <f t="shared" si="178"/>
        <v>3871065.312986841</v>
      </c>
      <c r="H1459" s="2"/>
      <c r="I1459" s="23"/>
      <c r="J1459" s="2">
        <f>SUMIF('collection only'!D:D,eslam.data!AQ1459,'collection only'!E:E)</f>
        <v>3061010.97</v>
      </c>
      <c r="K1459" s="26">
        <f>SUMIF('data-from-invoicing'!D:D,eslam.data!AR1459,'data-from-invoicing'!F:F)</f>
        <v>8903897.6715000011</v>
      </c>
      <c r="L1459" s="2">
        <f t="shared" si="179"/>
        <v>5842886.7015000004</v>
      </c>
      <c r="M1459" s="2"/>
      <c r="Q1459" s="23"/>
      <c r="R1459" s="2">
        <v>3101056.0063978578</v>
      </c>
      <c r="S1459" s="1">
        <v>43951</v>
      </c>
      <c r="T1459" s="1">
        <v>43951</v>
      </c>
      <c r="U1459" s="1">
        <v>43969</v>
      </c>
      <c r="V1459">
        <v>34</v>
      </c>
      <c r="W1459" s="1">
        <v>44003</v>
      </c>
      <c r="X1459" s="1">
        <v>44014</v>
      </c>
      <c r="Y1459" s="2">
        <v>55860882.189430892</v>
      </c>
      <c r="Z1459" s="2">
        <v>4970424.5660000006</v>
      </c>
      <c r="AF1459" s="2">
        <v>0</v>
      </c>
      <c r="AG1459" s="14">
        <f>SUMIF('consultant-gross'!D:D,eslam.data!AQ1459,'consultant-gross'!F:F)</f>
        <v>3937848.8970131576</v>
      </c>
      <c r="AH1459" s="14">
        <f>SUMIF('consultant-gross'!D:D,eslam.data!AQ1459,'consultant-gross'!G:G)</f>
        <v>55860882.189430892</v>
      </c>
      <c r="AI1459" s="14">
        <f>SUMIF('consultant-net'!D:D,eslam.data!AQ1459,'consultant-net'!F:F)</f>
        <v>3101056.0063978583</v>
      </c>
      <c r="AJ1459" s="2" t="str">
        <f>VLOOKUP(A1459,'eslam-to-invoicing'!A:B,2,0)</f>
        <v>Royal City</v>
      </c>
      <c r="AQ1459" s="2" t="str">
        <f t="shared" si="180"/>
        <v>Royal City - Landscape10</v>
      </c>
      <c r="AR1459" s="2" t="str">
        <f t="shared" si="181"/>
        <v>Royal City10</v>
      </c>
    </row>
    <row r="1460" spans="1:44" hidden="1" x14ac:dyDescent="0.3">
      <c r="A1460" s="6" t="s">
        <v>43</v>
      </c>
      <c r="B1460" s="32">
        <f>VLOOKUP(A1460,Sheet1!A:B,2,0)</f>
        <v>1</v>
      </c>
      <c r="C1460" s="6">
        <v>11</v>
      </c>
      <c r="D1460" s="25"/>
      <c r="E1460" s="2">
        <v>5192701.4936671183</v>
      </c>
      <c r="F1460" s="26">
        <f>_xlfn.MAXIFS('data-from-invoicing'!E:E,'data-from-invoicing'!D:D,eslam.data!AR1460)</f>
        <v>5193730.04</v>
      </c>
      <c r="G1460" s="2">
        <f t="shared" si="178"/>
        <v>1028.5463328817859</v>
      </c>
      <c r="H1460" s="2"/>
      <c r="I1460" s="23"/>
      <c r="J1460" s="2">
        <f>SUMIF('collection only'!D:D,eslam.data!AQ1460,'collection only'!E:E)</f>
        <v>4947910.42</v>
      </c>
      <c r="K1460" s="26">
        <f>SUMIF('data-from-invoicing'!D:D,eslam.data!AR1460,'data-from-invoicing'!F:F)</f>
        <v>8393935.0869999994</v>
      </c>
      <c r="L1460" s="2">
        <f t="shared" si="179"/>
        <v>3446024.6669999994</v>
      </c>
      <c r="M1460" s="2"/>
      <c r="Q1460" s="23"/>
      <c r="R1460" s="2">
        <v>3973857.7360128462</v>
      </c>
      <c r="S1460" s="1">
        <v>43982</v>
      </c>
      <c r="T1460" s="1">
        <v>43982</v>
      </c>
      <c r="U1460" s="1">
        <v>43998</v>
      </c>
      <c r="V1460">
        <v>34</v>
      </c>
      <c r="W1460" s="1">
        <v>44032</v>
      </c>
      <c r="X1460" s="1">
        <v>44020</v>
      </c>
      <c r="Y1460" s="2">
        <v>61053583.683098011</v>
      </c>
      <c r="Z1460" s="2">
        <v>4816564.9790000003</v>
      </c>
      <c r="AF1460" s="2">
        <v>0</v>
      </c>
      <c r="AG1460" s="14">
        <f>SUMIF('consultant-gross'!D:D,eslam.data!AQ1460,'consultant-gross'!F:F)</f>
        <v>5192701.4936671183</v>
      </c>
      <c r="AH1460" s="14">
        <f>SUMIF('consultant-gross'!D:D,eslam.data!AQ1460,'consultant-gross'!G:G)</f>
        <v>61053583.683098011</v>
      </c>
      <c r="AI1460" s="14">
        <f>SUMIF('consultant-net'!D:D,eslam.data!AQ1460,'consultant-net'!F:F)</f>
        <v>3973857.7360128462</v>
      </c>
      <c r="AJ1460" s="2" t="str">
        <f>VLOOKUP(A1460,'eslam-to-invoicing'!A:B,2,0)</f>
        <v>Royal City</v>
      </c>
      <c r="AQ1460" s="2" t="str">
        <f t="shared" si="180"/>
        <v>Royal City - Landscape11</v>
      </c>
      <c r="AR1460" s="2" t="str">
        <f t="shared" si="181"/>
        <v>Royal City11</v>
      </c>
    </row>
    <row r="1461" spans="1:44" hidden="1" x14ac:dyDescent="0.3">
      <c r="A1461" s="6" t="s">
        <v>43</v>
      </c>
      <c r="B1461" s="32">
        <f>VLOOKUP(A1461,Sheet1!A:B,2,0)</f>
        <v>1</v>
      </c>
      <c r="C1461" s="6">
        <v>12</v>
      </c>
      <c r="D1461" s="25"/>
      <c r="E1461" s="2">
        <v>8940402.3014472499</v>
      </c>
      <c r="F1461" s="26">
        <f>_xlfn.MAXIFS('data-from-invoicing'!E:E,'data-from-invoicing'!D:D,eslam.data!AR1461)</f>
        <v>12232818.51</v>
      </c>
      <c r="G1461" s="2">
        <f t="shared" si="178"/>
        <v>3292416.2085527498</v>
      </c>
      <c r="H1461" s="2"/>
      <c r="I1461" s="23"/>
      <c r="J1461" s="2">
        <f>SUMIF('collection only'!D:D,eslam.data!AQ1461,'collection only'!E:E)</f>
        <v>7029456.415514715</v>
      </c>
      <c r="K1461" s="26">
        <f>SUMIF('data-from-invoicing'!D:D,eslam.data!AR1461,'data-from-invoicing'!F:F)</f>
        <v>16099158.9745</v>
      </c>
      <c r="L1461" s="2">
        <f t="shared" si="179"/>
        <v>9069702.5589852855</v>
      </c>
      <c r="M1461" s="2"/>
      <c r="Q1461" s="23"/>
      <c r="R1461" s="2">
        <v>7029456.415514715</v>
      </c>
      <c r="S1461" s="1">
        <v>44012</v>
      </c>
      <c r="T1461" s="1">
        <v>44012</v>
      </c>
      <c r="U1461" s="1">
        <v>44031</v>
      </c>
      <c r="V1461">
        <v>34</v>
      </c>
      <c r="W1461" s="1">
        <v>44065</v>
      </c>
      <c r="X1461" s="1">
        <v>44055</v>
      </c>
      <c r="Y1461" s="2">
        <v>69993985.984545261</v>
      </c>
      <c r="Z1461" s="2">
        <v>6160052.1105000004</v>
      </c>
      <c r="AF1461" s="2">
        <v>0</v>
      </c>
      <c r="AG1461" s="14">
        <f>SUMIF('consultant-gross'!D:D,eslam.data!AQ1461,'consultant-gross'!F:F)</f>
        <v>8940402.3014472499</v>
      </c>
      <c r="AH1461" s="14">
        <f>SUMIF('consultant-gross'!D:D,eslam.data!AQ1461,'consultant-gross'!G:G)</f>
        <v>69993985.984545261</v>
      </c>
      <c r="AI1461" s="14">
        <f>SUMIF('consultant-net'!D:D,eslam.data!AQ1461,'consultant-net'!F:F)</f>
        <v>7029456.415514715</v>
      </c>
      <c r="AJ1461" s="2" t="str">
        <f>VLOOKUP(A1461,'eslam-to-invoicing'!A:B,2,0)</f>
        <v>Royal City</v>
      </c>
      <c r="AQ1461" s="2" t="str">
        <f t="shared" si="180"/>
        <v>Royal City - Landscape12</v>
      </c>
      <c r="AR1461" s="2" t="str">
        <f t="shared" si="181"/>
        <v>Royal City12</v>
      </c>
    </row>
    <row r="1462" spans="1:44" hidden="1" x14ac:dyDescent="0.3">
      <c r="A1462" s="6" t="s">
        <v>43</v>
      </c>
      <c r="B1462" s="32">
        <f>VLOOKUP(A1462,Sheet1!A:B,2,0)</f>
        <v>1</v>
      </c>
      <c r="C1462" s="6">
        <v>13</v>
      </c>
      <c r="D1462" s="25"/>
      <c r="E1462" s="2">
        <v>3598777.117890581</v>
      </c>
      <c r="F1462" s="26">
        <f>_xlfn.MAXIFS('data-from-invoicing'!E:E,'data-from-invoicing'!D:D,eslam.data!AR1462)</f>
        <v>10776531.08</v>
      </c>
      <c r="G1462" s="2">
        <f t="shared" si="178"/>
        <v>7177753.9621094186</v>
      </c>
      <c r="H1462" s="2"/>
      <c r="I1462" s="23"/>
      <c r="J1462" s="2">
        <f>SUMIF('collection only'!D:D,eslam.data!AQ1462,'collection only'!E:E)</f>
        <v>2173267.6157138199</v>
      </c>
      <c r="K1462" s="26">
        <f>SUMIF('data-from-invoicing'!D:D,eslam.data!AR1462,'data-from-invoicing'!F:F)</f>
        <v>8476906.9292000011</v>
      </c>
      <c r="L1462" s="2">
        <f t="shared" si="179"/>
        <v>6303639.3134861812</v>
      </c>
      <c r="M1462" s="2"/>
      <c r="Q1462" s="23"/>
      <c r="R1462" s="2">
        <v>2173267.6157138199</v>
      </c>
      <c r="S1462" s="1">
        <v>44043</v>
      </c>
      <c r="T1462" s="1">
        <v>44043</v>
      </c>
      <c r="U1462" s="1">
        <v>44059</v>
      </c>
      <c r="V1462">
        <v>34</v>
      </c>
      <c r="W1462" s="1">
        <v>44093</v>
      </c>
      <c r="X1462" s="1">
        <v>44081</v>
      </c>
      <c r="Y1462" s="2">
        <v>73592763.102435842</v>
      </c>
      <c r="Z1462" s="2">
        <v>4428817.7409999995</v>
      </c>
      <c r="AF1462" s="2">
        <v>0</v>
      </c>
      <c r="AG1462" s="14">
        <f>SUMIF('consultant-gross'!D:D,eslam.data!AQ1462,'consultant-gross'!F:F)</f>
        <v>3598777.1178905815</v>
      </c>
      <c r="AH1462" s="14">
        <f>SUMIF('consultant-gross'!D:D,eslam.data!AQ1462,'consultant-gross'!G:G)</f>
        <v>73592763.102435842</v>
      </c>
      <c r="AI1462" s="14">
        <f>SUMIF('consultant-net'!D:D,eslam.data!AQ1462,'consultant-net'!F:F)</f>
        <v>2173267.6157138199</v>
      </c>
      <c r="AJ1462" s="2" t="str">
        <f>VLOOKUP(A1462,'eslam-to-invoicing'!A:B,2,0)</f>
        <v>Royal City</v>
      </c>
      <c r="AQ1462" s="2" t="str">
        <f t="shared" si="180"/>
        <v>Royal City - Landscape13</v>
      </c>
      <c r="AR1462" s="2" t="str">
        <f t="shared" si="181"/>
        <v>Royal City13</v>
      </c>
    </row>
    <row r="1463" spans="1:44" hidden="1" x14ac:dyDescent="0.3">
      <c r="A1463" s="6" t="s">
        <v>43</v>
      </c>
      <c r="B1463" s="32">
        <f>VLOOKUP(A1463,Sheet1!A:B,2,0)</f>
        <v>1</v>
      </c>
      <c r="C1463" s="6">
        <v>14</v>
      </c>
      <c r="D1463" s="25"/>
      <c r="E1463" s="2">
        <v>2137131.0839797412</v>
      </c>
      <c r="F1463" s="26">
        <f>_xlfn.MAXIFS('data-from-invoicing'!E:E,'data-from-invoicing'!D:D,eslam.data!AR1463)</f>
        <v>6957536.9199999999</v>
      </c>
      <c r="G1463" s="2">
        <f t="shared" si="178"/>
        <v>4820405.8360202592</v>
      </c>
      <c r="H1463" s="2"/>
      <c r="I1463" s="23"/>
      <c r="J1463" s="2">
        <f>SUMIF('collection only'!D:D,eslam.data!AQ1463,'collection only'!E:E)</f>
        <v>1308214.7555090636</v>
      </c>
      <c r="K1463" s="26">
        <f>SUMIF('data-from-invoicing'!D:D,eslam.data!AR1463,'data-from-invoicing'!F:F)</f>
        <v>7268872.3764000004</v>
      </c>
      <c r="L1463" s="2">
        <f t="shared" si="179"/>
        <v>5960657.6208909368</v>
      </c>
      <c r="M1463" s="2"/>
      <c r="Q1463" s="23"/>
      <c r="R1463" s="2">
        <v>1308214.7555090641</v>
      </c>
      <c r="S1463" s="1">
        <v>44074</v>
      </c>
      <c r="T1463" s="1">
        <v>44074</v>
      </c>
      <c r="U1463" s="1">
        <v>44090</v>
      </c>
      <c r="V1463">
        <v>34</v>
      </c>
      <c r="W1463" s="1">
        <v>44124</v>
      </c>
      <c r="X1463" s="1">
        <v>44109</v>
      </c>
      <c r="Y1463" s="2">
        <v>75729894.186415583</v>
      </c>
      <c r="Z1463" s="2">
        <v>3929116.4434999991</v>
      </c>
      <c r="AF1463" s="2">
        <v>0</v>
      </c>
      <c r="AG1463" s="14">
        <f>SUMIF('consultant-gross'!D:D,eslam.data!AQ1463,'consultant-gross'!F:F)</f>
        <v>2137131.0839797407</v>
      </c>
      <c r="AH1463" s="14">
        <f>SUMIF('consultant-gross'!D:D,eslam.data!AQ1463,'consultant-gross'!G:G)</f>
        <v>75729894.186415583</v>
      </c>
      <c r="AI1463" s="14">
        <f>SUMIF('consultant-net'!D:D,eslam.data!AQ1463,'consultant-net'!F:F)</f>
        <v>1308214.7555090636</v>
      </c>
      <c r="AJ1463" s="2" t="str">
        <f>VLOOKUP(A1463,'eslam-to-invoicing'!A:B,2,0)</f>
        <v>Royal City</v>
      </c>
      <c r="AQ1463" s="2" t="str">
        <f t="shared" si="180"/>
        <v>Royal City - Landscape14</v>
      </c>
      <c r="AR1463" s="2" t="str">
        <f t="shared" si="181"/>
        <v>Royal City14</v>
      </c>
    </row>
    <row r="1464" spans="1:44" hidden="1" x14ac:dyDescent="0.3">
      <c r="A1464" s="6" t="s">
        <v>43</v>
      </c>
      <c r="B1464" s="32">
        <f>VLOOKUP(A1464,Sheet1!A:B,2,0)</f>
        <v>1</v>
      </c>
      <c r="C1464" s="6">
        <v>15</v>
      </c>
      <c r="D1464" s="25"/>
      <c r="E1464" s="2">
        <v>3135305.5981386448</v>
      </c>
      <c r="F1464" s="26">
        <f>_xlfn.MAXIFS('data-from-invoicing'!E:E,'data-from-invoicing'!D:D,eslam.data!AR1464)</f>
        <v>8723893.0899999999</v>
      </c>
      <c r="G1464" s="2">
        <f t="shared" si="178"/>
        <v>5588587.4918613546</v>
      </c>
      <c r="H1464" s="2"/>
      <c r="I1464" s="23"/>
      <c r="J1464" s="2">
        <f>SUMIF('collection only'!D:D,eslam.data!AQ1464,'collection only'!E:E)</f>
        <v>2272705.37</v>
      </c>
      <c r="K1464" s="26">
        <f>SUMIF('data-from-invoicing'!D:D,eslam.data!AR1464,'data-from-invoicing'!F:F)</f>
        <v>8843457.1828000005</v>
      </c>
      <c r="L1464" s="2">
        <f t="shared" si="179"/>
        <v>6570751.8128000004</v>
      </c>
      <c r="M1464" s="2"/>
      <c r="Q1464" s="23"/>
      <c r="R1464" s="2">
        <v>2272705.37</v>
      </c>
      <c r="S1464" s="1">
        <v>44104</v>
      </c>
      <c r="T1464" s="1">
        <v>44104</v>
      </c>
      <c r="U1464" s="1">
        <v>44115</v>
      </c>
      <c r="V1464">
        <v>34</v>
      </c>
      <c r="W1464" s="1">
        <v>44149</v>
      </c>
      <c r="X1464" s="1">
        <v>44132</v>
      </c>
      <c r="Y1464" s="2">
        <v>78865199.784554228</v>
      </c>
      <c r="Z1464" s="2">
        <v>3708912.5587499989</v>
      </c>
      <c r="AF1464" s="2">
        <v>0</v>
      </c>
      <c r="AG1464" s="14">
        <f>SUMIF('consultant-gross'!D:D,eslam.data!AQ1464,'consultant-gross'!F:F)</f>
        <v>3135305.5981386453</v>
      </c>
      <c r="AH1464" s="14">
        <f>SUMIF('consultant-gross'!D:D,eslam.data!AQ1464,'consultant-gross'!G:G)</f>
        <v>78865199.784554228</v>
      </c>
      <c r="AI1464" s="14">
        <f>SUMIF('consultant-net'!D:D,eslam.data!AQ1464,'consultant-net'!F:F)</f>
        <v>2303900.2449716777</v>
      </c>
      <c r="AJ1464" s="2" t="str">
        <f>VLOOKUP(A1464,'eslam-to-invoicing'!A:B,2,0)</f>
        <v>Royal City</v>
      </c>
      <c r="AQ1464" s="2" t="str">
        <f t="shared" si="180"/>
        <v>Royal City - Landscape15</v>
      </c>
      <c r="AR1464" s="2" t="str">
        <f t="shared" si="181"/>
        <v>Royal City15</v>
      </c>
    </row>
    <row r="1465" spans="1:44" hidden="1" x14ac:dyDescent="0.3">
      <c r="A1465" s="6" t="s">
        <v>43</v>
      </c>
      <c r="B1465" s="32">
        <f>VLOOKUP(A1465,Sheet1!A:B,2,0)</f>
        <v>1</v>
      </c>
      <c r="C1465" s="6">
        <v>16</v>
      </c>
      <c r="D1465" s="25"/>
      <c r="E1465" s="2">
        <v>1582061.262157053</v>
      </c>
      <c r="F1465" s="26">
        <f>_xlfn.MAXIFS('data-from-invoicing'!E:E,'data-from-invoicing'!D:D,eslam.data!AR1465)</f>
        <v>8643111</v>
      </c>
      <c r="G1465" s="2">
        <f t="shared" si="178"/>
        <v>7061049.7378429472</v>
      </c>
      <c r="H1465" s="2"/>
      <c r="I1465" s="23"/>
      <c r="J1465" s="2">
        <f>SUMIF('collection only'!D:D,eslam.data!AQ1465,'collection only'!E:E)</f>
        <v>650222.94326240104</v>
      </c>
      <c r="K1465" s="26">
        <f>SUMIF('data-from-invoicing'!D:D,eslam.data!AR1465,'data-from-invoicing'!F:F)</f>
        <v>8700605.8784999996</v>
      </c>
      <c r="L1465" s="2">
        <f t="shared" si="179"/>
        <v>8050382.9352375986</v>
      </c>
      <c r="M1465" s="2"/>
      <c r="Q1465" s="23"/>
      <c r="R1465" s="2">
        <v>853478.48</v>
      </c>
      <c r="S1465" s="1">
        <v>44135</v>
      </c>
      <c r="T1465" s="1">
        <v>44135</v>
      </c>
      <c r="U1465" s="1">
        <v>44144</v>
      </c>
      <c r="V1465">
        <v>34</v>
      </c>
      <c r="W1465" s="1">
        <v>44178</v>
      </c>
      <c r="X1465" s="1">
        <v>44161</v>
      </c>
      <c r="Y1465" s="2">
        <v>80447261.046711281</v>
      </c>
      <c r="Z1465" s="2">
        <v>3206907.7650000001</v>
      </c>
      <c r="AF1465" s="2">
        <v>0</v>
      </c>
      <c r="AG1465" s="14">
        <f>SUMIF('consultant-gross'!D:D,eslam.data!AQ1465,'consultant-gross'!F:F)</f>
        <v>1582061.2621570528</v>
      </c>
      <c r="AH1465" s="14">
        <f>SUMIF('consultant-gross'!D:D,eslam.data!AQ1465,'consultant-gross'!G:G)</f>
        <v>80447261.046711281</v>
      </c>
      <c r="AI1465" s="14">
        <f>SUMIF('consultant-net'!D:D,eslam.data!AQ1465,'consultant-net'!F:F)</f>
        <v>869369.64863617718</v>
      </c>
      <c r="AJ1465" s="2" t="str">
        <f>VLOOKUP(A1465,'eslam-to-invoicing'!A:B,2,0)</f>
        <v>Royal City</v>
      </c>
      <c r="AQ1465" s="2" t="str">
        <f t="shared" si="180"/>
        <v>Royal City - Landscape16</v>
      </c>
      <c r="AR1465" s="2" t="str">
        <f t="shared" si="181"/>
        <v>Royal City16</v>
      </c>
    </row>
    <row r="1466" spans="1:44" hidden="1" x14ac:dyDescent="0.3">
      <c r="A1466" s="6" t="s">
        <v>43</v>
      </c>
      <c r="B1466" s="32">
        <f>VLOOKUP(A1466,Sheet1!A:B,2,0)</f>
        <v>1</v>
      </c>
      <c r="C1466" s="6">
        <v>17</v>
      </c>
      <c r="D1466" s="25"/>
      <c r="E1466" s="2">
        <v>3716309.826065049</v>
      </c>
      <c r="F1466" s="26">
        <f>_xlfn.MAXIFS('data-from-invoicing'!E:E,'data-from-invoicing'!D:D,eslam.data!AR1466)</f>
        <v>6172362.54</v>
      </c>
      <c r="G1466" s="2">
        <f t="shared" si="178"/>
        <v>2456052.713934951</v>
      </c>
      <c r="H1466" s="2"/>
      <c r="I1466" s="23"/>
      <c r="J1466" s="2">
        <f>SUMIF('collection only'!D:D,eslam.data!AQ1466,'collection only'!E:E)</f>
        <v>2820044.2305430733</v>
      </c>
      <c r="K1466" s="26">
        <f>SUMIF('data-from-invoicing'!D:D,eslam.data!AR1466,'data-from-invoicing'!F:F)</f>
        <v>7926704.1264999993</v>
      </c>
      <c r="L1466" s="2">
        <f t="shared" si="179"/>
        <v>5106659.895956926</v>
      </c>
      <c r="M1466" s="2"/>
      <c r="Q1466" s="23"/>
      <c r="R1466" s="2">
        <v>2058324.55</v>
      </c>
      <c r="S1466" s="1">
        <v>44165</v>
      </c>
      <c r="T1466" s="1">
        <v>44165</v>
      </c>
      <c r="U1466" s="1">
        <v>44179</v>
      </c>
      <c r="V1466">
        <v>34</v>
      </c>
      <c r="W1466" s="1">
        <v>44213</v>
      </c>
      <c r="X1466" s="1">
        <v>44201</v>
      </c>
      <c r="Y1466" s="2">
        <v>84163570.87277633</v>
      </c>
      <c r="Z1466" s="2">
        <v>1876563.0149999999</v>
      </c>
      <c r="AF1466" s="2">
        <v>45000</v>
      </c>
      <c r="AG1466" s="14">
        <f>SUMIF('consultant-gross'!D:D,eslam.data!AQ1466,'consultant-gross'!F:F)</f>
        <v>3716309.8260650486</v>
      </c>
      <c r="AH1466" s="14">
        <f>SUMIF('consultant-gross'!D:D,eslam.data!AQ1466,'consultant-gross'!G:G)</f>
        <v>84163570.87277633</v>
      </c>
      <c r="AI1466" s="14">
        <f>SUMIF('consultant-net'!D:D,eslam.data!AQ1466,'consultant-net'!F:F)</f>
        <v>1883835.4255262166</v>
      </c>
      <c r="AJ1466" s="2" t="str">
        <f>VLOOKUP(A1466,'eslam-to-invoicing'!A:B,2,0)</f>
        <v>Royal City</v>
      </c>
      <c r="AQ1466" s="2" t="str">
        <f t="shared" si="180"/>
        <v>Royal City - Landscape17</v>
      </c>
      <c r="AR1466" s="2" t="str">
        <f t="shared" si="181"/>
        <v>Royal City17</v>
      </c>
    </row>
    <row r="1467" spans="1:44" hidden="1" x14ac:dyDescent="0.3">
      <c r="A1467" s="6" t="s">
        <v>43</v>
      </c>
      <c r="B1467" s="32">
        <f>VLOOKUP(A1467,Sheet1!A:B,2,0)</f>
        <v>1</v>
      </c>
      <c r="C1467" s="6">
        <v>18</v>
      </c>
      <c r="D1467" s="25"/>
      <c r="E1467" s="2">
        <v>1163660.873648867</v>
      </c>
      <c r="F1467" s="26">
        <f>_xlfn.MAXIFS('data-from-invoicing'!E:E,'data-from-invoicing'!D:D,eslam.data!AR1467)</f>
        <v>9398674.1999999993</v>
      </c>
      <c r="G1467" s="2">
        <f t="shared" si="178"/>
        <v>8235013.3263511322</v>
      </c>
      <c r="H1467" s="2"/>
      <c r="I1467" s="23"/>
      <c r="J1467" s="2">
        <f>SUMIF('collection only'!D:D,eslam.data!AQ1467,'collection only'!E:E)</f>
        <v>819297.08162349463</v>
      </c>
      <c r="K1467" s="26">
        <f>SUMIF('data-from-invoicing'!D:D,eslam.data!AR1467,'data-from-invoicing'!F:F)</f>
        <v>5608968.3914999999</v>
      </c>
      <c r="L1467" s="2">
        <f t="shared" si="179"/>
        <v>4789671.3098765053</v>
      </c>
      <c r="M1467" s="2"/>
      <c r="Q1467" s="23"/>
      <c r="R1467" s="2">
        <v>819297.08162349463</v>
      </c>
      <c r="S1467" s="1">
        <v>44196</v>
      </c>
      <c r="T1467" s="1">
        <v>44196</v>
      </c>
      <c r="U1467" s="1">
        <v>44209</v>
      </c>
      <c r="V1467">
        <v>34</v>
      </c>
      <c r="W1467" s="1">
        <v>44243</v>
      </c>
      <c r="X1467" s="1">
        <v>44230</v>
      </c>
      <c r="Y1467" s="2">
        <v>85327231.746425197</v>
      </c>
      <c r="Z1467" s="2">
        <v>1969454.449</v>
      </c>
      <c r="AF1467" s="2">
        <v>0</v>
      </c>
      <c r="AG1467" s="14">
        <f>SUMIF('consultant-gross'!D:D,eslam.data!AQ1467,'consultant-gross'!F:F)</f>
        <v>1163660.873648867</v>
      </c>
      <c r="AH1467" s="14">
        <f>SUMIF('consultant-gross'!D:D,eslam.data!AQ1467,'consultant-gross'!G:G)</f>
        <v>85327231.746425197</v>
      </c>
      <c r="AI1467" s="14">
        <f>SUMIF('consultant-net'!D:D,eslam.data!AQ1467,'consultant-net'!F:F)</f>
        <v>819297.08162349463</v>
      </c>
      <c r="AJ1467" s="2" t="str">
        <f>VLOOKUP(A1467,'eslam-to-invoicing'!A:B,2,0)</f>
        <v>Royal City</v>
      </c>
      <c r="AQ1467" s="2" t="str">
        <f t="shared" si="180"/>
        <v>Royal City - Landscape18</v>
      </c>
      <c r="AR1467" s="2" t="str">
        <f t="shared" si="181"/>
        <v>Royal City18</v>
      </c>
    </row>
    <row r="1468" spans="1:44" hidden="1" x14ac:dyDescent="0.3">
      <c r="A1468" s="6" t="s">
        <v>43</v>
      </c>
      <c r="B1468" s="32">
        <f>VLOOKUP(A1468,Sheet1!A:B,2,0)</f>
        <v>1</v>
      </c>
      <c r="C1468" s="6">
        <v>19</v>
      </c>
      <c r="D1468" s="25"/>
      <c r="E1468" s="2">
        <v>2029657.833751664</v>
      </c>
      <c r="F1468" s="26">
        <f>_xlfn.MAXIFS('data-from-invoicing'!E:E,'data-from-invoicing'!D:D,eslam.data!AR1468)</f>
        <v>13865958.08</v>
      </c>
      <c r="G1468" s="2">
        <f t="shared" si="178"/>
        <v>11836300.246248337</v>
      </c>
      <c r="H1468" s="2"/>
      <c r="I1468" s="23"/>
      <c r="J1468" s="2">
        <f>SUMIF('collection only'!D:D,eslam.data!AQ1468,'collection only'!E:E)</f>
        <v>1116339.8934675306</v>
      </c>
      <c r="K1468" s="26">
        <f>SUMIF('data-from-invoicing'!D:D,eslam.data!AR1468,'data-from-invoicing'!F:F)</f>
        <v>11100376.271</v>
      </c>
      <c r="L1468" s="2">
        <f t="shared" si="179"/>
        <v>9984036.3775324691</v>
      </c>
      <c r="M1468" s="2"/>
      <c r="Q1468" s="23"/>
      <c r="R1468" s="2">
        <v>1116339.8934675311</v>
      </c>
      <c r="S1468" s="1">
        <v>44227</v>
      </c>
      <c r="T1468" s="1">
        <v>44227</v>
      </c>
      <c r="U1468" s="1">
        <v>44236</v>
      </c>
      <c r="V1468">
        <v>34</v>
      </c>
      <c r="W1468" s="1">
        <v>44270</v>
      </c>
      <c r="X1468" s="1">
        <v>44257</v>
      </c>
      <c r="Y1468" s="2">
        <v>87356889.58017686</v>
      </c>
      <c r="Z1468" s="2">
        <v>1814848.0079999999</v>
      </c>
      <c r="AF1468" s="2">
        <v>60000</v>
      </c>
      <c r="AG1468" s="14">
        <f>SUMIF('consultant-gross'!D:D,eslam.data!AQ1468,'consultant-gross'!F:F)</f>
        <v>2029657.8337516636</v>
      </c>
      <c r="AH1468" s="14">
        <f>SUMIF('consultant-gross'!D:D,eslam.data!AQ1468,'consultant-gross'!G:G)</f>
        <v>87356889.58017686</v>
      </c>
      <c r="AI1468" s="14">
        <f>SUMIF('consultant-net'!D:D,eslam.data!AQ1468,'consultant-net'!F:F)</f>
        <v>1116339.8934675306</v>
      </c>
      <c r="AJ1468" s="2" t="str">
        <f>VLOOKUP(A1468,'eslam-to-invoicing'!A:B,2,0)</f>
        <v>Royal City</v>
      </c>
      <c r="AQ1468" s="2" t="str">
        <f t="shared" si="180"/>
        <v>Royal City - Landscape19</v>
      </c>
      <c r="AR1468" s="2" t="str">
        <f t="shared" si="181"/>
        <v>Royal City19</v>
      </c>
    </row>
    <row r="1469" spans="1:44" hidden="1" x14ac:dyDescent="0.3">
      <c r="A1469" s="6" t="s">
        <v>43</v>
      </c>
      <c r="B1469" s="32">
        <f>VLOOKUP(A1469,Sheet1!A:B,2,0)</f>
        <v>1</v>
      </c>
      <c r="C1469" s="6">
        <v>20</v>
      </c>
      <c r="D1469" s="25"/>
      <c r="E1469" s="2">
        <v>1366613.9628688251</v>
      </c>
      <c r="F1469" s="26">
        <f>_xlfn.MAXIFS('data-from-invoicing'!E:E,'data-from-invoicing'!D:D,eslam.data!AR1469)</f>
        <v>8557310.6999999993</v>
      </c>
      <c r="G1469" s="2">
        <f t="shared" si="178"/>
        <v>7190696.7371311747</v>
      </c>
      <c r="H1469" s="2"/>
      <c r="I1469" s="23"/>
      <c r="J1469" s="2">
        <f>SUMIF('collection only'!D:D,eslam.data!AQ1469,'collection only'!E:E)</f>
        <v>1105876.6944467127</v>
      </c>
      <c r="K1469" s="26">
        <f>SUMIF('data-from-invoicing'!D:D,eslam.data!AR1469,'data-from-invoicing'!F:F)</f>
        <v>6164410</v>
      </c>
      <c r="L1469" s="2">
        <f t="shared" si="179"/>
        <v>5058533.3055532873</v>
      </c>
      <c r="M1469" s="2"/>
      <c r="Q1469" s="23"/>
      <c r="R1469" s="2">
        <v>1105876.694446713</v>
      </c>
      <c r="S1469" s="1">
        <v>44255</v>
      </c>
      <c r="T1469" s="1">
        <v>44255</v>
      </c>
      <c r="U1469" s="1">
        <v>44264</v>
      </c>
      <c r="V1469">
        <v>34</v>
      </c>
      <c r="W1469" s="1">
        <v>44298</v>
      </c>
      <c r="X1469" s="1">
        <v>44298</v>
      </c>
      <c r="Y1469" s="2">
        <v>88723503.543045685</v>
      </c>
      <c r="Z1469" s="2">
        <v>1854405.60625</v>
      </c>
      <c r="AF1469" s="2">
        <v>60000</v>
      </c>
      <c r="AG1469" s="14">
        <f>SUMIF('consultant-gross'!D:D,eslam.data!AQ1469,'consultant-gross'!F:F)</f>
        <v>1366613.9628688246</v>
      </c>
      <c r="AH1469" s="14">
        <f>SUMIF('consultant-gross'!D:D,eslam.data!AQ1469,'consultant-gross'!G:G)</f>
        <v>88723503.543045685</v>
      </c>
      <c r="AI1469" s="14">
        <f>SUMIF('consultant-net'!D:D,eslam.data!AQ1469,'consultant-net'!F:F)</f>
        <v>1105876.6944467127</v>
      </c>
      <c r="AJ1469" s="2" t="str">
        <f>VLOOKUP(A1469,'eslam-to-invoicing'!A:B,2,0)</f>
        <v>Royal City</v>
      </c>
      <c r="AQ1469" s="2" t="str">
        <f t="shared" si="180"/>
        <v>Royal City - Landscape20</v>
      </c>
      <c r="AR1469" s="2" t="str">
        <f t="shared" si="181"/>
        <v>Royal City20</v>
      </c>
    </row>
    <row r="1470" spans="1:44" hidden="1" x14ac:dyDescent="0.3">
      <c r="A1470" s="6" t="s">
        <v>43</v>
      </c>
      <c r="B1470" s="32">
        <f>VLOOKUP(A1470,Sheet1!A:B,2,0)</f>
        <v>1</v>
      </c>
      <c r="C1470" s="6">
        <v>21</v>
      </c>
      <c r="D1470" s="25"/>
      <c r="E1470" s="2">
        <v>4112536.4569543148</v>
      </c>
      <c r="F1470" s="26">
        <f>_xlfn.MAXIFS('data-from-invoicing'!E:E,'data-from-invoicing'!D:D,eslam.data!AR1470)</f>
        <v>5449100.4699999997</v>
      </c>
      <c r="G1470" s="2">
        <f t="shared" si="178"/>
        <v>1336564.0130456849</v>
      </c>
      <c r="H1470" s="2"/>
      <c r="I1470" s="23"/>
      <c r="J1470" s="2">
        <f>SUMIF('collection only'!D:D,eslam.data!AQ1470,'collection only'!E:E)</f>
        <v>2806313.4040375948</v>
      </c>
      <c r="K1470" s="26">
        <f>SUMIF('data-from-invoicing'!D:D,eslam.data!AR1470,'data-from-invoicing'!F:F)</f>
        <v>7420122.4284999995</v>
      </c>
      <c r="L1470" s="2">
        <f t="shared" si="179"/>
        <v>4613809.0244624047</v>
      </c>
      <c r="M1470" s="2"/>
      <c r="Q1470" s="23"/>
      <c r="R1470" s="2">
        <v>3011690.98</v>
      </c>
      <c r="S1470" s="1">
        <v>44347</v>
      </c>
      <c r="T1470" s="1">
        <v>44347</v>
      </c>
      <c r="U1470" s="1">
        <v>44360</v>
      </c>
      <c r="V1470">
        <v>34</v>
      </c>
      <c r="W1470" s="1">
        <v>44394</v>
      </c>
      <c r="X1470" s="1">
        <v>44390</v>
      </c>
      <c r="Y1470" s="2">
        <v>92836040</v>
      </c>
      <c r="Z1470" s="2">
        <v>1631829.9950000001</v>
      </c>
      <c r="AF1470" s="2">
        <v>120000</v>
      </c>
      <c r="AG1470" s="14">
        <f>SUMIF('consultant-gross'!D:D,eslam.data!AQ1470,'consultant-gross'!F:F)</f>
        <v>4112536.4569543153</v>
      </c>
      <c r="AH1470" s="14">
        <f>SUMIF('consultant-gross'!D:D,eslam.data!AQ1470,'consultant-gross'!G:G)</f>
        <v>92836040</v>
      </c>
      <c r="AI1470" s="14">
        <f>SUMIF('consultant-net'!D:D,eslam.data!AQ1470,'consultant-net'!F:F)</f>
        <v>3011690.98</v>
      </c>
      <c r="AJ1470" s="2" t="str">
        <f>VLOOKUP(A1470,'eslam-to-invoicing'!A:B,2,0)</f>
        <v>Royal City</v>
      </c>
      <c r="AQ1470" s="2" t="str">
        <f t="shared" si="180"/>
        <v>Royal City - Landscape21</v>
      </c>
      <c r="AR1470" s="2" t="str">
        <f t="shared" si="181"/>
        <v>Royal City21</v>
      </c>
    </row>
    <row r="1471" spans="1:44" hidden="1" x14ac:dyDescent="0.3">
      <c r="A1471" s="6" t="s">
        <v>43</v>
      </c>
      <c r="B1471" s="32">
        <f>VLOOKUP(A1471,Sheet1!A:B,2,0)</f>
        <v>1</v>
      </c>
      <c r="C1471" s="6">
        <v>22</v>
      </c>
      <c r="D1471" s="25"/>
      <c r="E1471" s="2">
        <v>3299640.799999997</v>
      </c>
      <c r="F1471" s="26">
        <f>_xlfn.MAXIFS('data-from-invoicing'!E:E,'data-from-invoicing'!D:D,eslam.data!AR1471)</f>
        <v>18490927.23</v>
      </c>
      <c r="G1471" s="2">
        <f t="shared" si="178"/>
        <v>15191286.430000003</v>
      </c>
      <c r="H1471" s="2"/>
      <c r="I1471" s="23"/>
      <c r="J1471" s="2">
        <f>SUMIF('collection only'!D:D,eslam.data!AQ1471,'collection only'!E:E)</f>
        <v>1838217.1999999993</v>
      </c>
      <c r="K1471" s="26">
        <f>SUMIF('data-from-invoicing'!D:D,eslam.data!AR1471,'data-from-invoicing'!F:F)</f>
        <v>20152080.925500002</v>
      </c>
      <c r="L1471" s="2">
        <f t="shared" si="179"/>
        <v>18313863.725500003</v>
      </c>
      <c r="M1471" s="2"/>
      <c r="Q1471" s="23"/>
      <c r="R1471" s="2">
        <v>2526109.9</v>
      </c>
      <c r="S1471" s="1">
        <v>44439</v>
      </c>
      <c r="T1471" s="1">
        <v>44440</v>
      </c>
      <c r="U1471" s="1">
        <v>44453</v>
      </c>
      <c r="V1471">
        <v>34</v>
      </c>
      <c r="W1471" s="1">
        <v>44487</v>
      </c>
      <c r="X1471" s="1">
        <v>44501</v>
      </c>
      <c r="Y1471" s="2">
        <v>96135680.799999997</v>
      </c>
      <c r="Z1471" s="2">
        <v>1159231.18</v>
      </c>
      <c r="AF1471" s="2">
        <v>165000</v>
      </c>
      <c r="AG1471" s="14">
        <f>SUMIF('consultant-gross'!D:D,eslam.data!AQ1471,'consultant-gross'!F:F)</f>
        <v>3299640.799999997</v>
      </c>
      <c r="AH1471" s="14">
        <f>SUMIF('consultant-gross'!D:D,eslam.data!AQ1471,'consultant-gross'!G:G)</f>
        <v>96135680.799999997</v>
      </c>
      <c r="AI1471" s="14">
        <f>SUMIF('consultant-net'!D:D,eslam.data!AQ1471,'consultant-net'!F:F)</f>
        <v>2526109.9</v>
      </c>
      <c r="AJ1471" s="2" t="str">
        <f>VLOOKUP(A1471,'eslam-to-invoicing'!A:B,2,0)</f>
        <v>Royal City</v>
      </c>
      <c r="AQ1471" s="2" t="str">
        <f t="shared" si="180"/>
        <v>Royal City - Landscape22</v>
      </c>
      <c r="AR1471" s="2" t="str">
        <f t="shared" si="181"/>
        <v>Royal City22</v>
      </c>
    </row>
    <row r="1472" spans="1:44" hidden="1" x14ac:dyDescent="0.3">
      <c r="A1472" s="6" t="s">
        <v>43</v>
      </c>
      <c r="B1472" s="32">
        <f>VLOOKUP(A1472,Sheet1!A:B,2,0)</f>
        <v>1</v>
      </c>
      <c r="C1472" s="6">
        <v>23</v>
      </c>
      <c r="D1472" s="25"/>
      <c r="E1472" s="2">
        <v>10826725.430000011</v>
      </c>
      <c r="F1472" s="26">
        <f>_xlfn.MAXIFS('data-from-invoicing'!E:E,'data-from-invoicing'!D:D,eslam.data!AR1472)</f>
        <v>8598719.6500000004</v>
      </c>
      <c r="G1472" s="2">
        <f t="shared" si="178"/>
        <v>-2228005.7800000105</v>
      </c>
      <c r="H1472" s="2"/>
      <c r="I1472" s="23"/>
      <c r="J1472" s="2">
        <f>SUMIF('collection only'!D:D,eslam.data!AQ1472,'collection only'!E:E)</f>
        <v>13000000</v>
      </c>
      <c r="K1472" s="26">
        <f>SUMIF('data-from-invoicing'!D:D,eslam.data!AR1472,'data-from-invoicing'!F:F)</f>
        <v>6578450.5924999993</v>
      </c>
      <c r="L1472" s="2">
        <f t="shared" si="179"/>
        <v>-6421549.4075000007</v>
      </c>
      <c r="M1472" s="2"/>
      <c r="Q1472" s="23"/>
      <c r="R1472" s="2">
        <v>15313915.32</v>
      </c>
      <c r="S1472" s="1">
        <v>44926</v>
      </c>
      <c r="T1472" s="1">
        <v>44936</v>
      </c>
      <c r="U1472" s="1">
        <v>44968</v>
      </c>
      <c r="V1472">
        <v>34</v>
      </c>
      <c r="W1472" s="1">
        <v>45002</v>
      </c>
      <c r="X1472" s="1">
        <v>44970</v>
      </c>
      <c r="Y1472" s="2">
        <v>106962406.23</v>
      </c>
      <c r="AF1472" s="2">
        <v>165000</v>
      </c>
      <c r="AG1472" s="14">
        <f>SUMIF('consultant-gross'!D:D,eslam.data!AQ1472,'consultant-gross'!F:F)</f>
        <v>10826725.430000007</v>
      </c>
      <c r="AH1472" s="14">
        <f>SUMIF('consultant-gross'!D:D,eslam.data!AQ1472,'consultant-gross'!G:G)</f>
        <v>106962406.23</v>
      </c>
      <c r="AI1472" s="14">
        <f>SUMIF('consultant-net'!D:D,eslam.data!AQ1472,'consultant-net'!F:F)</f>
        <v>15313915.32</v>
      </c>
      <c r="AJ1472" s="2" t="str">
        <f>VLOOKUP(A1472,'eslam-to-invoicing'!A:B,2,0)</f>
        <v>Royal City</v>
      </c>
      <c r="AQ1472" s="2" t="str">
        <f t="shared" si="180"/>
        <v>Royal City - Landscape23</v>
      </c>
      <c r="AR1472" s="2" t="str">
        <f t="shared" si="181"/>
        <v>Royal City23</v>
      </c>
    </row>
    <row r="1473" spans="1:44" hidden="1" x14ac:dyDescent="0.3">
      <c r="A1473" s="6" t="s">
        <v>43</v>
      </c>
      <c r="B1473" s="32">
        <f>VLOOKUP(A1473,Sheet1!A:B,2,0)</f>
        <v>1</v>
      </c>
      <c r="C1473" s="6">
        <v>24</v>
      </c>
      <c r="D1473" s="25"/>
      <c r="E1473" s="2">
        <v>3256136.0799999982</v>
      </c>
      <c r="F1473" s="26">
        <f>_xlfn.MAXIFS('data-from-invoicing'!E:E,'data-from-invoicing'!D:D,eslam.data!AR1473)</f>
        <v>15230773.26</v>
      </c>
      <c r="G1473" s="2">
        <f t="shared" si="178"/>
        <v>11974637.180000002</v>
      </c>
      <c r="H1473" s="2"/>
      <c r="I1473" s="23"/>
      <c r="J1473" s="2">
        <f>SUMIF('collection only'!D:D,eslam.data!AQ1473,'collection only'!E:E)</f>
        <v>0</v>
      </c>
      <c r="K1473" s="26">
        <f>SUMIF('data-from-invoicing'!D:D,eslam.data!AR1473,'data-from-invoicing'!F:F)</f>
        <v>9213642.9830000009</v>
      </c>
      <c r="L1473" s="2">
        <f t="shared" si="179"/>
        <v>9213642.9830000009</v>
      </c>
      <c r="M1473" s="2"/>
      <c r="Q1473" s="23"/>
      <c r="R1473" s="2">
        <v>3247942.88</v>
      </c>
      <c r="S1473" s="1">
        <v>45107</v>
      </c>
      <c r="T1473" s="1">
        <v>45118</v>
      </c>
      <c r="U1473" s="1">
        <v>45158</v>
      </c>
      <c r="V1473">
        <v>34</v>
      </c>
      <c r="W1473" s="1">
        <v>45192</v>
      </c>
      <c r="X1473" s="1">
        <v>45173</v>
      </c>
      <c r="Y1473" s="2">
        <v>110218542.31</v>
      </c>
      <c r="AF1473" s="2">
        <v>0</v>
      </c>
      <c r="AG1473" s="14">
        <f>SUMIF('consultant-gross'!D:D,eslam.data!AQ1473,'consultant-gross'!F:F)</f>
        <v>3256136.0799999982</v>
      </c>
      <c r="AH1473" s="14">
        <f>SUMIF('consultant-gross'!D:D,eslam.data!AQ1473,'consultant-gross'!G:G)</f>
        <v>110218542.31</v>
      </c>
      <c r="AI1473" s="14">
        <f>SUMIF('consultant-net'!D:D,eslam.data!AQ1473,'consultant-net'!F:F)</f>
        <v>3247942.88</v>
      </c>
      <c r="AJ1473" s="2" t="str">
        <f>VLOOKUP(A1473,'eslam-to-invoicing'!A:B,2,0)</f>
        <v>Royal City</v>
      </c>
      <c r="AQ1473" s="2" t="str">
        <f t="shared" si="180"/>
        <v>Royal City - Landscape24</v>
      </c>
      <c r="AR1473" s="2" t="str">
        <f t="shared" si="181"/>
        <v>Royal City24</v>
      </c>
    </row>
    <row r="1474" spans="1:44" hidden="1" x14ac:dyDescent="0.3">
      <c r="A1474" s="6" t="s">
        <v>149</v>
      </c>
      <c r="B1474" s="6">
        <f>VLOOKUP(A1474,Sheet1!A:B,2,0)</f>
        <v>1</v>
      </c>
      <c r="C1474" s="6">
        <v>1</v>
      </c>
      <c r="D1474" s="25"/>
      <c r="F1474" s="26">
        <f>_xlfn.MAXIFS('data-from-invoicing'!E:E,'data-from-invoicing'!D:D,eslam.data!AR1474)</f>
        <v>0</v>
      </c>
      <c r="G1474" s="2">
        <f t="shared" si="178"/>
        <v>0</v>
      </c>
      <c r="H1474" s="2"/>
      <c r="I1474" s="23"/>
      <c r="J1474" s="2">
        <f>SUMIF('collection only'!D:D,eslam.data!AQ1474,'collection only'!E:E)</f>
        <v>0</v>
      </c>
      <c r="K1474" s="26">
        <f>SUMIF('data-from-invoicing'!D:D,eslam.data!AR1474,'data-from-invoicing'!F:F)</f>
        <v>0</v>
      </c>
      <c r="L1474" s="2">
        <f t="shared" si="179"/>
        <v>0</v>
      </c>
      <c r="M1474" s="2"/>
      <c r="Q1474" s="23"/>
      <c r="S1474" s="1">
        <v>45565</v>
      </c>
      <c r="T1474" s="1">
        <v>45560</v>
      </c>
      <c r="U1474" s="1">
        <v>45560</v>
      </c>
      <c r="V1474">
        <v>28</v>
      </c>
      <c r="W1474" s="1">
        <v>45588</v>
      </c>
      <c r="AF1474" s="2">
        <v>0</v>
      </c>
      <c r="AG1474" s="14">
        <f>SUMIF('consultant-gross'!D:D,eslam.data!AQ1474,'consultant-gross'!F:F)</f>
        <v>0</v>
      </c>
      <c r="AH1474" s="14">
        <f>SUMIF('consultant-gross'!D:D,eslam.data!AQ1474,'consultant-gross'!G:G)</f>
        <v>0</v>
      </c>
      <c r="AI1474" s="14">
        <f>SUMIF('consultant-net'!D:D,eslam.data!AQ1474,'consultant-net'!F:F)</f>
        <v>0</v>
      </c>
      <c r="AJ1474" s="2">
        <f>VLOOKUP(A1474,'eslam-to-invoicing'!A:B,2,0)</f>
        <v>0</v>
      </c>
      <c r="AQ1474" s="2" t="str">
        <f t="shared" si="180"/>
        <v>Saint Gobain Factory - DP1</v>
      </c>
      <c r="AR1474" s="2" t="str">
        <f t="shared" si="181"/>
        <v>01</v>
      </c>
    </row>
    <row r="1475" spans="1:44" hidden="1" x14ac:dyDescent="0.3">
      <c r="A1475" s="6" t="s">
        <v>14</v>
      </c>
      <c r="B1475" s="6">
        <f>VLOOKUP(A1475,Sheet1!A:B,2,0)</f>
        <v>1</v>
      </c>
      <c r="C1475" s="6">
        <v>1</v>
      </c>
      <c r="D1475" s="25"/>
      <c r="F1475" s="26">
        <f>_xlfn.MAXIFS('data-from-invoicing'!E:E,'data-from-invoicing'!D:D,eslam.data!AR1475)</f>
        <v>0</v>
      </c>
      <c r="G1475" s="2">
        <f t="shared" si="178"/>
        <v>0</v>
      </c>
      <c r="H1475" s="2"/>
      <c r="I1475" s="23"/>
      <c r="J1475" s="2">
        <f>SUMIF('collection only'!D:D,eslam.data!AQ1475,'collection only'!E:E)</f>
        <v>93300000</v>
      </c>
      <c r="K1475" s="26">
        <f>SUMIF('data-from-invoicing'!D:D,eslam.data!AR1475,'data-from-invoicing'!F:F)</f>
        <v>0</v>
      </c>
      <c r="L1475" s="2">
        <f t="shared" si="179"/>
        <v>-93300000</v>
      </c>
      <c r="M1475" s="2"/>
      <c r="Q1475" s="23"/>
      <c r="R1475" s="2">
        <v>93300000</v>
      </c>
      <c r="S1475" s="1">
        <v>43069</v>
      </c>
      <c r="T1475" s="1">
        <v>43069</v>
      </c>
      <c r="U1475" s="1">
        <v>43068</v>
      </c>
      <c r="V1475">
        <v>45</v>
      </c>
      <c r="W1475" s="1">
        <v>43113</v>
      </c>
      <c r="X1475" s="1">
        <v>43075</v>
      </c>
      <c r="AF1475" s="2">
        <v>0</v>
      </c>
      <c r="AG1475" s="14">
        <f>SUMIF('consultant-gross'!D:D,eslam.data!AQ1475,'consultant-gross'!F:F)</f>
        <v>0</v>
      </c>
      <c r="AH1475" s="14">
        <f>SUMIF('consultant-gross'!D:D,eslam.data!AQ1475,'consultant-gross'!G:G)</f>
        <v>0</v>
      </c>
      <c r="AI1475" s="14">
        <f>SUMIF('consultant-net'!D:D,eslam.data!AQ1475,'consultant-net'!F:F)</f>
        <v>0</v>
      </c>
      <c r="AJ1475" s="2">
        <f>VLOOKUP(A1475,'eslam-to-invoicing'!A:B,2,0)</f>
        <v>0</v>
      </c>
      <c r="AQ1475" s="2" t="str">
        <f t="shared" si="180"/>
        <v>SIEMENS - Sokhna1</v>
      </c>
      <c r="AR1475" s="2" t="str">
        <f t="shared" si="181"/>
        <v>01</v>
      </c>
    </row>
    <row r="1476" spans="1:44" hidden="1" x14ac:dyDescent="0.3">
      <c r="A1476" s="6" t="s">
        <v>14</v>
      </c>
      <c r="B1476" s="32">
        <f>VLOOKUP(A1476,Sheet1!A:B,2,0)</f>
        <v>1</v>
      </c>
      <c r="C1476" s="6">
        <v>2</v>
      </c>
      <c r="D1476" s="25"/>
      <c r="E1476" s="2">
        <v>4401847.0999999996</v>
      </c>
      <c r="F1476" s="26">
        <f>_xlfn.MAXIFS('data-from-invoicing'!E:E,'data-from-invoicing'!D:D,eslam.data!AR1476)</f>
        <v>0</v>
      </c>
      <c r="G1476" s="2">
        <f t="shared" si="178"/>
        <v>-4401847.0999999996</v>
      </c>
      <c r="H1476" s="2"/>
      <c r="I1476" s="23"/>
      <c r="J1476" s="2">
        <f>SUMIF('collection only'!D:D,eslam.data!AQ1476,'collection only'!E:E)</f>
        <v>3059283.73</v>
      </c>
      <c r="K1476" s="26">
        <f>SUMIF('data-from-invoicing'!D:D,eslam.data!AR1476,'data-from-invoicing'!F:F)</f>
        <v>0</v>
      </c>
      <c r="L1476" s="2">
        <f t="shared" si="179"/>
        <v>-3059283.73</v>
      </c>
      <c r="M1476" s="2"/>
      <c r="Q1476" s="23"/>
      <c r="R1476" s="2">
        <v>3059283.73</v>
      </c>
      <c r="S1476" s="1">
        <v>43100</v>
      </c>
      <c r="T1476" s="1">
        <v>43094</v>
      </c>
      <c r="U1476" s="1">
        <v>43116</v>
      </c>
      <c r="V1476">
        <v>45</v>
      </c>
      <c r="W1476" s="1">
        <v>43161</v>
      </c>
      <c r="X1476" s="1">
        <v>43116</v>
      </c>
      <c r="Y1476" s="2">
        <v>4401847.0999999996</v>
      </c>
      <c r="Z1476" s="2">
        <v>0</v>
      </c>
      <c r="AF1476" s="2">
        <v>0</v>
      </c>
      <c r="AG1476" s="14">
        <f>SUMIF('consultant-gross'!D:D,eslam.data!AQ1476,'consultant-gross'!F:F)</f>
        <v>4401847.0999999996</v>
      </c>
      <c r="AH1476" s="14">
        <f>SUMIF('consultant-gross'!D:D,eslam.data!AQ1476,'consultant-gross'!G:G)</f>
        <v>4401847.0999999996</v>
      </c>
      <c r="AI1476" s="14">
        <f>SUMIF('consultant-net'!D:D,eslam.data!AQ1476,'consultant-net'!F:F)</f>
        <v>3059283.73</v>
      </c>
      <c r="AJ1476" s="2">
        <f>VLOOKUP(A1476,'eslam-to-invoicing'!A:B,2,0)</f>
        <v>0</v>
      </c>
      <c r="AQ1476" s="2" t="str">
        <f t="shared" si="180"/>
        <v>SIEMENS - Sokhna2</v>
      </c>
      <c r="AR1476" s="2" t="str">
        <f t="shared" si="181"/>
        <v>02</v>
      </c>
    </row>
    <row r="1477" spans="1:44" hidden="1" x14ac:dyDescent="0.3">
      <c r="A1477" s="6" t="s">
        <v>14</v>
      </c>
      <c r="B1477" s="32">
        <f>VLOOKUP(A1477,Sheet1!A:B,2,0)</f>
        <v>1</v>
      </c>
      <c r="C1477" s="6">
        <v>3</v>
      </c>
      <c r="D1477" s="25"/>
      <c r="E1477" s="2">
        <v>10401972.73</v>
      </c>
      <c r="F1477" s="26">
        <f>_xlfn.MAXIFS('data-from-invoicing'!E:E,'data-from-invoicing'!D:D,eslam.data!AR1477)</f>
        <v>0</v>
      </c>
      <c r="G1477" s="2">
        <f t="shared" si="178"/>
        <v>-10401972.73</v>
      </c>
      <c r="H1477" s="2"/>
      <c r="I1477" s="23"/>
      <c r="J1477" s="2">
        <f>SUMIF('collection only'!D:D,eslam.data!AQ1477,'collection only'!E:E)</f>
        <v>7201577.0499999998</v>
      </c>
      <c r="K1477" s="26">
        <f>SUMIF('data-from-invoicing'!D:D,eslam.data!AR1477,'data-from-invoicing'!F:F)</f>
        <v>0</v>
      </c>
      <c r="L1477" s="2">
        <f t="shared" si="179"/>
        <v>-7201577.0499999998</v>
      </c>
      <c r="M1477" s="2"/>
      <c r="Q1477" s="23"/>
      <c r="R1477" s="2">
        <v>7201577.0499999998</v>
      </c>
      <c r="S1477" s="1">
        <v>43131</v>
      </c>
      <c r="T1477" s="1">
        <v>43134</v>
      </c>
      <c r="U1477" s="1">
        <v>43136</v>
      </c>
      <c r="V1477">
        <v>45</v>
      </c>
      <c r="W1477" s="1">
        <v>43181</v>
      </c>
      <c r="X1477" s="1">
        <v>43136</v>
      </c>
      <c r="Y1477" s="2">
        <v>14803819.83</v>
      </c>
      <c r="Z1477" s="2">
        <v>0</v>
      </c>
      <c r="AF1477" s="2">
        <v>27794</v>
      </c>
      <c r="AG1477" s="14">
        <f>SUMIF('consultant-gross'!D:D,eslam.data!AQ1477,'consultant-gross'!F:F)</f>
        <v>10401972.73</v>
      </c>
      <c r="AH1477" s="14">
        <f>SUMIF('consultant-gross'!D:D,eslam.data!AQ1477,'consultant-gross'!G:G)</f>
        <v>14803819.83</v>
      </c>
      <c r="AI1477" s="14">
        <f>SUMIF('consultant-net'!D:D,eslam.data!AQ1477,'consultant-net'!F:F)</f>
        <v>7201577.0499999998</v>
      </c>
      <c r="AJ1477" s="2">
        <f>VLOOKUP(A1477,'eslam-to-invoicing'!A:B,2,0)</f>
        <v>0</v>
      </c>
      <c r="AQ1477" s="2" t="str">
        <f t="shared" si="180"/>
        <v>SIEMENS - Sokhna3</v>
      </c>
      <c r="AR1477" s="2" t="str">
        <f t="shared" si="181"/>
        <v>03</v>
      </c>
    </row>
    <row r="1478" spans="1:44" hidden="1" x14ac:dyDescent="0.3">
      <c r="A1478" s="6" t="s">
        <v>14</v>
      </c>
      <c r="B1478" s="32">
        <f>VLOOKUP(A1478,Sheet1!A:B,2,0)</f>
        <v>1</v>
      </c>
      <c r="C1478" s="6">
        <v>4</v>
      </c>
      <c r="D1478" s="25"/>
      <c r="E1478" s="2">
        <v>15960664.310000001</v>
      </c>
      <c r="F1478" s="26">
        <f>_xlfn.MAXIFS('data-from-invoicing'!E:E,'data-from-invoicing'!D:D,eslam.data!AR1478)</f>
        <v>0</v>
      </c>
      <c r="G1478" s="2">
        <f t="shared" si="178"/>
        <v>-15960664.310000001</v>
      </c>
      <c r="H1478" s="2"/>
      <c r="I1478" s="23"/>
      <c r="J1478" s="2">
        <f>SUMIF('collection only'!D:D,eslam.data!AQ1478,'collection only'!E:E)</f>
        <v>11065687.699999999</v>
      </c>
      <c r="K1478" s="26">
        <f>SUMIF('data-from-invoicing'!D:D,eslam.data!AR1478,'data-from-invoicing'!F:F)</f>
        <v>0</v>
      </c>
      <c r="L1478" s="2">
        <f t="shared" si="179"/>
        <v>-11065687.699999999</v>
      </c>
      <c r="M1478" s="2"/>
      <c r="Q1478" s="23"/>
      <c r="R1478" s="2">
        <v>11065687.699999999</v>
      </c>
      <c r="S1478" s="1">
        <v>43159</v>
      </c>
      <c r="T1478" s="1">
        <v>43163</v>
      </c>
      <c r="U1478" s="1">
        <v>43164</v>
      </c>
      <c r="V1478">
        <v>45</v>
      </c>
      <c r="W1478" s="1">
        <v>43209</v>
      </c>
      <c r="X1478" s="1">
        <v>43173</v>
      </c>
      <c r="Y1478" s="2">
        <v>30764484.140000001</v>
      </c>
      <c r="Z1478" s="2">
        <v>0</v>
      </c>
      <c r="AF1478" s="2">
        <v>54768</v>
      </c>
      <c r="AG1478" s="14">
        <f>SUMIF('consultant-gross'!D:D,eslam.data!AQ1478,'consultant-gross'!F:F)</f>
        <v>15960664.310000001</v>
      </c>
      <c r="AH1478" s="14">
        <f>SUMIF('consultant-gross'!D:D,eslam.data!AQ1478,'consultant-gross'!G:G)</f>
        <v>30764484.140000001</v>
      </c>
      <c r="AI1478" s="14">
        <f>SUMIF('consultant-net'!D:D,eslam.data!AQ1478,'consultant-net'!F:F)</f>
        <v>11065687.699999999</v>
      </c>
      <c r="AJ1478" s="2">
        <f>VLOOKUP(A1478,'eslam-to-invoicing'!A:B,2,0)</f>
        <v>0</v>
      </c>
      <c r="AQ1478" s="2" t="str">
        <f t="shared" si="180"/>
        <v>SIEMENS - Sokhna4</v>
      </c>
      <c r="AR1478" s="2" t="str">
        <f t="shared" si="181"/>
        <v>04</v>
      </c>
    </row>
    <row r="1479" spans="1:44" hidden="1" x14ac:dyDescent="0.3">
      <c r="A1479" s="6" t="s">
        <v>14</v>
      </c>
      <c r="B1479" s="32">
        <f>VLOOKUP(A1479,Sheet1!A:B,2,0)</f>
        <v>1</v>
      </c>
      <c r="C1479" s="6">
        <v>5</v>
      </c>
      <c r="D1479" s="25"/>
      <c r="E1479" s="2">
        <v>19051976.329999998</v>
      </c>
      <c r="F1479" s="26">
        <f>_xlfn.MAXIFS('data-from-invoicing'!E:E,'data-from-invoicing'!D:D,eslam.data!AR1479)</f>
        <v>0</v>
      </c>
      <c r="G1479" s="2">
        <f t="shared" si="178"/>
        <v>-19051976.329999998</v>
      </c>
      <c r="H1479" s="2"/>
      <c r="I1479" s="23"/>
      <c r="J1479" s="2">
        <f>SUMIF('collection only'!D:D,eslam.data!AQ1479,'collection only'!E:E)</f>
        <v>13218163.560000001</v>
      </c>
      <c r="K1479" s="26">
        <f>SUMIF('data-from-invoicing'!D:D,eslam.data!AR1479,'data-from-invoicing'!F:F)</f>
        <v>0</v>
      </c>
      <c r="L1479" s="2">
        <f t="shared" si="179"/>
        <v>-13218163.560000001</v>
      </c>
      <c r="M1479" s="2"/>
      <c r="Q1479" s="23"/>
      <c r="R1479" s="2">
        <v>13218163.550000001</v>
      </c>
      <c r="S1479" s="1">
        <v>43190</v>
      </c>
      <c r="T1479" s="1">
        <v>43198</v>
      </c>
      <c r="U1479" s="1">
        <v>43200</v>
      </c>
      <c r="V1479">
        <v>45</v>
      </c>
      <c r="W1479" s="1">
        <v>43245</v>
      </c>
      <c r="X1479" s="1">
        <v>43205</v>
      </c>
      <c r="Y1479" s="2">
        <v>49816460.469999999</v>
      </c>
      <c r="Z1479" s="2">
        <v>0</v>
      </c>
      <c r="AF1479" s="2">
        <v>77728</v>
      </c>
      <c r="AG1479" s="14">
        <f>SUMIF('consultant-gross'!D:D,eslam.data!AQ1479,'consultant-gross'!F:F)</f>
        <v>19051976.329999998</v>
      </c>
      <c r="AH1479" s="14">
        <f>SUMIF('consultant-gross'!D:D,eslam.data!AQ1479,'consultant-gross'!G:G)</f>
        <v>49816460.469999999</v>
      </c>
      <c r="AI1479" s="14">
        <f>SUMIF('consultant-net'!D:D,eslam.data!AQ1479,'consultant-net'!F:F)</f>
        <v>13218163.550000001</v>
      </c>
      <c r="AJ1479" s="2">
        <f>VLOOKUP(A1479,'eslam-to-invoicing'!A:B,2,0)</f>
        <v>0</v>
      </c>
      <c r="AQ1479" s="2" t="str">
        <f t="shared" si="180"/>
        <v>SIEMENS - Sokhna5</v>
      </c>
      <c r="AR1479" s="2" t="str">
        <f t="shared" si="181"/>
        <v>05</v>
      </c>
    </row>
    <row r="1480" spans="1:44" hidden="1" x14ac:dyDescent="0.3">
      <c r="A1480" s="6" t="s">
        <v>14</v>
      </c>
      <c r="B1480" s="32">
        <f>VLOOKUP(A1480,Sheet1!A:B,2,0)</f>
        <v>1</v>
      </c>
      <c r="C1480" s="6">
        <v>6</v>
      </c>
      <c r="D1480" s="25"/>
      <c r="E1480" s="2">
        <v>10481549.512756109</v>
      </c>
      <c r="F1480" s="26">
        <f>_xlfn.MAXIFS('data-from-invoicing'!E:E,'data-from-invoicing'!D:D,eslam.data!AR1480)</f>
        <v>0</v>
      </c>
      <c r="G1480" s="2">
        <f t="shared" si="178"/>
        <v>-10481549.512756109</v>
      </c>
      <c r="H1480" s="2"/>
      <c r="I1480" s="23"/>
      <c r="J1480" s="2">
        <f>SUMIF('collection only'!D:D,eslam.data!AQ1480,'collection only'!E:E)</f>
        <v>7060448.9080144614</v>
      </c>
      <c r="K1480" s="26">
        <f>SUMIF('data-from-invoicing'!D:D,eslam.data!AR1480,'data-from-invoicing'!F:F)</f>
        <v>0</v>
      </c>
      <c r="L1480" s="2">
        <f t="shared" si="179"/>
        <v>-7060448.9080144614</v>
      </c>
      <c r="M1480" s="2"/>
      <c r="Q1480" s="23"/>
      <c r="R1480" s="2">
        <v>7060448.9080144614</v>
      </c>
      <c r="S1480" s="1">
        <v>43220</v>
      </c>
      <c r="T1480" s="1">
        <v>43223</v>
      </c>
      <c r="U1480" s="1">
        <v>43227</v>
      </c>
      <c r="V1480">
        <v>45</v>
      </c>
      <c r="W1480" s="1">
        <v>43272</v>
      </c>
      <c r="X1480" s="1">
        <v>43240</v>
      </c>
      <c r="Y1480" s="2">
        <v>60298009.982756108</v>
      </c>
      <c r="Z1480" s="2">
        <v>0</v>
      </c>
      <c r="AF1480" s="2">
        <v>301956</v>
      </c>
      <c r="AG1480" s="14">
        <f>SUMIF('consultant-gross'!D:D,eslam.data!AQ1480,'consultant-gross'!F:F)</f>
        <v>10481549.512756109</v>
      </c>
      <c r="AH1480" s="14">
        <f>SUMIF('consultant-gross'!D:D,eslam.data!AQ1480,'consultant-gross'!G:G)</f>
        <v>60298009.982756108</v>
      </c>
      <c r="AI1480" s="14">
        <f>SUMIF('consultant-net'!D:D,eslam.data!AQ1480,'consultant-net'!F:F)</f>
        <v>7060448.9080144614</v>
      </c>
      <c r="AJ1480" s="2">
        <f>VLOOKUP(A1480,'eslam-to-invoicing'!A:B,2,0)</f>
        <v>0</v>
      </c>
      <c r="AQ1480" s="2" t="str">
        <f t="shared" si="180"/>
        <v>SIEMENS - Sokhna6</v>
      </c>
      <c r="AR1480" s="2" t="str">
        <f t="shared" si="181"/>
        <v>06</v>
      </c>
    </row>
    <row r="1481" spans="1:44" hidden="1" x14ac:dyDescent="0.3">
      <c r="A1481" s="6" t="s">
        <v>14</v>
      </c>
      <c r="B1481" s="32">
        <f>VLOOKUP(A1481,Sheet1!A:B,2,0)</f>
        <v>1</v>
      </c>
      <c r="C1481" s="6">
        <v>7</v>
      </c>
      <c r="D1481" s="25"/>
      <c r="E1481" s="2">
        <v>12587450.09724389</v>
      </c>
      <c r="F1481" s="26">
        <f>_xlfn.MAXIFS('data-from-invoicing'!E:E,'data-from-invoicing'!D:D,eslam.data!AR1481)</f>
        <v>0</v>
      </c>
      <c r="G1481" s="2">
        <f t="shared" si="178"/>
        <v>-12587450.09724389</v>
      </c>
      <c r="H1481" s="2"/>
      <c r="I1481" s="23"/>
      <c r="J1481" s="2">
        <f>SUMIF('collection only'!D:D,eslam.data!AQ1481,'collection only'!E:E)</f>
        <v>8833159.8200000003</v>
      </c>
      <c r="K1481" s="26">
        <f>SUMIF('data-from-invoicing'!D:D,eslam.data!AR1481,'data-from-invoicing'!F:F)</f>
        <v>0</v>
      </c>
      <c r="L1481" s="2">
        <f t="shared" si="179"/>
        <v>-8833159.8200000003</v>
      </c>
      <c r="M1481" s="2"/>
      <c r="Q1481" s="23"/>
      <c r="R1481" s="2">
        <v>8833159.8200000003</v>
      </c>
      <c r="S1481" s="1">
        <v>43251</v>
      </c>
      <c r="T1481" s="1">
        <v>43257</v>
      </c>
      <c r="U1481" s="1">
        <v>43265</v>
      </c>
      <c r="V1481">
        <v>45</v>
      </c>
      <c r="W1481" s="1">
        <v>43310</v>
      </c>
      <c r="X1481" s="1">
        <v>43285</v>
      </c>
      <c r="Y1481" s="2">
        <v>72885460.079999998</v>
      </c>
      <c r="Z1481" s="2">
        <v>0</v>
      </c>
      <c r="AF1481" s="2">
        <v>217074</v>
      </c>
      <c r="AG1481" s="14">
        <f>SUMIF('consultant-gross'!D:D,eslam.data!AQ1481,'consultant-gross'!F:F)</f>
        <v>12587450.09724389</v>
      </c>
      <c r="AH1481" s="14">
        <f>SUMIF('consultant-gross'!D:D,eslam.data!AQ1481,'consultant-gross'!G:G)</f>
        <v>72885460.079999998</v>
      </c>
      <c r="AI1481" s="14">
        <f>SUMIF('consultant-net'!D:D,eslam.data!AQ1481,'consultant-net'!F:F)</f>
        <v>8833159.8200000003</v>
      </c>
      <c r="AJ1481" s="2">
        <f>VLOOKUP(A1481,'eslam-to-invoicing'!A:B,2,0)</f>
        <v>0</v>
      </c>
      <c r="AQ1481" s="2" t="str">
        <f t="shared" si="180"/>
        <v>SIEMENS - Sokhna7</v>
      </c>
      <c r="AR1481" s="2" t="str">
        <f t="shared" si="181"/>
        <v>07</v>
      </c>
    </row>
    <row r="1482" spans="1:44" hidden="1" x14ac:dyDescent="0.3">
      <c r="A1482" s="6" t="s">
        <v>14</v>
      </c>
      <c r="B1482" s="32">
        <f>VLOOKUP(A1482,Sheet1!A:B,2,0)</f>
        <v>1</v>
      </c>
      <c r="C1482" s="6">
        <v>8</v>
      </c>
      <c r="D1482" s="25"/>
      <c r="E1482" s="2">
        <v>18208993.379999999</v>
      </c>
      <c r="F1482" s="26">
        <f>_xlfn.MAXIFS('data-from-invoicing'!E:E,'data-from-invoicing'!D:D,eslam.data!AR1482)</f>
        <v>0</v>
      </c>
      <c r="G1482" s="2">
        <f t="shared" si="178"/>
        <v>-18208993.379999999</v>
      </c>
      <c r="H1482" s="2"/>
      <c r="I1482" s="23"/>
      <c r="J1482" s="2">
        <f>SUMIF('collection only'!D:D,eslam.data!AQ1482,'collection only'!E:E)</f>
        <v>12641621.4</v>
      </c>
      <c r="K1482" s="26">
        <f>SUMIF('data-from-invoicing'!D:D,eslam.data!AR1482,'data-from-invoicing'!F:F)</f>
        <v>0</v>
      </c>
      <c r="L1482" s="2">
        <f t="shared" si="179"/>
        <v>-12641621.4</v>
      </c>
      <c r="M1482" s="2"/>
      <c r="Q1482" s="23"/>
      <c r="R1482" s="2">
        <v>12641621.4</v>
      </c>
      <c r="S1482" s="1">
        <v>43281</v>
      </c>
      <c r="T1482" s="1">
        <v>43286</v>
      </c>
      <c r="U1482" s="1">
        <v>43279</v>
      </c>
      <c r="V1482">
        <v>45</v>
      </c>
      <c r="W1482" s="1">
        <v>43324</v>
      </c>
      <c r="X1482" s="1">
        <v>43300</v>
      </c>
      <c r="Y1482" s="2">
        <v>91094453.459999993</v>
      </c>
      <c r="Z1482" s="2">
        <v>0</v>
      </c>
      <c r="AF1482" s="2">
        <v>230703</v>
      </c>
      <c r="AG1482" s="14">
        <f>SUMIF('consultant-gross'!D:D,eslam.data!AQ1482,'consultant-gross'!F:F)</f>
        <v>18208993.379999995</v>
      </c>
      <c r="AH1482" s="14">
        <f>SUMIF('consultant-gross'!D:D,eslam.data!AQ1482,'consultant-gross'!G:G)</f>
        <v>91094453.459999993</v>
      </c>
      <c r="AI1482" s="14">
        <f>SUMIF('consultant-net'!D:D,eslam.data!AQ1482,'consultant-net'!F:F)</f>
        <v>12641621.4</v>
      </c>
      <c r="AJ1482" s="2">
        <f>VLOOKUP(A1482,'eslam-to-invoicing'!A:B,2,0)</f>
        <v>0</v>
      </c>
      <c r="AQ1482" s="2" t="str">
        <f t="shared" si="180"/>
        <v>SIEMENS - Sokhna8</v>
      </c>
      <c r="AR1482" s="2" t="str">
        <f t="shared" si="181"/>
        <v>08</v>
      </c>
    </row>
    <row r="1483" spans="1:44" hidden="1" x14ac:dyDescent="0.3">
      <c r="A1483" s="6" t="s">
        <v>14</v>
      </c>
      <c r="B1483" s="32">
        <f>VLOOKUP(A1483,Sheet1!A:B,2,0)</f>
        <v>1</v>
      </c>
      <c r="C1483" s="6">
        <v>9</v>
      </c>
      <c r="D1483" s="25"/>
      <c r="E1483" s="2">
        <v>19922320.609999999</v>
      </c>
      <c r="F1483" s="26">
        <f>_xlfn.MAXIFS('data-from-invoicing'!E:E,'data-from-invoicing'!D:D,eslam.data!AR1483)</f>
        <v>0</v>
      </c>
      <c r="G1483" s="2">
        <f t="shared" ref="G1483:G1546" si="182">F1483-E1483</f>
        <v>-19922320.609999999</v>
      </c>
      <c r="H1483" s="2"/>
      <c r="I1483" s="23"/>
      <c r="J1483" s="2">
        <f>SUMIF('collection only'!D:D,eslam.data!AQ1483,'collection only'!E:E)</f>
        <v>13673026.82</v>
      </c>
      <c r="K1483" s="26">
        <f>SUMIF('data-from-invoicing'!D:D,eslam.data!AR1483,'data-from-invoicing'!F:F)</f>
        <v>0</v>
      </c>
      <c r="L1483" s="2">
        <f t="shared" ref="L1483:L1546" si="183">K1483-J1483</f>
        <v>-13673026.82</v>
      </c>
      <c r="M1483" s="2"/>
      <c r="Q1483" s="23"/>
      <c r="R1483" s="2">
        <v>13673026.82</v>
      </c>
      <c r="S1483" s="1">
        <v>43312</v>
      </c>
      <c r="T1483" s="1">
        <v>43313</v>
      </c>
      <c r="U1483" s="1">
        <v>43317</v>
      </c>
      <c r="V1483">
        <v>45</v>
      </c>
      <c r="W1483" s="1">
        <v>43362</v>
      </c>
      <c r="X1483" s="1">
        <v>43346</v>
      </c>
      <c r="Y1483" s="2">
        <v>111016774.06999999</v>
      </c>
      <c r="Z1483" s="2">
        <v>0</v>
      </c>
      <c r="AF1483" s="2">
        <v>403689</v>
      </c>
      <c r="AG1483" s="14">
        <f>SUMIF('consultant-gross'!D:D,eslam.data!AQ1483,'consultant-gross'!F:F)</f>
        <v>19922320.609999999</v>
      </c>
      <c r="AH1483" s="14">
        <f>SUMIF('consultant-gross'!D:D,eslam.data!AQ1483,'consultant-gross'!G:G)</f>
        <v>111016774.06999999</v>
      </c>
      <c r="AI1483" s="14">
        <f>SUMIF('consultant-net'!D:D,eslam.data!AQ1483,'consultant-net'!F:F)</f>
        <v>13673026.82</v>
      </c>
      <c r="AJ1483" s="2">
        <f>VLOOKUP(A1483,'eslam-to-invoicing'!A:B,2,0)</f>
        <v>0</v>
      </c>
      <c r="AQ1483" s="2" t="str">
        <f t="shared" ref="AQ1483:AQ1546" si="184">A1483&amp;C1483</f>
        <v>SIEMENS - Sokhna9</v>
      </c>
      <c r="AR1483" s="2" t="str">
        <f t="shared" ref="AR1483:AR1546" si="185">AJ1483&amp;C1483</f>
        <v>09</v>
      </c>
    </row>
    <row r="1484" spans="1:44" hidden="1" x14ac:dyDescent="0.3">
      <c r="A1484" s="6" t="s">
        <v>14</v>
      </c>
      <c r="B1484" s="32">
        <f>VLOOKUP(A1484,Sheet1!A:B,2,0)</f>
        <v>1</v>
      </c>
      <c r="C1484" s="6">
        <v>10</v>
      </c>
      <c r="D1484" s="25"/>
      <c r="E1484" s="2">
        <v>9128690.3200000077</v>
      </c>
      <c r="F1484" s="26">
        <f>_xlfn.MAXIFS('data-from-invoicing'!E:E,'data-from-invoicing'!D:D,eslam.data!AR1484)</f>
        <v>0</v>
      </c>
      <c r="G1484" s="2">
        <f t="shared" si="182"/>
        <v>-9128690.3200000077</v>
      </c>
      <c r="H1484" s="2"/>
      <c r="I1484" s="23"/>
      <c r="J1484" s="2">
        <f>SUMIF('collection only'!D:D,eslam.data!AQ1484,'collection only'!E:E)</f>
        <v>6271528.3300000001</v>
      </c>
      <c r="K1484" s="26">
        <f>SUMIF('data-from-invoicing'!D:D,eslam.data!AR1484,'data-from-invoicing'!F:F)</f>
        <v>0</v>
      </c>
      <c r="L1484" s="2">
        <f t="shared" si="183"/>
        <v>-6271528.3300000001</v>
      </c>
      <c r="M1484" s="2"/>
      <c r="Q1484" s="23"/>
      <c r="R1484" s="2">
        <v>6271528.3300000001</v>
      </c>
      <c r="S1484" s="1">
        <v>43343</v>
      </c>
      <c r="T1484" s="1">
        <v>43349</v>
      </c>
      <c r="U1484" s="1">
        <v>43360</v>
      </c>
      <c r="V1484">
        <v>45</v>
      </c>
      <c r="W1484" s="1">
        <v>43405</v>
      </c>
      <c r="X1484" s="1">
        <v>43368</v>
      </c>
      <c r="Y1484" s="2">
        <v>120145464.39</v>
      </c>
      <c r="Z1484" s="2">
        <v>0</v>
      </c>
      <c r="AF1484" s="2">
        <v>430957</v>
      </c>
      <c r="AG1484" s="14">
        <f>SUMIF('consultant-gross'!D:D,eslam.data!AQ1484,'consultant-gross'!F:F)</f>
        <v>9128690.3200000077</v>
      </c>
      <c r="AH1484" s="14">
        <f>SUMIF('consultant-gross'!D:D,eslam.data!AQ1484,'consultant-gross'!G:G)</f>
        <v>120145464.39</v>
      </c>
      <c r="AI1484" s="14">
        <f>SUMIF('consultant-net'!D:D,eslam.data!AQ1484,'consultant-net'!F:F)</f>
        <v>6271528.3300000001</v>
      </c>
      <c r="AJ1484" s="2">
        <f>VLOOKUP(A1484,'eslam-to-invoicing'!A:B,2,0)</f>
        <v>0</v>
      </c>
      <c r="AQ1484" s="2" t="str">
        <f t="shared" si="184"/>
        <v>SIEMENS - Sokhna10</v>
      </c>
      <c r="AR1484" s="2" t="str">
        <f t="shared" si="185"/>
        <v>010</v>
      </c>
    </row>
    <row r="1485" spans="1:44" hidden="1" x14ac:dyDescent="0.3">
      <c r="A1485" s="6" t="s">
        <v>14</v>
      </c>
      <c r="B1485" s="32">
        <f>VLOOKUP(A1485,Sheet1!A:B,2,0)</f>
        <v>1</v>
      </c>
      <c r="C1485" s="6">
        <v>11</v>
      </c>
      <c r="D1485" s="25"/>
      <c r="E1485" s="2">
        <v>7601906.7600000054</v>
      </c>
      <c r="F1485" s="26">
        <f>_xlfn.MAXIFS('data-from-invoicing'!E:E,'data-from-invoicing'!D:D,eslam.data!AR1485)</f>
        <v>0</v>
      </c>
      <c r="G1485" s="2">
        <f t="shared" si="182"/>
        <v>-7601906.7600000054</v>
      </c>
      <c r="H1485" s="2"/>
      <c r="I1485" s="23"/>
      <c r="J1485" s="2">
        <f>SUMIF('collection only'!D:D,eslam.data!AQ1485,'collection only'!E:E)</f>
        <v>5230123.67</v>
      </c>
      <c r="K1485" s="26">
        <f>SUMIF('data-from-invoicing'!D:D,eslam.data!AR1485,'data-from-invoicing'!F:F)</f>
        <v>0</v>
      </c>
      <c r="L1485" s="2">
        <f t="shared" si="183"/>
        <v>-5230123.67</v>
      </c>
      <c r="M1485" s="2"/>
      <c r="Q1485" s="23"/>
      <c r="R1485" s="2">
        <v>5230123.66</v>
      </c>
      <c r="S1485" s="1">
        <v>43373</v>
      </c>
      <c r="T1485" s="1">
        <v>43373</v>
      </c>
      <c r="U1485" s="1">
        <v>43374</v>
      </c>
      <c r="V1485">
        <v>45</v>
      </c>
      <c r="W1485" s="1">
        <v>43419</v>
      </c>
      <c r="X1485" s="1">
        <v>43409</v>
      </c>
      <c r="Y1485" s="2">
        <v>127747371.15000001</v>
      </c>
      <c r="Z1485" s="2">
        <v>0</v>
      </c>
      <c r="AF1485" s="2">
        <v>446149</v>
      </c>
      <c r="AG1485" s="14">
        <f>SUMIF('consultant-gross'!D:D,eslam.data!AQ1485,'consultant-gross'!F:F)</f>
        <v>7601906.7600000054</v>
      </c>
      <c r="AH1485" s="14">
        <f>SUMIF('consultant-gross'!D:D,eslam.data!AQ1485,'consultant-gross'!G:G)</f>
        <v>127747371.15000001</v>
      </c>
      <c r="AI1485" s="14">
        <f>SUMIF('consultant-net'!D:D,eslam.data!AQ1485,'consultant-net'!F:F)</f>
        <v>5230123.66</v>
      </c>
      <c r="AJ1485" s="2">
        <f>VLOOKUP(A1485,'eslam-to-invoicing'!A:B,2,0)</f>
        <v>0</v>
      </c>
      <c r="AQ1485" s="2" t="str">
        <f t="shared" si="184"/>
        <v>SIEMENS - Sokhna11</v>
      </c>
      <c r="AR1485" s="2" t="str">
        <f t="shared" si="185"/>
        <v>011</v>
      </c>
    </row>
    <row r="1486" spans="1:44" hidden="1" x14ac:dyDescent="0.3">
      <c r="A1486" s="6" t="s">
        <v>14</v>
      </c>
      <c r="B1486" s="32">
        <f>VLOOKUP(A1486,Sheet1!A:B,2,0)</f>
        <v>1</v>
      </c>
      <c r="C1486" s="6">
        <v>12</v>
      </c>
      <c r="D1486" s="25"/>
      <c r="E1486" s="2">
        <v>28930012.40000001</v>
      </c>
      <c r="F1486" s="26">
        <f>_xlfn.MAXIFS('data-from-invoicing'!E:E,'data-from-invoicing'!D:D,eslam.data!AR1486)</f>
        <v>0</v>
      </c>
      <c r="G1486" s="2">
        <f t="shared" si="182"/>
        <v>-28930012.40000001</v>
      </c>
      <c r="H1486" s="2"/>
      <c r="I1486" s="23"/>
      <c r="J1486" s="2">
        <f>SUMIF('collection only'!D:D,eslam.data!AQ1486,'collection only'!E:E)</f>
        <v>20041232.559999999</v>
      </c>
      <c r="K1486" s="26">
        <f>SUMIF('data-from-invoicing'!D:D,eslam.data!AR1486,'data-from-invoicing'!F:F)</f>
        <v>0</v>
      </c>
      <c r="L1486" s="2">
        <f t="shared" si="183"/>
        <v>-20041232.559999999</v>
      </c>
      <c r="M1486" s="2"/>
      <c r="Q1486" s="23"/>
      <c r="R1486" s="2">
        <v>20041232.559999999</v>
      </c>
      <c r="S1486" s="1">
        <v>43404</v>
      </c>
      <c r="T1486" s="1">
        <v>43401</v>
      </c>
      <c r="U1486" s="1">
        <v>43401</v>
      </c>
      <c r="V1486">
        <v>45</v>
      </c>
      <c r="W1486" s="1">
        <v>43446</v>
      </c>
      <c r="X1486" s="1">
        <v>43411</v>
      </c>
      <c r="Y1486" s="2">
        <v>156677383.55000001</v>
      </c>
      <c r="AF1486" s="2">
        <v>366625</v>
      </c>
      <c r="AG1486" s="14">
        <f>SUMIF('consultant-gross'!D:D,eslam.data!AQ1486,'consultant-gross'!F:F)</f>
        <v>0</v>
      </c>
      <c r="AH1486" s="14">
        <f>SUMIF('consultant-gross'!D:D,eslam.data!AQ1486,'consultant-gross'!G:G)</f>
        <v>0</v>
      </c>
      <c r="AI1486" s="14">
        <f>SUMIF('consultant-net'!D:D,eslam.data!AQ1486,'consultant-net'!F:F)</f>
        <v>0</v>
      </c>
      <c r="AJ1486" s="2">
        <f>VLOOKUP(A1486,'eslam-to-invoicing'!A:B,2,0)</f>
        <v>0</v>
      </c>
      <c r="AQ1486" s="2" t="str">
        <f t="shared" si="184"/>
        <v>SIEMENS - Sokhna12</v>
      </c>
      <c r="AR1486" s="2" t="str">
        <f t="shared" si="185"/>
        <v>012</v>
      </c>
    </row>
    <row r="1487" spans="1:44" hidden="1" x14ac:dyDescent="0.3">
      <c r="A1487" s="6" t="s">
        <v>14</v>
      </c>
      <c r="B1487" s="32">
        <f>VLOOKUP(A1487,Sheet1!A:B,2,0)</f>
        <v>1</v>
      </c>
      <c r="C1487" s="6">
        <v>13</v>
      </c>
      <c r="D1487" s="25"/>
      <c r="E1487" s="2">
        <v>25830140.069999989</v>
      </c>
      <c r="F1487" s="26">
        <f>_xlfn.MAXIFS('data-from-invoicing'!E:E,'data-from-invoicing'!D:D,eslam.data!AR1487)</f>
        <v>0</v>
      </c>
      <c r="G1487" s="2">
        <f t="shared" si="182"/>
        <v>-25830140.069999989</v>
      </c>
      <c r="H1487" s="2"/>
      <c r="I1487" s="23"/>
      <c r="J1487" s="2">
        <f>SUMIF('collection only'!D:D,eslam.data!AQ1487,'collection only'!E:E)</f>
        <v>17822796.649999999</v>
      </c>
      <c r="K1487" s="26">
        <f>SUMIF('data-from-invoicing'!D:D,eslam.data!AR1487,'data-from-invoicing'!F:F)</f>
        <v>0</v>
      </c>
      <c r="L1487" s="2">
        <f t="shared" si="183"/>
        <v>-17822796.649999999</v>
      </c>
      <c r="M1487" s="2"/>
      <c r="Q1487" s="23"/>
      <c r="R1487" s="2">
        <v>17822796.649999999</v>
      </c>
      <c r="S1487" s="1">
        <v>43434</v>
      </c>
      <c r="T1487" s="1">
        <v>43426</v>
      </c>
      <c r="U1487" s="1">
        <v>43426</v>
      </c>
      <c r="V1487">
        <v>45</v>
      </c>
      <c r="W1487" s="1">
        <v>43471</v>
      </c>
      <c r="X1487" s="1">
        <v>43431</v>
      </c>
      <c r="Y1487" s="2">
        <v>182507523.62</v>
      </c>
      <c r="AF1487" s="2">
        <v>366625</v>
      </c>
      <c r="AG1487" s="14">
        <f>SUMIF('consultant-gross'!D:D,eslam.data!AQ1487,'consultant-gross'!F:F)</f>
        <v>0</v>
      </c>
      <c r="AH1487" s="14">
        <f>SUMIF('consultant-gross'!D:D,eslam.data!AQ1487,'consultant-gross'!G:G)</f>
        <v>0</v>
      </c>
      <c r="AI1487" s="14">
        <f>SUMIF('consultant-net'!D:D,eslam.data!AQ1487,'consultant-net'!F:F)</f>
        <v>0</v>
      </c>
      <c r="AJ1487" s="2">
        <f>VLOOKUP(A1487,'eslam-to-invoicing'!A:B,2,0)</f>
        <v>0</v>
      </c>
      <c r="AQ1487" s="2" t="str">
        <f t="shared" si="184"/>
        <v>SIEMENS - Sokhna13</v>
      </c>
      <c r="AR1487" s="2" t="str">
        <f t="shared" si="185"/>
        <v>013</v>
      </c>
    </row>
    <row r="1488" spans="1:44" hidden="1" x14ac:dyDescent="0.3">
      <c r="A1488" s="6" t="s">
        <v>14</v>
      </c>
      <c r="B1488" s="32">
        <f>VLOOKUP(A1488,Sheet1!A:B,2,0)</f>
        <v>1</v>
      </c>
      <c r="C1488" s="6">
        <v>14</v>
      </c>
      <c r="D1488" s="25"/>
      <c r="E1488" s="2">
        <v>28983532</v>
      </c>
      <c r="F1488" s="26">
        <f>_xlfn.MAXIFS('data-from-invoicing'!E:E,'data-from-invoicing'!D:D,eslam.data!AR1488)</f>
        <v>0</v>
      </c>
      <c r="G1488" s="2">
        <f t="shared" si="182"/>
        <v>-28983532</v>
      </c>
      <c r="H1488" s="2"/>
      <c r="I1488" s="23"/>
      <c r="J1488" s="2">
        <f>SUMIF('collection only'!D:D,eslam.data!AQ1488,'collection only'!E:E)</f>
        <v>20002003.079999998</v>
      </c>
      <c r="K1488" s="26">
        <f>SUMIF('data-from-invoicing'!D:D,eslam.data!AR1488,'data-from-invoicing'!F:F)</f>
        <v>0</v>
      </c>
      <c r="L1488" s="2">
        <f t="shared" si="183"/>
        <v>-20002003.079999998</v>
      </c>
      <c r="M1488" s="2"/>
      <c r="Q1488" s="23"/>
      <c r="R1488" s="2">
        <v>20002003.079999998</v>
      </c>
      <c r="S1488" s="1">
        <v>43465</v>
      </c>
      <c r="T1488" s="1">
        <v>43443</v>
      </c>
      <c r="U1488" s="1">
        <v>43453</v>
      </c>
      <c r="V1488">
        <v>45</v>
      </c>
      <c r="W1488" s="1">
        <v>43498</v>
      </c>
      <c r="X1488" s="1">
        <v>43501</v>
      </c>
      <c r="Y1488" s="2">
        <v>211491055.62</v>
      </c>
      <c r="AF1488" s="2">
        <v>363259</v>
      </c>
      <c r="AG1488" s="14">
        <f>SUMIF('consultant-gross'!D:D,eslam.data!AQ1488,'consultant-gross'!F:F)</f>
        <v>0</v>
      </c>
      <c r="AH1488" s="14">
        <f>SUMIF('consultant-gross'!D:D,eslam.data!AQ1488,'consultant-gross'!G:G)</f>
        <v>0</v>
      </c>
      <c r="AI1488" s="14">
        <f>SUMIF('consultant-net'!D:D,eslam.data!AQ1488,'consultant-net'!F:F)</f>
        <v>0</v>
      </c>
      <c r="AJ1488" s="2">
        <f>VLOOKUP(A1488,'eslam-to-invoicing'!A:B,2,0)</f>
        <v>0</v>
      </c>
      <c r="AQ1488" s="2" t="str">
        <f t="shared" si="184"/>
        <v>SIEMENS - Sokhna14</v>
      </c>
      <c r="AR1488" s="2" t="str">
        <f t="shared" si="185"/>
        <v>014</v>
      </c>
    </row>
    <row r="1489" spans="1:44" hidden="1" x14ac:dyDescent="0.3">
      <c r="A1489" s="6" t="s">
        <v>14</v>
      </c>
      <c r="B1489" s="32">
        <f>VLOOKUP(A1489,Sheet1!A:B,2,0)</f>
        <v>1</v>
      </c>
      <c r="C1489" s="6">
        <v>15</v>
      </c>
      <c r="D1489" s="25"/>
      <c r="E1489" s="2">
        <v>10573229.889999989</v>
      </c>
      <c r="F1489" s="26">
        <f>_xlfn.MAXIFS('data-from-invoicing'!E:E,'data-from-invoicing'!D:D,eslam.data!AR1489)</f>
        <v>0</v>
      </c>
      <c r="G1489" s="2">
        <f t="shared" si="182"/>
        <v>-10573229.889999989</v>
      </c>
      <c r="H1489" s="2"/>
      <c r="I1489" s="23"/>
      <c r="J1489" s="2">
        <f>SUMIF('collection only'!D:D,eslam.data!AQ1489,'collection only'!E:E)</f>
        <v>2699428.63</v>
      </c>
      <c r="K1489" s="26">
        <f>SUMIF('data-from-invoicing'!D:D,eslam.data!AR1489,'data-from-invoicing'!F:F)</f>
        <v>0</v>
      </c>
      <c r="L1489" s="2">
        <f t="shared" si="183"/>
        <v>-2699428.63</v>
      </c>
      <c r="M1489" s="2"/>
      <c r="Q1489" s="23"/>
      <c r="R1489" s="2">
        <v>2699428.63</v>
      </c>
      <c r="S1489" s="1">
        <v>43465</v>
      </c>
      <c r="T1489" s="1">
        <v>43461</v>
      </c>
      <c r="U1489" s="1">
        <v>43470</v>
      </c>
      <c r="V1489">
        <v>45</v>
      </c>
      <c r="W1489" s="1">
        <v>43515</v>
      </c>
      <c r="X1489" s="1">
        <v>43501</v>
      </c>
      <c r="Y1489" s="2">
        <v>222064285.50999999</v>
      </c>
      <c r="AF1489" s="2">
        <v>4959359</v>
      </c>
      <c r="AG1489" s="14">
        <f>SUMIF('consultant-gross'!D:D,eslam.data!AQ1489,'consultant-gross'!F:F)</f>
        <v>0</v>
      </c>
      <c r="AH1489" s="14">
        <f>SUMIF('consultant-gross'!D:D,eslam.data!AQ1489,'consultant-gross'!G:G)</f>
        <v>0</v>
      </c>
      <c r="AI1489" s="14">
        <f>SUMIF('consultant-net'!D:D,eslam.data!AQ1489,'consultant-net'!F:F)</f>
        <v>0</v>
      </c>
      <c r="AJ1489" s="2">
        <f>VLOOKUP(A1489,'eslam-to-invoicing'!A:B,2,0)</f>
        <v>0</v>
      </c>
      <c r="AQ1489" s="2" t="str">
        <f t="shared" si="184"/>
        <v>SIEMENS - Sokhna15</v>
      </c>
      <c r="AR1489" s="2" t="str">
        <f t="shared" si="185"/>
        <v>015</v>
      </c>
    </row>
    <row r="1490" spans="1:44" hidden="1" x14ac:dyDescent="0.3">
      <c r="A1490" s="6" t="s">
        <v>14</v>
      </c>
      <c r="B1490" s="32">
        <f>VLOOKUP(A1490,Sheet1!A:B,2,0)</f>
        <v>1</v>
      </c>
      <c r="C1490" s="6">
        <v>16</v>
      </c>
      <c r="D1490" s="25"/>
      <c r="E1490" s="2">
        <v>32022484.92000002</v>
      </c>
      <c r="F1490" s="26">
        <f>_xlfn.MAXIFS('data-from-invoicing'!E:E,'data-from-invoicing'!D:D,eslam.data!AR1490)</f>
        <v>0</v>
      </c>
      <c r="G1490" s="2">
        <f t="shared" si="182"/>
        <v>-32022484.92000002</v>
      </c>
      <c r="H1490" s="2"/>
      <c r="I1490" s="23"/>
      <c r="J1490" s="2">
        <f>SUMIF('collection only'!D:D,eslam.data!AQ1490,'collection only'!E:E)</f>
        <v>25271545.73</v>
      </c>
      <c r="K1490" s="26">
        <f>SUMIF('data-from-invoicing'!D:D,eslam.data!AR1490,'data-from-invoicing'!F:F)</f>
        <v>0</v>
      </c>
      <c r="L1490" s="2">
        <f t="shared" si="183"/>
        <v>-25271545.73</v>
      </c>
      <c r="M1490" s="2"/>
      <c r="Q1490" s="23"/>
      <c r="R1490" s="2">
        <v>25271545.73</v>
      </c>
      <c r="S1490" s="1">
        <v>43465</v>
      </c>
      <c r="T1490" s="1">
        <v>43464</v>
      </c>
      <c r="U1490" s="1">
        <v>43480</v>
      </c>
      <c r="V1490">
        <v>45</v>
      </c>
      <c r="W1490" s="1">
        <v>43525</v>
      </c>
      <c r="X1490" s="1">
        <v>43488</v>
      </c>
      <c r="Y1490" s="2">
        <v>254086770.43000001</v>
      </c>
      <c r="AF1490" s="2">
        <v>4959359</v>
      </c>
      <c r="AG1490" s="14">
        <f>SUMIF('consultant-gross'!D:D,eslam.data!AQ1490,'consultant-gross'!F:F)</f>
        <v>32022484.920000017</v>
      </c>
      <c r="AH1490" s="14">
        <f>SUMIF('consultant-gross'!D:D,eslam.data!AQ1490,'consultant-gross'!G:G)</f>
        <v>254086770.43000001</v>
      </c>
      <c r="AI1490" s="14">
        <f>SUMIF('consultant-net'!D:D,eslam.data!AQ1490,'consultant-net'!F:F)</f>
        <v>25271545.73</v>
      </c>
      <c r="AJ1490" s="2">
        <f>VLOOKUP(A1490,'eslam-to-invoicing'!A:B,2,0)</f>
        <v>0</v>
      </c>
      <c r="AQ1490" s="2" t="str">
        <f t="shared" si="184"/>
        <v>SIEMENS - Sokhna16</v>
      </c>
      <c r="AR1490" s="2" t="str">
        <f t="shared" si="185"/>
        <v>016</v>
      </c>
    </row>
    <row r="1491" spans="1:44" hidden="1" x14ac:dyDescent="0.3">
      <c r="A1491" s="6" t="s">
        <v>14</v>
      </c>
      <c r="B1491" s="32">
        <f>VLOOKUP(A1491,Sheet1!A:B,2,0)</f>
        <v>1</v>
      </c>
      <c r="C1491" s="6">
        <v>17</v>
      </c>
      <c r="D1491" s="25"/>
      <c r="E1491" s="2">
        <v>57817326.869999997</v>
      </c>
      <c r="F1491" s="26">
        <f>_xlfn.MAXIFS('data-from-invoicing'!E:E,'data-from-invoicing'!D:D,eslam.data!AR1491)</f>
        <v>0</v>
      </c>
      <c r="G1491" s="2">
        <f t="shared" si="182"/>
        <v>-57817326.869999997</v>
      </c>
      <c r="H1491" s="2"/>
      <c r="I1491" s="23"/>
      <c r="J1491" s="2">
        <f>SUMIF('collection only'!D:D,eslam.data!AQ1491,'collection only'!E:E)</f>
        <v>20418831.59</v>
      </c>
      <c r="K1491" s="26">
        <f>SUMIF('data-from-invoicing'!D:D,eslam.data!AR1491,'data-from-invoicing'!F:F)</f>
        <v>0</v>
      </c>
      <c r="L1491" s="2">
        <f t="shared" si="183"/>
        <v>-20418831.59</v>
      </c>
      <c r="M1491" s="2"/>
      <c r="Q1491" s="23"/>
      <c r="R1491" s="2">
        <v>20418831.59</v>
      </c>
      <c r="S1491" s="1">
        <v>43524</v>
      </c>
      <c r="T1491" s="1">
        <v>43517</v>
      </c>
      <c r="U1491" s="1">
        <v>43496</v>
      </c>
      <c r="V1491">
        <v>45</v>
      </c>
      <c r="W1491" s="1">
        <v>43541</v>
      </c>
      <c r="X1491" s="1">
        <v>43577</v>
      </c>
      <c r="Y1491" s="2">
        <v>311904097.30000001</v>
      </c>
      <c r="AF1491" s="2">
        <v>26029681</v>
      </c>
      <c r="AG1491" s="14">
        <f>SUMIF('consultant-gross'!D:D,eslam.data!AQ1491,'consultant-gross'!F:F)</f>
        <v>57817326.870000005</v>
      </c>
      <c r="AH1491" s="14">
        <f>SUMIF('consultant-gross'!D:D,eslam.data!AQ1491,'consultant-gross'!G:G)</f>
        <v>311904097.30000001</v>
      </c>
      <c r="AI1491" s="14">
        <f>SUMIF('consultant-net'!D:D,eslam.data!AQ1491,'consultant-net'!F:F)</f>
        <v>20418831.59</v>
      </c>
      <c r="AJ1491" s="2">
        <f>VLOOKUP(A1491,'eslam-to-invoicing'!A:B,2,0)</f>
        <v>0</v>
      </c>
      <c r="AQ1491" s="2" t="str">
        <f t="shared" si="184"/>
        <v>SIEMENS - Sokhna17</v>
      </c>
      <c r="AR1491" s="2" t="str">
        <f t="shared" si="185"/>
        <v>017</v>
      </c>
    </row>
    <row r="1492" spans="1:44" hidden="1" x14ac:dyDescent="0.3">
      <c r="A1492" s="6" t="s">
        <v>14</v>
      </c>
      <c r="B1492" s="32">
        <f>VLOOKUP(A1492,Sheet1!A:B,2,0)</f>
        <v>1</v>
      </c>
      <c r="C1492" s="6">
        <v>18</v>
      </c>
      <c r="D1492" s="25"/>
      <c r="E1492" s="2">
        <v>11495973.019999981</v>
      </c>
      <c r="F1492" s="26">
        <f>_xlfn.MAXIFS('data-from-invoicing'!E:E,'data-from-invoicing'!D:D,eslam.data!AR1492)</f>
        <v>0</v>
      </c>
      <c r="G1492" s="2">
        <f t="shared" si="182"/>
        <v>-11495973.019999981</v>
      </c>
      <c r="H1492" s="2"/>
      <c r="I1492" s="23"/>
      <c r="J1492" s="2">
        <f>SUMIF('collection only'!D:D,eslam.data!AQ1492,'collection only'!E:E)</f>
        <v>12124718</v>
      </c>
      <c r="K1492" s="26">
        <f>SUMIF('data-from-invoicing'!D:D,eslam.data!AR1492,'data-from-invoicing'!F:F)</f>
        <v>0</v>
      </c>
      <c r="L1492" s="2">
        <f t="shared" si="183"/>
        <v>-12124718</v>
      </c>
      <c r="M1492" s="2"/>
      <c r="Q1492" s="23"/>
      <c r="R1492" s="2">
        <v>12124718</v>
      </c>
      <c r="S1492" s="1">
        <v>43677</v>
      </c>
      <c r="T1492" s="1">
        <v>43684</v>
      </c>
      <c r="U1492" s="1">
        <v>43697</v>
      </c>
      <c r="V1492">
        <v>45</v>
      </c>
      <c r="W1492" s="1">
        <v>43742</v>
      </c>
      <c r="X1492" s="1">
        <v>43740</v>
      </c>
      <c r="Y1492" s="2">
        <v>323400070.31999999</v>
      </c>
      <c r="AF1492" s="2">
        <v>20785977</v>
      </c>
      <c r="AG1492" s="14">
        <f>SUMIF('consultant-gross'!D:D,eslam.data!AQ1492,'consultant-gross'!F:F)</f>
        <v>0</v>
      </c>
      <c r="AH1492" s="14">
        <f>SUMIF('consultant-gross'!D:D,eslam.data!AQ1492,'consultant-gross'!G:G)</f>
        <v>0</v>
      </c>
      <c r="AI1492" s="14">
        <f>SUMIF('consultant-net'!D:D,eslam.data!AQ1492,'consultant-net'!F:F)</f>
        <v>15000000</v>
      </c>
      <c r="AJ1492" s="2">
        <f>VLOOKUP(A1492,'eslam-to-invoicing'!A:B,2,0)</f>
        <v>0</v>
      </c>
      <c r="AQ1492" s="2" t="str">
        <f t="shared" si="184"/>
        <v>SIEMENS - Sokhna18</v>
      </c>
      <c r="AR1492" s="2" t="str">
        <f t="shared" si="185"/>
        <v>018</v>
      </c>
    </row>
    <row r="1493" spans="1:44" hidden="1" x14ac:dyDescent="0.3">
      <c r="A1493" s="6" t="s">
        <v>14</v>
      </c>
      <c r="B1493" s="6">
        <f>VLOOKUP(A1493,Sheet1!A:B,2,0)</f>
        <v>1</v>
      </c>
      <c r="C1493" s="6">
        <v>19</v>
      </c>
      <c r="D1493" s="25"/>
      <c r="F1493" s="26">
        <f>_xlfn.MAXIFS('data-from-invoicing'!E:E,'data-from-invoicing'!D:D,eslam.data!AR1493)</f>
        <v>0</v>
      </c>
      <c r="G1493" s="2">
        <f t="shared" si="182"/>
        <v>0</v>
      </c>
      <c r="H1493" s="2"/>
      <c r="I1493" s="23"/>
      <c r="J1493" s="2">
        <f>SUMIF('collection only'!D:D,eslam.data!AQ1493,'collection only'!E:E)</f>
        <v>25672200.91</v>
      </c>
      <c r="K1493" s="26">
        <f>SUMIF('data-from-invoicing'!D:D,eslam.data!AR1493,'data-from-invoicing'!F:F)</f>
        <v>0</v>
      </c>
      <c r="L1493" s="2">
        <f t="shared" si="183"/>
        <v>-25672200.91</v>
      </c>
      <c r="M1493" s="2"/>
      <c r="Q1493" s="23"/>
      <c r="S1493" s="1">
        <v>43769</v>
      </c>
      <c r="T1493" s="1">
        <v>43768</v>
      </c>
      <c r="U1493" s="1">
        <v>43846</v>
      </c>
      <c r="V1493">
        <v>45</v>
      </c>
      <c r="W1493" s="1">
        <v>43891</v>
      </c>
      <c r="AF1493" s="2">
        <v>0</v>
      </c>
      <c r="AG1493" s="14">
        <f>SUMIF('consultant-gross'!D:D,eslam.data!AQ1493,'consultant-gross'!F:F)</f>
        <v>0</v>
      </c>
      <c r="AH1493" s="14">
        <f>SUMIF('consultant-gross'!D:D,eslam.data!AQ1493,'consultant-gross'!G:G)</f>
        <v>0</v>
      </c>
      <c r="AI1493" s="14">
        <f>SUMIF('consultant-net'!D:D,eslam.data!AQ1493,'consultant-net'!F:F)</f>
        <v>0</v>
      </c>
      <c r="AJ1493" s="2">
        <f>VLOOKUP(A1493,'eslam-to-invoicing'!A:B,2,0)</f>
        <v>0</v>
      </c>
      <c r="AQ1493" s="2" t="str">
        <f t="shared" si="184"/>
        <v>SIEMENS - Sokhna19</v>
      </c>
      <c r="AR1493" s="2" t="str">
        <f t="shared" si="185"/>
        <v>019</v>
      </c>
    </row>
    <row r="1494" spans="1:44" hidden="1" x14ac:dyDescent="0.3">
      <c r="A1494" s="6" t="s">
        <v>14</v>
      </c>
      <c r="B1494" s="6">
        <f>VLOOKUP(A1494,Sheet1!A:B,2,0)</f>
        <v>1</v>
      </c>
      <c r="C1494" s="6">
        <v>20</v>
      </c>
      <c r="D1494" s="25"/>
      <c r="F1494" s="26">
        <f>_xlfn.MAXIFS('data-from-invoicing'!E:E,'data-from-invoicing'!D:D,eslam.data!AR1494)</f>
        <v>0</v>
      </c>
      <c r="G1494" s="2">
        <f t="shared" si="182"/>
        <v>0</v>
      </c>
      <c r="H1494" s="2"/>
      <c r="I1494" s="23"/>
      <c r="J1494" s="2">
        <f>SUMIF('collection only'!D:D,eslam.data!AQ1494,'collection only'!E:E)</f>
        <v>15319191.73</v>
      </c>
      <c r="K1494" s="26">
        <f>SUMIF('data-from-invoicing'!D:D,eslam.data!AR1494,'data-from-invoicing'!F:F)</f>
        <v>0</v>
      </c>
      <c r="L1494" s="2">
        <f t="shared" si="183"/>
        <v>-15319191.73</v>
      </c>
      <c r="M1494" s="2"/>
      <c r="Q1494" s="23"/>
      <c r="S1494" s="1">
        <v>43769</v>
      </c>
      <c r="T1494" s="1">
        <v>43768</v>
      </c>
      <c r="U1494" s="1">
        <v>43846</v>
      </c>
      <c r="V1494">
        <v>45</v>
      </c>
      <c r="W1494" s="1">
        <v>43891</v>
      </c>
      <c r="X1494" s="1">
        <v>45224</v>
      </c>
      <c r="AF1494" s="2">
        <v>0</v>
      </c>
      <c r="AG1494" s="14">
        <f>SUMIF('consultant-gross'!D:D,eslam.data!AQ1494,'consultant-gross'!F:F)</f>
        <v>0</v>
      </c>
      <c r="AH1494" s="14">
        <f>SUMIF('consultant-gross'!D:D,eslam.data!AQ1494,'consultant-gross'!G:G)</f>
        <v>0</v>
      </c>
      <c r="AI1494" s="14">
        <f>SUMIF('consultant-net'!D:D,eslam.data!AQ1494,'consultant-net'!F:F)</f>
        <v>0</v>
      </c>
      <c r="AJ1494" s="2">
        <f>VLOOKUP(A1494,'eslam-to-invoicing'!A:B,2,0)</f>
        <v>0</v>
      </c>
      <c r="AQ1494" s="2" t="str">
        <f t="shared" si="184"/>
        <v>SIEMENS - Sokhna20</v>
      </c>
      <c r="AR1494" s="2" t="str">
        <f t="shared" si="185"/>
        <v>020</v>
      </c>
    </row>
    <row r="1495" spans="1:44" hidden="1" x14ac:dyDescent="0.3">
      <c r="A1495" s="6" t="s">
        <v>14</v>
      </c>
      <c r="B1495" s="6">
        <f>VLOOKUP(A1495,Sheet1!A:B,2,0)</f>
        <v>1</v>
      </c>
      <c r="C1495" s="6">
        <v>21</v>
      </c>
      <c r="D1495" s="25"/>
      <c r="F1495" s="26">
        <f>_xlfn.MAXIFS('data-from-invoicing'!E:E,'data-from-invoicing'!D:D,eslam.data!AR1495)</f>
        <v>0</v>
      </c>
      <c r="G1495" s="2">
        <f t="shared" si="182"/>
        <v>0</v>
      </c>
      <c r="H1495" s="2"/>
      <c r="I1495" s="23"/>
      <c r="J1495" s="2">
        <f>SUMIF('collection only'!D:D,eslam.data!AQ1495,'collection only'!E:E)</f>
        <v>888628.7</v>
      </c>
      <c r="K1495" s="26">
        <f>SUMIF('data-from-invoicing'!D:D,eslam.data!AR1495,'data-from-invoicing'!F:F)</f>
        <v>0</v>
      </c>
      <c r="L1495" s="2">
        <f t="shared" si="183"/>
        <v>-888628.7</v>
      </c>
      <c r="M1495" s="2"/>
      <c r="Q1495" s="23"/>
      <c r="S1495" s="1">
        <v>44043</v>
      </c>
      <c r="T1495" s="1">
        <v>44027</v>
      </c>
      <c r="U1495" s="1">
        <v>44027</v>
      </c>
      <c r="V1495">
        <v>45</v>
      </c>
      <c r="W1495" s="1">
        <v>44072</v>
      </c>
      <c r="AF1495" s="2">
        <v>0</v>
      </c>
      <c r="AG1495" s="14">
        <f>SUMIF('consultant-gross'!D:D,eslam.data!AQ1495,'consultant-gross'!F:F)</f>
        <v>0</v>
      </c>
      <c r="AH1495" s="14">
        <f>SUMIF('consultant-gross'!D:D,eslam.data!AQ1495,'consultant-gross'!G:G)</f>
        <v>0</v>
      </c>
      <c r="AI1495" s="14">
        <f>SUMIF('consultant-net'!D:D,eslam.data!AQ1495,'consultant-net'!F:F)</f>
        <v>0</v>
      </c>
      <c r="AJ1495" s="2">
        <f>VLOOKUP(A1495,'eslam-to-invoicing'!A:B,2,0)</f>
        <v>0</v>
      </c>
      <c r="AQ1495" s="2" t="str">
        <f t="shared" si="184"/>
        <v>SIEMENS - Sokhna21</v>
      </c>
      <c r="AR1495" s="2" t="str">
        <f t="shared" si="185"/>
        <v>021</v>
      </c>
    </row>
    <row r="1496" spans="1:44" hidden="1" x14ac:dyDescent="0.3">
      <c r="A1496" s="32" t="s">
        <v>106</v>
      </c>
      <c r="B1496" s="32">
        <f>VLOOKUP(A1496,Sheet1!A:B,2,0)</f>
        <v>1</v>
      </c>
      <c r="C1496" s="6">
        <v>1</v>
      </c>
      <c r="D1496" s="25"/>
      <c r="E1496" s="2">
        <v>3199345.21</v>
      </c>
      <c r="F1496" s="26">
        <f>_xlfn.MAXIFS('data-from-invoicing'!E:E,'data-from-invoicing'!D:D,eslam.data!AR1496)</f>
        <v>0</v>
      </c>
      <c r="G1496" s="2">
        <f t="shared" si="182"/>
        <v>-3199345.21</v>
      </c>
      <c r="H1496" s="2"/>
      <c r="I1496" s="23"/>
      <c r="J1496" s="2">
        <f>SUMIF('collection only'!D:D,eslam.data!AQ1496,'collection only'!E:E)</f>
        <v>13906048.199999999</v>
      </c>
      <c r="K1496" s="26">
        <f>SUMIF('data-from-invoicing'!D:D,eslam.data!AR1496,'data-from-invoicing'!F:F)</f>
        <v>0</v>
      </c>
      <c r="L1496" s="2">
        <f t="shared" si="183"/>
        <v>-13906048.199999999</v>
      </c>
      <c r="M1496" s="2"/>
      <c r="Q1496" s="23"/>
      <c r="R1496" s="2">
        <v>2399508.91</v>
      </c>
      <c r="S1496" s="1">
        <v>44926</v>
      </c>
      <c r="T1496" s="1">
        <v>44928</v>
      </c>
      <c r="U1496" s="1">
        <v>44930</v>
      </c>
      <c r="V1496">
        <v>42</v>
      </c>
      <c r="W1496" s="1">
        <v>44972</v>
      </c>
      <c r="X1496" s="1">
        <v>44959</v>
      </c>
      <c r="Y1496" s="2">
        <v>3199345.21</v>
      </c>
      <c r="AF1496" s="2">
        <v>0</v>
      </c>
      <c r="AG1496" s="14">
        <f>SUMIF('consultant-gross'!D:D,eslam.data!AQ1496,'consultant-gross'!F:F)</f>
        <v>3199345.21</v>
      </c>
      <c r="AH1496" s="14">
        <f>SUMIF('consultant-gross'!D:D,eslam.data!AQ1496,'consultant-gross'!G:G)</f>
        <v>3199345.21</v>
      </c>
      <c r="AI1496" s="14">
        <f>SUMIF('consultant-net'!D:D,eslam.data!AQ1496,'consultant-net'!F:F)</f>
        <v>2399508.91</v>
      </c>
      <c r="AJ1496" s="2">
        <f>VLOOKUP(A1496,'eslam-to-invoicing'!A:B,2,0)</f>
        <v>0</v>
      </c>
      <c r="AQ1496" s="2" t="str">
        <f t="shared" si="184"/>
        <v>SMP1 - Revamp1</v>
      </c>
      <c r="AR1496" s="2" t="str">
        <f t="shared" si="185"/>
        <v>01</v>
      </c>
    </row>
    <row r="1497" spans="1:44" hidden="1" x14ac:dyDescent="0.3">
      <c r="A1497" s="32" t="s">
        <v>106</v>
      </c>
      <c r="B1497" s="32">
        <f>VLOOKUP(A1497,Sheet1!A:B,2,0)</f>
        <v>1</v>
      </c>
      <c r="C1497" s="6">
        <v>2</v>
      </c>
      <c r="D1497" s="25"/>
      <c r="E1497" s="2">
        <v>1797569.47</v>
      </c>
      <c r="F1497" s="26">
        <f>_xlfn.MAXIFS('data-from-invoicing'!E:E,'data-from-invoicing'!D:D,eslam.data!AR1497)</f>
        <v>0</v>
      </c>
      <c r="G1497" s="2">
        <f t="shared" si="182"/>
        <v>-1797569.47</v>
      </c>
      <c r="H1497" s="2"/>
      <c r="I1497" s="23"/>
      <c r="J1497" s="2">
        <f>SUMIF('collection only'!D:D,eslam.data!AQ1497,'collection only'!E:E)</f>
        <v>25693427.500009999</v>
      </c>
      <c r="K1497" s="26">
        <f>SUMIF('data-from-invoicing'!D:D,eslam.data!AR1497,'data-from-invoicing'!F:F)</f>
        <v>0</v>
      </c>
      <c r="L1497" s="2">
        <f t="shared" si="183"/>
        <v>-25693427.500009999</v>
      </c>
      <c r="M1497" s="2"/>
      <c r="Q1497" s="23"/>
      <c r="R1497" s="2">
        <v>1348177.1</v>
      </c>
      <c r="S1497" s="1">
        <v>44957</v>
      </c>
      <c r="T1497" s="1">
        <v>44971</v>
      </c>
      <c r="U1497" s="1">
        <v>44972</v>
      </c>
      <c r="V1497">
        <v>42</v>
      </c>
      <c r="W1497" s="1">
        <v>45014</v>
      </c>
      <c r="X1497" s="1">
        <v>45048</v>
      </c>
      <c r="Y1497" s="2">
        <v>4996914.68</v>
      </c>
      <c r="AF1497" s="2">
        <v>0</v>
      </c>
      <c r="AG1497" s="14">
        <f>SUMIF('consultant-gross'!D:D,eslam.data!AQ1497,'consultant-gross'!F:F)</f>
        <v>1797569.4699999997</v>
      </c>
      <c r="AH1497" s="14">
        <f>SUMIF('consultant-gross'!D:D,eslam.data!AQ1497,'consultant-gross'!G:G)</f>
        <v>4996914.68</v>
      </c>
      <c r="AI1497" s="14">
        <f>SUMIF('consultant-net'!D:D,eslam.data!AQ1497,'consultant-net'!F:F)</f>
        <v>1348177.1</v>
      </c>
      <c r="AJ1497" s="2">
        <f>VLOOKUP(A1497,'eslam-to-invoicing'!A:B,2,0)</f>
        <v>0</v>
      </c>
      <c r="AQ1497" s="2" t="str">
        <f t="shared" si="184"/>
        <v>SMP1 - Revamp2</v>
      </c>
      <c r="AR1497" s="2" t="str">
        <f t="shared" si="185"/>
        <v>02</v>
      </c>
    </row>
    <row r="1498" spans="1:44" hidden="1" x14ac:dyDescent="0.3">
      <c r="A1498" s="32" t="s">
        <v>106</v>
      </c>
      <c r="B1498" s="32">
        <f>VLOOKUP(A1498,Sheet1!A:B,2,0)</f>
        <v>1</v>
      </c>
      <c r="C1498" s="6">
        <v>3</v>
      </c>
      <c r="D1498" s="25"/>
      <c r="E1498" s="2">
        <v>2879525.92</v>
      </c>
      <c r="F1498" s="26">
        <f>_xlfn.MAXIFS('data-from-invoicing'!E:E,'data-from-invoicing'!D:D,eslam.data!AR1498)</f>
        <v>0</v>
      </c>
      <c r="G1498" s="2">
        <f t="shared" si="182"/>
        <v>-2879525.92</v>
      </c>
      <c r="H1498" s="2"/>
      <c r="I1498" s="23"/>
      <c r="J1498" s="2">
        <f>SUMIF('collection only'!D:D,eslam.data!AQ1498,'collection only'!E:E)</f>
        <v>16806572.500009999</v>
      </c>
      <c r="K1498" s="26">
        <f>SUMIF('data-from-invoicing'!D:D,eslam.data!AR1498,'data-from-invoicing'!F:F)</f>
        <v>0</v>
      </c>
      <c r="L1498" s="2">
        <f t="shared" si="183"/>
        <v>-16806572.500009999</v>
      </c>
      <c r="M1498" s="2"/>
      <c r="Q1498" s="23"/>
      <c r="R1498" s="2">
        <v>2159644.4500000002</v>
      </c>
      <c r="S1498" s="1">
        <v>45046</v>
      </c>
      <c r="T1498" s="1">
        <v>45049</v>
      </c>
      <c r="U1498" s="1">
        <v>45070</v>
      </c>
      <c r="V1498">
        <v>42</v>
      </c>
      <c r="W1498" s="1">
        <v>45112</v>
      </c>
      <c r="Y1498" s="2">
        <v>7876440.5999999996</v>
      </c>
      <c r="AF1498" s="2">
        <v>0</v>
      </c>
      <c r="AG1498" s="14">
        <f>SUMIF('consultant-gross'!D:D,eslam.data!AQ1498,'consultant-gross'!F:F)</f>
        <v>2879525.92</v>
      </c>
      <c r="AH1498" s="14">
        <f>SUMIF('consultant-gross'!D:D,eslam.data!AQ1498,'consultant-gross'!G:G)</f>
        <v>7876440.5999999996</v>
      </c>
      <c r="AI1498" s="14">
        <f>SUMIF('consultant-net'!D:D,eslam.data!AQ1498,'consultant-net'!F:F)</f>
        <v>2159644.4500000002</v>
      </c>
      <c r="AJ1498" s="2">
        <f>VLOOKUP(A1498,'eslam-to-invoicing'!A:B,2,0)</f>
        <v>0</v>
      </c>
      <c r="AQ1498" s="2" t="str">
        <f t="shared" si="184"/>
        <v>SMP1 - Revamp3</v>
      </c>
      <c r="AR1498" s="2" t="str">
        <f t="shared" si="185"/>
        <v>03</v>
      </c>
    </row>
    <row r="1499" spans="1:44" hidden="1" x14ac:dyDescent="0.3">
      <c r="A1499" s="32" t="s">
        <v>106</v>
      </c>
      <c r="B1499" s="32">
        <f>VLOOKUP(A1499,Sheet1!A:B,2,0)</f>
        <v>1</v>
      </c>
      <c r="C1499" s="6">
        <v>4</v>
      </c>
      <c r="D1499" s="25"/>
      <c r="E1499" s="2">
        <v>3836789.6300000008</v>
      </c>
      <c r="F1499" s="26">
        <f>_xlfn.MAXIFS('data-from-invoicing'!E:E,'data-from-invoicing'!D:D,eslam.data!AR1499)</f>
        <v>0</v>
      </c>
      <c r="G1499" s="2">
        <f t="shared" si="182"/>
        <v>-3836789.6300000008</v>
      </c>
      <c r="H1499" s="2"/>
      <c r="I1499" s="23"/>
      <c r="J1499" s="2">
        <f>SUMIF('collection only'!D:D,eslam.data!AQ1499,'collection only'!E:E)</f>
        <v>2647384.8437142861</v>
      </c>
      <c r="K1499" s="26">
        <f>SUMIF('data-from-invoicing'!D:D,eslam.data!AR1499,'data-from-invoicing'!F:F)</f>
        <v>0</v>
      </c>
      <c r="L1499" s="2">
        <f t="shared" si="183"/>
        <v>-2647384.8437142861</v>
      </c>
      <c r="M1499" s="2"/>
      <c r="Q1499" s="23"/>
      <c r="R1499" s="2">
        <v>2877592.22</v>
      </c>
      <c r="S1499" s="1">
        <v>45077</v>
      </c>
      <c r="T1499" s="1">
        <v>45083</v>
      </c>
      <c r="U1499" s="1">
        <v>45120</v>
      </c>
      <c r="V1499">
        <v>42</v>
      </c>
      <c r="W1499" s="1">
        <v>45162</v>
      </c>
      <c r="X1499" s="1">
        <v>45170</v>
      </c>
      <c r="Y1499" s="2">
        <v>11713230.23</v>
      </c>
      <c r="AF1499" s="2">
        <v>0</v>
      </c>
      <c r="AG1499" s="14">
        <f>SUMIF('consultant-gross'!D:D,eslam.data!AQ1499,'consultant-gross'!F:F)</f>
        <v>3836789.6300000008</v>
      </c>
      <c r="AH1499" s="14">
        <f>SUMIF('consultant-gross'!D:D,eslam.data!AQ1499,'consultant-gross'!G:G)</f>
        <v>11713230.23</v>
      </c>
      <c r="AI1499" s="14">
        <f>SUMIF('consultant-net'!D:D,eslam.data!AQ1499,'consultant-net'!F:F)</f>
        <v>2877592.22</v>
      </c>
      <c r="AJ1499" s="2">
        <f>VLOOKUP(A1499,'eslam-to-invoicing'!A:B,2,0)</f>
        <v>0</v>
      </c>
      <c r="AQ1499" s="2" t="str">
        <f t="shared" si="184"/>
        <v>SMP1 - Revamp4</v>
      </c>
      <c r="AR1499" s="2" t="str">
        <f t="shared" si="185"/>
        <v>04</v>
      </c>
    </row>
    <row r="1500" spans="1:44" hidden="1" x14ac:dyDescent="0.3">
      <c r="A1500" s="32" t="s">
        <v>106</v>
      </c>
      <c r="B1500" s="32">
        <f>VLOOKUP(A1500,Sheet1!A:B,2,0)</f>
        <v>1</v>
      </c>
      <c r="C1500" s="6">
        <v>5</v>
      </c>
      <c r="D1500" s="25"/>
      <c r="E1500" s="2">
        <v>4135898.1</v>
      </c>
      <c r="F1500" s="26">
        <f>_xlfn.MAXIFS('data-from-invoicing'!E:E,'data-from-invoicing'!D:D,eslam.data!AR1500)</f>
        <v>0</v>
      </c>
      <c r="G1500" s="2">
        <f t="shared" si="182"/>
        <v>-4135898.1</v>
      </c>
      <c r="H1500" s="2"/>
      <c r="I1500" s="23"/>
      <c r="J1500" s="2">
        <f>SUMIF('collection only'!D:D,eslam.data!AQ1500,'collection only'!E:E)</f>
        <v>2853769.6857142858</v>
      </c>
      <c r="K1500" s="26">
        <f>SUMIF('data-from-invoicing'!D:D,eslam.data!AR1500,'data-from-invoicing'!F:F)</f>
        <v>0</v>
      </c>
      <c r="L1500" s="2">
        <f t="shared" si="183"/>
        <v>-2853769.6857142858</v>
      </c>
      <c r="M1500" s="2"/>
      <c r="Q1500" s="23"/>
      <c r="R1500" s="2">
        <v>3101923.57</v>
      </c>
      <c r="S1500" s="1">
        <v>45138</v>
      </c>
      <c r="T1500" s="1">
        <v>45132</v>
      </c>
      <c r="U1500" s="1">
        <v>45132</v>
      </c>
      <c r="V1500">
        <v>42</v>
      </c>
      <c r="W1500" s="1">
        <v>45174</v>
      </c>
      <c r="X1500" s="1">
        <v>45181</v>
      </c>
      <c r="Y1500" s="2">
        <v>15849128.33</v>
      </c>
      <c r="AF1500" s="2">
        <v>0</v>
      </c>
      <c r="AG1500" s="14">
        <f>SUMIF('consultant-gross'!D:D,eslam.data!AQ1500,'consultant-gross'!F:F)</f>
        <v>4135898.0999999996</v>
      </c>
      <c r="AH1500" s="14">
        <f>SUMIF('consultant-gross'!D:D,eslam.data!AQ1500,'consultant-gross'!G:G)</f>
        <v>15849128.33</v>
      </c>
      <c r="AI1500" s="14">
        <f>SUMIF('consultant-net'!D:D,eslam.data!AQ1500,'consultant-net'!F:F)</f>
        <v>3101923.57</v>
      </c>
      <c r="AJ1500" s="2">
        <f>VLOOKUP(A1500,'eslam-to-invoicing'!A:B,2,0)</f>
        <v>0</v>
      </c>
      <c r="AQ1500" s="2" t="str">
        <f t="shared" si="184"/>
        <v>SMP1 - Revamp5</v>
      </c>
      <c r="AR1500" s="2" t="str">
        <f t="shared" si="185"/>
        <v>05</v>
      </c>
    </row>
    <row r="1501" spans="1:44" hidden="1" x14ac:dyDescent="0.3">
      <c r="A1501" s="32" t="s">
        <v>106</v>
      </c>
      <c r="B1501" s="32">
        <f>VLOOKUP(A1501,Sheet1!A:B,2,0)</f>
        <v>1</v>
      </c>
      <c r="C1501" s="6">
        <v>6</v>
      </c>
      <c r="D1501" s="25"/>
      <c r="E1501" s="2">
        <v>8858061.6899999995</v>
      </c>
      <c r="F1501" s="26">
        <f>_xlfn.MAXIFS('data-from-invoicing'!E:E,'data-from-invoicing'!D:D,eslam.data!AR1501)</f>
        <v>0</v>
      </c>
      <c r="G1501" s="2">
        <f t="shared" si="182"/>
        <v>-8858061.6899999995</v>
      </c>
      <c r="H1501" s="2"/>
      <c r="I1501" s="23"/>
      <c r="J1501" s="2">
        <f>SUMIF('collection only'!D:D,eslam.data!AQ1501,'collection only'!E:E)</f>
        <v>6112062.5631428557</v>
      </c>
      <c r="K1501" s="26">
        <f>SUMIF('data-from-invoicing'!D:D,eslam.data!AR1501,'data-from-invoicing'!F:F)</f>
        <v>0</v>
      </c>
      <c r="L1501" s="2">
        <f t="shared" si="183"/>
        <v>-6112062.5631428557</v>
      </c>
      <c r="M1501" s="2"/>
      <c r="Q1501" s="23"/>
      <c r="R1501" s="2">
        <v>6643546.2599999998</v>
      </c>
      <c r="S1501" s="1">
        <v>45169</v>
      </c>
      <c r="T1501" s="1">
        <v>45168</v>
      </c>
      <c r="U1501" s="1">
        <v>45175</v>
      </c>
      <c r="V1501">
        <v>42</v>
      </c>
      <c r="W1501" s="1">
        <v>45217</v>
      </c>
      <c r="X1501" s="1">
        <v>45209</v>
      </c>
      <c r="Y1501" s="2">
        <v>24707190.02</v>
      </c>
      <c r="AF1501" s="2">
        <v>0</v>
      </c>
      <c r="AG1501" s="14">
        <f>SUMIF('consultant-gross'!D:D,eslam.data!AQ1501,'consultant-gross'!F:F)</f>
        <v>0</v>
      </c>
      <c r="AH1501" s="14">
        <f>SUMIF('consultant-gross'!D:D,eslam.data!AQ1501,'consultant-gross'!G:G)</f>
        <v>0</v>
      </c>
      <c r="AI1501" s="14">
        <f>SUMIF('consultant-net'!D:D,eslam.data!AQ1501,'consultant-net'!F:F)</f>
        <v>0</v>
      </c>
      <c r="AJ1501" s="2">
        <f>VLOOKUP(A1501,'eslam-to-invoicing'!A:B,2,0)</f>
        <v>0</v>
      </c>
      <c r="AQ1501" s="2" t="str">
        <f t="shared" si="184"/>
        <v>SMP1 - Revamp6</v>
      </c>
      <c r="AR1501" s="2" t="str">
        <f t="shared" si="185"/>
        <v>06</v>
      </c>
    </row>
    <row r="1502" spans="1:44" hidden="1" x14ac:dyDescent="0.3">
      <c r="A1502" s="32" t="s">
        <v>106</v>
      </c>
      <c r="B1502" s="32">
        <f>VLOOKUP(A1502,Sheet1!A:B,2,0)</f>
        <v>1</v>
      </c>
      <c r="C1502" s="6">
        <v>7</v>
      </c>
      <c r="D1502" s="25"/>
      <c r="E1502" s="2">
        <v>4571797.25</v>
      </c>
      <c r="F1502" s="26">
        <f>_xlfn.MAXIFS('data-from-invoicing'!E:E,'data-from-invoicing'!D:D,eslam.data!AR1502)</f>
        <v>0</v>
      </c>
      <c r="G1502" s="2">
        <f t="shared" si="182"/>
        <v>-4571797.25</v>
      </c>
      <c r="H1502" s="2"/>
      <c r="I1502" s="23"/>
      <c r="J1502" s="2">
        <f>SUMIF('collection only'!D:D,eslam.data!AQ1502,'collection only'!E:E)</f>
        <v>3154540.1</v>
      </c>
      <c r="K1502" s="26">
        <f>SUMIF('data-from-invoicing'!D:D,eslam.data!AR1502,'data-from-invoicing'!F:F)</f>
        <v>0</v>
      </c>
      <c r="L1502" s="2">
        <f t="shared" si="183"/>
        <v>-3154540.1</v>
      </c>
      <c r="M1502" s="2"/>
      <c r="Q1502" s="23"/>
      <c r="R1502" s="2">
        <v>3428847.94</v>
      </c>
      <c r="S1502" s="1">
        <v>45230</v>
      </c>
      <c r="T1502" s="1">
        <v>45214</v>
      </c>
      <c r="U1502" s="1">
        <v>45214</v>
      </c>
      <c r="V1502">
        <v>42</v>
      </c>
      <c r="W1502" s="1">
        <v>45256</v>
      </c>
      <c r="X1502" s="1">
        <v>45251</v>
      </c>
      <c r="Y1502" s="2">
        <v>29278987.27</v>
      </c>
      <c r="AF1502" s="2">
        <v>0</v>
      </c>
      <c r="AG1502" s="14">
        <f>SUMIF('consultant-gross'!D:D,eslam.data!AQ1502,'consultant-gross'!F:F)</f>
        <v>4571797.25</v>
      </c>
      <c r="AH1502" s="14">
        <f>SUMIF('consultant-gross'!D:D,eslam.data!AQ1502,'consultant-gross'!G:G)</f>
        <v>29278987.27</v>
      </c>
      <c r="AI1502" s="14">
        <f>SUMIF('consultant-net'!D:D,eslam.data!AQ1502,'consultant-net'!F:F)</f>
        <v>3428847.94</v>
      </c>
      <c r="AJ1502" s="2">
        <f>VLOOKUP(A1502,'eslam-to-invoicing'!A:B,2,0)</f>
        <v>0</v>
      </c>
      <c r="AQ1502" s="2" t="str">
        <f t="shared" si="184"/>
        <v>SMP1 - Revamp7</v>
      </c>
      <c r="AR1502" s="2" t="str">
        <f t="shared" si="185"/>
        <v>07</v>
      </c>
    </row>
    <row r="1503" spans="1:44" hidden="1" x14ac:dyDescent="0.3">
      <c r="A1503" s="32" t="s">
        <v>106</v>
      </c>
      <c r="B1503" s="32">
        <f>VLOOKUP(A1503,Sheet1!A:B,2,0)</f>
        <v>1</v>
      </c>
      <c r="C1503" s="6">
        <v>8</v>
      </c>
      <c r="D1503" s="25"/>
      <c r="E1503" s="2">
        <v>2887080.34</v>
      </c>
      <c r="F1503" s="26">
        <f>_xlfn.MAXIFS('data-from-invoicing'!E:E,'data-from-invoicing'!D:D,eslam.data!AR1503)</f>
        <v>0</v>
      </c>
      <c r="G1503" s="2">
        <f t="shared" si="182"/>
        <v>-2887080.34</v>
      </c>
      <c r="H1503" s="2"/>
      <c r="I1503" s="23"/>
      <c r="J1503" s="2">
        <f>SUMIF('collection only'!D:D,eslam.data!AQ1503,'collection only'!E:E)</f>
        <v>1992085.4365714288</v>
      </c>
      <c r="K1503" s="26">
        <f>SUMIF('data-from-invoicing'!D:D,eslam.data!AR1503,'data-from-invoicing'!F:F)</f>
        <v>0</v>
      </c>
      <c r="L1503" s="2">
        <f t="shared" si="183"/>
        <v>-1992085.4365714288</v>
      </c>
      <c r="M1503" s="2"/>
      <c r="Q1503" s="23"/>
      <c r="R1503" s="2">
        <v>2165310.25</v>
      </c>
      <c r="S1503" s="1">
        <v>45291</v>
      </c>
      <c r="T1503" s="1">
        <v>45266</v>
      </c>
      <c r="U1503" s="1">
        <v>45266</v>
      </c>
      <c r="V1503">
        <v>42</v>
      </c>
      <c r="W1503" s="1">
        <v>45308</v>
      </c>
      <c r="X1503" s="1">
        <v>45306</v>
      </c>
      <c r="Y1503" s="2">
        <v>32166067.609999999</v>
      </c>
      <c r="AF1503" s="2">
        <v>0</v>
      </c>
      <c r="AG1503" s="14">
        <f>SUMIF('consultant-gross'!D:D,eslam.data!AQ1503,'consultant-gross'!F:F)</f>
        <v>0</v>
      </c>
      <c r="AH1503" s="14">
        <f>SUMIF('consultant-gross'!D:D,eslam.data!AQ1503,'consultant-gross'!G:G)</f>
        <v>0</v>
      </c>
      <c r="AI1503" s="14">
        <f>SUMIF('consultant-net'!D:D,eslam.data!AQ1503,'consultant-net'!F:F)</f>
        <v>0</v>
      </c>
      <c r="AJ1503" s="2">
        <f>VLOOKUP(A1503,'eslam-to-invoicing'!A:B,2,0)</f>
        <v>0</v>
      </c>
      <c r="AQ1503" s="2" t="str">
        <f t="shared" si="184"/>
        <v>SMP1 - Revamp8</v>
      </c>
      <c r="AR1503" s="2" t="str">
        <f t="shared" si="185"/>
        <v>08</v>
      </c>
    </row>
    <row r="1504" spans="1:44" hidden="1" x14ac:dyDescent="0.3">
      <c r="A1504" s="32" t="s">
        <v>106</v>
      </c>
      <c r="B1504" s="32">
        <f>VLOOKUP(A1504,Sheet1!A:B,2,0)</f>
        <v>1</v>
      </c>
      <c r="C1504" s="6">
        <v>9</v>
      </c>
      <c r="D1504" s="25"/>
      <c r="E1504" s="2">
        <v>1572976.3800000029</v>
      </c>
      <c r="F1504" s="26">
        <f>_xlfn.MAXIFS('data-from-invoicing'!E:E,'data-from-invoicing'!D:D,eslam.data!AR1504)</f>
        <v>0</v>
      </c>
      <c r="G1504" s="2">
        <f t="shared" si="182"/>
        <v>-1572976.3800000029</v>
      </c>
      <c r="H1504" s="2"/>
      <c r="I1504" s="23"/>
      <c r="J1504" s="2">
        <f>SUMIF('collection only'!D:D,eslam.data!AQ1504,'collection only'!E:E)</f>
        <v>0</v>
      </c>
      <c r="K1504" s="26">
        <f>SUMIF('data-from-invoicing'!D:D,eslam.data!AR1504,'data-from-invoicing'!F:F)</f>
        <v>0</v>
      </c>
      <c r="L1504" s="2">
        <f t="shared" si="183"/>
        <v>0</v>
      </c>
      <c r="M1504" s="2"/>
      <c r="Q1504" s="23"/>
      <c r="R1504" s="2">
        <v>1179732.3</v>
      </c>
      <c r="S1504" s="1">
        <v>45351</v>
      </c>
      <c r="T1504" s="1">
        <v>45347</v>
      </c>
      <c r="U1504" s="1">
        <v>45347</v>
      </c>
      <c r="V1504">
        <v>42</v>
      </c>
      <c r="W1504" s="1">
        <v>45389</v>
      </c>
      <c r="X1504" s="1">
        <v>45350</v>
      </c>
      <c r="Y1504" s="2">
        <v>33739043.990000002</v>
      </c>
      <c r="AF1504" s="2">
        <v>0</v>
      </c>
      <c r="AG1504" s="14">
        <f>SUMIF('consultant-gross'!D:D,eslam.data!AQ1504,'consultant-gross'!F:F)</f>
        <v>0</v>
      </c>
      <c r="AH1504" s="14">
        <f>SUMIF('consultant-gross'!D:D,eslam.data!AQ1504,'consultant-gross'!G:G)</f>
        <v>0</v>
      </c>
      <c r="AI1504" s="14">
        <f>SUMIF('consultant-net'!D:D,eslam.data!AQ1504,'consultant-net'!F:F)</f>
        <v>0</v>
      </c>
      <c r="AJ1504" s="2">
        <f>VLOOKUP(A1504,'eslam-to-invoicing'!A:B,2,0)</f>
        <v>0</v>
      </c>
      <c r="AQ1504" s="2" t="str">
        <f t="shared" si="184"/>
        <v>SMP1 - Revamp9</v>
      </c>
      <c r="AR1504" s="2" t="str">
        <f t="shared" si="185"/>
        <v>09</v>
      </c>
    </row>
    <row r="1505" spans="1:44" hidden="1" x14ac:dyDescent="0.3">
      <c r="A1505" s="32" t="s">
        <v>106</v>
      </c>
      <c r="B1505" s="32">
        <f>VLOOKUP(A1505,Sheet1!A:B,2,0)</f>
        <v>1</v>
      </c>
      <c r="C1505" s="6">
        <v>10</v>
      </c>
      <c r="D1505" s="25"/>
      <c r="E1505" s="2">
        <v>5011477.7899999991</v>
      </c>
      <c r="F1505" s="26">
        <f>_xlfn.MAXIFS('data-from-invoicing'!E:E,'data-from-invoicing'!D:D,eslam.data!AR1505)</f>
        <v>0</v>
      </c>
      <c r="G1505" s="2">
        <f t="shared" si="182"/>
        <v>-5011477.7899999991</v>
      </c>
      <c r="H1505" s="2"/>
      <c r="I1505" s="23"/>
      <c r="J1505" s="2">
        <f>SUMIF('collection only'!D:D,eslam.data!AQ1505,'collection only'!E:E)</f>
        <v>0</v>
      </c>
      <c r="K1505" s="26">
        <f>SUMIF('data-from-invoicing'!D:D,eslam.data!AR1505,'data-from-invoicing'!F:F)</f>
        <v>0</v>
      </c>
      <c r="L1505" s="2">
        <f t="shared" si="183"/>
        <v>0</v>
      </c>
      <c r="M1505" s="2"/>
      <c r="Q1505" s="23"/>
      <c r="R1505" s="2">
        <v>3758608.34</v>
      </c>
      <c r="S1505" s="1">
        <v>45443</v>
      </c>
      <c r="T1505" s="1">
        <v>45431</v>
      </c>
      <c r="U1505" s="1">
        <v>45431</v>
      </c>
      <c r="V1505">
        <v>42</v>
      </c>
      <c r="W1505" s="1">
        <v>45473</v>
      </c>
      <c r="X1505" s="1">
        <v>45447</v>
      </c>
      <c r="Y1505" s="2">
        <v>38750521.780000001</v>
      </c>
      <c r="AF1505" s="2">
        <v>0</v>
      </c>
      <c r="AG1505" s="14">
        <f>SUMIF('consultant-gross'!D:D,eslam.data!AQ1505,'consultant-gross'!F:F)</f>
        <v>5011477.7899999991</v>
      </c>
      <c r="AH1505" s="14">
        <f>SUMIF('consultant-gross'!D:D,eslam.data!AQ1505,'consultant-gross'!G:G)</f>
        <v>38750521.780000001</v>
      </c>
      <c r="AI1505" s="14">
        <f>SUMIF('consultant-net'!D:D,eslam.data!AQ1505,'consultant-net'!F:F)</f>
        <v>3758608.34</v>
      </c>
      <c r="AJ1505" s="2">
        <f>VLOOKUP(A1505,'eslam-to-invoicing'!A:B,2,0)</f>
        <v>0</v>
      </c>
      <c r="AQ1505" s="2" t="str">
        <f t="shared" si="184"/>
        <v>SMP1 - Revamp10</v>
      </c>
      <c r="AR1505" s="2" t="str">
        <f t="shared" si="185"/>
        <v>010</v>
      </c>
    </row>
    <row r="1506" spans="1:44" hidden="1" x14ac:dyDescent="0.3">
      <c r="A1506" s="32" t="s">
        <v>130</v>
      </c>
      <c r="B1506" s="32">
        <f>VLOOKUP(A1506,Sheet1!A:B,2,0)</f>
        <v>1</v>
      </c>
      <c r="C1506" s="6">
        <v>1</v>
      </c>
      <c r="D1506" s="25"/>
      <c r="E1506" s="2">
        <v>15192302.49</v>
      </c>
      <c r="F1506" s="26">
        <f>_xlfn.MAXIFS('data-from-invoicing'!E:E,'data-from-invoicing'!D:D,eslam.data!AR1506)</f>
        <v>0</v>
      </c>
      <c r="G1506" s="2">
        <f t="shared" si="182"/>
        <v>-15192302.49</v>
      </c>
      <c r="H1506" s="2"/>
      <c r="I1506" s="23"/>
      <c r="J1506" s="2">
        <f>SUMIF('collection only'!D:D,eslam.data!AQ1506,'collection only'!E:E)</f>
        <v>5388381.9400000004</v>
      </c>
      <c r="K1506" s="26">
        <f>SUMIF('data-from-invoicing'!D:D,eslam.data!AR1506,'data-from-invoicing'!F:F)</f>
        <v>0</v>
      </c>
      <c r="L1506" s="2">
        <f t="shared" si="183"/>
        <v>-5388381.9400000004</v>
      </c>
      <c r="M1506" s="2"/>
      <c r="Q1506" s="23"/>
      <c r="R1506" s="2">
        <v>8203843.3399999999</v>
      </c>
      <c r="S1506" s="1">
        <v>45199</v>
      </c>
      <c r="T1506" s="1">
        <v>45203</v>
      </c>
      <c r="U1506" s="1">
        <v>45217</v>
      </c>
      <c r="V1506">
        <v>42</v>
      </c>
      <c r="W1506" s="1">
        <v>45259</v>
      </c>
      <c r="X1506" s="1">
        <v>45217</v>
      </c>
      <c r="Y1506" s="2">
        <v>15192302.49</v>
      </c>
      <c r="AF1506" s="2">
        <v>0</v>
      </c>
      <c r="AG1506" s="14">
        <f>SUMIF('consultant-gross'!D:D,eslam.data!AQ1506,'consultant-gross'!F:F)</f>
        <v>0</v>
      </c>
      <c r="AH1506" s="14">
        <f>SUMIF('consultant-gross'!D:D,eslam.data!AQ1506,'consultant-gross'!G:G)</f>
        <v>0</v>
      </c>
      <c r="AI1506" s="14">
        <f>SUMIF('consultant-net'!D:D,eslam.data!AQ1506,'consultant-net'!F:F)</f>
        <v>0</v>
      </c>
      <c r="AJ1506" s="2">
        <f>VLOOKUP(A1506,'eslam-to-invoicing'!A:B,2,0)</f>
        <v>0</v>
      </c>
      <c r="AQ1506" s="2" t="str">
        <f t="shared" si="184"/>
        <v>SMP1 - Shut Down1</v>
      </c>
      <c r="AR1506" s="2" t="str">
        <f t="shared" si="185"/>
        <v>01</v>
      </c>
    </row>
    <row r="1507" spans="1:44" hidden="1" x14ac:dyDescent="0.3">
      <c r="A1507" s="32" t="s">
        <v>130</v>
      </c>
      <c r="B1507" s="32">
        <f>VLOOKUP(A1507,Sheet1!A:B,2,0)</f>
        <v>1</v>
      </c>
      <c r="C1507" s="6">
        <v>2</v>
      </c>
      <c r="D1507" s="25"/>
      <c r="E1507" s="2">
        <v>17650842.77</v>
      </c>
      <c r="F1507" s="26">
        <f>_xlfn.MAXIFS('data-from-invoicing'!E:E,'data-from-invoicing'!D:D,eslam.data!AR1507)</f>
        <v>0</v>
      </c>
      <c r="G1507" s="2">
        <f t="shared" si="182"/>
        <v>-17650842.77</v>
      </c>
      <c r="H1507" s="2"/>
      <c r="I1507" s="23"/>
      <c r="J1507" s="2">
        <f>SUMIF('collection only'!D:D,eslam.data!AQ1507,'collection only'!E:E)</f>
        <v>15140879.891428569</v>
      </c>
      <c r="K1507" s="26">
        <f>SUMIF('data-from-invoicing'!D:D,eslam.data!AR1507,'data-from-invoicing'!F:F)</f>
        <v>0</v>
      </c>
      <c r="L1507" s="2">
        <f t="shared" si="183"/>
        <v>-15140879.891428569</v>
      </c>
      <c r="M1507" s="2"/>
      <c r="Q1507" s="23"/>
      <c r="R1507" s="2">
        <v>9531455.0999999996</v>
      </c>
      <c r="S1507" s="1">
        <v>45199</v>
      </c>
      <c r="T1507" s="1">
        <v>45203</v>
      </c>
      <c r="U1507" s="1">
        <v>45217</v>
      </c>
      <c r="V1507">
        <v>42</v>
      </c>
      <c r="W1507" s="1">
        <v>45259</v>
      </c>
      <c r="X1507" s="1">
        <v>45389</v>
      </c>
      <c r="Y1507" s="2">
        <v>32843145.260000002</v>
      </c>
      <c r="AF1507" s="2">
        <v>0</v>
      </c>
      <c r="AG1507" s="14">
        <f>SUMIF('consultant-gross'!D:D,eslam.data!AQ1507,'consultant-gross'!F:F)</f>
        <v>0</v>
      </c>
      <c r="AH1507" s="14">
        <f>SUMIF('consultant-gross'!D:D,eslam.data!AQ1507,'consultant-gross'!G:G)</f>
        <v>0</v>
      </c>
      <c r="AI1507" s="14">
        <f>SUMIF('consultant-net'!D:D,eslam.data!AQ1507,'consultant-net'!F:F)</f>
        <v>0</v>
      </c>
      <c r="AJ1507" s="2">
        <f>VLOOKUP(A1507,'eslam-to-invoicing'!A:B,2,0)</f>
        <v>0</v>
      </c>
      <c r="AQ1507" s="2" t="str">
        <f t="shared" si="184"/>
        <v>SMP1 - Shut Down2</v>
      </c>
      <c r="AR1507" s="2" t="str">
        <f t="shared" si="185"/>
        <v>02</v>
      </c>
    </row>
    <row r="1508" spans="1:44" hidden="1" x14ac:dyDescent="0.3">
      <c r="A1508" s="6" t="s">
        <v>130</v>
      </c>
      <c r="B1508" s="6">
        <f>VLOOKUP(A1508,Sheet1!A:B,2,0)</f>
        <v>1</v>
      </c>
      <c r="C1508" s="6">
        <v>3</v>
      </c>
      <c r="D1508" s="25"/>
      <c r="F1508" s="26">
        <f>_xlfn.MAXIFS('data-from-invoicing'!E:E,'data-from-invoicing'!D:D,eslam.data!AR1508)</f>
        <v>0</v>
      </c>
      <c r="G1508" s="2">
        <f t="shared" si="182"/>
        <v>0</v>
      </c>
      <c r="H1508" s="2"/>
      <c r="I1508" s="23"/>
      <c r="J1508" s="2">
        <f>SUMIF('collection only'!D:D,eslam.data!AQ1508,'collection only'!E:E)</f>
        <v>8648912.9484000001</v>
      </c>
      <c r="K1508" s="26">
        <f>SUMIF('data-from-invoicing'!D:D,eslam.data!AR1508,'data-from-invoicing'!F:F)</f>
        <v>0</v>
      </c>
      <c r="L1508" s="2">
        <f t="shared" si="183"/>
        <v>-8648912.9484000001</v>
      </c>
      <c r="M1508" s="2"/>
      <c r="Q1508" s="23"/>
      <c r="S1508" s="1">
        <v>45443</v>
      </c>
      <c r="T1508" s="1">
        <v>45437</v>
      </c>
      <c r="U1508" s="1">
        <v>45406</v>
      </c>
      <c r="V1508">
        <v>42</v>
      </c>
      <c r="W1508" s="1">
        <v>45448</v>
      </c>
      <c r="AF1508" s="2">
        <v>0</v>
      </c>
      <c r="AG1508" s="14">
        <f>SUMIF('consultant-gross'!D:D,eslam.data!AQ1508,'consultant-gross'!F:F)</f>
        <v>0</v>
      </c>
      <c r="AH1508" s="14">
        <f>SUMIF('consultant-gross'!D:D,eslam.data!AQ1508,'consultant-gross'!G:G)</f>
        <v>0</v>
      </c>
      <c r="AI1508" s="14">
        <f>SUMIF('consultant-net'!D:D,eslam.data!AQ1508,'consultant-net'!F:F)</f>
        <v>0</v>
      </c>
      <c r="AJ1508" s="2">
        <f>VLOOKUP(A1508,'eslam-to-invoicing'!A:B,2,0)</f>
        <v>0</v>
      </c>
      <c r="AQ1508" s="2" t="str">
        <f t="shared" si="184"/>
        <v>SMP1 - Shut Down3</v>
      </c>
      <c r="AR1508" s="2" t="str">
        <f t="shared" si="185"/>
        <v>03</v>
      </c>
    </row>
    <row r="1509" spans="1:44" hidden="1" x14ac:dyDescent="0.3">
      <c r="A1509" s="32" t="s">
        <v>134</v>
      </c>
      <c r="B1509" s="32">
        <f>VLOOKUP(A1509,Sheet1!A:B,2,0)</f>
        <v>1</v>
      </c>
      <c r="C1509" s="6">
        <v>2</v>
      </c>
      <c r="D1509" s="25"/>
      <c r="E1509" s="2">
        <v>17053490.949999999</v>
      </c>
      <c r="F1509" s="26">
        <f>_xlfn.MAXIFS('data-from-invoicing'!E:E,'data-from-invoicing'!D:D,eslam.data!AR1509)</f>
        <v>0</v>
      </c>
      <c r="G1509" s="2">
        <f t="shared" si="182"/>
        <v>-17053490.949999999</v>
      </c>
      <c r="H1509" s="2"/>
      <c r="I1509" s="23"/>
      <c r="J1509" s="2">
        <f>SUMIF('collection only'!D:D,eslam.data!AQ1509,'collection only'!E:E)</f>
        <v>5426194.9513333319</v>
      </c>
      <c r="K1509" s="26">
        <f>SUMIF('data-from-invoicing'!D:D,eslam.data!AR1509,'data-from-invoicing'!F:F)</f>
        <v>0</v>
      </c>
      <c r="L1509" s="2">
        <f t="shared" si="183"/>
        <v>-5426194.9513333319</v>
      </c>
      <c r="M1509" s="2"/>
      <c r="Q1509" s="23"/>
      <c r="R1509" s="2">
        <v>5979888.3200000003</v>
      </c>
      <c r="S1509" s="1">
        <v>45291</v>
      </c>
      <c r="T1509" s="1">
        <v>45269</v>
      </c>
      <c r="U1509" s="1">
        <v>45269</v>
      </c>
      <c r="V1509">
        <v>42</v>
      </c>
      <c r="W1509" s="1">
        <v>45311</v>
      </c>
      <c r="X1509" s="1">
        <v>45298</v>
      </c>
      <c r="Y1509" s="2">
        <v>49896636.210000001</v>
      </c>
      <c r="AF1509" s="2">
        <v>0</v>
      </c>
      <c r="AG1509" s="14">
        <f>SUMIF('consultant-gross'!D:D,eslam.data!AQ1509,'consultant-gross'!F:F)</f>
        <v>0</v>
      </c>
      <c r="AH1509" s="14">
        <f>SUMIF('consultant-gross'!D:D,eslam.data!AQ1509,'consultant-gross'!G:G)</f>
        <v>0</v>
      </c>
      <c r="AI1509" s="14">
        <f>SUMIF('consultant-net'!D:D,eslam.data!AQ1509,'consultant-net'!F:F)</f>
        <v>0</v>
      </c>
      <c r="AJ1509" s="2">
        <f>VLOOKUP(A1509,'eslam-to-invoicing'!A:B,2,0)</f>
        <v>0</v>
      </c>
      <c r="AQ1509" s="2" t="str">
        <f t="shared" si="184"/>
        <v>SMP2 - Shut Down2</v>
      </c>
      <c r="AR1509" s="2" t="str">
        <f t="shared" si="185"/>
        <v>02</v>
      </c>
    </row>
    <row r="1510" spans="1:44" hidden="1" x14ac:dyDescent="0.3">
      <c r="A1510" s="32" t="s">
        <v>134</v>
      </c>
      <c r="B1510" s="32">
        <f>VLOOKUP(A1510,Sheet1!A:B,2,0)</f>
        <v>1</v>
      </c>
      <c r="C1510" s="6">
        <v>3</v>
      </c>
      <c r="D1510" s="25"/>
      <c r="E1510" s="2">
        <v>1490218.7899999991</v>
      </c>
      <c r="F1510" s="26">
        <f>_xlfn.MAXIFS('data-from-invoicing'!E:E,'data-from-invoicing'!D:D,eslam.data!AR1510)</f>
        <v>0</v>
      </c>
      <c r="G1510" s="2">
        <f t="shared" si="182"/>
        <v>-1490218.7899999991</v>
      </c>
      <c r="H1510" s="2"/>
      <c r="I1510" s="23"/>
      <c r="J1510" s="2">
        <f>SUMIF('collection only'!D:D,eslam.data!AQ1510,'collection only'!E:E)</f>
        <v>581185.34</v>
      </c>
      <c r="K1510" s="26">
        <f>SUMIF('data-from-invoicing'!D:D,eslam.data!AR1510,'data-from-invoicing'!F:F)</f>
        <v>0</v>
      </c>
      <c r="L1510" s="2">
        <f t="shared" si="183"/>
        <v>-581185.34</v>
      </c>
      <c r="M1510" s="2"/>
      <c r="Q1510" s="23"/>
      <c r="R1510" s="2">
        <v>804718.15</v>
      </c>
      <c r="S1510" s="1">
        <v>45351</v>
      </c>
      <c r="T1510" s="1">
        <v>45349</v>
      </c>
      <c r="U1510" s="1">
        <v>45349</v>
      </c>
      <c r="V1510">
        <v>42</v>
      </c>
      <c r="W1510" s="1">
        <v>45391</v>
      </c>
      <c r="X1510" s="1">
        <v>45389</v>
      </c>
      <c r="Y1510" s="2">
        <v>51386855</v>
      </c>
      <c r="AF1510" s="2">
        <v>0</v>
      </c>
      <c r="AG1510" s="14">
        <f>SUMIF('consultant-gross'!D:D,eslam.data!AQ1510,'consultant-gross'!F:F)</f>
        <v>0</v>
      </c>
      <c r="AH1510" s="14">
        <f>SUMIF('consultant-gross'!D:D,eslam.data!AQ1510,'consultant-gross'!G:G)</f>
        <v>0</v>
      </c>
      <c r="AI1510" s="14">
        <f>SUMIF('consultant-net'!D:D,eslam.data!AQ1510,'consultant-net'!F:F)</f>
        <v>0</v>
      </c>
      <c r="AJ1510" s="2">
        <f>VLOOKUP(A1510,'eslam-to-invoicing'!A:B,2,0)</f>
        <v>0</v>
      </c>
      <c r="AQ1510" s="2" t="str">
        <f t="shared" si="184"/>
        <v>SMP2 - Shut Down3</v>
      </c>
      <c r="AR1510" s="2" t="str">
        <f t="shared" si="185"/>
        <v>03</v>
      </c>
    </row>
    <row r="1511" spans="1:44" hidden="1" x14ac:dyDescent="0.3">
      <c r="A1511" s="6" t="s">
        <v>8</v>
      </c>
      <c r="B1511" s="32">
        <f>VLOOKUP(A1511,Sheet1!A:B,2,0)</f>
        <v>1</v>
      </c>
      <c r="C1511" s="6">
        <v>23</v>
      </c>
      <c r="D1511" s="25"/>
      <c r="E1511" s="2">
        <v>10526350.27</v>
      </c>
      <c r="F1511" s="26">
        <f>_xlfn.MAXIFS('data-from-invoicing'!E:E,'data-from-invoicing'!D:D,eslam.data!AR1511)</f>
        <v>0</v>
      </c>
      <c r="G1511" s="2">
        <f t="shared" si="182"/>
        <v>-10526350.27</v>
      </c>
      <c r="H1511" s="2"/>
      <c r="I1511" s="23"/>
      <c r="J1511" s="2">
        <f>SUMIF('collection only'!D:D,eslam.data!AQ1511,'collection only'!E:E)</f>
        <v>2727407.25</v>
      </c>
      <c r="K1511" s="26">
        <f>SUMIF('data-from-invoicing'!D:D,eslam.data!AR1511,'data-from-invoicing'!F:F)</f>
        <v>0</v>
      </c>
      <c r="L1511" s="2">
        <f t="shared" si="183"/>
        <v>-2727407.25</v>
      </c>
      <c r="M1511" s="2"/>
      <c r="Q1511" s="23"/>
      <c r="R1511" s="2">
        <v>2727407.23</v>
      </c>
      <c r="S1511" s="1">
        <v>43008</v>
      </c>
      <c r="T1511" s="1">
        <v>42997</v>
      </c>
      <c r="U1511" s="1">
        <v>43040</v>
      </c>
      <c r="V1511">
        <v>35</v>
      </c>
      <c r="W1511" s="1">
        <v>43075</v>
      </c>
      <c r="X1511" s="1">
        <v>43044</v>
      </c>
      <c r="Y1511" s="2">
        <v>55308912.130000003</v>
      </c>
      <c r="Z1511" s="2">
        <v>10641245.16</v>
      </c>
      <c r="AF1511" s="2">
        <v>83598.95</v>
      </c>
      <c r="AG1511" s="14">
        <f>SUMIF('consultant-gross'!D:D,eslam.data!AQ1511,'consultant-gross'!F:F)</f>
        <v>0</v>
      </c>
      <c r="AH1511" s="14">
        <f>SUMIF('consultant-gross'!D:D,eslam.data!AQ1511,'consultant-gross'!G:G)</f>
        <v>0</v>
      </c>
      <c r="AI1511" s="14">
        <f>SUMIF('consultant-net'!D:D,eslam.data!AQ1511,'consultant-net'!F:F)</f>
        <v>0</v>
      </c>
      <c r="AJ1511" s="2" t="str">
        <f>VLOOKUP(A1511,'eslam-to-invoicing'!A:B,2,0)</f>
        <v>Sodic Club House</v>
      </c>
      <c r="AQ1511" s="2" t="str">
        <f t="shared" si="184"/>
        <v>Sodic Club House23</v>
      </c>
      <c r="AR1511" s="2" t="str">
        <f t="shared" si="185"/>
        <v>Sodic Club House23</v>
      </c>
    </row>
    <row r="1512" spans="1:44" hidden="1" x14ac:dyDescent="0.3">
      <c r="A1512" s="6" t="s">
        <v>8</v>
      </c>
      <c r="B1512" s="32">
        <f>VLOOKUP(A1512,Sheet1!A:B,2,0)</f>
        <v>1</v>
      </c>
      <c r="C1512" s="6">
        <v>24</v>
      </c>
      <c r="D1512" s="25"/>
      <c r="E1512" s="2">
        <v>6326663.7700000107</v>
      </c>
      <c r="F1512" s="26">
        <f>_xlfn.MAXIFS('data-from-invoicing'!E:E,'data-from-invoicing'!D:D,eslam.data!AR1512)</f>
        <v>0</v>
      </c>
      <c r="G1512" s="2">
        <f t="shared" si="182"/>
        <v>-6326663.7700000107</v>
      </c>
      <c r="H1512" s="2"/>
      <c r="I1512" s="23"/>
      <c r="J1512" s="2">
        <f>SUMIF('collection only'!D:D,eslam.data!AQ1512,'collection only'!E:E)</f>
        <v>4528572.66</v>
      </c>
      <c r="K1512" s="26">
        <f>SUMIF('data-from-invoicing'!D:D,eslam.data!AR1512,'data-from-invoicing'!F:F)</f>
        <v>0</v>
      </c>
      <c r="L1512" s="2">
        <f t="shared" si="183"/>
        <v>-4528572.66</v>
      </c>
      <c r="M1512" s="2"/>
      <c r="Q1512" s="23"/>
      <c r="R1512" s="2">
        <v>4528572.66</v>
      </c>
      <c r="S1512" s="1">
        <v>43039</v>
      </c>
      <c r="T1512" s="1">
        <v>43040</v>
      </c>
      <c r="U1512" s="1">
        <v>43042</v>
      </c>
      <c r="V1512">
        <v>35</v>
      </c>
      <c r="W1512" s="1">
        <v>43077</v>
      </c>
      <c r="X1512" s="1">
        <v>43086</v>
      </c>
      <c r="Y1512" s="2">
        <v>61635575.900000013</v>
      </c>
      <c r="Z1512" s="2">
        <v>10347994.619999999</v>
      </c>
      <c r="AF1512" s="2">
        <v>33598.949999999997</v>
      </c>
      <c r="AG1512" s="14">
        <f>SUMIF('consultant-gross'!D:D,eslam.data!AQ1512,'consultant-gross'!F:F)</f>
        <v>7208751.8600132018</v>
      </c>
      <c r="AH1512" s="14">
        <f>SUMIF('consultant-gross'!D:D,eslam.data!AQ1512,'consultant-gross'!G:G)</f>
        <v>64461008.254205003</v>
      </c>
      <c r="AI1512" s="14">
        <f>SUMIF('consultant-net'!D:D,eslam.data!AQ1512,'consultant-net'!F:F)</f>
        <v>4713913.05</v>
      </c>
      <c r="AJ1512" s="2" t="str">
        <f>VLOOKUP(A1512,'eslam-to-invoicing'!A:B,2,0)</f>
        <v>Sodic Club House</v>
      </c>
      <c r="AQ1512" s="2" t="str">
        <f t="shared" si="184"/>
        <v>Sodic Club House24</v>
      </c>
      <c r="AR1512" s="2" t="str">
        <f t="shared" si="185"/>
        <v>Sodic Club House24</v>
      </c>
    </row>
    <row r="1513" spans="1:44" hidden="1" x14ac:dyDescent="0.3">
      <c r="A1513" s="6" t="s">
        <v>8</v>
      </c>
      <c r="B1513" s="32">
        <f>VLOOKUP(A1513,Sheet1!A:B,2,0)</f>
        <v>1</v>
      </c>
      <c r="C1513" s="6">
        <v>25</v>
      </c>
      <c r="D1513" s="25"/>
      <c r="E1513" s="2">
        <v>3617825.3900000011</v>
      </c>
      <c r="F1513" s="26">
        <f>_xlfn.MAXIFS('data-from-invoicing'!E:E,'data-from-invoicing'!D:D,eslam.data!AR1513)</f>
        <v>1334415.96</v>
      </c>
      <c r="G1513" s="2">
        <f t="shared" si="182"/>
        <v>-2283409.4300000011</v>
      </c>
      <c r="H1513" s="2"/>
      <c r="I1513" s="23"/>
      <c r="J1513" s="2">
        <f>SUMIF('collection only'!D:D,eslam.data!AQ1513,'collection only'!E:E)</f>
        <v>894280.83</v>
      </c>
      <c r="K1513" s="26">
        <f>SUMIF('data-from-invoicing'!D:D,eslam.data!AR1513,'data-from-invoicing'!F:F)</f>
        <v>992455.08799999999</v>
      </c>
      <c r="L1513" s="2">
        <f t="shared" si="183"/>
        <v>98174.258000000031</v>
      </c>
      <c r="M1513" s="2"/>
      <c r="Q1513" s="23"/>
      <c r="R1513" s="2">
        <v>894280.74</v>
      </c>
      <c r="S1513" s="1">
        <v>43069</v>
      </c>
      <c r="T1513" s="1">
        <v>43070</v>
      </c>
      <c r="U1513" s="1">
        <v>43079</v>
      </c>
      <c r="V1513">
        <v>35</v>
      </c>
      <c r="W1513" s="1">
        <v>43114</v>
      </c>
      <c r="X1513" s="1">
        <v>43124</v>
      </c>
      <c r="Y1513" s="2">
        <v>65253401.290000007</v>
      </c>
      <c r="Z1513" s="2">
        <v>8215432.9399999985</v>
      </c>
      <c r="AF1513" s="2">
        <v>33598.949999999997</v>
      </c>
      <c r="AG1513" s="14">
        <f>SUMIF('consultant-gross'!D:D,eslam.data!AQ1513,'consultant-gross'!F:F)</f>
        <v>4060848.9478130341</v>
      </c>
      <c r="AH1513" s="14">
        <f>SUMIF('consultant-gross'!D:D,eslam.data!AQ1513,'consultant-gross'!G:G)</f>
        <v>65696424.84781304</v>
      </c>
      <c r="AI1513" s="14">
        <f>SUMIF('consultant-net'!D:D,eslam.data!AQ1513,'consultant-net'!F:F)</f>
        <v>1796642.04</v>
      </c>
      <c r="AJ1513" s="2" t="str">
        <f>VLOOKUP(A1513,'eslam-to-invoicing'!A:B,2,0)</f>
        <v>Sodic Club House</v>
      </c>
      <c r="AQ1513" s="2" t="str">
        <f t="shared" si="184"/>
        <v>Sodic Club House25</v>
      </c>
      <c r="AR1513" s="2" t="str">
        <f t="shared" si="185"/>
        <v>Sodic Club House25</v>
      </c>
    </row>
    <row r="1514" spans="1:44" hidden="1" x14ac:dyDescent="0.3">
      <c r="A1514" s="6" t="s">
        <v>8</v>
      </c>
      <c r="B1514" s="32">
        <f>VLOOKUP(A1514,Sheet1!A:B,2,0)</f>
        <v>1</v>
      </c>
      <c r="C1514" s="6">
        <v>26</v>
      </c>
      <c r="D1514" s="25"/>
      <c r="E1514" s="2">
        <v>4263027.4012610018</v>
      </c>
      <c r="F1514" s="26">
        <f>_xlfn.MAXIFS('data-from-invoicing'!E:E,'data-from-invoicing'!D:D,eslam.data!AR1514)</f>
        <v>0</v>
      </c>
      <c r="G1514" s="2">
        <f t="shared" si="182"/>
        <v>-4263027.4012610018</v>
      </c>
      <c r="H1514" s="2"/>
      <c r="I1514" s="23"/>
      <c r="J1514" s="2">
        <f>SUMIF('collection only'!D:D,eslam.data!AQ1514,'collection only'!E:E)</f>
        <v>2563543.65</v>
      </c>
      <c r="K1514" s="26">
        <f>SUMIF('data-from-invoicing'!D:D,eslam.data!AR1514,'data-from-invoicing'!F:F)</f>
        <v>0</v>
      </c>
      <c r="L1514" s="2">
        <f t="shared" si="183"/>
        <v>-2563543.65</v>
      </c>
      <c r="M1514" s="2"/>
      <c r="Q1514" s="23"/>
      <c r="R1514" s="2">
        <v>2563543.8087334712</v>
      </c>
      <c r="S1514" s="1">
        <v>43100</v>
      </c>
      <c r="T1514" s="1">
        <v>43116</v>
      </c>
      <c r="U1514" s="1">
        <v>43116</v>
      </c>
      <c r="V1514">
        <v>35</v>
      </c>
      <c r="W1514" s="1">
        <v>43151</v>
      </c>
      <c r="X1514" s="1">
        <v>43153</v>
      </c>
      <c r="Y1514" s="2">
        <v>69516428.691261008</v>
      </c>
      <c r="Z1514" s="2">
        <v>7922726.9562399974</v>
      </c>
      <c r="AF1514" s="2">
        <v>33598.949999999997</v>
      </c>
      <c r="AG1514" s="14">
        <f>SUMIF('consultant-gross'!D:D,eslam.data!AQ1514,'consultant-gross'!F:F)</f>
        <v>5215631.6339884996</v>
      </c>
      <c r="AH1514" s="14">
        <f>SUMIF('consultant-gross'!D:D,eslam.data!AQ1514,'consultant-gross'!G:G)</f>
        <v>70469032.923988506</v>
      </c>
      <c r="AI1514" s="14">
        <f>SUMIF('consultant-net'!D:D,eslam.data!AQ1514,'consultant-net'!F:F)</f>
        <v>3193789.29</v>
      </c>
      <c r="AJ1514" s="2" t="str">
        <f>VLOOKUP(A1514,'eslam-to-invoicing'!A:B,2,0)</f>
        <v>Sodic Club House</v>
      </c>
      <c r="AQ1514" s="2" t="str">
        <f t="shared" si="184"/>
        <v>Sodic Club House26</v>
      </c>
      <c r="AR1514" s="2" t="str">
        <f t="shared" si="185"/>
        <v>Sodic Club House26</v>
      </c>
    </row>
    <row r="1515" spans="1:44" hidden="1" x14ac:dyDescent="0.3">
      <c r="A1515" s="6" t="s">
        <v>8</v>
      </c>
      <c r="B1515" s="32">
        <f>VLOOKUP(A1515,Sheet1!A:B,2,0)</f>
        <v>1</v>
      </c>
      <c r="C1515" s="6">
        <v>27</v>
      </c>
      <c r="D1515" s="25"/>
      <c r="E1515" s="2">
        <v>6447136.9087389857</v>
      </c>
      <c r="F1515" s="26">
        <f>_xlfn.MAXIFS('data-from-invoicing'!E:E,'data-from-invoicing'!D:D,eslam.data!AR1515)</f>
        <v>0</v>
      </c>
      <c r="G1515" s="2">
        <f t="shared" si="182"/>
        <v>-6447136.9087389857</v>
      </c>
      <c r="H1515" s="2"/>
      <c r="I1515" s="23"/>
      <c r="J1515" s="2">
        <f>SUMIF('collection only'!D:D,eslam.data!AQ1515,'collection only'!E:E)</f>
        <v>7171420.8099999996</v>
      </c>
      <c r="K1515" s="26">
        <f>SUMIF('data-from-invoicing'!D:D,eslam.data!AR1515,'data-from-invoicing'!F:F)</f>
        <v>0</v>
      </c>
      <c r="L1515" s="2">
        <f t="shared" si="183"/>
        <v>-7171420.8099999996</v>
      </c>
      <c r="M1515" s="2"/>
      <c r="Q1515" s="23"/>
      <c r="R1515" s="2">
        <v>7171420.7400000002</v>
      </c>
      <c r="S1515" s="1">
        <v>43159</v>
      </c>
      <c r="T1515" s="1">
        <v>43151</v>
      </c>
      <c r="U1515" s="1">
        <v>43160</v>
      </c>
      <c r="V1515">
        <v>35</v>
      </c>
      <c r="W1515" s="1">
        <v>43195</v>
      </c>
      <c r="X1515" s="1">
        <v>43191</v>
      </c>
      <c r="Y1515" s="2">
        <v>86100596.849999994</v>
      </c>
      <c r="Z1515" s="2">
        <v>8271503.6200000001</v>
      </c>
      <c r="AF1515" s="2">
        <v>133598.95000000001</v>
      </c>
      <c r="AG1515" s="14">
        <f>SUMIF('consultant-gross'!D:D,eslam.data!AQ1515,'consultant-gross'!F:F)</f>
        <v>6347559.6680582911</v>
      </c>
      <c r="AH1515" s="14">
        <f>SUMIF('consultant-gross'!D:D,eslam.data!AQ1515,'consultant-gross'!G:G)</f>
        <v>86021988.359319299</v>
      </c>
      <c r="AI1515" s="14">
        <f>SUMIF('consultant-net'!D:D,eslam.data!AQ1515,'consultant-net'!F:F)</f>
        <v>4891559.01</v>
      </c>
      <c r="AJ1515" s="2" t="str">
        <f>VLOOKUP(A1515,'eslam-to-invoicing'!A:B,2,0)</f>
        <v>Sodic Club House</v>
      </c>
      <c r="AQ1515" s="2" t="str">
        <f t="shared" si="184"/>
        <v>Sodic Club House27</v>
      </c>
      <c r="AR1515" s="2" t="str">
        <f t="shared" si="185"/>
        <v>Sodic Club House27</v>
      </c>
    </row>
    <row r="1516" spans="1:44" hidden="1" x14ac:dyDescent="0.3">
      <c r="A1516" s="6" t="s">
        <v>8</v>
      </c>
      <c r="B1516" s="32">
        <f>VLOOKUP(A1516,Sheet1!A:B,2,0)</f>
        <v>1</v>
      </c>
      <c r="C1516" s="6">
        <v>28</v>
      </c>
      <c r="D1516" s="25"/>
      <c r="E1516" s="2">
        <v>3235550.4912367761</v>
      </c>
      <c r="F1516" s="26">
        <f>_xlfn.MAXIFS('data-from-invoicing'!E:E,'data-from-invoicing'!D:D,eslam.data!AR1516)</f>
        <v>5110738.79</v>
      </c>
      <c r="G1516" s="2">
        <f t="shared" si="182"/>
        <v>1875188.2987632239</v>
      </c>
      <c r="H1516" s="2"/>
      <c r="I1516" s="23"/>
      <c r="J1516" s="2">
        <f>SUMIF('collection only'!D:D,eslam.data!AQ1516,'collection only'!E:E)</f>
        <v>3643251.2</v>
      </c>
      <c r="K1516" s="26">
        <f>SUMIF('data-from-invoicing'!D:D,eslam.data!AR1516,'data-from-invoicing'!F:F)</f>
        <v>5960049.8995000003</v>
      </c>
      <c r="L1516" s="2">
        <f t="shared" si="183"/>
        <v>2316798.6995000001</v>
      </c>
      <c r="M1516" s="2"/>
      <c r="Q1516" s="23"/>
      <c r="R1516" s="2">
        <v>3643251.21</v>
      </c>
      <c r="S1516" s="1">
        <v>43190</v>
      </c>
      <c r="T1516" s="1">
        <v>43179</v>
      </c>
      <c r="U1516" s="1">
        <v>43179</v>
      </c>
      <c r="V1516">
        <v>35</v>
      </c>
      <c r="W1516" s="1">
        <v>43214</v>
      </c>
      <c r="X1516" s="1">
        <v>43228</v>
      </c>
      <c r="Y1516" s="2">
        <v>89336147.34123677</v>
      </c>
      <c r="Z1516" s="2">
        <v>10814924.055195</v>
      </c>
      <c r="AF1516" s="2">
        <v>133598.95000000001</v>
      </c>
      <c r="AG1516" s="14">
        <f>SUMIF('consultant-gross'!D:D,eslam.data!AQ1516,'consultant-gross'!F:F)</f>
        <v>4455128.7308689058</v>
      </c>
      <c r="AH1516" s="14">
        <f>SUMIF('consultant-gross'!D:D,eslam.data!AQ1516,'consultant-gross'!G:G)</f>
        <v>90555725.5808689</v>
      </c>
      <c r="AI1516" s="14">
        <f>SUMIF('consultant-net'!D:D,eslam.data!AQ1516,'consultant-net'!F:F)</f>
        <v>4314232.28</v>
      </c>
      <c r="AJ1516" s="2" t="str">
        <f>VLOOKUP(A1516,'eslam-to-invoicing'!A:B,2,0)</f>
        <v>Sodic Club House</v>
      </c>
      <c r="AQ1516" s="2" t="str">
        <f t="shared" si="184"/>
        <v>Sodic Club House28</v>
      </c>
      <c r="AR1516" s="2" t="str">
        <f t="shared" si="185"/>
        <v>Sodic Club House28</v>
      </c>
    </row>
    <row r="1517" spans="1:44" hidden="1" x14ac:dyDescent="0.3">
      <c r="A1517" s="6" t="s">
        <v>8</v>
      </c>
      <c r="B1517" s="32">
        <f>VLOOKUP(A1517,Sheet1!A:B,2,0)</f>
        <v>1</v>
      </c>
      <c r="C1517" s="6">
        <v>29</v>
      </c>
      <c r="D1517" s="25"/>
      <c r="E1517" s="2">
        <v>5735280.6087632328</v>
      </c>
      <c r="F1517" s="26">
        <f>_xlfn.MAXIFS('data-from-invoicing'!E:E,'data-from-invoicing'!D:D,eslam.data!AR1517)</f>
        <v>6355200.4900000012</v>
      </c>
      <c r="G1517" s="2">
        <f t="shared" si="182"/>
        <v>619919.88123676833</v>
      </c>
      <c r="H1517" s="2"/>
      <c r="I1517" s="23"/>
      <c r="J1517" s="2">
        <f>SUMIF('collection only'!D:D,eslam.data!AQ1517,'collection only'!E:E)</f>
        <v>2927170</v>
      </c>
      <c r="K1517" s="26">
        <f>SUMIF('data-from-invoicing'!D:D,eslam.data!AR1517,'data-from-invoicing'!F:F)</f>
        <v>6349192.7244999995</v>
      </c>
      <c r="L1517" s="2">
        <f t="shared" si="183"/>
        <v>3422022.7244999995</v>
      </c>
      <c r="M1517" s="2"/>
      <c r="Q1517" s="23"/>
      <c r="R1517" s="2">
        <v>2949189.68</v>
      </c>
      <c r="S1517" s="1">
        <v>43220</v>
      </c>
      <c r="T1517" s="1">
        <v>43210</v>
      </c>
      <c r="U1517" s="1">
        <v>43211</v>
      </c>
      <c r="V1517">
        <v>35</v>
      </c>
      <c r="W1517" s="1">
        <v>43246</v>
      </c>
      <c r="X1517" s="1">
        <v>43237</v>
      </c>
      <c r="Y1517" s="2">
        <v>95071427.950000003</v>
      </c>
      <c r="Z1517" s="2">
        <v>13429692.210000001</v>
      </c>
      <c r="AF1517" s="2">
        <v>133598.95000000001</v>
      </c>
      <c r="AG1517" s="14">
        <f>SUMIF('consultant-gross'!D:D,eslam.data!AQ1517,'consultant-gross'!F:F)</f>
        <v>0</v>
      </c>
      <c r="AH1517" s="14">
        <f>SUMIF('consultant-gross'!D:D,eslam.data!AQ1517,'consultant-gross'!G:G)</f>
        <v>0</v>
      </c>
      <c r="AI1517" s="14">
        <f>SUMIF('consultant-net'!D:D,eslam.data!AQ1517,'consultant-net'!F:F)</f>
        <v>0</v>
      </c>
      <c r="AJ1517" s="2" t="str">
        <f>VLOOKUP(A1517,'eslam-to-invoicing'!A:B,2,0)</f>
        <v>Sodic Club House</v>
      </c>
      <c r="AQ1517" s="2" t="str">
        <f t="shared" si="184"/>
        <v>Sodic Club House29</v>
      </c>
      <c r="AR1517" s="2" t="str">
        <f t="shared" si="185"/>
        <v>Sodic Club House29</v>
      </c>
    </row>
    <row r="1518" spans="1:44" hidden="1" x14ac:dyDescent="0.3">
      <c r="A1518" s="6" t="s">
        <v>8</v>
      </c>
      <c r="B1518" s="32">
        <f>VLOOKUP(A1518,Sheet1!A:B,2,0)</f>
        <v>1</v>
      </c>
      <c r="C1518" s="6">
        <v>30</v>
      </c>
      <c r="D1518" s="25"/>
      <c r="E1518" s="2">
        <v>5753955.1348884106</v>
      </c>
      <c r="F1518" s="26">
        <f>_xlfn.MAXIFS('data-from-invoicing'!E:E,'data-from-invoicing'!D:D,eslam.data!AR1518)</f>
        <v>3864214.5</v>
      </c>
      <c r="G1518" s="2">
        <f t="shared" si="182"/>
        <v>-1889740.6348884106</v>
      </c>
      <c r="H1518" s="2"/>
      <c r="I1518" s="23"/>
      <c r="J1518" s="2">
        <f>SUMIF('collection only'!D:D,eslam.data!AQ1518,'collection only'!E:E)</f>
        <v>1523667.33</v>
      </c>
      <c r="K1518" s="26">
        <f>SUMIF('data-from-invoicing'!D:D,eslam.data!AR1518,'data-from-invoicing'!F:F)</f>
        <v>3772207.9550000001</v>
      </c>
      <c r="L1518" s="2">
        <f t="shared" si="183"/>
        <v>2248540.625</v>
      </c>
      <c r="M1518" s="2"/>
      <c r="Q1518" s="23"/>
      <c r="R1518" s="2">
        <v>1501648.170782164</v>
      </c>
      <c r="S1518" s="1">
        <v>43251</v>
      </c>
      <c r="T1518" s="1">
        <v>43245</v>
      </c>
      <c r="U1518" s="1">
        <v>43248</v>
      </c>
      <c r="V1518">
        <v>35</v>
      </c>
      <c r="W1518" s="1">
        <v>43283</v>
      </c>
      <c r="X1518" s="1">
        <v>43277</v>
      </c>
      <c r="Y1518" s="2">
        <v>100825383.0848884</v>
      </c>
      <c r="Z1518" s="2">
        <v>13579694.38827</v>
      </c>
      <c r="AF1518" s="2">
        <v>39041.910000000003</v>
      </c>
      <c r="AG1518" s="14">
        <f>SUMIF('consultant-gross'!D:D,eslam.data!AQ1518,'consultant-gross'!F:F)</f>
        <v>0</v>
      </c>
      <c r="AH1518" s="14">
        <f>SUMIF('consultant-gross'!D:D,eslam.data!AQ1518,'consultant-gross'!G:G)</f>
        <v>0</v>
      </c>
      <c r="AI1518" s="14">
        <f>SUMIF('consultant-net'!D:D,eslam.data!AQ1518,'consultant-net'!F:F)</f>
        <v>0</v>
      </c>
      <c r="AJ1518" s="2" t="str">
        <f>VLOOKUP(A1518,'eslam-to-invoicing'!A:B,2,0)</f>
        <v>Sodic Club House</v>
      </c>
      <c r="AQ1518" s="2" t="str">
        <f t="shared" si="184"/>
        <v>Sodic Club House30</v>
      </c>
      <c r="AR1518" s="2" t="str">
        <f t="shared" si="185"/>
        <v>Sodic Club House30</v>
      </c>
    </row>
    <row r="1519" spans="1:44" hidden="1" x14ac:dyDescent="0.3">
      <c r="A1519" s="6" t="s">
        <v>8</v>
      </c>
      <c r="B1519" s="32">
        <f>VLOOKUP(A1519,Sheet1!A:B,2,0)</f>
        <v>1</v>
      </c>
      <c r="C1519" s="6">
        <v>31</v>
      </c>
      <c r="D1519" s="25"/>
      <c r="E1519" s="2">
        <v>4997405.8346406221</v>
      </c>
      <c r="F1519" s="26">
        <f>_xlfn.MAXIFS('data-from-invoicing'!E:E,'data-from-invoicing'!D:D,eslam.data!AR1519)</f>
        <v>2806299.13</v>
      </c>
      <c r="G1519" s="2">
        <f t="shared" si="182"/>
        <v>-2191106.7046406223</v>
      </c>
      <c r="H1519" s="2"/>
      <c r="I1519" s="23"/>
      <c r="J1519" s="2">
        <f>SUMIF('collection only'!D:D,eslam.data!AQ1519,'collection only'!E:E)</f>
        <v>3752933.2199999997</v>
      </c>
      <c r="K1519" s="26">
        <f>SUMIF('data-from-invoicing'!D:D,eslam.data!AR1519,'data-from-invoicing'!F:F)</f>
        <v>6752933.2165000001</v>
      </c>
      <c r="L1519" s="2">
        <f t="shared" si="183"/>
        <v>2999999.9965000004</v>
      </c>
      <c r="M1519" s="2"/>
      <c r="Q1519" s="23"/>
      <c r="R1519" s="2">
        <v>1752933.2300005299</v>
      </c>
      <c r="S1519" s="1">
        <v>43281</v>
      </c>
      <c r="T1519" s="1">
        <v>43283</v>
      </c>
      <c r="U1519" s="1">
        <v>43285</v>
      </c>
      <c r="V1519">
        <v>35</v>
      </c>
      <c r="W1519" s="1">
        <v>43320</v>
      </c>
      <c r="X1519" s="1">
        <v>43314</v>
      </c>
      <c r="Y1519" s="2">
        <v>105822788.91952901</v>
      </c>
      <c r="Z1519" s="2">
        <v>13390603.794770001</v>
      </c>
      <c r="AF1519" s="2">
        <v>41801.910000000003</v>
      </c>
      <c r="AG1519" s="14">
        <f>SUMIF('consultant-gross'!D:D,eslam.data!AQ1519,'consultant-gross'!F:F)</f>
        <v>9473412.9251038879</v>
      </c>
      <c r="AH1519" s="14">
        <f>SUMIF('consultant-gross'!D:D,eslam.data!AQ1519,'consultant-gross'!G:G)</f>
        <v>110298796.0099923</v>
      </c>
      <c r="AI1519" s="14">
        <f>SUMIF('consultant-net'!D:D,eslam.data!AQ1519,'consultant-net'!F:F)</f>
        <v>4843252.93</v>
      </c>
      <c r="AJ1519" s="2" t="str">
        <f>VLOOKUP(A1519,'eslam-to-invoicing'!A:B,2,0)</f>
        <v>Sodic Club House</v>
      </c>
      <c r="AQ1519" s="2" t="str">
        <f t="shared" si="184"/>
        <v>Sodic Club House31</v>
      </c>
      <c r="AR1519" s="2" t="str">
        <f t="shared" si="185"/>
        <v>Sodic Club House31</v>
      </c>
    </row>
    <row r="1520" spans="1:44" hidden="1" x14ac:dyDescent="0.3">
      <c r="A1520" s="6" t="s">
        <v>8</v>
      </c>
      <c r="B1520" s="32">
        <f>VLOOKUP(A1520,Sheet1!A:B,2,0)</f>
        <v>1</v>
      </c>
      <c r="C1520" s="6">
        <v>32</v>
      </c>
      <c r="D1520" s="25"/>
      <c r="E1520" s="2">
        <v>7298776.249237448</v>
      </c>
      <c r="F1520" s="26">
        <f>_xlfn.MAXIFS('data-from-invoicing'!E:E,'data-from-invoicing'!D:D,eslam.data!AR1520)</f>
        <v>6867125.7000000002</v>
      </c>
      <c r="G1520" s="2">
        <f t="shared" si="182"/>
        <v>-431650.54923744779</v>
      </c>
      <c r="H1520" s="2"/>
      <c r="I1520" s="23"/>
      <c r="J1520" s="2">
        <f>SUMIF('collection only'!D:D,eslam.data!AQ1520,'collection only'!E:E)</f>
        <v>1851323.25</v>
      </c>
      <c r="K1520" s="26">
        <f>SUMIF('data-from-invoicing'!D:D,eslam.data!AR1520,'data-from-invoicing'!F:F)</f>
        <v>1852842.635</v>
      </c>
      <c r="L1520" s="2">
        <f t="shared" si="183"/>
        <v>1519.3850000000093</v>
      </c>
      <c r="M1520" s="2"/>
      <c r="Q1520" s="23"/>
      <c r="R1520" s="2">
        <v>1851323.239354521</v>
      </c>
      <c r="S1520" s="1">
        <v>43312</v>
      </c>
      <c r="T1520" s="1">
        <v>43313</v>
      </c>
      <c r="U1520" s="1">
        <v>43311</v>
      </c>
      <c r="V1520">
        <v>35</v>
      </c>
      <c r="W1520" s="1">
        <v>43346</v>
      </c>
      <c r="X1520" s="1">
        <v>43347</v>
      </c>
      <c r="Y1520" s="2">
        <v>113121565.1687665</v>
      </c>
      <c r="Z1520" s="2">
        <v>11999237.93323</v>
      </c>
      <c r="AF1520" s="2">
        <v>45521.91</v>
      </c>
      <c r="AG1520" s="14">
        <f>SUMIF('consultant-gross'!D:D,eslam.data!AQ1520,'consultant-gross'!F:F)</f>
        <v>11500368.617491484</v>
      </c>
      <c r="AH1520" s="14">
        <f>SUMIF('consultant-gross'!D:D,eslam.data!AQ1520,'consultant-gross'!G:G)</f>
        <v>117323157.53702052</v>
      </c>
      <c r="AI1520" s="14">
        <f>SUMIF('consultant-net'!D:D,eslam.data!AQ1520,'consultant-net'!F:F)</f>
        <v>5655167.4000000004</v>
      </c>
      <c r="AJ1520" s="2" t="str">
        <f>VLOOKUP(A1520,'eslam-to-invoicing'!A:B,2,0)</f>
        <v>Sodic Club House</v>
      </c>
      <c r="AQ1520" s="2" t="str">
        <f t="shared" si="184"/>
        <v>Sodic Club House32</v>
      </c>
      <c r="AR1520" s="2" t="str">
        <f t="shared" si="185"/>
        <v>Sodic Club House32</v>
      </c>
    </row>
    <row r="1521" spans="1:44" hidden="1" x14ac:dyDescent="0.3">
      <c r="A1521" s="6" t="s">
        <v>8</v>
      </c>
      <c r="B1521" s="32">
        <f>VLOOKUP(A1521,Sheet1!A:B,2,0)</f>
        <v>1</v>
      </c>
      <c r="C1521" s="6">
        <v>33</v>
      </c>
      <c r="D1521" s="25"/>
      <c r="E1521" s="2">
        <v>6841826.5834652632</v>
      </c>
      <c r="F1521" s="26">
        <f>_xlfn.MAXIFS('data-from-invoicing'!E:E,'data-from-invoicing'!D:D,eslam.data!AR1521)</f>
        <v>6742632.540000001</v>
      </c>
      <c r="G1521" s="2">
        <f t="shared" si="182"/>
        <v>-99194.043465262279</v>
      </c>
      <c r="H1521" s="2"/>
      <c r="I1521" s="23"/>
      <c r="J1521" s="2">
        <f>SUMIF('collection only'!D:D,eslam.data!AQ1521,'collection only'!E:E)</f>
        <v>5028067.13</v>
      </c>
      <c r="K1521" s="26">
        <f>SUMIF('data-from-invoicing'!D:D,eslam.data!AR1521,'data-from-invoicing'!F:F)</f>
        <v>5855002.7370000007</v>
      </c>
      <c r="L1521" s="2">
        <f t="shared" si="183"/>
        <v>826935.60700000077</v>
      </c>
      <c r="M1521" s="2"/>
      <c r="Q1521" s="23"/>
      <c r="R1521" s="2">
        <v>5028067.13</v>
      </c>
      <c r="S1521" s="1">
        <v>43343</v>
      </c>
      <c r="T1521" s="1">
        <v>43348</v>
      </c>
      <c r="U1521" s="1">
        <v>43349</v>
      </c>
      <c r="V1521">
        <v>35</v>
      </c>
      <c r="W1521" s="1">
        <v>43384</v>
      </c>
      <c r="X1521" s="1">
        <v>43382</v>
      </c>
      <c r="Y1521" s="2">
        <v>119963391.7522317</v>
      </c>
      <c r="Z1521" s="2">
        <v>12452865.15191</v>
      </c>
      <c r="AF1521" s="2">
        <v>76081.91</v>
      </c>
      <c r="AG1521" s="14">
        <f>SUMIF('consultant-gross'!D:D,eslam.data!AQ1521,'consultant-gross'!F:F)</f>
        <v>7276853.7792554796</v>
      </c>
      <c r="AH1521" s="14">
        <f>SUMIF('consultant-gross'!D:D,eslam.data!AQ1521,'consultant-gross'!G:G)</f>
        <v>124600011.316276</v>
      </c>
      <c r="AI1521" s="14">
        <f>SUMIF('consultant-net'!D:D,eslam.data!AQ1521,'consultant-net'!F:F)</f>
        <v>7190786.0899999999</v>
      </c>
      <c r="AJ1521" s="2" t="str">
        <f>VLOOKUP(A1521,'eslam-to-invoicing'!A:B,2,0)</f>
        <v>Sodic Club House</v>
      </c>
      <c r="AQ1521" s="2" t="str">
        <f t="shared" si="184"/>
        <v>Sodic Club House33</v>
      </c>
      <c r="AR1521" s="2" t="str">
        <f t="shared" si="185"/>
        <v>Sodic Club House33</v>
      </c>
    </row>
    <row r="1522" spans="1:44" hidden="1" x14ac:dyDescent="0.3">
      <c r="A1522" s="6" t="s">
        <v>8</v>
      </c>
      <c r="B1522" s="32">
        <f>VLOOKUP(A1522,Sheet1!A:B,2,0)</f>
        <v>1</v>
      </c>
      <c r="C1522" s="6">
        <v>34</v>
      </c>
      <c r="D1522" s="25"/>
      <c r="E1522" s="2">
        <v>9547045.4302354753</v>
      </c>
      <c r="F1522" s="26">
        <f>_xlfn.MAXIFS('data-from-invoicing'!E:E,'data-from-invoicing'!D:D,eslam.data!AR1522)</f>
        <v>7360347.4400000004</v>
      </c>
      <c r="G1522" s="2">
        <f t="shared" si="182"/>
        <v>-2186697.9902354749</v>
      </c>
      <c r="H1522" s="2"/>
      <c r="I1522" s="23"/>
      <c r="J1522" s="2">
        <f>SUMIF('collection only'!D:D,eslam.data!AQ1522,'collection only'!E:E)</f>
        <v>1372787.1900000004</v>
      </c>
      <c r="K1522" s="26">
        <f>SUMIF('data-from-invoicing'!D:D,eslam.data!AR1522,'data-from-invoicing'!F:F)</f>
        <v>6269587.2119999994</v>
      </c>
      <c r="L1522" s="2">
        <f t="shared" si="183"/>
        <v>4896800.0219999989</v>
      </c>
      <c r="M1522" s="2"/>
      <c r="Q1522" s="23"/>
      <c r="R1522" s="2">
        <v>1372787.19</v>
      </c>
      <c r="S1522" s="1">
        <v>43373</v>
      </c>
      <c r="T1522" s="1">
        <v>43388</v>
      </c>
      <c r="U1522" s="1">
        <v>43388</v>
      </c>
      <c r="V1522">
        <v>35</v>
      </c>
      <c r="W1522" s="1">
        <v>43423</v>
      </c>
      <c r="X1522" s="1">
        <v>43425</v>
      </c>
      <c r="Y1522" s="2">
        <v>129510437.18246721</v>
      </c>
      <c r="Z1522" s="2">
        <v>9699552.55002</v>
      </c>
      <c r="AF1522" s="2">
        <v>541161.90999999992</v>
      </c>
      <c r="AG1522" s="14">
        <f>SUMIF('consultant-gross'!D:D,eslam.data!AQ1522,'consultant-gross'!F:F)</f>
        <v>14426802.973249823</v>
      </c>
      <c r="AH1522" s="14">
        <f>SUMIF('consultant-gross'!D:D,eslam.data!AQ1522,'consultant-gross'!G:G)</f>
        <v>134390194.72548157</v>
      </c>
      <c r="AI1522" s="14">
        <f>SUMIF('consultant-net'!D:D,eslam.data!AQ1522,'consultant-net'!F:F)</f>
        <v>10029446.470000001</v>
      </c>
      <c r="AJ1522" s="2" t="str">
        <f>VLOOKUP(A1522,'eslam-to-invoicing'!A:B,2,0)</f>
        <v>Sodic Club House</v>
      </c>
      <c r="AQ1522" s="2" t="str">
        <f t="shared" si="184"/>
        <v>Sodic Club House34</v>
      </c>
      <c r="AR1522" s="2" t="str">
        <f t="shared" si="185"/>
        <v>Sodic Club House34</v>
      </c>
    </row>
    <row r="1523" spans="1:44" hidden="1" x14ac:dyDescent="0.3">
      <c r="A1523" s="6" t="s">
        <v>8</v>
      </c>
      <c r="B1523" s="32">
        <f>VLOOKUP(A1523,Sheet1!A:B,2,0)</f>
        <v>1</v>
      </c>
      <c r="C1523" s="6">
        <v>35</v>
      </c>
      <c r="D1523" s="25"/>
      <c r="E1523" s="2">
        <v>17370468.277877782</v>
      </c>
      <c r="F1523" s="26">
        <f>_xlfn.MAXIFS('data-from-invoicing'!E:E,'data-from-invoicing'!D:D,eslam.data!AR1523)</f>
        <v>4583109.75</v>
      </c>
      <c r="G1523" s="2">
        <f t="shared" si="182"/>
        <v>-12787358.527877782</v>
      </c>
      <c r="H1523" s="2"/>
      <c r="I1523" s="23"/>
      <c r="J1523" s="2">
        <f>SUMIF('collection only'!D:D,eslam.data!AQ1523,'collection only'!E:E)</f>
        <v>2061960.96</v>
      </c>
      <c r="K1523" s="26">
        <f>SUMIF('data-from-invoicing'!D:D,eslam.data!AR1523,'data-from-invoicing'!F:F)</f>
        <v>2565043.8774999999</v>
      </c>
      <c r="L1523" s="2">
        <f t="shared" si="183"/>
        <v>503082.91749999998</v>
      </c>
      <c r="M1523" s="2"/>
      <c r="Q1523" s="23"/>
      <c r="R1523" s="2">
        <v>2061960.9553341269</v>
      </c>
      <c r="S1523" s="1">
        <v>43434</v>
      </c>
      <c r="T1523" s="1">
        <v>43429</v>
      </c>
      <c r="U1523" s="1">
        <v>43429</v>
      </c>
      <c r="V1523">
        <v>35</v>
      </c>
      <c r="W1523" s="1">
        <v>43464</v>
      </c>
      <c r="X1523" s="1">
        <v>43819</v>
      </c>
      <c r="Y1523" s="2">
        <v>146880905.460345</v>
      </c>
      <c r="Z1523" s="2">
        <v>8284813.5766400006</v>
      </c>
      <c r="AF1523" s="2">
        <v>557361.90999999992</v>
      </c>
      <c r="AG1523" s="14">
        <f>SUMIF('consultant-gross'!D:D,eslam.data!AQ1523,'consultant-gross'!F:F)</f>
        <v>10886083.229694039</v>
      </c>
      <c r="AH1523" s="14">
        <f>SUMIF('consultant-gross'!D:D,eslam.data!AQ1523,'consultant-gross'!G:G)</f>
        <v>140396520.41216126</v>
      </c>
      <c r="AI1523" s="14">
        <f>SUMIF('consultant-net'!D:D,eslam.data!AQ1523,'consultant-net'!F:F)</f>
        <v>6956090.9060016572</v>
      </c>
      <c r="AJ1523" s="2" t="str">
        <f>VLOOKUP(A1523,'eslam-to-invoicing'!A:B,2,0)</f>
        <v>Sodic Club House</v>
      </c>
      <c r="AQ1523" s="2" t="str">
        <f t="shared" si="184"/>
        <v>Sodic Club House35</v>
      </c>
      <c r="AR1523" s="2" t="str">
        <f t="shared" si="185"/>
        <v>Sodic Club House35</v>
      </c>
    </row>
    <row r="1524" spans="1:44" hidden="1" x14ac:dyDescent="0.3">
      <c r="A1524" s="6" t="s">
        <v>8</v>
      </c>
      <c r="B1524" s="32">
        <f>VLOOKUP(A1524,Sheet1!A:B,2,0)</f>
        <v>1</v>
      </c>
      <c r="C1524" s="6">
        <v>36</v>
      </c>
      <c r="D1524" s="25"/>
      <c r="E1524" s="2">
        <v>15653205.949655</v>
      </c>
      <c r="F1524" s="26">
        <f>_xlfn.MAXIFS('data-from-invoicing'!E:E,'data-from-invoicing'!D:D,eslam.data!AR1524)</f>
        <v>29270095.760000002</v>
      </c>
      <c r="G1524" s="2">
        <f t="shared" si="182"/>
        <v>13616889.810345002</v>
      </c>
      <c r="H1524" s="2"/>
      <c r="I1524" s="23"/>
      <c r="J1524" s="2">
        <f>SUMIF('collection only'!D:D,eslam.data!AQ1524,'collection only'!E:E)</f>
        <v>9516540.6600000001</v>
      </c>
      <c r="K1524" s="26">
        <f>SUMIF('data-from-invoicing'!D:D,eslam.data!AR1524,'data-from-invoicing'!F:F)</f>
        <v>10543541.848000001</v>
      </c>
      <c r="L1524" s="2">
        <f t="shared" si="183"/>
        <v>1027001.188000001</v>
      </c>
      <c r="M1524" s="2"/>
      <c r="Q1524" s="23"/>
      <c r="R1524" s="2">
        <v>3000000</v>
      </c>
      <c r="S1524" s="1">
        <v>43646</v>
      </c>
      <c r="T1524" s="1">
        <v>43647</v>
      </c>
      <c r="U1524" s="1">
        <v>43648</v>
      </c>
      <c r="V1524">
        <v>56</v>
      </c>
      <c r="W1524" s="1">
        <v>43704</v>
      </c>
      <c r="X1524" s="1">
        <v>43818</v>
      </c>
      <c r="Y1524" s="2">
        <v>162534111.41</v>
      </c>
      <c r="AF1524" s="2">
        <v>4804784.6500000004</v>
      </c>
      <c r="AG1524" s="14">
        <f>SUMIF('consultant-gross'!D:D,eslam.data!AQ1524,'consultant-gross'!F:F)</f>
        <v>0</v>
      </c>
      <c r="AH1524" s="14">
        <f>SUMIF('consultant-gross'!D:D,eslam.data!AQ1524,'consultant-gross'!G:G)</f>
        <v>0</v>
      </c>
      <c r="AI1524" s="14">
        <f>SUMIF('consultant-net'!D:D,eslam.data!AQ1524,'consultant-net'!F:F)</f>
        <v>7000000</v>
      </c>
      <c r="AJ1524" s="2" t="str">
        <f>VLOOKUP(A1524,'eslam-to-invoicing'!A:B,2,0)</f>
        <v>Sodic Club House</v>
      </c>
      <c r="AQ1524" s="2" t="str">
        <f t="shared" si="184"/>
        <v>Sodic Club House36</v>
      </c>
      <c r="AR1524" s="2" t="str">
        <f t="shared" si="185"/>
        <v>Sodic Club House36</v>
      </c>
    </row>
    <row r="1525" spans="1:44" hidden="1" x14ac:dyDescent="0.3">
      <c r="A1525" s="6" t="s">
        <v>8</v>
      </c>
      <c r="B1525" s="6">
        <f>VLOOKUP(A1525,Sheet1!A:B,2,0)</f>
        <v>1</v>
      </c>
      <c r="C1525" s="6">
        <v>37</v>
      </c>
      <c r="D1525" s="25"/>
      <c r="F1525" s="26">
        <f>_xlfn.MAXIFS('data-from-invoicing'!E:E,'data-from-invoicing'!D:D,eslam.data!AR1525)</f>
        <v>0</v>
      </c>
      <c r="G1525" s="2">
        <f t="shared" si="182"/>
        <v>0</v>
      </c>
      <c r="H1525" s="2"/>
      <c r="I1525" s="23"/>
      <c r="J1525" s="2">
        <f>SUMIF('collection only'!D:D,eslam.data!AQ1525,'collection only'!E:E)</f>
        <v>4028521</v>
      </c>
      <c r="K1525" s="26">
        <f>SUMIF('data-from-invoicing'!D:D,eslam.data!AR1525,'data-from-invoicing'!F:F)</f>
        <v>0</v>
      </c>
      <c r="L1525" s="2">
        <f t="shared" si="183"/>
        <v>-4028521</v>
      </c>
      <c r="M1525" s="2"/>
      <c r="Q1525" s="23"/>
      <c r="S1525" s="1">
        <v>44074</v>
      </c>
      <c r="T1525" s="1">
        <v>44054</v>
      </c>
      <c r="U1525" s="1">
        <v>44054</v>
      </c>
      <c r="V1525">
        <v>56</v>
      </c>
      <c r="W1525" s="1">
        <v>44110</v>
      </c>
      <c r="AF1525" s="2">
        <v>0</v>
      </c>
      <c r="AG1525" s="14">
        <f>SUMIF('consultant-gross'!D:D,eslam.data!AQ1525,'consultant-gross'!F:F)</f>
        <v>0</v>
      </c>
      <c r="AH1525" s="14">
        <f>SUMIF('consultant-gross'!D:D,eslam.data!AQ1525,'consultant-gross'!G:G)</f>
        <v>0</v>
      </c>
      <c r="AI1525" s="14">
        <f>SUMIF('consultant-net'!D:D,eslam.data!AQ1525,'consultant-net'!F:F)</f>
        <v>0</v>
      </c>
      <c r="AJ1525" s="2" t="str">
        <f>VLOOKUP(A1525,'eslam-to-invoicing'!A:B,2,0)</f>
        <v>Sodic Club House</v>
      </c>
      <c r="AQ1525" s="2" t="str">
        <f t="shared" si="184"/>
        <v>Sodic Club House37</v>
      </c>
      <c r="AR1525" s="2" t="str">
        <f t="shared" si="185"/>
        <v>Sodic Club House37</v>
      </c>
    </row>
    <row r="1526" spans="1:44" hidden="1" x14ac:dyDescent="0.3">
      <c r="A1526" s="6" t="s">
        <v>32</v>
      </c>
      <c r="B1526" s="6">
        <f>VLOOKUP(A1526,Sheet1!A:B,2,0)</f>
        <v>1</v>
      </c>
      <c r="C1526" s="6">
        <v>1</v>
      </c>
      <c r="D1526" s="25"/>
      <c r="E1526" s="2">
        <v>9063098.3368571419</v>
      </c>
      <c r="F1526" s="26">
        <f>_xlfn.MAXIFS('data-from-invoicing'!E:E,'data-from-invoicing'!D:D,eslam.data!AR1526)</f>
        <v>9063098.3300000001</v>
      </c>
      <c r="G1526" s="2">
        <f t="shared" si="182"/>
        <v>-6.8571418523788452E-3</v>
      </c>
      <c r="H1526" s="2"/>
      <c r="I1526" s="23"/>
      <c r="J1526" s="2">
        <f>SUMIF('collection only'!D:D,eslam.data!AQ1526,'collection only'!E:E)</f>
        <v>138789620.12</v>
      </c>
      <c r="K1526" s="26">
        <f>SUMIF('data-from-invoicing'!D:D,eslam.data!AR1526,'data-from-invoicing'!F:F)</f>
        <v>6789620.1164999995</v>
      </c>
      <c r="L1526" s="2">
        <f t="shared" si="183"/>
        <v>-132000000.0035</v>
      </c>
      <c r="M1526" s="2"/>
      <c r="N1526" s="2">
        <v>122000000</v>
      </c>
      <c r="O1526" s="2">
        <v>10000000</v>
      </c>
      <c r="Q1526" s="23"/>
      <c r="R1526" s="2">
        <v>6785088.5698880991</v>
      </c>
      <c r="S1526" s="1">
        <v>43555</v>
      </c>
      <c r="T1526" s="1">
        <v>43541</v>
      </c>
      <c r="U1526" s="1">
        <v>43541</v>
      </c>
      <c r="V1526">
        <v>42</v>
      </c>
      <c r="W1526" s="1">
        <v>43583</v>
      </c>
      <c r="X1526" s="1">
        <v>43544</v>
      </c>
      <c r="Y1526" s="2">
        <v>9063098.3368571419</v>
      </c>
      <c r="AF1526" s="2">
        <v>0</v>
      </c>
      <c r="AG1526" s="14">
        <f>SUMIF('consultant-gross'!D:D,eslam.data!AQ1526,'consultant-gross'!F:F)</f>
        <v>9063098.3368571419</v>
      </c>
      <c r="AH1526" s="14">
        <f>SUMIF('consultant-gross'!D:D,eslam.data!AQ1526,'consultant-gross'!G:G)</f>
        <v>9063098.3368571419</v>
      </c>
      <c r="AI1526" s="14">
        <f>SUMIF('consultant-net'!D:D,eslam.data!AQ1526,'consultant-net'!F:F)</f>
        <v>6785088.5698880991</v>
      </c>
      <c r="AJ1526" s="2" t="str">
        <f>VLOOKUP(A1526,'eslam-to-invoicing'!A:B,2,0)</f>
        <v>EDNC Retail &amp; Offices Civil</v>
      </c>
      <c r="AQ1526" s="2" t="str">
        <f t="shared" si="184"/>
        <v>Sodic Eastown1</v>
      </c>
      <c r="AR1526" s="2" t="str">
        <f t="shared" si="185"/>
        <v>EDNC Retail &amp; Offices Civil1</v>
      </c>
    </row>
    <row r="1527" spans="1:44" hidden="1" x14ac:dyDescent="0.3">
      <c r="A1527" s="6" t="s">
        <v>32</v>
      </c>
      <c r="B1527" s="6">
        <f>VLOOKUP(A1527,Sheet1!A:B,2,0)</f>
        <v>1</v>
      </c>
      <c r="C1527" s="6">
        <v>2</v>
      </c>
      <c r="D1527" s="25"/>
      <c r="E1527" s="2">
        <v>20887437.31076191</v>
      </c>
      <c r="F1527" s="26">
        <f>_xlfn.MAXIFS('data-from-invoicing'!E:E,'data-from-invoicing'!D:D,eslam.data!AR1527)</f>
        <v>20887437.309999999</v>
      </c>
      <c r="G1527" s="2">
        <f t="shared" si="182"/>
        <v>-7.6191127300262451E-4</v>
      </c>
      <c r="H1527" s="2"/>
      <c r="I1527" s="23"/>
      <c r="J1527" s="2">
        <f>SUMIF('collection only'!D:D,eslam.data!AQ1527,'collection only'!E:E)</f>
        <v>21566541.66</v>
      </c>
      <c r="K1527" s="26">
        <f>SUMIF('data-from-invoicing'!D:D,eslam.data!AR1527,'data-from-invoicing'!F:F)</f>
        <v>15638373.6555</v>
      </c>
      <c r="L1527" s="2">
        <f t="shared" si="183"/>
        <v>-5928168.0044999998</v>
      </c>
      <c r="M1527" s="2"/>
      <c r="N1527" s="2">
        <v>5928168</v>
      </c>
      <c r="Q1527" s="23"/>
      <c r="R1527" s="2">
        <v>15652355.210000001</v>
      </c>
      <c r="S1527" s="1">
        <v>43585</v>
      </c>
      <c r="T1527" s="1">
        <v>43575</v>
      </c>
      <c r="U1527" s="1">
        <v>43571</v>
      </c>
      <c r="V1527">
        <v>42</v>
      </c>
      <c r="W1527" s="1">
        <v>43613</v>
      </c>
      <c r="X1527" s="1">
        <v>43573</v>
      </c>
      <c r="Y1527" s="2">
        <v>29950535.64761905</v>
      </c>
      <c r="AF1527" s="2">
        <v>0</v>
      </c>
      <c r="AG1527" s="14">
        <f>SUMIF('consultant-gross'!D:D,eslam.data!AQ1527,'consultant-gross'!F:F)</f>
        <v>20887437.310761906</v>
      </c>
      <c r="AH1527" s="14">
        <f>SUMIF('consultant-gross'!D:D,eslam.data!AQ1527,'consultant-gross'!G:G)</f>
        <v>29950535.647619046</v>
      </c>
      <c r="AI1527" s="14">
        <f>SUMIF('consultant-net'!D:D,eslam.data!AQ1527,'consultant-net'!F:F)</f>
        <v>15652355.210000001</v>
      </c>
      <c r="AJ1527" s="2" t="str">
        <f>VLOOKUP(A1527,'eslam-to-invoicing'!A:B,2,0)</f>
        <v>EDNC Retail &amp; Offices Civil</v>
      </c>
      <c r="AQ1527" s="2" t="str">
        <f t="shared" si="184"/>
        <v>Sodic Eastown2</v>
      </c>
      <c r="AR1527" s="2" t="str">
        <f t="shared" si="185"/>
        <v>EDNC Retail &amp; Offices Civil2</v>
      </c>
    </row>
    <row r="1528" spans="1:44" hidden="1" x14ac:dyDescent="0.3">
      <c r="A1528" s="6" t="s">
        <v>32</v>
      </c>
      <c r="B1528" s="6">
        <f>VLOOKUP(A1528,Sheet1!A:B,2,0)</f>
        <v>1</v>
      </c>
      <c r="C1528" s="6">
        <v>3</v>
      </c>
      <c r="D1528" s="25"/>
      <c r="E1528" s="2">
        <v>2101069.4380952418</v>
      </c>
      <c r="F1528" s="26">
        <f>_xlfn.MAXIFS('data-from-invoicing'!E:E,'data-from-invoicing'!D:D,eslam.data!AR1528)</f>
        <v>2101069.44</v>
      </c>
      <c r="G1528" s="2">
        <f t="shared" si="182"/>
        <v>1.904758159071207E-3</v>
      </c>
      <c r="H1528" s="2"/>
      <c r="I1528" s="23"/>
      <c r="J1528" s="2">
        <f>SUMIF('collection only'!D:D,eslam.data!AQ1528,'collection only'!E:E)</f>
        <v>1574016.18</v>
      </c>
      <c r="K1528" s="26">
        <f>SUMIF('data-from-invoicing'!D:D,eslam.data!AR1528,'data-from-invoicing'!F:F)</f>
        <v>1574016.182</v>
      </c>
      <c r="L1528" s="2">
        <f t="shared" si="183"/>
        <v>2.0000000949949026E-3</v>
      </c>
      <c r="M1528" s="2"/>
      <c r="Q1528" s="23"/>
      <c r="R1528" s="2">
        <v>1574016.17</v>
      </c>
      <c r="S1528" s="1">
        <v>43616</v>
      </c>
      <c r="T1528" s="1">
        <v>43605</v>
      </c>
      <c r="U1528" s="1">
        <v>43604</v>
      </c>
      <c r="V1528">
        <v>42</v>
      </c>
      <c r="W1528" s="1">
        <v>43646</v>
      </c>
      <c r="X1528" s="1">
        <v>43608</v>
      </c>
      <c r="Y1528" s="2">
        <v>32051605.085714292</v>
      </c>
      <c r="AF1528" s="2">
        <v>0</v>
      </c>
      <c r="AG1528" s="14">
        <f>SUMIF('consultant-gross'!D:D,eslam.data!AQ1528,'consultant-gross'!F:F)</f>
        <v>2101069.4380952418</v>
      </c>
      <c r="AH1528" s="14">
        <f>SUMIF('consultant-gross'!D:D,eslam.data!AQ1528,'consultant-gross'!G:G)</f>
        <v>32051605.085714288</v>
      </c>
      <c r="AI1528" s="14">
        <f>SUMIF('consultant-net'!D:D,eslam.data!AQ1528,'consultant-net'!F:F)</f>
        <v>1574016.17</v>
      </c>
      <c r="AJ1528" s="2" t="str">
        <f>VLOOKUP(A1528,'eslam-to-invoicing'!A:B,2,0)</f>
        <v>EDNC Retail &amp; Offices Civil</v>
      </c>
      <c r="AQ1528" s="2" t="str">
        <f t="shared" si="184"/>
        <v>Sodic Eastown3</v>
      </c>
      <c r="AR1528" s="2" t="str">
        <f t="shared" si="185"/>
        <v>EDNC Retail &amp; Offices Civil3</v>
      </c>
    </row>
    <row r="1529" spans="1:44" hidden="1" x14ac:dyDescent="0.3">
      <c r="A1529" s="6" t="s">
        <v>32</v>
      </c>
      <c r="B1529" s="32">
        <f>VLOOKUP(A1529,Sheet1!A:B,2,0)</f>
        <v>1</v>
      </c>
      <c r="C1529" s="6">
        <v>4</v>
      </c>
      <c r="D1529" s="25"/>
      <c r="E1529" s="2">
        <v>22270031.399999999</v>
      </c>
      <c r="F1529" s="26">
        <f>_xlfn.MAXIFS('data-from-invoicing'!E:E,'data-from-invoicing'!D:D,eslam.data!AR1529)</f>
        <v>36280262.259999998</v>
      </c>
      <c r="G1529" s="2">
        <f t="shared" si="182"/>
        <v>14010230.859999999</v>
      </c>
      <c r="H1529" s="2"/>
      <c r="I1529" s="23"/>
      <c r="J1529" s="2">
        <f>SUMIF('collection only'!D:D,eslam.data!AQ1529,'collection only'!E:E)</f>
        <v>25688338.609999999</v>
      </c>
      <c r="K1529" s="26">
        <f>SUMIF('data-from-invoicing'!D:D,eslam.data!AR1529,'data-from-invoicing'!F:F)</f>
        <v>26537436.312999997</v>
      </c>
      <c r="L1529" s="2">
        <f t="shared" si="183"/>
        <v>849097.70299999788</v>
      </c>
      <c r="M1529" s="2"/>
      <c r="Q1529" s="23"/>
      <c r="R1529" s="2">
        <v>26267292.440000001</v>
      </c>
      <c r="S1529" s="1">
        <v>43646</v>
      </c>
      <c r="T1529" s="1">
        <v>43641</v>
      </c>
      <c r="U1529" s="1">
        <v>43639</v>
      </c>
      <c r="V1529">
        <v>42</v>
      </c>
      <c r="W1529" s="1">
        <v>43681</v>
      </c>
      <c r="X1529" s="1">
        <v>43654</v>
      </c>
      <c r="Y1529" s="2">
        <v>54321636.485714287</v>
      </c>
      <c r="AF1529" s="2">
        <v>0</v>
      </c>
      <c r="AG1529" s="14">
        <f>SUMIF('consultant-gross'!D:D,eslam.data!AQ1529,'consultant-gross'!F:F)</f>
        <v>22270031.399999999</v>
      </c>
      <c r="AH1529" s="14">
        <f>SUMIF('consultant-gross'!D:D,eslam.data!AQ1529,'consultant-gross'!G:G)</f>
        <v>54321636.485714287</v>
      </c>
      <c r="AI1529" s="14">
        <f>SUMIF('consultant-net'!D:D,eslam.data!AQ1529,'consultant-net'!F:F)</f>
        <v>26267292.440000001</v>
      </c>
      <c r="AJ1529" s="2" t="str">
        <f>VLOOKUP(A1529,'eslam-to-invoicing'!A:B,2,0)</f>
        <v>EDNC Retail &amp; Offices Civil</v>
      </c>
      <c r="AQ1529" s="2" t="str">
        <f t="shared" si="184"/>
        <v>Sodic Eastown4</v>
      </c>
      <c r="AR1529" s="2" t="str">
        <f t="shared" si="185"/>
        <v>EDNC Retail &amp; Offices Civil4</v>
      </c>
    </row>
    <row r="1530" spans="1:44" hidden="1" x14ac:dyDescent="0.3">
      <c r="A1530" s="6" t="s">
        <v>32</v>
      </c>
      <c r="B1530" s="32">
        <f>VLOOKUP(A1530,Sheet1!A:B,2,0)</f>
        <v>1</v>
      </c>
      <c r="C1530" s="6">
        <v>5</v>
      </c>
      <c r="D1530" s="25"/>
      <c r="E1530" s="2">
        <v>45005158.611809522</v>
      </c>
      <c r="F1530" s="26">
        <f>_xlfn.MAXIFS('data-from-invoicing'!E:E,'data-from-invoicing'!D:D,eslam.data!AR1530)</f>
        <v>50370296.899999999</v>
      </c>
      <c r="G1530" s="2">
        <f t="shared" si="182"/>
        <v>5365138.2881904766</v>
      </c>
      <c r="H1530" s="2"/>
      <c r="I1530" s="23"/>
      <c r="J1530" s="2">
        <f>SUMIF('collection only'!D:D,eslam.data!AQ1530,'collection only'!E:E)</f>
        <v>37056568.399999999</v>
      </c>
      <c r="K1530" s="26">
        <f>SUMIF('data-from-invoicing'!D:D,eslam.data!AR1530,'data-from-invoicing'!F:F)</f>
        <v>37056568.405000001</v>
      </c>
      <c r="L1530" s="2">
        <f t="shared" si="183"/>
        <v>5.0000026822090149E-3</v>
      </c>
      <c r="M1530" s="2"/>
      <c r="Q1530" s="23"/>
      <c r="R1530" s="2">
        <v>22056568.402714942</v>
      </c>
      <c r="S1530" s="1">
        <v>43677</v>
      </c>
      <c r="T1530" s="1">
        <v>43671</v>
      </c>
      <c r="U1530" s="1">
        <v>43671</v>
      </c>
      <c r="V1530">
        <v>42</v>
      </c>
      <c r="W1530" s="1">
        <v>43713</v>
      </c>
      <c r="X1530" s="1">
        <v>43678</v>
      </c>
      <c r="Y1530" s="2">
        <v>99326795.097523808</v>
      </c>
      <c r="Z1530" s="2">
        <v>20344137.600000009</v>
      </c>
      <c r="AF1530" s="2">
        <v>144395.63</v>
      </c>
      <c r="AG1530" s="14">
        <f>SUMIF('consultant-gross'!D:D,eslam.data!AQ1530,'consultant-gross'!F:F)</f>
        <v>45005158.611809522</v>
      </c>
      <c r="AH1530" s="14">
        <f>SUMIF('consultant-gross'!D:D,eslam.data!AQ1530,'consultant-gross'!G:G)</f>
        <v>99326795.097523808</v>
      </c>
      <c r="AI1530" s="14">
        <f>SUMIF('consultant-net'!D:D,eslam.data!AQ1530,'consultant-net'!F:F)</f>
        <v>22056568.402714938</v>
      </c>
      <c r="AJ1530" s="2" t="str">
        <f>VLOOKUP(A1530,'eslam-to-invoicing'!A:B,2,0)</f>
        <v>EDNC Retail &amp; Offices Civil</v>
      </c>
      <c r="AQ1530" s="2" t="str">
        <f t="shared" si="184"/>
        <v>Sodic Eastown5</v>
      </c>
      <c r="AR1530" s="2" t="str">
        <f t="shared" si="185"/>
        <v>EDNC Retail &amp; Offices Civil5</v>
      </c>
    </row>
    <row r="1531" spans="1:44" hidden="1" x14ac:dyDescent="0.3">
      <c r="A1531" s="6" t="s">
        <v>32</v>
      </c>
      <c r="B1531" s="6">
        <f>VLOOKUP(A1531,Sheet1!A:B,2,0)</f>
        <v>1</v>
      </c>
      <c r="C1531" s="6">
        <v>6</v>
      </c>
      <c r="D1531" s="25"/>
      <c r="E1531" s="2">
        <v>38734277.150095247</v>
      </c>
      <c r="F1531" s="26">
        <f>_xlfn.MAXIFS('data-from-invoicing'!E:E,'data-from-invoicing'!D:D,eslam.data!AR1531)</f>
        <v>38734277.149999999</v>
      </c>
      <c r="G1531" s="2">
        <f t="shared" si="182"/>
        <v>-9.5248222351074219E-5</v>
      </c>
      <c r="H1531" s="2"/>
      <c r="I1531" s="23"/>
      <c r="J1531" s="2">
        <f>SUMIF('collection only'!D:D,eslam.data!AQ1531,'collection only'!E:E)</f>
        <v>28554847.670000002</v>
      </c>
      <c r="K1531" s="26">
        <f>SUMIF('data-from-invoicing'!D:D,eslam.data!AR1531,'data-from-invoicing'!F:F)</f>
        <v>28614412.987499997</v>
      </c>
      <c r="L1531" s="2">
        <f t="shared" si="183"/>
        <v>59565.317499995232</v>
      </c>
      <c r="M1531" s="2"/>
      <c r="Q1531" s="23"/>
      <c r="R1531" s="2">
        <v>28554847.68</v>
      </c>
      <c r="S1531" s="1">
        <v>43708</v>
      </c>
      <c r="T1531" s="1">
        <v>43702</v>
      </c>
      <c r="U1531" s="1">
        <v>43696</v>
      </c>
      <c r="V1531">
        <v>42</v>
      </c>
      <c r="W1531" s="1">
        <v>43738</v>
      </c>
      <c r="X1531" s="1">
        <v>43716</v>
      </c>
      <c r="Y1531" s="2">
        <v>138061072.24761909</v>
      </c>
      <c r="Z1531" s="2">
        <v>20344137.600000001</v>
      </c>
      <c r="AF1531" s="2">
        <v>607331.67999999993</v>
      </c>
      <c r="AG1531" s="14">
        <f>SUMIF('consultant-gross'!D:D,eslam.data!AQ1531,'consultant-gross'!F:F)</f>
        <v>38734277.150095254</v>
      </c>
      <c r="AH1531" s="14">
        <f>SUMIF('consultant-gross'!D:D,eslam.data!AQ1531,'consultant-gross'!G:G)</f>
        <v>138061072.24761906</v>
      </c>
      <c r="AI1531" s="14">
        <f>SUMIF('consultant-net'!D:D,eslam.data!AQ1531,'consultant-net'!F:F)</f>
        <v>28554847.68</v>
      </c>
      <c r="AJ1531" s="2" t="str">
        <f>VLOOKUP(A1531,'eslam-to-invoicing'!A:B,2,0)</f>
        <v>EDNC Retail &amp; Offices Civil</v>
      </c>
      <c r="AQ1531" s="2" t="str">
        <f t="shared" si="184"/>
        <v>Sodic Eastown6</v>
      </c>
      <c r="AR1531" s="2" t="str">
        <f t="shared" si="185"/>
        <v>EDNC Retail &amp; Offices Civil6</v>
      </c>
    </row>
    <row r="1532" spans="1:44" hidden="1" x14ac:dyDescent="0.3">
      <c r="A1532" s="6" t="s">
        <v>32</v>
      </c>
      <c r="B1532" s="32">
        <f>VLOOKUP(A1532,Sheet1!A:B,2,0)</f>
        <v>1</v>
      </c>
      <c r="C1532" s="6">
        <v>7</v>
      </c>
      <c r="D1532" s="25"/>
      <c r="E1532" s="2">
        <v>65627417.190476149</v>
      </c>
      <c r="F1532" s="26">
        <f>_xlfn.MAXIFS('data-from-invoicing'!E:E,'data-from-invoicing'!D:D,eslam.data!AR1532)</f>
        <v>46252048.049999997</v>
      </c>
      <c r="G1532" s="2">
        <f t="shared" si="182"/>
        <v>-19375369.140476152</v>
      </c>
      <c r="H1532" s="2"/>
      <c r="I1532" s="23"/>
      <c r="J1532" s="2">
        <f>SUMIF('collection only'!D:D,eslam.data!AQ1532,'collection only'!E:E)</f>
        <v>38197130.950000003</v>
      </c>
      <c r="K1532" s="26">
        <f>SUMIF('data-from-invoicing'!D:D,eslam.data!AR1532,'data-from-invoicing'!F:F)</f>
        <v>38197130.9705</v>
      </c>
      <c r="L1532" s="2">
        <f t="shared" si="183"/>
        <v>2.0499996840953827E-2</v>
      </c>
      <c r="M1532" s="2"/>
      <c r="Q1532" s="23"/>
      <c r="S1532" s="1">
        <v>43738</v>
      </c>
      <c r="T1532" s="1">
        <v>43733</v>
      </c>
      <c r="U1532" s="1">
        <v>43724</v>
      </c>
      <c r="V1532">
        <v>42</v>
      </c>
      <c r="W1532" s="1">
        <v>43766</v>
      </c>
      <c r="X1532" s="1">
        <v>43772</v>
      </c>
      <c r="Y1532" s="2">
        <v>203688489.43809521</v>
      </c>
      <c r="Z1532" s="2">
        <v>5537718</v>
      </c>
      <c r="AF1532" s="2">
        <v>921272.68</v>
      </c>
      <c r="AG1532" s="14">
        <f>SUMIF('consultant-gross'!D:D,eslam.data!AQ1532,'consultant-gross'!F:F)</f>
        <v>0</v>
      </c>
      <c r="AH1532" s="14">
        <f>SUMIF('consultant-gross'!D:D,eslam.data!AQ1532,'consultant-gross'!G:G)</f>
        <v>0</v>
      </c>
      <c r="AI1532" s="14">
        <f>SUMIF('consultant-net'!D:D,eslam.data!AQ1532,'consultant-net'!F:F)</f>
        <v>38890621.047344498</v>
      </c>
      <c r="AJ1532" s="2" t="str">
        <f>VLOOKUP(A1532,'eslam-to-invoicing'!A:B,2,0)</f>
        <v>EDNC Retail &amp; Offices Civil</v>
      </c>
      <c r="AQ1532" s="2" t="str">
        <f t="shared" si="184"/>
        <v>Sodic Eastown7</v>
      </c>
      <c r="AR1532" s="2" t="str">
        <f t="shared" si="185"/>
        <v>EDNC Retail &amp; Offices Civil7</v>
      </c>
    </row>
    <row r="1533" spans="1:44" hidden="1" x14ac:dyDescent="0.3">
      <c r="A1533" s="6" t="s">
        <v>32</v>
      </c>
      <c r="B1533" s="32">
        <f>VLOOKUP(A1533,Sheet1!A:B,2,0)</f>
        <v>1</v>
      </c>
      <c r="C1533" s="6">
        <v>8</v>
      </c>
      <c r="D1533" s="25"/>
      <c r="E1533" s="2">
        <v>85059782.152381003</v>
      </c>
      <c r="F1533" s="26">
        <f>_xlfn.MAXIFS('data-from-invoicing'!E:E,'data-from-invoicing'!D:D,eslam.data!AR1533)</f>
        <v>82004688.269999996</v>
      </c>
      <c r="G1533" s="2">
        <f t="shared" si="182"/>
        <v>-3055093.8823810071</v>
      </c>
      <c r="H1533" s="2"/>
      <c r="I1533" s="23"/>
      <c r="J1533" s="2">
        <f>SUMIF('collection only'!D:D,eslam.data!AQ1533,'collection only'!E:E)</f>
        <v>55532397.609999999</v>
      </c>
      <c r="K1533" s="26">
        <f>SUMIF('data-from-invoicing'!D:D,eslam.data!AR1533,'data-from-invoicing'!F:F)</f>
        <v>59087057.733499996</v>
      </c>
      <c r="L1533" s="2">
        <f t="shared" si="183"/>
        <v>3554660.123499997</v>
      </c>
      <c r="M1533" s="2"/>
      <c r="Q1533" s="23"/>
      <c r="R1533" s="2">
        <v>58794871.950000003</v>
      </c>
      <c r="S1533" s="1">
        <v>43769</v>
      </c>
      <c r="T1533" s="1">
        <v>43768</v>
      </c>
      <c r="U1533" s="1">
        <v>43771</v>
      </c>
      <c r="V1533">
        <v>42</v>
      </c>
      <c r="W1533" s="1">
        <v>43813</v>
      </c>
      <c r="X1533" s="1">
        <v>43783</v>
      </c>
      <c r="Y1533" s="2">
        <v>288748271.59047621</v>
      </c>
      <c r="Z1533" s="2">
        <v>1266429.46</v>
      </c>
      <c r="AF1533" s="2">
        <v>707331.67999999993</v>
      </c>
      <c r="AG1533" s="14">
        <f>SUMIF('consultant-gross'!D:D,eslam.data!AQ1533,'consultant-gross'!F:F)</f>
        <v>85059782.152381003</v>
      </c>
      <c r="AH1533" s="14">
        <f>SUMIF('consultant-gross'!D:D,eslam.data!AQ1533,'consultant-gross'!G:G)</f>
        <v>288748271.59047621</v>
      </c>
      <c r="AI1533" s="14">
        <f>SUMIF('consultant-net'!D:D,eslam.data!AQ1533,'consultant-net'!F:F)</f>
        <v>58794871.950000003</v>
      </c>
      <c r="AJ1533" s="2" t="str">
        <f>VLOOKUP(A1533,'eslam-to-invoicing'!A:B,2,0)</f>
        <v>EDNC Retail &amp; Offices Civil</v>
      </c>
      <c r="AQ1533" s="2" t="str">
        <f t="shared" si="184"/>
        <v>Sodic Eastown8</v>
      </c>
      <c r="AR1533" s="2" t="str">
        <f t="shared" si="185"/>
        <v>EDNC Retail &amp; Offices Civil8</v>
      </c>
    </row>
    <row r="1534" spans="1:44" hidden="1" x14ac:dyDescent="0.3">
      <c r="A1534" s="6" t="s">
        <v>32</v>
      </c>
      <c r="B1534" s="32">
        <f>VLOOKUP(A1534,Sheet1!A:B,2,0)</f>
        <v>1</v>
      </c>
      <c r="C1534" s="6">
        <v>9</v>
      </c>
      <c r="D1534" s="25"/>
      <c r="E1534" s="2">
        <v>16046909.91428566</v>
      </c>
      <c r="F1534" s="26">
        <f>_xlfn.MAXIFS('data-from-invoicing'!E:E,'data-from-invoicing'!D:D,eslam.data!AR1534)</f>
        <v>19102003.800000001</v>
      </c>
      <c r="G1534" s="2">
        <f t="shared" si="182"/>
        <v>3055093.885714341</v>
      </c>
      <c r="H1534" s="2"/>
      <c r="I1534" s="23"/>
      <c r="J1534" s="2">
        <f>SUMIF('collection only'!D:D,eslam.data!AQ1534,'collection only'!E:E)</f>
        <v>40504812.259999998</v>
      </c>
      <c r="K1534" s="26">
        <f>SUMIF('data-from-invoicing'!D:D,eslam.data!AR1534,'data-from-invoicing'!F:F)</f>
        <v>40883545.557999998</v>
      </c>
      <c r="L1534" s="2">
        <f t="shared" si="183"/>
        <v>378733.29800000042</v>
      </c>
      <c r="M1534" s="2"/>
      <c r="Q1534" s="23"/>
      <c r="R1534" s="2">
        <v>40504812.259999998</v>
      </c>
      <c r="S1534" s="1">
        <v>43799</v>
      </c>
      <c r="T1534" s="1">
        <v>43799</v>
      </c>
      <c r="U1534" s="1">
        <v>43802</v>
      </c>
      <c r="V1534">
        <v>42</v>
      </c>
      <c r="W1534" s="1">
        <v>43844</v>
      </c>
      <c r="X1534" s="1">
        <v>43829</v>
      </c>
      <c r="Y1534" s="2">
        <v>304795181.50476187</v>
      </c>
      <c r="Z1534" s="2">
        <v>39767000.799999997</v>
      </c>
      <c r="AF1534" s="2">
        <v>2750976.18</v>
      </c>
      <c r="AG1534" s="14">
        <f>SUMIF('consultant-gross'!D:D,eslam.data!AQ1534,'consultant-gross'!F:F)</f>
        <v>0</v>
      </c>
      <c r="AH1534" s="14">
        <f>SUMIF('consultant-gross'!D:D,eslam.data!AQ1534,'consultant-gross'!G:G)</f>
        <v>0</v>
      </c>
      <c r="AI1534" s="14">
        <f>SUMIF('consultant-net'!D:D,eslam.data!AQ1534,'consultant-net'!F:F)</f>
        <v>0</v>
      </c>
      <c r="AJ1534" s="2" t="str">
        <f>VLOOKUP(A1534,'eslam-to-invoicing'!A:B,2,0)</f>
        <v>EDNC Retail &amp; Offices Civil</v>
      </c>
      <c r="AQ1534" s="2" t="str">
        <f t="shared" si="184"/>
        <v>Sodic Eastown9</v>
      </c>
      <c r="AR1534" s="2" t="str">
        <f t="shared" si="185"/>
        <v>EDNC Retail &amp; Offices Civil9</v>
      </c>
    </row>
    <row r="1535" spans="1:44" hidden="1" x14ac:dyDescent="0.3">
      <c r="A1535" s="6" t="s">
        <v>32</v>
      </c>
      <c r="B1535" s="6">
        <f>VLOOKUP(A1535,Sheet1!A:B,2,0)</f>
        <v>1</v>
      </c>
      <c r="C1535" s="6">
        <v>10</v>
      </c>
      <c r="D1535" s="25"/>
      <c r="E1535" s="2">
        <v>82638241.076189518</v>
      </c>
      <c r="F1535" s="26">
        <f>_xlfn.MAXIFS('data-from-invoicing'!E:E,'data-from-invoicing'!D:D,eslam.data!AR1535)</f>
        <v>82638241.079999998</v>
      </c>
      <c r="G1535" s="2">
        <f t="shared" si="182"/>
        <v>3.8104802370071411E-3</v>
      </c>
      <c r="H1535" s="2"/>
      <c r="I1535" s="23"/>
      <c r="J1535" s="2">
        <f>SUMIF('collection only'!D:D,eslam.data!AQ1535,'collection only'!E:E)</f>
        <v>32553581.239999998</v>
      </c>
      <c r="K1535" s="26">
        <f>SUMIF('data-from-invoicing'!D:D,eslam.data!AR1535,'data-from-invoicing'!F:F)</f>
        <v>33486093.463999998</v>
      </c>
      <c r="L1535" s="2">
        <f t="shared" si="183"/>
        <v>932512.22399999946</v>
      </c>
      <c r="M1535" s="2"/>
      <c r="Q1535" s="23"/>
      <c r="R1535" s="2">
        <v>32553581.239999998</v>
      </c>
      <c r="S1535" s="1">
        <v>43830</v>
      </c>
      <c r="T1535" s="1">
        <v>43830</v>
      </c>
      <c r="U1535" s="1">
        <v>43837</v>
      </c>
      <c r="V1535">
        <v>42</v>
      </c>
      <c r="W1535" s="1">
        <v>43879</v>
      </c>
      <c r="X1535" s="1">
        <v>43850</v>
      </c>
      <c r="Y1535" s="2">
        <v>387433422.58095139</v>
      </c>
      <c r="Z1535" s="2">
        <v>9.9999999999999995E-7</v>
      </c>
      <c r="AF1535" s="2">
        <v>3038523.68</v>
      </c>
      <c r="AG1535" s="14">
        <f>SUMIF('consultant-gross'!D:D,eslam.data!AQ1535,'consultant-gross'!F:F)</f>
        <v>88119712.72380954</v>
      </c>
      <c r="AH1535" s="14">
        <f>SUMIF('consultant-gross'!D:D,eslam.data!AQ1535,'consultant-gross'!G:G)</f>
        <v>392914894.22857141</v>
      </c>
      <c r="AI1535" s="14">
        <f>SUMIF('consultant-net'!D:D,eslam.data!AQ1535,'consultant-net'!F:F)</f>
        <v>36785436.359999999</v>
      </c>
      <c r="AJ1535" s="2" t="str">
        <f>VLOOKUP(A1535,'eslam-to-invoicing'!A:B,2,0)</f>
        <v>EDNC Retail &amp; Offices Civil</v>
      </c>
      <c r="AQ1535" s="2" t="str">
        <f t="shared" si="184"/>
        <v>Sodic Eastown10</v>
      </c>
      <c r="AR1535" s="2" t="str">
        <f t="shared" si="185"/>
        <v>EDNC Retail &amp; Offices Civil10</v>
      </c>
    </row>
    <row r="1536" spans="1:44" hidden="1" x14ac:dyDescent="0.3">
      <c r="A1536" s="6" t="s">
        <v>32</v>
      </c>
      <c r="B1536" s="6">
        <f>VLOOKUP(A1536,Sheet1!A:B,2,0)</f>
        <v>1</v>
      </c>
      <c r="C1536" s="6">
        <v>11</v>
      </c>
      <c r="D1536" s="25"/>
      <c r="E1536" s="2">
        <v>36710088.577454329</v>
      </c>
      <c r="F1536" s="26">
        <f>_xlfn.MAXIFS('data-from-invoicing'!E:E,'data-from-invoicing'!D:D,eslam.data!AR1536)</f>
        <v>36710088.579999998</v>
      </c>
      <c r="G1536" s="2">
        <f t="shared" si="182"/>
        <v>2.5456696748733521E-3</v>
      </c>
      <c r="H1536" s="2"/>
      <c r="I1536" s="23"/>
      <c r="J1536" s="2">
        <f>SUMIF('collection only'!D:D,eslam.data!AQ1536,'collection only'!E:E)</f>
        <v>27179529.392899614</v>
      </c>
      <c r="K1536" s="26">
        <f>SUMIF('data-from-invoicing'!D:D,eslam.data!AR1536,'data-from-invoicing'!F:F)</f>
        <v>29504362.289000001</v>
      </c>
      <c r="L1536" s="2">
        <f t="shared" si="183"/>
        <v>2324832.896100387</v>
      </c>
      <c r="M1536" s="2"/>
      <c r="Q1536" s="23"/>
      <c r="R1536" s="2">
        <v>27179529.39289961</v>
      </c>
      <c r="S1536" s="1">
        <v>43861</v>
      </c>
      <c r="T1536" s="1">
        <v>43861</v>
      </c>
      <c r="U1536" s="1">
        <v>43864</v>
      </c>
      <c r="V1536">
        <v>42</v>
      </c>
      <c r="W1536" s="1">
        <v>43906</v>
      </c>
      <c r="X1536" s="1">
        <v>43880</v>
      </c>
      <c r="Y1536" s="2">
        <v>424143511.15840572</v>
      </c>
      <c r="AF1536" s="2">
        <v>3038523.68</v>
      </c>
      <c r="AG1536" s="14">
        <f>SUMIF('consultant-gross'!D:D,eslam.data!AQ1536,'consultant-gross'!F:F)</f>
        <v>0</v>
      </c>
      <c r="AH1536" s="14">
        <f>SUMIF('consultant-gross'!D:D,eslam.data!AQ1536,'consultant-gross'!G:G)</f>
        <v>0</v>
      </c>
      <c r="AI1536" s="14">
        <f>SUMIF('consultant-net'!D:D,eslam.data!AQ1536,'consultant-net'!F:F)</f>
        <v>0</v>
      </c>
      <c r="AJ1536" s="2" t="str">
        <f>VLOOKUP(A1536,'eslam-to-invoicing'!A:B,2,0)</f>
        <v>EDNC Retail &amp; Offices Civil</v>
      </c>
      <c r="AQ1536" s="2" t="str">
        <f t="shared" si="184"/>
        <v>Sodic Eastown11</v>
      </c>
      <c r="AR1536" s="2" t="str">
        <f t="shared" si="185"/>
        <v>EDNC Retail &amp; Offices Civil11</v>
      </c>
    </row>
    <row r="1537" spans="1:44" hidden="1" x14ac:dyDescent="0.3">
      <c r="A1537" s="6" t="s">
        <v>32</v>
      </c>
      <c r="B1537" s="32">
        <f>VLOOKUP(A1537,Sheet1!A:B,2,0)</f>
        <v>1</v>
      </c>
      <c r="C1537" s="6">
        <v>12</v>
      </c>
      <c r="D1537" s="25"/>
      <c r="E1537" s="2">
        <v>26833421.41302282</v>
      </c>
      <c r="F1537" s="26">
        <f>_xlfn.MAXIFS('data-from-invoicing'!E:E,'data-from-invoicing'!D:D,eslam.data!AR1537)</f>
        <v>33309635.839999996</v>
      </c>
      <c r="G1537" s="2">
        <f t="shared" si="182"/>
        <v>6476214.4269771762</v>
      </c>
      <c r="H1537" s="2"/>
      <c r="I1537" s="23"/>
      <c r="J1537" s="2">
        <f>SUMIF('collection only'!D:D,eslam.data!AQ1537,'collection only'!E:E)</f>
        <v>19553108.789999999</v>
      </c>
      <c r="K1537" s="26">
        <f>SUMIF('data-from-invoicing'!D:D,eslam.data!AR1537,'data-from-invoicing'!F:F)</f>
        <v>24940111.319499999</v>
      </c>
      <c r="L1537" s="2">
        <f t="shared" si="183"/>
        <v>5387002.5295000002</v>
      </c>
      <c r="M1537" s="2"/>
      <c r="Q1537" s="23"/>
      <c r="R1537" s="2">
        <v>19553108.77</v>
      </c>
      <c r="S1537" s="1">
        <v>43890</v>
      </c>
      <c r="T1537" s="1">
        <v>43890</v>
      </c>
      <c r="U1537" s="1">
        <v>43894</v>
      </c>
      <c r="V1537">
        <v>42</v>
      </c>
      <c r="W1537" s="1">
        <v>43936</v>
      </c>
      <c r="X1537" s="1">
        <v>43919</v>
      </c>
      <c r="Y1537" s="2">
        <v>450976932.57142848</v>
      </c>
      <c r="AF1537" s="2">
        <v>3314791.44</v>
      </c>
      <c r="AG1537" s="14">
        <f>SUMIF('consultant-gross'!D:D,eslam.data!AQ1537,'consultant-gross'!F:F)</f>
        <v>26833421.413022816</v>
      </c>
      <c r="AH1537" s="14">
        <f>SUMIF('consultant-gross'!D:D,eslam.data!AQ1537,'consultant-gross'!G:G)</f>
        <v>450976932.57142854</v>
      </c>
      <c r="AI1537" s="14">
        <f>SUMIF('consultant-net'!D:D,eslam.data!AQ1537,'consultant-net'!F:F)</f>
        <v>19553108.77</v>
      </c>
      <c r="AJ1537" s="2" t="str">
        <f>VLOOKUP(A1537,'eslam-to-invoicing'!A:B,2,0)</f>
        <v>EDNC Retail &amp; Offices Civil</v>
      </c>
      <c r="AQ1537" s="2" t="str">
        <f t="shared" si="184"/>
        <v>Sodic Eastown12</v>
      </c>
      <c r="AR1537" s="2" t="str">
        <f t="shared" si="185"/>
        <v>EDNC Retail &amp; Offices Civil12</v>
      </c>
    </row>
    <row r="1538" spans="1:44" hidden="1" x14ac:dyDescent="0.3">
      <c r="A1538" s="6" t="s">
        <v>32</v>
      </c>
      <c r="B1538" s="32">
        <f>VLOOKUP(A1538,Sheet1!A:B,2,0)</f>
        <v>1</v>
      </c>
      <c r="C1538" s="6">
        <v>13</v>
      </c>
      <c r="D1538" s="25"/>
      <c r="E1538" s="2">
        <v>22228765.612092439</v>
      </c>
      <c r="F1538" s="26">
        <f>_xlfn.MAXIFS('data-from-invoicing'!E:E,'data-from-invoicing'!D:D,eslam.data!AR1538)</f>
        <v>15752551.189999999</v>
      </c>
      <c r="G1538" s="2">
        <f t="shared" si="182"/>
        <v>-6476214.4220924396</v>
      </c>
      <c r="H1538" s="2"/>
      <c r="I1538" s="23"/>
      <c r="J1538" s="2">
        <f>SUMIF('collection only'!D:D,eslam.data!AQ1538,'collection only'!E:E)</f>
        <v>16201534.039999999</v>
      </c>
      <c r="K1538" s="26">
        <f>SUMIF('data-from-invoicing'!D:D,eslam.data!AR1538,'data-from-invoicing'!F:F)</f>
        <v>13698867.909499999</v>
      </c>
      <c r="L1538" s="2">
        <f t="shared" si="183"/>
        <v>-2502666.1305</v>
      </c>
      <c r="M1538" s="2"/>
      <c r="Q1538" s="23"/>
      <c r="R1538" s="2">
        <v>16201534.039999999</v>
      </c>
      <c r="S1538" s="1">
        <v>43921</v>
      </c>
      <c r="T1538" s="1">
        <v>43914</v>
      </c>
      <c r="U1538" s="1">
        <v>43915</v>
      </c>
      <c r="V1538">
        <v>42</v>
      </c>
      <c r="W1538" s="1">
        <v>43957</v>
      </c>
      <c r="X1538" s="1">
        <v>43968</v>
      </c>
      <c r="Y1538" s="2">
        <v>473205698.18352097</v>
      </c>
      <c r="AF1538" s="2">
        <v>2704423.44</v>
      </c>
      <c r="AG1538" s="14">
        <f>SUMIF('consultant-gross'!D:D,eslam.data!AQ1538,'consultant-gross'!F:F)</f>
        <v>26192906.028571427</v>
      </c>
      <c r="AH1538" s="14">
        <f>SUMIF('consultant-gross'!D:D,eslam.data!AQ1538,'consultant-gross'!G:G)</f>
        <v>477169838.59999996</v>
      </c>
      <c r="AI1538" s="14">
        <f>SUMIF('consultant-net'!D:D,eslam.data!AQ1538,'consultant-net'!F:F)</f>
        <v>19217788.539999999</v>
      </c>
      <c r="AJ1538" s="2" t="str">
        <f>VLOOKUP(A1538,'eslam-to-invoicing'!A:B,2,0)</f>
        <v>EDNC Retail &amp; Offices Civil</v>
      </c>
      <c r="AQ1538" s="2" t="str">
        <f t="shared" si="184"/>
        <v>Sodic Eastown13</v>
      </c>
      <c r="AR1538" s="2" t="str">
        <f t="shared" si="185"/>
        <v>EDNC Retail &amp; Offices Civil13</v>
      </c>
    </row>
    <row r="1539" spans="1:44" hidden="1" x14ac:dyDescent="0.3">
      <c r="A1539" s="6" t="s">
        <v>32</v>
      </c>
      <c r="B1539" s="6">
        <f>VLOOKUP(A1539,Sheet1!A:B,2,0)</f>
        <v>1</v>
      </c>
      <c r="C1539" s="6">
        <v>14</v>
      </c>
      <c r="D1539" s="25"/>
      <c r="E1539" s="2">
        <v>24418089.968859971</v>
      </c>
      <c r="F1539" s="26">
        <f>_xlfn.MAXIFS('data-from-invoicing'!E:E,'data-from-invoicing'!D:D,eslam.data!AR1539)</f>
        <v>24418089.969999999</v>
      </c>
      <c r="G1539" s="2">
        <f t="shared" si="182"/>
        <v>1.1400282382965088E-3</v>
      </c>
      <c r="H1539" s="2"/>
      <c r="I1539" s="23"/>
      <c r="J1539" s="2">
        <f>SUMIF('collection only'!D:D,eslam.data!AQ1539,'collection only'!E:E)</f>
        <v>16537461.58</v>
      </c>
      <c r="K1539" s="26">
        <f>SUMIF('data-from-invoicing'!D:D,eslam.data!AR1539,'data-from-invoicing'!F:F)</f>
        <v>17859899.478500001</v>
      </c>
      <c r="L1539" s="2">
        <f t="shared" si="183"/>
        <v>1322437.8985000011</v>
      </c>
      <c r="M1539" s="2"/>
      <c r="Q1539" s="23"/>
      <c r="R1539" s="2">
        <v>16537461.58</v>
      </c>
      <c r="S1539" s="1">
        <v>43951</v>
      </c>
      <c r="T1539" s="1">
        <v>43958</v>
      </c>
      <c r="U1539" s="1">
        <v>43961</v>
      </c>
      <c r="V1539">
        <v>42</v>
      </c>
      <c r="W1539" s="1">
        <v>44003</v>
      </c>
      <c r="X1539" s="1">
        <v>43997</v>
      </c>
      <c r="Y1539" s="2">
        <v>497623788.15238088</v>
      </c>
      <c r="AF1539" s="2">
        <v>3495935.44</v>
      </c>
      <c r="AG1539" s="14">
        <f>SUMIF('consultant-gross'!D:D,eslam.data!AQ1539,'consultant-gross'!F:F)</f>
        <v>0</v>
      </c>
      <c r="AH1539" s="14">
        <f>SUMIF('consultant-gross'!D:D,eslam.data!AQ1539,'consultant-gross'!G:G)</f>
        <v>0</v>
      </c>
      <c r="AI1539" s="14">
        <f>SUMIF('consultant-net'!D:D,eslam.data!AQ1539,'consultant-net'!F:F)</f>
        <v>0</v>
      </c>
      <c r="AJ1539" s="2" t="str">
        <f>VLOOKUP(A1539,'eslam-to-invoicing'!A:B,2,0)</f>
        <v>EDNC Retail &amp; Offices Civil</v>
      </c>
      <c r="AQ1539" s="2" t="str">
        <f t="shared" si="184"/>
        <v>Sodic Eastown14</v>
      </c>
      <c r="AR1539" s="2" t="str">
        <f t="shared" si="185"/>
        <v>EDNC Retail &amp; Offices Civil14</v>
      </c>
    </row>
    <row r="1540" spans="1:44" hidden="1" x14ac:dyDescent="0.3">
      <c r="A1540" s="6" t="s">
        <v>32</v>
      </c>
      <c r="B1540" s="6">
        <f>VLOOKUP(A1540,Sheet1!A:B,2,0)</f>
        <v>1</v>
      </c>
      <c r="C1540" s="6">
        <v>15</v>
      </c>
      <c r="D1540" s="25"/>
      <c r="E1540" s="2">
        <v>19101976.117630482</v>
      </c>
      <c r="F1540" s="26">
        <f>_xlfn.MAXIFS('data-from-invoicing'!E:E,'data-from-invoicing'!D:D,eslam.data!AR1540)</f>
        <v>19101976.120000001</v>
      </c>
      <c r="G1540" s="2">
        <f t="shared" si="182"/>
        <v>2.3695193231105804E-3</v>
      </c>
      <c r="H1540" s="2"/>
      <c r="I1540" s="23"/>
      <c r="J1540" s="2">
        <f>SUMIF('collection only'!D:D,eslam.data!AQ1540,'collection only'!E:E)</f>
        <v>12895954</v>
      </c>
      <c r="K1540" s="26">
        <f>SUMIF('data-from-invoicing'!D:D,eslam.data!AR1540,'data-from-invoicing'!F:F)</f>
        <v>12895954</v>
      </c>
      <c r="L1540" s="2">
        <f t="shared" si="183"/>
        <v>0</v>
      </c>
      <c r="M1540" s="2"/>
      <c r="Q1540" s="23"/>
      <c r="R1540" s="2">
        <v>12895953.95582917</v>
      </c>
      <c r="S1540" s="1">
        <v>43982</v>
      </c>
      <c r="T1540" s="1">
        <v>43984</v>
      </c>
      <c r="U1540" s="1">
        <v>43988</v>
      </c>
      <c r="V1540">
        <v>42</v>
      </c>
      <c r="W1540" s="1">
        <v>44030</v>
      </c>
      <c r="X1540" s="1">
        <v>44005</v>
      </c>
      <c r="Y1540" s="2">
        <v>516725764.27001143</v>
      </c>
      <c r="AF1540" s="2">
        <v>4174771.13</v>
      </c>
      <c r="AG1540" s="14">
        <f>SUMIF('consultant-gross'!D:D,eslam.data!AQ1540,'consultant-gross'!F:F)</f>
        <v>0</v>
      </c>
      <c r="AH1540" s="14">
        <f>SUMIF('consultant-gross'!D:D,eslam.data!AQ1540,'consultant-gross'!G:G)</f>
        <v>0</v>
      </c>
      <c r="AI1540" s="14">
        <f>SUMIF('consultant-net'!D:D,eslam.data!AQ1540,'consultant-net'!F:F)</f>
        <v>0</v>
      </c>
      <c r="AJ1540" s="2" t="str">
        <f>VLOOKUP(A1540,'eslam-to-invoicing'!A:B,2,0)</f>
        <v>EDNC Retail &amp; Offices Civil</v>
      </c>
      <c r="AQ1540" s="2" t="str">
        <f t="shared" si="184"/>
        <v>Sodic Eastown15</v>
      </c>
      <c r="AR1540" s="2" t="str">
        <f t="shared" si="185"/>
        <v>EDNC Retail &amp; Offices Civil15</v>
      </c>
    </row>
    <row r="1541" spans="1:44" hidden="1" x14ac:dyDescent="0.3">
      <c r="A1541" s="6" t="s">
        <v>32</v>
      </c>
      <c r="B1541" s="6">
        <f>VLOOKUP(A1541,Sheet1!A:B,2,0)</f>
        <v>1</v>
      </c>
      <c r="C1541" s="6">
        <v>16</v>
      </c>
      <c r="D1541" s="25"/>
      <c r="E1541" s="2">
        <v>42785902.701259971</v>
      </c>
      <c r="F1541" s="26">
        <f>_xlfn.MAXIFS('data-from-invoicing'!E:E,'data-from-invoicing'!D:D,eslam.data!AR1541)</f>
        <v>42785902.689999998</v>
      </c>
      <c r="G1541" s="2">
        <f t="shared" si="182"/>
        <v>-1.1259973049163818E-2</v>
      </c>
      <c r="H1541" s="2"/>
      <c r="I1541" s="23"/>
      <c r="J1541" s="2">
        <f>SUMIF('collection only'!D:D,eslam.data!AQ1541,'collection only'!E:E)</f>
        <v>30145771.57</v>
      </c>
      <c r="K1541" s="26">
        <f>SUMIF('data-from-invoicing'!D:D,eslam.data!AR1541,'data-from-invoicing'!F:F)</f>
        <v>31947230.034500003</v>
      </c>
      <c r="L1541" s="2">
        <f t="shared" si="183"/>
        <v>1801458.4645000026</v>
      </c>
      <c r="M1541" s="2"/>
      <c r="Q1541" s="23"/>
      <c r="R1541" s="2">
        <v>30145771.53148805</v>
      </c>
      <c r="S1541" s="1">
        <v>44012</v>
      </c>
      <c r="T1541" s="1">
        <v>44012</v>
      </c>
      <c r="U1541" s="1">
        <v>44016</v>
      </c>
      <c r="V1541">
        <v>42</v>
      </c>
      <c r="W1541" s="1">
        <v>44058</v>
      </c>
      <c r="X1541" s="1">
        <v>44053</v>
      </c>
      <c r="Y1541" s="2">
        <v>559511666.9712714</v>
      </c>
      <c r="AF1541" s="2">
        <v>4707294.5199999996</v>
      </c>
      <c r="AG1541" s="14">
        <f>SUMIF('consultant-gross'!D:D,eslam.data!AQ1541,'consultant-gross'!F:F)</f>
        <v>0</v>
      </c>
      <c r="AH1541" s="14">
        <f>SUMIF('consultant-gross'!D:D,eslam.data!AQ1541,'consultant-gross'!G:G)</f>
        <v>0</v>
      </c>
      <c r="AI1541" s="14">
        <f>SUMIF('consultant-net'!D:D,eslam.data!AQ1541,'consultant-net'!F:F)</f>
        <v>0</v>
      </c>
      <c r="AJ1541" s="2" t="str">
        <f>VLOOKUP(A1541,'eslam-to-invoicing'!A:B,2,0)</f>
        <v>EDNC Retail &amp; Offices Civil</v>
      </c>
      <c r="AQ1541" s="2" t="str">
        <f t="shared" si="184"/>
        <v>Sodic Eastown16</v>
      </c>
      <c r="AR1541" s="2" t="str">
        <f t="shared" si="185"/>
        <v>EDNC Retail &amp; Offices Civil16</v>
      </c>
    </row>
    <row r="1542" spans="1:44" hidden="1" x14ac:dyDescent="0.3">
      <c r="A1542" s="6" t="s">
        <v>32</v>
      </c>
      <c r="B1542" s="6">
        <f>VLOOKUP(A1542,Sheet1!A:B,2,0)</f>
        <v>1</v>
      </c>
      <c r="C1542" s="6">
        <v>17</v>
      </c>
      <c r="D1542" s="25"/>
      <c r="E1542" s="2">
        <v>30425304.067319989</v>
      </c>
      <c r="F1542" s="26">
        <f>_xlfn.MAXIFS('data-from-invoicing'!E:E,'data-from-invoicing'!D:D,eslam.data!AR1542)</f>
        <v>30425304.069999997</v>
      </c>
      <c r="G1542" s="2">
        <f t="shared" si="182"/>
        <v>2.6800073683261871E-3</v>
      </c>
      <c r="H1542" s="2"/>
      <c r="I1542" s="23"/>
      <c r="J1542" s="2">
        <f>SUMIF('collection only'!D:D,eslam.data!AQ1542,'collection only'!E:E)</f>
        <v>20899381.34</v>
      </c>
      <c r="K1542" s="26">
        <f>SUMIF('data-from-invoicing'!D:D,eslam.data!AR1542,'data-from-invoicing'!F:F)</f>
        <v>23516460.0735</v>
      </c>
      <c r="L1542" s="2">
        <f t="shared" si="183"/>
        <v>2617078.7335000001</v>
      </c>
      <c r="M1542" s="2"/>
      <c r="Q1542" s="23"/>
      <c r="R1542" s="2">
        <v>20899381.382340759</v>
      </c>
      <c r="S1542" s="1">
        <v>44043</v>
      </c>
      <c r="T1542" s="1">
        <v>44051</v>
      </c>
      <c r="U1542" s="1">
        <v>44053</v>
      </c>
      <c r="V1542">
        <v>42</v>
      </c>
      <c r="W1542" s="1">
        <v>44095</v>
      </c>
      <c r="X1542" s="1">
        <v>44081</v>
      </c>
      <c r="Y1542" s="2">
        <v>589936971.03859138</v>
      </c>
      <c r="AF1542" s="2">
        <v>5466992.46</v>
      </c>
      <c r="AG1542" s="14">
        <f>SUMIF('consultant-gross'!D:D,eslam.data!AQ1542,'consultant-gross'!F:F)</f>
        <v>33693489.009680986</v>
      </c>
      <c r="AH1542" s="14">
        <f>SUMIF('consultant-gross'!D:D,eslam.data!AQ1542,'consultant-gross'!G:G)</f>
        <v>593205155.98095238</v>
      </c>
      <c r="AI1542" s="14">
        <f>SUMIF('consultant-net'!D:D,eslam.data!AQ1542,'consultant-net'!F:F)</f>
        <v>22896073.338131562</v>
      </c>
      <c r="AJ1542" s="2" t="str">
        <f>VLOOKUP(A1542,'eslam-to-invoicing'!A:B,2,0)</f>
        <v>EDNC Retail &amp; Offices Civil</v>
      </c>
      <c r="AQ1542" s="2" t="str">
        <f t="shared" si="184"/>
        <v>Sodic Eastown17</v>
      </c>
      <c r="AR1542" s="2" t="str">
        <f t="shared" si="185"/>
        <v>EDNC Retail &amp; Offices Civil17</v>
      </c>
    </row>
    <row r="1543" spans="1:44" hidden="1" x14ac:dyDescent="0.3">
      <c r="A1543" s="6" t="s">
        <v>32</v>
      </c>
      <c r="B1543" s="32">
        <f>VLOOKUP(A1543,Sheet1!A:B,2,0)</f>
        <v>1</v>
      </c>
      <c r="C1543" s="6">
        <v>18</v>
      </c>
      <c r="D1543" s="25"/>
      <c r="E1543" s="2">
        <v>36663335.542360902</v>
      </c>
      <c r="F1543" s="26">
        <f>_xlfn.MAXIFS('data-from-invoicing'!E:E,'data-from-invoicing'!D:D,eslam.data!AR1543)</f>
        <v>39729323.850000001</v>
      </c>
      <c r="G1543" s="2">
        <f t="shared" si="182"/>
        <v>3065988.3076390997</v>
      </c>
      <c r="H1543" s="2"/>
      <c r="I1543" s="23"/>
      <c r="J1543" s="2">
        <f>SUMIF('collection only'!D:D,eslam.data!AQ1543,'collection only'!E:E)</f>
        <v>22406610.780000001</v>
      </c>
      <c r="K1543" s="26">
        <f>SUMIF('data-from-invoicing'!D:D,eslam.data!AR1543,'data-from-invoicing'!F:F)</f>
        <v>26361312.302500002</v>
      </c>
      <c r="L1543" s="2">
        <f t="shared" si="183"/>
        <v>3954701.5225000009</v>
      </c>
      <c r="M1543" s="2"/>
      <c r="Q1543" s="23"/>
      <c r="R1543" s="2">
        <v>22406610.780000001</v>
      </c>
      <c r="S1543" s="1">
        <v>44074</v>
      </c>
      <c r="T1543" s="1">
        <v>44074</v>
      </c>
      <c r="U1543" s="1">
        <v>44077</v>
      </c>
      <c r="V1543">
        <v>42</v>
      </c>
      <c r="W1543" s="1">
        <v>44119</v>
      </c>
      <c r="X1543" s="1">
        <v>44115</v>
      </c>
      <c r="Y1543" s="2">
        <v>626600306.58095229</v>
      </c>
      <c r="AF1543" s="2">
        <v>5860427.46</v>
      </c>
      <c r="AG1543" s="14">
        <f>SUMIF('consultant-gross'!D:D,eslam.data!AQ1543,'consultant-gross'!F:F)</f>
        <v>0</v>
      </c>
      <c r="AH1543" s="14">
        <f>SUMIF('consultant-gross'!D:D,eslam.data!AQ1543,'consultant-gross'!G:G)</f>
        <v>0</v>
      </c>
      <c r="AI1543" s="14">
        <f>SUMIF('consultant-net'!D:D,eslam.data!AQ1543,'consultant-net'!F:F)</f>
        <v>0</v>
      </c>
      <c r="AJ1543" s="2" t="str">
        <f>VLOOKUP(A1543,'eslam-to-invoicing'!A:B,2,0)</f>
        <v>EDNC Retail &amp; Offices Civil</v>
      </c>
      <c r="AQ1543" s="2" t="str">
        <f t="shared" si="184"/>
        <v>Sodic Eastown18</v>
      </c>
      <c r="AR1543" s="2" t="str">
        <f t="shared" si="185"/>
        <v>EDNC Retail &amp; Offices Civil18</v>
      </c>
    </row>
    <row r="1544" spans="1:44" hidden="1" x14ac:dyDescent="0.3">
      <c r="A1544" s="6" t="s">
        <v>32</v>
      </c>
      <c r="B1544" s="32">
        <f>VLOOKUP(A1544,Sheet1!A:B,2,0)</f>
        <v>1</v>
      </c>
      <c r="C1544" s="6">
        <v>19</v>
      </c>
      <c r="D1544" s="25"/>
      <c r="E1544" s="2">
        <v>48818243.380952477</v>
      </c>
      <c r="F1544" s="26">
        <f>_xlfn.MAXIFS('data-from-invoicing'!E:E,'data-from-invoicing'!D:D,eslam.data!AR1544)</f>
        <v>45752255.090000004</v>
      </c>
      <c r="G1544" s="2">
        <f t="shared" si="182"/>
        <v>-3065988.2909524739</v>
      </c>
      <c r="H1544" s="2"/>
      <c r="I1544" s="23"/>
      <c r="J1544" s="2">
        <f>SUMIF('collection only'!D:D,eslam.data!AQ1544,'collection only'!E:E)</f>
        <v>34417592.719999999</v>
      </c>
      <c r="K1544" s="26">
        <f>SUMIF('data-from-invoicing'!D:D,eslam.data!AR1544,'data-from-invoicing'!F:F)</f>
        <v>30462891.204</v>
      </c>
      <c r="L1544" s="2">
        <f t="shared" si="183"/>
        <v>-3954701.5159999989</v>
      </c>
      <c r="M1544" s="2"/>
      <c r="Q1544" s="23"/>
      <c r="R1544" s="2">
        <v>34417592.719999999</v>
      </c>
      <c r="S1544" s="1">
        <v>44104</v>
      </c>
      <c r="T1544" s="1">
        <v>44105</v>
      </c>
      <c r="U1544" s="1">
        <v>44108</v>
      </c>
      <c r="V1544">
        <v>42</v>
      </c>
      <c r="W1544" s="1">
        <v>44150</v>
      </c>
      <c r="X1544" s="1">
        <v>44150</v>
      </c>
      <c r="Y1544" s="2">
        <v>675418549.96190476</v>
      </c>
      <c r="AF1544" s="2">
        <v>0</v>
      </c>
      <c r="AG1544" s="14">
        <f>SUMIF('consultant-gross'!D:D,eslam.data!AQ1544,'consultant-gross'!F:F)</f>
        <v>0</v>
      </c>
      <c r="AH1544" s="14">
        <f>SUMIF('consultant-gross'!D:D,eslam.data!AQ1544,'consultant-gross'!G:G)</f>
        <v>0</v>
      </c>
      <c r="AI1544" s="14">
        <f>SUMIF('consultant-net'!D:D,eslam.data!AQ1544,'consultant-net'!F:F)</f>
        <v>0</v>
      </c>
      <c r="AJ1544" s="2" t="str">
        <f>VLOOKUP(A1544,'eslam-to-invoicing'!A:B,2,0)</f>
        <v>EDNC Retail &amp; Offices Civil</v>
      </c>
      <c r="AQ1544" s="2" t="str">
        <f t="shared" si="184"/>
        <v>Sodic Eastown19</v>
      </c>
      <c r="AR1544" s="2" t="str">
        <f t="shared" si="185"/>
        <v>EDNC Retail &amp; Offices Civil19</v>
      </c>
    </row>
    <row r="1545" spans="1:44" hidden="1" x14ac:dyDescent="0.3">
      <c r="A1545" s="6" t="s">
        <v>32</v>
      </c>
      <c r="B1545" s="32">
        <f>VLOOKUP(A1545,Sheet1!A:B,2,0)</f>
        <v>1</v>
      </c>
      <c r="C1545" s="6">
        <v>20</v>
      </c>
      <c r="D1545" s="25"/>
      <c r="E1545" s="2">
        <v>81649174.452201724</v>
      </c>
      <c r="F1545" s="26">
        <f>_xlfn.MAXIFS('data-from-invoicing'!E:E,'data-from-invoicing'!D:D,eslam.data!AR1545)</f>
        <v>45598330.5</v>
      </c>
      <c r="G1545" s="2">
        <f t="shared" si="182"/>
        <v>-36050843.952201724</v>
      </c>
      <c r="H1545" s="2"/>
      <c r="I1545" s="23"/>
      <c r="J1545" s="2">
        <f>SUMIF('collection only'!D:D,eslam.data!AQ1545,'collection only'!E:E)</f>
        <v>31197031.829999998</v>
      </c>
      <c r="K1545" s="26">
        <f>SUMIF('data-from-invoicing'!D:D,eslam.data!AR1545,'data-from-invoicing'!F:F)</f>
        <v>31197031.845000003</v>
      </c>
      <c r="L1545" s="2">
        <f t="shared" si="183"/>
        <v>1.5000004321336746E-2</v>
      </c>
      <c r="M1545" s="2"/>
      <c r="Q1545" s="23"/>
      <c r="R1545" s="2">
        <v>31197031.78273508</v>
      </c>
      <c r="S1545" s="1">
        <v>44135</v>
      </c>
      <c r="T1545" s="1">
        <v>44135</v>
      </c>
      <c r="U1545" s="1">
        <v>44138</v>
      </c>
      <c r="V1545">
        <v>42</v>
      </c>
      <c r="W1545" s="1">
        <v>44180</v>
      </c>
      <c r="X1545" s="1">
        <v>44179</v>
      </c>
      <c r="Y1545" s="2">
        <v>757067724.41410649</v>
      </c>
      <c r="AF1545" s="2">
        <v>6575145.7599999998</v>
      </c>
      <c r="AG1545" s="14">
        <f>SUMIF('consultant-gross'!D:D,eslam.data!AQ1545,'consultant-gross'!F:F)</f>
        <v>0</v>
      </c>
      <c r="AH1545" s="14">
        <f>SUMIF('consultant-gross'!D:D,eslam.data!AQ1545,'consultant-gross'!G:G)</f>
        <v>0</v>
      </c>
      <c r="AI1545" s="14">
        <f>SUMIF('consultant-net'!D:D,eslam.data!AQ1545,'consultant-net'!F:F)</f>
        <v>0</v>
      </c>
      <c r="AJ1545" s="2" t="str">
        <f>VLOOKUP(A1545,'eslam-to-invoicing'!A:B,2,0)</f>
        <v>EDNC Retail &amp; Offices Civil</v>
      </c>
      <c r="AQ1545" s="2" t="str">
        <f t="shared" si="184"/>
        <v>Sodic Eastown20</v>
      </c>
      <c r="AR1545" s="2" t="str">
        <f t="shared" si="185"/>
        <v>EDNC Retail &amp; Offices Civil20</v>
      </c>
    </row>
    <row r="1546" spans="1:44" hidden="1" x14ac:dyDescent="0.3">
      <c r="A1546" s="6" t="s">
        <v>32</v>
      </c>
      <c r="B1546" s="32">
        <f>VLOOKUP(A1546,Sheet1!A:B,2,0)</f>
        <v>1</v>
      </c>
      <c r="C1546" s="6">
        <v>21</v>
      </c>
      <c r="D1546" s="25"/>
      <c r="E1546" s="2">
        <v>8971634.0811315775</v>
      </c>
      <c r="F1546" s="26">
        <f>_xlfn.MAXIFS('data-from-invoicing'!E:E,'data-from-invoicing'!D:D,eslam.data!AR1546)</f>
        <v>45022478.109999999</v>
      </c>
      <c r="G1546" s="2">
        <f t="shared" si="182"/>
        <v>36050844.028868422</v>
      </c>
      <c r="H1546" s="2"/>
      <c r="I1546" s="23"/>
      <c r="J1546" s="2">
        <f>SUMIF('collection only'!D:D,eslam.data!AQ1546,'collection only'!E:E)</f>
        <v>29743783.32</v>
      </c>
      <c r="K1546" s="26">
        <f>SUMIF('data-from-invoicing'!D:D,eslam.data!AR1546,'data-from-invoicing'!F:F)</f>
        <v>32167186.075499997</v>
      </c>
      <c r="L1546" s="2">
        <f t="shared" si="183"/>
        <v>2423402.7554999962</v>
      </c>
      <c r="M1546" s="2"/>
      <c r="Q1546" s="23"/>
      <c r="R1546" s="2">
        <v>29743783.27</v>
      </c>
      <c r="S1546" s="1">
        <v>44165</v>
      </c>
      <c r="T1546" s="1">
        <v>44165</v>
      </c>
      <c r="U1546" s="1">
        <v>44168</v>
      </c>
      <c r="V1546">
        <v>42</v>
      </c>
      <c r="W1546" s="1">
        <v>44210</v>
      </c>
      <c r="X1546" s="1">
        <v>44216</v>
      </c>
      <c r="Y1546" s="2">
        <v>766039358.49523807</v>
      </c>
      <c r="AF1546" s="2">
        <v>7317323.7599999998</v>
      </c>
      <c r="AG1546" s="14">
        <f>SUMIF('consultant-gross'!D:D,eslam.data!AQ1546,'consultant-gross'!F:F)</f>
        <v>0</v>
      </c>
      <c r="AH1546" s="14">
        <f>SUMIF('consultant-gross'!D:D,eslam.data!AQ1546,'consultant-gross'!G:G)</f>
        <v>0</v>
      </c>
      <c r="AI1546" s="14">
        <f>SUMIF('consultant-net'!D:D,eslam.data!AQ1546,'consultant-net'!F:F)</f>
        <v>0</v>
      </c>
      <c r="AJ1546" s="2" t="str">
        <f>VLOOKUP(A1546,'eslam-to-invoicing'!A:B,2,0)</f>
        <v>EDNC Retail &amp; Offices Civil</v>
      </c>
      <c r="AQ1546" s="2" t="str">
        <f t="shared" si="184"/>
        <v>Sodic Eastown21</v>
      </c>
      <c r="AR1546" s="2" t="str">
        <f t="shared" si="185"/>
        <v>EDNC Retail &amp; Offices Civil21</v>
      </c>
    </row>
    <row r="1547" spans="1:44" hidden="1" x14ac:dyDescent="0.3">
      <c r="A1547" s="6" t="s">
        <v>32</v>
      </c>
      <c r="B1547" s="6">
        <f>VLOOKUP(A1547,Sheet1!A:B,2,0)</f>
        <v>1</v>
      </c>
      <c r="C1547" s="6">
        <v>22</v>
      </c>
      <c r="D1547" s="25"/>
      <c r="E1547" s="2">
        <v>29539477.05714285</v>
      </c>
      <c r="F1547" s="26">
        <f>_xlfn.MAXIFS('data-from-invoicing'!E:E,'data-from-invoicing'!D:D,eslam.data!AR1547)</f>
        <v>29539476.98</v>
      </c>
      <c r="G1547" s="2">
        <f t="shared" ref="G1547:G1610" si="186">F1547-E1547</f>
        <v>-7.7142849564552307E-2</v>
      </c>
      <c r="H1547" s="2"/>
      <c r="I1547" s="23"/>
      <c r="J1547" s="2">
        <f>SUMIF('collection only'!D:D,eslam.data!AQ1547,'collection only'!E:E)</f>
        <v>19964135.699999999</v>
      </c>
      <c r="K1547" s="26">
        <f>SUMIF('data-from-invoicing'!D:D,eslam.data!AR1547,'data-from-invoicing'!F:F)</f>
        <v>19964135.699000001</v>
      </c>
      <c r="L1547" s="2">
        <f t="shared" ref="L1547:L1610" si="187">K1547-J1547</f>
        <v>-9.999983012676239E-4</v>
      </c>
      <c r="M1547" s="2"/>
      <c r="Q1547" s="23"/>
      <c r="R1547" s="2">
        <v>19964135.699999999</v>
      </c>
      <c r="S1547" s="1">
        <v>44196</v>
      </c>
      <c r="T1547" s="1">
        <v>44196</v>
      </c>
      <c r="U1547" s="1">
        <v>44201</v>
      </c>
      <c r="V1547">
        <v>42</v>
      </c>
      <c r="W1547" s="1">
        <v>44243</v>
      </c>
      <c r="X1547" s="1">
        <v>44236</v>
      </c>
      <c r="Y1547" s="2">
        <v>795578835.55238092</v>
      </c>
      <c r="AF1547" s="2">
        <v>7664787.8800000008</v>
      </c>
      <c r="AG1547" s="14">
        <f>SUMIF('consultant-gross'!D:D,eslam.data!AQ1547,'consultant-gross'!F:F)</f>
        <v>0</v>
      </c>
      <c r="AH1547" s="14">
        <f>SUMIF('consultant-gross'!D:D,eslam.data!AQ1547,'consultant-gross'!G:G)</f>
        <v>0</v>
      </c>
      <c r="AI1547" s="14">
        <f>SUMIF('consultant-net'!D:D,eslam.data!AQ1547,'consultant-net'!F:F)</f>
        <v>0</v>
      </c>
      <c r="AJ1547" s="2" t="str">
        <f>VLOOKUP(A1547,'eslam-to-invoicing'!A:B,2,0)</f>
        <v>EDNC Retail &amp; Offices Civil</v>
      </c>
      <c r="AQ1547" s="2" t="str">
        <f t="shared" ref="AQ1547:AQ1610" si="188">A1547&amp;C1547</f>
        <v>Sodic Eastown22</v>
      </c>
      <c r="AR1547" s="2" t="str">
        <f t="shared" ref="AR1547:AR1610" si="189">AJ1547&amp;C1547</f>
        <v>EDNC Retail &amp; Offices Civil22</v>
      </c>
    </row>
    <row r="1548" spans="1:44" hidden="1" x14ac:dyDescent="0.3">
      <c r="A1548" s="6" t="s">
        <v>32</v>
      </c>
      <c r="B1548" s="6">
        <f>VLOOKUP(A1548,Sheet1!A:B,2,0)</f>
        <v>1</v>
      </c>
      <c r="C1548" s="6">
        <v>23</v>
      </c>
      <c r="D1548" s="25"/>
      <c r="E1548" s="2">
        <v>23832998.72145712</v>
      </c>
      <c r="F1548" s="26">
        <f>_xlfn.MAXIFS('data-from-invoicing'!E:E,'data-from-invoicing'!D:D,eslam.data!AR1548)</f>
        <v>23832998.719999999</v>
      </c>
      <c r="G1548" s="2">
        <f t="shared" si="186"/>
        <v>-1.4571212232112885E-3</v>
      </c>
      <c r="H1548" s="2"/>
      <c r="I1548" s="23"/>
      <c r="J1548" s="2">
        <f>SUMIF('collection only'!D:D,eslam.data!AQ1548,'collection only'!E:E)</f>
        <v>19672746.629999999</v>
      </c>
      <c r="K1548" s="26">
        <f>SUMIF('data-from-invoicing'!D:D,eslam.data!AR1548,'data-from-invoicing'!F:F)</f>
        <v>15672746.626</v>
      </c>
      <c r="L1548" s="2">
        <f t="shared" si="187"/>
        <v>-4000000.0039999988</v>
      </c>
      <c r="M1548" s="2"/>
      <c r="Q1548" s="23"/>
      <c r="R1548" s="2">
        <v>19672746.644255821</v>
      </c>
      <c r="S1548" s="1">
        <v>44227</v>
      </c>
      <c r="T1548" s="1">
        <v>44227</v>
      </c>
      <c r="U1548" s="1">
        <v>44231</v>
      </c>
      <c r="V1548">
        <v>42</v>
      </c>
      <c r="W1548" s="1">
        <v>44273</v>
      </c>
      <c r="X1548" s="1">
        <v>44259</v>
      </c>
      <c r="Y1548" s="2">
        <v>819411834.27383804</v>
      </c>
      <c r="AF1548" s="2">
        <v>8075062.4800000004</v>
      </c>
      <c r="AG1548" s="14">
        <f>SUMIF('consultant-gross'!D:D,eslam.data!AQ1548,'consultant-gross'!F:F)</f>
        <v>0</v>
      </c>
      <c r="AH1548" s="14">
        <f>SUMIF('consultant-gross'!D:D,eslam.data!AQ1548,'consultant-gross'!G:G)</f>
        <v>0</v>
      </c>
      <c r="AI1548" s="14">
        <f>SUMIF('consultant-net'!D:D,eslam.data!AQ1548,'consultant-net'!F:F)</f>
        <v>0</v>
      </c>
      <c r="AJ1548" s="2" t="str">
        <f>VLOOKUP(A1548,'eslam-to-invoicing'!A:B,2,0)</f>
        <v>EDNC Retail &amp; Offices Civil</v>
      </c>
      <c r="AQ1548" s="2" t="str">
        <f t="shared" si="188"/>
        <v>Sodic Eastown23</v>
      </c>
      <c r="AR1548" s="2" t="str">
        <f t="shared" si="189"/>
        <v>EDNC Retail &amp; Offices Civil23</v>
      </c>
    </row>
    <row r="1549" spans="1:44" hidden="1" x14ac:dyDescent="0.3">
      <c r="A1549" s="6" t="s">
        <v>32</v>
      </c>
      <c r="B1549" s="6">
        <f>VLOOKUP(A1549,Sheet1!A:B,2,0)</f>
        <v>1</v>
      </c>
      <c r="C1549" s="6">
        <v>24</v>
      </c>
      <c r="D1549" s="25"/>
      <c r="E1549" s="2">
        <v>24555503.39282858</v>
      </c>
      <c r="F1549" s="26">
        <f>_xlfn.MAXIFS('data-from-invoicing'!E:E,'data-from-invoicing'!D:D,eslam.data!AR1549)</f>
        <v>24555503.390000001</v>
      </c>
      <c r="G1549" s="2">
        <f t="shared" si="186"/>
        <v>-2.8285793960094452E-3</v>
      </c>
      <c r="H1549" s="2"/>
      <c r="I1549" s="23"/>
      <c r="J1549" s="2">
        <f>SUMIF('collection only'!D:D,eslam.data!AQ1549,'collection only'!E:E)</f>
        <v>14713744.17</v>
      </c>
      <c r="K1549" s="26">
        <f>SUMIF('data-from-invoicing'!D:D,eslam.data!AR1549,'data-from-invoicing'!F:F)</f>
        <v>18782844.089499999</v>
      </c>
      <c r="L1549" s="2">
        <f t="shared" si="187"/>
        <v>4069099.9194999989</v>
      </c>
      <c r="M1549" s="2"/>
      <c r="Q1549" s="23"/>
      <c r="R1549" s="2">
        <v>14713744.16</v>
      </c>
      <c r="S1549" s="1">
        <v>44255</v>
      </c>
      <c r="T1549" s="1">
        <v>44255</v>
      </c>
      <c r="U1549" s="1">
        <v>44262</v>
      </c>
      <c r="V1549">
        <v>42</v>
      </c>
      <c r="W1549" s="1">
        <v>44304</v>
      </c>
      <c r="X1549" s="1">
        <v>44297</v>
      </c>
      <c r="Y1549" s="2">
        <v>843967337.66666663</v>
      </c>
      <c r="AF1549" s="2">
        <v>8705062.4800000004</v>
      </c>
      <c r="AG1549" s="14">
        <f>SUMIF('consultant-gross'!D:D,eslam.data!AQ1549,'consultant-gross'!F:F)</f>
        <v>25445155.621399999</v>
      </c>
      <c r="AH1549" s="14">
        <f>SUMIF('consultant-gross'!D:D,eslam.data!AQ1549,'consultant-gross'!G:G)</f>
        <v>844856989.89523804</v>
      </c>
      <c r="AI1549" s="14">
        <f>SUMIF('consultant-net'!D:D,eslam.data!AQ1549,'consultant-net'!F:F)</f>
        <v>17436083.379999999</v>
      </c>
      <c r="AJ1549" s="2" t="str">
        <f>VLOOKUP(A1549,'eslam-to-invoicing'!A:B,2,0)</f>
        <v>EDNC Retail &amp; Offices Civil</v>
      </c>
      <c r="AQ1549" s="2" t="str">
        <f t="shared" si="188"/>
        <v>Sodic Eastown24</v>
      </c>
      <c r="AR1549" s="2" t="str">
        <f t="shared" si="189"/>
        <v>EDNC Retail &amp; Offices Civil24</v>
      </c>
    </row>
    <row r="1550" spans="1:44" hidden="1" x14ac:dyDescent="0.3">
      <c r="A1550" s="6" t="s">
        <v>32</v>
      </c>
      <c r="B1550" s="6">
        <f>VLOOKUP(A1550,Sheet1!A:B,2,0)</f>
        <v>1</v>
      </c>
      <c r="C1550" s="6">
        <v>25</v>
      </c>
      <c r="D1550" s="25"/>
      <c r="E1550" s="2">
        <v>29789861.88102961</v>
      </c>
      <c r="F1550" s="26">
        <f>_xlfn.MAXIFS('data-from-invoicing'!E:E,'data-from-invoicing'!D:D,eslam.data!AR1550)</f>
        <v>29789862.02</v>
      </c>
      <c r="G1550" s="2">
        <f t="shared" si="186"/>
        <v>0.13897038996219635</v>
      </c>
      <c r="H1550" s="2"/>
      <c r="I1550" s="23"/>
      <c r="J1550" s="2">
        <f>SUMIF('collection only'!D:D,eslam.data!AQ1550,'collection only'!E:E)</f>
        <v>18632387.16</v>
      </c>
      <c r="K1550" s="26">
        <f>SUMIF('data-from-invoicing'!D:D,eslam.data!AR1550,'data-from-invoicing'!F:F)</f>
        <v>22686187.949999999</v>
      </c>
      <c r="L1550" s="2">
        <f t="shared" si="187"/>
        <v>4053800.7899999991</v>
      </c>
      <c r="M1550" s="2"/>
      <c r="Q1550" s="23"/>
      <c r="R1550" s="2">
        <v>18632387.054096851</v>
      </c>
      <c r="S1550" s="1">
        <v>44286</v>
      </c>
      <c r="T1550" s="1">
        <v>44286</v>
      </c>
      <c r="U1550" s="1">
        <v>44291</v>
      </c>
      <c r="V1550">
        <v>42</v>
      </c>
      <c r="W1550" s="1">
        <v>44333</v>
      </c>
      <c r="X1550" s="1">
        <v>44334</v>
      </c>
      <c r="Y1550" s="2">
        <v>873757199.54769623</v>
      </c>
      <c r="AF1550" s="2">
        <v>9572854.120000001</v>
      </c>
      <c r="AG1550" s="14">
        <f>SUMIF('consultant-gross'!D:D,eslam.data!AQ1550,'consultant-gross'!F:F)</f>
        <v>0</v>
      </c>
      <c r="AH1550" s="14">
        <f>SUMIF('consultant-gross'!D:D,eslam.data!AQ1550,'consultant-gross'!G:G)</f>
        <v>0</v>
      </c>
      <c r="AI1550" s="14">
        <f>SUMIF('consultant-net'!D:D,eslam.data!AQ1550,'consultant-net'!F:F)</f>
        <v>0</v>
      </c>
      <c r="AJ1550" s="2" t="str">
        <f>VLOOKUP(A1550,'eslam-to-invoicing'!A:B,2,0)</f>
        <v>EDNC Retail &amp; Offices Civil</v>
      </c>
      <c r="AQ1550" s="2" t="str">
        <f t="shared" si="188"/>
        <v>Sodic Eastown25</v>
      </c>
      <c r="AR1550" s="2" t="str">
        <f t="shared" si="189"/>
        <v>EDNC Retail &amp; Offices Civil25</v>
      </c>
    </row>
    <row r="1551" spans="1:44" hidden="1" x14ac:dyDescent="0.3">
      <c r="A1551" s="6" t="s">
        <v>32</v>
      </c>
      <c r="B1551" s="6">
        <f>VLOOKUP(A1551,Sheet1!A:B,2,0)</f>
        <v>1</v>
      </c>
      <c r="C1551" s="6">
        <v>26</v>
      </c>
      <c r="D1551" s="25"/>
      <c r="E1551" s="2">
        <v>45459659.909446478</v>
      </c>
      <c r="F1551" s="26">
        <f>_xlfn.MAXIFS('data-from-invoicing'!E:E,'data-from-invoicing'!D:D,eslam.data!AR1551)</f>
        <v>45459659.770000003</v>
      </c>
      <c r="G1551" s="2">
        <f t="shared" si="186"/>
        <v>-0.13944647461175919</v>
      </c>
      <c r="H1551" s="2"/>
      <c r="I1551" s="23"/>
      <c r="J1551" s="2">
        <f>SUMIF('collection only'!D:D,eslam.data!AQ1551,'collection only'!E:E)</f>
        <v>32407888.609999999</v>
      </c>
      <c r="K1551" s="26">
        <f>SUMIF('data-from-invoicing'!D:D,eslam.data!AR1551,'data-from-invoicing'!F:F)</f>
        <v>33907888.608500004</v>
      </c>
      <c r="L1551" s="2">
        <f t="shared" si="187"/>
        <v>1499999.9985000044</v>
      </c>
      <c r="M1551" s="2"/>
      <c r="Q1551" s="23"/>
      <c r="R1551" s="2">
        <v>32407888.609999999</v>
      </c>
      <c r="S1551" s="1">
        <v>44316</v>
      </c>
      <c r="T1551" s="1">
        <v>44316</v>
      </c>
      <c r="U1551" s="1">
        <v>44321</v>
      </c>
      <c r="V1551">
        <v>42</v>
      </c>
      <c r="W1551" s="1">
        <v>44363</v>
      </c>
      <c r="X1551" s="1">
        <v>44364</v>
      </c>
      <c r="Y1551" s="2">
        <v>919216859.45714271</v>
      </c>
      <c r="AF1551" s="2">
        <v>9252854.120000001</v>
      </c>
      <c r="AG1551" s="14">
        <f>SUMIF('consultant-gross'!D:D,eslam.data!AQ1551,'consultant-gross'!F:F)</f>
        <v>0</v>
      </c>
      <c r="AH1551" s="14">
        <f>SUMIF('consultant-gross'!D:D,eslam.data!AQ1551,'consultant-gross'!G:G)</f>
        <v>0</v>
      </c>
      <c r="AI1551" s="14">
        <f>SUMIF('consultant-net'!D:D,eslam.data!AQ1551,'consultant-net'!F:F)</f>
        <v>0</v>
      </c>
      <c r="AJ1551" s="2" t="str">
        <f>VLOOKUP(A1551,'eslam-to-invoicing'!A:B,2,0)</f>
        <v>EDNC Retail &amp; Offices Civil</v>
      </c>
      <c r="AQ1551" s="2" t="str">
        <f t="shared" si="188"/>
        <v>Sodic Eastown26</v>
      </c>
      <c r="AR1551" s="2" t="str">
        <f t="shared" si="189"/>
        <v>EDNC Retail &amp; Offices Civil26</v>
      </c>
    </row>
    <row r="1552" spans="1:44" hidden="1" x14ac:dyDescent="0.3">
      <c r="A1552" s="6" t="s">
        <v>32</v>
      </c>
      <c r="B1552" s="6">
        <f>VLOOKUP(A1552,Sheet1!A:B,2,0)</f>
        <v>1</v>
      </c>
      <c r="C1552" s="6">
        <v>27</v>
      </c>
      <c r="D1552" s="25"/>
      <c r="E1552" s="2">
        <v>30032935.161904931</v>
      </c>
      <c r="F1552" s="26">
        <f>_xlfn.MAXIFS('data-from-invoicing'!E:E,'data-from-invoicing'!D:D,eslam.data!AR1552)</f>
        <v>30032935.16</v>
      </c>
      <c r="G1552" s="2">
        <f t="shared" si="186"/>
        <v>-1.9049309194087982E-3</v>
      </c>
      <c r="H1552" s="2"/>
      <c r="I1552" s="23"/>
      <c r="J1552" s="2">
        <f>SUMIF('collection only'!D:D,eslam.data!AQ1552,'collection only'!E:E)</f>
        <v>21101612.82</v>
      </c>
      <c r="K1552" s="26">
        <f>SUMIF('data-from-invoicing'!D:D,eslam.data!AR1552,'data-from-invoicing'!F:F)</f>
        <v>23241827.868000001</v>
      </c>
      <c r="L1552" s="2">
        <f t="shared" si="187"/>
        <v>2140215.0480000004</v>
      </c>
      <c r="M1552" s="2"/>
      <c r="Q1552" s="23"/>
      <c r="R1552" s="2">
        <v>21101612.82</v>
      </c>
      <c r="S1552" s="1">
        <v>44347</v>
      </c>
      <c r="T1552" s="1">
        <v>44347</v>
      </c>
      <c r="U1552" s="1">
        <v>44354</v>
      </c>
      <c r="V1552">
        <v>42</v>
      </c>
      <c r="W1552" s="1">
        <v>44396</v>
      </c>
      <c r="X1552" s="1">
        <v>44388</v>
      </c>
      <c r="Y1552" s="2">
        <v>949249794.61904764</v>
      </c>
      <c r="AF1552" s="2">
        <v>8752562.4800000004</v>
      </c>
      <c r="AG1552" s="14">
        <f>SUMIF('consultant-gross'!D:D,eslam.data!AQ1552,'consultant-gross'!F:F)</f>
        <v>0</v>
      </c>
      <c r="AH1552" s="14">
        <f>SUMIF('consultant-gross'!D:D,eslam.data!AQ1552,'consultant-gross'!G:G)</f>
        <v>0</v>
      </c>
      <c r="AI1552" s="14">
        <f>SUMIF('consultant-net'!D:D,eslam.data!AQ1552,'consultant-net'!F:F)</f>
        <v>0</v>
      </c>
      <c r="AJ1552" s="2" t="str">
        <f>VLOOKUP(A1552,'eslam-to-invoicing'!A:B,2,0)</f>
        <v>EDNC Retail &amp; Offices Civil</v>
      </c>
      <c r="AQ1552" s="2" t="str">
        <f t="shared" si="188"/>
        <v>Sodic Eastown27</v>
      </c>
      <c r="AR1552" s="2" t="str">
        <f t="shared" si="189"/>
        <v>EDNC Retail &amp; Offices Civil27</v>
      </c>
    </row>
    <row r="1553" spans="1:44" hidden="1" x14ac:dyDescent="0.3">
      <c r="A1553" s="6" t="s">
        <v>32</v>
      </c>
      <c r="B1553" s="6">
        <f>VLOOKUP(A1553,Sheet1!A:B,2,0)</f>
        <v>1</v>
      </c>
      <c r="C1553" s="6">
        <v>28</v>
      </c>
      <c r="D1553" s="25"/>
      <c r="E1553" s="2">
        <v>37125243.761904597</v>
      </c>
      <c r="F1553" s="26">
        <f>_xlfn.MAXIFS('data-from-invoicing'!E:E,'data-from-invoicing'!D:D,eslam.data!AR1553)</f>
        <v>37125243.759999998</v>
      </c>
      <c r="G1553" s="2">
        <f t="shared" si="186"/>
        <v>-1.9045993685722351E-3</v>
      </c>
      <c r="H1553" s="2"/>
      <c r="I1553" s="23"/>
      <c r="J1553" s="2">
        <f>SUMIF('collection only'!D:D,eslam.data!AQ1553,'collection only'!E:E)</f>
        <v>41708616.230000004</v>
      </c>
      <c r="K1553" s="26">
        <f>SUMIF('data-from-invoicing'!D:D,eslam.data!AR1553,'data-from-invoicing'!F:F)</f>
        <v>26708616.218000002</v>
      </c>
      <c r="L1553" s="2">
        <f t="shared" si="187"/>
        <v>-15000000.012000002</v>
      </c>
      <c r="M1553" s="2"/>
      <c r="Q1553" s="23"/>
      <c r="R1553" s="2">
        <v>41708616.229999997</v>
      </c>
      <c r="S1553" s="1">
        <v>44377</v>
      </c>
      <c r="T1553" s="1">
        <v>44377</v>
      </c>
      <c r="U1553" s="1">
        <v>44384</v>
      </c>
      <c r="V1553">
        <v>42</v>
      </c>
      <c r="W1553" s="1">
        <v>44426</v>
      </c>
      <c r="X1553" s="1">
        <v>44417</v>
      </c>
      <c r="Y1553" s="2">
        <v>986375038.38095224</v>
      </c>
      <c r="AF1553" s="2">
        <v>11397821.25</v>
      </c>
      <c r="AG1553" s="14">
        <f>SUMIF('consultant-gross'!D:D,eslam.data!AQ1553,'consultant-gross'!F:F)</f>
        <v>0</v>
      </c>
      <c r="AH1553" s="14">
        <f>SUMIF('consultant-gross'!D:D,eslam.data!AQ1553,'consultant-gross'!G:G)</f>
        <v>0</v>
      </c>
      <c r="AI1553" s="14">
        <f>SUMIF('consultant-net'!D:D,eslam.data!AQ1553,'consultant-net'!F:F)</f>
        <v>0</v>
      </c>
      <c r="AJ1553" s="2" t="str">
        <f>VLOOKUP(A1553,'eslam-to-invoicing'!A:B,2,0)</f>
        <v>EDNC Retail &amp; Offices Civil</v>
      </c>
      <c r="AQ1553" s="2" t="str">
        <f t="shared" si="188"/>
        <v>Sodic Eastown28</v>
      </c>
      <c r="AR1553" s="2" t="str">
        <f t="shared" si="189"/>
        <v>EDNC Retail &amp; Offices Civil28</v>
      </c>
    </row>
    <row r="1554" spans="1:44" hidden="1" x14ac:dyDescent="0.3">
      <c r="A1554" s="6" t="s">
        <v>32</v>
      </c>
      <c r="B1554" s="6">
        <f>VLOOKUP(A1554,Sheet1!A:B,2,0)</f>
        <v>1</v>
      </c>
      <c r="C1554" s="6">
        <v>29</v>
      </c>
      <c r="D1554" s="25"/>
      <c r="E1554" s="2">
        <v>26258236.22857153</v>
      </c>
      <c r="F1554" s="26">
        <f>_xlfn.MAXIFS('data-from-invoicing'!E:E,'data-from-invoicing'!D:D,eslam.data!AR1554)</f>
        <v>26258236.23</v>
      </c>
      <c r="G1554" s="2">
        <f t="shared" si="186"/>
        <v>1.4284700155258179E-3</v>
      </c>
      <c r="H1554" s="2"/>
      <c r="I1554" s="23"/>
      <c r="J1554" s="2">
        <f>SUMIF('collection only'!D:D,eslam.data!AQ1554,'collection only'!E:E)</f>
        <v>10880905.48</v>
      </c>
      <c r="K1554" s="26">
        <f>SUMIF('data-from-invoicing'!D:D,eslam.data!AR1554,'data-from-invoicing'!F:F)</f>
        <v>20811984.9815</v>
      </c>
      <c r="L1554" s="2">
        <f t="shared" si="187"/>
        <v>9931079.5014999993</v>
      </c>
      <c r="M1554" s="2"/>
      <c r="Q1554" s="23"/>
      <c r="R1554" s="2">
        <v>10880905.48</v>
      </c>
      <c r="S1554" s="1">
        <v>44408</v>
      </c>
      <c r="T1554" s="1">
        <v>44401</v>
      </c>
      <c r="U1554" s="1">
        <v>44415</v>
      </c>
      <c r="V1554">
        <v>42</v>
      </c>
      <c r="W1554" s="1">
        <v>44457</v>
      </c>
      <c r="X1554" s="1">
        <v>44445</v>
      </c>
      <c r="Y1554" s="2">
        <v>1012633274.609524</v>
      </c>
      <c r="AF1554" s="2">
        <v>0</v>
      </c>
      <c r="AG1554" s="14">
        <f>SUMIF('consultant-gross'!D:D,eslam.data!AQ1554,'consultant-gross'!F:F)</f>
        <v>0</v>
      </c>
      <c r="AH1554" s="14">
        <f>SUMIF('consultant-gross'!D:D,eslam.data!AQ1554,'consultant-gross'!G:G)</f>
        <v>0</v>
      </c>
      <c r="AI1554" s="14">
        <f>SUMIF('consultant-net'!D:D,eslam.data!AQ1554,'consultant-net'!F:F)</f>
        <v>0</v>
      </c>
      <c r="AJ1554" s="2" t="str">
        <f>VLOOKUP(A1554,'eslam-to-invoicing'!A:B,2,0)</f>
        <v>EDNC Retail &amp; Offices Civil</v>
      </c>
      <c r="AQ1554" s="2" t="str">
        <f t="shared" si="188"/>
        <v>Sodic Eastown29</v>
      </c>
      <c r="AR1554" s="2" t="str">
        <f t="shared" si="189"/>
        <v>EDNC Retail &amp; Offices Civil29</v>
      </c>
    </row>
    <row r="1555" spans="1:44" hidden="1" x14ac:dyDescent="0.3">
      <c r="A1555" s="6" t="s">
        <v>32</v>
      </c>
      <c r="B1555" s="6">
        <f>VLOOKUP(A1555,Sheet1!A:B,2,0)</f>
        <v>1</v>
      </c>
      <c r="C1555" s="6">
        <v>30</v>
      </c>
      <c r="D1555" s="25"/>
      <c r="E1555" s="2">
        <v>27535188.380952481</v>
      </c>
      <c r="F1555" s="26">
        <f>_xlfn.MAXIFS('data-from-invoicing'!E:E,'data-from-invoicing'!D:D,eslam.data!AR1555)</f>
        <v>27535188.379999999</v>
      </c>
      <c r="G1555" s="2">
        <f t="shared" si="186"/>
        <v>-9.5248222351074219E-4</v>
      </c>
      <c r="H1555" s="2"/>
      <c r="I1555" s="23"/>
      <c r="J1555" s="2">
        <f>SUMIF('collection only'!D:D,eslam.data!AQ1555,'collection only'!E:E)</f>
        <v>25479297.359999999</v>
      </c>
      <c r="K1555" s="26">
        <f>SUMIF('data-from-invoicing'!D:D,eslam.data!AR1555,'data-from-invoicing'!F:F)</f>
        <v>24351196.859000001</v>
      </c>
      <c r="L1555" s="2">
        <f t="shared" si="187"/>
        <v>-1128100.5009999983</v>
      </c>
      <c r="M1555" s="2"/>
      <c r="Q1555" s="23"/>
      <c r="R1555" s="2">
        <v>25479297.359999999</v>
      </c>
      <c r="S1555" s="1">
        <v>44439</v>
      </c>
      <c r="T1555" s="1">
        <v>44439</v>
      </c>
      <c r="U1555" s="1">
        <v>44446</v>
      </c>
      <c r="V1555">
        <v>42</v>
      </c>
      <c r="W1555" s="1">
        <v>44488</v>
      </c>
      <c r="X1555" s="1">
        <v>44486</v>
      </c>
      <c r="Y1555" s="2">
        <v>1040168462.990476</v>
      </c>
      <c r="AF1555" s="2">
        <v>0</v>
      </c>
      <c r="AG1555" s="14">
        <f>SUMIF('consultant-gross'!D:D,eslam.data!AQ1555,'consultant-gross'!F:F)</f>
        <v>0</v>
      </c>
      <c r="AH1555" s="14">
        <f>SUMIF('consultant-gross'!D:D,eslam.data!AQ1555,'consultant-gross'!G:G)</f>
        <v>0</v>
      </c>
      <c r="AI1555" s="14">
        <f>SUMIF('consultant-net'!D:D,eslam.data!AQ1555,'consultant-net'!F:F)</f>
        <v>0</v>
      </c>
      <c r="AJ1555" s="2" t="str">
        <f>VLOOKUP(A1555,'eslam-to-invoicing'!A:B,2,0)</f>
        <v>EDNC Retail &amp; Offices Civil</v>
      </c>
      <c r="AQ1555" s="2" t="str">
        <f t="shared" si="188"/>
        <v>Sodic Eastown30</v>
      </c>
      <c r="AR1555" s="2" t="str">
        <f t="shared" si="189"/>
        <v>EDNC Retail &amp; Offices Civil30</v>
      </c>
    </row>
    <row r="1556" spans="1:44" hidden="1" x14ac:dyDescent="0.3">
      <c r="A1556" s="6" t="s">
        <v>32</v>
      </c>
      <c r="B1556" s="6">
        <f>VLOOKUP(A1556,Sheet1!A:B,2,0)</f>
        <v>1</v>
      </c>
      <c r="C1556" s="6">
        <v>31</v>
      </c>
      <c r="D1556" s="25"/>
      <c r="E1556" s="2">
        <v>20856328.390476111</v>
      </c>
      <c r="F1556" s="26">
        <f>_xlfn.MAXIFS('data-from-invoicing'!E:E,'data-from-invoicing'!D:D,eslam.data!AR1556)</f>
        <v>20856328.390000001</v>
      </c>
      <c r="G1556" s="2">
        <f t="shared" si="186"/>
        <v>-4.7611072659492493E-4</v>
      </c>
      <c r="H1556" s="2"/>
      <c r="I1556" s="23"/>
      <c r="J1556" s="2">
        <f>SUMIF('collection only'!D:D,eslam.data!AQ1556,'collection only'!E:E)</f>
        <v>22493923.41</v>
      </c>
      <c r="K1556" s="26">
        <f>SUMIF('data-from-invoicing'!D:D,eslam.data!AR1556,'data-from-invoicing'!F:F)</f>
        <v>17493923.131000001</v>
      </c>
      <c r="L1556" s="2">
        <f t="shared" si="187"/>
        <v>-5000000.2789999992</v>
      </c>
      <c r="M1556" s="2"/>
      <c r="Q1556" s="23"/>
      <c r="R1556" s="2">
        <v>22493923.510000002</v>
      </c>
      <c r="S1556" s="1">
        <v>44469</v>
      </c>
      <c r="T1556" s="1">
        <v>44469</v>
      </c>
      <c r="U1556" s="1">
        <v>44479</v>
      </c>
      <c r="V1556">
        <v>42</v>
      </c>
      <c r="W1556" s="1">
        <v>44521</v>
      </c>
      <c r="X1556" s="1">
        <v>44514</v>
      </c>
      <c r="Y1556" s="2">
        <v>1061024791.380952</v>
      </c>
      <c r="AF1556" s="2">
        <v>9824319.6099999994</v>
      </c>
      <c r="AG1556" s="14">
        <f>SUMIF('consultant-gross'!D:D,eslam.data!AQ1556,'consultant-gross'!F:F)</f>
        <v>0</v>
      </c>
      <c r="AH1556" s="14">
        <f>SUMIF('consultant-gross'!D:D,eslam.data!AQ1556,'consultant-gross'!G:G)</f>
        <v>0</v>
      </c>
      <c r="AI1556" s="14">
        <f>SUMIF('consultant-net'!D:D,eslam.data!AQ1556,'consultant-net'!F:F)</f>
        <v>0</v>
      </c>
      <c r="AJ1556" s="2" t="str">
        <f>VLOOKUP(A1556,'eslam-to-invoicing'!A:B,2,0)</f>
        <v>EDNC Retail &amp; Offices Civil</v>
      </c>
      <c r="AQ1556" s="2" t="str">
        <f t="shared" si="188"/>
        <v>Sodic Eastown31</v>
      </c>
      <c r="AR1556" s="2" t="str">
        <f t="shared" si="189"/>
        <v>EDNC Retail &amp; Offices Civil31</v>
      </c>
    </row>
    <row r="1557" spans="1:44" hidden="1" x14ac:dyDescent="0.3">
      <c r="A1557" s="6" t="s">
        <v>32</v>
      </c>
      <c r="B1557" s="6">
        <f>VLOOKUP(A1557,Sheet1!A:B,2,0)</f>
        <v>1</v>
      </c>
      <c r="C1557" s="6">
        <v>32</v>
      </c>
      <c r="D1557" s="25"/>
      <c r="E1557" s="2">
        <v>17472419.87619042</v>
      </c>
      <c r="F1557" s="26">
        <f>_xlfn.MAXIFS('data-from-invoicing'!E:E,'data-from-invoicing'!D:D,eslam.data!AR1557)</f>
        <v>17472419.879999999</v>
      </c>
      <c r="G1557" s="2">
        <f t="shared" si="186"/>
        <v>3.8095787167549133E-3</v>
      </c>
      <c r="H1557" s="2"/>
      <c r="I1557" s="23"/>
      <c r="J1557" s="2">
        <f>SUMIF('collection only'!D:D,eslam.data!AQ1557,'collection only'!E:E)</f>
        <v>15680621.74</v>
      </c>
      <c r="K1557" s="26">
        <f>SUMIF('data-from-invoicing'!D:D,eslam.data!AR1557,'data-from-invoicing'!F:F)</f>
        <v>19068785.824000001</v>
      </c>
      <c r="L1557" s="2">
        <f t="shared" si="187"/>
        <v>3388164.0840000007</v>
      </c>
      <c r="M1557" s="2"/>
      <c r="Q1557" s="23"/>
      <c r="R1557" s="2">
        <v>15680621.74</v>
      </c>
      <c r="S1557" s="1">
        <v>44500</v>
      </c>
      <c r="T1557" s="1">
        <v>44500</v>
      </c>
      <c r="U1557" s="1">
        <v>44508</v>
      </c>
      <c r="V1557">
        <v>42</v>
      </c>
      <c r="W1557" s="1">
        <v>44550</v>
      </c>
      <c r="X1557" s="1">
        <v>44537</v>
      </c>
      <c r="Y1557" s="2">
        <v>1078497211.257143</v>
      </c>
      <c r="AF1557" s="2">
        <v>9524319.6099999994</v>
      </c>
      <c r="AG1557" s="14">
        <f>SUMIF('consultant-gross'!D:D,eslam.data!AQ1557,'consultant-gross'!F:F)</f>
        <v>0</v>
      </c>
      <c r="AH1557" s="14">
        <f>SUMIF('consultant-gross'!D:D,eslam.data!AQ1557,'consultant-gross'!G:G)</f>
        <v>0</v>
      </c>
      <c r="AI1557" s="14">
        <f>SUMIF('consultant-net'!D:D,eslam.data!AQ1557,'consultant-net'!F:F)</f>
        <v>0</v>
      </c>
      <c r="AJ1557" s="2" t="str">
        <f>VLOOKUP(A1557,'eslam-to-invoicing'!A:B,2,0)</f>
        <v>EDNC Retail &amp; Offices Civil</v>
      </c>
      <c r="AQ1557" s="2" t="str">
        <f t="shared" si="188"/>
        <v>Sodic Eastown32</v>
      </c>
      <c r="AR1557" s="2" t="str">
        <f t="shared" si="189"/>
        <v>EDNC Retail &amp; Offices Civil32</v>
      </c>
    </row>
    <row r="1558" spans="1:44" hidden="1" x14ac:dyDescent="0.3">
      <c r="A1558" s="6" t="s">
        <v>32</v>
      </c>
      <c r="B1558" s="6">
        <f>VLOOKUP(A1558,Sheet1!A:B,2,0)</f>
        <v>1</v>
      </c>
      <c r="C1558" s="6">
        <v>33</v>
      </c>
      <c r="D1558" s="25"/>
      <c r="E1558" s="2">
        <v>15003172.552381041</v>
      </c>
      <c r="F1558" s="26">
        <f>_xlfn.MAXIFS('data-from-invoicing'!E:E,'data-from-invoicing'!D:D,eslam.data!AR1558)</f>
        <v>15003172.550000003</v>
      </c>
      <c r="G1558" s="2">
        <f t="shared" si="186"/>
        <v>-2.3810379207134247E-3</v>
      </c>
      <c r="H1558" s="2"/>
      <c r="I1558" s="23"/>
      <c r="J1558" s="2">
        <f>SUMIF('collection only'!D:D,eslam.data!AQ1558,'collection only'!E:E)</f>
        <v>19311419.98</v>
      </c>
      <c r="K1558" s="26">
        <f>SUMIF('data-from-invoicing'!D:D,eslam.data!AR1558,'data-from-invoicing'!F:F)</f>
        <v>13807649.907499999</v>
      </c>
      <c r="L1558" s="2">
        <f t="shared" si="187"/>
        <v>-5503770.0725000016</v>
      </c>
      <c r="M1558" s="2"/>
      <c r="Q1558" s="23"/>
      <c r="R1558" s="2">
        <v>19311419.98</v>
      </c>
      <c r="S1558" s="1">
        <v>44530</v>
      </c>
      <c r="T1558" s="1">
        <v>44530</v>
      </c>
      <c r="U1558" s="1">
        <v>44537</v>
      </c>
      <c r="V1558">
        <v>42</v>
      </c>
      <c r="W1558" s="1">
        <v>44579</v>
      </c>
      <c r="X1558" s="1">
        <v>44544</v>
      </c>
      <c r="Y1558" s="2">
        <v>1093500383.8095241</v>
      </c>
      <c r="AF1558" s="2">
        <v>10022759.48</v>
      </c>
      <c r="AG1558" s="14">
        <f>SUMIF('consultant-gross'!D:D,eslam.data!AQ1558,'consultant-gross'!F:F)</f>
        <v>0</v>
      </c>
      <c r="AH1558" s="14">
        <f>SUMIF('consultant-gross'!D:D,eslam.data!AQ1558,'consultant-gross'!G:G)</f>
        <v>0</v>
      </c>
      <c r="AI1558" s="14">
        <f>SUMIF('consultant-net'!D:D,eslam.data!AQ1558,'consultant-net'!F:F)</f>
        <v>0</v>
      </c>
      <c r="AJ1558" s="2" t="str">
        <f>VLOOKUP(A1558,'eslam-to-invoicing'!A:B,2,0)</f>
        <v>EDNC Retail &amp; Offices Civil</v>
      </c>
      <c r="AQ1558" s="2" t="str">
        <f t="shared" si="188"/>
        <v>Sodic Eastown33</v>
      </c>
      <c r="AR1558" s="2" t="str">
        <f t="shared" si="189"/>
        <v>EDNC Retail &amp; Offices Civil33</v>
      </c>
    </row>
    <row r="1559" spans="1:44" hidden="1" x14ac:dyDescent="0.3">
      <c r="A1559" s="6" t="s">
        <v>32</v>
      </c>
      <c r="B1559" s="6">
        <f>VLOOKUP(A1559,Sheet1!A:B,2,0)</f>
        <v>1</v>
      </c>
      <c r="C1559" s="6">
        <v>34</v>
      </c>
      <c r="D1559" s="25"/>
      <c r="E1559" s="2">
        <v>4991381.7047617435</v>
      </c>
      <c r="F1559" s="26">
        <f>_xlfn.MAXIFS('data-from-invoicing'!E:E,'data-from-invoicing'!D:D,eslam.data!AR1559)</f>
        <v>4991381.7</v>
      </c>
      <c r="G1559" s="2">
        <f t="shared" si="186"/>
        <v>-4.7617433592677116E-3</v>
      </c>
      <c r="H1559" s="2"/>
      <c r="I1559" s="23"/>
      <c r="J1559" s="2">
        <f>SUMIF('collection only'!D:D,eslam.data!AQ1559,'collection only'!E:E)</f>
        <v>4602037.6100000003</v>
      </c>
      <c r="K1559" s="26">
        <f>SUMIF('data-from-invoicing'!D:D,eslam.data!AR1559,'data-from-invoicing'!F:F)</f>
        <v>2767127.5549999997</v>
      </c>
      <c r="L1559" s="2">
        <f t="shared" si="187"/>
        <v>-1834910.0550000006</v>
      </c>
      <c r="M1559" s="2"/>
      <c r="Q1559" s="23"/>
      <c r="R1559" s="2">
        <v>4602037.62</v>
      </c>
      <c r="S1559" s="1">
        <v>44561</v>
      </c>
      <c r="T1559" s="1">
        <v>44561</v>
      </c>
      <c r="U1559" s="1">
        <v>44557</v>
      </c>
      <c r="V1559">
        <v>42</v>
      </c>
      <c r="W1559" s="1">
        <v>44599</v>
      </c>
      <c r="X1559" s="1">
        <v>44630</v>
      </c>
      <c r="Y1559" s="2">
        <v>1098491765.514286</v>
      </c>
      <c r="AF1559" s="2">
        <v>0</v>
      </c>
      <c r="AG1559" s="14">
        <f>SUMIF('consultant-gross'!D:D,eslam.data!AQ1559,'consultant-gross'!F:F)</f>
        <v>0</v>
      </c>
      <c r="AH1559" s="14">
        <f>SUMIF('consultant-gross'!D:D,eslam.data!AQ1559,'consultant-gross'!G:G)</f>
        <v>0</v>
      </c>
      <c r="AI1559" s="14">
        <f>SUMIF('consultant-net'!D:D,eslam.data!AQ1559,'consultant-net'!F:F)</f>
        <v>0</v>
      </c>
      <c r="AJ1559" s="2" t="str">
        <f>VLOOKUP(A1559,'eslam-to-invoicing'!A:B,2,0)</f>
        <v>EDNC Retail &amp; Offices Civil</v>
      </c>
      <c r="AQ1559" s="2" t="str">
        <f t="shared" si="188"/>
        <v>Sodic Eastown34</v>
      </c>
      <c r="AR1559" s="2" t="str">
        <f t="shared" si="189"/>
        <v>EDNC Retail &amp; Offices Civil34</v>
      </c>
    </row>
    <row r="1560" spans="1:44" hidden="1" x14ac:dyDescent="0.3">
      <c r="A1560" s="6" t="s">
        <v>32</v>
      </c>
      <c r="B1560" s="6">
        <f>VLOOKUP(A1560,Sheet1!A:B,2,0)</f>
        <v>1</v>
      </c>
      <c r="C1560" s="6">
        <v>35</v>
      </c>
      <c r="D1560" s="25"/>
      <c r="E1560" s="2">
        <v>46695355.647619247</v>
      </c>
      <c r="F1560" s="26">
        <f>_xlfn.MAXIFS('data-from-invoicing'!E:E,'data-from-invoicing'!D:D,eslam.data!AR1560)</f>
        <v>46695355.639999993</v>
      </c>
      <c r="G1560" s="2">
        <f t="shared" si="186"/>
        <v>-7.6192542910575867E-3</v>
      </c>
      <c r="H1560" s="2"/>
      <c r="I1560" s="23"/>
      <c r="J1560" s="2">
        <f>SUMIF('collection only'!D:D,eslam.data!AQ1560,'collection only'!E:E)</f>
        <v>12555804.9</v>
      </c>
      <c r="K1560" s="26">
        <f>SUMIF('data-from-invoicing'!D:D,eslam.data!AR1560,'data-from-invoicing'!F:F)</f>
        <v>45515831.938000001</v>
      </c>
      <c r="L1560" s="2">
        <f t="shared" si="187"/>
        <v>32960027.038000003</v>
      </c>
      <c r="M1560" s="2"/>
      <c r="Q1560" s="23"/>
      <c r="R1560" s="2">
        <v>12555805.27</v>
      </c>
      <c r="S1560" s="1">
        <v>44681</v>
      </c>
      <c r="T1560" s="1">
        <v>44681</v>
      </c>
      <c r="U1560" s="1">
        <v>44699</v>
      </c>
      <c r="V1560">
        <v>42</v>
      </c>
      <c r="W1560" s="1">
        <v>44741</v>
      </c>
      <c r="X1560" s="1">
        <v>44726</v>
      </c>
      <c r="Y1560" s="2">
        <v>1145187121.1619051</v>
      </c>
      <c r="AA1560" s="2">
        <v>110343302</v>
      </c>
      <c r="AC1560" s="2">
        <v>-4596809</v>
      </c>
      <c r="AD1560" s="2">
        <v>30061161</v>
      </c>
      <c r="AE1560" s="2">
        <v>30061161</v>
      </c>
      <c r="AF1560" s="2">
        <v>28213034</v>
      </c>
      <c r="AG1560" s="14">
        <f>SUMIF('consultant-gross'!D:D,eslam.data!AQ1560,'consultant-gross'!F:F)</f>
        <v>0</v>
      </c>
      <c r="AH1560" s="14">
        <f>SUMIF('consultant-gross'!D:D,eslam.data!AQ1560,'consultant-gross'!G:G)</f>
        <v>0</v>
      </c>
      <c r="AI1560" s="14">
        <f>SUMIF('consultant-net'!D:D,eslam.data!AQ1560,'consultant-net'!F:F)</f>
        <v>0</v>
      </c>
      <c r="AJ1560" s="2" t="str">
        <f>VLOOKUP(A1560,'eslam-to-invoicing'!A:B,2,0)</f>
        <v>EDNC Retail &amp; Offices Civil</v>
      </c>
      <c r="AQ1560" s="2" t="str">
        <f t="shared" si="188"/>
        <v>Sodic Eastown35</v>
      </c>
      <c r="AR1560" s="2" t="str">
        <f t="shared" si="189"/>
        <v>EDNC Retail &amp; Offices Civil35</v>
      </c>
    </row>
    <row r="1561" spans="1:44" hidden="1" x14ac:dyDescent="0.3">
      <c r="A1561" s="6" t="s">
        <v>32</v>
      </c>
      <c r="B1561" s="6">
        <f>VLOOKUP(A1561,Sheet1!A:B,2,0)</f>
        <v>1</v>
      </c>
      <c r="C1561" s="6">
        <v>36</v>
      </c>
      <c r="D1561" s="25"/>
      <c r="E1561" s="2">
        <v>-1E-4</v>
      </c>
      <c r="F1561" s="26">
        <f>_xlfn.MAXIFS('data-from-invoicing'!E:E,'data-from-invoicing'!D:D,eslam.data!AR1561)</f>
        <v>0</v>
      </c>
      <c r="G1561" s="2">
        <f t="shared" si="186"/>
        <v>1E-4</v>
      </c>
      <c r="H1561" s="2"/>
      <c r="I1561" s="23"/>
      <c r="J1561" s="2">
        <f>SUMIF('collection only'!D:D,eslam.data!AQ1561,'collection only'!E:E)</f>
        <v>6254389.4900000002</v>
      </c>
      <c r="K1561" s="26">
        <f>SUMIF('data-from-invoicing'!D:D,eslam.data!AR1561,'data-from-invoicing'!F:F)</f>
        <v>0</v>
      </c>
      <c r="L1561" s="2">
        <f t="shared" si="187"/>
        <v>-6254389.4900000002</v>
      </c>
      <c r="M1561" s="2"/>
      <c r="Q1561" s="23"/>
      <c r="R1561" s="2">
        <v>3904269.49</v>
      </c>
      <c r="S1561" s="1">
        <v>44773</v>
      </c>
      <c r="T1561" s="1">
        <v>44786</v>
      </c>
      <c r="U1561" s="1">
        <v>44788</v>
      </c>
      <c r="V1561">
        <v>42</v>
      </c>
      <c r="W1561" s="1">
        <v>44830</v>
      </c>
      <c r="X1561" s="1">
        <v>44816</v>
      </c>
      <c r="Y1561" s="2">
        <v>1145187121.1619051</v>
      </c>
      <c r="AA1561" s="2">
        <v>110343302.03</v>
      </c>
      <c r="AC1561" s="2">
        <v>-2378666.59</v>
      </c>
      <c r="AD1561" s="2">
        <v>30061161.93</v>
      </c>
      <c r="AE1561" s="2">
        <v>30061161.93</v>
      </c>
      <c r="AF1561" s="2">
        <v>32117303</v>
      </c>
      <c r="AG1561" s="14">
        <f>SUMIF('consultant-gross'!D:D,eslam.data!AQ1561,'consultant-gross'!F:F)</f>
        <v>0</v>
      </c>
      <c r="AH1561" s="14">
        <f>SUMIF('consultant-gross'!D:D,eslam.data!AQ1561,'consultant-gross'!G:G)</f>
        <v>0</v>
      </c>
      <c r="AI1561" s="14">
        <f>SUMIF('consultant-net'!D:D,eslam.data!AQ1561,'consultant-net'!F:F)</f>
        <v>0</v>
      </c>
      <c r="AJ1561" s="2" t="str">
        <f>VLOOKUP(A1561,'eslam-to-invoicing'!A:B,2,0)</f>
        <v>EDNC Retail &amp; Offices Civil</v>
      </c>
      <c r="AQ1561" s="2" t="str">
        <f t="shared" si="188"/>
        <v>Sodic Eastown36</v>
      </c>
      <c r="AR1561" s="2" t="str">
        <f t="shared" si="189"/>
        <v>EDNC Retail &amp; Offices Civil36</v>
      </c>
    </row>
    <row r="1562" spans="1:44" hidden="1" x14ac:dyDescent="0.3">
      <c r="A1562" s="6" t="s">
        <v>32</v>
      </c>
      <c r="B1562" s="6">
        <f>VLOOKUP(A1562,Sheet1!A:B,2,0)</f>
        <v>1</v>
      </c>
      <c r="C1562" s="6">
        <v>37</v>
      </c>
      <c r="D1562" s="25"/>
      <c r="E1562" s="2">
        <v>-1.0000000000000001E-5</v>
      </c>
      <c r="F1562" s="26">
        <f>_xlfn.MAXIFS('data-from-invoicing'!E:E,'data-from-invoicing'!D:D,eslam.data!AR1562)</f>
        <v>0</v>
      </c>
      <c r="G1562" s="2">
        <f t="shared" si="186"/>
        <v>1.0000000000000001E-5</v>
      </c>
      <c r="H1562" s="2"/>
      <c r="I1562" s="23"/>
      <c r="J1562" s="2">
        <f>SUMIF('collection only'!D:D,eslam.data!AQ1562,'collection only'!E:E)</f>
        <v>5035428.4000000004</v>
      </c>
      <c r="K1562" s="26">
        <f>SUMIF('data-from-invoicing'!D:D,eslam.data!AR1562,'data-from-invoicing'!F:F)</f>
        <v>0</v>
      </c>
      <c r="L1562" s="2">
        <f t="shared" si="187"/>
        <v>-5035428.4000000004</v>
      </c>
      <c r="M1562" s="2"/>
      <c r="Q1562" s="23"/>
      <c r="R1562" s="2">
        <v>5035428.4000000004</v>
      </c>
      <c r="S1562" s="1">
        <v>44926</v>
      </c>
      <c r="T1562" s="1">
        <v>44921</v>
      </c>
      <c r="U1562" s="1">
        <v>44927</v>
      </c>
      <c r="V1562">
        <v>42</v>
      </c>
      <c r="W1562" s="1">
        <v>44969</v>
      </c>
      <c r="X1562" s="1">
        <v>44948</v>
      </c>
      <c r="Y1562" s="2">
        <v>1145187121.1619051</v>
      </c>
      <c r="AA1562" s="2">
        <v>110343302.03</v>
      </c>
      <c r="AC1562" s="2">
        <v>-2378666.59</v>
      </c>
      <c r="AD1562" s="2">
        <v>18874299.621470209</v>
      </c>
      <c r="AE1562" s="2">
        <v>18874299.621470209</v>
      </c>
      <c r="AF1562" s="2">
        <v>19273337.430777598</v>
      </c>
      <c r="AG1562" s="14">
        <f>SUMIF('consultant-gross'!D:D,eslam.data!AQ1562,'consultant-gross'!F:F)</f>
        <v>0</v>
      </c>
      <c r="AH1562" s="14">
        <f>SUMIF('consultant-gross'!D:D,eslam.data!AQ1562,'consultant-gross'!G:G)</f>
        <v>0</v>
      </c>
      <c r="AI1562" s="14">
        <f>SUMIF('consultant-net'!D:D,eslam.data!AQ1562,'consultant-net'!F:F)</f>
        <v>0</v>
      </c>
      <c r="AJ1562" s="2" t="str">
        <f>VLOOKUP(A1562,'eslam-to-invoicing'!A:B,2,0)</f>
        <v>EDNC Retail &amp; Offices Civil</v>
      </c>
      <c r="AQ1562" s="2" t="str">
        <f t="shared" si="188"/>
        <v>Sodic Eastown37</v>
      </c>
      <c r="AR1562" s="2" t="str">
        <f t="shared" si="189"/>
        <v>EDNC Retail &amp; Offices Civil37</v>
      </c>
    </row>
    <row r="1563" spans="1:44" hidden="1" x14ac:dyDescent="0.3">
      <c r="A1563" s="6" t="s">
        <v>32</v>
      </c>
      <c r="B1563" s="6">
        <f>VLOOKUP(A1563,Sheet1!A:B,2,0)</f>
        <v>1</v>
      </c>
      <c r="C1563" s="6">
        <v>38</v>
      </c>
      <c r="D1563" s="25"/>
      <c r="E1563" s="2">
        <v>-1.1E-4</v>
      </c>
      <c r="F1563" s="26">
        <f>_xlfn.MAXIFS('data-from-invoicing'!E:E,'data-from-invoicing'!D:D,eslam.data!AR1563)</f>
        <v>0</v>
      </c>
      <c r="G1563" s="2">
        <f t="shared" si="186"/>
        <v>1.1E-4</v>
      </c>
      <c r="H1563" s="2"/>
      <c r="I1563" s="23"/>
      <c r="J1563" s="2">
        <f>SUMIF('collection only'!D:D,eslam.data!AQ1563,'collection only'!E:E)</f>
        <v>2231188</v>
      </c>
      <c r="K1563" s="26">
        <f>SUMIF('data-from-invoicing'!D:D,eslam.data!AR1563,'data-from-invoicing'!F:F)</f>
        <v>0</v>
      </c>
      <c r="L1563" s="2">
        <f t="shared" si="187"/>
        <v>-2231188</v>
      </c>
      <c r="M1563" s="2"/>
      <c r="Q1563" s="23"/>
      <c r="R1563" s="2">
        <v>2231188.4300000002</v>
      </c>
      <c r="S1563" s="1">
        <v>44742</v>
      </c>
      <c r="T1563" s="1">
        <v>44724</v>
      </c>
      <c r="U1563" s="1">
        <v>45099</v>
      </c>
      <c r="V1563">
        <v>42</v>
      </c>
      <c r="W1563" s="1">
        <v>45141</v>
      </c>
      <c r="X1563" s="1">
        <v>45139</v>
      </c>
      <c r="Y1563" s="2">
        <v>1145187121.1619051</v>
      </c>
      <c r="AF1563" s="2">
        <v>0</v>
      </c>
      <c r="AG1563" s="14">
        <f>SUMIF('consultant-gross'!D:D,eslam.data!AQ1563,'consultant-gross'!F:F)</f>
        <v>0</v>
      </c>
      <c r="AH1563" s="14">
        <f>SUMIF('consultant-gross'!D:D,eslam.data!AQ1563,'consultant-gross'!G:G)</f>
        <v>0</v>
      </c>
      <c r="AI1563" s="14">
        <f>SUMIF('consultant-net'!D:D,eslam.data!AQ1563,'consultant-net'!F:F)</f>
        <v>0</v>
      </c>
      <c r="AJ1563" s="2" t="str">
        <f>VLOOKUP(A1563,'eslam-to-invoicing'!A:B,2,0)</f>
        <v>EDNC Retail &amp; Offices Civil</v>
      </c>
      <c r="AQ1563" s="2" t="str">
        <f t="shared" si="188"/>
        <v>Sodic Eastown38</v>
      </c>
      <c r="AR1563" s="2" t="str">
        <f t="shared" si="189"/>
        <v>EDNC Retail &amp; Offices Civil38</v>
      </c>
    </row>
    <row r="1564" spans="1:44" hidden="1" x14ac:dyDescent="0.3">
      <c r="A1564" s="6" t="s">
        <v>32</v>
      </c>
      <c r="B1564" s="6">
        <f>VLOOKUP(A1564,Sheet1!A:B,2,0)</f>
        <v>1</v>
      </c>
      <c r="C1564" s="6">
        <v>39</v>
      </c>
      <c r="D1564" s="25"/>
      <c r="F1564" s="26">
        <f>_xlfn.MAXIFS('data-from-invoicing'!E:E,'data-from-invoicing'!D:D,eslam.data!AR1564)</f>
        <v>0</v>
      </c>
      <c r="G1564" s="2">
        <f t="shared" si="186"/>
        <v>0</v>
      </c>
      <c r="H1564" s="2"/>
      <c r="I1564" s="23"/>
      <c r="J1564" s="2">
        <f>SUMIF('collection only'!D:D,eslam.data!AQ1564,'collection only'!E:E)</f>
        <v>17894573</v>
      </c>
      <c r="K1564" s="26">
        <f>SUMIF('data-from-invoicing'!D:D,eslam.data!AR1564,'data-from-invoicing'!F:F)</f>
        <v>0</v>
      </c>
      <c r="L1564" s="2">
        <f t="shared" si="187"/>
        <v>-17894573</v>
      </c>
      <c r="M1564" s="2"/>
      <c r="Q1564" s="23"/>
      <c r="R1564" s="2">
        <v>28315194.981137749</v>
      </c>
      <c r="S1564" s="1">
        <v>45107</v>
      </c>
      <c r="T1564" s="1">
        <v>45107</v>
      </c>
      <c r="U1564" s="1">
        <v>45221</v>
      </c>
      <c r="V1564">
        <v>42</v>
      </c>
      <c r="W1564" s="1">
        <v>45263</v>
      </c>
      <c r="X1564" s="1">
        <v>45228</v>
      </c>
      <c r="Y1564" s="2">
        <v>1145187121.1619051</v>
      </c>
      <c r="AA1564" s="2">
        <v>110343302.92</v>
      </c>
      <c r="AC1564" s="2">
        <v>-4596809.26</v>
      </c>
      <c r="AD1564" s="2">
        <v>30061161.930163901</v>
      </c>
      <c r="AE1564" s="2">
        <v>30061161.930163901</v>
      </c>
      <c r="AF1564" s="2">
        <v>-12704609.784891451</v>
      </c>
      <c r="AG1564" s="14">
        <f>SUMIF('consultant-gross'!D:D,eslam.data!AQ1564,'consultant-gross'!F:F)</f>
        <v>0</v>
      </c>
      <c r="AH1564" s="14">
        <f>SUMIF('consultant-gross'!D:D,eslam.data!AQ1564,'consultant-gross'!G:G)</f>
        <v>0</v>
      </c>
      <c r="AI1564" s="14">
        <f>SUMIF('consultant-net'!D:D,eslam.data!AQ1564,'consultant-net'!F:F)</f>
        <v>0</v>
      </c>
      <c r="AJ1564" s="2" t="str">
        <f>VLOOKUP(A1564,'eslam-to-invoicing'!A:B,2,0)</f>
        <v>EDNC Retail &amp; Offices Civil</v>
      </c>
      <c r="AQ1564" s="2" t="str">
        <f t="shared" si="188"/>
        <v>Sodic Eastown39</v>
      </c>
      <c r="AR1564" s="2" t="str">
        <f t="shared" si="189"/>
        <v>EDNC Retail &amp; Offices Civil39</v>
      </c>
    </row>
    <row r="1565" spans="1:44" hidden="1" x14ac:dyDescent="0.3">
      <c r="A1565" s="6" t="s">
        <v>82</v>
      </c>
      <c r="B1565" s="6">
        <f>VLOOKUP(A1565,Sheet1!A:B,2,0)</f>
        <v>1</v>
      </c>
      <c r="C1565" s="6">
        <v>1</v>
      </c>
      <c r="D1565" s="25"/>
      <c r="E1565" s="2">
        <v>1310241.40952381</v>
      </c>
      <c r="F1565" s="26">
        <f>_xlfn.MAXIFS('data-from-invoicing'!E:E,'data-from-invoicing'!D:D,eslam.data!AR1565)</f>
        <v>1310241.4099999999</v>
      </c>
      <c r="G1565" s="2">
        <f t="shared" si="186"/>
        <v>4.7618988901376724E-4</v>
      </c>
      <c r="H1565" s="2"/>
      <c r="I1565" s="23"/>
      <c r="J1565" s="2">
        <f>SUMIF('collection only'!D:D,eslam.data!AQ1565,'collection only'!E:E)</f>
        <v>1545976.54</v>
      </c>
      <c r="K1565" s="26">
        <f>SUMIF('data-from-invoicing'!D:D,eslam.data!AR1565,'data-from-invoicing'!F:F)</f>
        <v>1589312.7705000001</v>
      </c>
      <c r="L1565" s="2">
        <f t="shared" si="187"/>
        <v>43336.230500000063</v>
      </c>
      <c r="M1565" s="2"/>
      <c r="Q1565" s="23"/>
      <c r="R1565" s="2">
        <v>1545976.52</v>
      </c>
      <c r="S1565" s="1">
        <v>44561</v>
      </c>
      <c r="T1565" s="1">
        <v>44561</v>
      </c>
      <c r="U1565" s="1">
        <v>44570</v>
      </c>
      <c r="V1565">
        <v>42</v>
      </c>
      <c r="W1565" s="1">
        <v>44612</v>
      </c>
      <c r="X1565" s="1">
        <v>44606</v>
      </c>
      <c r="Y1565" s="2">
        <v>1310241.40952381</v>
      </c>
      <c r="Z1565" s="2">
        <v>710231.1</v>
      </c>
      <c r="AF1565" s="2">
        <v>0</v>
      </c>
      <c r="AG1565" s="14">
        <f>SUMIF('consultant-gross'!D:D,eslam.data!AQ1565,'consultant-gross'!F:F)</f>
        <v>0</v>
      </c>
      <c r="AH1565" s="14">
        <f>SUMIF('consultant-gross'!D:D,eslam.data!AQ1565,'consultant-gross'!G:G)</f>
        <v>0</v>
      </c>
      <c r="AI1565" s="14">
        <f>SUMIF('consultant-net'!D:D,eslam.data!AQ1565,'consultant-net'!F:F)</f>
        <v>0</v>
      </c>
      <c r="AJ1565" s="2" t="str">
        <f>VLOOKUP(A1565,'eslam-to-invoicing'!A:B,2,0)</f>
        <v>EDNC Hardscape Package</v>
      </c>
      <c r="AQ1565" s="2" t="str">
        <f t="shared" si="188"/>
        <v>Sodic Eastown - Landscape1</v>
      </c>
      <c r="AR1565" s="2" t="str">
        <f t="shared" si="189"/>
        <v>EDNC Hardscape Package1</v>
      </c>
    </row>
    <row r="1566" spans="1:44" hidden="1" x14ac:dyDescent="0.3">
      <c r="A1566" s="6" t="s">
        <v>82</v>
      </c>
      <c r="B1566" s="32">
        <f>VLOOKUP(A1566,Sheet1!A:B,2,0)</f>
        <v>1</v>
      </c>
      <c r="C1566" s="6">
        <v>2</v>
      </c>
      <c r="D1566" s="25"/>
      <c r="E1566" s="2">
        <v>3185965.6857142858</v>
      </c>
      <c r="F1566" s="26">
        <f>_xlfn.MAXIFS('data-from-invoicing'!E:E,'data-from-invoicing'!D:D,eslam.data!AR1566)</f>
        <v>3188822.83</v>
      </c>
      <c r="G1566" s="2">
        <f t="shared" si="186"/>
        <v>2857.1442857142538</v>
      </c>
      <c r="H1566" s="2"/>
      <c r="I1566" s="23"/>
      <c r="J1566" s="2">
        <f>SUMIF('collection only'!D:D,eslam.data!AQ1566,'collection only'!E:E)</f>
        <v>2689319.17</v>
      </c>
      <c r="K1566" s="26">
        <f>SUMIF('data-from-invoicing'!D:D,eslam.data!AR1566,'data-from-invoicing'!F:F)</f>
        <v>2794789.4914999995</v>
      </c>
      <c r="L1566" s="2">
        <f t="shared" si="187"/>
        <v>105470.32149999961</v>
      </c>
      <c r="M1566" s="2"/>
      <c r="Q1566" s="23"/>
      <c r="R1566" s="2">
        <v>2689319.17</v>
      </c>
      <c r="S1566" s="1">
        <v>44592</v>
      </c>
      <c r="T1566" s="1">
        <v>44592</v>
      </c>
      <c r="U1566" s="1">
        <v>44595</v>
      </c>
      <c r="V1566">
        <v>42</v>
      </c>
      <c r="W1566" s="1">
        <v>44637</v>
      </c>
      <c r="X1566" s="1">
        <v>44630</v>
      </c>
      <c r="Y1566" s="2">
        <v>4496207.0952380951</v>
      </c>
      <c r="Z1566" s="2">
        <v>1064088.68</v>
      </c>
      <c r="AF1566" s="2">
        <v>0</v>
      </c>
      <c r="AG1566" s="14">
        <f>SUMIF('consultant-gross'!D:D,eslam.data!AQ1566,'consultant-gross'!F:F)</f>
        <v>0</v>
      </c>
      <c r="AH1566" s="14">
        <f>SUMIF('consultant-gross'!D:D,eslam.data!AQ1566,'consultant-gross'!G:G)</f>
        <v>0</v>
      </c>
      <c r="AI1566" s="14">
        <f>SUMIF('consultant-net'!D:D,eslam.data!AQ1566,'consultant-net'!F:F)</f>
        <v>0</v>
      </c>
      <c r="AJ1566" s="2" t="str">
        <f>VLOOKUP(A1566,'eslam-to-invoicing'!A:B,2,0)</f>
        <v>EDNC Hardscape Package</v>
      </c>
      <c r="AQ1566" s="2" t="str">
        <f t="shared" si="188"/>
        <v>Sodic Eastown - Landscape2</v>
      </c>
      <c r="AR1566" s="2" t="str">
        <f t="shared" si="189"/>
        <v>EDNC Hardscape Package2</v>
      </c>
    </row>
    <row r="1567" spans="1:44" hidden="1" x14ac:dyDescent="0.3">
      <c r="A1567" s="6" t="s">
        <v>82</v>
      </c>
      <c r="B1567" s="32">
        <f>VLOOKUP(A1567,Sheet1!A:B,2,0)</f>
        <v>1</v>
      </c>
      <c r="C1567" s="6">
        <v>3</v>
      </c>
      <c r="D1567" s="25"/>
      <c r="E1567" s="2">
        <v>5417455.3809523806</v>
      </c>
      <c r="F1567" s="26">
        <f>_xlfn.MAXIFS('data-from-invoicing'!E:E,'data-from-invoicing'!D:D,eslam.data!AR1567)</f>
        <v>5414598.2400000002</v>
      </c>
      <c r="G1567" s="2">
        <f t="shared" si="186"/>
        <v>-2857.1409523803741</v>
      </c>
      <c r="H1567" s="2"/>
      <c r="I1567" s="23"/>
      <c r="J1567" s="2">
        <f>SUMIF('collection only'!D:D,eslam.data!AQ1567,'collection only'!E:E)</f>
        <v>5060960.68</v>
      </c>
      <c r="K1567" s="26">
        <f>SUMIF('data-from-invoicing'!D:D,eslam.data!AR1567,'data-from-invoicing'!F:F)</f>
        <v>5240048.5120000001</v>
      </c>
      <c r="L1567" s="2">
        <f t="shared" si="187"/>
        <v>179087.8320000004</v>
      </c>
      <c r="M1567" s="2"/>
      <c r="Q1567" s="23"/>
      <c r="R1567" s="2">
        <v>8060960.6799999997</v>
      </c>
      <c r="S1567" s="1">
        <v>44651</v>
      </c>
      <c r="T1567" s="1">
        <v>44635</v>
      </c>
      <c r="U1567" s="1">
        <v>44637</v>
      </c>
      <c r="V1567">
        <v>42</v>
      </c>
      <c r="W1567" s="1">
        <v>44679</v>
      </c>
      <c r="X1567" s="1">
        <v>44651</v>
      </c>
      <c r="Y1567" s="2">
        <v>9913662.4761904757</v>
      </c>
      <c r="AF1567" s="2">
        <v>0</v>
      </c>
      <c r="AG1567" s="14">
        <f>SUMIF('consultant-gross'!D:D,eslam.data!AQ1567,'consultant-gross'!F:F)</f>
        <v>0</v>
      </c>
      <c r="AH1567" s="14">
        <f>SUMIF('consultant-gross'!D:D,eslam.data!AQ1567,'consultant-gross'!G:G)</f>
        <v>0</v>
      </c>
      <c r="AI1567" s="14">
        <f>SUMIF('consultant-net'!D:D,eslam.data!AQ1567,'consultant-net'!F:F)</f>
        <v>0</v>
      </c>
      <c r="AJ1567" s="2" t="str">
        <f>VLOOKUP(A1567,'eslam-to-invoicing'!A:B,2,0)</f>
        <v>EDNC Hardscape Package</v>
      </c>
      <c r="AQ1567" s="2" t="str">
        <f t="shared" si="188"/>
        <v>Sodic Eastown - Landscape3</v>
      </c>
      <c r="AR1567" s="2" t="str">
        <f t="shared" si="189"/>
        <v>EDNC Hardscape Package3</v>
      </c>
    </row>
    <row r="1568" spans="1:44" hidden="1" x14ac:dyDescent="0.3">
      <c r="A1568" s="6" t="s">
        <v>82</v>
      </c>
      <c r="B1568" s="6">
        <f>VLOOKUP(A1568,Sheet1!A:B,2,0)</f>
        <v>1</v>
      </c>
      <c r="C1568" s="6">
        <v>4</v>
      </c>
      <c r="D1568" s="25"/>
      <c r="E1568" s="2">
        <v>1923818.4</v>
      </c>
      <c r="F1568" s="26">
        <f>_xlfn.MAXIFS('data-from-invoicing'!E:E,'data-from-invoicing'!D:D,eslam.data!AR1568)</f>
        <v>1923818.4</v>
      </c>
      <c r="G1568" s="2">
        <f t="shared" si="186"/>
        <v>0</v>
      </c>
      <c r="H1568" s="2"/>
      <c r="I1568" s="23"/>
      <c r="J1568" s="2">
        <f>SUMIF('collection only'!D:D,eslam.data!AQ1568,'collection only'!E:E)</f>
        <v>4237695.68</v>
      </c>
      <c r="K1568" s="26">
        <f>SUMIF('data-from-invoicing'!D:D,eslam.data!AR1568,'data-from-invoicing'!F:F)</f>
        <v>4301325.99</v>
      </c>
      <c r="L1568" s="2">
        <f t="shared" si="187"/>
        <v>63630.310000000522</v>
      </c>
      <c r="M1568" s="2"/>
      <c r="Q1568" s="23"/>
      <c r="R1568" s="2">
        <v>4237695.6900000004</v>
      </c>
      <c r="S1568" s="1">
        <v>44681</v>
      </c>
      <c r="T1568" s="1">
        <v>44664</v>
      </c>
      <c r="U1568" s="1">
        <v>44664</v>
      </c>
      <c r="V1568">
        <v>42</v>
      </c>
      <c r="W1568" s="1">
        <v>44706</v>
      </c>
      <c r="X1568" s="1">
        <v>44665</v>
      </c>
      <c r="Y1568" s="2">
        <v>11837480.87619048</v>
      </c>
      <c r="Z1568" s="2">
        <v>7645419.29</v>
      </c>
      <c r="AF1568" s="2">
        <v>433157</v>
      </c>
      <c r="AG1568" s="14">
        <f>SUMIF('consultant-gross'!D:D,eslam.data!AQ1568,'consultant-gross'!F:F)</f>
        <v>0</v>
      </c>
      <c r="AH1568" s="14">
        <f>SUMIF('consultant-gross'!D:D,eslam.data!AQ1568,'consultant-gross'!G:G)</f>
        <v>0</v>
      </c>
      <c r="AI1568" s="14">
        <f>SUMIF('consultant-net'!D:D,eslam.data!AQ1568,'consultant-net'!F:F)</f>
        <v>0</v>
      </c>
      <c r="AJ1568" s="2" t="str">
        <f>VLOOKUP(A1568,'eslam-to-invoicing'!A:B,2,0)</f>
        <v>EDNC Hardscape Package</v>
      </c>
      <c r="AQ1568" s="2" t="str">
        <f t="shared" si="188"/>
        <v>Sodic Eastown - Landscape4</v>
      </c>
      <c r="AR1568" s="2" t="str">
        <f t="shared" si="189"/>
        <v>EDNC Hardscape Package4</v>
      </c>
    </row>
    <row r="1569" spans="1:44" hidden="1" x14ac:dyDescent="0.3">
      <c r="A1569" s="6" t="s">
        <v>82</v>
      </c>
      <c r="B1569" s="6">
        <f>VLOOKUP(A1569,Sheet1!A:B,2,0)</f>
        <v>1</v>
      </c>
      <c r="C1569" s="6">
        <v>5</v>
      </c>
      <c r="D1569" s="25"/>
      <c r="E1569" s="2">
        <v>8146275.9523809506</v>
      </c>
      <c r="F1569" s="26">
        <f>_xlfn.MAXIFS('data-from-invoicing'!E:E,'data-from-invoicing'!D:D,eslam.data!AR1569)</f>
        <v>8146275.9500000002</v>
      </c>
      <c r="G1569" s="2">
        <f t="shared" si="186"/>
        <v>-2.3809503763914108E-3</v>
      </c>
      <c r="H1569" s="2"/>
      <c r="I1569" s="23"/>
      <c r="J1569" s="2">
        <f>SUMIF('collection only'!D:D,eslam.data!AQ1569,'collection only'!E:E)</f>
        <v>2847434.11</v>
      </c>
      <c r="K1569" s="26">
        <f>SUMIF('data-from-invoicing'!D:D,eslam.data!AR1569,'data-from-invoicing'!F:F)</f>
        <v>3116872.1574999997</v>
      </c>
      <c r="L1569" s="2">
        <f t="shared" si="187"/>
        <v>269438.04749999987</v>
      </c>
      <c r="M1569" s="2"/>
      <c r="Q1569" s="23"/>
      <c r="R1569" s="2">
        <v>2847434.08</v>
      </c>
      <c r="S1569" s="1">
        <v>44681</v>
      </c>
      <c r="T1569" s="1">
        <v>44691</v>
      </c>
      <c r="U1569" s="1">
        <v>44692</v>
      </c>
      <c r="V1569">
        <v>42</v>
      </c>
      <c r="W1569" s="1">
        <v>44734</v>
      </c>
      <c r="X1569" s="1">
        <v>44692</v>
      </c>
      <c r="Y1569" s="2">
        <v>19983756.828571431</v>
      </c>
      <c r="Z1569" s="2">
        <v>4687295.1100000003</v>
      </c>
      <c r="AA1569" s="2">
        <v>494379.4</v>
      </c>
      <c r="AD1569" s="2">
        <v>641755.99</v>
      </c>
      <c r="AE1569" s="2">
        <v>641755.99</v>
      </c>
      <c r="AF1569" s="2">
        <v>477225</v>
      </c>
      <c r="AG1569" s="14">
        <f>SUMIF('consultant-gross'!D:D,eslam.data!AQ1569,'consultant-gross'!F:F)</f>
        <v>0</v>
      </c>
      <c r="AH1569" s="14">
        <f>SUMIF('consultant-gross'!D:D,eslam.data!AQ1569,'consultant-gross'!G:G)</f>
        <v>0</v>
      </c>
      <c r="AI1569" s="14">
        <f>SUMIF('consultant-net'!D:D,eslam.data!AQ1569,'consultant-net'!F:F)</f>
        <v>0</v>
      </c>
      <c r="AJ1569" s="2" t="str">
        <f>VLOOKUP(A1569,'eslam-to-invoicing'!A:B,2,0)</f>
        <v>EDNC Hardscape Package</v>
      </c>
      <c r="AQ1569" s="2" t="str">
        <f t="shared" si="188"/>
        <v>Sodic Eastown - Landscape5</v>
      </c>
      <c r="AR1569" s="2" t="str">
        <f t="shared" si="189"/>
        <v>EDNC Hardscape Package5</v>
      </c>
    </row>
    <row r="1570" spans="1:44" hidden="1" x14ac:dyDescent="0.3">
      <c r="A1570" s="6" t="s">
        <v>82</v>
      </c>
      <c r="B1570" s="6">
        <f>VLOOKUP(A1570,Sheet1!A:B,2,0)</f>
        <v>1</v>
      </c>
      <c r="C1570" s="6">
        <v>6</v>
      </c>
      <c r="D1570" s="25"/>
      <c r="E1570" s="2">
        <v>2241713.4380952381</v>
      </c>
      <c r="F1570" s="26">
        <f>_xlfn.MAXIFS('data-from-invoicing'!E:E,'data-from-invoicing'!D:D,eslam.data!AR1570)</f>
        <v>2241713.44</v>
      </c>
      <c r="G1570" s="2">
        <f t="shared" si="186"/>
        <v>1.9047618843615055E-3</v>
      </c>
      <c r="H1570" s="2"/>
      <c r="I1570" s="23"/>
      <c r="J1570" s="2">
        <f>SUMIF('collection only'!D:D,eslam.data!AQ1570,'collection only'!E:E)</f>
        <v>1865468.85</v>
      </c>
      <c r="K1570" s="26">
        <f>SUMIF('data-from-invoicing'!D:D,eslam.data!AR1570,'data-from-invoicing'!F:F)</f>
        <v>1939613.5219999999</v>
      </c>
      <c r="L1570" s="2">
        <f t="shared" si="187"/>
        <v>74144.671999999788</v>
      </c>
      <c r="M1570" s="2"/>
      <c r="Q1570" s="23"/>
      <c r="R1570" s="2">
        <v>1865468.85</v>
      </c>
      <c r="S1570" s="1">
        <v>44712</v>
      </c>
      <c r="T1570" s="1">
        <v>44698</v>
      </c>
      <c r="U1570" s="1">
        <v>44703</v>
      </c>
      <c r="V1570">
        <v>42</v>
      </c>
      <c r="W1570" s="1">
        <v>44745</v>
      </c>
      <c r="X1570" s="1">
        <v>44705</v>
      </c>
      <c r="Y1570" s="2">
        <v>22225470.266666669</v>
      </c>
      <c r="Z1570" s="2">
        <v>4887618.75</v>
      </c>
      <c r="AA1570" s="2">
        <v>704722.2</v>
      </c>
      <c r="AD1570" s="2">
        <v>705609.06</v>
      </c>
      <c r="AE1570" s="2">
        <v>705609.06</v>
      </c>
      <c r="AF1570" s="2">
        <v>477225</v>
      </c>
      <c r="AG1570" s="14">
        <f>SUMIF('consultant-gross'!D:D,eslam.data!AQ1570,'consultant-gross'!F:F)</f>
        <v>0</v>
      </c>
      <c r="AH1570" s="14">
        <f>SUMIF('consultant-gross'!D:D,eslam.data!AQ1570,'consultant-gross'!G:G)</f>
        <v>0</v>
      </c>
      <c r="AI1570" s="14">
        <f>SUMIF('consultant-net'!D:D,eslam.data!AQ1570,'consultant-net'!F:F)</f>
        <v>0</v>
      </c>
      <c r="AJ1570" s="2" t="str">
        <f>VLOOKUP(A1570,'eslam-to-invoicing'!A:B,2,0)</f>
        <v>EDNC Hardscape Package</v>
      </c>
      <c r="AQ1570" s="2" t="str">
        <f t="shared" si="188"/>
        <v>Sodic Eastown - Landscape6</v>
      </c>
      <c r="AR1570" s="2" t="str">
        <f t="shared" si="189"/>
        <v>EDNC Hardscape Package6</v>
      </c>
    </row>
    <row r="1571" spans="1:44" hidden="1" x14ac:dyDescent="0.3">
      <c r="A1571" s="6" t="s">
        <v>82</v>
      </c>
      <c r="B1571" s="32">
        <f>VLOOKUP(A1571,Sheet1!A:B,2,0)</f>
        <v>1</v>
      </c>
      <c r="C1571" s="6">
        <v>7</v>
      </c>
      <c r="D1571" s="25"/>
      <c r="F1571" s="26">
        <f>_xlfn.MAXIFS('data-from-invoicing'!E:E,'data-from-invoicing'!D:D,eslam.data!AR1571)</f>
        <v>5611542.5599999996</v>
      </c>
      <c r="G1571" s="2">
        <f t="shared" si="186"/>
        <v>5611542.5599999996</v>
      </c>
      <c r="H1571" s="2"/>
      <c r="I1571" s="23"/>
      <c r="J1571" s="2">
        <f>SUMIF('collection only'!D:D,eslam.data!AQ1571,'collection only'!E:E)</f>
        <v>2249247.81</v>
      </c>
      <c r="K1571" s="26">
        <f>SUMIF('data-from-invoicing'!D:D,eslam.data!AR1571,'data-from-invoicing'!F:F)</f>
        <v>2434849.5780000002</v>
      </c>
      <c r="L1571" s="2">
        <f t="shared" si="187"/>
        <v>185601.76800000016</v>
      </c>
      <c r="M1571" s="2"/>
      <c r="Q1571" s="23"/>
      <c r="S1571" s="1">
        <v>44712</v>
      </c>
      <c r="T1571" s="1">
        <v>44722</v>
      </c>
      <c r="U1571" s="1">
        <v>44726</v>
      </c>
      <c r="V1571">
        <v>42</v>
      </c>
      <c r="W1571" s="1">
        <v>44768</v>
      </c>
      <c r="AF1571" s="2">
        <v>0</v>
      </c>
      <c r="AG1571" s="14">
        <f>SUMIF('consultant-gross'!D:D,eslam.data!AQ1571,'consultant-gross'!F:F)</f>
        <v>0</v>
      </c>
      <c r="AH1571" s="14">
        <f>SUMIF('consultant-gross'!D:D,eslam.data!AQ1571,'consultant-gross'!G:G)</f>
        <v>0</v>
      </c>
      <c r="AI1571" s="14">
        <f>SUMIF('consultant-net'!D:D,eslam.data!AQ1571,'consultant-net'!F:F)</f>
        <v>0</v>
      </c>
      <c r="AJ1571" s="2" t="str">
        <f>VLOOKUP(A1571,'eslam-to-invoicing'!A:B,2,0)</f>
        <v>EDNC Hardscape Package</v>
      </c>
      <c r="AQ1571" s="2" t="str">
        <f t="shared" si="188"/>
        <v>Sodic Eastown - Landscape7</v>
      </c>
      <c r="AR1571" s="2" t="str">
        <f t="shared" si="189"/>
        <v>EDNC Hardscape Package7</v>
      </c>
    </row>
    <row r="1572" spans="1:44" hidden="1" x14ac:dyDescent="0.3">
      <c r="A1572" s="6" t="s">
        <v>82</v>
      </c>
      <c r="B1572" s="32">
        <f>VLOOKUP(A1572,Sheet1!A:B,2,0)</f>
        <v>1</v>
      </c>
      <c r="C1572" s="6">
        <v>8</v>
      </c>
      <c r="D1572" s="25"/>
      <c r="E1572" s="2">
        <v>19106378.39047619</v>
      </c>
      <c r="F1572" s="26">
        <f>_xlfn.MAXIFS('data-from-invoicing'!E:E,'data-from-invoicing'!D:D,eslam.data!AR1572)</f>
        <v>16821952.199999999</v>
      </c>
      <c r="G1572" s="2">
        <f t="shared" si="186"/>
        <v>-2284426.1904761903</v>
      </c>
      <c r="H1572" s="2"/>
      <c r="I1572" s="23"/>
      <c r="J1572" s="2">
        <f>SUMIF('collection only'!D:D,eslam.data!AQ1572,'collection only'!E:E)</f>
        <v>8937999.7400000002</v>
      </c>
      <c r="K1572" s="26">
        <f>SUMIF('data-from-invoicing'!D:D,eslam.data!AR1572,'data-from-invoicing'!F:F)</f>
        <v>9494386.1475000009</v>
      </c>
      <c r="L1572" s="2">
        <f t="shared" si="187"/>
        <v>556386.40750000067</v>
      </c>
      <c r="M1572" s="2"/>
      <c r="Q1572" s="23"/>
      <c r="R1572" s="2">
        <v>13407927.220000001</v>
      </c>
      <c r="S1572" s="1">
        <v>44742</v>
      </c>
      <c r="T1572" s="1">
        <v>44738</v>
      </c>
      <c r="U1572" s="1">
        <v>44745</v>
      </c>
      <c r="V1572">
        <v>42</v>
      </c>
      <c r="W1572" s="1">
        <v>44787</v>
      </c>
      <c r="X1572" s="1">
        <v>44769</v>
      </c>
      <c r="Y1572" s="2">
        <v>46943391.219047621</v>
      </c>
      <c r="Z1572" s="2">
        <v>2302349.81</v>
      </c>
      <c r="AA1572" s="2">
        <v>17134472.440000001</v>
      </c>
      <c r="AD1572" s="2">
        <v>1289822.7649999999</v>
      </c>
      <c r="AE1572" s="2">
        <v>1289822.7649999999</v>
      </c>
      <c r="AF1572" s="2">
        <v>380000</v>
      </c>
      <c r="AG1572" s="14">
        <f>SUMIF('consultant-gross'!D:D,eslam.data!AQ1572,'consultant-gross'!F:F)</f>
        <v>19106378.390476193</v>
      </c>
      <c r="AH1572" s="14">
        <f>SUMIF('consultant-gross'!D:D,eslam.data!AQ1572,'consultant-gross'!G:G)</f>
        <v>46943391.219047621</v>
      </c>
      <c r="AI1572" s="14">
        <f>SUMIF('consultant-net'!D:D,eslam.data!AQ1572,'consultant-net'!F:F)</f>
        <v>13407927.220000001</v>
      </c>
      <c r="AJ1572" s="2" t="str">
        <f>VLOOKUP(A1572,'eslam-to-invoicing'!A:B,2,0)</f>
        <v>EDNC Hardscape Package</v>
      </c>
      <c r="AQ1572" s="2" t="str">
        <f t="shared" si="188"/>
        <v>Sodic Eastown - Landscape8</v>
      </c>
      <c r="AR1572" s="2" t="str">
        <f t="shared" si="189"/>
        <v>EDNC Hardscape Package8</v>
      </c>
    </row>
    <row r="1573" spans="1:44" hidden="1" x14ac:dyDescent="0.3">
      <c r="A1573" s="6" t="s">
        <v>82</v>
      </c>
      <c r="B1573" s="32">
        <f>VLOOKUP(A1573,Sheet1!A:B,2,0)</f>
        <v>1</v>
      </c>
      <c r="C1573" s="6">
        <v>9</v>
      </c>
      <c r="D1573" s="25"/>
      <c r="E1573" s="2">
        <v>2763175.999999993</v>
      </c>
      <c r="F1573" s="26">
        <f>_xlfn.MAXIFS('data-from-invoicing'!E:E,'data-from-invoicing'!D:D,eslam.data!AR1573)</f>
        <v>5047602.1900000004</v>
      </c>
      <c r="G1573" s="2">
        <f t="shared" si="186"/>
        <v>2284426.1900000074</v>
      </c>
      <c r="H1573" s="2"/>
      <c r="I1573" s="23"/>
      <c r="J1573" s="2">
        <f>SUMIF('collection only'!D:D,eslam.data!AQ1573,'collection only'!E:E)</f>
        <v>837296.03</v>
      </c>
      <c r="K1573" s="26">
        <f>SUMIF('data-from-invoicing'!D:D,eslam.data!AR1573,'data-from-invoicing'!F:F)</f>
        <v>1004245.4694999999</v>
      </c>
      <c r="L1573" s="2">
        <f t="shared" si="187"/>
        <v>166949.43949999986</v>
      </c>
      <c r="M1573" s="2"/>
      <c r="Q1573" s="23"/>
      <c r="R1573" s="2">
        <v>837296.04</v>
      </c>
      <c r="S1573" s="1">
        <v>44804</v>
      </c>
      <c r="T1573" s="1">
        <v>44798</v>
      </c>
      <c r="U1573" s="1">
        <v>44803</v>
      </c>
      <c r="V1573">
        <v>42</v>
      </c>
      <c r="W1573" s="1">
        <v>44845</v>
      </c>
      <c r="X1573" s="1">
        <v>44817</v>
      </c>
      <c r="Y1573" s="2">
        <v>49706567.219047613</v>
      </c>
      <c r="AA1573" s="2">
        <v>17105387</v>
      </c>
      <c r="AD1573" s="2">
        <v>1304797</v>
      </c>
      <c r="AE1573" s="2">
        <v>1304797</v>
      </c>
      <c r="AF1573" s="2">
        <v>489137</v>
      </c>
      <c r="AG1573" s="14">
        <f>SUMIF('consultant-gross'!D:D,eslam.data!AQ1573,'consultant-gross'!F:F)</f>
        <v>2763175.9999999925</v>
      </c>
      <c r="AH1573" s="14">
        <f>SUMIF('consultant-gross'!D:D,eslam.data!AQ1573,'consultant-gross'!G:G)</f>
        <v>49706567.219047613</v>
      </c>
      <c r="AI1573" s="14">
        <f>SUMIF('consultant-net'!D:D,eslam.data!AQ1573,'consultant-net'!F:F)</f>
        <v>837296.04</v>
      </c>
      <c r="AJ1573" s="2" t="str">
        <f>VLOOKUP(A1573,'eslam-to-invoicing'!A:B,2,0)</f>
        <v>EDNC Hardscape Package</v>
      </c>
      <c r="AQ1573" s="2" t="str">
        <f t="shared" si="188"/>
        <v>Sodic Eastown - Landscape9</v>
      </c>
      <c r="AR1573" s="2" t="str">
        <f t="shared" si="189"/>
        <v>EDNC Hardscape Package9</v>
      </c>
    </row>
    <row r="1574" spans="1:44" hidden="1" x14ac:dyDescent="0.3">
      <c r="A1574" s="6" t="s">
        <v>82</v>
      </c>
      <c r="B1574" s="6">
        <f>VLOOKUP(A1574,Sheet1!A:B,2,0)</f>
        <v>1</v>
      </c>
      <c r="C1574" s="6">
        <v>10</v>
      </c>
      <c r="D1574" s="25"/>
      <c r="E1574" s="2">
        <v>3106667.3428571448</v>
      </c>
      <c r="F1574" s="26">
        <f>_xlfn.MAXIFS('data-from-invoicing'!E:E,'data-from-invoicing'!D:D,eslam.data!AR1574)</f>
        <v>3106667.35</v>
      </c>
      <c r="G1574" s="2">
        <f t="shared" si="186"/>
        <v>7.1428553201258183E-3</v>
      </c>
      <c r="H1574" s="2"/>
      <c r="I1574" s="23"/>
      <c r="J1574" s="2">
        <f>SUMIF('collection only'!D:D,eslam.data!AQ1574,'collection only'!E:E)</f>
        <v>2965081</v>
      </c>
      <c r="K1574" s="26">
        <f>SUMIF('data-from-invoicing'!D:D,eslam.data!AR1574,'data-from-invoicing'!F:F)</f>
        <v>3067833.9874999998</v>
      </c>
      <c r="L1574" s="2">
        <f t="shared" si="187"/>
        <v>102752.98749999981</v>
      </c>
      <c r="M1574" s="2"/>
      <c r="Q1574" s="23"/>
      <c r="R1574" s="2">
        <v>2965080.9889208302</v>
      </c>
      <c r="S1574" s="1">
        <v>44804</v>
      </c>
      <c r="T1574" s="1">
        <v>44801</v>
      </c>
      <c r="U1574" s="1">
        <v>44853</v>
      </c>
      <c r="V1574">
        <v>42</v>
      </c>
      <c r="W1574" s="1">
        <v>44895</v>
      </c>
      <c r="X1574" s="1">
        <v>44854</v>
      </c>
      <c r="Y1574" s="2">
        <v>52813234.561904758</v>
      </c>
      <c r="AF1574" s="2">
        <v>0</v>
      </c>
      <c r="AG1574" s="14">
        <f>SUMIF('consultant-gross'!D:D,eslam.data!AQ1574,'consultant-gross'!F:F)</f>
        <v>1723810.5333333388</v>
      </c>
      <c r="AH1574" s="14">
        <f>SUMIF('consultant-gross'!D:D,eslam.data!AQ1574,'consultant-gross'!G:G)</f>
        <v>51430377.752380952</v>
      </c>
      <c r="AI1574" s="14">
        <f>SUMIF('consultant-net'!D:D,eslam.data!AQ1574,'consultant-net'!F:F)</f>
        <v>5311032.49</v>
      </c>
      <c r="AJ1574" s="2" t="str">
        <f>VLOOKUP(A1574,'eslam-to-invoicing'!A:B,2,0)</f>
        <v>EDNC Hardscape Package</v>
      </c>
      <c r="AQ1574" s="2" t="str">
        <f t="shared" si="188"/>
        <v>Sodic Eastown - Landscape10</v>
      </c>
      <c r="AR1574" s="2" t="str">
        <f t="shared" si="189"/>
        <v>EDNC Hardscape Package10</v>
      </c>
    </row>
    <row r="1575" spans="1:44" hidden="1" x14ac:dyDescent="0.3">
      <c r="A1575" s="6" t="s">
        <v>82</v>
      </c>
      <c r="B1575" s="32">
        <f>VLOOKUP(A1575,Sheet1!A:B,2,0)</f>
        <v>1</v>
      </c>
      <c r="C1575" s="6">
        <v>11</v>
      </c>
      <c r="D1575" s="25"/>
      <c r="E1575" s="2">
        <v>2478048.6476190458</v>
      </c>
      <c r="F1575" s="26">
        <f>_xlfn.MAXIFS('data-from-invoicing'!E:E,'data-from-invoicing'!D:D,eslam.data!AR1575)</f>
        <v>1095191.83</v>
      </c>
      <c r="G1575" s="2">
        <f t="shared" si="186"/>
        <v>-1382856.8176190457</v>
      </c>
      <c r="H1575" s="2"/>
      <c r="I1575" s="23"/>
      <c r="J1575" s="2">
        <f>SUMIF('collection only'!D:D,eslam.data!AQ1575,'collection only'!E:E)</f>
        <v>970278.45</v>
      </c>
      <c r="K1575" s="26">
        <f>SUMIF('data-from-invoicing'!D:D,eslam.data!AR1575,'data-from-invoicing'!F:F)</f>
        <v>1006501.9214999999</v>
      </c>
      <c r="L1575" s="2">
        <f t="shared" si="187"/>
        <v>36223.471499999985</v>
      </c>
      <c r="M1575" s="2"/>
      <c r="Q1575" s="23"/>
      <c r="R1575" s="2">
        <v>970278.46</v>
      </c>
      <c r="S1575" s="1">
        <v>44834</v>
      </c>
      <c r="T1575" s="1">
        <v>44832</v>
      </c>
      <c r="U1575" s="1">
        <v>44870</v>
      </c>
      <c r="V1575">
        <v>42</v>
      </c>
      <c r="W1575" s="1">
        <v>44912</v>
      </c>
      <c r="X1575" s="1">
        <v>44880</v>
      </c>
      <c r="Y1575" s="2">
        <v>53908426.399999999</v>
      </c>
      <c r="AA1575" s="2">
        <v>20753354</v>
      </c>
      <c r="AF1575" s="2">
        <v>581609</v>
      </c>
      <c r="AG1575" s="14">
        <f>SUMIF('consultant-gross'!D:D,eslam.data!AQ1575,'consultant-gross'!F:F)</f>
        <v>1095191.514285706</v>
      </c>
      <c r="AH1575" s="14">
        <f>SUMIF('consultant-gross'!D:D,eslam.data!AQ1575,'consultant-gross'!G:G)</f>
        <v>52525569.266666658</v>
      </c>
      <c r="AI1575" s="14">
        <f>SUMIF('consultant-net'!D:D,eslam.data!AQ1575,'consultant-net'!F:F)</f>
        <v>7657014.0499999998</v>
      </c>
      <c r="AJ1575" s="2" t="str">
        <f>VLOOKUP(A1575,'eslam-to-invoicing'!A:B,2,0)</f>
        <v>EDNC Hardscape Package</v>
      </c>
      <c r="AQ1575" s="2" t="str">
        <f t="shared" si="188"/>
        <v>Sodic Eastown - Landscape11</v>
      </c>
      <c r="AR1575" s="2" t="str">
        <f t="shared" si="189"/>
        <v>EDNC Hardscape Package11</v>
      </c>
    </row>
    <row r="1576" spans="1:44" hidden="1" x14ac:dyDescent="0.3">
      <c r="A1576" s="6" t="s">
        <v>82</v>
      </c>
      <c r="B1576" s="6">
        <f>VLOOKUP(A1576,Sheet1!A:B,2,0)</f>
        <v>1</v>
      </c>
      <c r="C1576" s="6">
        <v>12</v>
      </c>
      <c r="D1576" s="25"/>
      <c r="E1576" s="2">
        <v>2146120.2476190398</v>
      </c>
      <c r="F1576" s="26">
        <f>_xlfn.MAXIFS('data-from-invoicing'!E:E,'data-from-invoicing'!D:D,eslam.data!AR1576)</f>
        <v>2146120.25</v>
      </c>
      <c r="G1576" s="2">
        <f t="shared" si="186"/>
        <v>2.3809601552784443E-3</v>
      </c>
      <c r="H1576" s="2"/>
      <c r="I1576" s="23"/>
      <c r="J1576" s="2">
        <f>SUMIF('collection only'!D:D,eslam.data!AQ1576,'collection only'!E:E)</f>
        <v>2038310.81</v>
      </c>
      <c r="K1576" s="26">
        <f>SUMIF('data-from-invoicing'!D:D,eslam.data!AR1576,'data-from-invoicing'!F:F)</f>
        <v>2109293.3909999998</v>
      </c>
      <c r="L1576" s="2">
        <f t="shared" si="187"/>
        <v>70982.580999999773</v>
      </c>
      <c r="M1576" s="2"/>
      <c r="Q1576" s="23"/>
      <c r="R1576" s="2">
        <v>2038310.82</v>
      </c>
      <c r="S1576" s="1">
        <v>44865</v>
      </c>
      <c r="T1576" s="1">
        <v>44862</v>
      </c>
      <c r="U1576" s="1">
        <v>44880</v>
      </c>
      <c r="V1576">
        <v>42</v>
      </c>
      <c r="W1576" s="1">
        <v>44922</v>
      </c>
      <c r="X1576" s="1">
        <v>44887</v>
      </c>
      <c r="Y1576" s="2">
        <v>56054546.647619039</v>
      </c>
      <c r="AA1576" s="2">
        <v>23518667</v>
      </c>
      <c r="AD1576" s="2">
        <v>1471431.85</v>
      </c>
      <c r="AE1576" s="2">
        <v>1471431.85</v>
      </c>
      <c r="AF1576" s="2">
        <v>591609</v>
      </c>
      <c r="AG1576" s="14">
        <f>SUMIF('consultant-gross'!D:D,eslam.data!AQ1576,'consultant-gross'!F:F)</f>
        <v>1256657.104761906</v>
      </c>
      <c r="AH1576" s="14">
        <f>SUMIF('consultant-gross'!D:D,eslam.data!AQ1576,'consultant-gross'!G:G)</f>
        <v>55165083.504761904</v>
      </c>
      <c r="AI1576" s="14">
        <f>SUMIF('consultant-net'!D:D,eslam.data!AQ1576,'consultant-net'!F:F)</f>
        <v>8902796.1300000008</v>
      </c>
      <c r="AJ1576" s="2" t="str">
        <f>VLOOKUP(A1576,'eslam-to-invoicing'!A:B,2,0)</f>
        <v>EDNC Hardscape Package</v>
      </c>
      <c r="AQ1576" s="2" t="str">
        <f t="shared" si="188"/>
        <v>Sodic Eastown - Landscape12</v>
      </c>
      <c r="AR1576" s="2" t="str">
        <f t="shared" si="189"/>
        <v>EDNC Hardscape Package12</v>
      </c>
    </row>
    <row r="1577" spans="1:44" hidden="1" x14ac:dyDescent="0.3">
      <c r="A1577" s="6" t="s">
        <v>82</v>
      </c>
      <c r="B1577" s="6">
        <f>VLOOKUP(A1577,Sheet1!A:B,2,0)</f>
        <v>1</v>
      </c>
      <c r="C1577" s="6">
        <v>13</v>
      </c>
      <c r="D1577" s="25"/>
      <c r="F1577" s="26">
        <f>_xlfn.MAXIFS('data-from-invoicing'!E:E,'data-from-invoicing'!D:D,eslam.data!AR1577)</f>
        <v>0</v>
      </c>
      <c r="G1577" s="2">
        <f t="shared" si="186"/>
        <v>0</v>
      </c>
      <c r="H1577" s="2"/>
      <c r="I1577" s="23"/>
      <c r="J1577" s="2">
        <f>SUMIF('collection only'!D:D,eslam.data!AQ1577,'collection only'!E:E)</f>
        <v>4532604.51</v>
      </c>
      <c r="K1577" s="26">
        <f>SUMIF('data-from-invoicing'!D:D,eslam.data!AR1577,'data-from-invoicing'!F:F)</f>
        <v>0</v>
      </c>
      <c r="L1577" s="2">
        <f t="shared" si="187"/>
        <v>-4532604.51</v>
      </c>
      <c r="M1577" s="2"/>
      <c r="Q1577" s="23"/>
      <c r="S1577" s="1">
        <v>45077</v>
      </c>
      <c r="T1577" s="1">
        <v>45078</v>
      </c>
      <c r="U1577" s="1">
        <v>45215</v>
      </c>
      <c r="V1577">
        <v>42</v>
      </c>
      <c r="W1577" s="1">
        <v>45257</v>
      </c>
      <c r="AF1577" s="2">
        <v>0</v>
      </c>
      <c r="AG1577" s="14">
        <f>SUMIF('consultant-gross'!D:D,eslam.data!AQ1577,'consultant-gross'!F:F)</f>
        <v>0</v>
      </c>
      <c r="AH1577" s="14">
        <f>SUMIF('consultant-gross'!D:D,eslam.data!AQ1577,'consultant-gross'!G:G)</f>
        <v>0</v>
      </c>
      <c r="AI1577" s="14">
        <f>SUMIF('consultant-net'!D:D,eslam.data!AQ1577,'consultant-net'!F:F)</f>
        <v>0</v>
      </c>
      <c r="AJ1577" s="2" t="str">
        <f>VLOOKUP(A1577,'eslam-to-invoicing'!A:B,2,0)</f>
        <v>EDNC Hardscape Package</v>
      </c>
      <c r="AQ1577" s="2" t="str">
        <f t="shared" si="188"/>
        <v>Sodic Eastown - Landscape13</v>
      </c>
      <c r="AR1577" s="2" t="str">
        <f t="shared" si="189"/>
        <v>EDNC Hardscape Package13</v>
      </c>
    </row>
    <row r="1578" spans="1:44" hidden="1" x14ac:dyDescent="0.3">
      <c r="A1578" s="33" t="s">
        <v>89</v>
      </c>
      <c r="B1578" s="32">
        <f>VLOOKUP(A1578,Sheet1!A:B,2,0)</f>
        <v>1</v>
      </c>
      <c r="C1578" s="6">
        <v>1</v>
      </c>
      <c r="D1578" s="25"/>
      <c r="E1578" s="2">
        <v>28642092.800000001</v>
      </c>
      <c r="F1578" s="26">
        <f>_xlfn.MAXIFS('data-from-invoicing'!E:E,'data-from-invoicing'!D:D,eslam.data!AR1578)</f>
        <v>57988132.799999997</v>
      </c>
      <c r="G1578" s="2">
        <f t="shared" si="186"/>
        <v>29346039.999999996</v>
      </c>
      <c r="H1578" s="2"/>
      <c r="I1578" s="23"/>
      <c r="J1578" s="2">
        <f>SUMIF('collection only'!D:D,eslam.data!AQ1578,'collection only'!E:E)</f>
        <v>201618177</v>
      </c>
      <c r="K1578" s="26">
        <f>SUMIF('data-from-invoicing'!D:D,eslam.data!AR1578,'data-from-invoicing'!F:F)</f>
        <v>58103513.542999998</v>
      </c>
      <c r="L1578" s="2">
        <f t="shared" si="187"/>
        <v>-143514663.45700002</v>
      </c>
      <c r="M1578" s="2"/>
      <c r="Q1578" s="23"/>
      <c r="R1578" s="2">
        <v>16602157.800000001</v>
      </c>
      <c r="S1578" s="1">
        <v>44592</v>
      </c>
      <c r="T1578" s="1">
        <v>44592</v>
      </c>
      <c r="U1578" s="1">
        <v>44634</v>
      </c>
      <c r="V1578">
        <v>53</v>
      </c>
      <c r="W1578" s="1">
        <v>44687</v>
      </c>
      <c r="X1578" s="1">
        <v>44644</v>
      </c>
      <c r="Y1578" s="2">
        <v>28642092.800000001</v>
      </c>
      <c r="AF1578" s="2">
        <v>0</v>
      </c>
      <c r="AG1578" s="14">
        <f>SUMIF('consultant-gross'!D:D,eslam.data!AQ1578,'consultant-gross'!F:F)</f>
        <v>28642092.800000001</v>
      </c>
      <c r="AH1578" s="14">
        <f>SUMIF('consultant-gross'!D:D,eslam.data!AQ1578,'consultant-gross'!G:G)</f>
        <v>28642092.800000001</v>
      </c>
      <c r="AI1578" s="14">
        <f>SUMIF('consultant-net'!D:D,eslam.data!AQ1578,'consultant-net'!F:F)</f>
        <v>16602157.800000001</v>
      </c>
      <c r="AJ1578" s="2" t="str">
        <f>VLOOKUP(A1578,'eslam-to-invoicing'!A:B,2,0)</f>
        <v>Sokhna Port Expansion</v>
      </c>
      <c r="AQ1578" s="2" t="str">
        <f t="shared" si="188"/>
        <v>Sokhna Port Expansion1</v>
      </c>
      <c r="AR1578" s="2" t="str">
        <f t="shared" si="189"/>
        <v>Sokhna Port Expansion1</v>
      </c>
    </row>
    <row r="1579" spans="1:44" hidden="1" x14ac:dyDescent="0.3">
      <c r="A1579" s="33" t="s">
        <v>89</v>
      </c>
      <c r="B1579" s="32">
        <f>VLOOKUP(A1579,Sheet1!A:B,2,0)</f>
        <v>1</v>
      </c>
      <c r="C1579" s="6">
        <v>2</v>
      </c>
      <c r="D1579" s="25"/>
      <c r="E1579" s="2">
        <v>30329196.739999998</v>
      </c>
      <c r="F1579" s="26">
        <f>_xlfn.MAXIFS('data-from-invoicing'!E:E,'data-from-invoicing'!D:D,eslam.data!AR1579)</f>
        <v>28451675.040000003</v>
      </c>
      <c r="G1579" s="2">
        <f t="shared" si="186"/>
        <v>-1877521.6999999955</v>
      </c>
      <c r="H1579" s="2"/>
      <c r="I1579" s="23"/>
      <c r="J1579" s="2">
        <f>SUMIF('collection only'!D:D,eslam.data!AQ1579,'collection only'!E:E)</f>
        <v>52996310.299999997</v>
      </c>
      <c r="K1579" s="26">
        <f>SUMIF('data-from-invoicing'!D:D,eslam.data!AR1579,'data-from-invoicing'!F:F)</f>
        <v>29716122.103500001</v>
      </c>
      <c r="L1579" s="2">
        <f t="shared" si="187"/>
        <v>-23280188.196499996</v>
      </c>
      <c r="M1579" s="2"/>
      <c r="Q1579" s="23"/>
      <c r="R1579" s="2">
        <v>19713977.881000001</v>
      </c>
      <c r="S1579" s="1">
        <v>44620</v>
      </c>
      <c r="T1579" s="1">
        <v>44620</v>
      </c>
      <c r="U1579" s="1">
        <v>44651</v>
      </c>
      <c r="V1579">
        <v>53</v>
      </c>
      <c r="W1579" s="1">
        <v>44704</v>
      </c>
      <c r="X1579" s="1">
        <v>44668</v>
      </c>
      <c r="Y1579" s="2">
        <v>58971289.539999999</v>
      </c>
      <c r="AF1579" s="2">
        <v>0</v>
      </c>
      <c r="AG1579" s="14">
        <f>SUMIF('consultant-gross'!D:D,eslam.data!AQ1579,'consultant-gross'!F:F)</f>
        <v>30329196.739999998</v>
      </c>
      <c r="AH1579" s="14">
        <f>SUMIF('consultant-gross'!D:D,eslam.data!AQ1579,'consultant-gross'!G:G)</f>
        <v>58971289.539999999</v>
      </c>
      <c r="AI1579" s="14">
        <f>SUMIF('consultant-net'!D:D,eslam.data!AQ1579,'consultant-net'!F:F)</f>
        <v>19713977.881000001</v>
      </c>
      <c r="AJ1579" s="2" t="str">
        <f>VLOOKUP(A1579,'eslam-to-invoicing'!A:B,2,0)</f>
        <v>Sokhna Port Expansion</v>
      </c>
      <c r="AQ1579" s="2" t="str">
        <f t="shared" si="188"/>
        <v>Sokhna Port Expansion2</v>
      </c>
      <c r="AR1579" s="2" t="str">
        <f t="shared" si="189"/>
        <v>Sokhna Port Expansion2</v>
      </c>
    </row>
    <row r="1580" spans="1:44" hidden="1" x14ac:dyDescent="0.3">
      <c r="A1580" s="33" t="s">
        <v>89</v>
      </c>
      <c r="B1580" s="32">
        <f>VLOOKUP(A1580,Sheet1!A:B,2,0)</f>
        <v>1</v>
      </c>
      <c r="C1580" s="6">
        <v>3</v>
      </c>
      <c r="D1580" s="25"/>
      <c r="F1580" s="26">
        <f>_xlfn.MAXIFS('data-from-invoicing'!E:E,'data-from-invoicing'!D:D,eslam.data!AR1580)</f>
        <v>83177845.640000001</v>
      </c>
      <c r="G1580" s="2">
        <f t="shared" si="186"/>
        <v>83177845.640000001</v>
      </c>
      <c r="H1580" s="2"/>
      <c r="I1580" s="23"/>
      <c r="J1580" s="2">
        <f>SUMIF('collection only'!D:D,eslam.data!AQ1580,'collection only'!E:E)</f>
        <v>55802951.649999999</v>
      </c>
      <c r="K1580" s="26">
        <f>SUMIF('data-from-invoicing'!D:D,eslam.data!AR1580,'data-from-invoicing'!F:F)</f>
        <v>66267866.722000003</v>
      </c>
      <c r="L1580" s="2">
        <f t="shared" si="187"/>
        <v>10464915.072000004</v>
      </c>
      <c r="M1580" s="2"/>
      <c r="Q1580" s="23"/>
      <c r="S1580" s="1">
        <v>44651</v>
      </c>
      <c r="T1580" s="1">
        <v>44651</v>
      </c>
      <c r="U1580" s="1">
        <v>44665</v>
      </c>
      <c r="V1580">
        <v>53</v>
      </c>
      <c r="W1580" s="1">
        <v>44718</v>
      </c>
      <c r="AF1580" s="2">
        <v>0</v>
      </c>
      <c r="AG1580" s="14">
        <f>SUMIF('consultant-gross'!D:D,eslam.data!AQ1580,'consultant-gross'!F:F)</f>
        <v>0</v>
      </c>
      <c r="AH1580" s="14">
        <f>SUMIF('consultant-gross'!D:D,eslam.data!AQ1580,'consultant-gross'!G:G)</f>
        <v>0</v>
      </c>
      <c r="AI1580" s="14">
        <f>SUMIF('consultant-net'!D:D,eslam.data!AQ1580,'consultant-net'!F:F)</f>
        <v>0</v>
      </c>
      <c r="AJ1580" s="2" t="str">
        <f>VLOOKUP(A1580,'eslam-to-invoicing'!A:B,2,0)</f>
        <v>Sokhna Port Expansion</v>
      </c>
      <c r="AQ1580" s="2" t="str">
        <f t="shared" si="188"/>
        <v>Sokhna Port Expansion3</v>
      </c>
      <c r="AR1580" s="2" t="str">
        <f t="shared" si="189"/>
        <v>Sokhna Port Expansion3</v>
      </c>
    </row>
    <row r="1581" spans="1:44" hidden="1" x14ac:dyDescent="0.3">
      <c r="A1581" s="33" t="s">
        <v>89</v>
      </c>
      <c r="B1581" s="32">
        <f>VLOOKUP(A1581,Sheet1!A:B,2,0)</f>
        <v>1</v>
      </c>
      <c r="C1581" s="6">
        <v>4</v>
      </c>
      <c r="D1581" s="25"/>
      <c r="E1581" s="2">
        <v>26384347.91000003</v>
      </c>
      <c r="F1581" s="26">
        <f>_xlfn.MAXIFS('data-from-invoicing'!E:E,'data-from-invoicing'!D:D,eslam.data!AR1581)</f>
        <v>24751031.100000005</v>
      </c>
      <c r="G1581" s="2">
        <f t="shared" si="186"/>
        <v>-1633316.8100000247</v>
      </c>
      <c r="H1581" s="2"/>
      <c r="I1581" s="23"/>
      <c r="J1581" s="2">
        <f>SUMIF('collection only'!D:D,eslam.data!AQ1581,'collection only'!E:E)</f>
        <v>16604871.85</v>
      </c>
      <c r="K1581" s="26">
        <f>SUMIF('data-from-invoicing'!D:D,eslam.data!AR1581,'data-from-invoicing'!F:F)</f>
        <v>24902787.954999998</v>
      </c>
      <c r="L1581" s="2">
        <f t="shared" si="187"/>
        <v>8297916.1049999986</v>
      </c>
      <c r="M1581" s="2"/>
      <c r="Q1581" s="23"/>
      <c r="R1581" s="2">
        <v>16604871.85</v>
      </c>
      <c r="S1581" s="1">
        <v>44681</v>
      </c>
      <c r="T1581" s="1">
        <v>44681</v>
      </c>
      <c r="U1581" s="1">
        <v>44706</v>
      </c>
      <c r="V1581">
        <v>53</v>
      </c>
      <c r="W1581" s="1">
        <v>44759</v>
      </c>
      <c r="X1581" s="1">
        <v>44773</v>
      </c>
      <c r="Y1581" s="2">
        <v>174022377.11000001</v>
      </c>
      <c r="AF1581" s="2">
        <v>0</v>
      </c>
      <c r="AG1581" s="14">
        <f>SUMIF('consultant-gross'!D:D,eslam.data!AQ1581,'consultant-gross'!F:F)</f>
        <v>0</v>
      </c>
      <c r="AH1581" s="14">
        <f>SUMIF('consultant-gross'!D:D,eslam.data!AQ1581,'consultant-gross'!G:G)</f>
        <v>0</v>
      </c>
      <c r="AI1581" s="14">
        <f>SUMIF('consultant-net'!D:D,eslam.data!AQ1581,'consultant-net'!F:F)</f>
        <v>0</v>
      </c>
      <c r="AJ1581" s="2" t="str">
        <f>VLOOKUP(A1581,'eslam-to-invoicing'!A:B,2,0)</f>
        <v>Sokhna Port Expansion</v>
      </c>
      <c r="AQ1581" s="2" t="str">
        <f t="shared" si="188"/>
        <v>Sokhna Port Expansion4</v>
      </c>
      <c r="AR1581" s="2" t="str">
        <f t="shared" si="189"/>
        <v>Sokhna Port Expansion4</v>
      </c>
    </row>
    <row r="1582" spans="1:44" hidden="1" x14ac:dyDescent="0.3">
      <c r="A1582" s="33" t="s">
        <v>89</v>
      </c>
      <c r="B1582" s="32">
        <f>VLOOKUP(A1582,Sheet1!A:B,2,0)</f>
        <v>1</v>
      </c>
      <c r="C1582" s="6">
        <v>5</v>
      </c>
      <c r="D1582" s="25"/>
      <c r="E1582" s="2">
        <v>90184360.229999989</v>
      </c>
      <c r="F1582" s="26">
        <f>_xlfn.MAXIFS('data-from-invoicing'!E:E,'data-from-invoicing'!D:D,eslam.data!AR1582)</f>
        <v>84601518.569999993</v>
      </c>
      <c r="G1582" s="2">
        <f t="shared" si="186"/>
        <v>-5582841.6599999964</v>
      </c>
      <c r="H1582" s="2"/>
      <c r="I1582" s="23"/>
      <c r="J1582" s="2">
        <f>SUMIF('collection only'!D:D,eslam.data!AQ1582,'collection only'!E:E)</f>
        <v>59014964.549999997</v>
      </c>
      <c r="K1582" s="26">
        <f>SUMIF('data-from-invoicing'!D:D,eslam.data!AR1582,'data-from-invoicing'!F:F)</f>
        <v>62315765.265000001</v>
      </c>
      <c r="L1582" s="2">
        <f t="shared" si="187"/>
        <v>3300800.7150000036</v>
      </c>
      <c r="M1582" s="2"/>
      <c r="Q1582" s="23"/>
      <c r="R1582" s="2">
        <v>58619834.149499997</v>
      </c>
      <c r="S1582" s="1">
        <v>44742</v>
      </c>
      <c r="T1582" s="1">
        <v>44742</v>
      </c>
      <c r="U1582" s="1">
        <v>44770</v>
      </c>
      <c r="V1582">
        <v>53</v>
      </c>
      <c r="W1582" s="1">
        <v>44823</v>
      </c>
      <c r="X1582" s="1">
        <v>44834</v>
      </c>
      <c r="Y1582" s="2">
        <v>264206737.34</v>
      </c>
      <c r="AF1582" s="2">
        <v>0</v>
      </c>
      <c r="AG1582" s="14">
        <f>SUMIF('consultant-gross'!D:D,eslam.data!AQ1582,'consultant-gross'!F:F)</f>
        <v>0</v>
      </c>
      <c r="AH1582" s="14">
        <f>SUMIF('consultant-gross'!D:D,eslam.data!AQ1582,'consultant-gross'!G:G)</f>
        <v>0</v>
      </c>
      <c r="AI1582" s="14">
        <f>SUMIF('consultant-net'!D:D,eslam.data!AQ1582,'consultant-net'!F:F)</f>
        <v>0</v>
      </c>
      <c r="AJ1582" s="2" t="str">
        <f>VLOOKUP(A1582,'eslam-to-invoicing'!A:B,2,0)</f>
        <v>Sokhna Port Expansion</v>
      </c>
      <c r="AQ1582" s="2" t="str">
        <f t="shared" si="188"/>
        <v>Sokhna Port Expansion5</v>
      </c>
      <c r="AR1582" s="2" t="str">
        <f t="shared" si="189"/>
        <v>Sokhna Port Expansion5</v>
      </c>
    </row>
    <row r="1583" spans="1:44" hidden="1" x14ac:dyDescent="0.3">
      <c r="A1583" s="33" t="s">
        <v>89</v>
      </c>
      <c r="B1583" s="32">
        <f>VLOOKUP(A1583,Sheet1!A:B,2,0)</f>
        <v>1</v>
      </c>
      <c r="C1583" s="6">
        <v>6</v>
      </c>
      <c r="D1583" s="25"/>
      <c r="E1583" s="2">
        <v>41088510.150000013</v>
      </c>
      <c r="F1583" s="26">
        <f>_xlfn.MAXIFS('data-from-invoicing'!E:E,'data-from-invoicing'!D:D,eslam.data!AR1583)</f>
        <v>38544935.710000001</v>
      </c>
      <c r="G1583" s="2">
        <f t="shared" si="186"/>
        <v>-2543574.4400000125</v>
      </c>
      <c r="H1583" s="2"/>
      <c r="I1583" s="23"/>
      <c r="J1583" s="2">
        <f>SUMIF('collection only'!D:D,eslam.data!AQ1583,'collection only'!E:E)</f>
        <v>26209033.350000001</v>
      </c>
      <c r="K1583" s="26">
        <f>SUMIF('data-from-invoicing'!D:D,eslam.data!AR1583,'data-from-invoicing'!F:F)</f>
        <v>46645772.645500004</v>
      </c>
      <c r="L1583" s="2">
        <f t="shared" si="187"/>
        <v>20436739.295500003</v>
      </c>
      <c r="M1583" s="2"/>
      <c r="Q1583" s="23"/>
      <c r="R1583" s="2">
        <v>26707531.5975</v>
      </c>
      <c r="S1583" s="1">
        <v>44773</v>
      </c>
      <c r="T1583" s="1">
        <v>44773</v>
      </c>
      <c r="U1583" s="1">
        <v>44823</v>
      </c>
      <c r="V1583">
        <v>53</v>
      </c>
      <c r="W1583" s="1">
        <v>44876</v>
      </c>
      <c r="X1583" s="1">
        <v>44853</v>
      </c>
      <c r="Y1583" s="2">
        <v>305295247.49000001</v>
      </c>
      <c r="AF1583" s="2">
        <v>0</v>
      </c>
      <c r="AG1583" s="14">
        <f>SUMIF('consultant-gross'!D:D,eslam.data!AQ1583,'consultant-gross'!F:F)</f>
        <v>0</v>
      </c>
      <c r="AH1583" s="14">
        <f>SUMIF('consultant-gross'!D:D,eslam.data!AQ1583,'consultant-gross'!G:G)</f>
        <v>0</v>
      </c>
      <c r="AI1583" s="14">
        <f>SUMIF('consultant-net'!D:D,eslam.data!AQ1583,'consultant-net'!F:F)</f>
        <v>0</v>
      </c>
      <c r="AJ1583" s="2" t="str">
        <f>VLOOKUP(A1583,'eslam-to-invoicing'!A:B,2,0)</f>
        <v>Sokhna Port Expansion</v>
      </c>
      <c r="AQ1583" s="2" t="str">
        <f t="shared" si="188"/>
        <v>Sokhna Port Expansion6</v>
      </c>
      <c r="AR1583" s="2" t="str">
        <f t="shared" si="189"/>
        <v>Sokhna Port Expansion6</v>
      </c>
    </row>
    <row r="1584" spans="1:44" hidden="1" x14ac:dyDescent="0.3">
      <c r="A1584" s="33" t="s">
        <v>89</v>
      </c>
      <c r="B1584" s="32">
        <f>VLOOKUP(A1584,Sheet1!A:B,2,0)</f>
        <v>1</v>
      </c>
      <c r="C1584" s="6">
        <v>7</v>
      </c>
      <c r="D1584" s="25"/>
      <c r="F1584" s="26">
        <f>_xlfn.MAXIFS('data-from-invoicing'!E:E,'data-from-invoicing'!D:D,eslam.data!AR1584)</f>
        <v>54124258.649999999</v>
      </c>
      <c r="G1584" s="2">
        <f t="shared" si="186"/>
        <v>54124258.649999999</v>
      </c>
      <c r="H1584" s="2"/>
      <c r="I1584" s="23"/>
      <c r="J1584" s="2">
        <f>SUMIF('collection only'!D:D,eslam.data!AQ1584,'collection only'!E:E)</f>
        <v>36803665.950000003</v>
      </c>
      <c r="K1584" s="26">
        <f>SUMIF('data-from-invoicing'!D:D,eslam.data!AR1584,'data-from-invoicing'!F:F)</f>
        <v>39568483.310000002</v>
      </c>
      <c r="L1584" s="2">
        <f t="shared" si="187"/>
        <v>2764817.3599999994</v>
      </c>
      <c r="M1584" s="2"/>
      <c r="Q1584" s="23"/>
      <c r="S1584" s="1">
        <v>44804</v>
      </c>
      <c r="T1584" s="1">
        <v>44804</v>
      </c>
      <c r="U1584" s="1">
        <v>44857</v>
      </c>
      <c r="V1584">
        <v>53</v>
      </c>
      <c r="W1584" s="1">
        <v>44910</v>
      </c>
      <c r="AF1584" s="2">
        <v>0</v>
      </c>
      <c r="AG1584" s="14">
        <f>SUMIF('consultant-gross'!D:D,eslam.data!AQ1584,'consultant-gross'!F:F)</f>
        <v>0</v>
      </c>
      <c r="AH1584" s="14">
        <f>SUMIF('consultant-gross'!D:D,eslam.data!AQ1584,'consultant-gross'!G:G)</f>
        <v>0</v>
      </c>
      <c r="AI1584" s="14">
        <f>SUMIF('consultant-net'!D:D,eslam.data!AQ1584,'consultant-net'!F:F)</f>
        <v>0</v>
      </c>
      <c r="AJ1584" s="2" t="str">
        <f>VLOOKUP(A1584,'eslam-to-invoicing'!A:B,2,0)</f>
        <v>Sokhna Port Expansion</v>
      </c>
      <c r="AQ1584" s="2" t="str">
        <f t="shared" si="188"/>
        <v>Sokhna Port Expansion7</v>
      </c>
      <c r="AR1584" s="2" t="str">
        <f t="shared" si="189"/>
        <v>Sokhna Port Expansion7</v>
      </c>
    </row>
    <row r="1585" spans="1:44" hidden="1" x14ac:dyDescent="0.3">
      <c r="A1585" s="33" t="s">
        <v>89</v>
      </c>
      <c r="B1585" s="32">
        <f>VLOOKUP(A1585,Sheet1!A:B,2,0)</f>
        <v>1</v>
      </c>
      <c r="C1585" s="6">
        <v>8</v>
      </c>
      <c r="D1585" s="25"/>
      <c r="E1585" s="2">
        <v>55834648.199999988</v>
      </c>
      <c r="F1585" s="26">
        <f>_xlfn.MAXIFS('data-from-invoicing'!E:E,'data-from-invoicing'!D:D,eslam.data!AR1585)</f>
        <v>52378217.649999999</v>
      </c>
      <c r="G1585" s="2">
        <f t="shared" si="186"/>
        <v>-3456430.5499999896</v>
      </c>
      <c r="H1585" s="2"/>
      <c r="I1585" s="23"/>
      <c r="J1585" s="2">
        <f>SUMIF('collection only'!D:D,eslam.data!AQ1585,'collection only'!E:E)</f>
        <v>36284090.450000003</v>
      </c>
      <c r="K1585" s="26">
        <f>SUMIF('data-from-invoicing'!D:D,eslam.data!AR1585,'data-from-invoicing'!F:F)</f>
        <v>36284089.649999999</v>
      </c>
      <c r="L1585" s="2">
        <f t="shared" si="187"/>
        <v>-0.80000000447034836</v>
      </c>
      <c r="M1585" s="2"/>
      <c r="Q1585" s="23"/>
      <c r="R1585" s="2">
        <v>36284090.450000003</v>
      </c>
      <c r="S1585" s="1">
        <v>44834</v>
      </c>
      <c r="T1585" s="1">
        <v>44834</v>
      </c>
      <c r="U1585" s="1">
        <v>44881</v>
      </c>
      <c r="V1585">
        <v>53</v>
      </c>
      <c r="W1585" s="1">
        <v>44934</v>
      </c>
      <c r="X1585" s="1">
        <v>44915</v>
      </c>
      <c r="Y1585" s="2">
        <v>418825805.92000002</v>
      </c>
      <c r="AF1585" s="2">
        <v>0</v>
      </c>
      <c r="AG1585" s="14">
        <f>SUMIF('consultant-gross'!D:D,eslam.data!AQ1585,'consultant-gross'!F:F)</f>
        <v>0</v>
      </c>
      <c r="AH1585" s="14">
        <f>SUMIF('consultant-gross'!D:D,eslam.data!AQ1585,'consultant-gross'!G:G)</f>
        <v>0</v>
      </c>
      <c r="AI1585" s="14">
        <f>SUMIF('consultant-net'!D:D,eslam.data!AQ1585,'consultant-net'!F:F)</f>
        <v>0</v>
      </c>
      <c r="AJ1585" s="2" t="str">
        <f>VLOOKUP(A1585,'eslam-to-invoicing'!A:B,2,0)</f>
        <v>Sokhna Port Expansion</v>
      </c>
      <c r="AQ1585" s="2" t="str">
        <f t="shared" si="188"/>
        <v>Sokhna Port Expansion8</v>
      </c>
      <c r="AR1585" s="2" t="str">
        <f t="shared" si="189"/>
        <v>Sokhna Port Expansion8</v>
      </c>
    </row>
    <row r="1586" spans="1:44" hidden="1" x14ac:dyDescent="0.3">
      <c r="A1586" s="33" t="s">
        <v>89</v>
      </c>
      <c r="B1586" s="32">
        <f>VLOOKUP(A1586,Sheet1!A:B,2,0)</f>
        <v>1</v>
      </c>
      <c r="C1586" s="6">
        <v>9</v>
      </c>
      <c r="D1586" s="25"/>
      <c r="E1586" s="2">
        <v>46210885.159999967</v>
      </c>
      <c r="F1586" s="26">
        <f>_xlfn.MAXIFS('data-from-invoicing'!E:E,'data-from-invoicing'!D:D,eslam.data!AR1586)</f>
        <v>43350211.200000003</v>
      </c>
      <c r="G1586" s="2">
        <f t="shared" si="186"/>
        <v>-2860673.9599999636</v>
      </c>
      <c r="H1586" s="2"/>
      <c r="I1586" s="23"/>
      <c r="J1586" s="2">
        <f>SUMIF('collection only'!D:D,eslam.data!AQ1586,'collection only'!E:E)</f>
        <v>30030028.449999999</v>
      </c>
      <c r="K1586" s="26">
        <f>SUMIF('data-from-invoicing'!D:D,eslam.data!AR1586,'data-from-invoicing'!F:F)</f>
        <v>30030028.52</v>
      </c>
      <c r="L1586" s="2">
        <f t="shared" si="187"/>
        <v>7.0000000298023224E-2</v>
      </c>
      <c r="M1586" s="2"/>
      <c r="Q1586" s="23"/>
      <c r="R1586" s="2">
        <v>30030028.449999999</v>
      </c>
      <c r="S1586" s="1">
        <v>44865</v>
      </c>
      <c r="T1586" s="1">
        <v>44865</v>
      </c>
      <c r="U1586" s="1">
        <v>44910</v>
      </c>
      <c r="V1586">
        <v>53</v>
      </c>
      <c r="W1586" s="1">
        <v>44963</v>
      </c>
      <c r="X1586" s="1">
        <v>44928</v>
      </c>
      <c r="Y1586" s="2">
        <v>465036691.07999998</v>
      </c>
      <c r="AF1586" s="2">
        <v>0</v>
      </c>
      <c r="AG1586" s="14">
        <f>SUMIF('consultant-gross'!D:D,eslam.data!AQ1586,'consultant-gross'!F:F)</f>
        <v>0</v>
      </c>
      <c r="AH1586" s="14">
        <f>SUMIF('consultant-gross'!D:D,eslam.data!AQ1586,'consultant-gross'!G:G)</f>
        <v>0</v>
      </c>
      <c r="AI1586" s="14">
        <f>SUMIF('consultant-net'!D:D,eslam.data!AQ1586,'consultant-net'!F:F)</f>
        <v>0</v>
      </c>
      <c r="AJ1586" s="2" t="str">
        <f>VLOOKUP(A1586,'eslam-to-invoicing'!A:B,2,0)</f>
        <v>Sokhna Port Expansion</v>
      </c>
      <c r="AQ1586" s="2" t="str">
        <f t="shared" si="188"/>
        <v>Sokhna Port Expansion9</v>
      </c>
      <c r="AR1586" s="2" t="str">
        <f t="shared" si="189"/>
        <v>Sokhna Port Expansion9</v>
      </c>
    </row>
    <row r="1587" spans="1:44" hidden="1" x14ac:dyDescent="0.3">
      <c r="A1587" s="33" t="s">
        <v>89</v>
      </c>
      <c r="B1587" s="32">
        <f>VLOOKUP(A1587,Sheet1!A:B,2,0)</f>
        <v>1</v>
      </c>
      <c r="C1587" s="6">
        <v>10</v>
      </c>
      <c r="D1587" s="25"/>
      <c r="E1587" s="2">
        <v>42258919.660000034</v>
      </c>
      <c r="F1587" s="26">
        <f>_xlfn.MAXIFS('data-from-invoicing'!E:E,'data-from-invoicing'!D:D,eslam.data!AR1587)</f>
        <v>39642891.350000001</v>
      </c>
      <c r="G1587" s="2">
        <f t="shared" si="186"/>
        <v>-2616028.3100000322</v>
      </c>
      <c r="H1587" s="2"/>
      <c r="I1587" s="23"/>
      <c r="J1587" s="2">
        <f>SUMIF('collection only'!D:D,eslam.data!AQ1587,'collection only'!E:E)</f>
        <v>27461819.5</v>
      </c>
      <c r="K1587" s="26">
        <f>SUMIF('data-from-invoicing'!D:D,eslam.data!AR1587,'data-from-invoicing'!F:F)</f>
        <v>27461819.550000001</v>
      </c>
      <c r="L1587" s="2">
        <f t="shared" si="187"/>
        <v>5.000000074505806E-2</v>
      </c>
      <c r="M1587" s="2"/>
      <c r="Q1587" s="23"/>
      <c r="R1587" s="2">
        <v>27468297.779000022</v>
      </c>
      <c r="S1587" s="1">
        <v>44895</v>
      </c>
      <c r="T1587" s="1">
        <v>44895</v>
      </c>
      <c r="U1587" s="1">
        <v>44934</v>
      </c>
      <c r="V1587">
        <v>53</v>
      </c>
      <c r="W1587" s="1">
        <v>44987</v>
      </c>
      <c r="X1587" s="1">
        <v>44950</v>
      </c>
      <c r="Y1587" s="2">
        <v>507295610.74000001</v>
      </c>
      <c r="AF1587" s="2">
        <v>0</v>
      </c>
      <c r="AG1587" s="14">
        <f>SUMIF('consultant-gross'!D:D,eslam.data!AQ1587,'consultant-gross'!F:F)</f>
        <v>0</v>
      </c>
      <c r="AH1587" s="14">
        <f>SUMIF('consultant-gross'!D:D,eslam.data!AQ1587,'consultant-gross'!G:G)</f>
        <v>0</v>
      </c>
      <c r="AI1587" s="14">
        <f>SUMIF('consultant-net'!D:D,eslam.data!AQ1587,'consultant-net'!F:F)</f>
        <v>0</v>
      </c>
      <c r="AJ1587" s="2" t="str">
        <f>VLOOKUP(A1587,'eslam-to-invoicing'!A:B,2,0)</f>
        <v>Sokhna Port Expansion</v>
      </c>
      <c r="AQ1587" s="2" t="str">
        <f t="shared" si="188"/>
        <v>Sokhna Port Expansion10</v>
      </c>
      <c r="AR1587" s="2" t="str">
        <f t="shared" si="189"/>
        <v>Sokhna Port Expansion10</v>
      </c>
    </row>
    <row r="1588" spans="1:44" hidden="1" x14ac:dyDescent="0.3">
      <c r="A1588" s="33" t="s">
        <v>89</v>
      </c>
      <c r="B1588" s="32">
        <f>VLOOKUP(A1588,Sheet1!A:B,2,0)</f>
        <v>1</v>
      </c>
      <c r="C1588" s="6">
        <v>11</v>
      </c>
      <c r="D1588" s="25"/>
      <c r="E1588" s="2">
        <v>69343976.75999999</v>
      </c>
      <c r="F1588" s="26">
        <f>_xlfn.MAXIFS('data-from-invoicing'!E:E,'data-from-invoicing'!D:D,eslam.data!AR1588)</f>
        <v>73288962.769999996</v>
      </c>
      <c r="G1588" s="2">
        <f t="shared" si="186"/>
        <v>3944986.0100000054</v>
      </c>
      <c r="H1588" s="2"/>
      <c r="I1588" s="23"/>
      <c r="J1588" s="2">
        <f>SUMIF('collection only'!D:D,eslam.data!AQ1588,'collection only'!E:E)</f>
        <v>50769799.200000003</v>
      </c>
      <c r="K1588" s="26">
        <f>SUMIF('data-from-invoicing'!D:D,eslam.data!AR1588,'data-from-invoicing'!F:F)</f>
        <v>50769799.200000003</v>
      </c>
      <c r="L1588" s="2">
        <f t="shared" si="187"/>
        <v>0</v>
      </c>
      <c r="M1588" s="2"/>
      <c r="Q1588" s="23"/>
      <c r="R1588" s="2">
        <v>50769799.200000003</v>
      </c>
      <c r="S1588" s="1">
        <v>44926</v>
      </c>
      <c r="T1588" s="1">
        <v>44926</v>
      </c>
      <c r="U1588" s="1">
        <v>44951</v>
      </c>
      <c r="V1588">
        <v>53</v>
      </c>
      <c r="W1588" s="1">
        <v>45004</v>
      </c>
      <c r="X1588" s="1">
        <v>45112</v>
      </c>
      <c r="Y1588" s="2">
        <v>576639587.5</v>
      </c>
      <c r="AF1588" s="2">
        <v>0</v>
      </c>
      <c r="AG1588" s="14">
        <f>SUMIF('consultant-gross'!D:D,eslam.data!AQ1588,'consultant-gross'!F:F)</f>
        <v>0</v>
      </c>
      <c r="AH1588" s="14">
        <f>SUMIF('consultant-gross'!D:D,eslam.data!AQ1588,'consultant-gross'!G:G)</f>
        <v>0</v>
      </c>
      <c r="AI1588" s="14">
        <f>SUMIF('consultant-net'!D:D,eslam.data!AQ1588,'consultant-net'!F:F)</f>
        <v>0</v>
      </c>
      <c r="AJ1588" s="2" t="str">
        <f>VLOOKUP(A1588,'eslam-to-invoicing'!A:B,2,0)</f>
        <v>Sokhna Port Expansion</v>
      </c>
      <c r="AQ1588" s="2" t="str">
        <f t="shared" si="188"/>
        <v>Sokhna Port Expansion11</v>
      </c>
      <c r="AR1588" s="2" t="str">
        <f t="shared" si="189"/>
        <v>Sokhna Port Expansion11</v>
      </c>
    </row>
    <row r="1589" spans="1:44" hidden="1" x14ac:dyDescent="0.3">
      <c r="A1589" s="33" t="s">
        <v>89</v>
      </c>
      <c r="B1589" s="32">
        <f>VLOOKUP(A1589,Sheet1!A:B,2,0)</f>
        <v>1</v>
      </c>
      <c r="C1589" s="6">
        <v>12</v>
      </c>
      <c r="D1589" s="25"/>
      <c r="E1589" s="2">
        <v>106701066.13</v>
      </c>
      <c r="F1589" s="26">
        <f>_xlfn.MAXIFS('data-from-invoicing'!E:E,'data-from-invoicing'!D:D,eslam.data!AR1589)</f>
        <v>101620062.95</v>
      </c>
      <c r="G1589" s="2">
        <f t="shared" si="186"/>
        <v>-5081003.1799999923</v>
      </c>
      <c r="H1589" s="2"/>
      <c r="I1589" s="23"/>
      <c r="J1589" s="2">
        <f>SUMIF('collection only'!D:D,eslam.data!AQ1589,'collection only'!E:E)</f>
        <v>70395885.549999997</v>
      </c>
      <c r="K1589" s="26">
        <f>SUMIF('data-from-invoicing'!D:D,eslam.data!AR1589,'data-from-invoicing'!F:F)</f>
        <v>70395885.549999997</v>
      </c>
      <c r="L1589" s="2">
        <f t="shared" si="187"/>
        <v>0</v>
      </c>
      <c r="M1589" s="2"/>
      <c r="Q1589" s="23"/>
      <c r="R1589" s="2">
        <v>70395885.549999997</v>
      </c>
      <c r="S1589" s="1">
        <v>44957</v>
      </c>
      <c r="T1589" s="1">
        <v>44957</v>
      </c>
      <c r="U1589" s="1">
        <v>44970</v>
      </c>
      <c r="V1589">
        <v>53</v>
      </c>
      <c r="W1589" s="1">
        <v>45023</v>
      </c>
      <c r="X1589" s="1">
        <v>45112</v>
      </c>
      <c r="Y1589" s="2">
        <v>683340653.63</v>
      </c>
      <c r="AF1589" s="2">
        <v>0</v>
      </c>
      <c r="AG1589" s="14">
        <f>SUMIF('consultant-gross'!D:D,eslam.data!AQ1589,'consultant-gross'!F:F)</f>
        <v>0</v>
      </c>
      <c r="AH1589" s="14">
        <f>SUMIF('consultant-gross'!D:D,eslam.data!AQ1589,'consultant-gross'!G:G)</f>
        <v>0</v>
      </c>
      <c r="AI1589" s="14">
        <f>SUMIF('consultant-net'!D:D,eslam.data!AQ1589,'consultant-net'!F:F)</f>
        <v>0</v>
      </c>
      <c r="AJ1589" s="2" t="str">
        <f>VLOOKUP(A1589,'eslam-to-invoicing'!A:B,2,0)</f>
        <v>Sokhna Port Expansion</v>
      </c>
      <c r="AQ1589" s="2" t="str">
        <f t="shared" si="188"/>
        <v>Sokhna Port Expansion12</v>
      </c>
      <c r="AR1589" s="2" t="str">
        <f t="shared" si="189"/>
        <v>Sokhna Port Expansion12</v>
      </c>
    </row>
    <row r="1590" spans="1:44" hidden="1" x14ac:dyDescent="0.3">
      <c r="A1590" s="33" t="s">
        <v>89</v>
      </c>
      <c r="B1590" s="32">
        <f>VLOOKUP(A1590,Sheet1!A:B,2,0)</f>
        <v>1</v>
      </c>
      <c r="C1590" s="6">
        <v>13</v>
      </c>
      <c r="D1590" s="25"/>
      <c r="E1590" s="2">
        <v>41939163.730000019</v>
      </c>
      <c r="F1590" s="26">
        <f>_xlfn.MAXIFS('data-from-invoicing'!E:E,'data-from-invoicing'!D:D,eslam.data!AR1590)</f>
        <v>29580920.449999999</v>
      </c>
      <c r="G1590" s="2">
        <f t="shared" si="186"/>
        <v>-12358243.28000002</v>
      </c>
      <c r="H1590" s="2"/>
      <c r="I1590" s="23"/>
      <c r="J1590" s="2">
        <f>SUMIF('collection only'!D:D,eslam.data!AQ1590,'collection only'!E:E)</f>
        <v>491489.95</v>
      </c>
      <c r="K1590" s="26">
        <f>SUMIF('data-from-invoicing'!D:D,eslam.data!AR1590,'data-from-invoicing'!F:F)</f>
        <v>491489.95</v>
      </c>
      <c r="L1590" s="2">
        <f t="shared" si="187"/>
        <v>0</v>
      </c>
      <c r="M1590" s="2"/>
      <c r="Q1590" s="23"/>
      <c r="R1590" s="2">
        <v>27260456.424500011</v>
      </c>
      <c r="S1590" s="1">
        <v>44985</v>
      </c>
      <c r="T1590" s="1">
        <v>44985</v>
      </c>
      <c r="U1590" s="1">
        <v>45078</v>
      </c>
      <c r="V1590">
        <v>53</v>
      </c>
      <c r="W1590" s="1">
        <v>45131</v>
      </c>
      <c r="X1590" s="1">
        <v>45095</v>
      </c>
      <c r="Y1590" s="2">
        <v>725279817.36000001</v>
      </c>
      <c r="AF1590" s="2">
        <v>0</v>
      </c>
      <c r="AG1590" s="14">
        <f>SUMIF('consultant-gross'!D:D,eslam.data!AQ1590,'consultant-gross'!F:F)</f>
        <v>0</v>
      </c>
      <c r="AH1590" s="14">
        <f>SUMIF('consultant-gross'!D:D,eslam.data!AQ1590,'consultant-gross'!G:G)</f>
        <v>0</v>
      </c>
      <c r="AI1590" s="14">
        <f>SUMIF('consultant-net'!D:D,eslam.data!AQ1590,'consultant-net'!F:F)</f>
        <v>0</v>
      </c>
      <c r="AJ1590" s="2" t="str">
        <f>VLOOKUP(A1590,'eslam-to-invoicing'!A:B,2,0)</f>
        <v>Sokhna Port Expansion</v>
      </c>
      <c r="AQ1590" s="2" t="str">
        <f t="shared" si="188"/>
        <v>Sokhna Port Expansion13</v>
      </c>
      <c r="AR1590" s="2" t="str">
        <f t="shared" si="189"/>
        <v>Sokhna Port Expansion13</v>
      </c>
    </row>
    <row r="1591" spans="1:44" hidden="1" x14ac:dyDescent="0.3">
      <c r="A1591" s="33" t="s">
        <v>89</v>
      </c>
      <c r="B1591" s="32">
        <f>VLOOKUP(A1591,Sheet1!A:B,2,0)</f>
        <v>1</v>
      </c>
      <c r="C1591" s="6">
        <v>14</v>
      </c>
      <c r="D1591" s="25"/>
      <c r="E1591" s="2">
        <v>18010876.439999942</v>
      </c>
      <c r="F1591" s="26">
        <f>_xlfn.MAXIFS('data-from-invoicing'!E:E,'data-from-invoicing'!D:D,eslam.data!AR1591)</f>
        <v>16895917.399999999</v>
      </c>
      <c r="G1591" s="2">
        <f t="shared" si="186"/>
        <v>-1114959.0399999432</v>
      </c>
      <c r="H1591" s="2"/>
      <c r="I1591" s="23"/>
      <c r="J1591" s="2">
        <f>SUMIF('collection only'!D:D,eslam.data!AQ1591,'collection only'!E:E)</f>
        <v>6704080.8499999996</v>
      </c>
      <c r="K1591" s="26">
        <f>SUMIF('data-from-invoicing'!D:D,eslam.data!AR1591,'data-from-invoicing'!F:F)</f>
        <v>6704080.8499999996</v>
      </c>
      <c r="L1591" s="2">
        <f t="shared" si="187"/>
        <v>0</v>
      </c>
      <c r="M1591" s="2"/>
      <c r="Q1591" s="23"/>
      <c r="R1591" s="2">
        <v>11707069.68599996</v>
      </c>
      <c r="S1591" s="1">
        <v>45016</v>
      </c>
      <c r="T1591" s="1">
        <v>45016</v>
      </c>
      <c r="U1591" s="1">
        <v>45078</v>
      </c>
      <c r="V1591">
        <v>53</v>
      </c>
      <c r="W1591" s="1">
        <v>45131</v>
      </c>
      <c r="X1591" s="1">
        <v>45095</v>
      </c>
      <c r="Y1591" s="2">
        <v>743290693.79999995</v>
      </c>
      <c r="AF1591" s="2">
        <v>0</v>
      </c>
      <c r="AG1591" s="14">
        <f>SUMIF('consultant-gross'!D:D,eslam.data!AQ1591,'consultant-gross'!F:F)</f>
        <v>0</v>
      </c>
      <c r="AH1591" s="14">
        <f>SUMIF('consultant-gross'!D:D,eslam.data!AQ1591,'consultant-gross'!G:G)</f>
        <v>0</v>
      </c>
      <c r="AI1591" s="14">
        <f>SUMIF('consultant-net'!D:D,eslam.data!AQ1591,'consultant-net'!F:F)</f>
        <v>0</v>
      </c>
      <c r="AJ1591" s="2" t="str">
        <f>VLOOKUP(A1591,'eslam-to-invoicing'!A:B,2,0)</f>
        <v>Sokhna Port Expansion</v>
      </c>
      <c r="AQ1591" s="2" t="str">
        <f t="shared" si="188"/>
        <v>Sokhna Port Expansion14</v>
      </c>
      <c r="AR1591" s="2" t="str">
        <f t="shared" si="189"/>
        <v>Sokhna Port Expansion14</v>
      </c>
    </row>
    <row r="1592" spans="1:44" hidden="1" x14ac:dyDescent="0.3">
      <c r="A1592" s="33" t="s">
        <v>89</v>
      </c>
      <c r="B1592" s="32">
        <f>VLOOKUP(A1592,Sheet1!A:B,2,0)</f>
        <v>1</v>
      </c>
      <c r="C1592" s="6">
        <v>15</v>
      </c>
      <c r="D1592" s="25"/>
      <c r="E1592" s="2">
        <v>15185688.980000019</v>
      </c>
      <c r="F1592" s="26">
        <f>_xlfn.MAXIFS('data-from-invoicing'!E:E,'data-from-invoicing'!D:D,eslam.data!AR1592)</f>
        <v>14245622.5</v>
      </c>
      <c r="G1592" s="2">
        <f t="shared" si="186"/>
        <v>-940066.48000001907</v>
      </c>
      <c r="H1592" s="2"/>
      <c r="I1592" s="23"/>
      <c r="J1592" s="2">
        <f>SUMIF('collection only'!D:D,eslam.data!AQ1592,'collection only'!E:E)</f>
        <v>4368115.6500000004</v>
      </c>
      <c r="K1592" s="26">
        <f>SUMIF('data-from-invoicing'!D:D,eslam.data!AR1592,'data-from-invoicing'!F:F)</f>
        <v>4368115.6500000004</v>
      </c>
      <c r="L1592" s="2">
        <f t="shared" si="187"/>
        <v>0</v>
      </c>
      <c r="M1592" s="2"/>
      <c r="Q1592" s="23"/>
      <c r="R1592" s="2">
        <v>9870697.8370000124</v>
      </c>
      <c r="S1592" s="1">
        <v>45046</v>
      </c>
      <c r="T1592" s="1">
        <v>45046</v>
      </c>
      <c r="U1592" s="1">
        <v>45108</v>
      </c>
      <c r="V1592">
        <v>53</v>
      </c>
      <c r="W1592" s="1">
        <v>45161</v>
      </c>
      <c r="X1592" s="1">
        <v>45122</v>
      </c>
      <c r="Y1592" s="2">
        <v>758476382.77999997</v>
      </c>
      <c r="AF1592" s="2">
        <v>0</v>
      </c>
      <c r="AG1592" s="14">
        <f>SUMIF('consultant-gross'!D:D,eslam.data!AQ1592,'consultant-gross'!F:F)</f>
        <v>0</v>
      </c>
      <c r="AH1592" s="14">
        <f>SUMIF('consultant-gross'!D:D,eslam.data!AQ1592,'consultant-gross'!G:G)</f>
        <v>0</v>
      </c>
      <c r="AI1592" s="14">
        <f>SUMIF('consultant-net'!D:D,eslam.data!AQ1592,'consultant-net'!F:F)</f>
        <v>0</v>
      </c>
      <c r="AJ1592" s="2" t="str">
        <f>VLOOKUP(A1592,'eslam-to-invoicing'!A:B,2,0)</f>
        <v>Sokhna Port Expansion</v>
      </c>
      <c r="AQ1592" s="2" t="str">
        <f t="shared" si="188"/>
        <v>Sokhna Port Expansion15</v>
      </c>
      <c r="AR1592" s="2" t="str">
        <f t="shared" si="189"/>
        <v>Sokhna Port Expansion15</v>
      </c>
    </row>
    <row r="1593" spans="1:44" hidden="1" x14ac:dyDescent="0.3">
      <c r="A1593" s="33" t="s">
        <v>89</v>
      </c>
      <c r="B1593" s="32">
        <f>VLOOKUP(A1593,Sheet1!A:B,2,0)</f>
        <v>1</v>
      </c>
      <c r="C1593" s="6">
        <v>16</v>
      </c>
      <c r="D1593" s="25"/>
      <c r="E1593" s="2">
        <v>37404208.290000081</v>
      </c>
      <c r="F1593" s="26">
        <f>_xlfn.MAXIFS('data-from-invoicing'!E:E,'data-from-invoicing'!D:D,eslam.data!AR1593)</f>
        <v>35088709.600000001</v>
      </c>
      <c r="G1593" s="2">
        <f t="shared" si="186"/>
        <v>-2315498.6900000796</v>
      </c>
      <c r="H1593" s="2"/>
      <c r="I1593" s="23"/>
      <c r="J1593" s="2">
        <f>SUMIF('collection only'!D:D,eslam.data!AQ1593,'collection only'!E:E)</f>
        <v>23966243.5</v>
      </c>
      <c r="K1593" s="26">
        <f>SUMIF('data-from-invoicing'!D:D,eslam.data!AR1593,'data-from-invoicing'!F:F)</f>
        <v>23966243.524</v>
      </c>
      <c r="L1593" s="2">
        <f t="shared" si="187"/>
        <v>2.4000000208616257E-2</v>
      </c>
      <c r="M1593" s="2"/>
      <c r="Q1593" s="23"/>
      <c r="R1593" s="2">
        <v>24312735.38850005</v>
      </c>
      <c r="S1593" s="1">
        <v>45077</v>
      </c>
      <c r="T1593" s="1">
        <v>45077</v>
      </c>
      <c r="U1593" s="1">
        <v>45145</v>
      </c>
      <c r="V1593">
        <v>53</v>
      </c>
      <c r="W1593" s="1">
        <v>45198</v>
      </c>
      <c r="X1593" s="1">
        <v>45145</v>
      </c>
      <c r="Y1593" s="2">
        <v>795880591.07000005</v>
      </c>
      <c r="AF1593" s="2">
        <v>0</v>
      </c>
      <c r="AG1593" s="14">
        <f>SUMIF('consultant-gross'!D:D,eslam.data!AQ1593,'consultant-gross'!F:F)</f>
        <v>0</v>
      </c>
      <c r="AH1593" s="14">
        <f>SUMIF('consultant-gross'!D:D,eslam.data!AQ1593,'consultant-gross'!G:G)</f>
        <v>0</v>
      </c>
      <c r="AI1593" s="14">
        <f>SUMIF('consultant-net'!D:D,eslam.data!AQ1593,'consultant-net'!F:F)</f>
        <v>0</v>
      </c>
      <c r="AJ1593" s="2" t="str">
        <f>VLOOKUP(A1593,'eslam-to-invoicing'!A:B,2,0)</f>
        <v>Sokhna Port Expansion</v>
      </c>
      <c r="AQ1593" s="2" t="str">
        <f t="shared" si="188"/>
        <v>Sokhna Port Expansion16</v>
      </c>
      <c r="AR1593" s="2" t="str">
        <f t="shared" si="189"/>
        <v>Sokhna Port Expansion16</v>
      </c>
    </row>
    <row r="1594" spans="1:44" hidden="1" x14ac:dyDescent="0.3">
      <c r="A1594" s="33" t="s">
        <v>89</v>
      </c>
      <c r="B1594" s="32">
        <f>VLOOKUP(A1594,Sheet1!A:B,2,0)</f>
        <v>1</v>
      </c>
      <c r="C1594" s="6">
        <v>17</v>
      </c>
      <c r="D1594" s="25"/>
      <c r="E1594" s="2">
        <v>22411649.529999971</v>
      </c>
      <c r="F1594" s="26">
        <f>_xlfn.MAXIFS('data-from-invoicing'!E:E,'data-from-invoicing'!D:D,eslam.data!AR1594)</f>
        <v>0</v>
      </c>
      <c r="G1594" s="2">
        <f t="shared" si="186"/>
        <v>-22411649.529999971</v>
      </c>
      <c r="H1594" s="2"/>
      <c r="I1594" s="23"/>
      <c r="J1594" s="2">
        <f>SUMIF('collection only'!D:D,eslam.data!AQ1594,'collection only'!E:E)</f>
        <v>14567572.189999999</v>
      </c>
      <c r="K1594" s="26">
        <f>SUMIF('data-from-invoicing'!D:D,eslam.data!AR1594,'data-from-invoicing'!F:F)</f>
        <v>0</v>
      </c>
      <c r="L1594" s="2">
        <f t="shared" si="187"/>
        <v>-14567572.189999999</v>
      </c>
      <c r="M1594" s="2"/>
      <c r="Q1594" s="23"/>
      <c r="R1594" s="2">
        <v>14567572.194499981</v>
      </c>
      <c r="S1594" s="1">
        <v>45107</v>
      </c>
      <c r="T1594" s="1">
        <v>45107</v>
      </c>
      <c r="U1594" s="1">
        <v>45165</v>
      </c>
      <c r="V1594">
        <v>53</v>
      </c>
      <c r="W1594" s="1">
        <v>45218</v>
      </c>
      <c r="X1594" s="1">
        <v>45165</v>
      </c>
      <c r="Y1594" s="2">
        <v>818292240.60000002</v>
      </c>
      <c r="AF1594" s="2">
        <v>0</v>
      </c>
      <c r="AG1594" s="14">
        <f>SUMIF('consultant-gross'!D:D,eslam.data!AQ1594,'consultant-gross'!F:F)</f>
        <v>0</v>
      </c>
      <c r="AH1594" s="14">
        <f>SUMIF('consultant-gross'!D:D,eslam.data!AQ1594,'consultant-gross'!G:G)</f>
        <v>0</v>
      </c>
      <c r="AI1594" s="14">
        <f>SUMIF('consultant-net'!D:D,eslam.data!AQ1594,'consultant-net'!F:F)</f>
        <v>0</v>
      </c>
      <c r="AJ1594" s="2" t="str">
        <f>VLOOKUP(A1594,'eslam-to-invoicing'!A:B,2,0)</f>
        <v>Sokhna Port Expansion</v>
      </c>
      <c r="AQ1594" s="2" t="str">
        <f t="shared" si="188"/>
        <v>Sokhna Port Expansion17</v>
      </c>
      <c r="AR1594" s="2" t="str">
        <f t="shared" si="189"/>
        <v>Sokhna Port Expansion17</v>
      </c>
    </row>
    <row r="1595" spans="1:44" hidden="1" x14ac:dyDescent="0.3">
      <c r="A1595" s="6" t="s">
        <v>89</v>
      </c>
      <c r="B1595" s="6">
        <f>VLOOKUP(A1595,Sheet1!A:B,2,0)</f>
        <v>1</v>
      </c>
      <c r="C1595" s="6">
        <v>18</v>
      </c>
      <c r="D1595" s="25"/>
      <c r="F1595" s="26">
        <f>_xlfn.MAXIFS('data-from-invoicing'!E:E,'data-from-invoicing'!D:D,eslam.data!AR1595)</f>
        <v>0</v>
      </c>
      <c r="G1595" s="2">
        <f t="shared" si="186"/>
        <v>0</v>
      </c>
      <c r="H1595" s="2"/>
      <c r="I1595" s="23"/>
      <c r="J1595" s="2">
        <f>SUMIF('collection only'!D:D,eslam.data!AQ1595,'collection only'!E:E)</f>
        <v>14135207.0055</v>
      </c>
      <c r="K1595" s="26">
        <f>SUMIF('data-from-invoicing'!D:D,eslam.data!AR1595,'data-from-invoicing'!F:F)</f>
        <v>0</v>
      </c>
      <c r="L1595" s="2">
        <f t="shared" si="187"/>
        <v>-14135207.0055</v>
      </c>
      <c r="M1595" s="2"/>
      <c r="Q1595" s="23"/>
      <c r="S1595" s="1">
        <v>45138</v>
      </c>
      <c r="T1595" s="1">
        <v>45138</v>
      </c>
      <c r="U1595" s="1">
        <v>45138</v>
      </c>
      <c r="V1595">
        <v>53</v>
      </c>
      <c r="W1595" s="1">
        <v>45191</v>
      </c>
      <c r="AF1595" s="2">
        <v>0</v>
      </c>
      <c r="AG1595" s="14">
        <f>SUMIF('consultant-gross'!D:D,eslam.data!AQ1595,'consultant-gross'!F:F)</f>
        <v>0</v>
      </c>
      <c r="AH1595" s="14">
        <f>SUMIF('consultant-gross'!D:D,eslam.data!AQ1595,'consultant-gross'!G:G)</f>
        <v>0</v>
      </c>
      <c r="AI1595" s="14">
        <f>SUMIF('consultant-net'!D:D,eslam.data!AQ1595,'consultant-net'!F:F)</f>
        <v>0</v>
      </c>
      <c r="AJ1595" s="2" t="str">
        <f>VLOOKUP(A1595,'eslam-to-invoicing'!A:B,2,0)</f>
        <v>Sokhna Port Expansion</v>
      </c>
      <c r="AQ1595" s="2" t="str">
        <f t="shared" si="188"/>
        <v>Sokhna Port Expansion18</v>
      </c>
      <c r="AR1595" s="2" t="str">
        <f t="shared" si="189"/>
        <v>Sokhna Port Expansion18</v>
      </c>
    </row>
    <row r="1596" spans="1:44" hidden="1" x14ac:dyDescent="0.3">
      <c r="A1596" s="33" t="s">
        <v>89</v>
      </c>
      <c r="B1596" s="32">
        <f>VLOOKUP(A1596,Sheet1!A:B,2,0)</f>
        <v>1</v>
      </c>
      <c r="C1596" s="6">
        <v>19</v>
      </c>
      <c r="D1596" s="25"/>
      <c r="E1596" s="2">
        <v>15685272.20000005</v>
      </c>
      <c r="F1596" s="26">
        <f>_xlfn.MAXIFS('data-from-invoicing'!E:E,'data-from-invoicing'!D:D,eslam.data!AR1596)</f>
        <v>14714279.15</v>
      </c>
      <c r="G1596" s="2">
        <f t="shared" si="186"/>
        <v>-970993.05000004917</v>
      </c>
      <c r="H1596" s="2"/>
      <c r="I1596" s="23"/>
      <c r="J1596" s="2">
        <f>SUMIF('collection only'!D:D,eslam.data!AQ1596,'collection only'!E:E)</f>
        <v>10049896.609999999</v>
      </c>
      <c r="K1596" s="26">
        <f>SUMIF('data-from-invoicing'!D:D,eslam.data!AR1596,'data-from-invoicing'!F:F)</f>
        <v>10049896.6085</v>
      </c>
      <c r="L1596" s="2">
        <f t="shared" si="187"/>
        <v>-1.4999993145465851E-3</v>
      </c>
      <c r="M1596" s="2"/>
      <c r="Q1596" s="23"/>
      <c r="R1596" s="2">
        <v>10195426.93000003</v>
      </c>
      <c r="S1596" s="1">
        <v>45169</v>
      </c>
      <c r="T1596" s="1">
        <v>45169</v>
      </c>
      <c r="U1596" s="1">
        <v>45169</v>
      </c>
      <c r="V1596">
        <v>53</v>
      </c>
      <c r="W1596" s="1">
        <v>45222</v>
      </c>
      <c r="X1596" s="1">
        <v>45216</v>
      </c>
      <c r="Y1596" s="2">
        <v>856365557.70000005</v>
      </c>
      <c r="AF1596" s="2">
        <v>0</v>
      </c>
      <c r="AG1596" s="14">
        <f>SUMIF('consultant-gross'!D:D,eslam.data!AQ1596,'consultant-gross'!F:F)</f>
        <v>0</v>
      </c>
      <c r="AH1596" s="14">
        <f>SUMIF('consultant-gross'!D:D,eslam.data!AQ1596,'consultant-gross'!G:G)</f>
        <v>0</v>
      </c>
      <c r="AI1596" s="14">
        <f>SUMIF('consultant-net'!D:D,eslam.data!AQ1596,'consultant-net'!F:F)</f>
        <v>0</v>
      </c>
      <c r="AJ1596" s="2" t="str">
        <f>VLOOKUP(A1596,'eslam-to-invoicing'!A:B,2,0)</f>
        <v>Sokhna Port Expansion</v>
      </c>
      <c r="AQ1596" s="2" t="str">
        <f t="shared" si="188"/>
        <v>Sokhna Port Expansion19</v>
      </c>
      <c r="AR1596" s="2" t="str">
        <f t="shared" si="189"/>
        <v>Sokhna Port Expansion19</v>
      </c>
    </row>
    <row r="1597" spans="1:44" hidden="1" x14ac:dyDescent="0.3">
      <c r="A1597" s="33" t="s">
        <v>89</v>
      </c>
      <c r="B1597" s="32">
        <f>VLOOKUP(A1597,Sheet1!A:B,2,0)</f>
        <v>1</v>
      </c>
      <c r="C1597" s="6">
        <v>20</v>
      </c>
      <c r="D1597" s="25"/>
      <c r="E1597" s="2">
        <v>20920498.279999971</v>
      </c>
      <c r="F1597" s="26">
        <f>_xlfn.MAXIFS('data-from-invoicing'!E:E,'data-from-invoicing'!D:D,eslam.data!AR1597)</f>
        <v>19625420</v>
      </c>
      <c r="G1597" s="2">
        <f t="shared" si="186"/>
        <v>-1295078.2799999714</v>
      </c>
      <c r="H1597" s="2"/>
      <c r="I1597" s="23"/>
      <c r="J1597" s="2">
        <f>SUMIF('collection only'!D:D,eslam.data!AQ1597,'collection only'!E:E)</f>
        <v>13204353</v>
      </c>
      <c r="K1597" s="26">
        <f>SUMIF('data-from-invoicing'!D:D,eslam.data!AR1597,'data-from-invoicing'!F:F)</f>
        <v>13204354.1</v>
      </c>
      <c r="L1597" s="2">
        <f t="shared" si="187"/>
        <v>1.099999999627471</v>
      </c>
      <c r="M1597" s="2"/>
      <c r="Q1597" s="23"/>
      <c r="R1597" s="2">
        <v>13598323.881999981</v>
      </c>
      <c r="S1597" s="1">
        <v>45199</v>
      </c>
      <c r="T1597" s="1">
        <v>45199</v>
      </c>
      <c r="U1597" s="1">
        <v>45224</v>
      </c>
      <c r="V1597">
        <v>53</v>
      </c>
      <c r="W1597" s="1">
        <v>45277</v>
      </c>
      <c r="X1597" s="1">
        <v>45250</v>
      </c>
      <c r="Y1597" s="2">
        <v>877286055.98000002</v>
      </c>
      <c r="AF1597" s="2">
        <v>0</v>
      </c>
      <c r="AG1597" s="14">
        <f>SUMIF('consultant-gross'!D:D,eslam.data!AQ1597,'consultant-gross'!F:F)</f>
        <v>20920498.279999971</v>
      </c>
      <c r="AH1597" s="14">
        <f>SUMIF('consultant-gross'!D:D,eslam.data!AQ1597,'consultant-gross'!G:G)</f>
        <v>877286055.98000002</v>
      </c>
      <c r="AI1597" s="14">
        <f>SUMIF('consultant-net'!D:D,eslam.data!AQ1597,'consultant-net'!F:F)</f>
        <v>13598323.881999983</v>
      </c>
      <c r="AJ1597" s="2" t="str">
        <f>VLOOKUP(A1597,'eslam-to-invoicing'!A:B,2,0)</f>
        <v>Sokhna Port Expansion</v>
      </c>
      <c r="AQ1597" s="2" t="str">
        <f t="shared" si="188"/>
        <v>Sokhna Port Expansion20</v>
      </c>
      <c r="AR1597" s="2" t="str">
        <f t="shared" si="189"/>
        <v>Sokhna Port Expansion20</v>
      </c>
    </row>
    <row r="1598" spans="1:44" hidden="1" x14ac:dyDescent="0.3">
      <c r="A1598" s="33" t="s">
        <v>89</v>
      </c>
      <c r="B1598" s="32">
        <f>VLOOKUP(A1598,Sheet1!A:B,2,0)</f>
        <v>1</v>
      </c>
      <c r="C1598" s="6">
        <v>21</v>
      </c>
      <c r="D1598" s="25"/>
      <c r="E1598" s="2">
        <v>9034186.7999999523</v>
      </c>
      <c r="F1598" s="26">
        <f>_xlfn.MAXIFS('data-from-invoicing'!E:E,'data-from-invoicing'!D:D,eslam.data!AR1598)</f>
        <v>8474927</v>
      </c>
      <c r="G1598" s="2">
        <f t="shared" si="186"/>
        <v>-559259.79999995232</v>
      </c>
      <c r="H1598" s="2"/>
      <c r="I1598" s="23"/>
      <c r="J1598" s="2">
        <f>SUMIF('collection only'!D:D,eslam.data!AQ1598,'collection only'!E:E)</f>
        <v>5788234</v>
      </c>
      <c r="K1598" s="26">
        <f>SUMIF('data-from-invoicing'!D:D,eslam.data!AR1598,'data-from-invoicing'!F:F)</f>
        <v>5788233.1100000003</v>
      </c>
      <c r="L1598" s="2">
        <f t="shared" si="187"/>
        <v>-0.88999999966472387</v>
      </c>
      <c r="M1598" s="2"/>
      <c r="Q1598" s="23"/>
      <c r="R1598" s="2">
        <v>5872221.4199999692</v>
      </c>
      <c r="S1598" s="1">
        <v>45230</v>
      </c>
      <c r="T1598" s="1">
        <v>45230</v>
      </c>
      <c r="U1598" s="1">
        <v>45287</v>
      </c>
      <c r="V1598">
        <v>53</v>
      </c>
      <c r="W1598" s="1">
        <v>45340</v>
      </c>
      <c r="X1598" s="1">
        <v>45287</v>
      </c>
      <c r="Y1598" s="2">
        <v>886320242.77999997</v>
      </c>
      <c r="AF1598" s="2">
        <v>0</v>
      </c>
      <c r="AG1598" s="14">
        <f>SUMIF('consultant-gross'!D:D,eslam.data!AQ1598,'consultant-gross'!F:F)</f>
        <v>9034186.7999999523</v>
      </c>
      <c r="AH1598" s="14">
        <f>SUMIF('consultant-gross'!D:D,eslam.data!AQ1598,'consultant-gross'!G:G)</f>
        <v>886320242.77999997</v>
      </c>
      <c r="AI1598" s="14">
        <f>SUMIF('consultant-net'!D:D,eslam.data!AQ1598,'consultant-net'!F:F)</f>
        <v>5872221.4199999692</v>
      </c>
      <c r="AJ1598" s="2" t="str">
        <f>VLOOKUP(A1598,'eslam-to-invoicing'!A:B,2,0)</f>
        <v>Sokhna Port Expansion</v>
      </c>
      <c r="AQ1598" s="2" t="str">
        <f t="shared" si="188"/>
        <v>Sokhna Port Expansion21</v>
      </c>
      <c r="AR1598" s="2" t="str">
        <f t="shared" si="189"/>
        <v>Sokhna Port Expansion21</v>
      </c>
    </row>
    <row r="1599" spans="1:44" hidden="1" x14ac:dyDescent="0.3">
      <c r="A1599" s="33" t="s">
        <v>89</v>
      </c>
      <c r="B1599" s="32">
        <f>VLOOKUP(A1599,Sheet1!A:B,2,0)</f>
        <v>1</v>
      </c>
      <c r="C1599" s="6">
        <v>22</v>
      </c>
      <c r="D1599" s="25"/>
      <c r="E1599" s="2">
        <v>3862923.74000001</v>
      </c>
      <c r="F1599" s="26">
        <f>_xlfn.MAXIFS('data-from-invoicing'!E:E,'data-from-invoicing'!D:D,eslam.data!AR1599)</f>
        <v>3517168</v>
      </c>
      <c r="G1599" s="2">
        <f t="shared" si="186"/>
        <v>-345755.74000001</v>
      </c>
      <c r="H1599" s="2"/>
      <c r="I1599" s="23"/>
      <c r="J1599" s="2">
        <f>SUMIF('collection only'!D:D,eslam.data!AQ1599,'collection only'!E:E)</f>
        <v>2510900.4310000064</v>
      </c>
      <c r="K1599" s="26">
        <f>SUMIF('data-from-invoicing'!D:D,eslam.data!AR1599,'data-from-invoicing'!F:F)</f>
        <v>2087493.15</v>
      </c>
      <c r="L1599" s="2">
        <f t="shared" si="187"/>
        <v>-423407.28100000648</v>
      </c>
      <c r="M1599" s="2"/>
      <c r="Q1599" s="23"/>
      <c r="R1599" s="2">
        <v>2510900.4310000059</v>
      </c>
      <c r="S1599" s="1">
        <v>45260</v>
      </c>
      <c r="T1599" s="1">
        <v>45260</v>
      </c>
      <c r="U1599" s="1">
        <v>45334</v>
      </c>
      <c r="V1599">
        <v>53</v>
      </c>
      <c r="W1599" s="1">
        <v>45387</v>
      </c>
      <c r="X1599" s="1">
        <v>45327</v>
      </c>
      <c r="Y1599" s="2">
        <v>890183166.51999998</v>
      </c>
      <c r="AF1599" s="2">
        <v>0</v>
      </c>
      <c r="AG1599" s="14">
        <f>SUMIF('consultant-gross'!D:D,eslam.data!AQ1599,'consultant-gross'!F:F)</f>
        <v>0</v>
      </c>
      <c r="AH1599" s="14">
        <f>SUMIF('consultant-gross'!D:D,eslam.data!AQ1599,'consultant-gross'!G:G)</f>
        <v>0</v>
      </c>
      <c r="AI1599" s="14">
        <f>SUMIF('consultant-net'!D:D,eslam.data!AQ1599,'consultant-net'!F:F)</f>
        <v>0</v>
      </c>
      <c r="AJ1599" s="2" t="str">
        <f>VLOOKUP(A1599,'eslam-to-invoicing'!A:B,2,0)</f>
        <v>Sokhna Port Expansion</v>
      </c>
      <c r="AQ1599" s="2" t="str">
        <f t="shared" si="188"/>
        <v>Sokhna Port Expansion22</v>
      </c>
      <c r="AR1599" s="2" t="str">
        <f t="shared" si="189"/>
        <v>Sokhna Port Expansion22</v>
      </c>
    </row>
    <row r="1600" spans="1:44" hidden="1" x14ac:dyDescent="0.3">
      <c r="A1600" s="33" t="s">
        <v>89</v>
      </c>
      <c r="B1600" s="32">
        <f>VLOOKUP(A1600,Sheet1!A:B,2,0)</f>
        <v>1</v>
      </c>
      <c r="C1600" s="6">
        <v>23</v>
      </c>
      <c r="D1600" s="25"/>
      <c r="E1600" s="2">
        <v>943826.94000005722</v>
      </c>
      <c r="F1600" s="26">
        <f>_xlfn.MAXIFS('data-from-invoicing'!E:E,'data-from-invoicing'!D:D,eslam.data!AR1600)</f>
        <v>0</v>
      </c>
      <c r="G1600" s="2">
        <f t="shared" si="186"/>
        <v>-943826.94000005722</v>
      </c>
      <c r="H1600" s="2"/>
      <c r="I1600" s="23"/>
      <c r="J1600" s="2">
        <f>SUMIF('collection only'!D:D,eslam.data!AQ1600,'collection only'!E:E)</f>
        <v>568614.5189999938</v>
      </c>
      <c r="K1600" s="26">
        <f>SUMIF('data-from-invoicing'!D:D,eslam.data!AR1600,'data-from-invoicing'!F:F)</f>
        <v>0</v>
      </c>
      <c r="L1600" s="2">
        <f t="shared" si="187"/>
        <v>-568614.5189999938</v>
      </c>
      <c r="M1600" s="2"/>
      <c r="Q1600" s="23"/>
      <c r="R1600" s="2">
        <v>613487.51100003719</v>
      </c>
      <c r="S1600" s="1">
        <v>45291</v>
      </c>
      <c r="T1600" s="1">
        <v>45291</v>
      </c>
      <c r="U1600" s="1">
        <v>45360</v>
      </c>
      <c r="V1600">
        <v>53</v>
      </c>
      <c r="W1600" s="1">
        <v>45413</v>
      </c>
      <c r="X1600" s="1">
        <v>45347</v>
      </c>
      <c r="Y1600" s="2">
        <v>891126993.46000004</v>
      </c>
      <c r="AF1600" s="2">
        <v>0</v>
      </c>
      <c r="AG1600" s="14">
        <f>SUMIF('consultant-gross'!D:D,eslam.data!AQ1600,'consultant-gross'!F:F)</f>
        <v>0</v>
      </c>
      <c r="AH1600" s="14">
        <f>SUMIF('consultant-gross'!D:D,eslam.data!AQ1600,'consultant-gross'!G:G)</f>
        <v>0</v>
      </c>
      <c r="AI1600" s="14">
        <f>SUMIF('consultant-net'!D:D,eslam.data!AQ1600,'consultant-net'!F:F)</f>
        <v>0</v>
      </c>
      <c r="AJ1600" s="2" t="str">
        <f>VLOOKUP(A1600,'eslam-to-invoicing'!A:B,2,0)</f>
        <v>Sokhna Port Expansion</v>
      </c>
      <c r="AQ1600" s="2" t="str">
        <f t="shared" si="188"/>
        <v>Sokhna Port Expansion23</v>
      </c>
      <c r="AR1600" s="2" t="str">
        <f t="shared" si="189"/>
        <v>Sokhna Port Expansion23</v>
      </c>
    </row>
    <row r="1601" spans="1:44" hidden="1" x14ac:dyDescent="0.3">
      <c r="A1601" s="6" t="s">
        <v>99</v>
      </c>
      <c r="B1601" s="32">
        <f>VLOOKUP(A1601,Sheet1!A:B,2,0)</f>
        <v>1</v>
      </c>
      <c r="C1601" s="6">
        <v>1</v>
      </c>
      <c r="D1601" s="25"/>
      <c r="F1601" s="26">
        <f>_xlfn.MAXIFS('data-from-invoicing'!E:E,'data-from-invoicing'!D:D,eslam.data!AR1601)</f>
        <v>57988132.799999997</v>
      </c>
      <c r="G1601" s="2">
        <f t="shared" si="186"/>
        <v>57988132.799999997</v>
      </c>
      <c r="H1601" s="2"/>
      <c r="I1601" s="23"/>
      <c r="J1601" s="2">
        <f>SUMIF('collection only'!D:D,eslam.data!AQ1601,'collection only'!E:E)</f>
        <v>39700885.25</v>
      </c>
      <c r="K1601" s="26">
        <f>SUMIF('data-from-invoicing'!D:D,eslam.data!AR1601,'data-from-invoicing'!F:F)</f>
        <v>58103513.542999998</v>
      </c>
      <c r="L1601" s="2">
        <f t="shared" si="187"/>
        <v>18402628.292999998</v>
      </c>
      <c r="M1601" s="2"/>
      <c r="Q1601" s="23"/>
      <c r="S1601" s="1">
        <v>44985</v>
      </c>
      <c r="T1601" s="1">
        <v>44985</v>
      </c>
      <c r="U1601" s="1">
        <v>44985</v>
      </c>
      <c r="V1601">
        <v>60</v>
      </c>
      <c r="W1601" s="1">
        <v>45045</v>
      </c>
      <c r="AF1601" s="2">
        <v>0</v>
      </c>
      <c r="AG1601" s="14">
        <f>SUMIF('consultant-gross'!D:D,eslam.data!AQ1601,'consultant-gross'!F:F)</f>
        <v>0</v>
      </c>
      <c r="AH1601" s="14">
        <f>SUMIF('consultant-gross'!D:D,eslam.data!AQ1601,'consultant-gross'!G:G)</f>
        <v>0</v>
      </c>
      <c r="AI1601" s="14">
        <f>SUMIF('consultant-net'!D:D,eslam.data!AQ1601,'consultant-net'!F:F)</f>
        <v>0</v>
      </c>
      <c r="AJ1601" s="2" t="str">
        <f>VLOOKUP(A1601,'eslam-to-invoicing'!A:B,2,0)</f>
        <v>Sokhna Port Expansion</v>
      </c>
      <c r="AQ1601" s="2" t="str">
        <f t="shared" si="188"/>
        <v>Sokhna Port Expansion- 100m1</v>
      </c>
      <c r="AR1601" s="2" t="str">
        <f t="shared" si="189"/>
        <v>Sokhna Port Expansion1</v>
      </c>
    </row>
    <row r="1602" spans="1:44" hidden="1" x14ac:dyDescent="0.3">
      <c r="A1602" s="6" t="s">
        <v>99</v>
      </c>
      <c r="B1602" s="32">
        <f>VLOOKUP(A1602,Sheet1!A:B,2,0)</f>
        <v>1</v>
      </c>
      <c r="C1602" s="6">
        <v>2</v>
      </c>
      <c r="D1602" s="25"/>
      <c r="E1602" s="2">
        <v>24129951.390000001</v>
      </c>
      <c r="F1602" s="26">
        <f>_xlfn.MAXIFS('data-from-invoicing'!E:E,'data-from-invoicing'!D:D,eslam.data!AR1602)</f>
        <v>28451675.040000003</v>
      </c>
      <c r="G1602" s="2">
        <f t="shared" si="186"/>
        <v>4321723.6500000022</v>
      </c>
      <c r="H1602" s="2"/>
      <c r="I1602" s="23"/>
      <c r="J1602" s="2">
        <f>SUMIF('collection only'!D:D,eslam.data!AQ1602,'collection only'!E:E)</f>
        <v>10628517.75</v>
      </c>
      <c r="K1602" s="26">
        <f>SUMIF('data-from-invoicing'!D:D,eslam.data!AR1602,'data-from-invoicing'!F:F)</f>
        <v>29716122.103500001</v>
      </c>
      <c r="L1602" s="2">
        <f t="shared" si="187"/>
        <v>19087604.353500001</v>
      </c>
      <c r="M1602" s="2"/>
      <c r="Q1602" s="23"/>
      <c r="R1602" s="2">
        <v>15684468.4035</v>
      </c>
      <c r="S1602" s="1">
        <v>45016</v>
      </c>
      <c r="T1602" s="1">
        <v>45016</v>
      </c>
      <c r="U1602" s="1">
        <v>45108</v>
      </c>
      <c r="V1602">
        <v>60</v>
      </c>
      <c r="W1602" s="1">
        <v>45168</v>
      </c>
      <c r="X1602" s="1">
        <v>45108</v>
      </c>
      <c r="Y1602" s="2">
        <v>82118084.219999999</v>
      </c>
      <c r="AF1602" s="2">
        <v>0</v>
      </c>
      <c r="AG1602" s="14">
        <f>SUMIF('consultant-gross'!D:D,eslam.data!AQ1602,'consultant-gross'!F:F)</f>
        <v>0</v>
      </c>
      <c r="AH1602" s="14">
        <f>SUMIF('consultant-gross'!D:D,eslam.data!AQ1602,'consultant-gross'!G:G)</f>
        <v>0</v>
      </c>
      <c r="AI1602" s="14">
        <f>SUMIF('consultant-net'!D:D,eslam.data!AQ1602,'consultant-net'!F:F)</f>
        <v>0</v>
      </c>
      <c r="AJ1602" s="2" t="str">
        <f>VLOOKUP(A1602,'eslam-to-invoicing'!A:B,2,0)</f>
        <v>Sokhna Port Expansion</v>
      </c>
      <c r="AQ1602" s="2" t="str">
        <f t="shared" si="188"/>
        <v>Sokhna Port Expansion- 100m2</v>
      </c>
      <c r="AR1602" s="2" t="str">
        <f t="shared" si="189"/>
        <v>Sokhna Port Expansion2</v>
      </c>
    </row>
    <row r="1603" spans="1:44" hidden="1" x14ac:dyDescent="0.3">
      <c r="A1603" s="6" t="s">
        <v>99</v>
      </c>
      <c r="B1603" s="32">
        <f>VLOOKUP(A1603,Sheet1!A:B,2,0)</f>
        <v>1</v>
      </c>
      <c r="C1603" s="6">
        <v>3</v>
      </c>
      <c r="D1603" s="25"/>
      <c r="E1603" s="2">
        <v>26794714.09</v>
      </c>
      <c r="F1603" s="26">
        <f>_xlfn.MAXIFS('data-from-invoicing'!E:E,'data-from-invoicing'!D:D,eslam.data!AR1603)</f>
        <v>83177845.640000001</v>
      </c>
      <c r="G1603" s="2">
        <f t="shared" si="186"/>
        <v>56383131.549999997</v>
      </c>
      <c r="H1603" s="2"/>
      <c r="I1603" s="23"/>
      <c r="J1603" s="2">
        <f>SUMIF('collection only'!D:D,eslam.data!AQ1603,'collection only'!E:E)</f>
        <v>10464912.35</v>
      </c>
      <c r="K1603" s="26">
        <f>SUMIF('data-from-invoicing'!D:D,eslam.data!AR1603,'data-from-invoicing'!F:F)</f>
        <v>66267866.722000003</v>
      </c>
      <c r="L1603" s="2">
        <f t="shared" si="187"/>
        <v>55802954.372000001</v>
      </c>
      <c r="M1603" s="2"/>
      <c r="Q1603" s="23"/>
      <c r="R1603" s="2">
        <v>17416564.158500001</v>
      </c>
      <c r="S1603" s="1">
        <v>45046</v>
      </c>
      <c r="T1603" s="1">
        <v>45046</v>
      </c>
      <c r="U1603" s="1">
        <v>45145</v>
      </c>
      <c r="V1603">
        <v>60</v>
      </c>
      <c r="W1603" s="1">
        <v>45205</v>
      </c>
      <c r="X1603" s="1">
        <v>45145</v>
      </c>
      <c r="Y1603" s="2">
        <v>108912798.31</v>
      </c>
      <c r="AF1603" s="2">
        <v>0</v>
      </c>
      <c r="AG1603" s="14">
        <f>SUMIF('consultant-gross'!D:D,eslam.data!AQ1603,'consultant-gross'!F:F)</f>
        <v>0</v>
      </c>
      <c r="AH1603" s="14">
        <f>SUMIF('consultant-gross'!D:D,eslam.data!AQ1603,'consultant-gross'!G:G)</f>
        <v>0</v>
      </c>
      <c r="AI1603" s="14">
        <f>SUMIF('consultant-net'!D:D,eslam.data!AQ1603,'consultant-net'!F:F)</f>
        <v>0</v>
      </c>
      <c r="AJ1603" s="2" t="str">
        <f>VLOOKUP(A1603,'eslam-to-invoicing'!A:B,2,0)</f>
        <v>Sokhna Port Expansion</v>
      </c>
      <c r="AQ1603" s="2" t="str">
        <f t="shared" si="188"/>
        <v>Sokhna Port Expansion- 100m3</v>
      </c>
      <c r="AR1603" s="2" t="str">
        <f t="shared" si="189"/>
        <v>Sokhna Port Expansion3</v>
      </c>
    </row>
    <row r="1604" spans="1:44" hidden="1" x14ac:dyDescent="0.3">
      <c r="A1604" s="6" t="s">
        <v>99</v>
      </c>
      <c r="B1604" s="32">
        <f>VLOOKUP(A1604,Sheet1!A:B,2,0)</f>
        <v>1</v>
      </c>
      <c r="C1604" s="6">
        <v>4</v>
      </c>
      <c r="D1604" s="25"/>
      <c r="E1604" s="2">
        <v>13246168.730299991</v>
      </c>
      <c r="F1604" s="26">
        <f>_xlfn.MAXIFS('data-from-invoicing'!E:E,'data-from-invoicing'!D:D,eslam.data!AR1604)</f>
        <v>24751031.100000005</v>
      </c>
      <c r="G1604" s="2">
        <f t="shared" si="186"/>
        <v>11504862.369700015</v>
      </c>
      <c r="H1604" s="2"/>
      <c r="I1604" s="23"/>
      <c r="J1604" s="2">
        <f>SUMIF('collection only'!D:D,eslam.data!AQ1604,'collection only'!E:E)</f>
        <v>8297916</v>
      </c>
      <c r="K1604" s="26">
        <f>SUMIF('data-from-invoicing'!D:D,eslam.data!AR1604,'data-from-invoicing'!F:F)</f>
        <v>24902787.954999998</v>
      </c>
      <c r="L1604" s="2">
        <f t="shared" si="187"/>
        <v>16604871.954999998</v>
      </c>
      <c r="M1604" s="2"/>
      <c r="Q1604" s="23"/>
      <c r="R1604" s="2">
        <v>8610009.6746949963</v>
      </c>
      <c r="S1604" s="1">
        <v>45199</v>
      </c>
      <c r="T1604" s="1">
        <v>45199</v>
      </c>
      <c r="U1604" s="1">
        <v>45176</v>
      </c>
      <c r="V1604">
        <v>60</v>
      </c>
      <c r="W1604" s="1">
        <v>45236</v>
      </c>
      <c r="X1604" s="1">
        <v>45216</v>
      </c>
      <c r="Y1604" s="2">
        <v>122158967.0403</v>
      </c>
      <c r="AF1604" s="2">
        <v>0</v>
      </c>
      <c r="AG1604" s="14">
        <f>SUMIF('consultant-gross'!D:D,eslam.data!AQ1604,'consultant-gross'!F:F)</f>
        <v>0</v>
      </c>
      <c r="AH1604" s="14">
        <f>SUMIF('consultant-gross'!D:D,eslam.data!AQ1604,'consultant-gross'!G:G)</f>
        <v>0</v>
      </c>
      <c r="AI1604" s="14">
        <f>SUMIF('consultant-net'!D:D,eslam.data!AQ1604,'consultant-net'!F:F)</f>
        <v>0</v>
      </c>
      <c r="AJ1604" s="2" t="str">
        <f>VLOOKUP(A1604,'eslam-to-invoicing'!A:B,2,0)</f>
        <v>Sokhna Port Expansion</v>
      </c>
      <c r="AQ1604" s="2" t="str">
        <f t="shared" si="188"/>
        <v>Sokhna Port Expansion- 100m4</v>
      </c>
      <c r="AR1604" s="2" t="str">
        <f t="shared" si="189"/>
        <v>Sokhna Port Expansion4</v>
      </c>
    </row>
    <row r="1605" spans="1:44" hidden="1" x14ac:dyDescent="0.3">
      <c r="A1605" s="6" t="s">
        <v>99</v>
      </c>
      <c r="B1605" s="32">
        <f>VLOOKUP(A1605,Sheet1!A:B,2,0)</f>
        <v>1</v>
      </c>
      <c r="C1605" s="6">
        <v>5</v>
      </c>
      <c r="D1605" s="25"/>
      <c r="E1605" s="2">
        <v>4703266.4897000045</v>
      </c>
      <c r="F1605" s="26">
        <f>_xlfn.MAXIFS('data-from-invoicing'!E:E,'data-from-invoicing'!D:D,eslam.data!AR1605)</f>
        <v>84601518.569999993</v>
      </c>
      <c r="G1605" s="2">
        <f t="shared" si="186"/>
        <v>79898252.080299988</v>
      </c>
      <c r="H1605" s="2"/>
      <c r="I1605" s="23"/>
      <c r="J1605" s="2">
        <f>SUMIF('collection only'!D:D,eslam.data!AQ1605,'collection only'!E:E)</f>
        <v>3240800</v>
      </c>
      <c r="K1605" s="26">
        <f>SUMIF('data-from-invoicing'!D:D,eslam.data!AR1605,'data-from-invoicing'!F:F)</f>
        <v>62315765.265000001</v>
      </c>
      <c r="L1605" s="2">
        <f t="shared" si="187"/>
        <v>59074965.265000001</v>
      </c>
      <c r="M1605" s="2"/>
      <c r="Q1605" s="23"/>
      <c r="R1605" s="2">
        <v>3057123.2183050029</v>
      </c>
      <c r="S1605" s="1">
        <v>45199</v>
      </c>
      <c r="T1605" s="1">
        <v>45199</v>
      </c>
      <c r="U1605" s="1">
        <v>45224</v>
      </c>
      <c r="V1605">
        <v>60</v>
      </c>
      <c r="W1605" s="1">
        <v>45284</v>
      </c>
      <c r="X1605" s="1">
        <v>45250</v>
      </c>
      <c r="Y1605" s="2">
        <v>126862233.53</v>
      </c>
      <c r="AF1605" s="2">
        <v>0</v>
      </c>
      <c r="AG1605" s="14">
        <f>SUMIF('consultant-gross'!D:D,eslam.data!AQ1605,'consultant-gross'!F:F)</f>
        <v>4703266.4897000045</v>
      </c>
      <c r="AH1605" s="14">
        <f>SUMIF('consultant-gross'!D:D,eslam.data!AQ1605,'consultant-gross'!G:G)</f>
        <v>126862233.53</v>
      </c>
      <c r="AI1605" s="14">
        <f>SUMIF('consultant-net'!D:D,eslam.data!AQ1605,'consultant-net'!F:F)</f>
        <v>3057123.2183050029</v>
      </c>
      <c r="AJ1605" s="2" t="str">
        <f>VLOOKUP(A1605,'eslam-to-invoicing'!A:B,2,0)</f>
        <v>Sokhna Port Expansion</v>
      </c>
      <c r="AQ1605" s="2" t="str">
        <f t="shared" si="188"/>
        <v>Sokhna Port Expansion- 100m5</v>
      </c>
      <c r="AR1605" s="2" t="str">
        <f t="shared" si="189"/>
        <v>Sokhna Port Expansion5</v>
      </c>
    </row>
    <row r="1606" spans="1:44" hidden="1" x14ac:dyDescent="0.3">
      <c r="A1606" s="6" t="s">
        <v>99</v>
      </c>
      <c r="B1606" s="32">
        <f>VLOOKUP(A1606,Sheet1!A:B,2,0)</f>
        <v>1</v>
      </c>
      <c r="C1606" s="6">
        <v>6</v>
      </c>
      <c r="D1606" s="25"/>
      <c r="E1606" s="2">
        <v>29655965.569999989</v>
      </c>
      <c r="F1606" s="26">
        <f>_xlfn.MAXIFS('data-from-invoicing'!E:E,'data-from-invoicing'!D:D,eslam.data!AR1606)</f>
        <v>38544935.710000001</v>
      </c>
      <c r="G1606" s="2">
        <f t="shared" si="186"/>
        <v>8888970.1400000118</v>
      </c>
      <c r="H1606" s="2"/>
      <c r="I1606" s="23"/>
      <c r="J1606" s="2">
        <f>SUMIF('collection only'!D:D,eslam.data!AQ1606,'collection only'!E:E)</f>
        <v>20436714.5</v>
      </c>
      <c r="K1606" s="26">
        <f>SUMIF('data-from-invoicing'!D:D,eslam.data!AR1606,'data-from-invoicing'!F:F)</f>
        <v>46645772.645500004</v>
      </c>
      <c r="L1606" s="2">
        <f t="shared" si="187"/>
        <v>26209058.145500004</v>
      </c>
      <c r="M1606" s="2"/>
      <c r="Q1606" s="23"/>
      <c r="R1606" s="2">
        <v>29655965</v>
      </c>
      <c r="S1606" s="1">
        <v>45230</v>
      </c>
      <c r="T1606" s="1">
        <v>45230</v>
      </c>
      <c r="U1606" s="1">
        <v>45224</v>
      </c>
      <c r="V1606">
        <v>60</v>
      </c>
      <c r="W1606" s="1">
        <v>45284</v>
      </c>
      <c r="X1606" s="1">
        <v>45287</v>
      </c>
      <c r="Y1606" s="2">
        <v>156518199.09999999</v>
      </c>
      <c r="AF1606" s="2">
        <v>0</v>
      </c>
      <c r="AG1606" s="14">
        <f>SUMIF('consultant-gross'!D:D,eslam.data!AQ1606,'consultant-gross'!F:F)</f>
        <v>0</v>
      </c>
      <c r="AH1606" s="14">
        <f>SUMIF('consultant-gross'!D:D,eslam.data!AQ1606,'consultant-gross'!G:G)</f>
        <v>0</v>
      </c>
      <c r="AI1606" s="14">
        <f>SUMIF('consultant-net'!D:D,eslam.data!AQ1606,'consultant-net'!F:F)</f>
        <v>0</v>
      </c>
      <c r="AJ1606" s="2" t="str">
        <f>VLOOKUP(A1606,'eslam-to-invoicing'!A:B,2,0)</f>
        <v>Sokhna Port Expansion</v>
      </c>
      <c r="AQ1606" s="2" t="str">
        <f t="shared" si="188"/>
        <v>Sokhna Port Expansion- 100m6</v>
      </c>
      <c r="AR1606" s="2" t="str">
        <f t="shared" si="189"/>
        <v>Sokhna Port Expansion6</v>
      </c>
    </row>
    <row r="1607" spans="1:44" hidden="1" x14ac:dyDescent="0.3">
      <c r="A1607" s="6" t="s">
        <v>99</v>
      </c>
      <c r="B1607" s="32">
        <f>VLOOKUP(A1607,Sheet1!A:B,2,0)</f>
        <v>1</v>
      </c>
      <c r="C1607" s="6">
        <v>7</v>
      </c>
      <c r="D1607" s="25"/>
      <c r="E1607" s="2">
        <v>4532607.6700000167</v>
      </c>
      <c r="F1607" s="26">
        <f>_xlfn.MAXIFS('data-from-invoicing'!E:E,'data-from-invoicing'!D:D,eslam.data!AR1607)</f>
        <v>54124258.649999999</v>
      </c>
      <c r="G1607" s="2">
        <f t="shared" si="186"/>
        <v>49591650.979999982</v>
      </c>
      <c r="H1607" s="2"/>
      <c r="I1607" s="23"/>
      <c r="J1607" s="2">
        <f>SUMIF('collection only'!D:D,eslam.data!AQ1607,'collection only'!E:E)</f>
        <v>3976775.9</v>
      </c>
      <c r="K1607" s="26">
        <f>SUMIF('data-from-invoicing'!D:D,eslam.data!AR1607,'data-from-invoicing'!F:F)</f>
        <v>39568483.310000002</v>
      </c>
      <c r="L1607" s="2">
        <f t="shared" si="187"/>
        <v>35591707.410000004</v>
      </c>
      <c r="M1607" s="2"/>
      <c r="Q1607" s="23"/>
      <c r="R1607" s="2">
        <v>2946194.9855000111</v>
      </c>
      <c r="S1607" s="1">
        <v>45260</v>
      </c>
      <c r="T1607" s="1">
        <v>45260</v>
      </c>
      <c r="U1607" s="1">
        <v>45334</v>
      </c>
      <c r="V1607">
        <v>60</v>
      </c>
      <c r="W1607" s="1">
        <v>45394</v>
      </c>
      <c r="X1607" s="1">
        <v>45327</v>
      </c>
      <c r="Y1607" s="2">
        <v>161050806.77000001</v>
      </c>
      <c r="AF1607" s="2">
        <v>0</v>
      </c>
      <c r="AG1607" s="14">
        <f>SUMIF('consultant-gross'!D:D,eslam.data!AQ1607,'consultant-gross'!F:F)</f>
        <v>0</v>
      </c>
      <c r="AH1607" s="14">
        <f>SUMIF('consultant-gross'!D:D,eslam.data!AQ1607,'consultant-gross'!G:G)</f>
        <v>0</v>
      </c>
      <c r="AI1607" s="14">
        <f>SUMIF('consultant-net'!D:D,eslam.data!AQ1607,'consultant-net'!F:F)</f>
        <v>0</v>
      </c>
      <c r="AJ1607" s="2" t="str">
        <f>VLOOKUP(A1607,'eslam-to-invoicing'!A:B,2,0)</f>
        <v>Sokhna Port Expansion</v>
      </c>
      <c r="AQ1607" s="2" t="str">
        <f t="shared" si="188"/>
        <v>Sokhna Port Expansion- 100m7</v>
      </c>
      <c r="AR1607" s="2" t="str">
        <f t="shared" si="189"/>
        <v>Sokhna Port Expansion7</v>
      </c>
    </row>
    <row r="1608" spans="1:44" hidden="1" x14ac:dyDescent="0.3">
      <c r="A1608" s="6" t="s">
        <v>100</v>
      </c>
      <c r="B1608" s="32">
        <f>VLOOKUP(A1608,Sheet1!A:B,2,0)</f>
        <v>1</v>
      </c>
      <c r="C1608" s="6">
        <v>1</v>
      </c>
      <c r="D1608" s="25"/>
      <c r="F1608" s="26">
        <f>_xlfn.MAXIFS('data-from-invoicing'!E:E,'data-from-invoicing'!D:D,eslam.data!AR1608)</f>
        <v>57988132.799999997</v>
      </c>
      <c r="G1608" s="2">
        <f t="shared" si="186"/>
        <v>57988132.799999997</v>
      </c>
      <c r="H1608" s="2"/>
      <c r="I1608" s="23"/>
      <c r="J1608" s="2">
        <f>SUMIF('collection only'!D:D,eslam.data!AQ1608,'collection only'!E:E)</f>
        <v>1800470.45</v>
      </c>
      <c r="K1608" s="26">
        <f>SUMIF('data-from-invoicing'!D:D,eslam.data!AR1608,'data-from-invoicing'!F:F)</f>
        <v>58103513.542999998</v>
      </c>
      <c r="L1608" s="2">
        <f t="shared" si="187"/>
        <v>56303043.092999995</v>
      </c>
      <c r="M1608" s="2"/>
      <c r="Q1608" s="23"/>
      <c r="S1608" s="1">
        <v>44773</v>
      </c>
      <c r="T1608" s="1">
        <v>44761</v>
      </c>
      <c r="U1608" s="1">
        <v>44865</v>
      </c>
      <c r="V1608">
        <v>60</v>
      </c>
      <c r="W1608" s="1">
        <v>44925</v>
      </c>
      <c r="AF1608" s="2">
        <v>0</v>
      </c>
      <c r="AG1608" s="14">
        <f>SUMIF('consultant-gross'!D:D,eslam.data!AQ1608,'consultant-gross'!F:F)</f>
        <v>0</v>
      </c>
      <c r="AH1608" s="14">
        <f>SUMIF('consultant-gross'!D:D,eslam.data!AQ1608,'consultant-gross'!G:G)</f>
        <v>0</v>
      </c>
      <c r="AI1608" s="14">
        <f>SUMIF('consultant-net'!D:D,eslam.data!AQ1608,'consultant-net'!F:F)</f>
        <v>0</v>
      </c>
      <c r="AJ1608" s="2" t="str">
        <f>VLOOKUP(A1608,'eslam-to-invoicing'!A:B,2,0)</f>
        <v>Sokhna Port Expansion</v>
      </c>
      <c r="AQ1608" s="2" t="str">
        <f t="shared" si="188"/>
        <v>Sokhna Port Expansion-internal roads1</v>
      </c>
      <c r="AR1608" s="2" t="str">
        <f t="shared" si="189"/>
        <v>Sokhna Port Expansion1</v>
      </c>
    </row>
    <row r="1609" spans="1:44" hidden="1" x14ac:dyDescent="0.3">
      <c r="A1609" s="6" t="s">
        <v>100</v>
      </c>
      <c r="B1609" s="32">
        <f>VLOOKUP(A1609,Sheet1!A:B,2,0)</f>
        <v>1</v>
      </c>
      <c r="C1609" s="6">
        <v>2</v>
      </c>
      <c r="D1609" s="25"/>
      <c r="F1609" s="26">
        <f>_xlfn.MAXIFS('data-from-invoicing'!E:E,'data-from-invoicing'!D:D,eslam.data!AR1609)</f>
        <v>28451675.040000003</v>
      </c>
      <c r="G1609" s="2">
        <f t="shared" si="186"/>
        <v>28451675.040000003</v>
      </c>
      <c r="H1609" s="2"/>
      <c r="I1609" s="23"/>
      <c r="J1609" s="2">
        <f>SUMIF('collection only'!D:D,eslam.data!AQ1609,'collection only'!E:E)</f>
        <v>3219.75</v>
      </c>
      <c r="K1609" s="26">
        <f>SUMIF('data-from-invoicing'!D:D,eslam.data!AR1609,'data-from-invoicing'!F:F)</f>
        <v>29716122.103500001</v>
      </c>
      <c r="L1609" s="2">
        <f t="shared" si="187"/>
        <v>29712902.353500001</v>
      </c>
      <c r="M1609" s="2"/>
      <c r="Q1609" s="23"/>
      <c r="S1609" s="1">
        <v>44804</v>
      </c>
      <c r="T1609" s="1">
        <v>44774</v>
      </c>
      <c r="U1609" s="1">
        <v>44893</v>
      </c>
      <c r="V1609">
        <v>60</v>
      </c>
      <c r="W1609" s="1">
        <v>44953</v>
      </c>
      <c r="AF1609" s="2">
        <v>0</v>
      </c>
      <c r="AG1609" s="14">
        <f>SUMIF('consultant-gross'!D:D,eslam.data!AQ1609,'consultant-gross'!F:F)</f>
        <v>0</v>
      </c>
      <c r="AH1609" s="14">
        <f>SUMIF('consultant-gross'!D:D,eslam.data!AQ1609,'consultant-gross'!G:G)</f>
        <v>0</v>
      </c>
      <c r="AI1609" s="14">
        <f>SUMIF('consultant-net'!D:D,eslam.data!AQ1609,'consultant-net'!F:F)</f>
        <v>0</v>
      </c>
      <c r="AJ1609" s="2" t="str">
        <f>VLOOKUP(A1609,'eslam-to-invoicing'!A:B,2,0)</f>
        <v>Sokhna Port Expansion</v>
      </c>
      <c r="AQ1609" s="2" t="str">
        <f t="shared" si="188"/>
        <v>Sokhna Port Expansion-internal roads2</v>
      </c>
      <c r="AR1609" s="2" t="str">
        <f t="shared" si="189"/>
        <v>Sokhna Port Expansion2</v>
      </c>
    </row>
    <row r="1610" spans="1:44" hidden="1" x14ac:dyDescent="0.3">
      <c r="A1610" s="6" t="s">
        <v>62</v>
      </c>
      <c r="B1610" s="32">
        <f>VLOOKUP(A1610,Sheet1!A:B,2,0)</f>
        <v>2</v>
      </c>
      <c r="C1610" s="6">
        <v>3</v>
      </c>
      <c r="D1610" s="25"/>
      <c r="F1610" s="26">
        <f>_xlfn.MAXIFS('data-from-invoicing'!E:E,'data-from-invoicing'!D:D,eslam.data!AR1610)</f>
        <v>54667923.350000001</v>
      </c>
      <c r="G1610" s="2">
        <f t="shared" si="186"/>
        <v>54667923.350000001</v>
      </c>
      <c r="H1610" s="2"/>
      <c r="I1610" s="23"/>
      <c r="J1610" s="2">
        <f>SUMIF('collection only'!D:D,eslam.data!AQ1610,'collection only'!E:E)</f>
        <v>2493330</v>
      </c>
      <c r="K1610" s="26">
        <f>SUMIF('data-from-invoicing'!D:D,eslam.data!AR1610,'data-from-invoicing'!F:F)</f>
        <v>9602955</v>
      </c>
      <c r="L1610" s="2">
        <f t="shared" si="187"/>
        <v>7109625</v>
      </c>
      <c r="M1610" s="2"/>
      <c r="Q1610" s="23"/>
      <c r="S1610" s="1">
        <v>44227</v>
      </c>
      <c r="T1610" s="1">
        <v>44213</v>
      </c>
      <c r="U1610" s="1">
        <v>44213</v>
      </c>
      <c r="V1610">
        <v>60</v>
      </c>
      <c r="W1610" s="1">
        <v>44273</v>
      </c>
      <c r="AF1610" s="2">
        <v>0</v>
      </c>
      <c r="AG1610" s="14">
        <f>SUMIF('consultant-gross'!D:D,eslam.data!AQ1610,'consultant-gross'!F:F)</f>
        <v>0</v>
      </c>
      <c r="AH1610" s="14">
        <f>SUMIF('consultant-gross'!D:D,eslam.data!AQ1610,'consultant-gross'!G:G)</f>
        <v>0</v>
      </c>
      <c r="AI1610" s="14">
        <f>SUMIF('consultant-net'!D:D,eslam.data!AQ1610,'consultant-net'!F:F)</f>
        <v>0</v>
      </c>
      <c r="AJ1610" s="2" t="str">
        <f>VLOOKUP(A1610,'eslam-to-invoicing'!A:B,2,0)</f>
        <v>Olympic Multi – Sports Hall</v>
      </c>
      <c r="AQ1610" s="2" t="str">
        <f t="shared" si="188"/>
        <v>Sports Hall - Civil Works3</v>
      </c>
      <c r="AR1610" s="2" t="str">
        <f t="shared" si="189"/>
        <v>Olympic Multi – Sports Hall3</v>
      </c>
    </row>
    <row r="1611" spans="1:44" hidden="1" x14ac:dyDescent="0.3">
      <c r="A1611" s="6" t="s">
        <v>62</v>
      </c>
      <c r="B1611" s="32">
        <f>VLOOKUP(A1611,Sheet1!A:B,2,0)</f>
        <v>2</v>
      </c>
      <c r="C1611" s="6">
        <v>4</v>
      </c>
      <c r="D1611" s="25"/>
      <c r="F1611" s="26">
        <f>_xlfn.MAXIFS('data-from-invoicing'!E:E,'data-from-invoicing'!D:D,eslam.data!AR1611)</f>
        <v>56613357.080000006</v>
      </c>
      <c r="G1611" s="2">
        <f t="shared" ref="G1611:G1674" si="190">F1611-E1611</f>
        <v>56613357.080000006</v>
      </c>
      <c r="H1611" s="2"/>
      <c r="I1611" s="23"/>
      <c r="J1611" s="2">
        <f>SUMIF('collection only'!D:D,eslam.data!AQ1611,'collection only'!E:E)</f>
        <v>10576930</v>
      </c>
      <c r="K1611" s="26">
        <f>SUMIF('data-from-invoicing'!D:D,eslam.data!AR1611,'data-from-invoicing'!F:F)</f>
        <v>14275990</v>
      </c>
      <c r="L1611" s="2">
        <f t="shared" ref="L1611:L1674" si="191">K1611-J1611</f>
        <v>3699060</v>
      </c>
      <c r="M1611" s="2"/>
      <c r="Q1611" s="23"/>
      <c r="S1611" s="1">
        <v>44286</v>
      </c>
      <c r="T1611" s="1">
        <v>44272</v>
      </c>
      <c r="U1611" s="1">
        <v>44273</v>
      </c>
      <c r="V1611">
        <v>60</v>
      </c>
      <c r="W1611" s="1">
        <v>44333</v>
      </c>
      <c r="AF1611" s="2">
        <v>0</v>
      </c>
      <c r="AG1611" s="14">
        <f>SUMIF('consultant-gross'!D:D,eslam.data!AQ1611,'consultant-gross'!F:F)</f>
        <v>0</v>
      </c>
      <c r="AH1611" s="14">
        <f>SUMIF('consultant-gross'!D:D,eslam.data!AQ1611,'consultant-gross'!G:G)</f>
        <v>0</v>
      </c>
      <c r="AI1611" s="14">
        <f>SUMIF('consultant-net'!D:D,eslam.data!AQ1611,'consultant-net'!F:F)</f>
        <v>0</v>
      </c>
      <c r="AJ1611" s="2" t="str">
        <f>VLOOKUP(A1611,'eslam-to-invoicing'!A:B,2,0)</f>
        <v>Olympic Multi – Sports Hall</v>
      </c>
      <c r="AQ1611" s="2" t="str">
        <f t="shared" ref="AQ1611:AQ1674" si="192">A1611&amp;C1611</f>
        <v>Sports Hall - Civil Works4</v>
      </c>
      <c r="AR1611" s="2" t="str">
        <f t="shared" ref="AR1611:AR1674" si="193">AJ1611&amp;C1611</f>
        <v>Olympic Multi – Sports Hall4</v>
      </c>
    </row>
    <row r="1612" spans="1:44" hidden="1" x14ac:dyDescent="0.3">
      <c r="A1612" s="6" t="s">
        <v>62</v>
      </c>
      <c r="B1612" s="32">
        <f>VLOOKUP(A1612,Sheet1!A:B,2,0)</f>
        <v>2</v>
      </c>
      <c r="C1612" s="6">
        <v>5</v>
      </c>
      <c r="D1612" s="25"/>
      <c r="E1612" s="2">
        <v>47849709.5</v>
      </c>
      <c r="F1612" s="26">
        <f>_xlfn.MAXIFS('data-from-invoicing'!E:E,'data-from-invoicing'!D:D,eslam.data!AR1612)</f>
        <v>89184449.379999995</v>
      </c>
      <c r="G1612" s="2">
        <f t="shared" si="190"/>
        <v>41334739.879999995</v>
      </c>
      <c r="H1612" s="2"/>
      <c r="I1612" s="23"/>
      <c r="J1612" s="2">
        <f>SUMIF('collection only'!D:D,eslam.data!AQ1612,'collection only'!E:E)</f>
        <v>17108045</v>
      </c>
      <c r="K1612" s="26">
        <f>SUMIF('data-from-invoicing'!D:D,eslam.data!AR1612,'data-from-invoicing'!F:F)</f>
        <v>28228654.989999998</v>
      </c>
      <c r="L1612" s="2">
        <f t="shared" si="191"/>
        <v>11120609.989999998</v>
      </c>
      <c r="M1612" s="2"/>
      <c r="Q1612" s="23"/>
      <c r="R1612" s="2">
        <v>17108050</v>
      </c>
      <c r="S1612" s="1">
        <v>44347</v>
      </c>
      <c r="T1612" s="1">
        <v>44347</v>
      </c>
      <c r="U1612" s="1">
        <v>44347</v>
      </c>
      <c r="V1612">
        <v>60</v>
      </c>
      <c r="W1612" s="1">
        <v>44407</v>
      </c>
      <c r="X1612" s="1">
        <v>44452</v>
      </c>
      <c r="Y1612" s="2">
        <v>381426324.57999998</v>
      </c>
      <c r="AF1612" s="2">
        <v>0</v>
      </c>
      <c r="AG1612" s="14">
        <f>SUMIF('consultant-gross'!D:D,eslam.data!AQ1612,'consultant-gross'!F:F)</f>
        <v>0</v>
      </c>
      <c r="AH1612" s="14">
        <f>SUMIF('consultant-gross'!D:D,eslam.data!AQ1612,'consultant-gross'!G:G)</f>
        <v>0</v>
      </c>
      <c r="AI1612" s="14">
        <f>SUMIF('consultant-net'!D:D,eslam.data!AQ1612,'consultant-net'!F:F)</f>
        <v>0</v>
      </c>
      <c r="AJ1612" s="2" t="str">
        <f>VLOOKUP(A1612,'eslam-to-invoicing'!A:B,2,0)</f>
        <v>Olympic Multi – Sports Hall</v>
      </c>
      <c r="AQ1612" s="2" t="str">
        <f t="shared" si="192"/>
        <v>Sports Hall - Civil Works5</v>
      </c>
      <c r="AR1612" s="2" t="str">
        <f t="shared" si="193"/>
        <v>Olympic Multi – Sports Hall5</v>
      </c>
    </row>
    <row r="1613" spans="1:44" hidden="1" x14ac:dyDescent="0.3">
      <c r="A1613" s="6" t="s">
        <v>62</v>
      </c>
      <c r="B1613" s="6">
        <f>VLOOKUP(A1613,Sheet1!A:B,2,0)</f>
        <v>2</v>
      </c>
      <c r="C1613" s="6">
        <v>6</v>
      </c>
      <c r="D1613" s="25"/>
      <c r="E1613" s="2">
        <v>51027855.5</v>
      </c>
      <c r="F1613" s="26">
        <f>_xlfn.MAXIFS('data-from-invoicing'!E:E,'data-from-invoicing'!D:D,eslam.data!AR1613)</f>
        <v>51027855.5</v>
      </c>
      <c r="G1613" s="2">
        <f t="shared" si="190"/>
        <v>0</v>
      </c>
      <c r="H1613" s="2"/>
      <c r="I1613" s="23"/>
      <c r="J1613" s="2">
        <f>SUMIF('collection only'!D:D,eslam.data!AQ1613,'collection only'!E:E)</f>
        <v>414025</v>
      </c>
      <c r="K1613" s="26">
        <f>SUMIF('data-from-invoicing'!D:D,eslam.data!AR1613,'data-from-invoicing'!F:F)</f>
        <v>10835295</v>
      </c>
      <c r="L1613" s="2">
        <f t="shared" si="191"/>
        <v>10421270</v>
      </c>
      <c r="M1613" s="2"/>
      <c r="Q1613" s="23"/>
      <c r="R1613" s="2">
        <v>414030</v>
      </c>
      <c r="S1613" s="1">
        <v>44469</v>
      </c>
      <c r="T1613" s="1">
        <v>44469</v>
      </c>
      <c r="U1613" s="1">
        <v>44475</v>
      </c>
      <c r="V1613">
        <v>60</v>
      </c>
      <c r="W1613" s="1">
        <v>44535</v>
      </c>
      <c r="X1613" s="1">
        <v>44523</v>
      </c>
      <c r="Y1613" s="2">
        <v>432454180.07999998</v>
      </c>
      <c r="AF1613" s="2">
        <v>0</v>
      </c>
      <c r="AG1613" s="14">
        <f>SUMIF('consultant-gross'!D:D,eslam.data!AQ1613,'consultant-gross'!F:F)</f>
        <v>0</v>
      </c>
      <c r="AH1613" s="14">
        <f>SUMIF('consultant-gross'!D:D,eslam.data!AQ1613,'consultant-gross'!G:G)</f>
        <v>0</v>
      </c>
      <c r="AI1613" s="14">
        <f>SUMIF('consultant-net'!D:D,eslam.data!AQ1613,'consultant-net'!F:F)</f>
        <v>0</v>
      </c>
      <c r="AJ1613" s="2" t="str">
        <f>VLOOKUP(A1613,'eslam-to-invoicing'!A:B,2,0)</f>
        <v>Olympic Multi – Sports Hall</v>
      </c>
      <c r="AQ1613" s="2" t="str">
        <f t="shared" si="192"/>
        <v>Sports Hall - Civil Works6</v>
      </c>
      <c r="AR1613" s="2" t="str">
        <f t="shared" si="193"/>
        <v>Olympic Multi – Sports Hall6</v>
      </c>
    </row>
    <row r="1614" spans="1:44" hidden="1" x14ac:dyDescent="0.3">
      <c r="A1614" s="6" t="s">
        <v>62</v>
      </c>
      <c r="B1614" s="32">
        <f>VLOOKUP(A1614,Sheet1!A:B,2,0)</f>
        <v>2</v>
      </c>
      <c r="C1614" s="6">
        <v>7</v>
      </c>
      <c r="D1614" s="25"/>
      <c r="F1614" s="26">
        <f>_xlfn.MAXIFS('data-from-invoicing'!E:E,'data-from-invoicing'!D:D,eslam.data!AR1614)</f>
        <v>16168000</v>
      </c>
      <c r="G1614" s="2">
        <f t="shared" si="190"/>
        <v>16168000</v>
      </c>
      <c r="H1614" s="2"/>
      <c r="I1614" s="23"/>
      <c r="J1614" s="2">
        <f>SUMIF('collection only'!D:D,eslam.data!AQ1614,'collection only'!E:E)</f>
        <v>0</v>
      </c>
      <c r="K1614" s="26">
        <f>SUMIF('data-from-invoicing'!D:D,eslam.data!AR1614,'data-from-invoicing'!F:F)</f>
        <v>14222372.5</v>
      </c>
      <c r="L1614" s="2">
        <f t="shared" si="191"/>
        <v>14222372.5</v>
      </c>
      <c r="M1614" s="2"/>
      <c r="Q1614" s="23"/>
      <c r="R1614" s="2">
        <v>12888184</v>
      </c>
      <c r="S1614" s="1">
        <v>44530</v>
      </c>
      <c r="T1614" s="1">
        <v>44530</v>
      </c>
      <c r="U1614" s="1">
        <v>44544</v>
      </c>
      <c r="V1614">
        <v>60</v>
      </c>
      <c r="W1614" s="1">
        <v>44604</v>
      </c>
      <c r="AF1614" s="2">
        <v>0</v>
      </c>
      <c r="AG1614" s="14">
        <f>SUMIF('consultant-gross'!D:D,eslam.data!AQ1614,'consultant-gross'!F:F)</f>
        <v>0</v>
      </c>
      <c r="AH1614" s="14">
        <f>SUMIF('consultant-gross'!D:D,eslam.data!AQ1614,'consultant-gross'!G:G)</f>
        <v>0</v>
      </c>
      <c r="AI1614" s="14">
        <f>SUMIF('consultant-net'!D:D,eslam.data!AQ1614,'consultant-net'!F:F)</f>
        <v>12888184</v>
      </c>
      <c r="AJ1614" s="2" t="str">
        <f>VLOOKUP(A1614,'eslam-to-invoicing'!A:B,2,0)</f>
        <v>Olympic Multi – Sports Hall</v>
      </c>
      <c r="AQ1614" s="2" t="str">
        <f t="shared" si="192"/>
        <v>Sports Hall - Civil Works7</v>
      </c>
      <c r="AR1614" s="2" t="str">
        <f t="shared" si="193"/>
        <v>Olympic Multi – Sports Hall7</v>
      </c>
    </row>
    <row r="1615" spans="1:44" hidden="1" x14ac:dyDescent="0.3">
      <c r="A1615" s="6" t="s">
        <v>62</v>
      </c>
      <c r="B1615" s="6">
        <f>VLOOKUP(A1615,Sheet1!A:B,2,0)</f>
        <v>2</v>
      </c>
      <c r="C1615" s="6">
        <v>8</v>
      </c>
      <c r="D1615" s="25"/>
      <c r="F1615" s="26">
        <f>_xlfn.MAXIFS('data-from-invoicing'!E:E,'data-from-invoicing'!D:D,eslam.data!AR1615)</f>
        <v>0</v>
      </c>
      <c r="G1615" s="2">
        <f t="shared" si="190"/>
        <v>0</v>
      </c>
      <c r="H1615" s="2"/>
      <c r="I1615" s="23"/>
      <c r="J1615" s="2">
        <f>SUMIF('collection only'!D:D,eslam.data!AQ1615,'collection only'!E:E)</f>
        <v>0</v>
      </c>
      <c r="K1615" s="26">
        <f>SUMIF('data-from-invoicing'!D:D,eslam.data!AR1615,'data-from-invoicing'!F:F)</f>
        <v>0</v>
      </c>
      <c r="L1615" s="2">
        <f t="shared" si="191"/>
        <v>0</v>
      </c>
      <c r="M1615" s="2"/>
      <c r="Q1615" s="23"/>
      <c r="S1615" s="1">
        <v>44651</v>
      </c>
      <c r="T1615" s="1">
        <v>44651</v>
      </c>
      <c r="U1615" s="1">
        <v>44661</v>
      </c>
      <c r="V1615">
        <v>60</v>
      </c>
      <c r="W1615" s="1">
        <v>44721</v>
      </c>
      <c r="AF1615" s="2">
        <v>0</v>
      </c>
      <c r="AG1615" s="14">
        <f>SUMIF('consultant-gross'!D:D,eslam.data!AQ1615,'consultant-gross'!F:F)</f>
        <v>0</v>
      </c>
      <c r="AH1615" s="14">
        <f>SUMIF('consultant-gross'!D:D,eslam.data!AQ1615,'consultant-gross'!G:G)</f>
        <v>0</v>
      </c>
      <c r="AI1615" s="14">
        <f>SUMIF('consultant-net'!D:D,eslam.data!AQ1615,'consultant-net'!F:F)</f>
        <v>0</v>
      </c>
      <c r="AJ1615" s="2" t="str">
        <f>VLOOKUP(A1615,'eslam-to-invoicing'!A:B,2,0)</f>
        <v>Olympic Multi – Sports Hall</v>
      </c>
      <c r="AQ1615" s="2" t="str">
        <f t="shared" si="192"/>
        <v>Sports Hall - Civil Works8</v>
      </c>
      <c r="AR1615" s="2" t="str">
        <f t="shared" si="193"/>
        <v>Olympic Multi – Sports Hall8</v>
      </c>
    </row>
    <row r="1616" spans="1:44" hidden="1" x14ac:dyDescent="0.3">
      <c r="A1616" s="6" t="s">
        <v>69</v>
      </c>
      <c r="B1616" s="32">
        <f>VLOOKUP(A1616,Sheet1!A:B,2,0)</f>
        <v>2</v>
      </c>
      <c r="C1616" s="6">
        <v>1</v>
      </c>
      <c r="D1616" s="25"/>
      <c r="F1616" s="26">
        <f>_xlfn.MAXIFS('data-from-invoicing'!E:E,'data-from-invoicing'!D:D,eslam.data!AR1616)</f>
        <v>155024274.90000001</v>
      </c>
      <c r="G1616" s="2">
        <f t="shared" si="190"/>
        <v>155024274.90000001</v>
      </c>
      <c r="H1616" s="2"/>
      <c r="I1616" s="23"/>
      <c r="J1616" s="2">
        <f>SUMIF('collection only'!D:D,eslam.data!AQ1616,'collection only'!E:E)</f>
        <v>1388840</v>
      </c>
      <c r="K1616" s="26">
        <f>SUMIF('data-from-invoicing'!D:D,eslam.data!AR1616,'data-from-invoicing'!F:F)</f>
        <v>62661946.019999996</v>
      </c>
      <c r="L1616" s="2">
        <f t="shared" si="191"/>
        <v>61273106.019999996</v>
      </c>
      <c r="M1616" s="2"/>
      <c r="Q1616" s="23"/>
      <c r="S1616" s="1">
        <v>44347</v>
      </c>
      <c r="T1616" s="1">
        <v>44339</v>
      </c>
      <c r="U1616" s="1">
        <v>44339</v>
      </c>
      <c r="V1616">
        <v>60</v>
      </c>
      <c r="W1616" s="1">
        <v>44399</v>
      </c>
      <c r="AF1616" s="2">
        <v>0</v>
      </c>
      <c r="AG1616" s="14">
        <f>SUMIF('consultant-gross'!D:D,eslam.data!AQ1616,'consultant-gross'!F:F)</f>
        <v>0</v>
      </c>
      <c r="AH1616" s="14">
        <f>SUMIF('consultant-gross'!D:D,eslam.data!AQ1616,'consultant-gross'!G:G)</f>
        <v>0</v>
      </c>
      <c r="AI1616" s="14">
        <f>SUMIF('consultant-net'!D:D,eslam.data!AQ1616,'consultant-net'!F:F)</f>
        <v>0</v>
      </c>
      <c r="AJ1616" s="2" t="str">
        <f>VLOOKUP(A1616,'eslam-to-invoicing'!A:B,2,0)</f>
        <v>Olympic Multi – Sports Hall</v>
      </c>
      <c r="AQ1616" s="2" t="str">
        <f t="shared" si="192"/>
        <v>Sports Hall - Finishes1</v>
      </c>
      <c r="AR1616" s="2" t="str">
        <f t="shared" si="193"/>
        <v>Olympic Multi – Sports Hall1</v>
      </c>
    </row>
    <row r="1617" spans="1:44" hidden="1" x14ac:dyDescent="0.3">
      <c r="A1617" s="6" t="s">
        <v>69</v>
      </c>
      <c r="B1617" s="32">
        <f>VLOOKUP(A1617,Sheet1!A:B,2,0)</f>
        <v>2</v>
      </c>
      <c r="C1617" s="6">
        <v>2</v>
      </c>
      <c r="D1617" s="25"/>
      <c r="F1617" s="26">
        <f>_xlfn.MAXIFS('data-from-invoicing'!E:E,'data-from-invoicing'!D:D,eslam.data!AR1617)</f>
        <v>85003516.900000006</v>
      </c>
      <c r="G1617" s="2">
        <f t="shared" si="190"/>
        <v>85003516.900000006</v>
      </c>
      <c r="H1617" s="2"/>
      <c r="I1617" s="23"/>
      <c r="J1617" s="2">
        <f>SUMIF('collection only'!D:D,eslam.data!AQ1617,'collection only'!E:E)</f>
        <v>13091760</v>
      </c>
      <c r="K1617" s="26">
        <f>SUMIF('data-from-invoicing'!D:D,eslam.data!AR1617,'data-from-invoicing'!F:F)</f>
        <v>45292969.020000003</v>
      </c>
      <c r="L1617" s="2">
        <f t="shared" si="191"/>
        <v>32201209.020000003</v>
      </c>
      <c r="M1617" s="2"/>
      <c r="Q1617" s="23"/>
      <c r="S1617" s="1">
        <v>44439</v>
      </c>
      <c r="T1617" s="1">
        <v>44441</v>
      </c>
      <c r="U1617" s="1">
        <v>44450</v>
      </c>
      <c r="V1617">
        <v>60</v>
      </c>
      <c r="W1617" s="1">
        <v>44510</v>
      </c>
      <c r="AF1617" s="2">
        <v>0</v>
      </c>
      <c r="AG1617" s="14">
        <f>SUMIF('consultant-gross'!D:D,eslam.data!AQ1617,'consultant-gross'!F:F)</f>
        <v>0</v>
      </c>
      <c r="AH1617" s="14">
        <f>SUMIF('consultant-gross'!D:D,eslam.data!AQ1617,'consultant-gross'!G:G)</f>
        <v>0</v>
      </c>
      <c r="AI1617" s="14">
        <f>SUMIF('consultant-net'!D:D,eslam.data!AQ1617,'consultant-net'!F:F)</f>
        <v>0</v>
      </c>
      <c r="AJ1617" s="2" t="str">
        <f>VLOOKUP(A1617,'eslam-to-invoicing'!A:B,2,0)</f>
        <v>Olympic Multi – Sports Hall</v>
      </c>
      <c r="AQ1617" s="2" t="str">
        <f t="shared" si="192"/>
        <v>Sports Hall - Finishes2</v>
      </c>
      <c r="AR1617" s="2" t="str">
        <f t="shared" si="193"/>
        <v>Olympic Multi – Sports Hall2</v>
      </c>
    </row>
    <row r="1618" spans="1:44" hidden="1" x14ac:dyDescent="0.3">
      <c r="A1618" s="6" t="s">
        <v>69</v>
      </c>
      <c r="B1618" s="32">
        <f>VLOOKUP(A1618,Sheet1!A:B,2,0)</f>
        <v>2</v>
      </c>
      <c r="C1618" s="6">
        <v>3</v>
      </c>
      <c r="D1618" s="25"/>
      <c r="E1618" s="2">
        <v>91998353.75</v>
      </c>
      <c r="F1618" s="26">
        <f>_xlfn.MAXIFS('data-from-invoicing'!E:E,'data-from-invoicing'!D:D,eslam.data!AR1618)</f>
        <v>54667923.350000001</v>
      </c>
      <c r="G1618" s="2">
        <f t="shared" si="190"/>
        <v>-37330430.399999999</v>
      </c>
      <c r="H1618" s="2"/>
      <c r="I1618" s="23"/>
      <c r="J1618" s="2">
        <f>SUMIF('collection only'!D:D,eslam.data!AQ1618,'collection only'!E:E)</f>
        <v>7109625</v>
      </c>
      <c r="K1618" s="26">
        <f>SUMIF('data-from-invoicing'!D:D,eslam.data!AR1618,'data-from-invoicing'!F:F)</f>
        <v>9602955</v>
      </c>
      <c r="L1618" s="2">
        <f t="shared" si="191"/>
        <v>2493330</v>
      </c>
      <c r="M1618" s="2"/>
      <c r="Q1618" s="23"/>
      <c r="R1618" s="2">
        <v>77278617</v>
      </c>
      <c r="S1618" s="1">
        <v>44500</v>
      </c>
      <c r="T1618" s="1">
        <v>44500</v>
      </c>
      <c r="U1618" s="1">
        <v>44480</v>
      </c>
      <c r="V1618">
        <v>60</v>
      </c>
      <c r="W1618" s="1">
        <v>44540</v>
      </c>
      <c r="X1618" s="1">
        <v>44517</v>
      </c>
      <c r="Y1618" s="2">
        <v>178494684.93000001</v>
      </c>
      <c r="AF1618" s="2">
        <v>0</v>
      </c>
      <c r="AG1618" s="14">
        <f>SUMIF('consultant-gross'!D:D,eslam.data!AQ1618,'consultant-gross'!F:F)</f>
        <v>91998353.75</v>
      </c>
      <c r="AH1618" s="14">
        <f>SUMIF('consultant-gross'!D:D,eslam.data!AQ1618,'consultant-gross'!G:G)</f>
        <v>178494684.93000001</v>
      </c>
      <c r="AI1618" s="14">
        <f>SUMIF('consultant-net'!D:D,eslam.data!AQ1618,'consultant-net'!F:F)</f>
        <v>77278617</v>
      </c>
      <c r="AJ1618" s="2" t="str">
        <f>VLOOKUP(A1618,'eslam-to-invoicing'!A:B,2,0)</f>
        <v>Olympic Multi – Sports Hall</v>
      </c>
      <c r="AQ1618" s="2" t="str">
        <f t="shared" si="192"/>
        <v>Sports Hall - Finishes3</v>
      </c>
      <c r="AR1618" s="2" t="str">
        <f t="shared" si="193"/>
        <v>Olympic Multi – Sports Hall3</v>
      </c>
    </row>
    <row r="1619" spans="1:44" hidden="1" x14ac:dyDescent="0.3">
      <c r="A1619" s="6" t="s">
        <v>69</v>
      </c>
      <c r="B1619" s="32">
        <f>VLOOKUP(A1619,Sheet1!A:B,2,0)</f>
        <v>2</v>
      </c>
      <c r="C1619" s="6">
        <v>4</v>
      </c>
      <c r="D1619" s="25"/>
      <c r="F1619" s="26">
        <f>_xlfn.MAXIFS('data-from-invoicing'!E:E,'data-from-invoicing'!D:D,eslam.data!AR1619)</f>
        <v>56613357.080000006</v>
      </c>
      <c r="G1619" s="2">
        <f t="shared" si="190"/>
        <v>56613357.080000006</v>
      </c>
      <c r="H1619" s="2"/>
      <c r="I1619" s="23"/>
      <c r="J1619" s="2">
        <f>SUMIF('collection only'!D:D,eslam.data!AQ1619,'collection only'!E:E)</f>
        <v>3699060</v>
      </c>
      <c r="K1619" s="26">
        <f>SUMIF('data-from-invoicing'!D:D,eslam.data!AR1619,'data-from-invoicing'!F:F)</f>
        <v>14275990</v>
      </c>
      <c r="L1619" s="2">
        <f t="shared" si="191"/>
        <v>10576930</v>
      </c>
      <c r="M1619" s="2"/>
      <c r="Q1619" s="23"/>
      <c r="S1619" s="1">
        <v>44773</v>
      </c>
      <c r="T1619" s="1">
        <v>44773</v>
      </c>
      <c r="U1619" s="1">
        <v>44782</v>
      </c>
      <c r="V1619">
        <v>60</v>
      </c>
      <c r="W1619" s="1">
        <v>44842</v>
      </c>
      <c r="AF1619" s="2">
        <v>0</v>
      </c>
      <c r="AG1619" s="14">
        <f>SUMIF('consultant-gross'!D:D,eslam.data!AQ1619,'consultant-gross'!F:F)</f>
        <v>0</v>
      </c>
      <c r="AH1619" s="14">
        <f>SUMIF('consultant-gross'!D:D,eslam.data!AQ1619,'consultant-gross'!G:G)</f>
        <v>0</v>
      </c>
      <c r="AI1619" s="14">
        <f>SUMIF('consultant-net'!D:D,eslam.data!AQ1619,'consultant-net'!F:F)</f>
        <v>0</v>
      </c>
      <c r="AJ1619" s="2" t="str">
        <f>VLOOKUP(A1619,'eslam-to-invoicing'!A:B,2,0)</f>
        <v>Olympic Multi – Sports Hall</v>
      </c>
      <c r="AQ1619" s="2" t="str">
        <f t="shared" si="192"/>
        <v>Sports Hall - Finishes4</v>
      </c>
      <c r="AR1619" s="2" t="str">
        <f t="shared" si="193"/>
        <v>Olympic Multi – Sports Hall4</v>
      </c>
    </row>
    <row r="1620" spans="1:44" hidden="1" x14ac:dyDescent="0.3">
      <c r="A1620" s="6" t="s">
        <v>78</v>
      </c>
      <c r="B1620" s="32">
        <f>VLOOKUP(A1620,Sheet1!A:B,2,0)</f>
        <v>2</v>
      </c>
      <c r="C1620" s="6">
        <v>1</v>
      </c>
      <c r="D1620" s="25"/>
      <c r="E1620" s="2">
        <v>9145259</v>
      </c>
      <c r="F1620" s="26">
        <f>_xlfn.MAXIFS('data-from-invoicing'!E:E,'data-from-invoicing'!D:D,eslam.data!AR1620)</f>
        <v>155024274.90000001</v>
      </c>
      <c r="G1620" s="2">
        <f t="shared" si="190"/>
        <v>145879015.90000001</v>
      </c>
      <c r="H1620" s="2"/>
      <c r="I1620" s="23"/>
      <c r="J1620" s="2">
        <f>SUMIF('collection only'!D:D,eslam.data!AQ1620,'collection only'!E:E)</f>
        <v>5941290</v>
      </c>
      <c r="K1620" s="26">
        <f>SUMIF('data-from-invoicing'!D:D,eslam.data!AR1620,'data-from-invoicing'!F:F)</f>
        <v>62661946.019999996</v>
      </c>
      <c r="L1620" s="2">
        <f t="shared" si="191"/>
        <v>56720656.019999996</v>
      </c>
      <c r="M1620" s="2"/>
      <c r="Q1620" s="23"/>
      <c r="R1620" s="2">
        <v>5944418.3500000006</v>
      </c>
      <c r="S1620" s="1">
        <v>44561</v>
      </c>
      <c r="T1620" s="1">
        <v>44561</v>
      </c>
      <c r="U1620" s="1">
        <v>44572</v>
      </c>
      <c r="V1620">
        <v>60</v>
      </c>
      <c r="W1620" s="1">
        <v>44632</v>
      </c>
      <c r="X1620" s="1">
        <v>44614</v>
      </c>
      <c r="Y1620" s="2">
        <v>9145259</v>
      </c>
      <c r="AF1620" s="2">
        <v>0</v>
      </c>
      <c r="AG1620" s="14">
        <f>SUMIF('consultant-gross'!D:D,eslam.data!AQ1620,'consultant-gross'!F:F)</f>
        <v>9145259</v>
      </c>
      <c r="AH1620" s="14">
        <f>SUMIF('consultant-gross'!D:D,eslam.data!AQ1620,'consultant-gross'!G:G)</f>
        <v>9145259</v>
      </c>
      <c r="AI1620" s="14">
        <f>SUMIF('consultant-net'!D:D,eslam.data!AQ1620,'consultant-net'!F:F)</f>
        <v>5944418.3500000006</v>
      </c>
      <c r="AJ1620" s="2" t="str">
        <f>VLOOKUP(A1620,'eslam-to-invoicing'!A:B,2,0)</f>
        <v>Olympic Multi – Sports Hall</v>
      </c>
      <c r="AQ1620" s="2" t="str">
        <f t="shared" si="192"/>
        <v>Sports Hall - Finishes - ADD.011</v>
      </c>
      <c r="AR1620" s="2" t="str">
        <f t="shared" si="193"/>
        <v>Olympic Multi – Sports Hall1</v>
      </c>
    </row>
    <row r="1621" spans="1:44" hidden="1" x14ac:dyDescent="0.3">
      <c r="A1621" s="6" t="s">
        <v>78</v>
      </c>
      <c r="B1621" s="32">
        <f>VLOOKUP(A1621,Sheet1!A:B,2,0)</f>
        <v>2</v>
      </c>
      <c r="C1621" s="6">
        <v>2</v>
      </c>
      <c r="D1621" s="25"/>
      <c r="F1621" s="26">
        <f>_xlfn.MAXIFS('data-from-invoicing'!E:E,'data-from-invoicing'!D:D,eslam.data!AR1621)</f>
        <v>85003516.900000006</v>
      </c>
      <c r="G1621" s="2">
        <f t="shared" si="190"/>
        <v>85003516.900000006</v>
      </c>
      <c r="H1621" s="2"/>
      <c r="I1621" s="23"/>
      <c r="J1621" s="2">
        <f>SUMIF('collection only'!D:D,eslam.data!AQ1621,'collection only'!E:E)</f>
        <v>2631750</v>
      </c>
      <c r="K1621" s="26">
        <f>SUMIF('data-from-invoicing'!D:D,eslam.data!AR1621,'data-from-invoicing'!F:F)</f>
        <v>45292969.020000003</v>
      </c>
      <c r="L1621" s="2">
        <f t="shared" si="191"/>
        <v>42661219.020000003</v>
      </c>
      <c r="M1621" s="2"/>
      <c r="Q1621" s="23"/>
      <c r="S1621" s="1">
        <v>44651</v>
      </c>
      <c r="T1621" s="1">
        <v>44651</v>
      </c>
      <c r="U1621" s="1">
        <v>44661</v>
      </c>
      <c r="V1621">
        <v>60</v>
      </c>
      <c r="W1621" s="1">
        <v>44721</v>
      </c>
      <c r="AF1621" s="2">
        <v>0</v>
      </c>
      <c r="AG1621" s="14">
        <f>SUMIF('consultant-gross'!D:D,eslam.data!AQ1621,'consultant-gross'!F:F)</f>
        <v>0</v>
      </c>
      <c r="AH1621" s="14">
        <f>SUMIF('consultant-gross'!D:D,eslam.data!AQ1621,'consultant-gross'!G:G)</f>
        <v>0</v>
      </c>
      <c r="AI1621" s="14">
        <f>SUMIF('consultant-net'!D:D,eslam.data!AQ1621,'consultant-net'!F:F)</f>
        <v>0</v>
      </c>
      <c r="AJ1621" s="2" t="str">
        <f>VLOOKUP(A1621,'eslam-to-invoicing'!A:B,2,0)</f>
        <v>Olympic Multi – Sports Hall</v>
      </c>
      <c r="AQ1621" s="2" t="str">
        <f t="shared" si="192"/>
        <v>Sports Hall - Finishes - ADD.012</v>
      </c>
      <c r="AR1621" s="2" t="str">
        <f t="shared" si="193"/>
        <v>Olympic Multi – Sports Hall2</v>
      </c>
    </row>
    <row r="1622" spans="1:44" hidden="1" x14ac:dyDescent="0.3">
      <c r="A1622" s="6" t="s">
        <v>92</v>
      </c>
      <c r="B1622" s="32">
        <f>VLOOKUP(A1622,Sheet1!A:B,2,0)</f>
        <v>2</v>
      </c>
      <c r="C1622" s="6">
        <v>1</v>
      </c>
      <c r="D1622" s="25"/>
      <c r="F1622" s="26">
        <f>_xlfn.MAXIFS('data-from-invoicing'!E:E,'data-from-invoicing'!D:D,eslam.data!AR1622)</f>
        <v>155024274.90000001</v>
      </c>
      <c r="G1622" s="2">
        <f t="shared" si="190"/>
        <v>155024274.90000001</v>
      </c>
      <c r="H1622" s="2"/>
      <c r="I1622" s="23"/>
      <c r="J1622" s="2">
        <f>SUMIF('collection only'!D:D,eslam.data!AQ1622,'collection only'!E:E)</f>
        <v>2.9999999999999997E-4</v>
      </c>
      <c r="K1622" s="26">
        <f>SUMIF('data-from-invoicing'!D:D,eslam.data!AR1622,'data-from-invoicing'!F:F)</f>
        <v>62661946.019999996</v>
      </c>
      <c r="L1622" s="2">
        <f t="shared" si="191"/>
        <v>62661946.019699998</v>
      </c>
      <c r="M1622" s="2"/>
      <c r="Q1622" s="23"/>
      <c r="S1622" s="1">
        <v>44651</v>
      </c>
      <c r="T1622" s="1">
        <v>44651</v>
      </c>
      <c r="U1622" s="1">
        <v>44661</v>
      </c>
      <c r="V1622">
        <v>60</v>
      </c>
      <c r="W1622" s="1">
        <v>44721</v>
      </c>
      <c r="AF1622" s="2">
        <v>0</v>
      </c>
      <c r="AG1622" s="14">
        <f>SUMIF('consultant-gross'!D:D,eslam.data!AQ1622,'consultant-gross'!F:F)</f>
        <v>0</v>
      </c>
      <c r="AH1622" s="14">
        <f>SUMIF('consultant-gross'!D:D,eslam.data!AQ1622,'consultant-gross'!G:G)</f>
        <v>0</v>
      </c>
      <c r="AI1622" s="14">
        <f>SUMIF('consultant-net'!D:D,eslam.data!AQ1622,'consultant-net'!F:F)</f>
        <v>0</v>
      </c>
      <c r="AJ1622" s="2" t="str">
        <f>VLOOKUP(A1622,'eslam-to-invoicing'!A:B,2,0)</f>
        <v>Olympic Multi – Sports Hall</v>
      </c>
      <c r="AQ1622" s="2" t="str">
        <f t="shared" si="192"/>
        <v>Sports Hall - Finishes - Landscape1</v>
      </c>
      <c r="AR1622" s="2" t="str">
        <f t="shared" si="193"/>
        <v>Olympic Multi – Sports Hall1</v>
      </c>
    </row>
    <row r="1623" spans="1:44" hidden="1" x14ac:dyDescent="0.3">
      <c r="A1623" s="6" t="s">
        <v>87</v>
      </c>
      <c r="B1623" s="32">
        <f>VLOOKUP(A1623,Sheet1!A:B,2,0)</f>
        <v>2</v>
      </c>
      <c r="C1623" s="6">
        <v>1</v>
      </c>
      <c r="D1623" s="25"/>
      <c r="F1623" s="26">
        <f>_xlfn.MAXIFS('data-from-invoicing'!E:E,'data-from-invoicing'!D:D,eslam.data!AR1623)</f>
        <v>155024274.90000001</v>
      </c>
      <c r="G1623" s="2">
        <f t="shared" si="190"/>
        <v>155024274.90000001</v>
      </c>
      <c r="H1623" s="2"/>
      <c r="I1623" s="23"/>
      <c r="J1623" s="2">
        <f>SUMIF('collection only'!D:D,eslam.data!AQ1623,'collection only'!E:E)</f>
        <v>67417715</v>
      </c>
      <c r="K1623" s="26">
        <f>SUMIF('data-from-invoicing'!D:D,eslam.data!AR1623,'data-from-invoicing'!F:F)</f>
        <v>62661946.019999996</v>
      </c>
      <c r="L1623" s="2">
        <f t="shared" si="191"/>
        <v>-4755768.9800000042</v>
      </c>
      <c r="M1623" s="2"/>
      <c r="Q1623" s="23"/>
      <c r="S1623" s="1">
        <v>44620</v>
      </c>
      <c r="T1623" s="1">
        <v>44616</v>
      </c>
      <c r="U1623" s="1">
        <v>44616</v>
      </c>
      <c r="V1623">
        <v>60</v>
      </c>
      <c r="W1623" s="1">
        <v>44676</v>
      </c>
      <c r="AF1623" s="2">
        <v>0</v>
      </c>
      <c r="AG1623" s="14">
        <f>SUMIF('consultant-gross'!D:D,eslam.data!AQ1623,'consultant-gross'!F:F)</f>
        <v>0</v>
      </c>
      <c r="AH1623" s="14">
        <f>SUMIF('consultant-gross'!D:D,eslam.data!AQ1623,'consultant-gross'!G:G)</f>
        <v>0</v>
      </c>
      <c r="AI1623" s="14">
        <f>SUMIF('consultant-net'!D:D,eslam.data!AQ1623,'consultant-net'!F:F)</f>
        <v>0</v>
      </c>
      <c r="AJ1623" s="2" t="str">
        <f>VLOOKUP(A1623,'eslam-to-invoicing'!A:B,2,0)</f>
        <v>Olympic Multi – Sports Hall</v>
      </c>
      <c r="AQ1623" s="2" t="str">
        <f t="shared" si="192"/>
        <v>Sports Hall - MEP1</v>
      </c>
      <c r="AR1623" s="2" t="str">
        <f t="shared" si="193"/>
        <v>Olympic Multi – Sports Hall1</v>
      </c>
    </row>
    <row r="1624" spans="1:44" hidden="1" x14ac:dyDescent="0.3">
      <c r="A1624" s="6" t="s">
        <v>87</v>
      </c>
      <c r="B1624" s="32">
        <f>VLOOKUP(A1624,Sheet1!A:B,2,0)</f>
        <v>2</v>
      </c>
      <c r="C1624" s="6">
        <v>2</v>
      </c>
      <c r="D1624" s="25"/>
      <c r="F1624" s="26">
        <f>_xlfn.MAXIFS('data-from-invoicing'!E:E,'data-from-invoicing'!D:D,eslam.data!AR1624)</f>
        <v>85003516.900000006</v>
      </c>
      <c r="G1624" s="2">
        <f t="shared" si="190"/>
        <v>85003516.900000006</v>
      </c>
      <c r="H1624" s="2"/>
      <c r="I1624" s="23"/>
      <c r="J1624" s="2">
        <f>SUMIF('collection only'!D:D,eslam.data!AQ1624,'collection only'!E:E)</f>
        <v>1103175</v>
      </c>
      <c r="K1624" s="26">
        <f>SUMIF('data-from-invoicing'!D:D,eslam.data!AR1624,'data-from-invoicing'!F:F)</f>
        <v>45292969.020000003</v>
      </c>
      <c r="L1624" s="2">
        <f t="shared" si="191"/>
        <v>44189794.020000003</v>
      </c>
      <c r="M1624" s="2"/>
      <c r="Q1624" s="23"/>
      <c r="R1624" s="2">
        <v>13327738</v>
      </c>
      <c r="S1624" s="1">
        <v>44651</v>
      </c>
      <c r="T1624" s="1">
        <v>44651</v>
      </c>
      <c r="U1624" s="1">
        <v>44661</v>
      </c>
      <c r="V1624">
        <v>60</v>
      </c>
      <c r="W1624" s="1">
        <v>44721</v>
      </c>
      <c r="AF1624" s="2">
        <v>0</v>
      </c>
      <c r="AG1624" s="14">
        <f>SUMIF('consultant-gross'!D:D,eslam.data!AQ1624,'consultant-gross'!F:F)</f>
        <v>0</v>
      </c>
      <c r="AH1624" s="14">
        <f>SUMIF('consultant-gross'!D:D,eslam.data!AQ1624,'consultant-gross'!G:G)</f>
        <v>0</v>
      </c>
      <c r="AI1624" s="14">
        <f>SUMIF('consultant-net'!D:D,eslam.data!AQ1624,'consultant-net'!F:F)</f>
        <v>13327738</v>
      </c>
      <c r="AJ1624" s="2" t="str">
        <f>VLOOKUP(A1624,'eslam-to-invoicing'!A:B,2,0)</f>
        <v>Olympic Multi – Sports Hall</v>
      </c>
      <c r="AQ1624" s="2" t="str">
        <f t="shared" si="192"/>
        <v>Sports Hall - MEP2</v>
      </c>
      <c r="AR1624" s="2" t="str">
        <f t="shared" si="193"/>
        <v>Olympic Multi – Sports Hall2</v>
      </c>
    </row>
    <row r="1625" spans="1:44" hidden="1" x14ac:dyDescent="0.3">
      <c r="A1625" s="32" t="s">
        <v>108</v>
      </c>
      <c r="B1625" s="32">
        <f>VLOOKUP(A1625,Sheet1!A:B,2,0)</f>
        <v>1</v>
      </c>
      <c r="C1625" s="6">
        <v>1</v>
      </c>
      <c r="D1625" s="25"/>
      <c r="E1625" s="2">
        <v>779997.07</v>
      </c>
      <c r="F1625" s="26">
        <f>_xlfn.MAXIFS('data-from-invoicing'!E:E,'data-from-invoicing'!D:D,eslam.data!AR1625)</f>
        <v>0</v>
      </c>
      <c r="G1625" s="2">
        <f t="shared" si="190"/>
        <v>-779997.07</v>
      </c>
      <c r="H1625" s="2"/>
      <c r="I1625" s="23"/>
      <c r="J1625" s="2">
        <f>SUMIF('collection only'!D:D,eslam.data!AQ1625,'collection only'!E:E)</f>
        <v>509186.43</v>
      </c>
      <c r="K1625" s="26">
        <f>SUMIF('data-from-invoicing'!D:D,eslam.data!AR1625,'data-from-invoicing'!F:F)</f>
        <v>0</v>
      </c>
      <c r="L1625" s="2">
        <f t="shared" si="191"/>
        <v>-509186.43</v>
      </c>
      <c r="M1625" s="2"/>
      <c r="Q1625" s="23"/>
      <c r="R1625" s="2">
        <v>524786.37</v>
      </c>
      <c r="S1625" s="1">
        <v>44957</v>
      </c>
      <c r="T1625" s="1">
        <v>44942</v>
      </c>
      <c r="U1625" s="1">
        <v>44942</v>
      </c>
      <c r="V1625">
        <v>42</v>
      </c>
      <c r="W1625" s="1">
        <v>44984</v>
      </c>
      <c r="X1625" s="1">
        <v>44944</v>
      </c>
      <c r="Y1625" s="2">
        <v>779997.07</v>
      </c>
      <c r="AF1625" s="2">
        <v>0</v>
      </c>
      <c r="AG1625" s="14">
        <f>SUMIF('consultant-gross'!D:D,eslam.data!AQ1625,'consultant-gross'!F:F)</f>
        <v>0</v>
      </c>
      <c r="AH1625" s="14">
        <f>SUMIF('consultant-gross'!D:D,eslam.data!AQ1625,'consultant-gross'!G:G)</f>
        <v>0</v>
      </c>
      <c r="AI1625" s="14">
        <f>SUMIF('consultant-net'!D:D,eslam.data!AQ1625,'consultant-net'!F:F)</f>
        <v>0</v>
      </c>
      <c r="AJ1625" s="2">
        <f>VLOOKUP(A1625,'eslam-to-invoicing'!A:B,2,0)</f>
        <v>0</v>
      </c>
      <c r="AQ1625" s="2" t="str">
        <f t="shared" si="192"/>
        <v>Suez Intake &amp; P Stations-ABB apply1</v>
      </c>
      <c r="AR1625" s="2" t="str">
        <f t="shared" si="193"/>
        <v>01</v>
      </c>
    </row>
    <row r="1626" spans="1:44" hidden="1" x14ac:dyDescent="0.3">
      <c r="A1626" s="32" t="s">
        <v>108</v>
      </c>
      <c r="B1626" s="32">
        <f>VLOOKUP(A1626,Sheet1!A:B,2,0)</f>
        <v>1</v>
      </c>
      <c r="C1626" s="6">
        <v>2</v>
      </c>
      <c r="D1626" s="25"/>
      <c r="E1626" s="2">
        <v>1514111.97</v>
      </c>
      <c r="F1626" s="26">
        <f>_xlfn.MAXIFS('data-from-invoicing'!E:E,'data-from-invoicing'!D:D,eslam.data!AR1626)</f>
        <v>0</v>
      </c>
      <c r="G1626" s="2">
        <f t="shared" si="190"/>
        <v>-1514111.97</v>
      </c>
      <c r="H1626" s="2"/>
      <c r="I1626" s="23"/>
      <c r="J1626" s="2">
        <f>SUMIF('collection only'!D:D,eslam.data!AQ1626,'collection only'!E:E)</f>
        <v>988420.71</v>
      </c>
      <c r="K1626" s="26">
        <f>SUMIF('data-from-invoicing'!D:D,eslam.data!AR1626,'data-from-invoicing'!F:F)</f>
        <v>0</v>
      </c>
      <c r="L1626" s="2">
        <f t="shared" si="191"/>
        <v>-988420.71</v>
      </c>
      <c r="M1626" s="2"/>
      <c r="Q1626" s="23"/>
      <c r="R1626" s="2">
        <v>988420.71</v>
      </c>
      <c r="S1626" s="1">
        <v>44985</v>
      </c>
      <c r="T1626" s="1">
        <v>44973</v>
      </c>
      <c r="U1626" s="1">
        <v>44992</v>
      </c>
      <c r="V1626">
        <v>42</v>
      </c>
      <c r="W1626" s="1">
        <v>45034</v>
      </c>
      <c r="X1626" s="1">
        <v>44994</v>
      </c>
      <c r="Y1626" s="2">
        <v>2294109.04</v>
      </c>
      <c r="AF1626" s="2">
        <v>0</v>
      </c>
      <c r="AG1626" s="14">
        <f>SUMIF('consultant-gross'!D:D,eslam.data!AQ1626,'consultant-gross'!F:F)</f>
        <v>0</v>
      </c>
      <c r="AH1626" s="14">
        <f>SUMIF('consultant-gross'!D:D,eslam.data!AQ1626,'consultant-gross'!G:G)</f>
        <v>0</v>
      </c>
      <c r="AI1626" s="14">
        <f>SUMIF('consultant-net'!D:D,eslam.data!AQ1626,'consultant-net'!F:F)</f>
        <v>0</v>
      </c>
      <c r="AJ1626" s="2">
        <f>VLOOKUP(A1626,'eslam-to-invoicing'!A:B,2,0)</f>
        <v>0</v>
      </c>
      <c r="AQ1626" s="2" t="str">
        <f t="shared" si="192"/>
        <v>Suez Intake &amp; P Stations-ABB apply2</v>
      </c>
      <c r="AR1626" s="2" t="str">
        <f t="shared" si="193"/>
        <v>02</v>
      </c>
    </row>
    <row r="1627" spans="1:44" hidden="1" x14ac:dyDescent="0.3">
      <c r="A1627" s="32" t="s">
        <v>108</v>
      </c>
      <c r="B1627" s="32">
        <f>VLOOKUP(A1627,Sheet1!A:B,2,0)</f>
        <v>1</v>
      </c>
      <c r="C1627" s="6">
        <v>3</v>
      </c>
      <c r="D1627" s="25"/>
      <c r="E1627" s="2">
        <v>1605876.32</v>
      </c>
      <c r="F1627" s="26">
        <f>_xlfn.MAXIFS('data-from-invoicing'!E:E,'data-from-invoicing'!D:D,eslam.data!AR1627)</f>
        <v>0</v>
      </c>
      <c r="G1627" s="2">
        <f t="shared" si="190"/>
        <v>-1605876.32</v>
      </c>
      <c r="H1627" s="2"/>
      <c r="I1627" s="23"/>
      <c r="J1627" s="2">
        <f>SUMIF('collection only'!D:D,eslam.data!AQ1627,'collection only'!E:E)</f>
        <v>1048324.99639137</v>
      </c>
      <c r="K1627" s="26">
        <f>SUMIF('data-from-invoicing'!D:D,eslam.data!AR1627,'data-from-invoicing'!F:F)</f>
        <v>0</v>
      </c>
      <c r="L1627" s="2">
        <f t="shared" si="191"/>
        <v>-1048324.99639137</v>
      </c>
      <c r="M1627" s="2"/>
      <c r="Q1627" s="23"/>
      <c r="R1627" s="2">
        <v>1048325</v>
      </c>
      <c r="S1627" s="1">
        <v>45016</v>
      </c>
      <c r="T1627" s="1">
        <v>45027</v>
      </c>
      <c r="U1627" s="1">
        <v>45027</v>
      </c>
      <c r="V1627">
        <v>42</v>
      </c>
      <c r="W1627" s="1">
        <v>45069</v>
      </c>
      <c r="X1627" s="1">
        <v>45028</v>
      </c>
      <c r="Y1627" s="2">
        <v>3899985.36</v>
      </c>
      <c r="AF1627" s="2">
        <v>0</v>
      </c>
      <c r="AG1627" s="14">
        <f>SUMIF('consultant-gross'!D:D,eslam.data!AQ1627,'consultant-gross'!F:F)</f>
        <v>0</v>
      </c>
      <c r="AH1627" s="14">
        <f>SUMIF('consultant-gross'!D:D,eslam.data!AQ1627,'consultant-gross'!G:G)</f>
        <v>0</v>
      </c>
      <c r="AI1627" s="14">
        <f>SUMIF('consultant-net'!D:D,eslam.data!AQ1627,'consultant-net'!F:F)</f>
        <v>0</v>
      </c>
      <c r="AJ1627" s="2">
        <f>VLOOKUP(A1627,'eslam-to-invoicing'!A:B,2,0)</f>
        <v>0</v>
      </c>
      <c r="AQ1627" s="2" t="str">
        <f t="shared" si="192"/>
        <v>Suez Intake &amp; P Stations-ABB apply3</v>
      </c>
      <c r="AR1627" s="2" t="str">
        <f t="shared" si="193"/>
        <v>03</v>
      </c>
    </row>
    <row r="1628" spans="1:44" hidden="1" x14ac:dyDescent="0.3">
      <c r="A1628" s="32" t="s">
        <v>108</v>
      </c>
      <c r="B1628" s="32">
        <f>VLOOKUP(A1628,Sheet1!A:B,2,0)</f>
        <v>1</v>
      </c>
      <c r="C1628" s="6">
        <v>6</v>
      </c>
      <c r="D1628" s="25"/>
      <c r="E1628" s="2">
        <v>6098633.6400000006</v>
      </c>
      <c r="F1628" s="26">
        <f>_xlfn.MAXIFS('data-from-invoicing'!E:E,'data-from-invoicing'!D:D,eslam.data!AR1628)</f>
        <v>0</v>
      </c>
      <c r="G1628" s="2">
        <f t="shared" si="190"/>
        <v>-6098633.6400000006</v>
      </c>
      <c r="H1628" s="2"/>
      <c r="I1628" s="23"/>
      <c r="J1628" s="2">
        <f>SUMIF('collection only'!D:D,eslam.data!AQ1628,'collection only'!E:E)</f>
        <v>0</v>
      </c>
      <c r="K1628" s="26">
        <f>SUMIF('data-from-invoicing'!D:D,eslam.data!AR1628,'data-from-invoicing'!F:F)</f>
        <v>0</v>
      </c>
      <c r="L1628" s="2">
        <f t="shared" si="191"/>
        <v>0</v>
      </c>
      <c r="M1628" s="2"/>
      <c r="Q1628" s="23"/>
      <c r="R1628" s="2">
        <v>573225.5</v>
      </c>
      <c r="S1628" s="1">
        <v>45382</v>
      </c>
      <c r="T1628" s="1">
        <v>45382</v>
      </c>
      <c r="U1628" s="1">
        <v>45448</v>
      </c>
      <c r="V1628">
        <v>42</v>
      </c>
      <c r="W1628" s="1">
        <v>45490</v>
      </c>
      <c r="X1628" s="1">
        <v>45449</v>
      </c>
      <c r="Y1628" s="2">
        <v>9998619</v>
      </c>
      <c r="AF1628" s="2">
        <v>0</v>
      </c>
      <c r="AG1628" s="14">
        <f>SUMIF('consultant-gross'!D:D,eslam.data!AQ1628,'consultant-gross'!F:F)</f>
        <v>0</v>
      </c>
      <c r="AH1628" s="14">
        <f>SUMIF('consultant-gross'!D:D,eslam.data!AQ1628,'consultant-gross'!G:G)</f>
        <v>0</v>
      </c>
      <c r="AI1628" s="14">
        <f>SUMIF('consultant-net'!D:D,eslam.data!AQ1628,'consultant-net'!F:F)</f>
        <v>0</v>
      </c>
      <c r="AJ1628" s="2">
        <f>VLOOKUP(A1628,'eslam-to-invoicing'!A:B,2,0)</f>
        <v>0</v>
      </c>
      <c r="AQ1628" s="2" t="str">
        <f t="shared" si="192"/>
        <v>Suez Intake &amp; P Stations-ABB apply6</v>
      </c>
      <c r="AR1628" s="2" t="str">
        <f t="shared" si="193"/>
        <v>06</v>
      </c>
    </row>
    <row r="1629" spans="1:44" hidden="1" x14ac:dyDescent="0.3">
      <c r="A1629" s="32" t="s">
        <v>102</v>
      </c>
      <c r="B1629" s="32">
        <f>VLOOKUP(A1629,Sheet1!A:B,2,0)</f>
        <v>1</v>
      </c>
      <c r="C1629" s="6">
        <v>1</v>
      </c>
      <c r="D1629" s="25"/>
      <c r="E1629" s="2">
        <v>5874834</v>
      </c>
      <c r="F1629" s="26">
        <f>_xlfn.MAXIFS('data-from-invoicing'!E:E,'data-from-invoicing'!D:D,eslam.data!AR1629)</f>
        <v>0</v>
      </c>
      <c r="G1629" s="2">
        <f t="shared" si="190"/>
        <v>-5874834</v>
      </c>
      <c r="H1629" s="2"/>
      <c r="I1629" s="23"/>
      <c r="J1629" s="2">
        <f>SUMIF('collection only'!D:D,eslam.data!AQ1629,'collection only'!E:E)</f>
        <v>5134498.57</v>
      </c>
      <c r="K1629" s="26">
        <f>SUMIF('data-from-invoicing'!D:D,eslam.data!AR1629,'data-from-invoicing'!F:F)</f>
        <v>0</v>
      </c>
      <c r="L1629" s="2">
        <f t="shared" si="191"/>
        <v>-5134498.57</v>
      </c>
      <c r="M1629" s="2"/>
      <c r="Q1629" s="23"/>
      <c r="R1629" s="2">
        <v>5134498.57</v>
      </c>
      <c r="S1629" s="1">
        <v>44865</v>
      </c>
      <c r="T1629" s="1">
        <v>44867</v>
      </c>
      <c r="U1629" s="1">
        <v>44867</v>
      </c>
      <c r="V1629">
        <v>42</v>
      </c>
      <c r="W1629" s="1">
        <v>44909</v>
      </c>
      <c r="X1629" s="1">
        <v>44867</v>
      </c>
      <c r="Y1629" s="2">
        <v>5874834</v>
      </c>
      <c r="AF1629" s="2">
        <v>0</v>
      </c>
      <c r="AG1629" s="14">
        <f>SUMIF('consultant-gross'!D:D,eslam.data!AQ1629,'consultant-gross'!F:F)</f>
        <v>0</v>
      </c>
      <c r="AH1629" s="14">
        <f>SUMIF('consultant-gross'!D:D,eslam.data!AQ1629,'consultant-gross'!G:G)</f>
        <v>0</v>
      </c>
      <c r="AI1629" s="14">
        <f>SUMIF('consultant-net'!D:D,eslam.data!AQ1629,'consultant-net'!F:F)</f>
        <v>0</v>
      </c>
      <c r="AJ1629" s="2">
        <f>VLOOKUP(A1629,'eslam-to-invoicing'!A:B,2,0)</f>
        <v>0</v>
      </c>
      <c r="AQ1629" s="2" t="str">
        <f t="shared" si="192"/>
        <v>Suez Intake &amp; P Stations-ABB supply1</v>
      </c>
      <c r="AR1629" s="2" t="str">
        <f t="shared" si="193"/>
        <v>01</v>
      </c>
    </row>
    <row r="1630" spans="1:44" hidden="1" x14ac:dyDescent="0.3">
      <c r="A1630" s="32" t="s">
        <v>102</v>
      </c>
      <c r="B1630" s="32">
        <f>VLOOKUP(A1630,Sheet1!A:B,2,0)</f>
        <v>1</v>
      </c>
      <c r="C1630" s="6">
        <v>2</v>
      </c>
      <c r="D1630" s="25"/>
      <c r="E1630" s="2">
        <v>8551701.5600000005</v>
      </c>
      <c r="F1630" s="26">
        <f>_xlfn.MAXIFS('data-from-invoicing'!E:E,'data-from-invoicing'!D:D,eslam.data!AR1630)</f>
        <v>0</v>
      </c>
      <c r="G1630" s="2">
        <f t="shared" si="190"/>
        <v>-8551701.5600000005</v>
      </c>
      <c r="H1630" s="2"/>
      <c r="I1630" s="23"/>
      <c r="J1630" s="2">
        <f>SUMIF('collection only'!D:D,eslam.data!AQ1630,'collection only'!E:E)</f>
        <v>7437727.8200000003</v>
      </c>
      <c r="K1630" s="26">
        <f>SUMIF('data-from-invoicing'!D:D,eslam.data!AR1630,'data-from-invoicing'!F:F)</f>
        <v>0</v>
      </c>
      <c r="L1630" s="2">
        <f t="shared" si="191"/>
        <v>-7437727.8200000003</v>
      </c>
      <c r="M1630" s="2"/>
      <c r="Q1630" s="23"/>
      <c r="R1630" s="2">
        <v>7437727.8200000003</v>
      </c>
      <c r="S1630" s="1">
        <v>44895</v>
      </c>
      <c r="T1630" s="1">
        <v>44886</v>
      </c>
      <c r="U1630" s="1">
        <v>44892</v>
      </c>
      <c r="V1630">
        <v>42</v>
      </c>
      <c r="W1630" s="1">
        <v>44934</v>
      </c>
      <c r="X1630" s="1">
        <v>44892</v>
      </c>
      <c r="Y1630" s="2">
        <v>14426535.560000001</v>
      </c>
      <c r="AF1630" s="2">
        <v>0</v>
      </c>
      <c r="AG1630" s="14">
        <f>SUMIF('consultant-gross'!D:D,eslam.data!AQ1630,'consultant-gross'!F:F)</f>
        <v>0</v>
      </c>
      <c r="AH1630" s="14">
        <f>SUMIF('consultant-gross'!D:D,eslam.data!AQ1630,'consultant-gross'!G:G)</f>
        <v>0</v>
      </c>
      <c r="AI1630" s="14">
        <f>SUMIF('consultant-net'!D:D,eslam.data!AQ1630,'consultant-net'!F:F)</f>
        <v>0</v>
      </c>
      <c r="AJ1630" s="2">
        <f>VLOOKUP(A1630,'eslam-to-invoicing'!A:B,2,0)</f>
        <v>0</v>
      </c>
      <c r="AQ1630" s="2" t="str">
        <f t="shared" si="192"/>
        <v>Suez Intake &amp; P Stations-ABB supply2</v>
      </c>
      <c r="AR1630" s="2" t="str">
        <f t="shared" si="193"/>
        <v>02</v>
      </c>
    </row>
    <row r="1631" spans="1:44" hidden="1" x14ac:dyDescent="0.3">
      <c r="A1631" s="32" t="s">
        <v>102</v>
      </c>
      <c r="B1631" s="32">
        <f>VLOOKUP(A1631,Sheet1!A:B,2,0)</f>
        <v>1</v>
      </c>
      <c r="C1631" s="6">
        <v>3</v>
      </c>
      <c r="D1631" s="25"/>
      <c r="E1631" s="2">
        <v>1037578.559999999</v>
      </c>
      <c r="F1631" s="26">
        <f>_xlfn.MAXIFS('data-from-invoicing'!E:E,'data-from-invoicing'!D:D,eslam.data!AR1631)</f>
        <v>0</v>
      </c>
      <c r="G1631" s="2">
        <f t="shared" si="190"/>
        <v>-1037578.559999999</v>
      </c>
      <c r="H1631" s="2"/>
      <c r="I1631" s="23"/>
      <c r="J1631" s="2">
        <f>SUMIF('collection only'!D:D,eslam.data!AQ1631,'collection only'!E:E)</f>
        <v>814872.95</v>
      </c>
      <c r="K1631" s="26">
        <f>SUMIF('data-from-invoicing'!D:D,eslam.data!AR1631,'data-from-invoicing'!F:F)</f>
        <v>0</v>
      </c>
      <c r="L1631" s="2">
        <f t="shared" si="191"/>
        <v>-814872.95</v>
      </c>
      <c r="M1631" s="2"/>
      <c r="Q1631" s="23"/>
      <c r="R1631" s="2">
        <v>814872.96</v>
      </c>
      <c r="S1631" s="1">
        <v>44957</v>
      </c>
      <c r="T1631" s="1">
        <v>44942</v>
      </c>
      <c r="U1631" s="1">
        <v>44942</v>
      </c>
      <c r="V1631">
        <v>42</v>
      </c>
      <c r="W1631" s="1">
        <v>44984</v>
      </c>
      <c r="X1631" s="1">
        <v>44944</v>
      </c>
      <c r="Y1631" s="2">
        <v>15464114.119999999</v>
      </c>
      <c r="AF1631" s="2">
        <v>0</v>
      </c>
      <c r="AG1631" s="14">
        <f>SUMIF('consultant-gross'!D:D,eslam.data!AQ1631,'consultant-gross'!F:F)</f>
        <v>0</v>
      </c>
      <c r="AH1631" s="14">
        <f>SUMIF('consultant-gross'!D:D,eslam.data!AQ1631,'consultant-gross'!G:G)</f>
        <v>0</v>
      </c>
      <c r="AI1631" s="14">
        <f>SUMIF('consultant-net'!D:D,eslam.data!AQ1631,'consultant-net'!F:F)</f>
        <v>0</v>
      </c>
      <c r="AJ1631" s="2">
        <f>VLOOKUP(A1631,'eslam-to-invoicing'!A:B,2,0)</f>
        <v>0</v>
      </c>
      <c r="AQ1631" s="2" t="str">
        <f t="shared" si="192"/>
        <v>Suez Intake &amp; P Stations-ABB supply3</v>
      </c>
      <c r="AR1631" s="2" t="str">
        <f t="shared" si="193"/>
        <v>03</v>
      </c>
    </row>
    <row r="1632" spans="1:44" hidden="1" x14ac:dyDescent="0.3">
      <c r="A1632" s="6" t="s">
        <v>102</v>
      </c>
      <c r="B1632" s="6">
        <f>VLOOKUP(A1632,Sheet1!A:B,2,0)</f>
        <v>1</v>
      </c>
      <c r="C1632" s="6">
        <v>4</v>
      </c>
      <c r="D1632" s="25"/>
      <c r="F1632" s="26">
        <f>_xlfn.MAXIFS('data-from-invoicing'!E:E,'data-from-invoicing'!D:D,eslam.data!AR1632)</f>
        <v>0</v>
      </c>
      <c r="G1632" s="2">
        <f t="shared" si="190"/>
        <v>0</v>
      </c>
      <c r="H1632" s="2"/>
      <c r="I1632" s="23"/>
      <c r="J1632" s="2">
        <f>SUMIF('collection only'!D:D,eslam.data!AQ1632,'collection only'!E:E)</f>
        <v>3667977.98</v>
      </c>
      <c r="K1632" s="26">
        <f>SUMIF('data-from-invoicing'!D:D,eslam.data!AR1632,'data-from-invoicing'!F:F)</f>
        <v>0</v>
      </c>
      <c r="L1632" s="2">
        <f t="shared" si="191"/>
        <v>-3667977.98</v>
      </c>
      <c r="M1632" s="2"/>
      <c r="Q1632" s="23"/>
      <c r="S1632" s="1">
        <v>45046</v>
      </c>
      <c r="T1632" s="1">
        <v>45055</v>
      </c>
      <c r="U1632" s="1">
        <v>45056</v>
      </c>
      <c r="V1632">
        <v>42</v>
      </c>
      <c r="W1632" s="1">
        <v>45098</v>
      </c>
      <c r="AF1632" s="2">
        <v>0</v>
      </c>
      <c r="AG1632" s="14">
        <f>SUMIF('consultant-gross'!D:D,eslam.data!AQ1632,'consultant-gross'!F:F)</f>
        <v>0</v>
      </c>
      <c r="AH1632" s="14">
        <f>SUMIF('consultant-gross'!D:D,eslam.data!AQ1632,'consultant-gross'!G:G)</f>
        <v>0</v>
      </c>
      <c r="AI1632" s="14">
        <f>SUMIF('consultant-net'!D:D,eslam.data!AQ1632,'consultant-net'!F:F)</f>
        <v>0</v>
      </c>
      <c r="AJ1632" s="2">
        <f>VLOOKUP(A1632,'eslam-to-invoicing'!A:B,2,0)</f>
        <v>0</v>
      </c>
      <c r="AQ1632" s="2" t="str">
        <f t="shared" si="192"/>
        <v>Suez Intake &amp; P Stations-ABB supply4</v>
      </c>
      <c r="AR1632" s="2" t="str">
        <f t="shared" si="193"/>
        <v>04</v>
      </c>
    </row>
    <row r="1633" spans="1:44" hidden="1" x14ac:dyDescent="0.3">
      <c r="A1633" s="32" t="s">
        <v>102</v>
      </c>
      <c r="B1633" s="32">
        <f>VLOOKUP(A1633,Sheet1!A:B,2,0)</f>
        <v>1</v>
      </c>
      <c r="C1633" s="6">
        <v>8</v>
      </c>
      <c r="D1633" s="25"/>
      <c r="E1633" s="2">
        <v>24332063.940000001</v>
      </c>
      <c r="F1633" s="26">
        <f>_xlfn.MAXIFS('data-from-invoicing'!E:E,'data-from-invoicing'!D:D,eslam.data!AR1633)</f>
        <v>0</v>
      </c>
      <c r="G1633" s="2">
        <f t="shared" si="190"/>
        <v>-24332063.940000001</v>
      </c>
      <c r="H1633" s="2"/>
      <c r="I1633" s="23"/>
      <c r="J1633" s="2">
        <f>SUMIF('collection only'!D:D,eslam.data!AQ1633,'collection only'!E:E)</f>
        <v>1.0000000000000001E-5</v>
      </c>
      <c r="K1633" s="26">
        <f>SUMIF('data-from-invoicing'!D:D,eslam.data!AR1633,'data-from-invoicing'!F:F)</f>
        <v>0</v>
      </c>
      <c r="L1633" s="2">
        <f t="shared" si="191"/>
        <v>-1.0000000000000001E-5</v>
      </c>
      <c r="M1633" s="2"/>
      <c r="Q1633" s="23"/>
      <c r="R1633" s="2">
        <v>817934.28</v>
      </c>
      <c r="S1633" s="1">
        <v>45351</v>
      </c>
      <c r="T1633" s="1">
        <v>45347</v>
      </c>
      <c r="U1633" s="1">
        <v>45347</v>
      </c>
      <c r="V1633">
        <v>42</v>
      </c>
      <c r="W1633" s="1">
        <v>45389</v>
      </c>
      <c r="X1633" s="1">
        <v>45349</v>
      </c>
      <c r="Y1633" s="2">
        <v>40613282</v>
      </c>
      <c r="AF1633" s="2">
        <v>0</v>
      </c>
      <c r="AG1633" s="14">
        <f>SUMIF('consultant-gross'!D:D,eslam.data!AQ1633,'consultant-gross'!F:F)</f>
        <v>0</v>
      </c>
      <c r="AH1633" s="14">
        <f>SUMIF('consultant-gross'!D:D,eslam.data!AQ1633,'consultant-gross'!G:G)</f>
        <v>0</v>
      </c>
      <c r="AI1633" s="14">
        <f>SUMIF('consultant-net'!D:D,eslam.data!AQ1633,'consultant-net'!F:F)</f>
        <v>0</v>
      </c>
      <c r="AJ1633" s="2">
        <f>VLOOKUP(A1633,'eslam-to-invoicing'!A:B,2,0)</f>
        <v>0</v>
      </c>
      <c r="AQ1633" s="2" t="str">
        <f t="shared" si="192"/>
        <v>Suez Intake &amp; P Stations-ABB supply8</v>
      </c>
      <c r="AR1633" s="2" t="str">
        <f t="shared" si="193"/>
        <v>08</v>
      </c>
    </row>
    <row r="1634" spans="1:44" hidden="1" x14ac:dyDescent="0.3">
      <c r="A1634" s="32" t="s">
        <v>111</v>
      </c>
      <c r="B1634" s="32">
        <f>VLOOKUP(A1634,Sheet1!A:B,2,0)</f>
        <v>1</v>
      </c>
      <c r="C1634" s="6">
        <v>1</v>
      </c>
      <c r="D1634" s="25"/>
      <c r="E1634" s="2">
        <v>1124419.48</v>
      </c>
      <c r="F1634" s="26">
        <f>_xlfn.MAXIFS('data-from-invoicing'!E:E,'data-from-invoicing'!D:D,eslam.data!AR1634)</f>
        <v>0</v>
      </c>
      <c r="G1634" s="2">
        <f t="shared" si="190"/>
        <v>-1124419.48</v>
      </c>
      <c r="H1634" s="2"/>
      <c r="I1634" s="23"/>
      <c r="J1634" s="2">
        <f>SUMIF('collection only'!D:D,eslam.data!AQ1634,'collection only'!E:E)</f>
        <v>1102291.6200000001</v>
      </c>
      <c r="K1634" s="26">
        <f>SUMIF('data-from-invoicing'!D:D,eslam.data!AR1634,'data-from-invoicing'!F:F)</f>
        <v>0</v>
      </c>
      <c r="L1634" s="2">
        <f t="shared" si="191"/>
        <v>-1102291.6200000001</v>
      </c>
      <c r="M1634" s="2"/>
      <c r="Q1634" s="23"/>
      <c r="R1634" s="2">
        <v>1102291.6200000001</v>
      </c>
      <c r="S1634" s="1">
        <v>44957</v>
      </c>
      <c r="T1634" s="1">
        <v>44942</v>
      </c>
      <c r="U1634" s="1">
        <v>44941</v>
      </c>
      <c r="V1634">
        <v>42</v>
      </c>
      <c r="W1634" s="1">
        <v>44983</v>
      </c>
      <c r="X1634" s="1">
        <v>44942</v>
      </c>
      <c r="Y1634" s="2">
        <v>1124419.48</v>
      </c>
      <c r="AF1634" s="2">
        <v>0</v>
      </c>
      <c r="AG1634" s="14">
        <f>SUMIF('consultant-gross'!D:D,eslam.data!AQ1634,'consultant-gross'!F:F)</f>
        <v>0</v>
      </c>
      <c r="AH1634" s="14">
        <f>SUMIF('consultant-gross'!D:D,eslam.data!AQ1634,'consultant-gross'!G:G)</f>
        <v>0</v>
      </c>
      <c r="AI1634" s="14">
        <f>SUMIF('consultant-net'!D:D,eslam.data!AQ1634,'consultant-net'!F:F)</f>
        <v>0</v>
      </c>
      <c r="AJ1634" s="2">
        <f>VLOOKUP(A1634,'eslam-to-invoicing'!A:B,2,0)</f>
        <v>0</v>
      </c>
      <c r="AQ1634" s="2" t="str">
        <f t="shared" si="192"/>
        <v>Suez Intake &amp; P Stations-SSC apply1</v>
      </c>
      <c r="AR1634" s="2" t="str">
        <f t="shared" si="193"/>
        <v>01</v>
      </c>
    </row>
    <row r="1635" spans="1:44" hidden="1" x14ac:dyDescent="0.3">
      <c r="A1635" s="32" t="s">
        <v>111</v>
      </c>
      <c r="B1635" s="32">
        <f>VLOOKUP(A1635,Sheet1!A:B,2,0)</f>
        <v>1</v>
      </c>
      <c r="C1635" s="6">
        <v>2</v>
      </c>
      <c r="D1635" s="25"/>
      <c r="E1635" s="2">
        <v>3081346.71</v>
      </c>
      <c r="F1635" s="26">
        <f>_xlfn.MAXIFS('data-from-invoicing'!E:E,'data-from-invoicing'!D:D,eslam.data!AR1635)</f>
        <v>0</v>
      </c>
      <c r="G1635" s="2">
        <f t="shared" si="190"/>
        <v>-3081346.71</v>
      </c>
      <c r="H1635" s="2"/>
      <c r="I1635" s="23"/>
      <c r="J1635" s="2">
        <f>SUMIF('collection only'!D:D,eslam.data!AQ1635,'collection only'!E:E)</f>
        <v>3020707.78</v>
      </c>
      <c r="K1635" s="26">
        <f>SUMIF('data-from-invoicing'!D:D,eslam.data!AR1635,'data-from-invoicing'!F:F)</f>
        <v>0</v>
      </c>
      <c r="L1635" s="2">
        <f t="shared" si="191"/>
        <v>-3020707.78</v>
      </c>
      <c r="M1635" s="2"/>
      <c r="Q1635" s="23"/>
      <c r="R1635" s="2">
        <v>3020707.78</v>
      </c>
      <c r="S1635" s="1">
        <v>44985</v>
      </c>
      <c r="T1635" s="1">
        <v>44973</v>
      </c>
      <c r="U1635" s="1">
        <v>44992</v>
      </c>
      <c r="V1635">
        <v>42</v>
      </c>
      <c r="W1635" s="1">
        <v>45034</v>
      </c>
      <c r="X1635" s="1">
        <v>44994</v>
      </c>
      <c r="Y1635" s="2">
        <v>4205766.1900000004</v>
      </c>
      <c r="AF1635" s="2">
        <v>0</v>
      </c>
      <c r="AG1635" s="14">
        <f>SUMIF('consultant-gross'!D:D,eslam.data!AQ1635,'consultant-gross'!F:F)</f>
        <v>0</v>
      </c>
      <c r="AH1635" s="14">
        <f>SUMIF('consultant-gross'!D:D,eslam.data!AQ1635,'consultant-gross'!G:G)</f>
        <v>0</v>
      </c>
      <c r="AI1635" s="14">
        <f>SUMIF('consultant-net'!D:D,eslam.data!AQ1635,'consultant-net'!F:F)</f>
        <v>0</v>
      </c>
      <c r="AJ1635" s="2">
        <f>VLOOKUP(A1635,'eslam-to-invoicing'!A:B,2,0)</f>
        <v>0</v>
      </c>
      <c r="AQ1635" s="2" t="str">
        <f t="shared" si="192"/>
        <v>Suez Intake &amp; P Stations-SSC apply2</v>
      </c>
      <c r="AR1635" s="2" t="str">
        <f t="shared" si="193"/>
        <v>02</v>
      </c>
    </row>
    <row r="1636" spans="1:44" hidden="1" x14ac:dyDescent="0.3">
      <c r="A1636" s="32" t="s">
        <v>111</v>
      </c>
      <c r="B1636" s="32">
        <f>VLOOKUP(A1636,Sheet1!A:B,2,0)</f>
        <v>1</v>
      </c>
      <c r="C1636" s="6">
        <v>3</v>
      </c>
      <c r="D1636" s="25"/>
      <c r="E1636" s="2">
        <v>788338.18999999948</v>
      </c>
      <c r="F1636" s="26">
        <f>_xlfn.MAXIFS('data-from-invoicing'!E:E,'data-from-invoicing'!D:D,eslam.data!AR1636)</f>
        <v>0</v>
      </c>
      <c r="G1636" s="2">
        <f t="shared" si="190"/>
        <v>-788338.18999999948</v>
      </c>
      <c r="H1636" s="2"/>
      <c r="I1636" s="23"/>
      <c r="J1636" s="2">
        <f>SUMIF('collection only'!D:D,eslam.data!AQ1636,'collection only'!E:E)</f>
        <v>772824.19236835896</v>
      </c>
      <c r="K1636" s="26">
        <f>SUMIF('data-from-invoicing'!D:D,eslam.data!AR1636,'data-from-invoicing'!F:F)</f>
        <v>0</v>
      </c>
      <c r="L1636" s="2">
        <f t="shared" si="191"/>
        <v>-772824.19236835896</v>
      </c>
      <c r="M1636" s="2"/>
      <c r="Q1636" s="23"/>
      <c r="R1636" s="2">
        <v>772824.19</v>
      </c>
      <c r="S1636" s="1">
        <v>45016</v>
      </c>
      <c r="T1636" s="1">
        <v>45027</v>
      </c>
      <c r="U1636" s="1">
        <v>45027</v>
      </c>
      <c r="V1636">
        <v>42</v>
      </c>
      <c r="W1636" s="1">
        <v>45069</v>
      </c>
      <c r="X1636" s="1">
        <v>45028</v>
      </c>
      <c r="Y1636" s="2">
        <v>4994104.38</v>
      </c>
      <c r="AF1636" s="2">
        <v>0</v>
      </c>
      <c r="AG1636" s="14">
        <f>SUMIF('consultant-gross'!D:D,eslam.data!AQ1636,'consultant-gross'!F:F)</f>
        <v>0</v>
      </c>
      <c r="AH1636" s="14">
        <f>SUMIF('consultant-gross'!D:D,eslam.data!AQ1636,'consultant-gross'!G:G)</f>
        <v>0</v>
      </c>
      <c r="AI1636" s="14">
        <f>SUMIF('consultant-net'!D:D,eslam.data!AQ1636,'consultant-net'!F:F)</f>
        <v>0</v>
      </c>
      <c r="AJ1636" s="2">
        <f>VLOOKUP(A1636,'eslam-to-invoicing'!A:B,2,0)</f>
        <v>0</v>
      </c>
      <c r="AQ1636" s="2" t="str">
        <f t="shared" si="192"/>
        <v>Suez Intake &amp; P Stations-SSC apply3</v>
      </c>
      <c r="AR1636" s="2" t="str">
        <f t="shared" si="193"/>
        <v>03</v>
      </c>
    </row>
    <row r="1637" spans="1:44" hidden="1" x14ac:dyDescent="0.3">
      <c r="A1637" s="32" t="s">
        <v>111</v>
      </c>
      <c r="B1637" s="32">
        <f>VLOOKUP(A1637,Sheet1!A:B,2,0)</f>
        <v>1</v>
      </c>
      <c r="C1637" s="6">
        <v>7</v>
      </c>
      <c r="D1637" s="25"/>
      <c r="E1637" s="2">
        <v>12349144.720000001</v>
      </c>
      <c r="F1637" s="26">
        <f>_xlfn.MAXIFS('data-from-invoicing'!E:E,'data-from-invoicing'!D:D,eslam.data!AR1637)</f>
        <v>0</v>
      </c>
      <c r="G1637" s="2">
        <f t="shared" si="190"/>
        <v>-12349144.720000001</v>
      </c>
      <c r="H1637" s="2"/>
      <c r="I1637" s="23"/>
      <c r="J1637" s="2">
        <f>SUMIF('collection only'!D:D,eslam.data!AQ1637,'collection only'!E:E)</f>
        <v>0</v>
      </c>
      <c r="K1637" s="26">
        <f>SUMIF('data-from-invoicing'!D:D,eslam.data!AR1637,'data-from-invoicing'!F:F)</f>
        <v>0</v>
      </c>
      <c r="L1637" s="2">
        <f t="shared" si="191"/>
        <v>0</v>
      </c>
      <c r="M1637" s="2"/>
      <c r="Q1637" s="23"/>
      <c r="R1637" s="2">
        <v>6963227.5199999996</v>
      </c>
      <c r="S1637" s="1">
        <v>45351</v>
      </c>
      <c r="T1637" s="1">
        <v>45348</v>
      </c>
      <c r="U1637" s="1">
        <v>45348</v>
      </c>
      <c r="V1637">
        <v>42</v>
      </c>
      <c r="W1637" s="1">
        <v>45390</v>
      </c>
      <c r="X1637" s="1">
        <v>45349</v>
      </c>
      <c r="Y1637" s="2">
        <v>17343249.100000001</v>
      </c>
      <c r="AF1637" s="2">
        <v>0</v>
      </c>
      <c r="AG1637" s="14">
        <f>SUMIF('consultant-gross'!D:D,eslam.data!AQ1637,'consultant-gross'!F:F)</f>
        <v>0</v>
      </c>
      <c r="AH1637" s="14">
        <f>SUMIF('consultant-gross'!D:D,eslam.data!AQ1637,'consultant-gross'!G:G)</f>
        <v>0</v>
      </c>
      <c r="AI1637" s="14">
        <f>SUMIF('consultant-net'!D:D,eslam.data!AQ1637,'consultant-net'!F:F)</f>
        <v>0</v>
      </c>
      <c r="AJ1637" s="2">
        <f>VLOOKUP(A1637,'eslam-to-invoicing'!A:B,2,0)</f>
        <v>0</v>
      </c>
      <c r="AQ1637" s="2" t="str">
        <f t="shared" si="192"/>
        <v>Suez Intake &amp; P Stations-SSC apply7</v>
      </c>
      <c r="AR1637" s="2" t="str">
        <f t="shared" si="193"/>
        <v>07</v>
      </c>
    </row>
    <row r="1638" spans="1:44" hidden="1" x14ac:dyDescent="0.3">
      <c r="A1638" s="32" t="s">
        <v>111</v>
      </c>
      <c r="B1638" s="32">
        <f>VLOOKUP(A1638,Sheet1!A:B,2,0)</f>
        <v>1</v>
      </c>
      <c r="C1638" s="6">
        <v>8</v>
      </c>
      <c r="D1638" s="25"/>
      <c r="E1638" s="2">
        <v>1924769.299999997</v>
      </c>
      <c r="F1638" s="26">
        <f>_xlfn.MAXIFS('data-from-invoicing'!E:E,'data-from-invoicing'!D:D,eslam.data!AR1638)</f>
        <v>0</v>
      </c>
      <c r="G1638" s="2">
        <f t="shared" si="190"/>
        <v>-1924769.299999997</v>
      </c>
      <c r="H1638" s="2"/>
      <c r="I1638" s="23"/>
      <c r="J1638" s="2">
        <f>SUMIF('collection only'!D:D,eslam.data!AQ1638,'collection only'!E:E)</f>
        <v>1886891.07</v>
      </c>
      <c r="K1638" s="26">
        <f>SUMIF('data-from-invoicing'!D:D,eslam.data!AR1638,'data-from-invoicing'!F:F)</f>
        <v>0</v>
      </c>
      <c r="L1638" s="2">
        <f t="shared" si="191"/>
        <v>-1886891.07</v>
      </c>
      <c r="M1638" s="2"/>
      <c r="Q1638" s="23"/>
      <c r="R1638" s="2">
        <v>1886891.07</v>
      </c>
      <c r="S1638" s="1">
        <v>45382</v>
      </c>
      <c r="T1638" s="1">
        <v>45382</v>
      </c>
      <c r="U1638" s="1">
        <v>45448</v>
      </c>
      <c r="V1638">
        <v>42</v>
      </c>
      <c r="W1638" s="1">
        <v>45490</v>
      </c>
      <c r="X1638" s="1">
        <v>45449</v>
      </c>
      <c r="Y1638" s="2">
        <v>19268018.399999999</v>
      </c>
      <c r="AF1638" s="2">
        <v>0</v>
      </c>
      <c r="AG1638" s="14">
        <f>SUMIF('consultant-gross'!D:D,eslam.data!AQ1638,'consultant-gross'!F:F)</f>
        <v>0</v>
      </c>
      <c r="AH1638" s="14">
        <f>SUMIF('consultant-gross'!D:D,eslam.data!AQ1638,'consultant-gross'!G:G)</f>
        <v>0</v>
      </c>
      <c r="AI1638" s="14">
        <f>SUMIF('consultant-net'!D:D,eslam.data!AQ1638,'consultant-net'!F:F)</f>
        <v>0</v>
      </c>
      <c r="AJ1638" s="2">
        <f>VLOOKUP(A1638,'eslam-to-invoicing'!A:B,2,0)</f>
        <v>0</v>
      </c>
      <c r="AQ1638" s="2" t="str">
        <f t="shared" si="192"/>
        <v>Suez Intake &amp; P Stations-SSC apply8</v>
      </c>
      <c r="AR1638" s="2" t="str">
        <f t="shared" si="193"/>
        <v>08</v>
      </c>
    </row>
    <row r="1639" spans="1:44" hidden="1" x14ac:dyDescent="0.3">
      <c r="A1639" s="32" t="s">
        <v>101</v>
      </c>
      <c r="B1639" s="32">
        <f>VLOOKUP(A1639,Sheet1!A:B,2,0)</f>
        <v>1</v>
      </c>
      <c r="C1639" s="6">
        <v>1</v>
      </c>
      <c r="D1639" s="25"/>
      <c r="E1639" s="2">
        <v>10223133.6</v>
      </c>
      <c r="F1639" s="26">
        <f>_xlfn.MAXIFS('data-from-invoicing'!E:E,'data-from-invoicing'!D:D,eslam.data!AR1639)</f>
        <v>0</v>
      </c>
      <c r="G1639" s="2">
        <f t="shared" si="190"/>
        <v>-10223133.6</v>
      </c>
      <c r="H1639" s="2"/>
      <c r="I1639" s="23"/>
      <c r="J1639" s="2">
        <f>SUMIF('collection only'!D:D,eslam.data!AQ1639,'collection only'!E:E)</f>
        <v>8726326.4199999999</v>
      </c>
      <c r="K1639" s="26">
        <f>SUMIF('data-from-invoicing'!D:D,eslam.data!AR1639,'data-from-invoicing'!F:F)</f>
        <v>0</v>
      </c>
      <c r="L1639" s="2">
        <f t="shared" si="191"/>
        <v>-8726326.4199999999</v>
      </c>
      <c r="M1639" s="2"/>
      <c r="Q1639" s="23"/>
      <c r="R1639" s="2">
        <v>8726335.4199999999</v>
      </c>
      <c r="S1639" s="1">
        <v>44865</v>
      </c>
      <c r="T1639" s="1">
        <v>44867</v>
      </c>
      <c r="U1639" s="1">
        <v>44867</v>
      </c>
      <c r="V1639">
        <v>42</v>
      </c>
      <c r="W1639" s="1">
        <v>44909</v>
      </c>
      <c r="X1639" s="1">
        <v>44867</v>
      </c>
      <c r="Y1639" s="2">
        <v>10223133.6</v>
      </c>
      <c r="AF1639" s="2">
        <v>0</v>
      </c>
      <c r="AG1639" s="14">
        <f>SUMIF('consultant-gross'!D:D,eslam.data!AQ1639,'consultant-gross'!F:F)</f>
        <v>0</v>
      </c>
      <c r="AH1639" s="14">
        <f>SUMIF('consultant-gross'!D:D,eslam.data!AQ1639,'consultant-gross'!G:G)</f>
        <v>0</v>
      </c>
      <c r="AI1639" s="14">
        <f>SUMIF('consultant-net'!D:D,eslam.data!AQ1639,'consultant-net'!F:F)</f>
        <v>0</v>
      </c>
      <c r="AJ1639" s="2">
        <f>VLOOKUP(A1639,'eslam-to-invoicing'!A:B,2,0)</f>
        <v>0</v>
      </c>
      <c r="AQ1639" s="2" t="str">
        <f t="shared" si="192"/>
        <v>Suez Intake &amp; P Stations-SSC supply1</v>
      </c>
      <c r="AR1639" s="2" t="str">
        <f t="shared" si="193"/>
        <v>01</v>
      </c>
    </row>
    <row r="1640" spans="1:44" hidden="1" x14ac:dyDescent="0.3">
      <c r="A1640" s="32" t="s">
        <v>101</v>
      </c>
      <c r="B1640" s="32">
        <f>VLOOKUP(A1640,Sheet1!A:B,2,0)</f>
        <v>1</v>
      </c>
      <c r="C1640" s="6">
        <v>2</v>
      </c>
      <c r="D1640" s="25"/>
      <c r="E1640" s="2">
        <v>3765789.870000001</v>
      </c>
      <c r="F1640" s="26">
        <f>_xlfn.MAXIFS('data-from-invoicing'!E:E,'data-from-invoicing'!D:D,eslam.data!AR1640)</f>
        <v>0</v>
      </c>
      <c r="G1640" s="2">
        <f t="shared" si="190"/>
        <v>-3765789.870000001</v>
      </c>
      <c r="H1640" s="2"/>
      <c r="I1640" s="23"/>
      <c r="J1640" s="2">
        <f>SUMIF('collection only'!D:D,eslam.data!AQ1640,'collection only'!E:E)</f>
        <v>3190893.09</v>
      </c>
      <c r="K1640" s="26">
        <f>SUMIF('data-from-invoicing'!D:D,eslam.data!AR1640,'data-from-invoicing'!F:F)</f>
        <v>0</v>
      </c>
      <c r="L1640" s="2">
        <f t="shared" si="191"/>
        <v>-3190893.09</v>
      </c>
      <c r="M1640" s="2"/>
      <c r="Q1640" s="23"/>
      <c r="R1640" s="2">
        <v>3190884.06</v>
      </c>
      <c r="S1640" s="1">
        <v>44895</v>
      </c>
      <c r="T1640" s="1">
        <v>44886</v>
      </c>
      <c r="U1640" s="1">
        <v>44892</v>
      </c>
      <c r="V1640">
        <v>42</v>
      </c>
      <c r="W1640" s="1">
        <v>44934</v>
      </c>
      <c r="X1640" s="1">
        <v>44892</v>
      </c>
      <c r="Y1640" s="2">
        <v>13988923.470000001</v>
      </c>
      <c r="AF1640" s="2">
        <v>0</v>
      </c>
      <c r="AG1640" s="14">
        <f>SUMIF('consultant-gross'!D:D,eslam.data!AQ1640,'consultant-gross'!F:F)</f>
        <v>0</v>
      </c>
      <c r="AH1640" s="14">
        <f>SUMIF('consultant-gross'!D:D,eslam.data!AQ1640,'consultant-gross'!G:G)</f>
        <v>0</v>
      </c>
      <c r="AI1640" s="14">
        <f>SUMIF('consultant-net'!D:D,eslam.data!AQ1640,'consultant-net'!F:F)</f>
        <v>0</v>
      </c>
      <c r="AJ1640" s="2">
        <f>VLOOKUP(A1640,'eslam-to-invoicing'!A:B,2,0)</f>
        <v>0</v>
      </c>
      <c r="AQ1640" s="2" t="str">
        <f t="shared" si="192"/>
        <v>Suez Intake &amp; P Stations-SSC supply2</v>
      </c>
      <c r="AR1640" s="2" t="str">
        <f t="shared" si="193"/>
        <v>02</v>
      </c>
    </row>
    <row r="1641" spans="1:44" hidden="1" x14ac:dyDescent="0.3">
      <c r="A1641" s="32" t="s">
        <v>101</v>
      </c>
      <c r="B1641" s="32">
        <f>VLOOKUP(A1641,Sheet1!A:B,2,0)</f>
        <v>1</v>
      </c>
      <c r="C1641" s="6">
        <v>3</v>
      </c>
      <c r="D1641" s="25"/>
      <c r="E1641" s="2">
        <v>374122.6799999997</v>
      </c>
      <c r="F1641" s="26">
        <f>_xlfn.MAXIFS('data-from-invoicing'!E:E,'data-from-invoicing'!D:D,eslam.data!AR1641)</f>
        <v>0</v>
      </c>
      <c r="G1641" s="2">
        <f t="shared" si="190"/>
        <v>-374122.6799999997</v>
      </c>
      <c r="H1641" s="2"/>
      <c r="I1641" s="23"/>
      <c r="J1641" s="2">
        <f>SUMIF('collection only'!D:D,eslam.data!AQ1641,'collection only'!E:E)</f>
        <v>283552.06</v>
      </c>
      <c r="K1641" s="26">
        <f>SUMIF('data-from-invoicing'!D:D,eslam.data!AR1641,'data-from-invoicing'!F:F)</f>
        <v>0</v>
      </c>
      <c r="L1641" s="2">
        <f t="shared" si="191"/>
        <v>-283552.06</v>
      </c>
      <c r="M1641" s="2"/>
      <c r="Q1641" s="23"/>
      <c r="R1641" s="2">
        <v>283552.06</v>
      </c>
      <c r="S1641" s="1">
        <v>44957</v>
      </c>
      <c r="T1641" s="1">
        <v>44942</v>
      </c>
      <c r="U1641" s="1">
        <v>44942</v>
      </c>
      <c r="V1641">
        <v>42</v>
      </c>
      <c r="W1641" s="1">
        <v>44984</v>
      </c>
      <c r="X1641" s="1">
        <v>44944</v>
      </c>
      <c r="Y1641" s="2">
        <v>14363046.15</v>
      </c>
      <c r="AF1641" s="2">
        <v>0</v>
      </c>
      <c r="AG1641" s="14">
        <f>SUMIF('consultant-gross'!D:D,eslam.data!AQ1641,'consultant-gross'!F:F)</f>
        <v>0</v>
      </c>
      <c r="AH1641" s="14">
        <f>SUMIF('consultant-gross'!D:D,eslam.data!AQ1641,'consultant-gross'!G:G)</f>
        <v>0</v>
      </c>
      <c r="AI1641" s="14">
        <f>SUMIF('consultant-net'!D:D,eslam.data!AQ1641,'consultant-net'!F:F)</f>
        <v>0</v>
      </c>
      <c r="AJ1641" s="2">
        <f>VLOOKUP(A1641,'eslam-to-invoicing'!A:B,2,0)</f>
        <v>0</v>
      </c>
      <c r="AQ1641" s="2" t="str">
        <f t="shared" si="192"/>
        <v>Suez Intake &amp; P Stations-SSC supply3</v>
      </c>
      <c r="AR1641" s="2" t="str">
        <f t="shared" si="193"/>
        <v>03</v>
      </c>
    </row>
    <row r="1642" spans="1:44" hidden="1" x14ac:dyDescent="0.3">
      <c r="A1642" s="6" t="s">
        <v>101</v>
      </c>
      <c r="B1642" s="6">
        <f>VLOOKUP(A1642,Sheet1!A:B,2,0)</f>
        <v>1</v>
      </c>
      <c r="C1642" s="6">
        <v>4</v>
      </c>
      <c r="D1642" s="25"/>
      <c r="F1642" s="26">
        <f>_xlfn.MAXIFS('data-from-invoicing'!E:E,'data-from-invoicing'!D:D,eslam.data!AR1642)</f>
        <v>0</v>
      </c>
      <c r="G1642" s="2">
        <f t="shared" si="190"/>
        <v>0</v>
      </c>
      <c r="H1642" s="2"/>
      <c r="I1642" s="23"/>
      <c r="J1642" s="2">
        <f>SUMIF('collection only'!D:D,eslam.data!AQ1642,'collection only'!E:E)</f>
        <v>1.0000000000000001E-5</v>
      </c>
      <c r="K1642" s="26">
        <f>SUMIF('data-from-invoicing'!D:D,eslam.data!AR1642,'data-from-invoicing'!F:F)</f>
        <v>0</v>
      </c>
      <c r="L1642" s="2">
        <f t="shared" si="191"/>
        <v>-1.0000000000000001E-5</v>
      </c>
      <c r="M1642" s="2"/>
      <c r="Q1642" s="23"/>
      <c r="S1642" s="1">
        <v>45046</v>
      </c>
      <c r="T1642" s="1">
        <v>45055</v>
      </c>
      <c r="U1642" s="1">
        <v>45056</v>
      </c>
      <c r="V1642">
        <v>42</v>
      </c>
      <c r="W1642" s="1">
        <v>45098</v>
      </c>
      <c r="AF1642" s="2">
        <v>0</v>
      </c>
      <c r="AG1642" s="14">
        <f>SUMIF('consultant-gross'!D:D,eslam.data!AQ1642,'consultant-gross'!F:F)</f>
        <v>0</v>
      </c>
      <c r="AH1642" s="14">
        <f>SUMIF('consultant-gross'!D:D,eslam.data!AQ1642,'consultant-gross'!G:G)</f>
        <v>0</v>
      </c>
      <c r="AI1642" s="14">
        <f>SUMIF('consultant-net'!D:D,eslam.data!AQ1642,'consultant-net'!F:F)</f>
        <v>0</v>
      </c>
      <c r="AJ1642" s="2">
        <f>VLOOKUP(A1642,'eslam-to-invoicing'!A:B,2,0)</f>
        <v>0</v>
      </c>
      <c r="AQ1642" s="2" t="str">
        <f t="shared" si="192"/>
        <v>Suez Intake &amp; P Stations-SSC supply4</v>
      </c>
      <c r="AR1642" s="2" t="str">
        <f t="shared" si="193"/>
        <v>04</v>
      </c>
    </row>
    <row r="1643" spans="1:44" hidden="1" x14ac:dyDescent="0.3">
      <c r="A1643" s="32" t="s">
        <v>101</v>
      </c>
      <c r="B1643" s="32">
        <f>VLOOKUP(A1643,Sheet1!A:B,2,0)</f>
        <v>1</v>
      </c>
      <c r="C1643" s="6">
        <v>8</v>
      </c>
      <c r="D1643" s="25"/>
      <c r="E1643" s="2">
        <v>9321912.3999999985</v>
      </c>
      <c r="F1643" s="26">
        <f>_xlfn.MAXIFS('data-from-invoicing'!E:E,'data-from-invoicing'!D:D,eslam.data!AR1643)</f>
        <v>0</v>
      </c>
      <c r="G1643" s="2">
        <f t="shared" si="190"/>
        <v>-9321912.3999999985</v>
      </c>
      <c r="H1643" s="2"/>
      <c r="I1643" s="23"/>
      <c r="J1643" s="2">
        <f>SUMIF('collection only'!D:D,eslam.data!AQ1643,'collection only'!E:E)</f>
        <v>0</v>
      </c>
      <c r="K1643" s="26">
        <f>SUMIF('data-from-invoicing'!D:D,eslam.data!AR1643,'data-from-invoicing'!F:F)</f>
        <v>0</v>
      </c>
      <c r="L1643" s="2">
        <f t="shared" si="191"/>
        <v>0</v>
      </c>
      <c r="M1643" s="2"/>
      <c r="Q1643" s="23"/>
      <c r="R1643" s="2">
        <v>1886800.52</v>
      </c>
      <c r="S1643" s="1">
        <v>45351</v>
      </c>
      <c r="T1643" s="1">
        <v>45347</v>
      </c>
      <c r="U1643" s="1">
        <v>45347</v>
      </c>
      <c r="V1643">
        <v>42</v>
      </c>
      <c r="W1643" s="1">
        <v>45389</v>
      </c>
      <c r="X1643" s="1">
        <v>45349</v>
      </c>
      <c r="Y1643" s="2">
        <v>24074956.739999998</v>
      </c>
      <c r="AF1643" s="2">
        <v>0</v>
      </c>
      <c r="AG1643" s="14">
        <f>SUMIF('consultant-gross'!D:D,eslam.data!AQ1643,'consultant-gross'!F:F)</f>
        <v>0</v>
      </c>
      <c r="AH1643" s="14">
        <f>SUMIF('consultant-gross'!D:D,eslam.data!AQ1643,'consultant-gross'!G:G)</f>
        <v>0</v>
      </c>
      <c r="AI1643" s="14">
        <f>SUMIF('consultant-net'!D:D,eslam.data!AQ1643,'consultant-net'!F:F)</f>
        <v>0</v>
      </c>
      <c r="AJ1643" s="2">
        <f>VLOOKUP(A1643,'eslam-to-invoicing'!A:B,2,0)</f>
        <v>0</v>
      </c>
      <c r="AQ1643" s="2" t="str">
        <f t="shared" si="192"/>
        <v>Suez Intake &amp; P Stations-SSC supply8</v>
      </c>
      <c r="AR1643" s="2" t="str">
        <f t="shared" si="193"/>
        <v>08</v>
      </c>
    </row>
    <row r="1644" spans="1:44" hidden="1" x14ac:dyDescent="0.3">
      <c r="A1644" s="6" t="s">
        <v>138</v>
      </c>
      <c r="B1644" s="32">
        <f>VLOOKUP(A1644,Sheet1!A:B,2,0)</f>
        <v>1</v>
      </c>
      <c r="C1644" s="6">
        <v>1</v>
      </c>
      <c r="D1644" s="25"/>
      <c r="E1644" s="2">
        <v>3212437.04</v>
      </c>
      <c r="F1644" s="26">
        <f>_xlfn.MAXIFS('data-from-invoicing'!E:E,'data-from-invoicing'!D:D,eslam.data!AR1644)</f>
        <v>0</v>
      </c>
      <c r="G1644" s="2">
        <f t="shared" si="190"/>
        <v>-3212437.04</v>
      </c>
      <c r="H1644" s="2"/>
      <c r="I1644" s="23"/>
      <c r="J1644" s="2">
        <f>SUMIF('collection only'!D:D,eslam.data!AQ1644,'collection only'!E:E)</f>
        <v>3375312.6616000002</v>
      </c>
      <c r="K1644" s="26">
        <f>SUMIF('data-from-invoicing'!D:D,eslam.data!AR1644,'data-from-invoicing'!F:F)</f>
        <v>0</v>
      </c>
      <c r="L1644" s="2">
        <f t="shared" si="191"/>
        <v>-3375312.6616000002</v>
      </c>
      <c r="M1644" s="2"/>
      <c r="N1644" s="2">
        <v>1158731.1000000001</v>
      </c>
      <c r="Q1644" s="23"/>
      <c r="R1644" s="2">
        <v>2377203.41</v>
      </c>
      <c r="S1644" s="1">
        <v>45351</v>
      </c>
      <c r="T1644" s="1">
        <v>45339</v>
      </c>
      <c r="U1644" s="1">
        <v>45383</v>
      </c>
      <c r="V1644">
        <v>42</v>
      </c>
      <c r="W1644" s="1">
        <v>45425</v>
      </c>
      <c r="X1644" s="1">
        <v>45383</v>
      </c>
      <c r="Y1644" s="2">
        <v>3212437.04</v>
      </c>
      <c r="AF1644" s="2">
        <v>0</v>
      </c>
      <c r="AG1644" s="14">
        <f>SUMIF('consultant-gross'!D:D,eslam.data!AQ1644,'consultant-gross'!F:F)</f>
        <v>0</v>
      </c>
      <c r="AH1644" s="14">
        <f>SUMIF('consultant-gross'!D:D,eslam.data!AQ1644,'consultant-gross'!G:G)</f>
        <v>0</v>
      </c>
      <c r="AI1644" s="14">
        <f>SUMIF('consultant-net'!D:D,eslam.data!AQ1644,'consultant-net'!F:F)</f>
        <v>0</v>
      </c>
      <c r="AJ1644" s="2">
        <f>VLOOKUP(A1644,'eslam-to-invoicing'!A:B,2,0)</f>
        <v>0</v>
      </c>
      <c r="AQ1644" s="2" t="str">
        <f t="shared" si="192"/>
        <v>SVC1</v>
      </c>
      <c r="AR1644" s="2" t="str">
        <f t="shared" si="193"/>
        <v>01</v>
      </c>
    </row>
    <row r="1645" spans="1:44" hidden="1" x14ac:dyDescent="0.3">
      <c r="A1645" s="6" t="s">
        <v>138</v>
      </c>
      <c r="B1645" s="6">
        <f>VLOOKUP(A1645,Sheet1!A:B,2,0)</f>
        <v>1</v>
      </c>
      <c r="C1645" s="6">
        <v>2</v>
      </c>
      <c r="D1645" s="25"/>
      <c r="F1645" s="26">
        <f>_xlfn.MAXIFS('data-from-invoicing'!E:E,'data-from-invoicing'!D:D,eslam.data!AR1645)</f>
        <v>0</v>
      </c>
      <c r="G1645" s="2">
        <f t="shared" si="190"/>
        <v>0</v>
      </c>
      <c r="H1645" s="2"/>
      <c r="I1645" s="23"/>
      <c r="J1645" s="2">
        <f>SUMIF('collection only'!D:D,eslam.data!AQ1645,'collection only'!E:E)</f>
        <v>0</v>
      </c>
      <c r="K1645" s="26">
        <f>SUMIF('data-from-invoicing'!D:D,eslam.data!AR1645,'data-from-invoicing'!F:F)</f>
        <v>0</v>
      </c>
      <c r="L1645" s="2">
        <f t="shared" si="191"/>
        <v>0</v>
      </c>
      <c r="M1645" s="2"/>
      <c r="Q1645" s="23"/>
      <c r="S1645" s="1">
        <v>45443</v>
      </c>
      <c r="T1645" s="1">
        <v>45437</v>
      </c>
      <c r="U1645" s="1">
        <v>45455</v>
      </c>
      <c r="V1645">
        <v>42</v>
      </c>
      <c r="W1645" s="1">
        <v>45497</v>
      </c>
      <c r="AF1645" s="2">
        <v>0</v>
      </c>
      <c r="AG1645" s="14">
        <f>SUMIF('consultant-gross'!D:D,eslam.data!AQ1645,'consultant-gross'!F:F)</f>
        <v>0</v>
      </c>
      <c r="AH1645" s="14">
        <f>SUMIF('consultant-gross'!D:D,eslam.data!AQ1645,'consultant-gross'!G:G)</f>
        <v>0</v>
      </c>
      <c r="AI1645" s="14">
        <f>SUMIF('consultant-net'!D:D,eslam.data!AQ1645,'consultant-net'!F:F)</f>
        <v>0</v>
      </c>
      <c r="AJ1645" s="2">
        <f>VLOOKUP(A1645,'eslam-to-invoicing'!A:B,2,0)</f>
        <v>0</v>
      </c>
      <c r="AQ1645" s="2" t="str">
        <f t="shared" si="192"/>
        <v>SVC2</v>
      </c>
      <c r="AR1645" s="2" t="str">
        <f t="shared" si="193"/>
        <v>02</v>
      </c>
    </row>
    <row r="1646" spans="1:44" hidden="1" x14ac:dyDescent="0.3">
      <c r="A1646" s="6" t="s">
        <v>11</v>
      </c>
      <c r="B1646" s="6">
        <f>VLOOKUP(A1646,Sheet1!A:B,2,0)</f>
        <v>1</v>
      </c>
      <c r="C1646" s="6">
        <v>25</v>
      </c>
      <c r="D1646" s="25"/>
      <c r="F1646" s="26">
        <f>_xlfn.MAXIFS('data-from-invoicing'!E:E,'data-from-invoicing'!D:D,eslam.data!AR1646)</f>
        <v>0</v>
      </c>
      <c r="G1646" s="2">
        <f t="shared" si="190"/>
        <v>0</v>
      </c>
      <c r="H1646" s="2"/>
      <c r="I1646" s="23"/>
      <c r="J1646" s="2">
        <f>SUMIF('collection only'!D:D,eslam.data!AQ1646,'collection only'!E:E)</f>
        <v>12009168.609999999</v>
      </c>
      <c r="K1646" s="26">
        <f>SUMIF('data-from-invoicing'!D:D,eslam.data!AR1646,'data-from-invoicing'!F:F)</f>
        <v>0</v>
      </c>
      <c r="L1646" s="2">
        <f t="shared" si="191"/>
        <v>-12009168.609999999</v>
      </c>
      <c r="M1646" s="2"/>
      <c r="Q1646" s="23"/>
      <c r="R1646" s="2">
        <v>12105864.364987729</v>
      </c>
      <c r="S1646" s="1">
        <v>43008</v>
      </c>
      <c r="T1646" s="1">
        <v>43018</v>
      </c>
      <c r="U1646" s="1">
        <v>43050</v>
      </c>
      <c r="V1646">
        <v>40</v>
      </c>
      <c r="W1646" s="1">
        <v>43090</v>
      </c>
      <c r="X1646" s="1">
        <v>43067</v>
      </c>
      <c r="Y1646" s="2">
        <v>210168675.95584711</v>
      </c>
      <c r="Z1646" s="2">
        <v>8286463.8074692246</v>
      </c>
      <c r="AF1646" s="2">
        <v>1299409.221579439</v>
      </c>
      <c r="AG1646" s="14">
        <f>SUMIF('consultant-gross'!D:D,eslam.data!AQ1646,'consultant-gross'!F:F)</f>
        <v>0</v>
      </c>
      <c r="AH1646" s="14">
        <f>SUMIF('consultant-gross'!D:D,eslam.data!AQ1646,'consultant-gross'!G:G)</f>
        <v>0</v>
      </c>
      <c r="AI1646" s="14">
        <f>SUMIF('consultant-net'!D:D,eslam.data!AQ1646,'consultant-net'!F:F)</f>
        <v>12023138.642311245</v>
      </c>
      <c r="AJ1646" s="2" t="str">
        <f>VLOOKUP(A1646,'eslam-to-invoicing'!A:B,2,0)</f>
        <v>EMAAR-PKG#53-UPTOWN</v>
      </c>
      <c r="AQ1646" s="2" t="str">
        <f t="shared" si="192"/>
        <v>Uptown PK #5325</v>
      </c>
      <c r="AR1646" s="2" t="str">
        <f t="shared" si="193"/>
        <v>EMAAR-PKG#53-UPTOWN25</v>
      </c>
    </row>
    <row r="1647" spans="1:44" hidden="1" x14ac:dyDescent="0.3">
      <c r="A1647" s="33" t="s">
        <v>11</v>
      </c>
      <c r="B1647" s="32">
        <f>VLOOKUP(A1647,Sheet1!A:B,2,0)</f>
        <v>1</v>
      </c>
      <c r="C1647" s="6">
        <v>26</v>
      </c>
      <c r="D1647" s="25"/>
      <c r="E1647" s="2">
        <v>18341001.016899738</v>
      </c>
      <c r="F1647" s="26">
        <f>_xlfn.MAXIFS('data-from-invoicing'!E:E,'data-from-invoicing'!D:D,eslam.data!AR1647)</f>
        <v>0</v>
      </c>
      <c r="G1647" s="2">
        <f t="shared" si="190"/>
        <v>-18341001.016899738</v>
      </c>
      <c r="H1647" s="2"/>
      <c r="I1647" s="23"/>
      <c r="J1647" s="2">
        <f>SUMIF('collection only'!D:D,eslam.data!AQ1647,'collection only'!E:E)</f>
        <v>13124888.109999999</v>
      </c>
      <c r="K1647" s="26">
        <f>SUMIF('data-from-invoicing'!D:D,eslam.data!AR1647,'data-from-invoicing'!F:F)</f>
        <v>0</v>
      </c>
      <c r="L1647" s="2">
        <f t="shared" si="191"/>
        <v>-13124888.109999999</v>
      </c>
      <c r="M1647" s="2"/>
      <c r="Q1647" s="23"/>
      <c r="R1647" s="2">
        <v>13230735.715903761</v>
      </c>
      <c r="S1647" s="1">
        <v>43039</v>
      </c>
      <c r="T1647" s="1">
        <v>43049</v>
      </c>
      <c r="U1647" s="1">
        <v>43067</v>
      </c>
      <c r="V1647">
        <v>40</v>
      </c>
      <c r="W1647" s="1">
        <v>43107</v>
      </c>
      <c r="X1647" s="1">
        <v>43090</v>
      </c>
      <c r="Y1647" s="2">
        <v>228815469.99269381</v>
      </c>
      <c r="Z1647" s="2">
        <v>6928080.7619103799</v>
      </c>
      <c r="AF1647" s="2">
        <v>1215618.221579439</v>
      </c>
      <c r="AG1647" s="14">
        <f>SUMIF('consultant-gross'!D:D,eslam.data!AQ1647,'consultant-gross'!F:F)</f>
        <v>18228071.688399699</v>
      </c>
      <c r="AH1647" s="14">
        <f>SUMIF('consultant-gross'!D:D,eslam.data!AQ1647,'consultant-gross'!G:G)</f>
        <v>228353712.87410969</v>
      </c>
      <c r="AI1647" s="14">
        <f>SUMIF('consultant-net'!D:D,eslam.data!AQ1647,'consultant-net'!F:F)</f>
        <v>12833527.964826673</v>
      </c>
      <c r="AJ1647" s="2" t="str">
        <f>VLOOKUP(A1647,'eslam-to-invoicing'!A:B,2,0)</f>
        <v>EMAAR-PKG#53-UPTOWN</v>
      </c>
      <c r="AQ1647" s="2" t="str">
        <f t="shared" si="192"/>
        <v>Uptown PK #5326</v>
      </c>
      <c r="AR1647" s="2" t="str">
        <f t="shared" si="193"/>
        <v>EMAAR-PKG#53-UPTOWN26</v>
      </c>
    </row>
    <row r="1648" spans="1:44" hidden="1" x14ac:dyDescent="0.3">
      <c r="A1648" s="33" t="s">
        <v>11</v>
      </c>
      <c r="B1648" s="32">
        <f>VLOOKUP(A1648,Sheet1!A:B,2,0)</f>
        <v>1</v>
      </c>
      <c r="C1648" s="6">
        <v>27</v>
      </c>
      <c r="D1648" s="25"/>
      <c r="E1648" s="2">
        <v>11525442.334672229</v>
      </c>
      <c r="F1648" s="26">
        <f>_xlfn.MAXIFS('data-from-invoicing'!E:E,'data-from-invoicing'!D:D,eslam.data!AR1648)</f>
        <v>0</v>
      </c>
      <c r="G1648" s="2">
        <f t="shared" si="190"/>
        <v>-11525442.334672229</v>
      </c>
      <c r="H1648" s="2"/>
      <c r="I1648" s="23"/>
      <c r="J1648" s="2">
        <f>SUMIF('collection only'!D:D,eslam.data!AQ1648,'collection only'!E:E)</f>
        <v>9593936.7945266366</v>
      </c>
      <c r="K1648" s="26">
        <f>SUMIF('data-from-invoicing'!D:D,eslam.data!AR1648,'data-from-invoicing'!F:F)</f>
        <v>0</v>
      </c>
      <c r="L1648" s="2">
        <f t="shared" si="191"/>
        <v>-9593936.7945266366</v>
      </c>
      <c r="M1648" s="2"/>
      <c r="Q1648" s="23"/>
      <c r="R1648" s="2">
        <v>9723398.7945266366</v>
      </c>
      <c r="S1648" s="1">
        <v>43069</v>
      </c>
      <c r="T1648" s="1">
        <v>43079</v>
      </c>
      <c r="U1648" s="1">
        <v>43095</v>
      </c>
      <c r="V1648">
        <v>40</v>
      </c>
      <c r="W1648" s="1">
        <v>43135</v>
      </c>
      <c r="X1648" s="1">
        <v>43108</v>
      </c>
      <c r="Y1648" s="2">
        <v>240340912.32736611</v>
      </c>
      <c r="Z1648" s="2">
        <v>8309746.4179632142</v>
      </c>
      <c r="AF1648" s="2">
        <v>1307409.221579439</v>
      </c>
      <c r="AG1648" s="14">
        <f>SUMIF('consultant-gross'!D:D,eslam.data!AQ1648,'consultant-gross'!F:F)</f>
        <v>11525442.334672235</v>
      </c>
      <c r="AH1648" s="14">
        <f>SUMIF('consultant-gross'!D:D,eslam.data!AQ1648,'consultant-gross'!G:G)</f>
        <v>240340912.32736605</v>
      </c>
      <c r="AI1648" s="14">
        <f>SUMIF('consultant-net'!D:D,eslam.data!AQ1648,'consultant-net'!F:F)</f>
        <v>9723398.7945266366</v>
      </c>
      <c r="AJ1648" s="2" t="str">
        <f>VLOOKUP(A1648,'eslam-to-invoicing'!A:B,2,0)</f>
        <v>EMAAR-PKG#53-UPTOWN</v>
      </c>
      <c r="AQ1648" s="2" t="str">
        <f t="shared" si="192"/>
        <v>Uptown PK #5327</v>
      </c>
      <c r="AR1648" s="2" t="str">
        <f t="shared" si="193"/>
        <v>EMAAR-PKG#53-UPTOWN27</v>
      </c>
    </row>
    <row r="1649" spans="1:44" hidden="1" x14ac:dyDescent="0.3">
      <c r="A1649" s="33" t="s">
        <v>11</v>
      </c>
      <c r="B1649" s="32">
        <f>VLOOKUP(A1649,Sheet1!A:B,2,0)</f>
        <v>1</v>
      </c>
      <c r="C1649" s="6">
        <v>28</v>
      </c>
      <c r="D1649" s="25"/>
      <c r="E1649" s="2">
        <v>13381649.89394021</v>
      </c>
      <c r="F1649" s="26">
        <f>_xlfn.MAXIFS('data-from-invoicing'!E:E,'data-from-invoicing'!D:D,eslam.data!AR1649)</f>
        <v>0</v>
      </c>
      <c r="G1649" s="2">
        <f t="shared" si="190"/>
        <v>-13381649.89394021</v>
      </c>
      <c r="H1649" s="2"/>
      <c r="I1649" s="23"/>
      <c r="J1649" s="2">
        <f>SUMIF('collection only'!D:D,eslam.data!AQ1649,'collection only'!E:E)</f>
        <v>13320601.43</v>
      </c>
      <c r="K1649" s="26">
        <f>SUMIF('data-from-invoicing'!D:D,eslam.data!AR1649,'data-from-invoicing'!F:F)</f>
        <v>0</v>
      </c>
      <c r="L1649" s="2">
        <f t="shared" si="191"/>
        <v>-13320601.43</v>
      </c>
      <c r="M1649" s="2"/>
      <c r="Q1649" s="23"/>
      <c r="R1649" s="2">
        <v>13380241.705680789</v>
      </c>
      <c r="S1649" s="1">
        <v>43100</v>
      </c>
      <c r="T1649" s="1">
        <v>43110</v>
      </c>
      <c r="U1649" s="1">
        <v>43116</v>
      </c>
      <c r="V1649">
        <v>40</v>
      </c>
      <c r="W1649" s="1">
        <v>43156</v>
      </c>
      <c r="X1649" s="1">
        <v>43146</v>
      </c>
      <c r="Y1649" s="2">
        <v>253722562.22130629</v>
      </c>
      <c r="Z1649" s="2">
        <v>4669320.1679853452</v>
      </c>
      <c r="AF1649" s="2">
        <v>1464327.5815794391</v>
      </c>
      <c r="AG1649" s="14">
        <f>SUMIF('consultant-gross'!D:D,eslam.data!AQ1649,'consultant-gross'!F:F)</f>
        <v>13381649.893940214</v>
      </c>
      <c r="AH1649" s="14">
        <f>SUMIF('consultant-gross'!D:D,eslam.data!AQ1649,'consultant-gross'!G:G)</f>
        <v>253722562.22130629</v>
      </c>
      <c r="AI1649" s="14">
        <f>SUMIF('consultant-net'!D:D,eslam.data!AQ1649,'consultant-net'!F:F)</f>
        <v>7567160.0656808019</v>
      </c>
      <c r="AJ1649" s="2" t="str">
        <f>VLOOKUP(A1649,'eslam-to-invoicing'!A:B,2,0)</f>
        <v>EMAAR-PKG#53-UPTOWN</v>
      </c>
      <c r="AQ1649" s="2" t="str">
        <f t="shared" si="192"/>
        <v>Uptown PK #5328</v>
      </c>
      <c r="AR1649" s="2" t="str">
        <f t="shared" si="193"/>
        <v>EMAAR-PKG#53-UPTOWN28</v>
      </c>
    </row>
    <row r="1650" spans="1:44" hidden="1" x14ac:dyDescent="0.3">
      <c r="A1650" s="33" t="s">
        <v>11</v>
      </c>
      <c r="B1650" s="32">
        <f>VLOOKUP(A1650,Sheet1!A:B,2,0)</f>
        <v>1</v>
      </c>
      <c r="C1650" s="6">
        <v>29</v>
      </c>
      <c r="D1650" s="25"/>
      <c r="E1650" s="2">
        <v>17500846.41720615</v>
      </c>
      <c r="F1650" s="26">
        <f>_xlfn.MAXIFS('data-from-invoicing'!E:E,'data-from-invoicing'!D:D,eslam.data!AR1650)</f>
        <v>0</v>
      </c>
      <c r="G1650" s="2">
        <f t="shared" si="190"/>
        <v>-17500846.41720615</v>
      </c>
      <c r="H1650" s="2"/>
      <c r="I1650" s="23"/>
      <c r="J1650" s="2">
        <f>SUMIF('collection only'!D:D,eslam.data!AQ1650,'collection only'!E:E)</f>
        <v>10942287.560000001</v>
      </c>
      <c r="K1650" s="26">
        <f>SUMIF('data-from-invoicing'!D:D,eslam.data!AR1650,'data-from-invoicing'!F:F)</f>
        <v>0</v>
      </c>
      <c r="L1650" s="2">
        <f t="shared" si="191"/>
        <v>-10942287.560000001</v>
      </c>
      <c r="M1650" s="2"/>
      <c r="Q1650" s="23"/>
      <c r="R1650" s="2">
        <v>11043112.62309527</v>
      </c>
      <c r="S1650" s="1">
        <v>43131</v>
      </c>
      <c r="T1650" s="1">
        <v>43141</v>
      </c>
      <c r="U1650" s="1">
        <v>43146</v>
      </c>
      <c r="V1650">
        <v>40</v>
      </c>
      <c r="W1650" s="1">
        <v>43186</v>
      </c>
      <c r="X1650" s="1">
        <v>43165</v>
      </c>
      <c r="Y1650" s="2">
        <v>271223408.63851237</v>
      </c>
      <c r="Z1650" s="2">
        <v>3636537.0679492601</v>
      </c>
      <c r="AF1650" s="2">
        <v>1444327.5815794391</v>
      </c>
      <c r="AG1650" s="14">
        <f>SUMIF('consultant-gross'!D:D,eslam.data!AQ1650,'consultant-gross'!F:F)</f>
        <v>17114848.124706153</v>
      </c>
      <c r="AH1650" s="14">
        <f>SUMIF('consultant-gross'!D:D,eslam.data!AQ1650,'consultant-gross'!G:G)</f>
        <v>270837410.34601241</v>
      </c>
      <c r="AI1650" s="14">
        <f>SUMIF('consultant-net'!D:D,eslam.data!AQ1650,'consultant-net'!F:F)</f>
        <v>10749580.833946735</v>
      </c>
      <c r="AJ1650" s="2" t="str">
        <f>VLOOKUP(A1650,'eslam-to-invoicing'!A:B,2,0)</f>
        <v>EMAAR-PKG#53-UPTOWN</v>
      </c>
      <c r="AQ1650" s="2" t="str">
        <f t="shared" si="192"/>
        <v>Uptown PK #5329</v>
      </c>
      <c r="AR1650" s="2" t="str">
        <f t="shared" si="193"/>
        <v>EMAAR-PKG#53-UPTOWN29</v>
      </c>
    </row>
    <row r="1651" spans="1:44" hidden="1" x14ac:dyDescent="0.3">
      <c r="A1651" s="33" t="s">
        <v>11</v>
      </c>
      <c r="B1651" s="32">
        <f>VLOOKUP(A1651,Sheet1!A:B,2,0)</f>
        <v>1</v>
      </c>
      <c r="C1651" s="6">
        <v>30</v>
      </c>
      <c r="D1651" s="25"/>
      <c r="E1651" s="2">
        <v>15321007.87335626</v>
      </c>
      <c r="F1651" s="26">
        <f>_xlfn.MAXIFS('data-from-invoicing'!E:E,'data-from-invoicing'!D:D,eslam.data!AR1651)</f>
        <v>0</v>
      </c>
      <c r="G1651" s="2">
        <f t="shared" si="190"/>
        <v>-15321007.87335626</v>
      </c>
      <c r="H1651" s="2"/>
      <c r="I1651" s="23"/>
      <c r="J1651" s="2">
        <f>SUMIF('collection only'!D:D,eslam.data!AQ1651,'collection only'!E:E)</f>
        <v>11348802.26</v>
      </c>
      <c r="K1651" s="26">
        <f>SUMIF('data-from-invoicing'!D:D,eslam.data!AR1651,'data-from-invoicing'!F:F)</f>
        <v>0</v>
      </c>
      <c r="L1651" s="2">
        <f t="shared" si="191"/>
        <v>-11348802.26</v>
      </c>
      <c r="M1651" s="2"/>
      <c r="Q1651" s="23"/>
      <c r="R1651" s="2">
        <v>11437376.046721371</v>
      </c>
      <c r="S1651" s="1">
        <v>43159</v>
      </c>
      <c r="T1651" s="1">
        <v>43169</v>
      </c>
      <c r="U1651" s="1">
        <v>43176</v>
      </c>
      <c r="V1651">
        <v>40</v>
      </c>
      <c r="W1651" s="1">
        <v>43216</v>
      </c>
      <c r="X1651" s="1">
        <v>43194</v>
      </c>
      <c r="Y1651" s="2">
        <v>286544416.49970359</v>
      </c>
      <c r="Z1651" s="2">
        <v>2782555.800103032</v>
      </c>
      <c r="AF1651" s="2">
        <v>3125936.1270340849</v>
      </c>
      <c r="AG1651" s="14">
        <f>SUMIF('consultant-gross'!D:D,eslam.data!AQ1651,'consultant-gross'!F:F)</f>
        <v>15380090.623356257</v>
      </c>
      <c r="AH1651" s="14">
        <f>SUMIF('consultant-gross'!D:D,eslam.data!AQ1651,'consultant-gross'!G:G)</f>
        <v>286603499.24970359</v>
      </c>
      <c r="AI1651" s="14">
        <f>SUMIF('consultant-net'!D:D,eslam.data!AQ1651,'consultant-net'!F:F)</f>
        <v>9526356.8076893687</v>
      </c>
      <c r="AJ1651" s="2" t="str">
        <f>VLOOKUP(A1651,'eslam-to-invoicing'!A:B,2,0)</f>
        <v>EMAAR-PKG#53-UPTOWN</v>
      </c>
      <c r="AQ1651" s="2" t="str">
        <f t="shared" si="192"/>
        <v>Uptown PK #5330</v>
      </c>
      <c r="AR1651" s="2" t="str">
        <f t="shared" si="193"/>
        <v>EMAAR-PKG#53-UPTOWN30</v>
      </c>
    </row>
    <row r="1652" spans="1:44" hidden="1" x14ac:dyDescent="0.3">
      <c r="A1652" s="33" t="s">
        <v>11</v>
      </c>
      <c r="B1652" s="32">
        <f>VLOOKUP(A1652,Sheet1!A:B,2,0)</f>
        <v>1</v>
      </c>
      <c r="C1652" s="6">
        <v>31</v>
      </c>
      <c r="D1652" s="25"/>
      <c r="E1652" s="2">
        <v>11220346.210296391</v>
      </c>
      <c r="F1652" s="26">
        <f>_xlfn.MAXIFS('data-from-invoicing'!E:E,'data-from-invoicing'!D:D,eslam.data!AR1652)</f>
        <v>17457747.57</v>
      </c>
      <c r="G1652" s="2">
        <f t="shared" si="190"/>
        <v>6237401.3597036097</v>
      </c>
      <c r="H1652" s="2"/>
      <c r="I1652" s="23"/>
      <c r="J1652" s="2">
        <f>SUMIF('collection only'!D:D,eslam.data!AQ1652,'collection only'!E:E)</f>
        <v>7033824.8300000001</v>
      </c>
      <c r="K1652" s="26">
        <f>SUMIF('data-from-invoicing'!D:D,eslam.data!AR1652,'data-from-invoicing'!F:F)</f>
        <v>11753104.210000001</v>
      </c>
      <c r="L1652" s="2">
        <f t="shared" si="191"/>
        <v>4719279.3800000008</v>
      </c>
      <c r="M1652" s="2"/>
      <c r="Q1652" s="23"/>
      <c r="R1652" s="2">
        <v>7091661.8099999996</v>
      </c>
      <c r="S1652" s="1">
        <v>43190</v>
      </c>
      <c r="T1652" s="1">
        <v>43200</v>
      </c>
      <c r="U1652" s="1">
        <v>43208</v>
      </c>
      <c r="V1652">
        <v>40</v>
      </c>
      <c r="W1652" s="1">
        <v>43248</v>
      </c>
      <c r="X1652" s="1">
        <v>43240</v>
      </c>
      <c r="Y1652" s="2">
        <v>297764762.70999998</v>
      </c>
      <c r="Z1652" s="2">
        <v>1008898.49</v>
      </c>
      <c r="AF1652" s="2">
        <v>4001808.9906703481</v>
      </c>
      <c r="AG1652" s="14">
        <f>SUMIF('consultant-gross'!D:D,eslam.data!AQ1652,'consultant-gross'!F:F)</f>
        <v>10847277.713164091</v>
      </c>
      <c r="AH1652" s="14">
        <f>SUMIF('consultant-gross'!D:D,eslam.data!AQ1652,'consultant-gross'!G:G)</f>
        <v>297391694.21286768</v>
      </c>
      <c r="AI1652" s="14">
        <f>SUMIF('consultant-net'!D:D,eslam.data!AQ1652,'consultant-net'!F:F)</f>
        <v>6774937.5373426974</v>
      </c>
      <c r="AJ1652" s="2" t="str">
        <f>VLOOKUP(A1652,'eslam-to-invoicing'!A:B,2,0)</f>
        <v>EMAAR-PKG#53-UPTOWN</v>
      </c>
      <c r="AQ1652" s="2" t="str">
        <f t="shared" si="192"/>
        <v>Uptown PK #5331</v>
      </c>
      <c r="AR1652" s="2" t="str">
        <f t="shared" si="193"/>
        <v>EMAAR-PKG#53-UPTOWN31</v>
      </c>
    </row>
    <row r="1653" spans="1:44" hidden="1" x14ac:dyDescent="0.3">
      <c r="A1653" s="33" t="s">
        <v>11</v>
      </c>
      <c r="B1653" s="32">
        <f>VLOOKUP(A1653,Sheet1!A:B,2,0)</f>
        <v>1</v>
      </c>
      <c r="C1653" s="6">
        <v>32</v>
      </c>
      <c r="D1653" s="25"/>
      <c r="E1653" s="2">
        <v>4916024.5036740899</v>
      </c>
      <c r="F1653" s="26">
        <f>_xlfn.MAXIFS('data-from-invoicing'!E:E,'data-from-invoicing'!D:D,eslam.data!AR1653)</f>
        <v>4777477.68</v>
      </c>
      <c r="G1653" s="2">
        <f t="shared" si="190"/>
        <v>-138546.82367409021</v>
      </c>
      <c r="H1653" s="2"/>
      <c r="I1653" s="23"/>
      <c r="J1653" s="2">
        <f>SUMIF('collection only'!D:D,eslam.data!AQ1653,'collection only'!E:E)</f>
        <v>2358051.13</v>
      </c>
      <c r="K1653" s="26">
        <f>SUMIF('data-from-invoicing'!D:D,eslam.data!AR1653,'data-from-invoicing'!F:F)</f>
        <v>2883132.62</v>
      </c>
      <c r="L1653" s="2">
        <f t="shared" si="191"/>
        <v>525081.49000000022</v>
      </c>
      <c r="M1653" s="2"/>
      <c r="Q1653" s="23"/>
      <c r="R1653" s="2">
        <v>2387351.5744119291</v>
      </c>
      <c r="S1653" s="1">
        <v>43220</v>
      </c>
      <c r="T1653" s="1">
        <v>43230</v>
      </c>
      <c r="U1653" s="1">
        <v>43237</v>
      </c>
      <c r="V1653">
        <v>40</v>
      </c>
      <c r="W1653" s="1">
        <v>43277</v>
      </c>
      <c r="X1653" s="1">
        <v>43249</v>
      </c>
      <c r="Y1653" s="2">
        <v>302680787.21367413</v>
      </c>
      <c r="Z1653" s="2">
        <v>878601.91708958172</v>
      </c>
      <c r="AF1653" s="2">
        <v>4488322.2906703483</v>
      </c>
      <c r="AG1653" s="14">
        <f>SUMIF('consultant-gross'!D:D,eslam.data!AQ1653,'consultant-gross'!F:F)</f>
        <v>4916024.5036740899</v>
      </c>
      <c r="AH1653" s="14">
        <f>SUMIF('consultant-gross'!D:D,eslam.data!AQ1653,'consultant-gross'!G:G)</f>
        <v>302680787.21367407</v>
      </c>
      <c r="AI1653" s="14">
        <f>SUMIF('consultant-net'!D:D,eslam.data!AQ1653,'consultant-net'!F:F)</f>
        <v>2387351.5744119287</v>
      </c>
      <c r="AJ1653" s="2" t="str">
        <f>VLOOKUP(A1653,'eslam-to-invoicing'!A:B,2,0)</f>
        <v>EMAAR-PKG#53-UPTOWN</v>
      </c>
      <c r="AQ1653" s="2" t="str">
        <f t="shared" si="192"/>
        <v>Uptown PK #5332</v>
      </c>
      <c r="AR1653" s="2" t="str">
        <f t="shared" si="193"/>
        <v>EMAAR-PKG#53-UPTOWN32</v>
      </c>
    </row>
    <row r="1654" spans="1:44" hidden="1" x14ac:dyDescent="0.3">
      <c r="A1654" s="33" t="s">
        <v>11</v>
      </c>
      <c r="B1654" s="32">
        <f>VLOOKUP(A1654,Sheet1!A:B,2,0)</f>
        <v>1</v>
      </c>
      <c r="C1654" s="6">
        <v>33</v>
      </c>
      <c r="D1654" s="25"/>
      <c r="E1654" s="2">
        <v>3312628.1623259778</v>
      </c>
      <c r="F1654" s="26">
        <f>_xlfn.MAXIFS('data-from-invoicing'!E:E,'data-from-invoicing'!D:D,eslam.data!AR1654)</f>
        <v>3219269.97</v>
      </c>
      <c r="G1654" s="2">
        <f t="shared" si="190"/>
        <v>-93358.192325977609</v>
      </c>
      <c r="H1654" s="2"/>
      <c r="I1654" s="23"/>
      <c r="J1654" s="2">
        <f>SUMIF('collection only'!D:D,eslam.data!AQ1654,'collection only'!E:E)</f>
        <v>2690853.59</v>
      </c>
      <c r="K1654" s="26">
        <f>SUMIF('data-from-invoicing'!D:D,eslam.data!AR1654,'data-from-invoicing'!F:F)</f>
        <v>2214577.5</v>
      </c>
      <c r="L1654" s="2">
        <f t="shared" si="191"/>
        <v>-476276.08999999985</v>
      </c>
      <c r="M1654" s="2"/>
      <c r="Q1654" s="23"/>
      <c r="R1654" s="2">
        <v>2709512.38</v>
      </c>
      <c r="S1654" s="1">
        <v>43251</v>
      </c>
      <c r="T1654" s="1">
        <v>43266</v>
      </c>
      <c r="U1654" s="1">
        <v>43275</v>
      </c>
      <c r="V1654">
        <v>40</v>
      </c>
      <c r="W1654" s="1">
        <v>43315</v>
      </c>
      <c r="X1654" s="1">
        <v>43291</v>
      </c>
      <c r="Y1654" s="2">
        <v>305993415.37599999</v>
      </c>
      <c r="Z1654" s="2">
        <v>613573.28</v>
      </c>
      <c r="AF1654" s="2">
        <v>4562822.2906703483</v>
      </c>
      <c r="AG1654" s="14">
        <f>SUMIF('consultant-gross'!D:D,eslam.data!AQ1654,'consultant-gross'!F:F)</f>
        <v>3312628.1575558782</v>
      </c>
      <c r="AH1654" s="14">
        <f>SUMIF('consultant-gross'!D:D,eslam.data!AQ1654,'consultant-gross'!G:G)</f>
        <v>305993415.37122995</v>
      </c>
      <c r="AI1654" s="14">
        <f>SUMIF('consultant-net'!D:D,eslam.data!AQ1654,'consultant-net'!F:F)</f>
        <v>3964599.8563791513</v>
      </c>
      <c r="AJ1654" s="2" t="str">
        <f>VLOOKUP(A1654,'eslam-to-invoicing'!A:B,2,0)</f>
        <v>EMAAR-PKG#53-UPTOWN</v>
      </c>
      <c r="AQ1654" s="2" t="str">
        <f t="shared" si="192"/>
        <v>Uptown PK #5333</v>
      </c>
      <c r="AR1654" s="2" t="str">
        <f t="shared" si="193"/>
        <v>EMAAR-PKG#53-UPTOWN33</v>
      </c>
    </row>
    <row r="1655" spans="1:44" hidden="1" x14ac:dyDescent="0.3">
      <c r="A1655" s="33" t="s">
        <v>11</v>
      </c>
      <c r="B1655" s="32">
        <f>VLOOKUP(A1655,Sheet1!A:B,2,0)</f>
        <v>1</v>
      </c>
      <c r="C1655" s="6">
        <v>34</v>
      </c>
      <c r="D1655" s="25"/>
      <c r="E1655" s="2">
        <v>73574.69225692749</v>
      </c>
      <c r="F1655" s="26">
        <f>_xlfn.MAXIFS('data-from-invoicing'!E:E,'data-from-invoicing'!D:D,eslam.data!AR1655)</f>
        <v>62924.2</v>
      </c>
      <c r="G1655" s="2">
        <f t="shared" si="190"/>
        <v>-10650.492256927493</v>
      </c>
      <c r="H1655" s="2"/>
      <c r="I1655" s="23"/>
      <c r="J1655" s="2">
        <f>SUMIF('collection only'!D:D,eslam.data!AQ1655,'collection only'!E:E)</f>
        <v>1431626.0807167888</v>
      </c>
      <c r="K1655" s="26">
        <f>SUMIF('data-from-invoicing'!D:D,eslam.data!AR1655,'data-from-invoicing'!F:F)</f>
        <v>1344501.4</v>
      </c>
      <c r="L1655" s="2">
        <f t="shared" si="191"/>
        <v>-87124.680716788862</v>
      </c>
      <c r="M1655" s="2"/>
      <c r="Q1655" s="23"/>
      <c r="R1655" s="2">
        <v>1431626.080716789</v>
      </c>
      <c r="S1655" s="1">
        <v>43281</v>
      </c>
      <c r="T1655" s="1">
        <v>43291</v>
      </c>
      <c r="U1655" s="1">
        <v>43298</v>
      </c>
      <c r="V1655">
        <v>40</v>
      </c>
      <c r="W1655" s="1">
        <v>43338</v>
      </c>
      <c r="X1655" s="1">
        <v>43307</v>
      </c>
      <c r="Y1655" s="2">
        <v>306066990.06825697</v>
      </c>
      <c r="Z1655" s="2">
        <v>613573.28329544095</v>
      </c>
      <c r="AF1655" s="2">
        <v>4285977.930670348</v>
      </c>
      <c r="AG1655" s="14">
        <f>SUMIF('consultant-gross'!D:D,eslam.data!AQ1655,'consultant-gross'!F:F)</f>
        <v>73574.69225692749</v>
      </c>
      <c r="AH1655" s="14">
        <f>SUMIF('consultant-gross'!D:D,eslam.data!AQ1655,'consultant-gross'!G:G)</f>
        <v>306066990.06825697</v>
      </c>
      <c r="AI1655" s="14">
        <f>SUMIF('consultant-net'!D:D,eslam.data!AQ1655,'consultant-net'!F:F)</f>
        <v>1431626.0807167888</v>
      </c>
      <c r="AJ1655" s="2" t="str">
        <f>VLOOKUP(A1655,'eslam-to-invoicing'!A:B,2,0)</f>
        <v>EMAAR-PKG#53-UPTOWN</v>
      </c>
      <c r="AQ1655" s="2" t="str">
        <f t="shared" si="192"/>
        <v>Uptown PK #5334</v>
      </c>
      <c r="AR1655" s="2" t="str">
        <f t="shared" si="193"/>
        <v>EMAAR-PKG#53-UPTOWN34</v>
      </c>
    </row>
    <row r="1656" spans="1:44" hidden="1" x14ac:dyDescent="0.3">
      <c r="A1656" s="33" t="s">
        <v>11</v>
      </c>
      <c r="B1656" s="32">
        <f>VLOOKUP(A1656,Sheet1!A:B,2,0)</f>
        <v>1</v>
      </c>
      <c r="C1656" s="6">
        <v>35</v>
      </c>
      <c r="D1656" s="25"/>
      <c r="E1656" s="2">
        <v>3416261.3696286678</v>
      </c>
      <c r="F1656" s="26">
        <f>_xlfn.MAXIFS('data-from-invoicing'!E:E,'data-from-invoicing'!D:D,eslam.data!AR1656)</f>
        <v>3328558.25</v>
      </c>
      <c r="G1656" s="2">
        <f t="shared" si="190"/>
        <v>-87703.119628667831</v>
      </c>
      <c r="H1656" s="2"/>
      <c r="I1656" s="23"/>
      <c r="J1656" s="2">
        <f>SUMIF('collection only'!D:D,eslam.data!AQ1656,'collection only'!E:E)</f>
        <v>2466454.7599999998</v>
      </c>
      <c r="K1656" s="26">
        <f>SUMIF('data-from-invoicing'!D:D,eslam.data!AR1656,'data-from-invoicing'!F:F)</f>
        <v>2331143.9900000002</v>
      </c>
      <c r="L1656" s="2">
        <f t="shared" si="191"/>
        <v>-135310.76999999955</v>
      </c>
      <c r="M1656" s="2"/>
      <c r="Q1656" s="23"/>
      <c r="R1656" s="2">
        <v>2488623.0127404332</v>
      </c>
      <c r="S1656" s="1">
        <v>43312</v>
      </c>
      <c r="T1656" s="1">
        <v>43322</v>
      </c>
      <c r="U1656" s="1">
        <v>43328</v>
      </c>
      <c r="V1656">
        <v>40</v>
      </c>
      <c r="W1656" s="1">
        <v>43368</v>
      </c>
      <c r="X1656" s="1">
        <v>43355</v>
      </c>
      <c r="Y1656" s="2">
        <v>309483251.43788558</v>
      </c>
      <c r="Z1656" s="2">
        <v>385285.64860000001</v>
      </c>
      <c r="AF1656" s="2">
        <v>4958858.9290909087</v>
      </c>
      <c r="AG1656" s="14">
        <f>SUMIF('consultant-gross'!D:D,eslam.data!AQ1656,'consultant-gross'!F:F)</f>
        <v>3416261.3696286678</v>
      </c>
      <c r="AH1656" s="14">
        <f>SUMIF('consultant-gross'!D:D,eslam.data!AQ1656,'consultant-gross'!G:G)</f>
        <v>309483251.43788564</v>
      </c>
      <c r="AI1656" s="14">
        <f>SUMIF('consultant-net'!D:D,eslam.data!AQ1656,'consultant-net'!F:F)</f>
        <v>2488623.0127404332</v>
      </c>
      <c r="AJ1656" s="2" t="str">
        <f>VLOOKUP(A1656,'eslam-to-invoicing'!A:B,2,0)</f>
        <v>EMAAR-PKG#53-UPTOWN</v>
      </c>
      <c r="AQ1656" s="2" t="str">
        <f t="shared" si="192"/>
        <v>Uptown PK #5335</v>
      </c>
      <c r="AR1656" s="2" t="str">
        <f t="shared" si="193"/>
        <v>EMAAR-PKG#53-UPTOWN35</v>
      </c>
    </row>
    <row r="1657" spans="1:44" hidden="1" x14ac:dyDescent="0.3">
      <c r="A1657" s="33" t="s">
        <v>11</v>
      </c>
      <c r="B1657" s="32">
        <f>VLOOKUP(A1657,Sheet1!A:B,2,0)</f>
        <v>1</v>
      </c>
      <c r="C1657" s="6">
        <v>36</v>
      </c>
      <c r="D1657" s="25"/>
      <c r="E1657" s="2">
        <v>2041348.5871143939</v>
      </c>
      <c r="F1657" s="26">
        <f>_xlfn.MAXIFS('data-from-invoicing'!E:E,'data-from-invoicing'!D:D,eslam.data!AR1657)</f>
        <v>1983817.89</v>
      </c>
      <c r="G1657" s="2">
        <f t="shared" si="190"/>
        <v>-57530.697114394046</v>
      </c>
      <c r="H1657" s="2"/>
      <c r="I1657" s="23"/>
      <c r="J1657" s="2">
        <f>SUMIF('collection only'!D:D,eslam.data!AQ1657,'collection only'!E:E)</f>
        <v>2490213.39</v>
      </c>
      <c r="K1657" s="26">
        <f>SUMIF('data-from-invoicing'!D:D,eslam.data!AR1657,'data-from-invoicing'!F:F)</f>
        <v>3652834.8365000002</v>
      </c>
      <c r="L1657" s="2">
        <f t="shared" si="191"/>
        <v>1162621.4465000001</v>
      </c>
      <c r="M1657" s="2"/>
      <c r="Q1657" s="23"/>
      <c r="R1657" s="2">
        <v>2502552.38</v>
      </c>
      <c r="S1657" s="1">
        <v>43343</v>
      </c>
      <c r="T1657" s="1">
        <v>43353</v>
      </c>
      <c r="U1657" s="1">
        <v>43362</v>
      </c>
      <c r="V1657">
        <v>40</v>
      </c>
      <c r="W1657" s="1">
        <v>43402</v>
      </c>
      <c r="X1657" s="1">
        <v>43393</v>
      </c>
      <c r="Y1657" s="2">
        <v>311524600.02499998</v>
      </c>
      <c r="Z1657" s="2">
        <v>359304.44500000001</v>
      </c>
      <c r="AF1657" s="2">
        <v>4948858.9290909087</v>
      </c>
      <c r="AG1657" s="14">
        <f>SUMIF('consultant-gross'!D:D,eslam.data!AQ1657,'consultant-gross'!F:F)</f>
        <v>2041348.59421736</v>
      </c>
      <c r="AH1657" s="14">
        <f>SUMIF('consultant-gross'!D:D,eslam.data!AQ1657,'consultant-gross'!G:G)</f>
        <v>311524600.032103</v>
      </c>
      <c r="AI1657" s="14">
        <f>SUMIF('consultant-net'!D:D,eslam.data!AQ1657,'consultant-net'!F:F)</f>
        <v>4689979.7630767822</v>
      </c>
      <c r="AJ1657" s="2" t="str">
        <f>VLOOKUP(A1657,'eslam-to-invoicing'!A:B,2,0)</f>
        <v>EMAAR-PKG#53-UPTOWN</v>
      </c>
      <c r="AQ1657" s="2" t="str">
        <f t="shared" si="192"/>
        <v>Uptown PK #5336</v>
      </c>
      <c r="AR1657" s="2" t="str">
        <f t="shared" si="193"/>
        <v>EMAAR-PKG#53-UPTOWN36</v>
      </c>
    </row>
    <row r="1658" spans="1:44" hidden="1" x14ac:dyDescent="0.3">
      <c r="A1658" s="33" t="s">
        <v>11</v>
      </c>
      <c r="B1658" s="32">
        <f>VLOOKUP(A1658,Sheet1!A:B,2,0)</f>
        <v>1</v>
      </c>
      <c r="C1658" s="6">
        <v>37</v>
      </c>
      <c r="D1658" s="25"/>
      <c r="E1658" s="2">
        <v>1273110.6826965809</v>
      </c>
      <c r="F1658" s="26">
        <f>_xlfn.MAXIFS('data-from-invoicing'!E:E,'data-from-invoicing'!D:D,eslam.data!AR1658)</f>
        <v>0</v>
      </c>
      <c r="G1658" s="2">
        <f t="shared" si="190"/>
        <v>-1273110.6826965809</v>
      </c>
      <c r="H1658" s="2"/>
      <c r="I1658" s="23"/>
      <c r="J1658" s="2">
        <f>SUMIF('collection only'!D:D,eslam.data!AQ1658,'collection only'!E:E)</f>
        <v>1746850.68</v>
      </c>
      <c r="K1658" s="26">
        <f>SUMIF('data-from-invoicing'!D:D,eslam.data!AR1658,'data-from-invoicing'!F:F)</f>
        <v>0</v>
      </c>
      <c r="L1658" s="2">
        <f t="shared" si="191"/>
        <v>-1746850.68</v>
      </c>
      <c r="M1658" s="2"/>
      <c r="Q1658" s="23"/>
      <c r="R1658" s="2">
        <v>1753673.2424011829</v>
      </c>
      <c r="S1658" s="1">
        <v>43373</v>
      </c>
      <c r="T1658" s="1">
        <v>43383</v>
      </c>
      <c r="U1658" s="1">
        <v>43395</v>
      </c>
      <c r="V1658">
        <v>40</v>
      </c>
      <c r="W1658" s="1">
        <v>43435</v>
      </c>
      <c r="X1658" s="1">
        <v>43450</v>
      </c>
      <c r="Y1658" s="2">
        <v>312797710.70769662</v>
      </c>
      <c r="Z1658" s="2">
        <v>200543.77</v>
      </c>
      <c r="AF1658" s="2">
        <v>5687765.7472727271</v>
      </c>
      <c r="AG1658" s="14">
        <f>SUMIF('consultant-gross'!D:D,eslam.data!AQ1658,'consultant-gross'!F:F)</f>
        <v>1273110.6826965809</v>
      </c>
      <c r="AH1658" s="14">
        <f>SUMIF('consultant-gross'!D:D,eslam.data!AQ1658,'consultant-gross'!G:G)</f>
        <v>312797710.70769662</v>
      </c>
      <c r="AI1658" s="14">
        <f>SUMIF('consultant-net'!D:D,eslam.data!AQ1658,'consultant-net'!F:F)</f>
        <v>1753673.2424011827</v>
      </c>
      <c r="AJ1658" s="2" t="str">
        <f>VLOOKUP(A1658,'eslam-to-invoicing'!A:B,2,0)</f>
        <v>EMAAR-PKG#53-UPTOWN</v>
      </c>
      <c r="AQ1658" s="2" t="str">
        <f t="shared" si="192"/>
        <v>Uptown PK #5337</v>
      </c>
      <c r="AR1658" s="2" t="str">
        <f t="shared" si="193"/>
        <v>EMAAR-PKG#53-UPTOWN37</v>
      </c>
    </row>
    <row r="1659" spans="1:44" hidden="1" x14ac:dyDescent="0.3">
      <c r="A1659" s="33" t="s">
        <v>11</v>
      </c>
      <c r="B1659" s="32">
        <f>VLOOKUP(A1659,Sheet1!A:B,2,0)</f>
        <v>1</v>
      </c>
      <c r="C1659" s="6">
        <v>38</v>
      </c>
      <c r="D1659" s="25"/>
      <c r="E1659" s="2">
        <v>747405.61430335045</v>
      </c>
      <c r="F1659" s="26">
        <f>_xlfn.MAXIFS('data-from-invoicing'!E:E,'data-from-invoicing'!D:D,eslam.data!AR1659)</f>
        <v>726341.65</v>
      </c>
      <c r="G1659" s="2">
        <f t="shared" si="190"/>
        <v>-21063.964303350425</v>
      </c>
      <c r="H1659" s="2"/>
      <c r="I1659" s="23"/>
      <c r="J1659" s="2">
        <f>SUMIF('collection only'!D:D,eslam.data!AQ1659,'collection only'!E:E)</f>
        <v>1902092.11</v>
      </c>
      <c r="K1659" s="26">
        <f>SUMIF('data-from-invoicing'!D:D,eslam.data!AR1659,'data-from-invoicing'!F:F)</f>
        <v>3125949.8020000001</v>
      </c>
      <c r="L1659" s="2">
        <f t="shared" si="191"/>
        <v>1223857.692</v>
      </c>
      <c r="M1659" s="2"/>
      <c r="Q1659" s="23"/>
      <c r="R1659" s="2">
        <v>1048789.58</v>
      </c>
      <c r="S1659" s="1">
        <v>43496</v>
      </c>
      <c r="T1659" s="1">
        <v>43480</v>
      </c>
      <c r="U1659" s="1">
        <v>43481</v>
      </c>
      <c r="V1659">
        <v>40</v>
      </c>
      <c r="W1659" s="1">
        <v>43521</v>
      </c>
      <c r="X1659" s="1">
        <v>43514</v>
      </c>
      <c r="Y1659" s="2">
        <v>313545116.32200003</v>
      </c>
      <c r="Z1659" s="2">
        <v>200543.77</v>
      </c>
      <c r="AF1659" s="2">
        <v>6192106.3872727267</v>
      </c>
      <c r="AG1659" s="14">
        <f>SUMIF('consultant-gross'!D:D,eslam.data!AQ1659,'consultant-gross'!F:F)</f>
        <v>747405.61430335045</v>
      </c>
      <c r="AH1659" s="14">
        <f>SUMIF('consultant-gross'!D:D,eslam.data!AQ1659,'consultant-gross'!G:G)</f>
        <v>313545116.32199997</v>
      </c>
      <c r="AI1659" s="14">
        <f>SUMIF('consultant-net'!D:D,eslam.data!AQ1659,'consultant-net'!F:F)</f>
        <v>1048789.58</v>
      </c>
      <c r="AJ1659" s="2" t="str">
        <f>VLOOKUP(A1659,'eslam-to-invoicing'!A:B,2,0)</f>
        <v>EMAAR-PKG#53-UPTOWN</v>
      </c>
      <c r="AQ1659" s="2" t="str">
        <f t="shared" si="192"/>
        <v>Uptown PK #5338</v>
      </c>
      <c r="AR1659" s="2" t="str">
        <f t="shared" si="193"/>
        <v>EMAAR-PKG#53-UPTOWN38</v>
      </c>
    </row>
    <row r="1660" spans="1:44" hidden="1" x14ac:dyDescent="0.3">
      <c r="A1660" s="33" t="s">
        <v>11</v>
      </c>
      <c r="B1660" s="32">
        <f>VLOOKUP(A1660,Sheet1!A:B,2,0)</f>
        <v>1</v>
      </c>
      <c r="C1660" s="6">
        <v>39</v>
      </c>
      <c r="D1660" s="25"/>
      <c r="E1660" s="2">
        <v>32300.995737910271</v>
      </c>
      <c r="F1660" s="26">
        <f>_xlfn.MAXIFS('data-from-invoicing'!E:E,'data-from-invoicing'!D:D,eslam.data!AR1660)</f>
        <v>0</v>
      </c>
      <c r="G1660" s="2">
        <f t="shared" si="190"/>
        <v>-32300.995737910271</v>
      </c>
      <c r="H1660" s="2"/>
      <c r="I1660" s="23"/>
      <c r="J1660" s="2">
        <f>SUMIF('collection only'!D:D,eslam.data!AQ1660,'collection only'!E:E)</f>
        <v>943725.79</v>
      </c>
      <c r="K1660" s="26">
        <f>SUMIF('data-from-invoicing'!D:D,eslam.data!AR1660,'data-from-invoicing'!F:F)</f>
        <v>0</v>
      </c>
      <c r="L1660" s="2">
        <f t="shared" si="191"/>
        <v>-943725.79</v>
      </c>
      <c r="M1660" s="2"/>
      <c r="Q1660" s="23"/>
      <c r="R1660" s="2">
        <v>929614.03012084961</v>
      </c>
      <c r="S1660" s="1">
        <v>43555</v>
      </c>
      <c r="T1660" s="1">
        <v>43565</v>
      </c>
      <c r="U1660" s="1">
        <v>43566</v>
      </c>
      <c r="V1660">
        <v>40</v>
      </c>
      <c r="W1660" s="1">
        <v>43606</v>
      </c>
      <c r="X1660" s="1">
        <v>43576</v>
      </c>
      <c r="Y1660" s="2">
        <v>313577417.31773788</v>
      </c>
      <c r="Z1660" s="2">
        <v>200543.77</v>
      </c>
      <c r="AF1660" s="2">
        <v>5191842.6872727266</v>
      </c>
      <c r="AG1660" s="14">
        <f>SUMIF('consultant-gross'!D:D,eslam.data!AQ1660,'consultant-gross'!F:F)</f>
        <v>32300.995737910271</v>
      </c>
      <c r="AH1660" s="14">
        <f>SUMIF('consultant-gross'!D:D,eslam.data!AQ1660,'consultant-gross'!G:G)</f>
        <v>313577417.31773788</v>
      </c>
      <c r="AI1660" s="14">
        <f>SUMIF('consultant-net'!D:D,eslam.data!AQ1660,'consultant-net'!F:F)</f>
        <v>929614.03012084961</v>
      </c>
      <c r="AJ1660" s="2" t="str">
        <f>VLOOKUP(A1660,'eslam-to-invoicing'!A:B,2,0)</f>
        <v>EMAAR-PKG#53-UPTOWN</v>
      </c>
      <c r="AQ1660" s="2" t="str">
        <f t="shared" si="192"/>
        <v>Uptown PK #5339</v>
      </c>
      <c r="AR1660" s="2" t="str">
        <f t="shared" si="193"/>
        <v>EMAAR-PKG#53-UPTOWN39</v>
      </c>
    </row>
    <row r="1661" spans="1:44" hidden="1" x14ac:dyDescent="0.3">
      <c r="A1661" s="33" t="s">
        <v>11</v>
      </c>
      <c r="B1661" s="32">
        <f>VLOOKUP(A1661,Sheet1!A:B,2,0)</f>
        <v>1</v>
      </c>
      <c r="C1661" s="6">
        <v>40</v>
      </c>
      <c r="D1661" s="25"/>
      <c r="E1661" s="2">
        <v>52815.002262115479</v>
      </c>
      <c r="F1661" s="26">
        <f>_xlfn.MAXIFS('data-from-invoicing'!E:E,'data-from-invoicing'!D:D,eslam.data!AR1661)</f>
        <v>51326.53</v>
      </c>
      <c r="G1661" s="2">
        <f t="shared" si="190"/>
        <v>-1488.4722621154797</v>
      </c>
      <c r="H1661" s="2"/>
      <c r="I1661" s="23"/>
      <c r="J1661" s="2">
        <f>SUMIF('collection only'!D:D,eslam.data!AQ1661,'collection only'!E:E)</f>
        <v>1435222.17</v>
      </c>
      <c r="K1661" s="26">
        <f>SUMIF('data-from-invoicing'!D:D,eslam.data!AR1661,'data-from-invoicing'!F:F)</f>
        <v>11242137.74</v>
      </c>
      <c r="L1661" s="2">
        <f t="shared" si="191"/>
        <v>9806915.5700000003</v>
      </c>
      <c r="M1661" s="2"/>
      <c r="Q1661" s="23"/>
      <c r="R1661" s="2">
        <v>1435222.17</v>
      </c>
      <c r="S1661" s="1">
        <v>43616</v>
      </c>
      <c r="T1661" s="1">
        <v>43631</v>
      </c>
      <c r="U1661" s="1">
        <v>43634</v>
      </c>
      <c r="V1661">
        <v>40</v>
      </c>
      <c r="W1661" s="1">
        <v>43674</v>
      </c>
      <c r="X1661" s="1">
        <v>43662</v>
      </c>
      <c r="Y1661" s="2">
        <v>313630232.31999999</v>
      </c>
      <c r="Z1661" s="2">
        <v>200543.77</v>
      </c>
      <c r="AF1661" s="2">
        <v>0</v>
      </c>
      <c r="AG1661" s="14">
        <f>SUMIF('consultant-gross'!D:D,eslam.data!AQ1661,'consultant-gross'!F:F)</f>
        <v>52815.002262115479</v>
      </c>
      <c r="AH1661" s="14">
        <f>SUMIF('consultant-gross'!D:D,eslam.data!AQ1661,'consultant-gross'!G:G)</f>
        <v>313630232.31999999</v>
      </c>
      <c r="AI1661" s="14">
        <f>SUMIF('consultant-net'!D:D,eslam.data!AQ1661,'consultant-net'!F:F)</f>
        <v>1435222.17</v>
      </c>
      <c r="AJ1661" s="2" t="str">
        <f>VLOOKUP(A1661,'eslam-to-invoicing'!A:B,2,0)</f>
        <v>EMAAR-PKG#53-UPTOWN</v>
      </c>
      <c r="AQ1661" s="2" t="str">
        <f t="shared" si="192"/>
        <v>Uptown PK #5340</v>
      </c>
      <c r="AR1661" s="2" t="str">
        <f t="shared" si="193"/>
        <v>EMAAR-PKG#53-UPTOWN40</v>
      </c>
    </row>
    <row r="1662" spans="1:44" hidden="1" x14ac:dyDescent="0.3">
      <c r="A1662" s="6" t="s">
        <v>11</v>
      </c>
      <c r="B1662" s="6">
        <f>VLOOKUP(A1662,Sheet1!A:B,2,0)</f>
        <v>1</v>
      </c>
      <c r="C1662" s="6">
        <v>41</v>
      </c>
      <c r="D1662" s="25"/>
      <c r="E1662" s="2">
        <v>0</v>
      </c>
      <c r="F1662" s="26">
        <f>_xlfn.MAXIFS('data-from-invoicing'!E:E,'data-from-invoicing'!D:D,eslam.data!AR1662)</f>
        <v>0</v>
      </c>
      <c r="G1662" s="2">
        <f t="shared" si="190"/>
        <v>0</v>
      </c>
      <c r="H1662" s="2"/>
      <c r="I1662" s="23"/>
      <c r="J1662" s="2">
        <f>SUMIF('collection only'!D:D,eslam.data!AQ1662,'collection only'!E:E)</f>
        <v>4202366.45</v>
      </c>
      <c r="K1662" s="26">
        <f>SUMIF('data-from-invoicing'!D:D,eslam.data!AR1662,'data-from-invoicing'!F:F)</f>
        <v>0</v>
      </c>
      <c r="L1662" s="2">
        <f t="shared" si="191"/>
        <v>-4202366.45</v>
      </c>
      <c r="M1662" s="2"/>
      <c r="Q1662" s="23"/>
      <c r="R1662" s="2">
        <v>4202366.45</v>
      </c>
      <c r="S1662" s="1">
        <v>43708</v>
      </c>
      <c r="T1662" s="1">
        <v>43692</v>
      </c>
      <c r="U1662" s="1">
        <v>43697</v>
      </c>
      <c r="V1662">
        <v>40</v>
      </c>
      <c r="W1662" s="1">
        <v>43737</v>
      </c>
      <c r="X1662" s="1">
        <v>43697</v>
      </c>
      <c r="Y1662" s="2">
        <v>313630232.31999999</v>
      </c>
      <c r="Z1662" s="2">
        <v>200543.77</v>
      </c>
      <c r="AF1662" s="2">
        <v>0</v>
      </c>
      <c r="AG1662" s="14">
        <f>SUMIF('consultant-gross'!D:D,eslam.data!AQ1662,'consultant-gross'!F:F)</f>
        <v>0</v>
      </c>
      <c r="AH1662" s="14">
        <f>SUMIF('consultant-gross'!D:D,eslam.data!AQ1662,'consultant-gross'!G:G)</f>
        <v>0</v>
      </c>
      <c r="AI1662" s="14">
        <f>SUMIF('consultant-net'!D:D,eslam.data!AQ1662,'consultant-net'!F:F)</f>
        <v>4202366.45</v>
      </c>
      <c r="AJ1662" s="2" t="str">
        <f>VLOOKUP(A1662,'eslam-to-invoicing'!A:B,2,0)</f>
        <v>EMAAR-PKG#53-UPTOWN</v>
      </c>
      <c r="AQ1662" s="2" t="str">
        <f t="shared" si="192"/>
        <v>Uptown PK #5341</v>
      </c>
      <c r="AR1662" s="2" t="str">
        <f t="shared" si="193"/>
        <v>EMAAR-PKG#53-UPTOWN41</v>
      </c>
    </row>
    <row r="1663" spans="1:44" hidden="1" x14ac:dyDescent="0.3">
      <c r="A1663" s="33" t="s">
        <v>11</v>
      </c>
      <c r="B1663" s="32">
        <f>VLOOKUP(A1663,Sheet1!A:B,2,0)</f>
        <v>1</v>
      </c>
      <c r="C1663" s="6">
        <v>42</v>
      </c>
      <c r="D1663" s="25"/>
      <c r="E1663" s="2">
        <v>4356349.9399999976</v>
      </c>
      <c r="F1663" s="26">
        <f>_xlfn.MAXIFS('data-from-invoicing'!E:E,'data-from-invoicing'!D:D,eslam.data!AR1663)</f>
        <v>0</v>
      </c>
      <c r="G1663" s="2">
        <f t="shared" si="190"/>
        <v>-4356349.9399999976</v>
      </c>
      <c r="H1663" s="2"/>
      <c r="I1663" s="23"/>
      <c r="J1663" s="2">
        <f>SUMIF('collection only'!D:D,eslam.data!AQ1663,'collection only'!E:E)</f>
        <v>1380970.95</v>
      </c>
      <c r="K1663" s="26">
        <f>SUMIF('data-from-invoicing'!D:D,eslam.data!AR1663,'data-from-invoicing'!F:F)</f>
        <v>0</v>
      </c>
      <c r="L1663" s="2">
        <f t="shared" si="191"/>
        <v>-1380970.95</v>
      </c>
      <c r="M1663" s="2"/>
      <c r="Q1663" s="23"/>
      <c r="R1663" s="2">
        <v>1380970.95</v>
      </c>
      <c r="S1663" s="1">
        <v>43830</v>
      </c>
      <c r="T1663" s="1">
        <v>43814</v>
      </c>
      <c r="U1663" s="1">
        <v>43818</v>
      </c>
      <c r="V1663">
        <v>40</v>
      </c>
      <c r="W1663" s="1">
        <v>43858</v>
      </c>
      <c r="X1663" s="1">
        <v>43856</v>
      </c>
      <c r="Y1663" s="2">
        <v>317986582.25999999</v>
      </c>
      <c r="Z1663" s="2">
        <v>200543.77</v>
      </c>
      <c r="AF1663" s="2">
        <v>0</v>
      </c>
      <c r="AG1663" s="14">
        <f>SUMIF('consultant-gross'!D:D,eslam.data!AQ1663,'consultant-gross'!F:F)</f>
        <v>0</v>
      </c>
      <c r="AH1663" s="14">
        <f>SUMIF('consultant-gross'!D:D,eslam.data!AQ1663,'consultant-gross'!G:G)</f>
        <v>0</v>
      </c>
      <c r="AI1663" s="14">
        <f>SUMIF('consultant-net'!D:D,eslam.data!AQ1663,'consultant-net'!F:F)</f>
        <v>0</v>
      </c>
      <c r="AJ1663" s="2" t="str">
        <f>VLOOKUP(A1663,'eslam-to-invoicing'!A:B,2,0)</f>
        <v>EMAAR-PKG#53-UPTOWN</v>
      </c>
      <c r="AQ1663" s="2" t="str">
        <f t="shared" si="192"/>
        <v>Uptown PK #5342</v>
      </c>
      <c r="AR1663" s="2" t="str">
        <f t="shared" si="193"/>
        <v>EMAAR-PKG#53-UPTOWN42</v>
      </c>
    </row>
    <row r="1664" spans="1:44" hidden="1" x14ac:dyDescent="0.3">
      <c r="A1664" s="33" t="s">
        <v>11</v>
      </c>
      <c r="B1664" s="32">
        <f>VLOOKUP(A1664,Sheet1!A:B,2,0)</f>
        <v>1</v>
      </c>
      <c r="C1664" s="6">
        <v>43</v>
      </c>
      <c r="D1664" s="25"/>
      <c r="E1664" s="2">
        <v>3411373.5600000019</v>
      </c>
      <c r="F1664" s="26">
        <f>_xlfn.MAXIFS('data-from-invoicing'!E:E,'data-from-invoicing'!D:D,eslam.data!AR1664)</f>
        <v>0</v>
      </c>
      <c r="G1664" s="2">
        <f t="shared" si="190"/>
        <v>-3411373.5600000019</v>
      </c>
      <c r="H1664" s="2"/>
      <c r="I1664" s="23"/>
      <c r="J1664" s="2">
        <f>SUMIF('collection only'!D:D,eslam.data!AQ1664,'collection only'!E:E)</f>
        <v>4834138.97</v>
      </c>
      <c r="K1664" s="26">
        <f>SUMIF('data-from-invoicing'!D:D,eslam.data!AR1664,'data-from-invoicing'!F:F)</f>
        <v>0</v>
      </c>
      <c r="L1664" s="2">
        <f t="shared" si="191"/>
        <v>-4834138.97</v>
      </c>
      <c r="M1664" s="2"/>
      <c r="Q1664" s="23"/>
      <c r="R1664" s="2">
        <v>3747539.31</v>
      </c>
      <c r="S1664" s="1">
        <v>43890</v>
      </c>
      <c r="T1664" s="1">
        <v>43886</v>
      </c>
      <c r="U1664" s="1">
        <v>43900</v>
      </c>
      <c r="V1664">
        <v>40</v>
      </c>
      <c r="W1664" s="1">
        <v>43940</v>
      </c>
      <c r="X1664" s="1">
        <v>43936</v>
      </c>
      <c r="Y1664" s="2">
        <v>321397955.81999999</v>
      </c>
      <c r="Z1664" s="2">
        <v>200543.77</v>
      </c>
      <c r="AF1664" s="2">
        <v>0</v>
      </c>
      <c r="AG1664" s="14">
        <f>SUMIF('consultant-gross'!D:D,eslam.data!AQ1664,'consultant-gross'!F:F)</f>
        <v>0</v>
      </c>
      <c r="AH1664" s="14">
        <f>SUMIF('consultant-gross'!D:D,eslam.data!AQ1664,'consultant-gross'!G:G)</f>
        <v>0</v>
      </c>
      <c r="AI1664" s="14">
        <f>SUMIF('consultant-net'!D:D,eslam.data!AQ1664,'consultant-net'!F:F)</f>
        <v>0</v>
      </c>
      <c r="AJ1664" s="2" t="str">
        <f>VLOOKUP(A1664,'eslam-to-invoicing'!A:B,2,0)</f>
        <v>EMAAR-PKG#53-UPTOWN</v>
      </c>
      <c r="AQ1664" s="2" t="str">
        <f t="shared" si="192"/>
        <v>Uptown PK #5343</v>
      </c>
      <c r="AR1664" s="2" t="str">
        <f t="shared" si="193"/>
        <v>EMAAR-PKG#53-UPTOWN43</v>
      </c>
    </row>
    <row r="1665" spans="1:44" hidden="1" x14ac:dyDescent="0.3">
      <c r="A1665" s="6" t="s">
        <v>10</v>
      </c>
      <c r="B1665" s="6">
        <f>VLOOKUP(A1665,Sheet1!A:B,2,0)</f>
        <v>1</v>
      </c>
      <c r="C1665" s="6">
        <v>7</v>
      </c>
      <c r="D1665" s="25"/>
      <c r="F1665" s="26">
        <f>_xlfn.MAXIFS('data-from-invoicing'!E:E,'data-from-invoicing'!D:D,eslam.data!AR1665)</f>
        <v>0</v>
      </c>
      <c r="G1665" s="2">
        <f t="shared" si="190"/>
        <v>0</v>
      </c>
      <c r="H1665" s="2"/>
      <c r="I1665" s="23"/>
      <c r="J1665" s="2">
        <f>SUMIF('collection only'!D:D,eslam.data!AQ1665,'collection only'!E:E)</f>
        <v>1684908.09</v>
      </c>
      <c r="K1665" s="26">
        <f>SUMIF('data-from-invoicing'!D:D,eslam.data!AR1665,'data-from-invoicing'!F:F)</f>
        <v>0</v>
      </c>
      <c r="L1665" s="2">
        <f t="shared" si="191"/>
        <v>-1684908.09</v>
      </c>
      <c r="M1665" s="2"/>
      <c r="Q1665" s="23"/>
      <c r="R1665" s="2">
        <v>1684908.08</v>
      </c>
      <c r="S1665" s="1">
        <v>43008</v>
      </c>
      <c r="T1665" s="1">
        <v>43008</v>
      </c>
      <c r="U1665" s="1">
        <v>43012</v>
      </c>
      <c r="V1665">
        <v>40</v>
      </c>
      <c r="W1665" s="1">
        <v>43052</v>
      </c>
      <c r="X1665" s="1">
        <v>43026</v>
      </c>
      <c r="Y1665" s="2">
        <v>18419996.59</v>
      </c>
      <c r="Z1665" s="2">
        <v>0</v>
      </c>
      <c r="AF1665" s="2">
        <v>136775.69</v>
      </c>
      <c r="AG1665" s="14">
        <f>SUMIF('consultant-gross'!D:D,eslam.data!AQ1665,'consultant-gross'!F:F)</f>
        <v>0</v>
      </c>
      <c r="AH1665" s="14">
        <f>SUMIF('consultant-gross'!D:D,eslam.data!AQ1665,'consultant-gross'!G:G)</f>
        <v>0</v>
      </c>
      <c r="AI1665" s="14">
        <f>SUMIF('consultant-net'!D:D,eslam.data!AQ1665,'consultant-net'!F:F)</f>
        <v>0</v>
      </c>
      <c r="AJ1665" s="2" t="str">
        <f>VLOOKUP(A1665,'eslam-to-invoicing'!A:B,2,0)</f>
        <v>EMAAR-PKG#62-UPTOWN</v>
      </c>
      <c r="AQ1665" s="2" t="str">
        <f t="shared" si="192"/>
        <v>Uptown PK #627</v>
      </c>
      <c r="AR1665" s="2" t="str">
        <f t="shared" si="193"/>
        <v>EMAAR-PKG#62-UPTOWN7</v>
      </c>
    </row>
    <row r="1666" spans="1:44" hidden="1" x14ac:dyDescent="0.3">
      <c r="A1666" s="33" t="s">
        <v>10</v>
      </c>
      <c r="B1666" s="32">
        <f>VLOOKUP(A1666,Sheet1!A:B,2,0)</f>
        <v>1</v>
      </c>
      <c r="C1666" s="6">
        <v>8</v>
      </c>
      <c r="D1666" s="25"/>
      <c r="E1666" s="2">
        <v>4024169.6400000011</v>
      </c>
      <c r="F1666" s="26">
        <f>_xlfn.MAXIFS('data-from-invoicing'!E:E,'data-from-invoicing'!D:D,eslam.data!AR1666)</f>
        <v>0</v>
      </c>
      <c r="G1666" s="2">
        <f t="shared" si="190"/>
        <v>-4024169.6400000011</v>
      </c>
      <c r="H1666" s="2"/>
      <c r="I1666" s="23"/>
      <c r="J1666" s="2">
        <f>SUMIF('collection only'!D:D,eslam.data!AQ1666,'collection only'!E:E)</f>
        <v>2970870.89</v>
      </c>
      <c r="K1666" s="26">
        <f>SUMIF('data-from-invoicing'!D:D,eslam.data!AR1666,'data-from-invoicing'!F:F)</f>
        <v>0</v>
      </c>
      <c r="L1666" s="2">
        <f t="shared" si="191"/>
        <v>-2970870.89</v>
      </c>
      <c r="M1666" s="2"/>
      <c r="Q1666" s="23"/>
      <c r="R1666" s="2">
        <v>2970870.89</v>
      </c>
      <c r="S1666" s="1">
        <v>43039</v>
      </c>
      <c r="T1666" s="1">
        <v>43039</v>
      </c>
      <c r="U1666" s="1">
        <v>43041</v>
      </c>
      <c r="V1666">
        <v>40</v>
      </c>
      <c r="W1666" s="1">
        <v>43081</v>
      </c>
      <c r="X1666" s="1">
        <v>43053</v>
      </c>
      <c r="Y1666" s="2">
        <v>22444166.23</v>
      </c>
      <c r="Z1666" s="2">
        <v>1403336.04</v>
      </c>
      <c r="AF1666" s="2">
        <v>169833.53</v>
      </c>
      <c r="AG1666" s="14">
        <f>SUMIF('consultant-gross'!D:D,eslam.data!AQ1666,'consultant-gross'!F:F)</f>
        <v>4024169.6400000006</v>
      </c>
      <c r="AH1666" s="14">
        <f>SUMIF('consultant-gross'!D:D,eslam.data!AQ1666,'consultant-gross'!G:G)</f>
        <v>22444166.23</v>
      </c>
      <c r="AI1666" s="14">
        <f>SUMIF('consultant-net'!D:D,eslam.data!AQ1666,'consultant-net'!F:F)</f>
        <v>2970870.89</v>
      </c>
      <c r="AJ1666" s="2" t="str">
        <f>VLOOKUP(A1666,'eslam-to-invoicing'!A:B,2,0)</f>
        <v>EMAAR-PKG#62-UPTOWN</v>
      </c>
      <c r="AQ1666" s="2" t="str">
        <f t="shared" si="192"/>
        <v>Uptown PK #628</v>
      </c>
      <c r="AR1666" s="2" t="str">
        <f t="shared" si="193"/>
        <v>EMAAR-PKG#62-UPTOWN8</v>
      </c>
    </row>
    <row r="1667" spans="1:44" hidden="1" x14ac:dyDescent="0.3">
      <c r="A1667" s="33" t="s">
        <v>10</v>
      </c>
      <c r="B1667" s="32">
        <f>VLOOKUP(A1667,Sheet1!A:B,2,0)</f>
        <v>1</v>
      </c>
      <c r="C1667" s="6">
        <v>9</v>
      </c>
      <c r="D1667" s="25"/>
      <c r="E1667" s="2">
        <v>3353637.0280000009</v>
      </c>
      <c r="F1667" s="26">
        <f>_xlfn.MAXIFS('data-from-invoicing'!E:E,'data-from-invoicing'!D:D,eslam.data!AR1667)</f>
        <v>0</v>
      </c>
      <c r="G1667" s="2">
        <f t="shared" si="190"/>
        <v>-3353637.0280000009</v>
      </c>
      <c r="H1667" s="2"/>
      <c r="I1667" s="23"/>
      <c r="J1667" s="2">
        <f>SUMIF('collection only'!D:D,eslam.data!AQ1667,'collection only'!E:E)</f>
        <v>2124952.16</v>
      </c>
      <c r="K1667" s="26">
        <f>SUMIF('data-from-invoicing'!D:D,eslam.data!AR1667,'data-from-invoicing'!F:F)</f>
        <v>0</v>
      </c>
      <c r="L1667" s="2">
        <f t="shared" si="191"/>
        <v>-2124952.16</v>
      </c>
      <c r="M1667" s="2"/>
      <c r="Q1667" s="23"/>
      <c r="R1667" s="2">
        <v>2124952.16</v>
      </c>
      <c r="S1667" s="1">
        <v>43069</v>
      </c>
      <c r="T1667" s="1">
        <v>43069</v>
      </c>
      <c r="U1667" s="1">
        <v>43073</v>
      </c>
      <c r="V1667">
        <v>40</v>
      </c>
      <c r="W1667" s="1">
        <v>43113</v>
      </c>
      <c r="X1667" s="1">
        <v>43090</v>
      </c>
      <c r="Y1667" s="2">
        <v>25797803.258000001</v>
      </c>
      <c r="Z1667" s="2">
        <v>1883218.402</v>
      </c>
      <c r="AF1667" s="2">
        <v>193475.95</v>
      </c>
      <c r="AG1667" s="14">
        <f>SUMIF('consultant-gross'!D:D,eslam.data!AQ1667,'consultant-gross'!F:F)</f>
        <v>3353637.0280000009</v>
      </c>
      <c r="AH1667" s="14">
        <f>SUMIF('consultant-gross'!D:D,eslam.data!AQ1667,'consultant-gross'!G:G)</f>
        <v>25797803.258000001</v>
      </c>
      <c r="AI1667" s="14">
        <f>SUMIF('consultant-net'!D:D,eslam.data!AQ1667,'consultant-net'!F:F)</f>
        <v>2124952.16</v>
      </c>
      <c r="AJ1667" s="2" t="str">
        <f>VLOOKUP(A1667,'eslam-to-invoicing'!A:B,2,0)</f>
        <v>EMAAR-PKG#62-UPTOWN</v>
      </c>
      <c r="AQ1667" s="2" t="str">
        <f t="shared" si="192"/>
        <v>Uptown PK #629</v>
      </c>
      <c r="AR1667" s="2" t="str">
        <f t="shared" si="193"/>
        <v>EMAAR-PKG#62-UPTOWN9</v>
      </c>
    </row>
    <row r="1668" spans="1:44" hidden="1" x14ac:dyDescent="0.3">
      <c r="A1668" s="33" t="s">
        <v>10</v>
      </c>
      <c r="B1668" s="32">
        <f>VLOOKUP(A1668,Sheet1!A:B,2,0)</f>
        <v>1</v>
      </c>
      <c r="C1668" s="6">
        <v>10</v>
      </c>
      <c r="D1668" s="25"/>
      <c r="E1668" s="2">
        <v>3315629.904999997</v>
      </c>
      <c r="F1668" s="26">
        <f>_xlfn.MAXIFS('data-from-invoicing'!E:E,'data-from-invoicing'!D:D,eslam.data!AR1668)</f>
        <v>0</v>
      </c>
      <c r="G1668" s="2">
        <f t="shared" si="190"/>
        <v>-3315629.904999997</v>
      </c>
      <c r="H1668" s="2"/>
      <c r="I1668" s="23"/>
      <c r="J1668" s="2">
        <f>SUMIF('collection only'!D:D,eslam.data!AQ1668,'collection only'!E:E)</f>
        <v>2207449.91</v>
      </c>
      <c r="K1668" s="26">
        <f>SUMIF('data-from-invoicing'!D:D,eslam.data!AR1668,'data-from-invoicing'!F:F)</f>
        <v>0</v>
      </c>
      <c r="L1668" s="2">
        <f t="shared" si="191"/>
        <v>-2207449.91</v>
      </c>
      <c r="M1668" s="2"/>
      <c r="Q1668" s="23"/>
      <c r="R1668" s="2">
        <v>2207449.91</v>
      </c>
      <c r="S1668" s="1">
        <v>43100</v>
      </c>
      <c r="T1668" s="1">
        <v>43096</v>
      </c>
      <c r="U1668" s="1">
        <v>43099</v>
      </c>
      <c r="V1668">
        <v>40</v>
      </c>
      <c r="W1668" s="1">
        <v>43139</v>
      </c>
      <c r="X1668" s="1">
        <v>43118</v>
      </c>
      <c r="Y1668" s="2">
        <v>29113433.162999999</v>
      </c>
      <c r="Z1668" s="2">
        <v>2376274.3769999999</v>
      </c>
      <c r="AF1668" s="2">
        <v>216794.47</v>
      </c>
      <c r="AG1668" s="14">
        <f>SUMIF('consultant-gross'!D:D,eslam.data!AQ1668,'consultant-gross'!F:F)</f>
        <v>3315629.9049999975</v>
      </c>
      <c r="AH1668" s="14">
        <f>SUMIF('consultant-gross'!D:D,eslam.data!AQ1668,'consultant-gross'!G:G)</f>
        <v>29113433.162999999</v>
      </c>
      <c r="AI1668" s="14">
        <f>SUMIF('consultant-net'!D:D,eslam.data!AQ1668,'consultant-net'!F:F)</f>
        <v>2207449.91</v>
      </c>
      <c r="AJ1668" s="2" t="str">
        <f>VLOOKUP(A1668,'eslam-to-invoicing'!A:B,2,0)</f>
        <v>EMAAR-PKG#62-UPTOWN</v>
      </c>
      <c r="AQ1668" s="2" t="str">
        <f t="shared" si="192"/>
        <v>Uptown PK #6210</v>
      </c>
      <c r="AR1668" s="2" t="str">
        <f t="shared" si="193"/>
        <v>EMAAR-PKG#62-UPTOWN10</v>
      </c>
    </row>
    <row r="1669" spans="1:44" hidden="1" x14ac:dyDescent="0.3">
      <c r="A1669" s="33" t="s">
        <v>10</v>
      </c>
      <c r="B1669" s="32">
        <f>VLOOKUP(A1669,Sheet1!A:B,2,0)</f>
        <v>1</v>
      </c>
      <c r="C1669" s="6">
        <v>11</v>
      </c>
      <c r="D1669" s="25"/>
      <c r="E1669" s="2">
        <v>3273536.5770000028</v>
      </c>
      <c r="F1669" s="26">
        <f>_xlfn.MAXIFS('data-from-invoicing'!E:E,'data-from-invoicing'!D:D,eslam.data!AR1669)</f>
        <v>0</v>
      </c>
      <c r="G1669" s="2">
        <f t="shared" si="190"/>
        <v>-3273536.5770000028</v>
      </c>
      <c r="H1669" s="2"/>
      <c r="I1669" s="23"/>
      <c r="J1669" s="2">
        <f>SUMIF('collection only'!D:D,eslam.data!AQ1669,'collection only'!E:E)</f>
        <v>1524280.94</v>
      </c>
      <c r="K1669" s="26">
        <f>SUMIF('data-from-invoicing'!D:D,eslam.data!AR1669,'data-from-invoicing'!F:F)</f>
        <v>0</v>
      </c>
      <c r="L1669" s="2">
        <f t="shared" si="191"/>
        <v>-1524280.94</v>
      </c>
      <c r="M1669" s="2"/>
      <c r="Q1669" s="23"/>
      <c r="R1669" s="2">
        <v>1524280.94</v>
      </c>
      <c r="S1669" s="1">
        <v>43131</v>
      </c>
      <c r="T1669" s="1">
        <v>43131</v>
      </c>
      <c r="U1669" s="1">
        <v>43134</v>
      </c>
      <c r="V1669">
        <v>40</v>
      </c>
      <c r="W1669" s="1">
        <v>43174</v>
      </c>
      <c r="X1669" s="1">
        <v>43146</v>
      </c>
      <c r="Y1669" s="2">
        <v>32386969.739999998</v>
      </c>
      <c r="Z1669" s="2">
        <v>1872928.9681230001</v>
      </c>
      <c r="AF1669" s="2">
        <v>233754.86</v>
      </c>
      <c r="AG1669" s="14">
        <f>SUMIF('consultant-gross'!D:D,eslam.data!AQ1669,'consultant-gross'!F:F)</f>
        <v>3260036.5784609094</v>
      </c>
      <c r="AH1669" s="14">
        <f>SUMIF('consultant-gross'!D:D,eslam.data!AQ1669,'consultant-gross'!G:G)</f>
        <v>32373469.741460908</v>
      </c>
      <c r="AI1669" s="14">
        <f>SUMIF('consultant-net'!D:D,eslam.data!AQ1669,'consultant-net'!F:F)</f>
        <v>1516852.7459610133</v>
      </c>
      <c r="AJ1669" s="2" t="str">
        <f>VLOOKUP(A1669,'eslam-to-invoicing'!A:B,2,0)</f>
        <v>EMAAR-PKG#62-UPTOWN</v>
      </c>
      <c r="AQ1669" s="2" t="str">
        <f t="shared" si="192"/>
        <v>Uptown PK #6211</v>
      </c>
      <c r="AR1669" s="2" t="str">
        <f t="shared" si="193"/>
        <v>EMAAR-PKG#62-UPTOWN11</v>
      </c>
    </row>
    <row r="1670" spans="1:44" hidden="1" x14ac:dyDescent="0.3">
      <c r="A1670" s="33" t="s">
        <v>10</v>
      </c>
      <c r="B1670" s="32">
        <f>VLOOKUP(A1670,Sheet1!A:B,2,0)</f>
        <v>1</v>
      </c>
      <c r="C1670" s="6">
        <v>12</v>
      </c>
      <c r="D1670" s="25"/>
      <c r="E1670" s="2">
        <v>2806216.2910000011</v>
      </c>
      <c r="F1670" s="26">
        <f>_xlfn.MAXIFS('data-from-invoicing'!E:E,'data-from-invoicing'!D:D,eslam.data!AR1670)</f>
        <v>0</v>
      </c>
      <c r="G1670" s="2">
        <f t="shared" si="190"/>
        <v>-2806216.2910000011</v>
      </c>
      <c r="H1670" s="2"/>
      <c r="I1670" s="23"/>
      <c r="J1670" s="2">
        <f>SUMIF('collection only'!D:D,eslam.data!AQ1670,'collection only'!E:E)</f>
        <v>1565019.14</v>
      </c>
      <c r="K1670" s="26">
        <f>SUMIF('data-from-invoicing'!D:D,eslam.data!AR1670,'data-from-invoicing'!F:F)</f>
        <v>0</v>
      </c>
      <c r="L1670" s="2">
        <f t="shared" si="191"/>
        <v>-1565019.14</v>
      </c>
      <c r="M1670" s="2"/>
      <c r="Q1670" s="23"/>
      <c r="R1670" s="2">
        <v>1565019.15</v>
      </c>
      <c r="S1670" s="1">
        <v>43159</v>
      </c>
      <c r="T1670" s="1">
        <v>43159</v>
      </c>
      <c r="U1670" s="1">
        <v>43160</v>
      </c>
      <c r="V1670">
        <v>40</v>
      </c>
      <c r="W1670" s="1">
        <v>43200</v>
      </c>
      <c r="X1670" s="1">
        <v>43177</v>
      </c>
      <c r="Y1670" s="2">
        <v>35193186.031000003</v>
      </c>
      <c r="Z1670" s="2">
        <v>1983635.4990000001</v>
      </c>
      <c r="AF1670" s="2">
        <v>291613.59999999998</v>
      </c>
      <c r="AG1670" s="14">
        <f>SUMIF('consultant-gross'!D:D,eslam.data!AQ1670,'consultant-gross'!F:F)</f>
        <v>2806216.2910000011</v>
      </c>
      <c r="AH1670" s="14">
        <f>SUMIF('consultant-gross'!D:D,eslam.data!AQ1670,'consultant-gross'!G:G)</f>
        <v>35193186.031000003</v>
      </c>
      <c r="AI1670" s="14">
        <f>SUMIF('consultant-net'!D:D,eslam.data!AQ1670,'consultant-net'!F:F)</f>
        <v>1565019.15</v>
      </c>
      <c r="AJ1670" s="2" t="str">
        <f>VLOOKUP(A1670,'eslam-to-invoicing'!A:B,2,0)</f>
        <v>EMAAR-PKG#62-UPTOWN</v>
      </c>
      <c r="AQ1670" s="2" t="str">
        <f t="shared" si="192"/>
        <v>Uptown PK #6212</v>
      </c>
      <c r="AR1670" s="2" t="str">
        <f t="shared" si="193"/>
        <v>EMAAR-PKG#62-UPTOWN12</v>
      </c>
    </row>
    <row r="1671" spans="1:44" hidden="1" x14ac:dyDescent="0.3">
      <c r="A1671" s="33" t="s">
        <v>10</v>
      </c>
      <c r="B1671" s="32">
        <f>VLOOKUP(A1671,Sheet1!A:B,2,0)</f>
        <v>1</v>
      </c>
      <c r="C1671" s="6">
        <v>13</v>
      </c>
      <c r="D1671" s="25"/>
      <c r="E1671" s="2">
        <v>6967775.6539999992</v>
      </c>
      <c r="F1671" s="26">
        <f>_xlfn.MAXIFS('data-from-invoicing'!E:E,'data-from-invoicing'!D:D,eslam.data!AR1671)</f>
        <v>0</v>
      </c>
      <c r="G1671" s="2">
        <f t="shared" si="190"/>
        <v>-6967775.6539999992</v>
      </c>
      <c r="H1671" s="2"/>
      <c r="I1671" s="23"/>
      <c r="J1671" s="2">
        <f>SUMIF('collection only'!D:D,eslam.data!AQ1671,'collection only'!E:E)</f>
        <v>2219134.0299999998</v>
      </c>
      <c r="K1671" s="26">
        <f>SUMIF('data-from-invoicing'!D:D,eslam.data!AR1671,'data-from-invoicing'!F:F)</f>
        <v>0</v>
      </c>
      <c r="L1671" s="2">
        <f t="shared" si="191"/>
        <v>-2219134.0299999998</v>
      </c>
      <c r="M1671" s="2"/>
      <c r="Q1671" s="23"/>
      <c r="R1671" s="2">
        <v>2219134.0299999998</v>
      </c>
      <c r="S1671" s="1">
        <v>43190</v>
      </c>
      <c r="T1671" s="1">
        <v>43190</v>
      </c>
      <c r="U1671" s="1">
        <v>43192</v>
      </c>
      <c r="V1671">
        <v>40</v>
      </c>
      <c r="W1671" s="1">
        <v>43232</v>
      </c>
      <c r="X1671" s="1">
        <v>43228</v>
      </c>
      <c r="Y1671" s="2">
        <v>42160961.685000002</v>
      </c>
      <c r="Z1671" s="2">
        <v>301154.88500000001</v>
      </c>
      <c r="AF1671" s="2">
        <v>1040317.09</v>
      </c>
      <c r="AG1671" s="14">
        <f>SUMIF('consultant-gross'!D:D,eslam.data!AQ1671,'consultant-gross'!F:F)</f>
        <v>6967775.6499999985</v>
      </c>
      <c r="AH1671" s="14">
        <f>SUMIF('consultant-gross'!D:D,eslam.data!AQ1671,'consultant-gross'!G:G)</f>
        <v>42160961.681000002</v>
      </c>
      <c r="AI1671" s="14">
        <f>SUMIF('consultant-net'!D:D,eslam.data!AQ1671,'consultant-net'!F:F)</f>
        <v>3417923.56</v>
      </c>
      <c r="AJ1671" s="2" t="str">
        <f>VLOOKUP(A1671,'eslam-to-invoicing'!A:B,2,0)</f>
        <v>EMAAR-PKG#62-UPTOWN</v>
      </c>
      <c r="AQ1671" s="2" t="str">
        <f t="shared" si="192"/>
        <v>Uptown PK #6213</v>
      </c>
      <c r="AR1671" s="2" t="str">
        <f t="shared" si="193"/>
        <v>EMAAR-PKG#62-UPTOWN13</v>
      </c>
    </row>
    <row r="1672" spans="1:44" hidden="1" x14ac:dyDescent="0.3">
      <c r="A1672" s="33" t="s">
        <v>10</v>
      </c>
      <c r="B1672" s="32">
        <f>VLOOKUP(A1672,Sheet1!A:B,2,0)</f>
        <v>1</v>
      </c>
      <c r="C1672" s="6">
        <v>14</v>
      </c>
      <c r="D1672" s="25"/>
      <c r="E1672" s="2">
        <v>3891325.4449999998</v>
      </c>
      <c r="F1672" s="26">
        <f>_xlfn.MAXIFS('data-from-invoicing'!E:E,'data-from-invoicing'!D:D,eslam.data!AR1672)</f>
        <v>3683223.04</v>
      </c>
      <c r="G1672" s="2">
        <f t="shared" si="190"/>
        <v>-208102.4049999998</v>
      </c>
      <c r="H1672" s="2"/>
      <c r="I1672" s="23"/>
      <c r="J1672" s="2">
        <f>SUMIF('collection only'!D:D,eslam.data!AQ1672,'collection only'!E:E)</f>
        <v>854854.29</v>
      </c>
      <c r="K1672" s="26">
        <f>SUMIF('data-from-invoicing'!D:D,eslam.data!AR1672,'data-from-invoicing'!F:F)</f>
        <v>815558.87</v>
      </c>
      <c r="L1672" s="2">
        <f t="shared" si="191"/>
        <v>-39295.420000000042</v>
      </c>
      <c r="M1672" s="2"/>
      <c r="Q1672" s="23"/>
      <c r="R1672" s="2">
        <v>854854.3</v>
      </c>
      <c r="S1672" s="1">
        <v>43220</v>
      </c>
      <c r="T1672" s="1">
        <v>43228</v>
      </c>
      <c r="U1672" s="1">
        <v>43228</v>
      </c>
      <c r="V1672">
        <v>40</v>
      </c>
      <c r="W1672" s="1">
        <v>43268</v>
      </c>
      <c r="X1672" s="1">
        <v>43277</v>
      </c>
      <c r="Y1672" s="2">
        <v>46052287.130000003</v>
      </c>
      <c r="Z1672" s="2">
        <v>0</v>
      </c>
      <c r="AF1672" s="2">
        <v>2182913.11</v>
      </c>
      <c r="AG1672" s="14">
        <f>SUMIF('consultant-gross'!D:D,eslam.data!AQ1672,'consultant-gross'!F:F)</f>
        <v>0</v>
      </c>
      <c r="AH1672" s="14">
        <f>SUMIF('consultant-gross'!D:D,eslam.data!AQ1672,'consultant-gross'!G:G)</f>
        <v>0</v>
      </c>
      <c r="AI1672" s="14">
        <f>SUMIF('consultant-net'!D:D,eslam.data!AQ1672,'consultant-net'!F:F)</f>
        <v>0</v>
      </c>
      <c r="AJ1672" s="2" t="str">
        <f>VLOOKUP(A1672,'eslam-to-invoicing'!A:B,2,0)</f>
        <v>EMAAR-PKG#62-UPTOWN</v>
      </c>
      <c r="AQ1672" s="2" t="str">
        <f t="shared" si="192"/>
        <v>Uptown PK #6214</v>
      </c>
      <c r="AR1672" s="2" t="str">
        <f t="shared" si="193"/>
        <v>EMAAR-PKG#62-UPTOWN14</v>
      </c>
    </row>
    <row r="1673" spans="1:44" hidden="1" x14ac:dyDescent="0.3">
      <c r="A1673" s="33" t="s">
        <v>10</v>
      </c>
      <c r="B1673" s="32">
        <f>VLOOKUP(A1673,Sheet1!A:B,2,0)</f>
        <v>1</v>
      </c>
      <c r="C1673" s="6">
        <v>15</v>
      </c>
      <c r="D1673" s="25"/>
      <c r="E1673" s="2">
        <v>1266868.5099999979</v>
      </c>
      <c r="F1673" s="26">
        <f>_xlfn.MAXIFS('data-from-invoicing'!E:E,'data-from-invoicing'!D:D,eslam.data!AR1673)</f>
        <v>1329599.07</v>
      </c>
      <c r="G1673" s="2">
        <f t="shared" si="190"/>
        <v>62730.560000002151</v>
      </c>
      <c r="H1673" s="2"/>
      <c r="I1673" s="23"/>
      <c r="J1673" s="2">
        <f>SUMIF('collection only'!D:D,eslam.data!AQ1673,'collection only'!E:E)</f>
        <v>2299870.9900000002</v>
      </c>
      <c r="K1673" s="26">
        <f>SUMIF('data-from-invoicing'!D:D,eslam.data!AR1673,'data-from-invoicing'!F:F)</f>
        <v>5710409.5734999999</v>
      </c>
      <c r="L1673" s="2">
        <f t="shared" si="191"/>
        <v>3410538.5834999997</v>
      </c>
      <c r="M1673" s="2"/>
      <c r="Q1673" s="23"/>
      <c r="R1673" s="2">
        <v>2299870.9700000002</v>
      </c>
      <c r="S1673" s="1">
        <v>43312</v>
      </c>
      <c r="T1673" s="1">
        <v>43305</v>
      </c>
      <c r="U1673" s="1">
        <v>43326</v>
      </c>
      <c r="V1673">
        <v>40</v>
      </c>
      <c r="W1673" s="1">
        <v>43366</v>
      </c>
      <c r="X1673" s="1">
        <v>43349</v>
      </c>
      <c r="Y1673" s="2">
        <v>47319155.640000001</v>
      </c>
      <c r="Z1673" s="2">
        <v>0</v>
      </c>
      <c r="AF1673" s="2">
        <v>2396855.11</v>
      </c>
      <c r="AG1673" s="14">
        <f>SUMIF('consultant-gross'!D:D,eslam.data!AQ1673,'consultant-gross'!F:F)</f>
        <v>1266868.5099999979</v>
      </c>
      <c r="AH1673" s="14">
        <f>SUMIF('consultant-gross'!D:D,eslam.data!AQ1673,'consultant-gross'!G:G)</f>
        <v>47319155.640000001</v>
      </c>
      <c r="AI1673" s="14">
        <f>SUMIF('consultant-net'!D:D,eslam.data!AQ1673,'consultant-net'!F:F)</f>
        <v>2299870.9700000002</v>
      </c>
      <c r="AJ1673" s="2" t="str">
        <f>VLOOKUP(A1673,'eslam-to-invoicing'!A:B,2,0)</f>
        <v>EMAAR-PKG#62-UPTOWN</v>
      </c>
      <c r="AQ1673" s="2" t="str">
        <f t="shared" si="192"/>
        <v>Uptown PK #6215</v>
      </c>
      <c r="AR1673" s="2" t="str">
        <f t="shared" si="193"/>
        <v>EMAAR-PKG#62-UPTOWN15</v>
      </c>
    </row>
    <row r="1674" spans="1:44" hidden="1" x14ac:dyDescent="0.3">
      <c r="A1674" s="33" t="s">
        <v>10</v>
      </c>
      <c r="B1674" s="32">
        <f>VLOOKUP(A1674,Sheet1!A:B,2,0)</f>
        <v>1</v>
      </c>
      <c r="C1674" s="6">
        <v>16</v>
      </c>
      <c r="D1674" s="25"/>
      <c r="E1674" s="2">
        <v>-245868.21999999881</v>
      </c>
      <c r="F1674" s="26">
        <f>_xlfn.MAXIFS('data-from-invoicing'!E:E,'data-from-invoicing'!D:D,eslam.data!AR1674)</f>
        <v>0</v>
      </c>
      <c r="G1674" s="2">
        <f t="shared" si="190"/>
        <v>245868.21999999881</v>
      </c>
      <c r="H1674" s="2"/>
      <c r="I1674" s="23"/>
      <c r="J1674" s="2">
        <f>SUMIF('collection only'!D:D,eslam.data!AQ1674,'collection only'!E:E)</f>
        <v>931895.88</v>
      </c>
      <c r="K1674" s="26">
        <f>SUMIF('data-from-invoicing'!D:D,eslam.data!AR1674,'data-from-invoicing'!F:F)</f>
        <v>0</v>
      </c>
      <c r="L1674" s="2">
        <f t="shared" si="191"/>
        <v>-931895.88</v>
      </c>
      <c r="M1674" s="2"/>
      <c r="Q1674" s="23"/>
      <c r="R1674" s="2">
        <v>931895.88</v>
      </c>
      <c r="S1674" s="1">
        <v>43373</v>
      </c>
      <c r="T1674" s="1">
        <v>43376</v>
      </c>
      <c r="U1674" s="1">
        <v>43377</v>
      </c>
      <c r="V1674">
        <v>40</v>
      </c>
      <c r="W1674" s="1">
        <v>43417</v>
      </c>
      <c r="X1674" s="1">
        <v>43429</v>
      </c>
      <c r="Y1674" s="2">
        <v>47073287.420000002</v>
      </c>
      <c r="AF1674" s="2">
        <v>1241550.872</v>
      </c>
      <c r="AG1674" s="14">
        <f>SUMIF('consultant-gross'!D:D,eslam.data!AQ1674,'consultant-gross'!F:F)</f>
        <v>-245868.21999999881</v>
      </c>
      <c r="AH1674" s="14">
        <f>SUMIF('consultant-gross'!D:D,eslam.data!AQ1674,'consultant-gross'!G:G)</f>
        <v>47073287.420000002</v>
      </c>
      <c r="AI1674" s="14">
        <f>SUMIF('consultant-net'!D:D,eslam.data!AQ1674,'consultant-net'!F:F)</f>
        <v>931895.88</v>
      </c>
      <c r="AJ1674" s="2" t="str">
        <f>VLOOKUP(A1674,'eslam-to-invoicing'!A:B,2,0)</f>
        <v>EMAAR-PKG#62-UPTOWN</v>
      </c>
      <c r="AQ1674" s="2" t="str">
        <f t="shared" si="192"/>
        <v>Uptown PK #6216</v>
      </c>
      <c r="AR1674" s="2" t="str">
        <f t="shared" si="193"/>
        <v>EMAAR-PKG#62-UPTOWN16</v>
      </c>
    </row>
    <row r="1675" spans="1:44" hidden="1" x14ac:dyDescent="0.3">
      <c r="A1675" s="6" t="s">
        <v>10</v>
      </c>
      <c r="B1675" s="6">
        <f>VLOOKUP(A1675,Sheet1!A:B,2,0)</f>
        <v>1</v>
      </c>
      <c r="C1675" s="6">
        <v>17</v>
      </c>
      <c r="D1675" s="25"/>
      <c r="E1675" s="2">
        <v>0</v>
      </c>
      <c r="F1675" s="26">
        <f>_xlfn.MAXIFS('data-from-invoicing'!E:E,'data-from-invoicing'!D:D,eslam.data!AR1675)</f>
        <v>0</v>
      </c>
      <c r="G1675" s="2">
        <f t="shared" ref="G1675:G1685" si="194">F1675-E1675</f>
        <v>0</v>
      </c>
      <c r="H1675" s="2"/>
      <c r="I1675" s="23"/>
      <c r="J1675" s="2">
        <f>SUMIF('collection only'!D:D,eslam.data!AQ1675,'collection only'!E:E)</f>
        <v>419078.79</v>
      </c>
      <c r="K1675" s="26">
        <f>SUMIF('data-from-invoicing'!D:D,eslam.data!AR1675,'data-from-invoicing'!F:F)</f>
        <v>0</v>
      </c>
      <c r="L1675" s="2">
        <f t="shared" ref="L1675:L1685" si="195">K1675-J1675</f>
        <v>-419078.79</v>
      </c>
      <c r="M1675" s="2"/>
      <c r="Q1675" s="23"/>
      <c r="R1675" s="2">
        <v>419078.79</v>
      </c>
      <c r="S1675" s="1">
        <v>43555</v>
      </c>
      <c r="T1675" s="1">
        <v>43549</v>
      </c>
      <c r="U1675" s="1">
        <v>43548</v>
      </c>
      <c r="V1675">
        <v>40</v>
      </c>
      <c r="W1675" s="1">
        <v>43588</v>
      </c>
      <c r="X1675" s="1">
        <v>43566</v>
      </c>
      <c r="Y1675" s="2">
        <v>47073287.420000002</v>
      </c>
      <c r="AF1675" s="2">
        <v>928608.27397600003</v>
      </c>
      <c r="AG1675" s="14">
        <f>SUMIF('consultant-gross'!D:D,eslam.data!AQ1675,'consultant-gross'!F:F)</f>
        <v>0</v>
      </c>
      <c r="AH1675" s="14">
        <f>SUMIF('consultant-gross'!D:D,eslam.data!AQ1675,'consultant-gross'!G:G)</f>
        <v>0</v>
      </c>
      <c r="AI1675" s="14">
        <f>SUMIF('consultant-net'!D:D,eslam.data!AQ1675,'consultant-net'!F:F)</f>
        <v>0</v>
      </c>
      <c r="AJ1675" s="2" t="str">
        <f>VLOOKUP(A1675,'eslam-to-invoicing'!A:B,2,0)</f>
        <v>EMAAR-PKG#62-UPTOWN</v>
      </c>
      <c r="AQ1675" s="2" t="str">
        <f t="shared" ref="AQ1675:AQ1685" si="196">A1675&amp;C1675</f>
        <v>Uptown PK #6217</v>
      </c>
      <c r="AR1675" s="2" t="str">
        <f t="shared" ref="AR1675:AR1685" si="197">AJ1675&amp;C1675</f>
        <v>EMAAR-PKG#62-UPTOWN17</v>
      </c>
    </row>
    <row r="1676" spans="1:44" hidden="1" x14ac:dyDescent="0.3">
      <c r="A1676" s="6" t="s">
        <v>10</v>
      </c>
      <c r="B1676" s="6">
        <f>VLOOKUP(A1676,Sheet1!A:B,2,0)</f>
        <v>1</v>
      </c>
      <c r="C1676" s="6">
        <v>18</v>
      </c>
      <c r="D1676" s="25"/>
      <c r="E1676" s="2">
        <v>0</v>
      </c>
      <c r="F1676" s="26">
        <f>_xlfn.MAXIFS('data-from-invoicing'!E:E,'data-from-invoicing'!D:D,eslam.data!AR1676)</f>
        <v>0</v>
      </c>
      <c r="G1676" s="2">
        <f t="shared" si="194"/>
        <v>0</v>
      </c>
      <c r="H1676" s="2"/>
      <c r="I1676" s="23"/>
      <c r="J1676" s="2">
        <f>SUMIF('collection only'!D:D,eslam.data!AQ1676,'collection only'!E:E)</f>
        <v>864260.36</v>
      </c>
      <c r="K1676" s="26">
        <f>SUMIF('data-from-invoicing'!D:D,eslam.data!AR1676,'data-from-invoicing'!F:F)</f>
        <v>0</v>
      </c>
      <c r="L1676" s="2">
        <f t="shared" si="195"/>
        <v>-864260.36</v>
      </c>
      <c r="M1676" s="2"/>
      <c r="Q1676" s="23"/>
      <c r="R1676" s="2">
        <v>864260.36</v>
      </c>
      <c r="S1676" s="1">
        <v>43738</v>
      </c>
      <c r="T1676" s="1">
        <v>43747</v>
      </c>
      <c r="U1676" s="1">
        <v>43747</v>
      </c>
      <c r="V1676">
        <v>40</v>
      </c>
      <c r="W1676" s="1">
        <v>43787</v>
      </c>
      <c r="X1676" s="1">
        <v>43772</v>
      </c>
      <c r="Y1676" s="2">
        <v>47073287.420000002</v>
      </c>
      <c r="AF1676" s="2">
        <v>987399.24</v>
      </c>
      <c r="AG1676" s="14">
        <f>SUMIF('consultant-gross'!D:D,eslam.data!AQ1676,'consultant-gross'!F:F)</f>
        <v>0</v>
      </c>
      <c r="AH1676" s="14">
        <f>SUMIF('consultant-gross'!D:D,eslam.data!AQ1676,'consultant-gross'!G:G)</f>
        <v>0</v>
      </c>
      <c r="AI1676" s="14">
        <f>SUMIF('consultant-net'!D:D,eslam.data!AQ1676,'consultant-net'!F:F)</f>
        <v>0</v>
      </c>
      <c r="AJ1676" s="2" t="str">
        <f>VLOOKUP(A1676,'eslam-to-invoicing'!A:B,2,0)</f>
        <v>EMAAR-PKG#62-UPTOWN</v>
      </c>
      <c r="AQ1676" s="2" t="str">
        <f t="shared" si="196"/>
        <v>Uptown PK #6218</v>
      </c>
      <c r="AR1676" s="2" t="str">
        <f t="shared" si="197"/>
        <v>EMAAR-PKG#62-UPTOWN18</v>
      </c>
    </row>
    <row r="1677" spans="1:44" hidden="1" x14ac:dyDescent="0.3">
      <c r="A1677" s="33" t="s">
        <v>10</v>
      </c>
      <c r="B1677" s="32">
        <f>VLOOKUP(A1677,Sheet1!A:B,2,0)</f>
        <v>1</v>
      </c>
      <c r="C1677" s="6">
        <v>19</v>
      </c>
      <c r="D1677" s="25"/>
      <c r="E1677" s="2">
        <v>22437</v>
      </c>
      <c r="F1677" s="26">
        <f>_xlfn.MAXIFS('data-from-invoicing'!E:E,'data-from-invoicing'!D:D,eslam.data!AR1677)</f>
        <v>1831902.3</v>
      </c>
      <c r="G1677" s="2">
        <f t="shared" si="194"/>
        <v>1809465.3</v>
      </c>
      <c r="H1677" s="2"/>
      <c r="I1677" s="23"/>
      <c r="J1677" s="2">
        <f>SUMIF('collection only'!D:D,eslam.data!AQ1677,'collection only'!E:E)</f>
        <v>1416810.93</v>
      </c>
      <c r="K1677" s="26">
        <f>SUMIF('data-from-invoicing'!D:D,eslam.data!AR1677,'data-from-invoicing'!F:F)</f>
        <v>1275390.4550000001</v>
      </c>
      <c r="L1677" s="2">
        <f t="shared" si="195"/>
        <v>-141420.47499999986</v>
      </c>
      <c r="M1677" s="2"/>
      <c r="Q1677" s="23"/>
      <c r="R1677" s="2">
        <v>1195853.8799999999</v>
      </c>
      <c r="S1677" s="1">
        <v>43830</v>
      </c>
      <c r="T1677" s="1">
        <v>43817</v>
      </c>
      <c r="U1677" s="1">
        <v>43818</v>
      </c>
      <c r="V1677">
        <v>40</v>
      </c>
      <c r="W1677" s="1">
        <v>43858</v>
      </c>
      <c r="X1677" s="1">
        <v>44031</v>
      </c>
      <c r="Y1677" s="2">
        <v>47095724.420000002</v>
      </c>
      <c r="AF1677" s="2">
        <v>990172.52</v>
      </c>
      <c r="AG1677" s="14">
        <f>SUMIF('consultant-gross'!D:D,eslam.data!AQ1677,'consultant-gross'!F:F)</f>
        <v>22437</v>
      </c>
      <c r="AH1677" s="14">
        <f>SUMIF('consultant-gross'!D:D,eslam.data!AQ1677,'consultant-gross'!G:G)</f>
        <v>47095724.420000002</v>
      </c>
      <c r="AI1677" s="14">
        <f>SUMIF('consultant-net'!D:D,eslam.data!AQ1677,'consultant-net'!F:F)</f>
        <v>1195853.8799999999</v>
      </c>
      <c r="AJ1677" s="2" t="str">
        <f>VLOOKUP(A1677,'eslam-to-invoicing'!A:B,2,0)</f>
        <v>EMAAR-PKG#62-UPTOWN</v>
      </c>
      <c r="AQ1677" s="2" t="str">
        <f t="shared" si="196"/>
        <v>Uptown PK #6219</v>
      </c>
      <c r="AR1677" s="2" t="str">
        <f t="shared" si="197"/>
        <v>EMAAR-PKG#62-UPTOWN19</v>
      </c>
    </row>
    <row r="1678" spans="1:44" hidden="1" x14ac:dyDescent="0.3">
      <c r="A1678" s="29" t="s">
        <v>105</v>
      </c>
      <c r="B1678" s="32">
        <f>VLOOKUP(A1678,Sheet1!A:B,2,0)</f>
        <v>1</v>
      </c>
      <c r="C1678" s="6">
        <v>1</v>
      </c>
      <c r="D1678" s="25"/>
      <c r="E1678" s="2">
        <v>3078932.9</v>
      </c>
      <c r="F1678" s="26">
        <f>_xlfn.MAXIFS('data-from-invoicing'!E:E,'data-from-invoicing'!D:D,eslam.data!AR1678)</f>
        <v>33029518</v>
      </c>
      <c r="G1678" s="2">
        <f t="shared" si="194"/>
        <v>29950585.100000001</v>
      </c>
      <c r="H1678" s="2"/>
      <c r="I1678" s="23"/>
      <c r="J1678" s="2">
        <f>SUMIF('collection only'!D:D,eslam.data!AQ1678,'collection only'!E:E)</f>
        <v>22733360.899999999</v>
      </c>
      <c r="K1678" s="26">
        <f>SUMIF('data-from-invoicing'!D:D,eslam.data!AR1678,'data-from-invoicing'!F:F)</f>
        <v>22733362.34</v>
      </c>
      <c r="L1678" s="2">
        <f t="shared" si="195"/>
        <v>1.4400000013411045</v>
      </c>
      <c r="M1678" s="2"/>
      <c r="N1678" s="2">
        <v>19000000</v>
      </c>
      <c r="Q1678" s="23"/>
      <c r="R1678" s="2">
        <v>33029517.899999999</v>
      </c>
      <c r="S1678" s="1">
        <v>44895</v>
      </c>
      <c r="T1678" s="1">
        <v>44895</v>
      </c>
      <c r="U1678" s="1">
        <v>44906</v>
      </c>
      <c r="V1678">
        <v>30</v>
      </c>
      <c r="W1678" s="1">
        <v>44936</v>
      </c>
      <c r="X1678" s="1">
        <v>44913</v>
      </c>
      <c r="Y1678" s="2">
        <v>3078932.9</v>
      </c>
      <c r="Z1678" s="2">
        <v>33200100</v>
      </c>
      <c r="AF1678" s="2">
        <v>0</v>
      </c>
      <c r="AG1678" s="14">
        <f>SUMIF('consultant-gross'!D:D,eslam.data!AQ1678,'consultant-gross'!F:F)</f>
        <v>3078932.9</v>
      </c>
      <c r="AH1678" s="14">
        <f>SUMIF('consultant-gross'!D:D,eslam.data!AQ1678,'consultant-gross'!G:G)</f>
        <v>3078932.9</v>
      </c>
      <c r="AI1678" s="14">
        <f>SUMIF('consultant-net'!D:D,eslam.data!AQ1678,'consultant-net'!F:F)</f>
        <v>33029517.899999999</v>
      </c>
      <c r="AJ1678" s="2" t="str">
        <f>VLOOKUP(A1678,'eslam-to-invoicing'!A:B,2,0)</f>
        <v>Wadi Halfa Port</v>
      </c>
      <c r="AQ1678" s="2" t="str">
        <f t="shared" si="196"/>
        <v>Wady Halfa1</v>
      </c>
      <c r="AR1678" s="2" t="str">
        <f t="shared" si="197"/>
        <v>Wadi Halfa Port1</v>
      </c>
    </row>
    <row r="1679" spans="1:44" hidden="1" x14ac:dyDescent="0.3">
      <c r="A1679" s="29" t="s">
        <v>105</v>
      </c>
      <c r="B1679" s="32">
        <f>VLOOKUP(A1679,Sheet1!A:B,2,0)</f>
        <v>1</v>
      </c>
      <c r="C1679" s="6">
        <v>2</v>
      </c>
      <c r="D1679" s="25"/>
      <c r="E1679" s="2">
        <v>23601516.100000001</v>
      </c>
      <c r="F1679" s="26">
        <f>_xlfn.MAXIFS('data-from-invoicing'!E:E,'data-from-invoicing'!D:D,eslam.data!AR1679)</f>
        <v>11905090.1</v>
      </c>
      <c r="G1679" s="2">
        <f t="shared" si="194"/>
        <v>-11696426.000000002</v>
      </c>
      <c r="H1679" s="2"/>
      <c r="I1679" s="23"/>
      <c r="J1679" s="2">
        <f>SUMIF('collection only'!D:D,eslam.data!AQ1679,'collection only'!E:E)</f>
        <v>8196261.8499999996</v>
      </c>
      <c r="K1679" s="26">
        <f>SUMIF('data-from-invoicing'!D:D,eslam.data!AR1679,'data-from-invoicing'!F:F)</f>
        <v>8196261.4500000002</v>
      </c>
      <c r="L1679" s="2">
        <f t="shared" si="195"/>
        <v>-0.39999999944120646</v>
      </c>
      <c r="M1679" s="2"/>
      <c r="N1679" s="2">
        <v>11000000</v>
      </c>
      <c r="Q1679" s="23"/>
      <c r="R1679" s="2">
        <v>11905091.98</v>
      </c>
      <c r="S1679" s="1">
        <v>44957</v>
      </c>
      <c r="T1679" s="1">
        <v>44957</v>
      </c>
      <c r="U1679" s="1">
        <v>44965</v>
      </c>
      <c r="V1679">
        <v>30</v>
      </c>
      <c r="W1679" s="1">
        <v>44995</v>
      </c>
      <c r="X1679" s="1">
        <v>44971</v>
      </c>
      <c r="Y1679" s="2">
        <v>26680449</v>
      </c>
      <c r="Z1679" s="2">
        <v>18254159</v>
      </c>
      <c r="AF1679" s="2">
        <v>0</v>
      </c>
      <c r="AG1679" s="14">
        <f>SUMIF('consultant-gross'!D:D,eslam.data!AQ1679,'consultant-gross'!F:F)</f>
        <v>23601516.100000001</v>
      </c>
      <c r="AH1679" s="14">
        <f>SUMIF('consultant-gross'!D:D,eslam.data!AQ1679,'consultant-gross'!G:G)</f>
        <v>26680449</v>
      </c>
      <c r="AI1679" s="14">
        <f>SUMIF('consultant-net'!D:D,eslam.data!AQ1679,'consultant-net'!F:F)</f>
        <v>11905091.98</v>
      </c>
      <c r="AJ1679" s="2" t="str">
        <f>VLOOKUP(A1679,'eslam-to-invoicing'!A:B,2,0)</f>
        <v>Wadi Halfa Port</v>
      </c>
      <c r="AQ1679" s="2" t="str">
        <f t="shared" si="196"/>
        <v>Wady Halfa2</v>
      </c>
      <c r="AR1679" s="2" t="str">
        <f t="shared" si="197"/>
        <v>Wadi Halfa Port2</v>
      </c>
    </row>
    <row r="1680" spans="1:44" hidden="1" x14ac:dyDescent="0.3">
      <c r="A1680" s="29" t="s">
        <v>105</v>
      </c>
      <c r="B1680" s="32">
        <f>VLOOKUP(A1680,Sheet1!A:B,2,0)</f>
        <v>1</v>
      </c>
      <c r="C1680" s="6">
        <v>3</v>
      </c>
      <c r="D1680" s="25"/>
      <c r="E1680" s="2">
        <v>17962793.18</v>
      </c>
      <c r="F1680" s="26">
        <f>_xlfn.MAXIFS('data-from-invoicing'!E:E,'data-from-invoicing'!D:D,eslam.data!AR1680)</f>
        <v>4077802.86</v>
      </c>
      <c r="G1680" s="2">
        <f t="shared" si="194"/>
        <v>-13884990.32</v>
      </c>
      <c r="H1680" s="2"/>
      <c r="I1680" s="23"/>
      <c r="J1680" s="2">
        <f>SUMIF('collection only'!D:D,eslam.data!AQ1680,'collection only'!E:E)</f>
        <v>2807166.9</v>
      </c>
      <c r="K1680" s="26">
        <f>SUMIF('data-from-invoicing'!D:D,eslam.data!AR1680,'data-from-invoicing'!F:F)</f>
        <v>2807168.5814</v>
      </c>
      <c r="L1680" s="2">
        <f t="shared" si="195"/>
        <v>1.6814000001177192</v>
      </c>
      <c r="M1680" s="2"/>
      <c r="Q1680" s="23"/>
      <c r="R1680" s="2">
        <v>14516628.581</v>
      </c>
      <c r="S1680" s="1">
        <v>44985</v>
      </c>
      <c r="T1680" s="1">
        <v>44985</v>
      </c>
      <c r="U1680" s="1">
        <v>45001</v>
      </c>
      <c r="V1680">
        <v>30</v>
      </c>
      <c r="W1680" s="1">
        <v>45031</v>
      </c>
      <c r="X1680" s="1">
        <v>45001</v>
      </c>
      <c r="Y1680" s="2">
        <v>44643242.18</v>
      </c>
      <c r="Z1680" s="2">
        <v>4370481.5599999996</v>
      </c>
      <c r="AF1680" s="2">
        <v>0</v>
      </c>
      <c r="AG1680" s="14">
        <f>SUMIF('consultant-gross'!D:D,eslam.data!AQ1680,'consultant-gross'!F:F)</f>
        <v>17962793.18</v>
      </c>
      <c r="AH1680" s="14">
        <f>SUMIF('consultant-gross'!D:D,eslam.data!AQ1680,'consultant-gross'!G:G)</f>
        <v>44643242.18</v>
      </c>
      <c r="AI1680" s="14">
        <f>SUMIF('consultant-net'!D:D,eslam.data!AQ1680,'consultant-net'!F:F)</f>
        <v>14516628.581</v>
      </c>
      <c r="AJ1680" s="2" t="str">
        <f>VLOOKUP(A1680,'eslam-to-invoicing'!A:B,2,0)</f>
        <v>Wadi Halfa Port</v>
      </c>
      <c r="AQ1680" s="2" t="str">
        <f t="shared" si="196"/>
        <v>Wady Halfa3</v>
      </c>
      <c r="AR1680" s="2" t="str">
        <f t="shared" si="197"/>
        <v>Wadi Halfa Port3</v>
      </c>
    </row>
    <row r="1681" spans="1:44" hidden="1" x14ac:dyDescent="0.3">
      <c r="A1681" s="29" t="s">
        <v>105</v>
      </c>
      <c r="B1681" s="32">
        <f>VLOOKUP(A1681,Sheet1!A:B,2,0)</f>
        <v>1</v>
      </c>
      <c r="C1681" s="6">
        <v>4</v>
      </c>
      <c r="D1681" s="25"/>
      <c r="E1681" s="2">
        <v>8749053.2199999988</v>
      </c>
      <c r="F1681" s="26">
        <f>_xlfn.MAXIFS('data-from-invoicing'!E:E,'data-from-invoicing'!D:D,eslam.data!AR1681)</f>
        <v>4379885.32</v>
      </c>
      <c r="G1681" s="2">
        <f t="shared" si="194"/>
        <v>-4369167.8999999985</v>
      </c>
      <c r="H1681" s="2"/>
      <c r="I1681" s="23"/>
      <c r="J1681" s="2">
        <f>SUMIF('collection only'!D:D,eslam.data!AQ1681,'collection only'!E:E)</f>
        <v>3015154.3</v>
      </c>
      <c r="K1681" s="26">
        <f>SUMIF('data-from-invoicing'!D:D,eslam.data!AR1681,'data-from-invoicing'!F:F)</f>
        <v>3015154.5667999997</v>
      </c>
      <c r="L1681" s="2">
        <f t="shared" si="195"/>
        <v>0.26679999986663461</v>
      </c>
      <c r="M1681" s="2"/>
      <c r="Q1681" s="23"/>
      <c r="R1681" s="2">
        <v>3679103.55</v>
      </c>
      <c r="S1681" s="1">
        <v>45016</v>
      </c>
      <c r="T1681" s="1">
        <v>45026</v>
      </c>
      <c r="U1681" s="1">
        <v>45026</v>
      </c>
      <c r="V1681">
        <v>30</v>
      </c>
      <c r="W1681" s="1">
        <v>45056</v>
      </c>
      <c r="X1681" s="1">
        <v>45054</v>
      </c>
      <c r="Y1681" s="2">
        <v>53392295.399999999</v>
      </c>
      <c r="AF1681" s="2">
        <v>0</v>
      </c>
      <c r="AG1681" s="14">
        <f>SUMIF('consultant-gross'!D:D,eslam.data!AQ1681,'consultant-gross'!F:F)</f>
        <v>0</v>
      </c>
      <c r="AH1681" s="14">
        <f>SUMIF('consultant-gross'!D:D,eslam.data!AQ1681,'consultant-gross'!G:G)</f>
        <v>0</v>
      </c>
      <c r="AI1681" s="14">
        <f>SUMIF('consultant-net'!D:D,eslam.data!AQ1681,'consultant-net'!F:F)</f>
        <v>0</v>
      </c>
      <c r="AJ1681" s="2" t="str">
        <f>VLOOKUP(A1681,'eslam-to-invoicing'!A:B,2,0)</f>
        <v>Wadi Halfa Port</v>
      </c>
      <c r="AQ1681" s="2" t="str">
        <f t="shared" si="196"/>
        <v>Wady Halfa4</v>
      </c>
      <c r="AR1681" s="2" t="str">
        <f t="shared" si="197"/>
        <v>Wadi Halfa Port4</v>
      </c>
    </row>
    <row r="1682" spans="1:44" hidden="1" x14ac:dyDescent="0.3">
      <c r="A1682" s="29" t="s">
        <v>105</v>
      </c>
      <c r="B1682" s="32">
        <f>VLOOKUP(A1682,Sheet1!A:B,2,0)</f>
        <v>1</v>
      </c>
      <c r="C1682" s="6">
        <v>5</v>
      </c>
      <c r="D1682" s="25"/>
      <c r="F1682" s="26">
        <f>_xlfn.MAXIFS('data-from-invoicing'!E:E,'data-from-invoicing'!D:D,eslam.data!AR1682)</f>
        <v>5072099.5199999996</v>
      </c>
      <c r="G1682" s="2">
        <f t="shared" si="194"/>
        <v>5072099.5199999996</v>
      </c>
      <c r="H1682" s="2"/>
      <c r="I1682" s="23"/>
      <c r="J1682" s="2">
        <f>SUMIF('collection only'!D:D,eslam.data!AQ1682,'collection only'!E:E)</f>
        <v>2984537.1</v>
      </c>
      <c r="K1682" s="26">
        <f>SUMIF('data-from-invoicing'!D:D,eslam.data!AR1682,'data-from-invoicing'!F:F)</f>
        <v>2984537.1</v>
      </c>
      <c r="L1682" s="2">
        <f t="shared" si="195"/>
        <v>0</v>
      </c>
      <c r="M1682" s="2"/>
      <c r="Q1682" s="23"/>
      <c r="S1682" s="1">
        <v>45382</v>
      </c>
      <c r="T1682" s="1">
        <v>45366</v>
      </c>
      <c r="U1682" s="1">
        <v>45366</v>
      </c>
      <c r="V1682">
        <v>30</v>
      </c>
      <c r="W1682" s="1">
        <v>45396</v>
      </c>
      <c r="AF1682" s="2">
        <v>0</v>
      </c>
      <c r="AG1682" s="14">
        <f>SUMIF('consultant-gross'!D:D,eslam.data!AQ1682,'consultant-gross'!F:F)</f>
        <v>0</v>
      </c>
      <c r="AH1682" s="14">
        <f>SUMIF('consultant-gross'!D:D,eslam.data!AQ1682,'consultant-gross'!G:G)</f>
        <v>0</v>
      </c>
      <c r="AI1682" s="14">
        <f>SUMIF('consultant-net'!D:D,eslam.data!AQ1682,'consultant-net'!F:F)</f>
        <v>0</v>
      </c>
      <c r="AJ1682" s="2" t="str">
        <f>VLOOKUP(A1682,'eslam-to-invoicing'!A:B,2,0)</f>
        <v>Wadi Halfa Port</v>
      </c>
      <c r="AQ1682" s="2" t="str">
        <f t="shared" si="196"/>
        <v>Wady Halfa5</v>
      </c>
      <c r="AR1682" s="2" t="str">
        <f t="shared" si="197"/>
        <v>Wadi Halfa Port5</v>
      </c>
    </row>
    <row r="1683" spans="1:44" hidden="1" x14ac:dyDescent="0.3">
      <c r="A1683" s="6" t="s">
        <v>113</v>
      </c>
      <c r="B1683" s="32">
        <f>VLOOKUP(A1683,Sheet1!A:B,2,0)</f>
        <v>1</v>
      </c>
      <c r="C1683" s="6">
        <v>1</v>
      </c>
      <c r="D1683" s="25"/>
      <c r="E1683" s="2">
        <v>762742.21</v>
      </c>
      <c r="F1683" s="26">
        <f>_xlfn.MAXIFS('data-from-invoicing'!E:E,'data-from-invoicing'!D:D,eslam.data!AR1683)</f>
        <v>0</v>
      </c>
      <c r="G1683" s="2">
        <f t="shared" si="194"/>
        <v>-762742.21</v>
      </c>
      <c r="H1683" s="2"/>
      <c r="I1683" s="23"/>
      <c r="J1683" s="2">
        <f>SUMIF('collection only'!D:D,eslam.data!AQ1683,'collection only'!E:E)</f>
        <v>418218.39</v>
      </c>
      <c r="K1683" s="26">
        <f>SUMIF('data-from-invoicing'!D:D,eslam.data!AR1683,'data-from-invoicing'!F:F)</f>
        <v>0</v>
      </c>
      <c r="L1683" s="2">
        <f t="shared" si="195"/>
        <v>-418218.39</v>
      </c>
      <c r="M1683" s="2"/>
      <c r="Q1683" s="23"/>
      <c r="R1683" s="2">
        <v>792870.53</v>
      </c>
      <c r="S1683" s="1">
        <v>45230</v>
      </c>
      <c r="T1683" s="1">
        <v>45230</v>
      </c>
      <c r="U1683" s="1">
        <v>45229</v>
      </c>
      <c r="V1683">
        <v>42</v>
      </c>
      <c r="W1683" s="1">
        <v>45271</v>
      </c>
      <c r="X1683" s="1">
        <v>45232</v>
      </c>
      <c r="Y1683" s="2">
        <v>762742.21</v>
      </c>
      <c r="AF1683" s="2">
        <v>0</v>
      </c>
      <c r="AG1683" s="14">
        <f>SUMIF('consultant-gross'!D:D,eslam.data!AQ1683,'consultant-gross'!F:F)</f>
        <v>0</v>
      </c>
      <c r="AH1683" s="14">
        <f>SUMIF('consultant-gross'!D:D,eslam.data!AQ1683,'consultant-gross'!G:G)</f>
        <v>0</v>
      </c>
      <c r="AI1683" s="14">
        <f>SUMIF('consultant-net'!D:D,eslam.data!AQ1683,'consultant-net'!F:F)</f>
        <v>0</v>
      </c>
      <c r="AJ1683" s="2">
        <f>VLOOKUP(A1683,'eslam-to-invoicing'!A:B,2,0)</f>
        <v>0</v>
      </c>
      <c r="AQ1683" s="2" t="str">
        <f t="shared" si="196"/>
        <v>Western Fence1</v>
      </c>
      <c r="AR1683" s="2" t="str">
        <f t="shared" si="197"/>
        <v>01</v>
      </c>
    </row>
    <row r="1684" spans="1:44" hidden="1" x14ac:dyDescent="0.3">
      <c r="A1684" s="6" t="s">
        <v>47</v>
      </c>
      <c r="B1684" s="32">
        <f>VLOOKUP(A1684,Sheet1!A:B,2,0)</f>
        <v>0</v>
      </c>
      <c r="C1684" s="6">
        <v>1</v>
      </c>
      <c r="D1684" s="25"/>
      <c r="E1684" s="2">
        <v>191006.802</v>
      </c>
      <c r="F1684" s="26">
        <f>_xlfn.MAXIFS('data-from-invoicing'!E:E,'data-from-invoicing'!D:D,eslam.data!AR1684)</f>
        <v>0</v>
      </c>
      <c r="G1684" s="2">
        <f t="shared" si="194"/>
        <v>-191006.802</v>
      </c>
      <c r="H1684" s="2"/>
      <c r="I1684" s="23"/>
      <c r="J1684" s="2">
        <f>SUMIF('collection only'!D:D,eslam.data!AQ1684,'collection only'!E:E)</f>
        <v>505797</v>
      </c>
      <c r="K1684" s="26">
        <f>SUMIF('data-from-invoicing'!D:D,eslam.data!AR1684,'data-from-invoicing'!F:F)</f>
        <v>0</v>
      </c>
      <c r="L1684" s="2">
        <f t="shared" si="195"/>
        <v>-505797</v>
      </c>
      <c r="M1684" s="2"/>
      <c r="Q1684" s="23"/>
      <c r="R1684" s="2">
        <v>505797.14</v>
      </c>
      <c r="S1684" s="1">
        <v>43769</v>
      </c>
      <c r="T1684" s="1">
        <v>43766</v>
      </c>
      <c r="U1684" s="1">
        <v>43766</v>
      </c>
      <c r="V1684">
        <v>30</v>
      </c>
      <c r="W1684" s="1">
        <v>43796</v>
      </c>
      <c r="X1684" s="1">
        <v>43776</v>
      </c>
      <c r="Y1684" s="2">
        <v>191006.802</v>
      </c>
      <c r="Z1684" s="2">
        <v>410791.49800000002</v>
      </c>
      <c r="AF1684" s="2">
        <v>0</v>
      </c>
      <c r="AG1684" s="14">
        <f>SUMIF('consultant-gross'!D:D,eslam.data!AQ1684,'consultant-gross'!F:F)</f>
        <v>0</v>
      </c>
      <c r="AH1684" s="14">
        <f>SUMIF('consultant-gross'!D:D,eslam.data!AQ1684,'consultant-gross'!G:G)</f>
        <v>0</v>
      </c>
      <c r="AI1684" s="14">
        <f>SUMIF('consultant-net'!D:D,eslam.data!AQ1684,'consultant-net'!F:F)</f>
        <v>0</v>
      </c>
      <c r="AJ1684" s="2">
        <f>VLOOKUP(A1684,'eslam-to-invoicing'!A:B,2,0)</f>
        <v>0</v>
      </c>
      <c r="AQ1684" s="2" t="str">
        <f t="shared" si="196"/>
        <v>Zayed Park1</v>
      </c>
      <c r="AR1684" s="2" t="str">
        <f t="shared" si="197"/>
        <v>01</v>
      </c>
    </row>
    <row r="1685" spans="1:44" hidden="1" x14ac:dyDescent="0.3">
      <c r="A1685" s="6" t="s">
        <v>47</v>
      </c>
      <c r="B1685" s="32">
        <f>VLOOKUP(A1685,Sheet1!A:B,2,0)</f>
        <v>0</v>
      </c>
      <c r="C1685" s="6">
        <v>2</v>
      </c>
      <c r="D1685" s="25"/>
      <c r="E1685" s="2">
        <v>842290.97400000005</v>
      </c>
      <c r="F1685" s="26">
        <f>_xlfn.MAXIFS('data-from-invoicing'!E:E,'data-from-invoicing'!D:D,eslam.data!AR1685)</f>
        <v>0</v>
      </c>
      <c r="G1685" s="2">
        <f t="shared" si="194"/>
        <v>-842290.97400000005</v>
      </c>
      <c r="H1685" s="2"/>
      <c r="I1685" s="23"/>
      <c r="J1685" s="2">
        <f>SUMIF('collection only'!D:D,eslam.data!AQ1685,'collection only'!E:E)</f>
        <v>264423.21000000002</v>
      </c>
      <c r="K1685" s="26">
        <f>SUMIF('data-from-invoicing'!D:D,eslam.data!AR1685,'data-from-invoicing'!F:F)</f>
        <v>0</v>
      </c>
      <c r="L1685" s="2">
        <f t="shared" si="195"/>
        <v>-264423.21000000002</v>
      </c>
      <c r="M1685" s="2"/>
      <c r="Q1685" s="23"/>
      <c r="R1685" s="2">
        <v>352690.39</v>
      </c>
      <c r="S1685" s="1">
        <v>43830</v>
      </c>
      <c r="T1685" s="1">
        <v>43830</v>
      </c>
      <c r="U1685" s="1">
        <v>43841</v>
      </c>
      <c r="V1685">
        <v>30</v>
      </c>
      <c r="W1685" s="1">
        <v>43871</v>
      </c>
      <c r="X1685" s="1">
        <v>44095</v>
      </c>
      <c r="Y1685" s="2">
        <v>1033297.776</v>
      </c>
      <c r="AF1685" s="2">
        <v>0</v>
      </c>
      <c r="AG1685" s="14">
        <f>SUMIF('consultant-gross'!D:D,eslam.data!AQ1685,'consultant-gross'!F:F)</f>
        <v>0</v>
      </c>
      <c r="AH1685" s="14">
        <f>SUMIF('consultant-gross'!D:D,eslam.data!AQ1685,'consultant-gross'!G:G)</f>
        <v>0</v>
      </c>
      <c r="AI1685" s="14">
        <f>SUMIF('consultant-net'!D:D,eslam.data!AQ1685,'consultant-net'!F:F)</f>
        <v>0</v>
      </c>
      <c r="AJ1685" s="2">
        <f>VLOOKUP(A1685,'eslam-to-invoicing'!A:B,2,0)</f>
        <v>0</v>
      </c>
      <c r="AQ1685" s="2" t="str">
        <f t="shared" si="196"/>
        <v>Zayed Park2</v>
      </c>
      <c r="AR1685" s="2" t="str">
        <f t="shared" si="197"/>
        <v>02</v>
      </c>
    </row>
    <row r="1690" spans="1:44" x14ac:dyDescent="0.3">
      <c r="E1690" s="8">
        <f t="shared" ref="E1690:AF1690" si="198">SUBTOTAL(9,E2:E1685)</f>
        <v>5299722175.3051844</v>
      </c>
      <c r="F1690" s="8">
        <f t="shared" si="198"/>
        <v>5628447430.1800041</v>
      </c>
      <c r="G1690" s="8">
        <f t="shared" si="198"/>
        <v>328725254.87481409</v>
      </c>
      <c r="H1690" s="16"/>
      <c r="I1690" s="8"/>
      <c r="J1690" s="8">
        <f>SUBTOTAL(9,J2:J1685)</f>
        <v>5306875077.7842188</v>
      </c>
      <c r="K1690" s="8">
        <f t="shared" si="198"/>
        <v>5267864135.3214989</v>
      </c>
      <c r="L1690" s="8">
        <f t="shared" si="198"/>
        <v>-39010942.462716743</v>
      </c>
      <c r="M1690" s="16"/>
      <c r="N1690" s="8">
        <f t="shared" si="198"/>
        <v>603589768.85000002</v>
      </c>
      <c r="O1690" s="8">
        <f t="shared" si="198"/>
        <v>168013708.25999999</v>
      </c>
      <c r="P1690" s="8">
        <f t="shared" si="198"/>
        <v>0</v>
      </c>
      <c r="Q1690" s="8"/>
      <c r="R1690" s="8">
        <f>SUBTOTAL(9,R2:R1685)</f>
        <v>4584937980.916254</v>
      </c>
      <c r="Y1690" s="8"/>
      <c r="Z1690" s="8">
        <f t="shared" si="198"/>
        <v>3318746486.4670835</v>
      </c>
      <c r="AA1690" s="8">
        <f t="shared" si="198"/>
        <v>13037072385.403421</v>
      </c>
      <c r="AB1690" s="8">
        <f t="shared" si="198"/>
        <v>0</v>
      </c>
      <c r="AC1690" s="8">
        <f t="shared" si="198"/>
        <v>5744080078.7593851</v>
      </c>
      <c r="AD1690" s="8">
        <f t="shared" si="198"/>
        <v>418506438.19749993</v>
      </c>
      <c r="AE1690" s="8">
        <f t="shared" si="198"/>
        <v>310799326.52749997</v>
      </c>
      <c r="AF1690" s="8">
        <f t="shared" si="198"/>
        <v>1104220462.5154438</v>
      </c>
      <c r="AG1690" s="16"/>
      <c r="AH1690" s="16"/>
      <c r="AI1690" s="16"/>
      <c r="AJ1690" s="8"/>
      <c r="AK1690" s="16"/>
      <c r="AL1690" s="8"/>
      <c r="AM1690" s="8"/>
      <c r="AQ1690" s="8">
        <f>SUBTOTAL(9,AQ2:AQ1685)</f>
        <v>0</v>
      </c>
      <c r="AR1690" s="8"/>
    </row>
  </sheetData>
  <autoFilter ref="A1:AM1685" xr:uid="{00000000-0001-0000-0000-000000000000}">
    <filterColumn colId="1">
      <colorFilter dxfId="0"/>
    </filterColumn>
  </autoFilter>
  <pageMargins left="0.7" right="0.7" top="0.75" bottom="0.75" header="0.3" footer="0.3"/>
  <pageSetup scale="17" orientation="portrait" r:id="rId1"/>
  <colBreaks count="1" manualBreakCount="1">
    <brk id="3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2535-BC10-4F6B-B28D-D2B631EA4046}">
  <sheetPr filterMode="1"/>
  <dimension ref="A1:E2043"/>
  <sheetViews>
    <sheetView zoomScaleNormal="100" workbookViewId="0">
      <pane ySplit="1" topLeftCell="A149" activePane="bottomLeft" state="frozen"/>
      <selection pane="bottomLeft" activeCell="A160" sqref="A160:XFD160"/>
    </sheetView>
  </sheetViews>
  <sheetFormatPr defaultRowHeight="14.4" x14ac:dyDescent="0.3"/>
  <cols>
    <col min="1" max="1" width="27.44140625" customWidth="1"/>
    <col min="2" max="2" width="10" customWidth="1"/>
    <col min="3" max="3" width="20.6640625" customWidth="1"/>
    <col min="4" max="4" width="26.44140625" customWidth="1"/>
    <col min="5" max="5" width="21.33203125" style="18" customWidth="1"/>
  </cols>
  <sheetData>
    <row r="1" spans="1:5" x14ac:dyDescent="0.3">
      <c r="A1" s="12" t="s">
        <v>154</v>
      </c>
      <c r="B1" s="12" t="s">
        <v>155</v>
      </c>
      <c r="C1" s="12" t="s">
        <v>243</v>
      </c>
      <c r="D1" s="12" t="s">
        <v>244</v>
      </c>
      <c r="E1" s="17" t="s">
        <v>156</v>
      </c>
    </row>
    <row r="2" spans="1:5" hidden="1" x14ac:dyDescent="0.3">
      <c r="A2" t="s">
        <v>96</v>
      </c>
      <c r="B2">
        <v>1</v>
      </c>
      <c r="C2">
        <f>ROUNDDOWN(B2,0)</f>
        <v>1</v>
      </c>
      <c r="D2" t="str">
        <f>A2&amp;C2</f>
        <v>6TH October tunnel1</v>
      </c>
      <c r="E2" s="18">
        <v>1520548</v>
      </c>
    </row>
    <row r="3" spans="1:5" hidden="1" x14ac:dyDescent="0.3">
      <c r="A3" t="s">
        <v>96</v>
      </c>
      <c r="B3">
        <v>2</v>
      </c>
      <c r="C3">
        <f t="shared" ref="C3:C66" si="0">ROUNDDOWN(B3,0)</f>
        <v>2</v>
      </c>
      <c r="D3" t="str">
        <f t="shared" ref="D3:D66" si="1">A3&amp;C3</f>
        <v>6TH October tunnel2</v>
      </c>
      <c r="E3" s="18">
        <v>3208372.9</v>
      </c>
    </row>
    <row r="4" spans="1:5" hidden="1" x14ac:dyDescent="0.3">
      <c r="A4" t="s">
        <v>96</v>
      </c>
      <c r="B4">
        <v>2.1</v>
      </c>
      <c r="C4">
        <f t="shared" si="0"/>
        <v>2</v>
      </c>
      <c r="D4" t="str">
        <f t="shared" si="1"/>
        <v>6TH October tunnel2</v>
      </c>
      <c r="E4" s="18">
        <v>300000</v>
      </c>
    </row>
    <row r="5" spans="1:5" hidden="1" x14ac:dyDescent="0.3">
      <c r="A5" t="s">
        <v>96</v>
      </c>
      <c r="B5">
        <v>3</v>
      </c>
      <c r="C5">
        <f t="shared" si="0"/>
        <v>3</v>
      </c>
      <c r="D5" t="str">
        <f t="shared" si="1"/>
        <v>6TH October tunnel3</v>
      </c>
      <c r="E5" s="18">
        <v>1E-3</v>
      </c>
    </row>
    <row r="6" spans="1:5" hidden="1" x14ac:dyDescent="0.3">
      <c r="A6" t="s">
        <v>96</v>
      </c>
      <c r="B6">
        <v>4</v>
      </c>
      <c r="C6">
        <f t="shared" si="0"/>
        <v>4</v>
      </c>
      <c r="D6" t="str">
        <f t="shared" si="1"/>
        <v>6TH October tunnel4</v>
      </c>
      <c r="E6" s="18">
        <v>5155347</v>
      </c>
    </row>
    <row r="7" spans="1:5" hidden="1" x14ac:dyDescent="0.3">
      <c r="A7" t="s">
        <v>96</v>
      </c>
      <c r="B7">
        <v>5</v>
      </c>
      <c r="C7">
        <f t="shared" si="0"/>
        <v>5</v>
      </c>
      <c r="D7" t="str">
        <f t="shared" si="1"/>
        <v>6TH October tunnel5</v>
      </c>
      <c r="E7" s="18">
        <v>2856009</v>
      </c>
    </row>
    <row r="8" spans="1:5" hidden="1" x14ac:dyDescent="0.3">
      <c r="A8" t="s">
        <v>96</v>
      </c>
      <c r="B8">
        <v>6</v>
      </c>
      <c r="C8">
        <f t="shared" si="0"/>
        <v>6</v>
      </c>
      <c r="D8" t="str">
        <f t="shared" si="1"/>
        <v>6TH October tunnel6</v>
      </c>
      <c r="E8" s="18">
        <v>1337162.6000000001</v>
      </c>
    </row>
    <row r="9" spans="1:5" hidden="1" x14ac:dyDescent="0.3">
      <c r="A9" t="s">
        <v>81</v>
      </c>
      <c r="B9">
        <v>1</v>
      </c>
      <c r="C9">
        <f t="shared" si="0"/>
        <v>1</v>
      </c>
      <c r="D9" t="str">
        <f t="shared" si="1"/>
        <v>Abo Ghaleb Bridge1</v>
      </c>
      <c r="E9" s="18">
        <v>175270.85</v>
      </c>
    </row>
    <row r="10" spans="1:5" hidden="1" x14ac:dyDescent="0.3">
      <c r="A10" t="s">
        <v>81</v>
      </c>
      <c r="B10">
        <v>2</v>
      </c>
      <c r="C10">
        <f t="shared" si="0"/>
        <v>2</v>
      </c>
      <c r="D10" t="str">
        <f t="shared" si="1"/>
        <v>Abo Ghaleb Bridge2</v>
      </c>
      <c r="E10" s="18">
        <v>2494611.0269999998</v>
      </c>
    </row>
    <row r="11" spans="1:5" hidden="1" x14ac:dyDescent="0.3">
      <c r="A11" t="s">
        <v>81</v>
      </c>
      <c r="B11">
        <v>3</v>
      </c>
      <c r="C11">
        <f t="shared" si="0"/>
        <v>3</v>
      </c>
      <c r="D11" t="str">
        <f t="shared" si="1"/>
        <v>Abo Ghaleb Bridge3</v>
      </c>
      <c r="E11" s="18">
        <v>2045810.9230000004</v>
      </c>
    </row>
    <row r="12" spans="1:5" hidden="1" x14ac:dyDescent="0.3">
      <c r="A12" t="s">
        <v>81</v>
      </c>
      <c r="B12">
        <v>4</v>
      </c>
      <c r="C12">
        <f t="shared" si="0"/>
        <v>4</v>
      </c>
      <c r="D12" t="str">
        <f t="shared" si="1"/>
        <v>Abo Ghaleb Bridge4</v>
      </c>
      <c r="E12" s="18">
        <v>12711007.220000001</v>
      </c>
    </row>
    <row r="13" spans="1:5" hidden="1" x14ac:dyDescent="0.3">
      <c r="A13" t="s">
        <v>81</v>
      </c>
      <c r="B13">
        <v>5</v>
      </c>
      <c r="C13">
        <f t="shared" si="0"/>
        <v>5</v>
      </c>
      <c r="D13" t="str">
        <f t="shared" si="1"/>
        <v>Abo Ghaleb Bridge5</v>
      </c>
      <c r="E13" s="18">
        <v>1645829.2799999993</v>
      </c>
    </row>
    <row r="14" spans="1:5" hidden="1" x14ac:dyDescent="0.3">
      <c r="A14" t="s">
        <v>81</v>
      </c>
      <c r="B14">
        <v>6</v>
      </c>
      <c r="C14">
        <f t="shared" si="0"/>
        <v>6</v>
      </c>
      <c r="D14" t="str">
        <f t="shared" si="1"/>
        <v>Abo Ghaleb Bridge6</v>
      </c>
      <c r="E14" s="18">
        <v>1E-4</v>
      </c>
    </row>
    <row r="15" spans="1:5" hidden="1" x14ac:dyDescent="0.3">
      <c r="A15" t="s">
        <v>58</v>
      </c>
      <c r="B15">
        <v>1</v>
      </c>
      <c r="C15">
        <f t="shared" si="0"/>
        <v>1</v>
      </c>
      <c r="D15" t="str">
        <f t="shared" si="1"/>
        <v>AEON1</v>
      </c>
      <c r="E15" s="18">
        <v>1264914.1599999999</v>
      </c>
    </row>
    <row r="16" spans="1:5" hidden="1" x14ac:dyDescent="0.3">
      <c r="A16" t="s">
        <v>58</v>
      </c>
      <c r="B16">
        <v>2</v>
      </c>
      <c r="C16">
        <f t="shared" si="0"/>
        <v>2</v>
      </c>
      <c r="D16" t="str">
        <f t="shared" si="1"/>
        <v>AEON2</v>
      </c>
      <c r="E16" s="18">
        <v>1513146.56</v>
      </c>
    </row>
    <row r="17" spans="1:5" hidden="1" x14ac:dyDescent="0.3">
      <c r="A17" t="s">
        <v>58</v>
      </c>
      <c r="B17">
        <v>3</v>
      </c>
      <c r="C17">
        <f t="shared" si="0"/>
        <v>3</v>
      </c>
      <c r="D17" t="str">
        <f t="shared" si="1"/>
        <v>AEON3</v>
      </c>
      <c r="E17" s="18">
        <v>780253.07</v>
      </c>
    </row>
    <row r="18" spans="1:5" hidden="1" x14ac:dyDescent="0.3">
      <c r="A18" t="s">
        <v>58</v>
      </c>
      <c r="B18">
        <v>4</v>
      </c>
      <c r="C18">
        <f t="shared" si="0"/>
        <v>4</v>
      </c>
      <c r="D18" t="str">
        <f t="shared" si="1"/>
        <v>AEON4</v>
      </c>
      <c r="E18" s="18">
        <v>484406.35</v>
      </c>
    </row>
    <row r="19" spans="1:5" hidden="1" x14ac:dyDescent="0.3">
      <c r="A19" t="s">
        <v>19</v>
      </c>
      <c r="B19">
        <v>1</v>
      </c>
      <c r="C19">
        <f t="shared" si="0"/>
        <v>1</v>
      </c>
      <c r="D19" t="str">
        <f t="shared" si="1"/>
        <v>Al Jazi1</v>
      </c>
      <c r="E19" s="18">
        <v>2199495</v>
      </c>
    </row>
    <row r="20" spans="1:5" hidden="1" x14ac:dyDescent="0.3">
      <c r="A20" t="s">
        <v>19</v>
      </c>
      <c r="B20">
        <v>2</v>
      </c>
      <c r="C20">
        <f t="shared" si="0"/>
        <v>2</v>
      </c>
      <c r="D20" t="str">
        <f t="shared" si="1"/>
        <v>Al Jazi2</v>
      </c>
      <c r="E20" s="18">
        <v>2330066</v>
      </c>
    </row>
    <row r="21" spans="1:5" hidden="1" x14ac:dyDescent="0.3">
      <c r="A21" t="s">
        <v>19</v>
      </c>
      <c r="B21">
        <v>3</v>
      </c>
      <c r="C21">
        <f t="shared" si="0"/>
        <v>3</v>
      </c>
      <c r="D21" t="str">
        <f t="shared" si="1"/>
        <v>Al Jazi3</v>
      </c>
      <c r="E21" s="18">
        <v>3090062.9</v>
      </c>
    </row>
    <row r="22" spans="1:5" hidden="1" x14ac:dyDescent="0.3">
      <c r="A22" t="s">
        <v>19</v>
      </c>
      <c r="B22">
        <v>4</v>
      </c>
      <c r="C22">
        <f t="shared" si="0"/>
        <v>4</v>
      </c>
      <c r="D22" t="str">
        <f t="shared" si="1"/>
        <v>Al Jazi4</v>
      </c>
      <c r="E22" s="18">
        <v>3867947.36</v>
      </c>
    </row>
    <row r="23" spans="1:5" hidden="1" x14ac:dyDescent="0.3">
      <c r="A23" t="s">
        <v>19</v>
      </c>
      <c r="B23">
        <v>5</v>
      </c>
      <c r="C23">
        <f t="shared" si="0"/>
        <v>5</v>
      </c>
      <c r="D23" t="str">
        <f t="shared" si="1"/>
        <v>Al Jazi5</v>
      </c>
      <c r="E23" s="18">
        <v>4039155</v>
      </c>
    </row>
    <row r="24" spans="1:5" hidden="1" x14ac:dyDescent="0.3">
      <c r="A24" t="s">
        <v>19</v>
      </c>
      <c r="B24">
        <v>6</v>
      </c>
      <c r="C24">
        <f t="shared" si="0"/>
        <v>6</v>
      </c>
      <c r="D24" t="str">
        <f t="shared" si="1"/>
        <v>Al Jazi6</v>
      </c>
      <c r="E24" s="18">
        <v>2383592</v>
      </c>
    </row>
    <row r="25" spans="1:5" hidden="1" x14ac:dyDescent="0.3">
      <c r="A25" t="s">
        <v>19</v>
      </c>
      <c r="B25">
        <v>7</v>
      </c>
      <c r="C25">
        <f t="shared" si="0"/>
        <v>7</v>
      </c>
      <c r="D25" t="str">
        <f t="shared" si="1"/>
        <v>Al Jazi7</v>
      </c>
      <c r="E25" s="18">
        <v>4138160</v>
      </c>
    </row>
    <row r="26" spans="1:5" hidden="1" x14ac:dyDescent="0.3">
      <c r="A26" t="s">
        <v>19</v>
      </c>
      <c r="B26">
        <v>8</v>
      </c>
      <c r="C26">
        <f t="shared" si="0"/>
        <v>8</v>
      </c>
      <c r="D26" t="str">
        <f t="shared" si="1"/>
        <v>Al Jazi8</v>
      </c>
      <c r="E26" s="18">
        <v>6905844.1900000004</v>
      </c>
    </row>
    <row r="27" spans="1:5" hidden="1" x14ac:dyDescent="0.3">
      <c r="A27" t="s">
        <v>19</v>
      </c>
      <c r="B27">
        <v>9</v>
      </c>
      <c r="C27">
        <f t="shared" si="0"/>
        <v>9</v>
      </c>
      <c r="D27" t="str">
        <f t="shared" si="1"/>
        <v>Al Jazi9</v>
      </c>
      <c r="E27" s="18">
        <v>1762571</v>
      </c>
    </row>
    <row r="28" spans="1:5" hidden="1" x14ac:dyDescent="0.3">
      <c r="A28" t="s">
        <v>19</v>
      </c>
      <c r="B28">
        <v>10</v>
      </c>
      <c r="C28">
        <f t="shared" si="0"/>
        <v>10</v>
      </c>
      <c r="D28" t="str">
        <f t="shared" si="1"/>
        <v>Al Jazi10</v>
      </c>
      <c r="E28" s="18">
        <v>2302251</v>
      </c>
    </row>
    <row r="29" spans="1:5" hidden="1" x14ac:dyDescent="0.3">
      <c r="A29" t="s">
        <v>19</v>
      </c>
      <c r="B29">
        <v>11</v>
      </c>
      <c r="C29">
        <f t="shared" si="0"/>
        <v>11</v>
      </c>
      <c r="D29" t="str">
        <f t="shared" si="1"/>
        <v>Al Jazi11</v>
      </c>
      <c r="E29" s="18">
        <v>3838772.36</v>
      </c>
    </row>
    <row r="30" spans="1:5" hidden="1" x14ac:dyDescent="0.3">
      <c r="A30" t="s">
        <v>19</v>
      </c>
      <c r="B30">
        <v>12</v>
      </c>
      <c r="C30">
        <f t="shared" si="0"/>
        <v>12</v>
      </c>
      <c r="D30" t="str">
        <f t="shared" si="1"/>
        <v>Al Jazi12</v>
      </c>
      <c r="E30" s="18">
        <v>922154</v>
      </c>
    </row>
    <row r="31" spans="1:5" hidden="1" x14ac:dyDescent="0.3">
      <c r="A31" t="s">
        <v>19</v>
      </c>
      <c r="B31">
        <v>13</v>
      </c>
      <c r="C31">
        <f t="shared" si="0"/>
        <v>13</v>
      </c>
      <c r="D31" t="str">
        <f t="shared" si="1"/>
        <v>Al Jazi13</v>
      </c>
      <c r="E31" s="18">
        <v>2994292.79</v>
      </c>
    </row>
    <row r="32" spans="1:5" hidden="1" x14ac:dyDescent="0.3">
      <c r="A32" t="s">
        <v>19</v>
      </c>
      <c r="B32">
        <v>14</v>
      </c>
      <c r="C32">
        <f t="shared" si="0"/>
        <v>14</v>
      </c>
      <c r="D32" t="str">
        <f t="shared" si="1"/>
        <v>Al Jazi14</v>
      </c>
      <c r="E32" s="18">
        <v>1629015.64</v>
      </c>
    </row>
    <row r="33" spans="1:5" hidden="1" x14ac:dyDescent="0.3">
      <c r="A33" t="s">
        <v>19</v>
      </c>
      <c r="B33">
        <v>15</v>
      </c>
      <c r="C33">
        <f t="shared" si="0"/>
        <v>15</v>
      </c>
      <c r="D33" t="str">
        <f t="shared" si="1"/>
        <v>Al Jazi15</v>
      </c>
      <c r="E33" s="18">
        <v>2107757</v>
      </c>
    </row>
    <row r="34" spans="1:5" hidden="1" x14ac:dyDescent="0.3">
      <c r="A34" t="s">
        <v>19</v>
      </c>
      <c r="B34">
        <v>16</v>
      </c>
      <c r="C34">
        <f t="shared" si="0"/>
        <v>16</v>
      </c>
      <c r="D34" t="str">
        <f t="shared" si="1"/>
        <v>Al Jazi16</v>
      </c>
      <c r="E34" s="18">
        <v>120989.08</v>
      </c>
    </row>
    <row r="35" spans="1:5" hidden="1" x14ac:dyDescent="0.3">
      <c r="A35" t="s">
        <v>19</v>
      </c>
      <c r="B35">
        <v>17</v>
      </c>
      <c r="C35">
        <f t="shared" si="0"/>
        <v>17</v>
      </c>
      <c r="D35" t="str">
        <f t="shared" si="1"/>
        <v>Al Jazi17</v>
      </c>
      <c r="E35" s="18">
        <v>2935343.72</v>
      </c>
    </row>
    <row r="36" spans="1:5" hidden="1" x14ac:dyDescent="0.3">
      <c r="A36" t="s">
        <v>19</v>
      </c>
      <c r="B36">
        <v>18</v>
      </c>
      <c r="C36">
        <f t="shared" si="0"/>
        <v>18</v>
      </c>
      <c r="D36" t="str">
        <f t="shared" si="1"/>
        <v>Al Jazi18</v>
      </c>
      <c r="E36" s="18">
        <v>2748544.1</v>
      </c>
    </row>
    <row r="37" spans="1:5" hidden="1" x14ac:dyDescent="0.3">
      <c r="A37" t="s">
        <v>19</v>
      </c>
      <c r="B37">
        <v>19</v>
      </c>
      <c r="C37">
        <f t="shared" si="0"/>
        <v>19</v>
      </c>
      <c r="D37" t="str">
        <f t="shared" si="1"/>
        <v>Al Jazi19</v>
      </c>
      <c r="E37" s="18">
        <v>2000000</v>
      </c>
    </row>
    <row r="38" spans="1:5" hidden="1" x14ac:dyDescent="0.3">
      <c r="A38" t="s">
        <v>19</v>
      </c>
      <c r="B38">
        <v>19.100000000000001</v>
      </c>
      <c r="C38">
        <f t="shared" si="0"/>
        <v>19</v>
      </c>
      <c r="D38" t="str">
        <f t="shared" si="1"/>
        <v>Al Jazi19</v>
      </c>
      <c r="E38" s="18">
        <v>1100493.1100000001</v>
      </c>
    </row>
    <row r="39" spans="1:5" hidden="1" x14ac:dyDescent="0.3">
      <c r="A39" t="s">
        <v>19</v>
      </c>
      <c r="B39">
        <v>20</v>
      </c>
      <c r="C39">
        <f t="shared" si="0"/>
        <v>20</v>
      </c>
      <c r="D39" t="str">
        <f t="shared" si="1"/>
        <v>Al Jazi20</v>
      </c>
      <c r="E39" s="18">
        <v>371543.5</v>
      </c>
    </row>
    <row r="40" spans="1:5" hidden="1" x14ac:dyDescent="0.3">
      <c r="A40" t="s">
        <v>19</v>
      </c>
      <c r="B40">
        <v>21</v>
      </c>
      <c r="C40">
        <f t="shared" si="0"/>
        <v>21</v>
      </c>
      <c r="D40" t="str">
        <f t="shared" si="1"/>
        <v>Al Jazi21</v>
      </c>
      <c r="E40" s="18">
        <v>1E-4</v>
      </c>
    </row>
    <row r="41" spans="1:5" hidden="1" x14ac:dyDescent="0.3">
      <c r="A41" t="s">
        <v>19</v>
      </c>
      <c r="B41">
        <v>22</v>
      </c>
      <c r="C41">
        <f t="shared" si="0"/>
        <v>22</v>
      </c>
      <c r="D41" t="str">
        <f t="shared" si="1"/>
        <v>Al Jazi22</v>
      </c>
      <c r="E41" s="18">
        <v>2500000</v>
      </c>
    </row>
    <row r="42" spans="1:5" hidden="1" x14ac:dyDescent="0.3">
      <c r="A42" t="s">
        <v>19</v>
      </c>
      <c r="B42">
        <v>22.1</v>
      </c>
      <c r="C42">
        <f t="shared" si="0"/>
        <v>22</v>
      </c>
      <c r="D42" t="str">
        <f t="shared" si="1"/>
        <v>Al Jazi22</v>
      </c>
      <c r="E42" s="18">
        <v>2000000</v>
      </c>
    </row>
    <row r="43" spans="1:5" hidden="1" x14ac:dyDescent="0.3">
      <c r="A43" t="s">
        <v>19</v>
      </c>
      <c r="B43">
        <v>22.2</v>
      </c>
      <c r="C43">
        <f t="shared" si="0"/>
        <v>22</v>
      </c>
      <c r="D43" t="str">
        <f t="shared" si="1"/>
        <v>Al Jazi22</v>
      </c>
      <c r="E43" s="18">
        <v>848568.49</v>
      </c>
    </row>
    <row r="44" spans="1:5" hidden="1" x14ac:dyDescent="0.3">
      <c r="A44" t="s">
        <v>19</v>
      </c>
      <c r="B44">
        <v>22.3</v>
      </c>
      <c r="C44">
        <f t="shared" si="0"/>
        <v>22</v>
      </c>
      <c r="D44" t="str">
        <f t="shared" si="1"/>
        <v>Al Jazi22</v>
      </c>
      <c r="E44" s="18">
        <v>1000000</v>
      </c>
    </row>
    <row r="45" spans="1:5" hidden="1" x14ac:dyDescent="0.3">
      <c r="A45" t="s">
        <v>19</v>
      </c>
      <c r="B45">
        <v>22.4</v>
      </c>
      <c r="C45">
        <f t="shared" si="0"/>
        <v>22</v>
      </c>
      <c r="D45" t="str">
        <f t="shared" si="1"/>
        <v>Al Jazi22</v>
      </c>
      <c r="E45" s="18">
        <v>1000000</v>
      </c>
    </row>
    <row r="46" spans="1:5" hidden="1" x14ac:dyDescent="0.3">
      <c r="A46" t="s">
        <v>19</v>
      </c>
      <c r="B46">
        <v>22.5</v>
      </c>
      <c r="C46">
        <f t="shared" si="0"/>
        <v>22</v>
      </c>
      <c r="D46" t="str">
        <f t="shared" si="1"/>
        <v>Al Jazi22</v>
      </c>
      <c r="E46" s="18">
        <v>1242872</v>
      </c>
    </row>
    <row r="47" spans="1:5" hidden="1" x14ac:dyDescent="0.3">
      <c r="A47" t="s">
        <v>35</v>
      </c>
      <c r="B47">
        <v>1</v>
      </c>
      <c r="C47">
        <f t="shared" si="0"/>
        <v>1</v>
      </c>
      <c r="D47" t="str">
        <f t="shared" si="1"/>
        <v>Al Jazi - Center Zone1</v>
      </c>
      <c r="E47" s="18">
        <v>90608.89</v>
      </c>
    </row>
    <row r="48" spans="1:5" hidden="1" x14ac:dyDescent="0.3">
      <c r="A48" t="s">
        <v>35</v>
      </c>
      <c r="B48">
        <v>2</v>
      </c>
      <c r="C48">
        <f t="shared" si="0"/>
        <v>2</v>
      </c>
      <c r="D48" t="str">
        <f t="shared" si="1"/>
        <v>Al Jazi - Center Zone2</v>
      </c>
      <c r="E48" s="18">
        <v>1686320.29</v>
      </c>
    </row>
    <row r="49" spans="1:5" hidden="1" x14ac:dyDescent="0.3">
      <c r="A49" t="s">
        <v>35</v>
      </c>
      <c r="B49">
        <v>3</v>
      </c>
      <c r="C49">
        <f t="shared" si="0"/>
        <v>3</v>
      </c>
      <c r="D49" t="str">
        <f t="shared" si="1"/>
        <v>Al Jazi - Center Zone3</v>
      </c>
      <c r="E49" s="18">
        <v>360179.68</v>
      </c>
    </row>
    <row r="50" spans="1:5" hidden="1" x14ac:dyDescent="0.3">
      <c r="A50" t="s">
        <v>35</v>
      </c>
      <c r="B50">
        <v>4</v>
      </c>
      <c r="C50">
        <f t="shared" si="0"/>
        <v>4</v>
      </c>
      <c r="D50" t="str">
        <f t="shared" si="1"/>
        <v>Al Jazi - Center Zone4</v>
      </c>
      <c r="E50" s="18">
        <v>370581.69</v>
      </c>
    </row>
    <row r="51" spans="1:5" hidden="1" x14ac:dyDescent="0.3">
      <c r="A51" t="s">
        <v>35</v>
      </c>
      <c r="B51">
        <v>5</v>
      </c>
      <c r="C51">
        <f t="shared" si="0"/>
        <v>5</v>
      </c>
      <c r="D51" t="str">
        <f t="shared" si="1"/>
        <v>Al Jazi - Center Zone5</v>
      </c>
      <c r="E51" s="18">
        <v>858100</v>
      </c>
    </row>
    <row r="52" spans="1:5" hidden="1" x14ac:dyDescent="0.3">
      <c r="A52" t="s">
        <v>35</v>
      </c>
      <c r="B52">
        <v>6</v>
      </c>
      <c r="C52">
        <f t="shared" si="0"/>
        <v>6</v>
      </c>
      <c r="D52" t="str">
        <f t="shared" si="1"/>
        <v>Al Jazi - Center Zone6</v>
      </c>
      <c r="E52" s="18">
        <v>-0.01</v>
      </c>
    </row>
    <row r="53" spans="1:5" hidden="1" x14ac:dyDescent="0.3">
      <c r="A53" t="s">
        <v>35</v>
      </c>
      <c r="B53">
        <v>7</v>
      </c>
      <c r="C53">
        <f t="shared" si="0"/>
        <v>7</v>
      </c>
      <c r="D53" t="str">
        <f t="shared" si="1"/>
        <v>Al Jazi - Center Zone7</v>
      </c>
      <c r="E53" s="18">
        <v>151431.32</v>
      </c>
    </row>
    <row r="54" spans="1:5" hidden="1" x14ac:dyDescent="0.3">
      <c r="A54" t="s">
        <v>35</v>
      </c>
      <c r="B54">
        <v>1</v>
      </c>
      <c r="C54">
        <f t="shared" si="0"/>
        <v>1</v>
      </c>
      <c r="D54" t="str">
        <f t="shared" si="1"/>
        <v>Al Jazi - Center Zone1</v>
      </c>
      <c r="E54" s="18">
        <v>14666580.119999999</v>
      </c>
    </row>
    <row r="55" spans="1:5" hidden="1" x14ac:dyDescent="0.3">
      <c r="A55" t="s">
        <v>193</v>
      </c>
      <c r="B55">
        <v>1</v>
      </c>
      <c r="C55">
        <f t="shared" si="0"/>
        <v>1</v>
      </c>
      <c r="D55" t="str">
        <f t="shared" si="1"/>
        <v>Al Jazi - Social Insurance1</v>
      </c>
      <c r="E55" s="18">
        <v>266994</v>
      </c>
    </row>
    <row r="56" spans="1:5" hidden="1" x14ac:dyDescent="0.3">
      <c r="A56" t="s">
        <v>19</v>
      </c>
      <c r="B56">
        <v>1</v>
      </c>
      <c r="C56">
        <f t="shared" si="0"/>
        <v>1</v>
      </c>
      <c r="D56" t="str">
        <f t="shared" si="1"/>
        <v>Al Jazi1</v>
      </c>
      <c r="E56" s="18">
        <v>53125000</v>
      </c>
    </row>
    <row r="57" spans="1:5" hidden="1" x14ac:dyDescent="0.3">
      <c r="A57" t="s">
        <v>76</v>
      </c>
      <c r="B57">
        <v>1</v>
      </c>
      <c r="C57">
        <f t="shared" si="0"/>
        <v>1</v>
      </c>
      <c r="D57" t="str">
        <f t="shared" si="1"/>
        <v>Alfa Lab1</v>
      </c>
      <c r="E57" s="18">
        <v>1459340</v>
      </c>
    </row>
    <row r="58" spans="1:5" hidden="1" x14ac:dyDescent="0.3">
      <c r="A58" t="s">
        <v>39</v>
      </c>
      <c r="B58">
        <v>1</v>
      </c>
      <c r="C58">
        <f t="shared" si="0"/>
        <v>1</v>
      </c>
      <c r="D58" t="str">
        <f t="shared" si="1"/>
        <v>Allegria-New Modifications1</v>
      </c>
      <c r="E58" s="18">
        <v>659568.19999999995</v>
      </c>
    </row>
    <row r="59" spans="1:5" hidden="1" x14ac:dyDescent="0.3">
      <c r="A59" t="s">
        <v>97</v>
      </c>
      <c r="B59">
        <v>2</v>
      </c>
      <c r="C59">
        <f t="shared" si="0"/>
        <v>2</v>
      </c>
      <c r="D59" t="str">
        <f t="shared" si="1"/>
        <v>Astoria - Sharm2</v>
      </c>
      <c r="E59" s="18">
        <v>837813.8</v>
      </c>
    </row>
    <row r="60" spans="1:5" hidden="1" x14ac:dyDescent="0.3">
      <c r="A60" t="s">
        <v>97</v>
      </c>
      <c r="B60">
        <v>3</v>
      </c>
      <c r="C60">
        <f t="shared" si="0"/>
        <v>3</v>
      </c>
      <c r="D60" t="str">
        <f t="shared" si="1"/>
        <v>Astoria - Sharm3</v>
      </c>
      <c r="E60" s="18">
        <v>269728</v>
      </c>
    </row>
    <row r="61" spans="1:5" hidden="1" x14ac:dyDescent="0.3">
      <c r="A61" t="s">
        <v>97</v>
      </c>
      <c r="B61">
        <v>4</v>
      </c>
      <c r="C61">
        <f t="shared" si="0"/>
        <v>4</v>
      </c>
      <c r="D61" t="str">
        <f t="shared" si="1"/>
        <v>Astoria - Sharm4</v>
      </c>
      <c r="E61" s="18">
        <v>1641108</v>
      </c>
    </row>
    <row r="62" spans="1:5" hidden="1" x14ac:dyDescent="0.3">
      <c r="A62" t="s">
        <v>97</v>
      </c>
      <c r="B62">
        <v>5</v>
      </c>
      <c r="C62">
        <f t="shared" si="0"/>
        <v>5</v>
      </c>
      <c r="D62" t="str">
        <f t="shared" si="1"/>
        <v>Astoria - Sharm5</v>
      </c>
      <c r="E62" s="18">
        <v>709627</v>
      </c>
    </row>
    <row r="63" spans="1:5" hidden="1" x14ac:dyDescent="0.3">
      <c r="A63" t="s">
        <v>97</v>
      </c>
      <c r="B63">
        <v>6</v>
      </c>
      <c r="C63">
        <f t="shared" si="0"/>
        <v>6</v>
      </c>
      <c r="D63" t="str">
        <f t="shared" si="1"/>
        <v>Astoria - Sharm6</v>
      </c>
      <c r="E63" s="18">
        <v>244817</v>
      </c>
    </row>
    <row r="64" spans="1:5" hidden="1" x14ac:dyDescent="0.3">
      <c r="A64" t="s">
        <v>97</v>
      </c>
      <c r="B64">
        <v>7</v>
      </c>
      <c r="C64">
        <f t="shared" si="0"/>
        <v>7</v>
      </c>
      <c r="D64" t="str">
        <f t="shared" si="1"/>
        <v>Astoria - Sharm7</v>
      </c>
      <c r="E64" s="18">
        <v>654151</v>
      </c>
    </row>
    <row r="65" spans="1:5" hidden="1" x14ac:dyDescent="0.3">
      <c r="A65" t="s">
        <v>97</v>
      </c>
      <c r="B65">
        <v>8</v>
      </c>
      <c r="C65">
        <f t="shared" si="0"/>
        <v>8</v>
      </c>
      <c r="D65" t="str">
        <f t="shared" si="1"/>
        <v>Astoria - Sharm8</v>
      </c>
      <c r="E65" s="18">
        <v>1160836</v>
      </c>
    </row>
    <row r="66" spans="1:5" hidden="1" x14ac:dyDescent="0.3">
      <c r="A66" t="s">
        <v>97</v>
      </c>
      <c r="B66">
        <v>1</v>
      </c>
      <c r="C66">
        <f t="shared" si="0"/>
        <v>1</v>
      </c>
      <c r="D66" t="str">
        <f t="shared" si="1"/>
        <v>Astoria - Sharm1</v>
      </c>
      <c r="E66" s="18">
        <v>1365525</v>
      </c>
    </row>
    <row r="67" spans="1:5" hidden="1" x14ac:dyDescent="0.3">
      <c r="A67" t="s">
        <v>86</v>
      </c>
      <c r="B67">
        <v>1</v>
      </c>
      <c r="C67">
        <f t="shared" ref="C67:C130" si="2">ROUNDDOWN(B67,0)</f>
        <v>1</v>
      </c>
      <c r="D67" t="str">
        <f t="shared" ref="D67:D130" si="3">A67&amp;C67</f>
        <v>Astoria Hotel1</v>
      </c>
      <c r="E67" s="18">
        <v>4511122</v>
      </c>
    </row>
    <row r="68" spans="1:5" hidden="1" x14ac:dyDescent="0.3">
      <c r="A68" t="s">
        <v>86</v>
      </c>
      <c r="B68">
        <v>2</v>
      </c>
      <c r="C68">
        <f t="shared" si="2"/>
        <v>2</v>
      </c>
      <c r="D68" t="str">
        <f t="shared" si="3"/>
        <v>Astoria Hotel2</v>
      </c>
      <c r="E68" s="18">
        <v>2448868</v>
      </c>
    </row>
    <row r="69" spans="1:5" hidden="1" x14ac:dyDescent="0.3">
      <c r="A69" t="s">
        <v>86</v>
      </c>
      <c r="B69">
        <v>3</v>
      </c>
      <c r="C69">
        <f t="shared" si="2"/>
        <v>3</v>
      </c>
      <c r="D69" t="str">
        <f t="shared" si="3"/>
        <v>Astoria Hotel3</v>
      </c>
      <c r="E69" s="18">
        <v>5421697</v>
      </c>
    </row>
    <row r="70" spans="1:5" hidden="1" x14ac:dyDescent="0.3">
      <c r="A70" t="s">
        <v>86</v>
      </c>
      <c r="B70">
        <v>4</v>
      </c>
      <c r="C70">
        <f t="shared" si="2"/>
        <v>4</v>
      </c>
      <c r="D70" t="str">
        <f t="shared" si="3"/>
        <v>Astoria Hotel4</v>
      </c>
      <c r="E70" s="18">
        <v>4634265</v>
      </c>
    </row>
    <row r="71" spans="1:5" hidden="1" x14ac:dyDescent="0.3">
      <c r="A71" t="s">
        <v>86</v>
      </c>
      <c r="B71">
        <v>5</v>
      </c>
      <c r="C71">
        <f t="shared" si="2"/>
        <v>5</v>
      </c>
      <c r="D71" t="str">
        <f t="shared" si="3"/>
        <v>Astoria Hotel5</v>
      </c>
      <c r="E71" s="18">
        <v>5818860</v>
      </c>
    </row>
    <row r="72" spans="1:5" hidden="1" x14ac:dyDescent="0.3">
      <c r="A72" t="s">
        <v>86</v>
      </c>
      <c r="B72">
        <v>6</v>
      </c>
      <c r="C72">
        <f t="shared" si="2"/>
        <v>6</v>
      </c>
      <c r="D72" t="str">
        <f t="shared" si="3"/>
        <v>Astoria Hotel6</v>
      </c>
      <c r="E72" s="18">
        <v>3446328.13</v>
      </c>
    </row>
    <row r="73" spans="1:5" hidden="1" x14ac:dyDescent="0.3">
      <c r="A73" t="s">
        <v>86</v>
      </c>
      <c r="B73">
        <v>6.1</v>
      </c>
      <c r="C73">
        <f t="shared" si="2"/>
        <v>6</v>
      </c>
      <c r="D73" t="str">
        <f t="shared" si="3"/>
        <v>Astoria Hotel6</v>
      </c>
      <c r="E73" s="18">
        <v>5000000</v>
      </c>
    </row>
    <row r="74" spans="1:5" hidden="1" x14ac:dyDescent="0.3">
      <c r="A74" t="s">
        <v>86</v>
      </c>
      <c r="B74">
        <v>7</v>
      </c>
      <c r="C74">
        <f t="shared" si="2"/>
        <v>7</v>
      </c>
      <c r="D74" t="str">
        <f t="shared" si="3"/>
        <v>Astoria Hotel7</v>
      </c>
      <c r="E74" s="18">
        <v>8710615</v>
      </c>
    </row>
    <row r="75" spans="1:5" hidden="1" x14ac:dyDescent="0.3">
      <c r="A75" t="s">
        <v>86</v>
      </c>
      <c r="B75">
        <v>8</v>
      </c>
      <c r="C75">
        <f t="shared" si="2"/>
        <v>8</v>
      </c>
      <c r="D75" t="str">
        <f t="shared" si="3"/>
        <v>Astoria Hotel8</v>
      </c>
      <c r="E75" s="18">
        <v>2805916</v>
      </c>
    </row>
    <row r="76" spans="1:5" hidden="1" x14ac:dyDescent="0.3">
      <c r="A76" t="s">
        <v>86</v>
      </c>
      <c r="B76">
        <v>9</v>
      </c>
      <c r="C76">
        <f t="shared" si="2"/>
        <v>9</v>
      </c>
      <c r="D76" t="str">
        <f t="shared" si="3"/>
        <v>Astoria Hotel9</v>
      </c>
      <c r="E76" s="18">
        <v>2000000</v>
      </c>
    </row>
    <row r="77" spans="1:5" hidden="1" x14ac:dyDescent="0.3">
      <c r="A77" t="s">
        <v>86</v>
      </c>
      <c r="B77">
        <v>9.1</v>
      </c>
      <c r="C77">
        <f t="shared" si="2"/>
        <v>9</v>
      </c>
      <c r="D77" t="str">
        <f t="shared" si="3"/>
        <v>Astoria Hotel9</v>
      </c>
      <c r="E77" s="18">
        <v>4286403</v>
      </c>
    </row>
    <row r="78" spans="1:5" hidden="1" x14ac:dyDescent="0.3">
      <c r="A78" t="s">
        <v>86</v>
      </c>
      <c r="B78">
        <v>10</v>
      </c>
      <c r="C78">
        <f t="shared" si="2"/>
        <v>10</v>
      </c>
      <c r="D78" t="str">
        <f t="shared" si="3"/>
        <v>Astoria Hotel10</v>
      </c>
      <c r="E78" s="18">
        <v>4982321</v>
      </c>
    </row>
    <row r="79" spans="1:5" hidden="1" x14ac:dyDescent="0.3">
      <c r="A79" t="s">
        <v>86</v>
      </c>
      <c r="B79">
        <v>11</v>
      </c>
      <c r="C79">
        <f t="shared" si="2"/>
        <v>11</v>
      </c>
      <c r="D79" t="str">
        <f t="shared" si="3"/>
        <v>Astoria Hotel11</v>
      </c>
      <c r="E79" s="18">
        <v>10757000</v>
      </c>
    </row>
    <row r="80" spans="1:5" hidden="1" x14ac:dyDescent="0.3">
      <c r="A80" t="s">
        <v>86</v>
      </c>
      <c r="B80">
        <v>12</v>
      </c>
      <c r="C80">
        <f t="shared" si="2"/>
        <v>12</v>
      </c>
      <c r="D80" t="str">
        <f t="shared" si="3"/>
        <v>Astoria Hotel12</v>
      </c>
      <c r="E80" s="18">
        <v>2603000</v>
      </c>
    </row>
    <row r="81" spans="1:5" hidden="1" x14ac:dyDescent="0.3">
      <c r="A81" t="s">
        <v>86</v>
      </c>
      <c r="B81">
        <v>13</v>
      </c>
      <c r="C81">
        <f t="shared" si="2"/>
        <v>13</v>
      </c>
      <c r="D81" t="str">
        <f t="shared" si="3"/>
        <v>Astoria Hotel13</v>
      </c>
      <c r="E81" s="18">
        <v>5389256</v>
      </c>
    </row>
    <row r="82" spans="1:5" hidden="1" x14ac:dyDescent="0.3">
      <c r="A82" t="s">
        <v>86</v>
      </c>
      <c r="B82">
        <v>14</v>
      </c>
      <c r="C82">
        <f t="shared" si="2"/>
        <v>14</v>
      </c>
      <c r="D82" t="str">
        <f t="shared" si="3"/>
        <v>Astoria Hotel14</v>
      </c>
      <c r="E82" s="18">
        <v>6216098</v>
      </c>
    </row>
    <row r="83" spans="1:5" hidden="1" x14ac:dyDescent="0.3">
      <c r="A83" t="s">
        <v>86</v>
      </c>
      <c r="B83">
        <v>15</v>
      </c>
      <c r="C83">
        <f t="shared" si="2"/>
        <v>15</v>
      </c>
      <c r="D83" t="str">
        <f t="shared" si="3"/>
        <v>Astoria Hotel15</v>
      </c>
      <c r="E83" s="18">
        <v>4185662</v>
      </c>
    </row>
    <row r="84" spans="1:5" hidden="1" x14ac:dyDescent="0.3">
      <c r="A84" t="s">
        <v>86</v>
      </c>
      <c r="B84">
        <v>16</v>
      </c>
      <c r="C84">
        <f t="shared" si="2"/>
        <v>16</v>
      </c>
      <c r="D84" t="str">
        <f t="shared" si="3"/>
        <v>Astoria Hotel16</v>
      </c>
      <c r="E84" s="18">
        <v>3225683</v>
      </c>
    </row>
    <row r="85" spans="1:5" hidden="1" x14ac:dyDescent="0.3">
      <c r="A85" t="s">
        <v>86</v>
      </c>
      <c r="B85">
        <v>17</v>
      </c>
      <c r="C85">
        <f t="shared" si="2"/>
        <v>17</v>
      </c>
      <c r="D85" t="str">
        <f t="shared" si="3"/>
        <v>Astoria Hotel17</v>
      </c>
      <c r="E85" s="18">
        <v>2804159</v>
      </c>
    </row>
    <row r="86" spans="1:5" hidden="1" x14ac:dyDescent="0.3">
      <c r="A86" t="s">
        <v>86</v>
      </c>
      <c r="B86">
        <v>18</v>
      </c>
      <c r="C86">
        <f t="shared" si="2"/>
        <v>18</v>
      </c>
      <c r="D86" t="str">
        <f t="shared" si="3"/>
        <v>Astoria Hotel18</v>
      </c>
      <c r="E86" s="18">
        <v>4819756</v>
      </c>
    </row>
    <row r="87" spans="1:5" hidden="1" x14ac:dyDescent="0.3">
      <c r="A87" t="s">
        <v>86</v>
      </c>
      <c r="B87">
        <v>19</v>
      </c>
      <c r="C87">
        <f t="shared" si="2"/>
        <v>19</v>
      </c>
      <c r="D87" t="str">
        <f t="shared" si="3"/>
        <v>Astoria Hotel19</v>
      </c>
      <c r="E87" s="18">
        <v>1511334.24</v>
      </c>
    </row>
    <row r="88" spans="1:5" hidden="1" x14ac:dyDescent="0.3">
      <c r="A88" t="s">
        <v>86</v>
      </c>
      <c r="B88">
        <v>20</v>
      </c>
      <c r="C88">
        <f t="shared" si="2"/>
        <v>20</v>
      </c>
      <c r="D88" t="str">
        <f t="shared" si="3"/>
        <v>Astoria Hotel20</v>
      </c>
      <c r="E88" s="18">
        <v>1E-4</v>
      </c>
    </row>
    <row r="89" spans="1:5" hidden="1" x14ac:dyDescent="0.3">
      <c r="A89" t="s">
        <v>86</v>
      </c>
      <c r="B89">
        <v>21</v>
      </c>
      <c r="C89">
        <f t="shared" si="2"/>
        <v>21</v>
      </c>
      <c r="D89" t="str">
        <f t="shared" si="3"/>
        <v>Astoria Hotel21</v>
      </c>
      <c r="E89" s="18">
        <v>1E-4</v>
      </c>
    </row>
    <row r="90" spans="1:5" hidden="1" x14ac:dyDescent="0.3">
      <c r="A90" t="s">
        <v>86</v>
      </c>
      <c r="B90">
        <v>22</v>
      </c>
      <c r="C90">
        <f t="shared" si="2"/>
        <v>22</v>
      </c>
      <c r="D90" t="str">
        <f t="shared" si="3"/>
        <v>Astoria Hotel22</v>
      </c>
      <c r="E90" s="18">
        <v>1.0000000000000001E-5</v>
      </c>
    </row>
    <row r="91" spans="1:5" hidden="1" x14ac:dyDescent="0.3">
      <c r="A91" t="s">
        <v>86</v>
      </c>
      <c r="B91">
        <v>23</v>
      </c>
      <c r="C91">
        <f t="shared" si="2"/>
        <v>23</v>
      </c>
      <c r="D91" t="str">
        <f t="shared" si="3"/>
        <v>Astoria Hotel23</v>
      </c>
      <c r="E91" s="18">
        <v>17286732.59</v>
      </c>
    </row>
    <row r="92" spans="1:5" hidden="1" x14ac:dyDescent="0.3">
      <c r="A92" t="s">
        <v>86</v>
      </c>
      <c r="B92">
        <v>24</v>
      </c>
      <c r="C92">
        <f t="shared" si="2"/>
        <v>24</v>
      </c>
      <c r="D92" t="str">
        <f t="shared" si="3"/>
        <v>Astoria Hotel24</v>
      </c>
      <c r="E92" s="18">
        <v>10400000</v>
      </c>
    </row>
    <row r="93" spans="1:5" hidden="1" x14ac:dyDescent="0.3">
      <c r="A93" t="s">
        <v>86</v>
      </c>
      <c r="B93">
        <v>25</v>
      </c>
      <c r="C93">
        <f t="shared" si="2"/>
        <v>25</v>
      </c>
      <c r="D93" t="str">
        <f>A93&amp;C93</f>
        <v>Astoria Hotel25</v>
      </c>
      <c r="E93" s="18">
        <v>3117985</v>
      </c>
    </row>
    <row r="94" spans="1:5" hidden="1" x14ac:dyDescent="0.3">
      <c r="A94" t="s">
        <v>8702</v>
      </c>
      <c r="B94">
        <v>1</v>
      </c>
      <c r="C94">
        <f t="shared" si="2"/>
        <v>1</v>
      </c>
      <c r="D94" t="str">
        <f t="shared" si="3"/>
        <v>Astoria Hotel-DP1</v>
      </c>
      <c r="E94" s="18">
        <v>46039744.5</v>
      </c>
    </row>
    <row r="95" spans="1:5" hidden="1" x14ac:dyDescent="0.3">
      <c r="A95" t="s">
        <v>8702</v>
      </c>
      <c r="B95">
        <v>2</v>
      </c>
      <c r="C95">
        <f t="shared" si="2"/>
        <v>2</v>
      </c>
      <c r="D95" t="str">
        <f t="shared" si="3"/>
        <v>Astoria Hotel-DP2</v>
      </c>
      <c r="E95" s="18">
        <v>18415897.800000001</v>
      </c>
    </row>
    <row r="96" spans="1:5" hidden="1" x14ac:dyDescent="0.3">
      <c r="A96" t="s">
        <v>8702</v>
      </c>
      <c r="B96">
        <v>3</v>
      </c>
      <c r="C96">
        <f t="shared" si="2"/>
        <v>3</v>
      </c>
      <c r="D96" t="str">
        <f t="shared" si="3"/>
        <v>Astoria Hotel-DP3</v>
      </c>
      <c r="E96" s="18">
        <v>9207948.9000000004</v>
      </c>
    </row>
    <row r="97" spans="1:5" hidden="1" x14ac:dyDescent="0.3">
      <c r="A97" t="s">
        <v>86</v>
      </c>
      <c r="B97">
        <v>4</v>
      </c>
      <c r="C97">
        <f t="shared" si="2"/>
        <v>4</v>
      </c>
      <c r="D97" t="str">
        <f t="shared" si="3"/>
        <v>Astoria Hotel4</v>
      </c>
      <c r="E97" s="18">
        <v>9207948.9000000004</v>
      </c>
    </row>
    <row r="98" spans="1:5" hidden="1" x14ac:dyDescent="0.3">
      <c r="A98" t="s">
        <v>221</v>
      </c>
      <c r="B98">
        <v>1</v>
      </c>
      <c r="C98">
        <f t="shared" si="2"/>
        <v>1</v>
      </c>
      <c r="D98" t="str">
        <f t="shared" si="3"/>
        <v>Astoria Hotel - Final Retention1</v>
      </c>
      <c r="E98" s="18">
        <v>5000000</v>
      </c>
    </row>
    <row r="99" spans="1:5" hidden="1" x14ac:dyDescent="0.3">
      <c r="A99" t="s">
        <v>86</v>
      </c>
      <c r="B99">
        <v>1</v>
      </c>
      <c r="C99">
        <f t="shared" si="2"/>
        <v>1</v>
      </c>
      <c r="D99" t="str">
        <f t="shared" si="3"/>
        <v>Astoria Hotel1</v>
      </c>
      <c r="E99" s="18">
        <v>2000000</v>
      </c>
    </row>
    <row r="100" spans="1:5" hidden="1" x14ac:dyDescent="0.3">
      <c r="A100" t="s">
        <v>220</v>
      </c>
      <c r="B100">
        <v>1</v>
      </c>
      <c r="C100">
        <f t="shared" si="2"/>
        <v>1</v>
      </c>
      <c r="D100" t="str">
        <f t="shared" si="3"/>
        <v>Astoria Hotel - Social Insurrance1</v>
      </c>
      <c r="E100" s="18">
        <v>959926</v>
      </c>
    </row>
    <row r="101" spans="1:5" hidden="1" x14ac:dyDescent="0.3">
      <c r="A101" t="s">
        <v>222</v>
      </c>
      <c r="B101">
        <v>1</v>
      </c>
      <c r="C101">
        <f t="shared" si="2"/>
        <v>1</v>
      </c>
      <c r="D101" t="str">
        <f t="shared" si="3"/>
        <v>Astoria Hotel - Spare Parts V.O 1371</v>
      </c>
      <c r="E101" s="18">
        <v>1929946</v>
      </c>
    </row>
    <row r="102" spans="1:5" hidden="1" x14ac:dyDescent="0.3">
      <c r="A102" t="s">
        <v>211</v>
      </c>
      <c r="B102">
        <v>1</v>
      </c>
      <c r="C102">
        <f t="shared" si="2"/>
        <v>1</v>
      </c>
      <c r="D102" t="str">
        <f t="shared" si="3"/>
        <v>Astoria Hotel IPCs 15-201</v>
      </c>
      <c r="E102" s="18">
        <v>1409611.34</v>
      </c>
    </row>
    <row r="103" spans="1:5" hidden="1" x14ac:dyDescent="0.3">
      <c r="A103" t="s">
        <v>131</v>
      </c>
      <c r="B103">
        <v>1</v>
      </c>
      <c r="C103">
        <f t="shared" si="2"/>
        <v>1</v>
      </c>
      <c r="D103" t="str">
        <f t="shared" si="3"/>
        <v>Baraka Land Fence1</v>
      </c>
      <c r="E103" s="18">
        <v>2467026</v>
      </c>
    </row>
    <row r="104" spans="1:5" hidden="1" x14ac:dyDescent="0.3">
      <c r="A104" t="s">
        <v>131</v>
      </c>
      <c r="B104">
        <v>2</v>
      </c>
      <c r="C104">
        <f t="shared" si="2"/>
        <v>2</v>
      </c>
      <c r="D104" t="str">
        <f t="shared" si="3"/>
        <v>Baraka Land Fence2</v>
      </c>
      <c r="E104" s="18">
        <v>8497787.4600000009</v>
      </c>
    </row>
    <row r="105" spans="1:5" hidden="1" x14ac:dyDescent="0.3">
      <c r="A105" t="s">
        <v>131</v>
      </c>
      <c r="B105">
        <v>3</v>
      </c>
      <c r="C105">
        <f t="shared" si="2"/>
        <v>3</v>
      </c>
      <c r="D105" t="str">
        <f t="shared" si="3"/>
        <v>Baraka Land Fence3</v>
      </c>
      <c r="E105" s="18">
        <v>15418299.779999999</v>
      </c>
    </row>
    <row r="106" spans="1:5" hidden="1" x14ac:dyDescent="0.3">
      <c r="A106" t="s">
        <v>131</v>
      </c>
      <c r="B106">
        <v>4</v>
      </c>
      <c r="C106">
        <f t="shared" si="2"/>
        <v>4</v>
      </c>
      <c r="D106" t="str">
        <f t="shared" si="3"/>
        <v>Baraka Land Fence4</v>
      </c>
      <c r="E106" s="18">
        <v>6072172.6100000003</v>
      </c>
    </row>
    <row r="107" spans="1:5" hidden="1" x14ac:dyDescent="0.3">
      <c r="A107" t="s">
        <v>21</v>
      </c>
      <c r="B107">
        <v>2</v>
      </c>
      <c r="C107">
        <f t="shared" si="2"/>
        <v>2</v>
      </c>
      <c r="D107" t="str">
        <f t="shared" si="3"/>
        <v>Benban - Aswan2</v>
      </c>
      <c r="E107" s="18">
        <v>21842173.609999999</v>
      </c>
    </row>
    <row r="108" spans="1:5" hidden="1" x14ac:dyDescent="0.3">
      <c r="A108" t="s">
        <v>21</v>
      </c>
      <c r="B108">
        <v>3</v>
      </c>
      <c r="C108">
        <f t="shared" si="2"/>
        <v>3</v>
      </c>
      <c r="D108" t="str">
        <f t="shared" si="3"/>
        <v>Benban - Aswan3</v>
      </c>
      <c r="E108" s="18">
        <v>10577813.02</v>
      </c>
    </row>
    <row r="109" spans="1:5" hidden="1" x14ac:dyDescent="0.3">
      <c r="A109" t="s">
        <v>21</v>
      </c>
      <c r="B109">
        <v>4</v>
      </c>
      <c r="C109">
        <f t="shared" si="2"/>
        <v>4</v>
      </c>
      <c r="D109" t="str">
        <f t="shared" si="3"/>
        <v>Benban - Aswan4</v>
      </c>
      <c r="E109" s="18">
        <v>15006351.74</v>
      </c>
    </row>
    <row r="110" spans="1:5" hidden="1" x14ac:dyDescent="0.3">
      <c r="A110" t="s">
        <v>21</v>
      </c>
      <c r="B110">
        <v>5</v>
      </c>
      <c r="C110">
        <f t="shared" si="2"/>
        <v>5</v>
      </c>
      <c r="D110" t="str">
        <f t="shared" si="3"/>
        <v>Benban - Aswan5</v>
      </c>
      <c r="E110" s="18">
        <v>37440497.149999999</v>
      </c>
    </row>
    <row r="111" spans="1:5" hidden="1" x14ac:dyDescent="0.3">
      <c r="A111" t="s">
        <v>21</v>
      </c>
      <c r="B111">
        <v>6</v>
      </c>
      <c r="C111">
        <f t="shared" si="2"/>
        <v>6</v>
      </c>
      <c r="D111" t="str">
        <f t="shared" si="3"/>
        <v>Benban - Aswan6</v>
      </c>
      <c r="E111" s="18">
        <v>23886898.777526591</v>
      </c>
    </row>
    <row r="112" spans="1:5" hidden="1" x14ac:dyDescent="0.3">
      <c r="A112" t="s">
        <v>21</v>
      </c>
      <c r="B112">
        <v>7</v>
      </c>
      <c r="C112">
        <f t="shared" si="2"/>
        <v>7</v>
      </c>
      <c r="D112" t="str">
        <f t="shared" si="3"/>
        <v>Benban - Aswan7</v>
      </c>
      <c r="E112" s="18">
        <v>25237199.469354197</v>
      </c>
    </row>
    <row r="113" spans="1:5" hidden="1" x14ac:dyDescent="0.3">
      <c r="A113" t="s">
        <v>21</v>
      </c>
      <c r="B113">
        <v>8</v>
      </c>
      <c r="C113">
        <f t="shared" si="2"/>
        <v>8</v>
      </c>
      <c r="D113" t="str">
        <f t="shared" si="3"/>
        <v>Benban - Aswan8</v>
      </c>
      <c r="E113" s="18">
        <v>28236383.5818539</v>
      </c>
    </row>
    <row r="114" spans="1:5" hidden="1" x14ac:dyDescent="0.3">
      <c r="A114" t="s">
        <v>21</v>
      </c>
      <c r="B114">
        <v>9</v>
      </c>
      <c r="C114">
        <f t="shared" si="2"/>
        <v>9</v>
      </c>
      <c r="D114" t="str">
        <f t="shared" si="3"/>
        <v>Benban - Aswan9</v>
      </c>
      <c r="E114" s="18">
        <v>33103432.297799997</v>
      </c>
    </row>
    <row r="115" spans="1:5" hidden="1" x14ac:dyDescent="0.3">
      <c r="A115" t="s">
        <v>21</v>
      </c>
      <c r="B115">
        <v>10</v>
      </c>
      <c r="C115">
        <f t="shared" si="2"/>
        <v>10</v>
      </c>
      <c r="D115" t="str">
        <f t="shared" si="3"/>
        <v>Benban - Aswan10</v>
      </c>
      <c r="E115" s="18">
        <v>12102732.036000002</v>
      </c>
    </row>
    <row r="116" spans="1:5" hidden="1" x14ac:dyDescent="0.3">
      <c r="A116" t="s">
        <v>21</v>
      </c>
      <c r="B116">
        <v>11</v>
      </c>
      <c r="C116">
        <f t="shared" si="2"/>
        <v>11</v>
      </c>
      <c r="D116" t="str">
        <f t="shared" si="3"/>
        <v>Benban - Aswan11</v>
      </c>
      <c r="E116" s="18">
        <v>2222964.1737000002</v>
      </c>
    </row>
    <row r="117" spans="1:5" hidden="1" x14ac:dyDescent="0.3">
      <c r="A117" t="s">
        <v>21</v>
      </c>
      <c r="B117">
        <v>12</v>
      </c>
      <c r="C117">
        <f t="shared" si="2"/>
        <v>12</v>
      </c>
      <c r="D117" t="str">
        <f t="shared" si="3"/>
        <v>Benban - Aswan12</v>
      </c>
      <c r="E117" s="18">
        <v>16625097.353</v>
      </c>
    </row>
    <row r="118" spans="1:5" hidden="1" x14ac:dyDescent="0.3">
      <c r="A118" t="s">
        <v>21</v>
      </c>
      <c r="B118">
        <v>13</v>
      </c>
      <c r="C118">
        <f t="shared" si="2"/>
        <v>13</v>
      </c>
      <c r="D118" t="str">
        <f t="shared" si="3"/>
        <v>Benban - Aswan13</v>
      </c>
      <c r="E118" s="18">
        <v>36700.14</v>
      </c>
    </row>
    <row r="119" spans="1:5" hidden="1" x14ac:dyDescent="0.3">
      <c r="A119" t="s">
        <v>21</v>
      </c>
      <c r="B119">
        <v>14</v>
      </c>
      <c r="C119">
        <f t="shared" si="2"/>
        <v>14</v>
      </c>
      <c r="D119" t="str">
        <f t="shared" si="3"/>
        <v>Benban - Aswan14</v>
      </c>
      <c r="E119" s="18">
        <v>1174778.08</v>
      </c>
    </row>
    <row r="120" spans="1:5" hidden="1" x14ac:dyDescent="0.3">
      <c r="A120" t="s">
        <v>21</v>
      </c>
      <c r="B120">
        <v>1</v>
      </c>
      <c r="C120">
        <f t="shared" si="2"/>
        <v>1</v>
      </c>
      <c r="D120" t="str">
        <f t="shared" si="3"/>
        <v>Benban - Aswan1</v>
      </c>
      <c r="E120" s="18">
        <v>24677038.560000002</v>
      </c>
    </row>
    <row r="121" spans="1:5" hidden="1" x14ac:dyDescent="0.3">
      <c r="A121" t="s">
        <v>6</v>
      </c>
      <c r="B121">
        <v>14</v>
      </c>
      <c r="C121">
        <f t="shared" si="2"/>
        <v>14</v>
      </c>
      <c r="D121" t="str">
        <f t="shared" si="3"/>
        <v>Cement Plant14</v>
      </c>
      <c r="E121" s="18">
        <v>7309725</v>
      </c>
    </row>
    <row r="122" spans="1:5" hidden="1" x14ac:dyDescent="0.3">
      <c r="A122" t="s">
        <v>6</v>
      </c>
      <c r="B122">
        <v>15</v>
      </c>
      <c r="C122">
        <f t="shared" si="2"/>
        <v>15</v>
      </c>
      <c r="D122" t="str">
        <f t="shared" si="3"/>
        <v>Cement Plant15</v>
      </c>
      <c r="E122" s="18">
        <v>6696657.1238881946</v>
      </c>
    </row>
    <row r="123" spans="1:5" hidden="1" x14ac:dyDescent="0.3">
      <c r="A123" t="s">
        <v>6</v>
      </c>
      <c r="B123">
        <v>16</v>
      </c>
      <c r="C123">
        <f t="shared" si="2"/>
        <v>16</v>
      </c>
      <c r="D123" t="str">
        <f t="shared" si="3"/>
        <v>Cement Plant16</v>
      </c>
      <c r="E123" s="18">
        <v>6990595.3607028425</v>
      </c>
    </row>
    <row r="124" spans="1:5" hidden="1" x14ac:dyDescent="0.3">
      <c r="A124" t="s">
        <v>6</v>
      </c>
      <c r="B124">
        <v>17</v>
      </c>
      <c r="C124">
        <f t="shared" si="2"/>
        <v>17</v>
      </c>
      <c r="D124" t="str">
        <f t="shared" si="3"/>
        <v>Cement Plant17</v>
      </c>
      <c r="E124" s="18">
        <v>7424114.8338806629</v>
      </c>
    </row>
    <row r="125" spans="1:5" hidden="1" x14ac:dyDescent="0.3">
      <c r="A125" t="s">
        <v>6</v>
      </c>
      <c r="B125">
        <v>18</v>
      </c>
      <c r="C125">
        <f t="shared" si="2"/>
        <v>18</v>
      </c>
      <c r="D125" t="str">
        <f t="shared" si="3"/>
        <v>Cement Plant18</v>
      </c>
      <c r="E125" s="18">
        <v>6925479.9129486382</v>
      </c>
    </row>
    <row r="126" spans="1:5" hidden="1" x14ac:dyDescent="0.3">
      <c r="A126" t="s">
        <v>6</v>
      </c>
      <c r="B126">
        <v>19</v>
      </c>
      <c r="C126">
        <f t="shared" si="2"/>
        <v>19</v>
      </c>
      <c r="D126" t="str">
        <f t="shared" si="3"/>
        <v>Cement Plant19</v>
      </c>
      <c r="E126" s="18">
        <v>12791497.795659401</v>
      </c>
    </row>
    <row r="127" spans="1:5" hidden="1" x14ac:dyDescent="0.3">
      <c r="A127" t="s">
        <v>6</v>
      </c>
      <c r="B127">
        <v>20</v>
      </c>
      <c r="C127">
        <f t="shared" si="2"/>
        <v>20</v>
      </c>
      <c r="D127" t="str">
        <f t="shared" si="3"/>
        <v>Cement Plant20</v>
      </c>
      <c r="E127" s="18">
        <v>10152661.359999999</v>
      </c>
    </row>
    <row r="128" spans="1:5" hidden="1" x14ac:dyDescent="0.3">
      <c r="A128" t="s">
        <v>161</v>
      </c>
      <c r="B128">
        <v>3</v>
      </c>
      <c r="C128">
        <f t="shared" si="2"/>
        <v>3</v>
      </c>
      <c r="D128" t="str">
        <f t="shared" si="3"/>
        <v>Cement Plant -Last Claim3</v>
      </c>
      <c r="E128" s="18">
        <v>5224000</v>
      </c>
    </row>
    <row r="129" spans="1:5" hidden="1" x14ac:dyDescent="0.3">
      <c r="A129" t="s">
        <v>50</v>
      </c>
      <c r="B129">
        <v>1</v>
      </c>
      <c r="C129">
        <f t="shared" si="2"/>
        <v>1</v>
      </c>
      <c r="D129" t="str">
        <f t="shared" si="3"/>
        <v>CFC1</v>
      </c>
      <c r="E129" s="18">
        <v>6200445.3700000001</v>
      </c>
    </row>
    <row r="130" spans="1:5" hidden="1" x14ac:dyDescent="0.3">
      <c r="A130" t="s">
        <v>50</v>
      </c>
      <c r="B130">
        <v>2</v>
      </c>
      <c r="C130">
        <f t="shared" si="2"/>
        <v>2</v>
      </c>
      <c r="D130" t="str">
        <f t="shared" si="3"/>
        <v>CFC2</v>
      </c>
      <c r="E130" s="18">
        <v>17105598.329999998</v>
      </c>
    </row>
    <row r="131" spans="1:5" hidden="1" x14ac:dyDescent="0.3">
      <c r="A131" t="s">
        <v>50</v>
      </c>
      <c r="B131">
        <v>3</v>
      </c>
      <c r="C131">
        <f t="shared" ref="C131:C191" si="4">ROUNDDOWN(B131,0)</f>
        <v>3</v>
      </c>
      <c r="D131" t="str">
        <f t="shared" ref="D131:D191" si="5">A131&amp;C131</f>
        <v>CFC3</v>
      </c>
      <c r="E131" s="18">
        <v>12263695.26</v>
      </c>
    </row>
    <row r="132" spans="1:5" hidden="1" x14ac:dyDescent="0.3">
      <c r="A132" t="s">
        <v>50</v>
      </c>
      <c r="B132">
        <v>4</v>
      </c>
      <c r="C132">
        <f t="shared" si="4"/>
        <v>4</v>
      </c>
      <c r="D132" t="str">
        <f t="shared" si="5"/>
        <v>CFC4</v>
      </c>
      <c r="E132" s="18">
        <v>32660833.579999998</v>
      </c>
    </row>
    <row r="133" spans="1:5" hidden="1" x14ac:dyDescent="0.3">
      <c r="A133" t="s">
        <v>50</v>
      </c>
      <c r="B133">
        <v>5</v>
      </c>
      <c r="C133">
        <f t="shared" si="4"/>
        <v>5</v>
      </c>
      <c r="D133" t="str">
        <f t="shared" si="5"/>
        <v>CFC5</v>
      </c>
      <c r="E133" s="18">
        <v>24749111.949999999</v>
      </c>
    </row>
    <row r="134" spans="1:5" hidden="1" x14ac:dyDescent="0.3">
      <c r="A134" t="s">
        <v>50</v>
      </c>
      <c r="B134">
        <v>6</v>
      </c>
      <c r="C134">
        <f t="shared" si="4"/>
        <v>6</v>
      </c>
      <c r="D134" t="str">
        <f t="shared" si="5"/>
        <v>CFC6</v>
      </c>
      <c r="E134" s="18">
        <v>31500278.620000001</v>
      </c>
    </row>
    <row r="135" spans="1:5" hidden="1" x14ac:dyDescent="0.3">
      <c r="A135" t="s">
        <v>50</v>
      </c>
      <c r="B135">
        <v>7</v>
      </c>
      <c r="C135">
        <f t="shared" si="4"/>
        <v>7</v>
      </c>
      <c r="D135" t="str">
        <f t="shared" si="5"/>
        <v>CFC7</v>
      </c>
      <c r="E135" s="18">
        <v>19510038</v>
      </c>
    </row>
    <row r="136" spans="1:5" hidden="1" x14ac:dyDescent="0.3">
      <c r="A136" t="s">
        <v>50</v>
      </c>
      <c r="B136">
        <v>8</v>
      </c>
      <c r="C136">
        <f t="shared" si="4"/>
        <v>8</v>
      </c>
      <c r="D136" t="str">
        <f t="shared" si="5"/>
        <v>CFC8</v>
      </c>
      <c r="E136" s="18">
        <v>21459124.497042954</v>
      </c>
    </row>
    <row r="137" spans="1:5" hidden="1" x14ac:dyDescent="0.3">
      <c r="A137" t="s">
        <v>50</v>
      </c>
      <c r="B137">
        <v>9</v>
      </c>
      <c r="C137">
        <f t="shared" si="4"/>
        <v>9</v>
      </c>
      <c r="D137" t="str">
        <f t="shared" si="5"/>
        <v>CFC9</v>
      </c>
      <c r="E137" s="18">
        <v>24499895.82</v>
      </c>
    </row>
    <row r="138" spans="1:5" hidden="1" x14ac:dyDescent="0.3">
      <c r="A138" t="s">
        <v>50</v>
      </c>
      <c r="B138">
        <v>10</v>
      </c>
      <c r="C138">
        <f t="shared" si="4"/>
        <v>10</v>
      </c>
      <c r="D138" t="str">
        <f t="shared" si="5"/>
        <v>CFC10</v>
      </c>
      <c r="E138" s="18">
        <v>39448595.840000004</v>
      </c>
    </row>
    <row r="139" spans="1:5" hidden="1" x14ac:dyDescent="0.3">
      <c r="A139" t="s">
        <v>50</v>
      </c>
      <c r="B139">
        <v>11</v>
      </c>
      <c r="C139">
        <f t="shared" si="4"/>
        <v>11</v>
      </c>
      <c r="D139" t="str">
        <f t="shared" si="5"/>
        <v>CFC11</v>
      </c>
      <c r="E139" s="18">
        <v>18030565.73</v>
      </c>
    </row>
    <row r="140" spans="1:5" hidden="1" x14ac:dyDescent="0.3">
      <c r="A140" t="s">
        <v>50</v>
      </c>
      <c r="B140">
        <v>12</v>
      </c>
      <c r="C140">
        <f t="shared" si="4"/>
        <v>12</v>
      </c>
      <c r="D140" t="str">
        <f t="shared" si="5"/>
        <v>CFC12</v>
      </c>
      <c r="E140" s="18">
        <v>29691194.975678496</v>
      </c>
    </row>
    <row r="141" spans="1:5" hidden="1" x14ac:dyDescent="0.3">
      <c r="A141" t="s">
        <v>50</v>
      </c>
      <c r="B141">
        <v>13</v>
      </c>
      <c r="C141">
        <f t="shared" si="4"/>
        <v>13</v>
      </c>
      <c r="D141" t="str">
        <f t="shared" si="5"/>
        <v>CFC13</v>
      </c>
      <c r="E141" s="18">
        <v>23213756.670000002</v>
      </c>
    </row>
    <row r="142" spans="1:5" hidden="1" x14ac:dyDescent="0.3">
      <c r="A142" t="s">
        <v>50</v>
      </c>
      <c r="B142">
        <v>14</v>
      </c>
      <c r="C142">
        <f t="shared" si="4"/>
        <v>14</v>
      </c>
      <c r="D142" t="str">
        <f t="shared" si="5"/>
        <v>CFC14</v>
      </c>
      <c r="E142" s="18">
        <v>19708943.719999999</v>
      </c>
    </row>
    <row r="143" spans="1:5" hidden="1" x14ac:dyDescent="0.3">
      <c r="A143" t="s">
        <v>50</v>
      </c>
      <c r="B143">
        <v>15</v>
      </c>
      <c r="C143">
        <f t="shared" si="4"/>
        <v>15</v>
      </c>
      <c r="D143" t="str">
        <f t="shared" si="5"/>
        <v>CFC15</v>
      </c>
      <c r="E143" s="18">
        <v>40379659.898477204</v>
      </c>
    </row>
    <row r="144" spans="1:5" hidden="1" x14ac:dyDescent="0.3">
      <c r="A144" t="s">
        <v>50</v>
      </c>
      <c r="B144">
        <v>16</v>
      </c>
      <c r="C144">
        <f t="shared" si="4"/>
        <v>16</v>
      </c>
      <c r="D144" t="str">
        <f t="shared" si="5"/>
        <v>CFC16</v>
      </c>
      <c r="E144" s="18">
        <v>22871121.16</v>
      </c>
    </row>
    <row r="145" spans="1:5" hidden="1" x14ac:dyDescent="0.3">
      <c r="A145" t="s">
        <v>50</v>
      </c>
      <c r="B145">
        <v>17</v>
      </c>
      <c r="C145">
        <f t="shared" si="4"/>
        <v>17</v>
      </c>
      <c r="D145" t="str">
        <f t="shared" si="5"/>
        <v>CFC17</v>
      </c>
      <c r="E145" s="18">
        <v>15047803.35</v>
      </c>
    </row>
    <row r="146" spans="1:5" hidden="1" x14ac:dyDescent="0.3">
      <c r="A146" t="s">
        <v>50</v>
      </c>
      <c r="B146">
        <v>18</v>
      </c>
      <c r="C146">
        <f t="shared" si="4"/>
        <v>18</v>
      </c>
      <c r="D146" t="str">
        <f t="shared" si="5"/>
        <v>CFC18</v>
      </c>
      <c r="E146" s="18">
        <v>12196441.119999999</v>
      </c>
    </row>
    <row r="147" spans="1:5" hidden="1" x14ac:dyDescent="0.3">
      <c r="A147" t="s">
        <v>50</v>
      </c>
      <c r="B147">
        <v>19</v>
      </c>
      <c r="C147">
        <f t="shared" si="4"/>
        <v>19</v>
      </c>
      <c r="D147" t="str">
        <f t="shared" si="5"/>
        <v>CFC19</v>
      </c>
      <c r="E147" s="18">
        <v>14008565.699999999</v>
      </c>
    </row>
    <row r="148" spans="1:5" hidden="1" x14ac:dyDescent="0.3">
      <c r="A148" t="s">
        <v>50</v>
      </c>
      <c r="B148">
        <v>20</v>
      </c>
      <c r="C148">
        <f t="shared" si="4"/>
        <v>20</v>
      </c>
      <c r="D148" t="str">
        <f t="shared" si="5"/>
        <v>CFC20</v>
      </c>
      <c r="E148" s="18">
        <v>23721354.77</v>
      </c>
    </row>
    <row r="149" spans="1:5" x14ac:dyDescent="0.3">
      <c r="A149" t="s">
        <v>50</v>
      </c>
      <c r="B149">
        <v>21</v>
      </c>
      <c r="C149">
        <f t="shared" si="4"/>
        <v>21</v>
      </c>
      <c r="D149" t="str">
        <f t="shared" si="5"/>
        <v>CFC21</v>
      </c>
      <c r="E149" s="18">
        <v>17156725.120000001</v>
      </c>
    </row>
    <row r="150" spans="1:5" hidden="1" x14ac:dyDescent="0.3">
      <c r="A150" t="s">
        <v>50</v>
      </c>
      <c r="B150">
        <v>22</v>
      </c>
      <c r="C150">
        <f t="shared" si="4"/>
        <v>22</v>
      </c>
      <c r="D150" t="str">
        <f t="shared" si="5"/>
        <v>CFC22</v>
      </c>
      <c r="E150" s="18">
        <v>13410069.82</v>
      </c>
    </row>
    <row r="151" spans="1:5" hidden="1" x14ac:dyDescent="0.3">
      <c r="A151" t="s">
        <v>50</v>
      </c>
      <c r="B151">
        <v>23</v>
      </c>
      <c r="C151">
        <f t="shared" si="4"/>
        <v>23</v>
      </c>
      <c r="D151" t="str">
        <f t="shared" si="5"/>
        <v>CFC23</v>
      </c>
      <c r="E151" s="18">
        <v>15440459.23</v>
      </c>
    </row>
    <row r="152" spans="1:5" hidden="1" x14ac:dyDescent="0.3">
      <c r="A152" t="s">
        <v>50</v>
      </c>
      <c r="B152">
        <v>24</v>
      </c>
      <c r="C152">
        <f t="shared" si="4"/>
        <v>24</v>
      </c>
      <c r="D152" t="str">
        <f t="shared" si="5"/>
        <v>CFC24</v>
      </c>
      <c r="E152" s="18">
        <v>7464480.3499999996</v>
      </c>
    </row>
    <row r="153" spans="1:5" hidden="1" x14ac:dyDescent="0.3">
      <c r="A153" t="s">
        <v>50</v>
      </c>
      <c r="B153">
        <v>25</v>
      </c>
      <c r="C153">
        <f t="shared" si="4"/>
        <v>25</v>
      </c>
      <c r="D153" t="str">
        <f t="shared" si="5"/>
        <v>CFC25</v>
      </c>
      <c r="E153" s="18">
        <v>9682524.4600000009</v>
      </c>
    </row>
    <row r="154" spans="1:5" hidden="1" x14ac:dyDescent="0.3">
      <c r="A154" t="s">
        <v>50</v>
      </c>
      <c r="B154">
        <v>26</v>
      </c>
      <c r="C154">
        <f t="shared" si="4"/>
        <v>26</v>
      </c>
      <c r="D154" t="str">
        <f t="shared" si="5"/>
        <v>CFC26</v>
      </c>
      <c r="E154" s="18">
        <v>2397254.3032504916</v>
      </c>
    </row>
    <row r="155" spans="1:5" hidden="1" x14ac:dyDescent="0.3">
      <c r="A155" t="s">
        <v>50</v>
      </c>
      <c r="B155">
        <v>27</v>
      </c>
      <c r="C155">
        <f t="shared" si="4"/>
        <v>27</v>
      </c>
      <c r="D155" t="str">
        <f t="shared" si="5"/>
        <v>CFC27</v>
      </c>
      <c r="E155" s="18">
        <v>10793868.640000001</v>
      </c>
    </row>
    <row r="156" spans="1:5" hidden="1" x14ac:dyDescent="0.3">
      <c r="A156" t="s">
        <v>50</v>
      </c>
      <c r="B156">
        <v>28</v>
      </c>
      <c r="C156">
        <f t="shared" si="4"/>
        <v>28</v>
      </c>
      <c r="D156" t="str">
        <f t="shared" si="5"/>
        <v>CFC28</v>
      </c>
      <c r="E156" s="18">
        <v>10367935.310000001</v>
      </c>
    </row>
    <row r="157" spans="1:5" hidden="1" x14ac:dyDescent="0.3">
      <c r="A157" t="s">
        <v>50</v>
      </c>
      <c r="B157">
        <v>29</v>
      </c>
      <c r="C157">
        <f t="shared" si="4"/>
        <v>29</v>
      </c>
      <c r="D157" t="str">
        <f t="shared" si="5"/>
        <v>CFC29</v>
      </c>
      <c r="E157" s="18">
        <v>15034318.270318339</v>
      </c>
    </row>
    <row r="158" spans="1:5" hidden="1" x14ac:dyDescent="0.3">
      <c r="A158" t="s">
        <v>212</v>
      </c>
      <c r="B158">
        <v>1</v>
      </c>
      <c r="C158">
        <f t="shared" si="4"/>
        <v>1</v>
      </c>
      <c r="D158" t="str">
        <f t="shared" si="5"/>
        <v>CFC - Final Retention1</v>
      </c>
      <c r="E158" s="18">
        <v>12637074.779999999</v>
      </c>
    </row>
    <row r="159" spans="1:5" hidden="1" x14ac:dyDescent="0.3">
      <c r="A159" t="s">
        <v>301</v>
      </c>
      <c r="B159">
        <v>1</v>
      </c>
      <c r="C159">
        <f t="shared" si="4"/>
        <v>1</v>
      </c>
      <c r="D159" t="str">
        <f t="shared" si="5"/>
        <v>CFC-DP1</v>
      </c>
      <c r="E159" s="18">
        <v>62134944.549999997</v>
      </c>
    </row>
    <row r="160" spans="1:5" hidden="1" x14ac:dyDescent="0.3">
      <c r="A160" t="s">
        <v>263</v>
      </c>
      <c r="B160">
        <v>1</v>
      </c>
      <c r="C160">
        <f t="shared" si="4"/>
        <v>1</v>
      </c>
      <c r="D160" t="str">
        <f t="shared" si="5"/>
        <v>Comoros1</v>
      </c>
      <c r="E160" s="18">
        <v>3891360.8</v>
      </c>
    </row>
    <row r="161" spans="1:5" hidden="1" x14ac:dyDescent="0.3">
      <c r="A161" t="s">
        <v>128</v>
      </c>
      <c r="B161">
        <v>1</v>
      </c>
      <c r="C161">
        <f t="shared" si="4"/>
        <v>1</v>
      </c>
      <c r="D161" t="str">
        <f t="shared" si="5"/>
        <v>Comoros - Off Shore1</v>
      </c>
      <c r="E161" s="18">
        <v>2555388</v>
      </c>
    </row>
    <row r="162" spans="1:5" hidden="1" x14ac:dyDescent="0.3">
      <c r="A162" t="s">
        <v>128</v>
      </c>
      <c r="B162">
        <v>2</v>
      </c>
      <c r="C162">
        <f t="shared" si="4"/>
        <v>2</v>
      </c>
      <c r="D162" t="str">
        <f t="shared" si="5"/>
        <v>Comoros - Off Shore2</v>
      </c>
      <c r="E162" s="18">
        <v>910154</v>
      </c>
    </row>
    <row r="163" spans="1:5" hidden="1" x14ac:dyDescent="0.3">
      <c r="A163" t="s">
        <v>129</v>
      </c>
      <c r="B163">
        <v>1</v>
      </c>
      <c r="C163">
        <f t="shared" si="4"/>
        <v>1</v>
      </c>
      <c r="D163" t="str">
        <f t="shared" si="5"/>
        <v>Comoros - On Shore1</v>
      </c>
      <c r="E163" s="18">
        <v>830840.75</v>
      </c>
    </row>
    <row r="164" spans="1:5" hidden="1" x14ac:dyDescent="0.3">
      <c r="A164" t="s">
        <v>129</v>
      </c>
      <c r="B164">
        <v>2</v>
      </c>
      <c r="C164">
        <f t="shared" si="4"/>
        <v>2</v>
      </c>
      <c r="D164" t="str">
        <f t="shared" si="5"/>
        <v>Comoros - On Shore2</v>
      </c>
      <c r="E164" s="18">
        <v>405450.99</v>
      </c>
    </row>
    <row r="165" spans="1:5" hidden="1" x14ac:dyDescent="0.3">
      <c r="A165" t="s">
        <v>129</v>
      </c>
      <c r="B165">
        <v>1</v>
      </c>
      <c r="C165">
        <f t="shared" si="4"/>
        <v>1</v>
      </c>
      <c r="D165" t="str">
        <f t="shared" si="5"/>
        <v>Comoros - On Shore1</v>
      </c>
      <c r="E165" s="18">
        <v>263708.26</v>
      </c>
    </row>
    <row r="166" spans="1:5" hidden="1" x14ac:dyDescent="0.3">
      <c r="A166" t="s">
        <v>116</v>
      </c>
      <c r="B166">
        <v>1</v>
      </c>
      <c r="C166">
        <f t="shared" si="4"/>
        <v>1</v>
      </c>
      <c r="D166" t="str">
        <f t="shared" si="5"/>
        <v>Creeks - URBN K1</v>
      </c>
      <c r="E166" s="18">
        <v>10729515</v>
      </c>
    </row>
    <row r="167" spans="1:5" hidden="1" x14ac:dyDescent="0.3">
      <c r="A167" t="s">
        <v>116</v>
      </c>
      <c r="B167">
        <v>2</v>
      </c>
      <c r="C167">
        <f t="shared" si="4"/>
        <v>2</v>
      </c>
      <c r="D167" t="str">
        <f t="shared" si="5"/>
        <v>Creeks - URBN K2</v>
      </c>
      <c r="E167" s="18">
        <v>3863139</v>
      </c>
    </row>
    <row r="168" spans="1:5" hidden="1" x14ac:dyDescent="0.3">
      <c r="A168" t="s">
        <v>116</v>
      </c>
      <c r="B168">
        <v>3</v>
      </c>
      <c r="C168">
        <f t="shared" si="4"/>
        <v>3</v>
      </c>
      <c r="D168" t="str">
        <f t="shared" si="5"/>
        <v>Creeks - URBN K3</v>
      </c>
      <c r="E168" s="18">
        <v>21808950</v>
      </c>
    </row>
    <row r="169" spans="1:5" hidden="1" x14ac:dyDescent="0.3">
      <c r="A169" t="s">
        <v>116</v>
      </c>
      <c r="B169">
        <v>4</v>
      </c>
      <c r="C169">
        <f t="shared" si="4"/>
        <v>4</v>
      </c>
      <c r="D169" t="str">
        <f t="shared" si="5"/>
        <v>Creeks - URBN K4</v>
      </c>
      <c r="E169" s="18">
        <v>8830426</v>
      </c>
    </row>
    <row r="170" spans="1:5" hidden="1" x14ac:dyDescent="0.3">
      <c r="A170" t="s">
        <v>116</v>
      </c>
      <c r="B170">
        <v>5</v>
      </c>
      <c r="C170">
        <f t="shared" si="4"/>
        <v>5</v>
      </c>
      <c r="D170" t="str">
        <f t="shared" si="5"/>
        <v>Creeks - URBN K5</v>
      </c>
      <c r="E170" s="18">
        <v>13533059</v>
      </c>
    </row>
    <row r="171" spans="1:5" hidden="1" x14ac:dyDescent="0.3">
      <c r="A171" t="s">
        <v>116</v>
      </c>
      <c r="B171">
        <v>6</v>
      </c>
      <c r="C171">
        <f t="shared" si="4"/>
        <v>6</v>
      </c>
      <c r="D171" t="str">
        <f t="shared" si="5"/>
        <v>Creeks - URBN K6</v>
      </c>
      <c r="E171" s="18">
        <v>19608847</v>
      </c>
    </row>
    <row r="172" spans="1:5" hidden="1" x14ac:dyDescent="0.3">
      <c r="A172" t="s">
        <v>116</v>
      </c>
      <c r="B172">
        <v>7</v>
      </c>
      <c r="C172">
        <f t="shared" si="4"/>
        <v>7</v>
      </c>
      <c r="D172" t="str">
        <f t="shared" si="5"/>
        <v>Creeks - URBN K7</v>
      </c>
      <c r="E172" s="18">
        <v>16761479</v>
      </c>
    </row>
    <row r="173" spans="1:5" hidden="1" x14ac:dyDescent="0.3">
      <c r="A173" t="s">
        <v>116</v>
      </c>
      <c r="B173">
        <v>8</v>
      </c>
      <c r="C173">
        <f t="shared" si="4"/>
        <v>8</v>
      </c>
      <c r="D173" t="str">
        <f t="shared" si="5"/>
        <v>Creeks - URBN K8</v>
      </c>
      <c r="E173" s="18">
        <v>16707965</v>
      </c>
    </row>
    <row r="174" spans="1:5" hidden="1" x14ac:dyDescent="0.3">
      <c r="A174" t="s">
        <v>116</v>
      </c>
      <c r="B174">
        <v>9</v>
      </c>
      <c r="C174">
        <f t="shared" si="4"/>
        <v>9</v>
      </c>
      <c r="D174" t="str">
        <f t="shared" si="5"/>
        <v>Creeks - URBN K9</v>
      </c>
      <c r="E174" s="18">
        <v>16997068</v>
      </c>
    </row>
    <row r="175" spans="1:5" hidden="1" x14ac:dyDescent="0.3">
      <c r="A175" t="s">
        <v>116</v>
      </c>
      <c r="B175">
        <v>10</v>
      </c>
      <c r="C175">
        <f t="shared" si="4"/>
        <v>10</v>
      </c>
      <c r="D175" t="str">
        <f t="shared" si="5"/>
        <v>Creeks - URBN K10</v>
      </c>
      <c r="E175" s="18">
        <v>19246723</v>
      </c>
    </row>
    <row r="176" spans="1:5" hidden="1" x14ac:dyDescent="0.3">
      <c r="A176" t="s">
        <v>116</v>
      </c>
      <c r="B176">
        <v>11</v>
      </c>
      <c r="C176">
        <f t="shared" si="4"/>
        <v>11</v>
      </c>
      <c r="D176" t="str">
        <f t="shared" si="5"/>
        <v>Creeks - URBN K11</v>
      </c>
      <c r="E176" s="18">
        <v>11569432</v>
      </c>
    </row>
    <row r="177" spans="1:5" hidden="1" x14ac:dyDescent="0.3">
      <c r="A177" t="s">
        <v>116</v>
      </c>
      <c r="B177">
        <v>12</v>
      </c>
      <c r="C177">
        <f t="shared" si="4"/>
        <v>12</v>
      </c>
      <c r="D177" t="str">
        <f t="shared" si="5"/>
        <v>Creeks - URBN K12</v>
      </c>
      <c r="E177" s="18">
        <v>8618325</v>
      </c>
    </row>
    <row r="178" spans="1:5" hidden="1" x14ac:dyDescent="0.3">
      <c r="A178" t="s">
        <v>116</v>
      </c>
      <c r="B178">
        <v>13</v>
      </c>
      <c r="C178">
        <f t="shared" si="4"/>
        <v>13</v>
      </c>
      <c r="D178" t="str">
        <f t="shared" si="5"/>
        <v>Creeks - URBN K13</v>
      </c>
      <c r="E178" s="18">
        <v>23221916</v>
      </c>
    </row>
    <row r="179" spans="1:5" hidden="1" x14ac:dyDescent="0.3">
      <c r="A179" t="s">
        <v>116</v>
      </c>
      <c r="B179">
        <v>14</v>
      </c>
      <c r="C179">
        <f t="shared" si="4"/>
        <v>14</v>
      </c>
      <c r="D179" t="str">
        <f t="shared" si="5"/>
        <v>Creeks - URBN K14</v>
      </c>
      <c r="E179" s="18">
        <v>6223873.1900000004</v>
      </c>
    </row>
    <row r="180" spans="1:5" hidden="1" x14ac:dyDescent="0.3">
      <c r="A180" t="s">
        <v>116</v>
      </c>
      <c r="B180">
        <v>15</v>
      </c>
      <c r="C180">
        <f t="shared" si="4"/>
        <v>15</v>
      </c>
      <c r="D180" t="str">
        <f t="shared" si="5"/>
        <v>Creeks - URBN K15</v>
      </c>
      <c r="E180" s="18">
        <v>10206848</v>
      </c>
    </row>
    <row r="181" spans="1:5" hidden="1" x14ac:dyDescent="0.3">
      <c r="A181" t="s">
        <v>116</v>
      </c>
      <c r="B181">
        <v>16</v>
      </c>
      <c r="C181">
        <f t="shared" si="4"/>
        <v>16</v>
      </c>
      <c r="D181" t="str">
        <f t="shared" si="5"/>
        <v>Creeks - URBN K16</v>
      </c>
      <c r="E181" s="18">
        <v>6345314</v>
      </c>
    </row>
    <row r="182" spans="1:5" hidden="1" x14ac:dyDescent="0.3">
      <c r="A182" t="s">
        <v>116</v>
      </c>
      <c r="B182">
        <v>17</v>
      </c>
      <c r="C182">
        <f t="shared" si="4"/>
        <v>17</v>
      </c>
      <c r="D182" t="str">
        <f t="shared" si="5"/>
        <v>Creeks - URBN K17</v>
      </c>
      <c r="E182" s="18">
        <v>8554807</v>
      </c>
    </row>
    <row r="183" spans="1:5" hidden="1" x14ac:dyDescent="0.3">
      <c r="A183" t="s">
        <v>116</v>
      </c>
      <c r="B183">
        <v>18</v>
      </c>
      <c r="C183">
        <f t="shared" si="4"/>
        <v>18</v>
      </c>
      <c r="D183" t="str">
        <f t="shared" si="5"/>
        <v>Creeks - URBN K18</v>
      </c>
      <c r="E183" s="18">
        <v>9363450</v>
      </c>
    </row>
    <row r="184" spans="1:5" hidden="1" x14ac:dyDescent="0.3">
      <c r="A184" t="s">
        <v>150</v>
      </c>
      <c r="B184">
        <v>2</v>
      </c>
      <c r="C184">
        <f t="shared" si="4"/>
        <v>2</v>
      </c>
      <c r="D184" t="str">
        <f t="shared" si="5"/>
        <v>Damietta Port - Civil2</v>
      </c>
      <c r="E184" s="18">
        <v>1520770.91</v>
      </c>
    </row>
    <row r="185" spans="1:5" hidden="1" x14ac:dyDescent="0.3">
      <c r="A185" t="s">
        <v>150</v>
      </c>
      <c r="B185">
        <v>3</v>
      </c>
      <c r="C185">
        <f t="shared" si="4"/>
        <v>3</v>
      </c>
      <c r="D185" t="str">
        <f t="shared" si="5"/>
        <v>Damietta Port - Civil3</v>
      </c>
      <c r="E185" s="18">
        <v>1496696.18</v>
      </c>
    </row>
    <row r="186" spans="1:5" hidden="1" x14ac:dyDescent="0.3">
      <c r="A186" t="s">
        <v>150</v>
      </c>
      <c r="B186">
        <v>1</v>
      </c>
      <c r="C186">
        <f t="shared" si="4"/>
        <v>1</v>
      </c>
      <c r="D186" t="str">
        <f t="shared" si="5"/>
        <v>Damietta Port - Civil1</v>
      </c>
      <c r="E186" s="18">
        <v>4058690.9</v>
      </c>
    </row>
    <row r="187" spans="1:5" hidden="1" x14ac:dyDescent="0.3">
      <c r="A187" t="s">
        <v>248</v>
      </c>
      <c r="B187">
        <v>1</v>
      </c>
      <c r="C187">
        <f t="shared" si="4"/>
        <v>1</v>
      </c>
      <c r="D187" t="str">
        <f t="shared" si="5"/>
        <v>Damietta Port - Infra1</v>
      </c>
      <c r="E187" s="18">
        <v>6541975.2199999997</v>
      </c>
    </row>
    <row r="188" spans="1:5" hidden="1" x14ac:dyDescent="0.3">
      <c r="A188" t="s">
        <v>30</v>
      </c>
      <c r="B188">
        <v>1</v>
      </c>
      <c r="C188">
        <f t="shared" si="4"/>
        <v>1</v>
      </c>
      <c r="D188" t="str">
        <f t="shared" si="5"/>
        <v>DP World Sokhna1</v>
      </c>
      <c r="E188" s="18">
        <v>15998139</v>
      </c>
    </row>
    <row r="189" spans="1:5" hidden="1" x14ac:dyDescent="0.3">
      <c r="A189" t="s">
        <v>30</v>
      </c>
      <c r="B189">
        <v>2</v>
      </c>
      <c r="C189">
        <f t="shared" si="4"/>
        <v>2</v>
      </c>
      <c r="D189" t="str">
        <f t="shared" si="5"/>
        <v>DP World Sokhna2</v>
      </c>
      <c r="E189" s="18">
        <v>18062199.23</v>
      </c>
    </row>
    <row r="190" spans="1:5" hidden="1" x14ac:dyDescent="0.3">
      <c r="A190" t="s">
        <v>30</v>
      </c>
      <c r="B190">
        <v>3</v>
      </c>
      <c r="C190">
        <f t="shared" si="4"/>
        <v>3</v>
      </c>
      <c r="D190" t="str">
        <f t="shared" si="5"/>
        <v>DP World Sokhna3</v>
      </c>
      <c r="E190" s="18">
        <v>15357944.029999999</v>
      </c>
    </row>
    <row r="191" spans="1:5" hidden="1" x14ac:dyDescent="0.3">
      <c r="A191" t="s">
        <v>30</v>
      </c>
      <c r="B191">
        <v>4</v>
      </c>
      <c r="C191">
        <f t="shared" si="4"/>
        <v>4</v>
      </c>
      <c r="D191" t="str">
        <f t="shared" si="5"/>
        <v>DP World Sokhna4</v>
      </c>
      <c r="E191" s="18">
        <v>27940477.280000001</v>
      </c>
    </row>
    <row r="192" spans="1:5" hidden="1" x14ac:dyDescent="0.3">
      <c r="A192" t="s">
        <v>30</v>
      </c>
      <c r="B192">
        <v>5</v>
      </c>
      <c r="C192">
        <f t="shared" ref="C192:C255" si="6">ROUNDDOWN(B192,0)</f>
        <v>5</v>
      </c>
      <c r="D192" t="str">
        <f t="shared" ref="D192:D255" si="7">A192&amp;C192</f>
        <v>DP World Sokhna5</v>
      </c>
      <c r="E192" s="18">
        <v>13161622.85</v>
      </c>
    </row>
    <row r="193" spans="1:5" hidden="1" x14ac:dyDescent="0.3">
      <c r="A193" t="s">
        <v>30</v>
      </c>
      <c r="B193">
        <v>6</v>
      </c>
      <c r="C193">
        <f t="shared" si="6"/>
        <v>6</v>
      </c>
      <c r="D193" t="str">
        <f t="shared" si="7"/>
        <v>DP World Sokhna6</v>
      </c>
      <c r="E193" s="18">
        <v>24492163.719999999</v>
      </c>
    </row>
    <row r="194" spans="1:5" hidden="1" x14ac:dyDescent="0.3">
      <c r="A194" t="s">
        <v>30</v>
      </c>
      <c r="B194">
        <v>7</v>
      </c>
      <c r="C194">
        <f t="shared" si="6"/>
        <v>7</v>
      </c>
      <c r="D194" t="str">
        <f t="shared" si="7"/>
        <v>DP World Sokhna7</v>
      </c>
      <c r="E194" s="18">
        <v>29974844.16</v>
      </c>
    </row>
    <row r="195" spans="1:5" hidden="1" x14ac:dyDescent="0.3">
      <c r="A195" t="s">
        <v>30</v>
      </c>
      <c r="B195">
        <v>8</v>
      </c>
      <c r="C195">
        <f t="shared" si="6"/>
        <v>8</v>
      </c>
      <c r="D195" t="str">
        <f t="shared" si="7"/>
        <v>DP World Sokhna8</v>
      </c>
      <c r="E195" s="18">
        <v>29128813.98</v>
      </c>
    </row>
    <row r="196" spans="1:5" hidden="1" x14ac:dyDescent="0.3">
      <c r="A196" t="s">
        <v>30</v>
      </c>
      <c r="B196">
        <v>9</v>
      </c>
      <c r="C196">
        <f t="shared" si="6"/>
        <v>9</v>
      </c>
      <c r="D196" t="str">
        <f t="shared" si="7"/>
        <v>DP World Sokhna9</v>
      </c>
      <c r="E196" s="18">
        <v>40031882.729999997</v>
      </c>
    </row>
    <row r="197" spans="1:5" hidden="1" x14ac:dyDescent="0.3">
      <c r="A197" t="s">
        <v>30</v>
      </c>
      <c r="B197">
        <v>10</v>
      </c>
      <c r="C197">
        <f t="shared" si="6"/>
        <v>10</v>
      </c>
      <c r="D197" t="str">
        <f t="shared" si="7"/>
        <v>DP World Sokhna10</v>
      </c>
      <c r="E197" s="18">
        <v>66994289.299999997</v>
      </c>
    </row>
    <row r="198" spans="1:5" hidden="1" x14ac:dyDescent="0.3">
      <c r="A198" t="s">
        <v>30</v>
      </c>
      <c r="B198">
        <v>11</v>
      </c>
      <c r="C198">
        <f t="shared" si="6"/>
        <v>11</v>
      </c>
      <c r="D198" t="str">
        <f t="shared" si="7"/>
        <v>DP World Sokhna11</v>
      </c>
      <c r="E198" s="18">
        <v>76494532.329999998</v>
      </c>
    </row>
    <row r="199" spans="1:5" hidden="1" x14ac:dyDescent="0.3">
      <c r="A199" t="s">
        <v>30</v>
      </c>
      <c r="B199">
        <v>12</v>
      </c>
      <c r="C199">
        <f t="shared" si="6"/>
        <v>12</v>
      </c>
      <c r="D199" t="str">
        <f t="shared" si="7"/>
        <v>DP World Sokhna12</v>
      </c>
      <c r="E199" s="18">
        <v>59999695.780000001</v>
      </c>
    </row>
    <row r="200" spans="1:5" hidden="1" x14ac:dyDescent="0.3">
      <c r="A200" t="s">
        <v>30</v>
      </c>
      <c r="B200">
        <v>12.1</v>
      </c>
      <c r="C200">
        <f t="shared" si="6"/>
        <v>12</v>
      </c>
      <c r="D200" t="str">
        <f t="shared" si="7"/>
        <v>DP World Sokhna12</v>
      </c>
      <c r="E200" s="18">
        <v>49675726.5</v>
      </c>
    </row>
    <row r="201" spans="1:5" hidden="1" x14ac:dyDescent="0.3">
      <c r="A201" t="s">
        <v>30</v>
      </c>
      <c r="B201">
        <v>13</v>
      </c>
      <c r="C201">
        <f t="shared" si="6"/>
        <v>13</v>
      </c>
      <c r="D201" t="str">
        <f t="shared" si="7"/>
        <v>DP World Sokhna13</v>
      </c>
      <c r="E201" s="18">
        <v>46089743</v>
      </c>
    </row>
    <row r="202" spans="1:5" hidden="1" x14ac:dyDescent="0.3">
      <c r="A202" t="s">
        <v>30</v>
      </c>
      <c r="B202">
        <v>13.1</v>
      </c>
      <c r="C202">
        <f t="shared" si="6"/>
        <v>13</v>
      </c>
      <c r="D202" t="str">
        <f t="shared" si="7"/>
        <v>DP World Sokhna13</v>
      </c>
      <c r="E202" s="18">
        <v>46089743</v>
      </c>
    </row>
    <row r="203" spans="1:5" hidden="1" x14ac:dyDescent="0.3">
      <c r="A203" t="s">
        <v>30</v>
      </c>
      <c r="B203">
        <v>14</v>
      </c>
      <c r="C203">
        <f t="shared" si="6"/>
        <v>14</v>
      </c>
      <c r="D203" t="str">
        <f t="shared" si="7"/>
        <v>DP World Sokhna14</v>
      </c>
      <c r="E203" s="18">
        <v>52189292.939999998</v>
      </c>
    </row>
    <row r="204" spans="1:5" hidden="1" x14ac:dyDescent="0.3">
      <c r="A204" t="s">
        <v>30</v>
      </c>
      <c r="B204">
        <v>14.1</v>
      </c>
      <c r="C204">
        <f t="shared" si="6"/>
        <v>14</v>
      </c>
      <c r="D204" t="str">
        <f t="shared" si="7"/>
        <v>DP World Sokhna14</v>
      </c>
      <c r="E204" s="18">
        <v>52189292.939999998</v>
      </c>
    </row>
    <row r="205" spans="1:5" hidden="1" x14ac:dyDescent="0.3">
      <c r="A205" t="s">
        <v>30</v>
      </c>
      <c r="B205">
        <v>15</v>
      </c>
      <c r="C205">
        <f t="shared" si="6"/>
        <v>15</v>
      </c>
      <c r="D205" t="str">
        <f t="shared" si="7"/>
        <v>DP World Sokhna15</v>
      </c>
      <c r="E205" s="18">
        <v>81940298.010000005</v>
      </c>
    </row>
    <row r="206" spans="1:5" hidden="1" x14ac:dyDescent="0.3">
      <c r="A206" t="s">
        <v>30</v>
      </c>
      <c r="B206">
        <v>16</v>
      </c>
      <c r="C206">
        <f t="shared" si="6"/>
        <v>16</v>
      </c>
      <c r="D206" t="str">
        <f t="shared" si="7"/>
        <v>DP World Sokhna16</v>
      </c>
      <c r="E206" s="18">
        <v>63998840.710000001</v>
      </c>
    </row>
    <row r="207" spans="1:5" hidden="1" x14ac:dyDescent="0.3">
      <c r="A207" t="s">
        <v>30</v>
      </c>
      <c r="B207">
        <v>17</v>
      </c>
      <c r="C207">
        <f t="shared" si="6"/>
        <v>17</v>
      </c>
      <c r="D207" t="str">
        <f t="shared" si="7"/>
        <v>DP World Sokhna17</v>
      </c>
      <c r="E207" s="18">
        <v>41776446.850000001</v>
      </c>
    </row>
    <row r="208" spans="1:5" hidden="1" x14ac:dyDescent="0.3">
      <c r="A208" t="s">
        <v>30</v>
      </c>
      <c r="B208">
        <v>18</v>
      </c>
      <c r="C208">
        <f t="shared" si="6"/>
        <v>18</v>
      </c>
      <c r="D208" t="str">
        <f t="shared" si="7"/>
        <v>DP World Sokhna18</v>
      </c>
      <c r="E208" s="18">
        <v>44310014.32</v>
      </c>
    </row>
    <row r="209" spans="1:5" hidden="1" x14ac:dyDescent="0.3">
      <c r="A209" t="s">
        <v>30</v>
      </c>
      <c r="B209">
        <v>19</v>
      </c>
      <c r="C209">
        <f t="shared" si="6"/>
        <v>19</v>
      </c>
      <c r="D209" t="str">
        <f t="shared" si="7"/>
        <v>DP World Sokhna19</v>
      </c>
      <c r="E209" s="18">
        <v>25431108.579999998</v>
      </c>
    </row>
    <row r="210" spans="1:5" hidden="1" x14ac:dyDescent="0.3">
      <c r="A210" t="s">
        <v>30</v>
      </c>
      <c r="B210">
        <v>20</v>
      </c>
      <c r="C210">
        <f t="shared" si="6"/>
        <v>20</v>
      </c>
      <c r="D210" t="str">
        <f t="shared" si="7"/>
        <v>DP World Sokhna20</v>
      </c>
      <c r="E210" s="18">
        <v>31817254.199999999</v>
      </c>
    </row>
    <row r="211" spans="1:5" hidden="1" x14ac:dyDescent="0.3">
      <c r="A211" t="s">
        <v>30</v>
      </c>
      <c r="B211">
        <v>21</v>
      </c>
      <c r="C211">
        <f t="shared" si="6"/>
        <v>21</v>
      </c>
      <c r="D211" t="str">
        <f t="shared" si="7"/>
        <v>DP World Sokhna21</v>
      </c>
      <c r="E211" s="18">
        <v>25746407.390000001</v>
      </c>
    </row>
    <row r="212" spans="1:5" hidden="1" x14ac:dyDescent="0.3">
      <c r="A212" t="s">
        <v>30</v>
      </c>
      <c r="B212">
        <v>22</v>
      </c>
      <c r="C212">
        <f t="shared" si="6"/>
        <v>22</v>
      </c>
      <c r="D212" t="str">
        <f t="shared" si="7"/>
        <v>DP World Sokhna22</v>
      </c>
      <c r="E212" s="18">
        <v>17720371</v>
      </c>
    </row>
    <row r="213" spans="1:5" hidden="1" x14ac:dyDescent="0.3">
      <c r="A213" t="s">
        <v>30</v>
      </c>
      <c r="B213">
        <v>23</v>
      </c>
      <c r="C213">
        <f t="shared" si="6"/>
        <v>23</v>
      </c>
      <c r="D213" t="str">
        <f t="shared" si="7"/>
        <v>DP World Sokhna23</v>
      </c>
      <c r="E213" s="18">
        <v>26545255.119999997</v>
      </c>
    </row>
    <row r="214" spans="1:5" hidden="1" x14ac:dyDescent="0.3">
      <c r="A214" t="s">
        <v>30</v>
      </c>
      <c r="B214">
        <v>24</v>
      </c>
      <c r="C214">
        <f t="shared" si="6"/>
        <v>24</v>
      </c>
      <c r="D214" t="str">
        <f t="shared" si="7"/>
        <v>DP World Sokhna24</v>
      </c>
      <c r="E214" s="18">
        <v>20867275.719999999</v>
      </c>
    </row>
    <row r="215" spans="1:5" hidden="1" x14ac:dyDescent="0.3">
      <c r="A215" t="s">
        <v>30</v>
      </c>
      <c r="B215">
        <v>25</v>
      </c>
      <c r="C215">
        <f t="shared" si="6"/>
        <v>25</v>
      </c>
      <c r="D215" t="str">
        <f t="shared" si="7"/>
        <v>DP World Sokhna25</v>
      </c>
      <c r="E215" s="18">
        <v>10313601.640000001</v>
      </c>
    </row>
    <row r="216" spans="1:5" hidden="1" x14ac:dyDescent="0.3">
      <c r="A216" t="s">
        <v>30</v>
      </c>
      <c r="B216">
        <v>26</v>
      </c>
      <c r="C216">
        <f t="shared" si="6"/>
        <v>26</v>
      </c>
      <c r="D216" t="str">
        <f t="shared" si="7"/>
        <v>DP World Sokhna26</v>
      </c>
      <c r="E216" s="18">
        <v>22617919.57</v>
      </c>
    </row>
    <row r="217" spans="1:5" hidden="1" x14ac:dyDescent="0.3">
      <c r="A217" t="s">
        <v>30</v>
      </c>
      <c r="B217">
        <v>27</v>
      </c>
      <c r="C217">
        <f t="shared" si="6"/>
        <v>27</v>
      </c>
      <c r="D217" t="str">
        <f t="shared" si="7"/>
        <v>DP World Sokhna27</v>
      </c>
      <c r="E217" s="18">
        <v>15718793.619999999</v>
      </c>
    </row>
    <row r="218" spans="1:5" hidden="1" x14ac:dyDescent="0.3">
      <c r="A218" t="s">
        <v>30</v>
      </c>
      <c r="B218">
        <v>28</v>
      </c>
      <c r="C218">
        <f t="shared" si="6"/>
        <v>28</v>
      </c>
      <c r="D218" t="str">
        <f t="shared" si="7"/>
        <v>DP World Sokhna28</v>
      </c>
      <c r="E218" s="18">
        <v>19977105.850000001</v>
      </c>
    </row>
    <row r="219" spans="1:5" hidden="1" x14ac:dyDescent="0.3">
      <c r="A219" t="s">
        <v>30</v>
      </c>
      <c r="B219">
        <v>29</v>
      </c>
      <c r="C219">
        <f t="shared" si="6"/>
        <v>29</v>
      </c>
      <c r="D219" t="str">
        <f t="shared" si="7"/>
        <v>DP World Sokhna29</v>
      </c>
      <c r="E219" s="18">
        <v>20394668.34</v>
      </c>
    </row>
    <row r="220" spans="1:5" hidden="1" x14ac:dyDescent="0.3">
      <c r="A220" t="s">
        <v>30</v>
      </c>
      <c r="B220">
        <v>30</v>
      </c>
      <c r="C220">
        <f t="shared" si="6"/>
        <v>30</v>
      </c>
      <c r="D220" t="str">
        <f t="shared" si="7"/>
        <v>DP World Sokhna30</v>
      </c>
      <c r="E220" s="18">
        <v>10739490.380000001</v>
      </c>
    </row>
    <row r="221" spans="1:5" hidden="1" x14ac:dyDescent="0.3">
      <c r="A221" t="s">
        <v>30</v>
      </c>
      <c r="B221">
        <v>31</v>
      </c>
      <c r="C221">
        <f t="shared" si="6"/>
        <v>31</v>
      </c>
      <c r="D221" t="str">
        <f t="shared" si="7"/>
        <v>DP World Sokhna31</v>
      </c>
      <c r="E221" s="18">
        <v>10014939.050000001</v>
      </c>
    </row>
    <row r="222" spans="1:5" hidden="1" x14ac:dyDescent="0.3">
      <c r="A222" t="s">
        <v>30</v>
      </c>
      <c r="B222">
        <v>32</v>
      </c>
      <c r="C222">
        <f t="shared" si="6"/>
        <v>32</v>
      </c>
      <c r="D222" t="str">
        <f t="shared" si="7"/>
        <v>DP World Sokhna32</v>
      </c>
      <c r="E222" s="18">
        <v>12304801.83</v>
      </c>
    </row>
    <row r="223" spans="1:5" hidden="1" x14ac:dyDescent="0.3">
      <c r="A223" t="s">
        <v>30</v>
      </c>
      <c r="B223">
        <v>33</v>
      </c>
      <c r="C223">
        <f t="shared" si="6"/>
        <v>33</v>
      </c>
      <c r="D223" t="str">
        <f t="shared" si="7"/>
        <v>DP World Sokhna33</v>
      </c>
      <c r="E223" s="18">
        <v>15048235.01</v>
      </c>
    </row>
    <row r="224" spans="1:5" hidden="1" x14ac:dyDescent="0.3">
      <c r="A224" t="s">
        <v>30</v>
      </c>
      <c r="B224">
        <v>34</v>
      </c>
      <c r="C224">
        <f t="shared" si="6"/>
        <v>34</v>
      </c>
      <c r="D224" t="str">
        <f t="shared" si="7"/>
        <v>DP World Sokhna34</v>
      </c>
      <c r="E224" s="18">
        <v>8899770.4399999995</v>
      </c>
    </row>
    <row r="225" spans="1:5" hidden="1" x14ac:dyDescent="0.3">
      <c r="A225" t="s">
        <v>30</v>
      </c>
      <c r="B225">
        <v>35</v>
      </c>
      <c r="C225">
        <f t="shared" si="6"/>
        <v>35</v>
      </c>
      <c r="D225" t="str">
        <f t="shared" si="7"/>
        <v>DP World Sokhna35</v>
      </c>
      <c r="E225" s="18">
        <v>2915333</v>
      </c>
    </row>
    <row r="226" spans="1:5" hidden="1" x14ac:dyDescent="0.3">
      <c r="A226" t="s">
        <v>30</v>
      </c>
      <c r="B226">
        <v>36</v>
      </c>
      <c r="C226">
        <f t="shared" si="6"/>
        <v>36</v>
      </c>
      <c r="D226" t="str">
        <f t="shared" si="7"/>
        <v>DP World Sokhna36</v>
      </c>
      <c r="E226" s="18">
        <v>50000000</v>
      </c>
    </row>
    <row r="227" spans="1:5" hidden="1" x14ac:dyDescent="0.3">
      <c r="A227" t="s">
        <v>30</v>
      </c>
      <c r="B227">
        <v>36.1</v>
      </c>
      <c r="C227">
        <f t="shared" si="6"/>
        <v>36</v>
      </c>
      <c r="D227" t="str">
        <f t="shared" si="7"/>
        <v>DP World Sokhna36</v>
      </c>
      <c r="E227" s="18">
        <v>30556058.469999999</v>
      </c>
    </row>
    <row r="228" spans="1:5" hidden="1" x14ac:dyDescent="0.3">
      <c r="A228" t="s">
        <v>30</v>
      </c>
      <c r="B228">
        <v>1</v>
      </c>
      <c r="C228">
        <f t="shared" si="6"/>
        <v>1</v>
      </c>
      <c r="D228" t="str">
        <f t="shared" si="7"/>
        <v>DP World Sokhna1</v>
      </c>
      <c r="E228" s="18">
        <v>241563831.68000001</v>
      </c>
    </row>
    <row r="229" spans="1:5" hidden="1" x14ac:dyDescent="0.3">
      <c r="A229" t="s">
        <v>110</v>
      </c>
      <c r="B229">
        <v>1</v>
      </c>
      <c r="C229">
        <f t="shared" si="6"/>
        <v>1</v>
      </c>
      <c r="D229" t="str">
        <f t="shared" si="7"/>
        <v>DPW - Ph.021</v>
      </c>
      <c r="E229" s="18">
        <v>21783711.579999998</v>
      </c>
    </row>
    <row r="230" spans="1:5" hidden="1" x14ac:dyDescent="0.3">
      <c r="A230" t="s">
        <v>110</v>
      </c>
      <c r="B230">
        <v>2</v>
      </c>
      <c r="C230">
        <f t="shared" si="6"/>
        <v>2</v>
      </c>
      <c r="D230" t="str">
        <f t="shared" si="7"/>
        <v>DPW - Ph.022</v>
      </c>
      <c r="E230" s="18">
        <v>19448762.449999999</v>
      </c>
    </row>
    <row r="231" spans="1:5" hidden="1" x14ac:dyDescent="0.3">
      <c r="A231" t="s">
        <v>110</v>
      </c>
      <c r="B231">
        <v>3</v>
      </c>
      <c r="C231">
        <f t="shared" si="6"/>
        <v>3</v>
      </c>
      <c r="D231" t="str">
        <f t="shared" si="7"/>
        <v>DPW - Ph.023</v>
      </c>
      <c r="E231" s="18">
        <v>28493360.539999999</v>
      </c>
    </row>
    <row r="232" spans="1:5" hidden="1" x14ac:dyDescent="0.3">
      <c r="A232" t="s">
        <v>110</v>
      </c>
      <c r="B232">
        <v>4</v>
      </c>
      <c r="C232">
        <f t="shared" si="6"/>
        <v>4</v>
      </c>
      <c r="D232" t="str">
        <f t="shared" si="7"/>
        <v>DPW - Ph.024</v>
      </c>
      <c r="E232" s="18">
        <v>27398639.539999999</v>
      </c>
    </row>
    <row r="233" spans="1:5" hidden="1" x14ac:dyDescent="0.3">
      <c r="A233" t="s">
        <v>110</v>
      </c>
      <c r="B233">
        <v>5</v>
      </c>
      <c r="C233">
        <f t="shared" si="6"/>
        <v>5</v>
      </c>
      <c r="D233" t="str">
        <f t="shared" si="7"/>
        <v>DPW - Ph.025</v>
      </c>
      <c r="E233" s="18">
        <v>30104833.539999999</v>
      </c>
    </row>
    <row r="234" spans="1:5" hidden="1" x14ac:dyDescent="0.3">
      <c r="A234" t="s">
        <v>110</v>
      </c>
      <c r="B234">
        <v>6</v>
      </c>
      <c r="C234">
        <f t="shared" si="6"/>
        <v>6</v>
      </c>
      <c r="D234" t="str">
        <f t="shared" si="7"/>
        <v>DPW - Ph.026</v>
      </c>
      <c r="E234" s="18">
        <v>23809772.84</v>
      </c>
    </row>
    <row r="235" spans="1:5" hidden="1" x14ac:dyDescent="0.3">
      <c r="A235" t="s">
        <v>110</v>
      </c>
      <c r="B235">
        <v>7</v>
      </c>
      <c r="C235">
        <f t="shared" si="6"/>
        <v>7</v>
      </c>
      <c r="D235" t="str">
        <f t="shared" si="7"/>
        <v>DPW - Ph.027</v>
      </c>
      <c r="E235" s="18">
        <v>15918348.27</v>
      </c>
    </row>
    <row r="236" spans="1:5" hidden="1" x14ac:dyDescent="0.3">
      <c r="A236" t="s">
        <v>110</v>
      </c>
      <c r="B236">
        <v>8</v>
      </c>
      <c r="C236">
        <f t="shared" si="6"/>
        <v>8</v>
      </c>
      <c r="D236" t="str">
        <f t="shared" si="7"/>
        <v>DPW - Ph.028</v>
      </c>
      <c r="E236" s="18">
        <v>20524928.940000001</v>
      </c>
    </row>
    <row r="237" spans="1:5" hidden="1" x14ac:dyDescent="0.3">
      <c r="A237" t="s">
        <v>110</v>
      </c>
      <c r="B237">
        <v>9</v>
      </c>
      <c r="C237">
        <f t="shared" si="6"/>
        <v>9</v>
      </c>
      <c r="D237" t="str">
        <f t="shared" si="7"/>
        <v>DPW - Ph.029</v>
      </c>
      <c r="E237" s="18">
        <v>49445572.719999999</v>
      </c>
    </row>
    <row r="238" spans="1:5" hidden="1" x14ac:dyDescent="0.3">
      <c r="A238" t="s">
        <v>110</v>
      </c>
      <c r="B238">
        <v>10</v>
      </c>
      <c r="C238">
        <f t="shared" si="6"/>
        <v>10</v>
      </c>
      <c r="D238" t="str">
        <f t="shared" si="7"/>
        <v>DPW - Ph.0210</v>
      </c>
      <c r="E238" s="18">
        <v>34610141.799999997</v>
      </c>
    </row>
    <row r="239" spans="1:5" hidden="1" x14ac:dyDescent="0.3">
      <c r="A239" t="s">
        <v>110</v>
      </c>
      <c r="B239">
        <v>11</v>
      </c>
      <c r="C239">
        <f t="shared" si="6"/>
        <v>11</v>
      </c>
      <c r="D239" t="str">
        <f t="shared" si="7"/>
        <v>DPW - Ph.0211</v>
      </c>
      <c r="E239" s="18">
        <v>40236573.850000001</v>
      </c>
    </row>
    <row r="240" spans="1:5" hidden="1" x14ac:dyDescent="0.3">
      <c r="A240" t="s">
        <v>110</v>
      </c>
      <c r="B240">
        <v>12</v>
      </c>
      <c r="C240">
        <f t="shared" si="6"/>
        <v>12</v>
      </c>
      <c r="D240" t="str">
        <f t="shared" si="7"/>
        <v>DPW - Ph.0212</v>
      </c>
      <c r="E240" s="18">
        <v>15678173.877894999</v>
      </c>
    </row>
    <row r="241" spans="1:5" hidden="1" x14ac:dyDescent="0.3">
      <c r="A241" t="s">
        <v>110</v>
      </c>
      <c r="B241">
        <v>13</v>
      </c>
      <c r="C241">
        <f t="shared" si="6"/>
        <v>13</v>
      </c>
      <c r="D241" t="str">
        <f t="shared" si="7"/>
        <v>DPW - Ph.0213</v>
      </c>
      <c r="E241" s="18">
        <v>18805485.48</v>
      </c>
    </row>
    <row r="242" spans="1:5" hidden="1" x14ac:dyDescent="0.3">
      <c r="A242" t="s">
        <v>110</v>
      </c>
      <c r="B242">
        <v>14</v>
      </c>
      <c r="C242">
        <f t="shared" si="6"/>
        <v>14</v>
      </c>
      <c r="D242" t="str">
        <f t="shared" si="7"/>
        <v>DPW - Ph.0214</v>
      </c>
      <c r="E242" s="18">
        <v>35568315.899999999</v>
      </c>
    </row>
    <row r="243" spans="1:5" hidden="1" x14ac:dyDescent="0.3">
      <c r="A243" t="s">
        <v>110</v>
      </c>
      <c r="B243">
        <v>2</v>
      </c>
      <c r="C243">
        <f t="shared" si="6"/>
        <v>2</v>
      </c>
      <c r="D243" t="str">
        <f t="shared" si="7"/>
        <v>DPW - Ph.022</v>
      </c>
      <c r="E243" s="18">
        <v>63597656.140000001</v>
      </c>
    </row>
    <row r="244" spans="1:5" hidden="1" x14ac:dyDescent="0.3">
      <c r="A244" t="s">
        <v>110</v>
      </c>
      <c r="B244">
        <v>2.1</v>
      </c>
      <c r="C244">
        <f t="shared" si="6"/>
        <v>2</v>
      </c>
      <c r="D244" t="str">
        <f t="shared" si="7"/>
        <v>DPW - Ph.022</v>
      </c>
      <c r="E244" s="18">
        <v>1460242.2699999977</v>
      </c>
    </row>
    <row r="245" spans="1:5" hidden="1" x14ac:dyDescent="0.3">
      <c r="A245" t="s">
        <v>71</v>
      </c>
      <c r="B245">
        <v>1</v>
      </c>
      <c r="C245">
        <f t="shared" si="6"/>
        <v>1</v>
      </c>
      <c r="D245" t="str">
        <f t="shared" si="7"/>
        <v>EGAT Pelletizing Plant1</v>
      </c>
      <c r="E245" s="18">
        <v>4836368.8</v>
      </c>
    </row>
    <row r="246" spans="1:5" hidden="1" x14ac:dyDescent="0.3">
      <c r="A246" t="s">
        <v>71</v>
      </c>
      <c r="B246">
        <v>2</v>
      </c>
      <c r="C246">
        <f t="shared" si="6"/>
        <v>2</v>
      </c>
      <c r="D246" t="str">
        <f t="shared" si="7"/>
        <v>EGAT Pelletizing Plant2</v>
      </c>
      <c r="E246" s="18">
        <v>10019256.26</v>
      </c>
    </row>
    <row r="247" spans="1:5" hidden="1" x14ac:dyDescent="0.3">
      <c r="A247" t="s">
        <v>71</v>
      </c>
      <c r="B247">
        <v>3</v>
      </c>
      <c r="C247">
        <f t="shared" si="6"/>
        <v>3</v>
      </c>
      <c r="D247" t="str">
        <f t="shared" si="7"/>
        <v>EGAT Pelletizing Plant3</v>
      </c>
      <c r="E247" s="18">
        <v>3347979.5</v>
      </c>
    </row>
    <row r="248" spans="1:5" hidden="1" x14ac:dyDescent="0.3">
      <c r="A248" t="s">
        <v>71</v>
      </c>
      <c r="B248">
        <v>3.1</v>
      </c>
      <c r="C248">
        <f t="shared" si="6"/>
        <v>3</v>
      </c>
      <c r="D248" t="str">
        <f t="shared" si="7"/>
        <v>EGAT Pelletizing Plant3</v>
      </c>
      <c r="E248" s="18">
        <v>766737.3</v>
      </c>
    </row>
    <row r="249" spans="1:5" hidden="1" x14ac:dyDescent="0.3">
      <c r="A249" t="s">
        <v>71</v>
      </c>
      <c r="B249">
        <v>4</v>
      </c>
      <c r="C249">
        <f t="shared" si="6"/>
        <v>4</v>
      </c>
      <c r="D249" t="str">
        <f t="shared" si="7"/>
        <v>EGAT Pelletizing Plant4</v>
      </c>
      <c r="E249" s="18">
        <v>6000000</v>
      </c>
    </row>
    <row r="250" spans="1:5" hidden="1" x14ac:dyDescent="0.3">
      <c r="A250" t="s">
        <v>71</v>
      </c>
      <c r="B250">
        <v>5</v>
      </c>
      <c r="C250">
        <f t="shared" si="6"/>
        <v>5</v>
      </c>
      <c r="D250" t="str">
        <f t="shared" si="7"/>
        <v>EGAT Pelletizing Plant5</v>
      </c>
      <c r="E250" s="18">
        <v>13990653.630000001</v>
      </c>
    </row>
    <row r="251" spans="1:5" hidden="1" x14ac:dyDescent="0.3">
      <c r="A251" t="s">
        <v>71</v>
      </c>
      <c r="B251">
        <v>6</v>
      </c>
      <c r="C251">
        <f t="shared" si="6"/>
        <v>6</v>
      </c>
      <c r="D251" t="str">
        <f t="shared" si="7"/>
        <v>EGAT Pelletizing Plant6</v>
      </c>
      <c r="E251" s="18">
        <v>10253665.390000001</v>
      </c>
    </row>
    <row r="252" spans="1:5" hidden="1" x14ac:dyDescent="0.3">
      <c r="A252" t="s">
        <v>71</v>
      </c>
      <c r="B252">
        <v>7</v>
      </c>
      <c r="C252">
        <f t="shared" si="6"/>
        <v>7</v>
      </c>
      <c r="D252" t="str">
        <f t="shared" si="7"/>
        <v>EGAT Pelletizing Plant7</v>
      </c>
      <c r="E252" s="18">
        <v>13147791.300000001</v>
      </c>
    </row>
    <row r="253" spans="1:5" hidden="1" x14ac:dyDescent="0.3">
      <c r="A253" t="s">
        <v>71</v>
      </c>
      <c r="B253">
        <v>8</v>
      </c>
      <c r="C253">
        <f t="shared" si="6"/>
        <v>8</v>
      </c>
      <c r="D253" t="str">
        <f t="shared" si="7"/>
        <v>EGAT Pelletizing Plant8</v>
      </c>
      <c r="E253" s="18">
        <v>11455129.949999999</v>
      </c>
    </row>
    <row r="254" spans="1:5" hidden="1" x14ac:dyDescent="0.3">
      <c r="A254" t="s">
        <v>71</v>
      </c>
      <c r="B254">
        <v>9</v>
      </c>
      <c r="C254">
        <f t="shared" si="6"/>
        <v>9</v>
      </c>
      <c r="D254" t="str">
        <f t="shared" si="7"/>
        <v>EGAT Pelletizing Plant9</v>
      </c>
      <c r="E254" s="18">
        <v>14888447</v>
      </c>
    </row>
    <row r="255" spans="1:5" hidden="1" x14ac:dyDescent="0.3">
      <c r="A255" t="s">
        <v>71</v>
      </c>
      <c r="B255">
        <v>10</v>
      </c>
      <c r="C255">
        <f t="shared" si="6"/>
        <v>10</v>
      </c>
      <c r="D255" t="str">
        <f t="shared" si="7"/>
        <v>EGAT Pelletizing Plant10</v>
      </c>
      <c r="E255" s="18">
        <v>16034098.6</v>
      </c>
    </row>
    <row r="256" spans="1:5" hidden="1" x14ac:dyDescent="0.3">
      <c r="A256" t="s">
        <v>71</v>
      </c>
      <c r="B256">
        <v>11</v>
      </c>
      <c r="C256">
        <f t="shared" ref="C256:C319" si="8">ROUNDDOWN(B256,0)</f>
        <v>11</v>
      </c>
      <c r="D256" t="str">
        <f t="shared" ref="D256:D319" si="9">A256&amp;C256</f>
        <v>EGAT Pelletizing Plant11</v>
      </c>
      <c r="E256" s="18">
        <v>14151886.789999999</v>
      </c>
    </row>
    <row r="257" spans="1:5" hidden="1" x14ac:dyDescent="0.3">
      <c r="A257" t="s">
        <v>71</v>
      </c>
      <c r="B257">
        <v>12</v>
      </c>
      <c r="C257">
        <f t="shared" si="8"/>
        <v>12</v>
      </c>
      <c r="D257" t="str">
        <f t="shared" si="9"/>
        <v>EGAT Pelletizing Plant12</v>
      </c>
      <c r="E257" s="18">
        <v>8500000</v>
      </c>
    </row>
    <row r="258" spans="1:5" hidden="1" x14ac:dyDescent="0.3">
      <c r="A258" t="s">
        <v>71</v>
      </c>
      <c r="B258">
        <v>13</v>
      </c>
      <c r="C258">
        <f t="shared" si="8"/>
        <v>13</v>
      </c>
      <c r="D258" t="str">
        <f t="shared" si="9"/>
        <v>EGAT Pelletizing Plant13</v>
      </c>
      <c r="E258" s="18">
        <v>18397068.579999998</v>
      </c>
    </row>
    <row r="259" spans="1:5" hidden="1" x14ac:dyDescent="0.3">
      <c r="A259" t="s">
        <v>71</v>
      </c>
      <c r="B259">
        <v>14</v>
      </c>
      <c r="C259">
        <f t="shared" si="8"/>
        <v>14</v>
      </c>
      <c r="D259" t="str">
        <f t="shared" si="9"/>
        <v>EGAT Pelletizing Plant14</v>
      </c>
      <c r="E259" s="18">
        <v>7794639.6299999999</v>
      </c>
    </row>
    <row r="260" spans="1:5" hidden="1" x14ac:dyDescent="0.3">
      <c r="A260" t="s">
        <v>71</v>
      </c>
      <c r="B260">
        <v>15</v>
      </c>
      <c r="C260">
        <f t="shared" si="8"/>
        <v>15</v>
      </c>
      <c r="D260" t="str">
        <f t="shared" si="9"/>
        <v>EGAT Pelletizing Plant15</v>
      </c>
      <c r="E260" s="18">
        <v>15000000</v>
      </c>
    </row>
    <row r="261" spans="1:5" hidden="1" x14ac:dyDescent="0.3">
      <c r="A261" t="s">
        <v>71</v>
      </c>
      <c r="B261">
        <v>15.1</v>
      </c>
      <c r="C261">
        <f t="shared" si="8"/>
        <v>15</v>
      </c>
      <c r="D261" t="str">
        <f t="shared" si="9"/>
        <v>EGAT Pelletizing Plant15</v>
      </c>
      <c r="E261" s="18">
        <v>4186530.1</v>
      </c>
    </row>
    <row r="262" spans="1:5" hidden="1" x14ac:dyDescent="0.3">
      <c r="A262" t="s">
        <v>71</v>
      </c>
      <c r="B262">
        <v>16</v>
      </c>
      <c r="C262">
        <f t="shared" si="8"/>
        <v>16</v>
      </c>
      <c r="D262" t="str">
        <f t="shared" si="9"/>
        <v>EGAT Pelletizing Plant16</v>
      </c>
      <c r="E262" s="18">
        <v>13336148.65</v>
      </c>
    </row>
    <row r="263" spans="1:5" hidden="1" x14ac:dyDescent="0.3">
      <c r="A263" t="s">
        <v>71</v>
      </c>
      <c r="B263">
        <v>17</v>
      </c>
      <c r="C263">
        <f t="shared" si="8"/>
        <v>17</v>
      </c>
      <c r="D263" t="str">
        <f t="shared" si="9"/>
        <v>EGAT Pelletizing Plant17</v>
      </c>
      <c r="E263" s="18">
        <v>19257376.649999999</v>
      </c>
    </row>
    <row r="264" spans="1:5" hidden="1" x14ac:dyDescent="0.3">
      <c r="A264" t="s">
        <v>71</v>
      </c>
      <c r="B264">
        <v>18</v>
      </c>
      <c r="C264">
        <f t="shared" si="8"/>
        <v>18</v>
      </c>
      <c r="D264" t="str">
        <f t="shared" si="9"/>
        <v>EGAT Pelletizing Plant18</v>
      </c>
      <c r="E264" s="18">
        <v>10000000</v>
      </c>
    </row>
    <row r="265" spans="1:5" hidden="1" x14ac:dyDescent="0.3">
      <c r="A265" t="s">
        <v>71</v>
      </c>
      <c r="B265">
        <v>19</v>
      </c>
      <c r="C265">
        <f t="shared" si="8"/>
        <v>19</v>
      </c>
      <c r="D265" t="str">
        <f t="shared" si="9"/>
        <v>EGAT Pelletizing Plant19</v>
      </c>
      <c r="E265" s="18">
        <v>10000000</v>
      </c>
    </row>
    <row r="266" spans="1:5" hidden="1" x14ac:dyDescent="0.3">
      <c r="A266" t="s">
        <v>71</v>
      </c>
      <c r="B266">
        <v>19.100000000000001</v>
      </c>
      <c r="C266">
        <f t="shared" si="8"/>
        <v>19</v>
      </c>
      <c r="D266" t="str">
        <f t="shared" si="9"/>
        <v>EGAT Pelletizing Plant19</v>
      </c>
      <c r="E266" s="18">
        <v>12197351.199999999</v>
      </c>
    </row>
    <row r="267" spans="1:5" hidden="1" x14ac:dyDescent="0.3">
      <c r="A267" t="s">
        <v>71</v>
      </c>
      <c r="B267">
        <v>20</v>
      </c>
      <c r="C267">
        <f t="shared" si="8"/>
        <v>20</v>
      </c>
      <c r="D267" t="str">
        <f t="shared" si="9"/>
        <v>EGAT Pelletizing Plant20</v>
      </c>
      <c r="E267" s="18">
        <v>1.0000000000000001E-5</v>
      </c>
    </row>
    <row r="268" spans="1:5" hidden="1" x14ac:dyDescent="0.3">
      <c r="A268" t="s">
        <v>71</v>
      </c>
      <c r="B268">
        <v>21</v>
      </c>
      <c r="C268">
        <f t="shared" si="8"/>
        <v>21</v>
      </c>
      <c r="D268" t="str">
        <f t="shared" si="9"/>
        <v>EGAT Pelletizing Plant21</v>
      </c>
      <c r="E268" s="18">
        <v>1.0000000000000001E-5</v>
      </c>
    </row>
    <row r="269" spans="1:5" hidden="1" x14ac:dyDescent="0.3">
      <c r="A269" t="s">
        <v>71</v>
      </c>
      <c r="B269">
        <v>22</v>
      </c>
      <c r="C269">
        <f t="shared" si="8"/>
        <v>22</v>
      </c>
      <c r="D269" t="str">
        <f t="shared" si="9"/>
        <v>EGAT Pelletizing Plant22</v>
      </c>
      <c r="E269" s="18">
        <v>1.0000000000000001E-5</v>
      </c>
    </row>
    <row r="270" spans="1:5" hidden="1" x14ac:dyDescent="0.3">
      <c r="A270" t="s">
        <v>123</v>
      </c>
      <c r="B270">
        <v>1</v>
      </c>
      <c r="C270">
        <f t="shared" si="8"/>
        <v>1</v>
      </c>
      <c r="D270" t="str">
        <f t="shared" si="9"/>
        <v>EGAT Pelletizing Plant - Supply1</v>
      </c>
      <c r="E270" s="18">
        <v>1570903.44</v>
      </c>
    </row>
    <row r="271" spans="1:5" hidden="1" x14ac:dyDescent="0.3">
      <c r="A271" t="s">
        <v>126</v>
      </c>
      <c r="B271">
        <v>1</v>
      </c>
      <c r="C271">
        <f t="shared" si="8"/>
        <v>1</v>
      </c>
      <c r="D271" t="str">
        <f t="shared" si="9"/>
        <v>EGAT Pelletizing Plant-Concrete Infra1</v>
      </c>
      <c r="E271" s="18">
        <v>1.0000000000000001E-5</v>
      </c>
    </row>
    <row r="272" spans="1:5" hidden="1" x14ac:dyDescent="0.3">
      <c r="A272" t="s">
        <v>71</v>
      </c>
      <c r="B272">
        <v>1</v>
      </c>
      <c r="C272">
        <f t="shared" si="8"/>
        <v>1</v>
      </c>
      <c r="D272" t="str">
        <f t="shared" si="9"/>
        <v>EGAT Pelletizing Plant1</v>
      </c>
      <c r="E272" s="18">
        <v>10000000</v>
      </c>
    </row>
    <row r="273" spans="1:5" hidden="1" x14ac:dyDescent="0.3">
      <c r="A273" t="s">
        <v>71</v>
      </c>
      <c r="B273">
        <v>2</v>
      </c>
      <c r="C273">
        <f t="shared" si="8"/>
        <v>2</v>
      </c>
      <c r="D273" t="str">
        <f t="shared" si="9"/>
        <v>EGAT Pelletizing Plant2</v>
      </c>
      <c r="E273" s="18">
        <v>2000000</v>
      </c>
    </row>
    <row r="274" spans="1:5" hidden="1" x14ac:dyDescent="0.3">
      <c r="A274" t="s">
        <v>71</v>
      </c>
      <c r="B274">
        <v>3</v>
      </c>
      <c r="C274">
        <f t="shared" si="8"/>
        <v>3</v>
      </c>
      <c r="D274" t="str">
        <f t="shared" si="9"/>
        <v>EGAT Pelletizing Plant3</v>
      </c>
      <c r="E274" s="18">
        <v>5000000</v>
      </c>
    </row>
    <row r="275" spans="1:5" hidden="1" x14ac:dyDescent="0.3">
      <c r="A275" t="s">
        <v>71</v>
      </c>
      <c r="B275">
        <v>4</v>
      </c>
      <c r="C275">
        <f t="shared" si="8"/>
        <v>4</v>
      </c>
      <c r="D275" t="str">
        <f t="shared" si="9"/>
        <v>EGAT Pelletizing Plant4</v>
      </c>
      <c r="E275" s="18">
        <v>20500000</v>
      </c>
    </row>
    <row r="276" spans="1:5" hidden="1" x14ac:dyDescent="0.3">
      <c r="A276" t="s">
        <v>71</v>
      </c>
      <c r="B276">
        <v>5</v>
      </c>
      <c r="C276">
        <f t="shared" si="8"/>
        <v>5</v>
      </c>
      <c r="D276" t="str">
        <f t="shared" si="9"/>
        <v>EGAT Pelletizing Plant5</v>
      </c>
      <c r="E276" s="18">
        <v>28804143.300000001</v>
      </c>
    </row>
    <row r="277" spans="1:5" hidden="1" x14ac:dyDescent="0.3">
      <c r="A277" t="s">
        <v>71</v>
      </c>
      <c r="B277">
        <v>6</v>
      </c>
      <c r="C277">
        <f t="shared" si="8"/>
        <v>6</v>
      </c>
      <c r="D277" t="str">
        <f t="shared" si="9"/>
        <v>EGAT Pelletizing Plant6</v>
      </c>
      <c r="E277" s="18">
        <v>100000000</v>
      </c>
    </row>
    <row r="278" spans="1:5" hidden="1" x14ac:dyDescent="0.3">
      <c r="A278" t="s">
        <v>71</v>
      </c>
      <c r="B278">
        <v>7</v>
      </c>
      <c r="C278">
        <f t="shared" si="8"/>
        <v>7</v>
      </c>
      <c r="D278" t="str">
        <f t="shared" si="9"/>
        <v>EGAT Pelletizing Plant7</v>
      </c>
      <c r="E278" s="18">
        <v>100000000</v>
      </c>
    </row>
    <row r="279" spans="1:5" hidden="1" x14ac:dyDescent="0.3">
      <c r="A279" t="s">
        <v>71</v>
      </c>
      <c r="B279">
        <v>8</v>
      </c>
      <c r="C279">
        <f t="shared" si="8"/>
        <v>8</v>
      </c>
      <c r="D279" t="str">
        <f t="shared" si="9"/>
        <v>EGAT Pelletizing Plant8</v>
      </c>
      <c r="E279" s="18">
        <v>200000000</v>
      </c>
    </row>
    <row r="280" spans="1:5" hidden="1" x14ac:dyDescent="0.3">
      <c r="A280" t="s">
        <v>71</v>
      </c>
      <c r="B280">
        <v>9</v>
      </c>
      <c r="C280">
        <f t="shared" si="8"/>
        <v>9</v>
      </c>
      <c r="D280" t="str">
        <f t="shared" si="9"/>
        <v>EGAT Pelletizing Plant9</v>
      </c>
      <c r="E280" s="18">
        <v>26309409.25</v>
      </c>
    </row>
    <row r="281" spans="1:5" hidden="1" x14ac:dyDescent="0.3">
      <c r="A281" t="s">
        <v>202</v>
      </c>
      <c r="B281">
        <v>1</v>
      </c>
      <c r="C281">
        <f t="shared" si="8"/>
        <v>1</v>
      </c>
      <c r="D281" t="str">
        <f t="shared" si="9"/>
        <v>EGAT Pelletizing Plant-Escalation1</v>
      </c>
      <c r="E281" s="18">
        <v>7000000</v>
      </c>
    </row>
    <row r="282" spans="1:5" hidden="1" x14ac:dyDescent="0.3">
      <c r="A282" t="s">
        <v>125</v>
      </c>
      <c r="B282">
        <v>1</v>
      </c>
      <c r="C282">
        <f t="shared" si="8"/>
        <v>1</v>
      </c>
      <c r="D282" t="str">
        <f t="shared" si="9"/>
        <v>EGAT Pelletizing Plant-Mechanical Installation1</v>
      </c>
      <c r="E282" s="18">
        <v>1.0000000000000001E-5</v>
      </c>
    </row>
    <row r="283" spans="1:5" hidden="1" x14ac:dyDescent="0.3">
      <c r="A283" t="s">
        <v>74</v>
      </c>
      <c r="B283">
        <v>1</v>
      </c>
      <c r="C283">
        <f t="shared" si="8"/>
        <v>1</v>
      </c>
      <c r="D283" t="str">
        <f t="shared" si="9"/>
        <v>EGAT Pelletizing Plant-MEP1</v>
      </c>
      <c r="E283" s="18">
        <v>1.0000000000000001E-5</v>
      </c>
    </row>
    <row r="284" spans="1:5" hidden="1" x14ac:dyDescent="0.3">
      <c r="A284" t="s">
        <v>74</v>
      </c>
      <c r="B284">
        <v>2</v>
      </c>
      <c r="C284">
        <f t="shared" si="8"/>
        <v>2</v>
      </c>
      <c r="D284" t="str">
        <f t="shared" si="9"/>
        <v>EGAT Pelletizing Plant-MEP2</v>
      </c>
      <c r="E284" s="18">
        <v>1.0000000000000001E-5</v>
      </c>
    </row>
    <row r="285" spans="1:5" hidden="1" x14ac:dyDescent="0.3">
      <c r="A285" t="s">
        <v>74</v>
      </c>
      <c r="B285">
        <v>3</v>
      </c>
      <c r="C285">
        <f t="shared" si="8"/>
        <v>3</v>
      </c>
      <c r="D285" t="str">
        <f t="shared" si="9"/>
        <v>EGAT Pelletizing Plant-MEP3</v>
      </c>
      <c r="E285" s="18">
        <v>1.0000000000000001E-5</v>
      </c>
    </row>
    <row r="286" spans="1:5" hidden="1" x14ac:dyDescent="0.3">
      <c r="A286" t="s">
        <v>127</v>
      </c>
      <c r="B286">
        <v>1</v>
      </c>
      <c r="C286">
        <f t="shared" si="8"/>
        <v>1</v>
      </c>
      <c r="D286" t="str">
        <f t="shared" si="9"/>
        <v>EGAT Pelletizing Plant-MEP Coordination1</v>
      </c>
      <c r="E286" s="18">
        <v>1.0000000000000001E-5</v>
      </c>
    </row>
    <row r="287" spans="1:5" hidden="1" x14ac:dyDescent="0.3">
      <c r="A287" t="s">
        <v>71</v>
      </c>
      <c r="B287">
        <v>1</v>
      </c>
      <c r="C287">
        <f t="shared" si="8"/>
        <v>1</v>
      </c>
      <c r="D287" t="str">
        <f t="shared" si="9"/>
        <v>EGAT Pelletizing Plant1</v>
      </c>
      <c r="E287" s="18">
        <v>1769274.74</v>
      </c>
    </row>
    <row r="288" spans="1:5" hidden="1" x14ac:dyDescent="0.3">
      <c r="A288" t="s">
        <v>71</v>
      </c>
      <c r="B288">
        <v>2</v>
      </c>
      <c r="C288">
        <f t="shared" si="8"/>
        <v>2</v>
      </c>
      <c r="D288" t="str">
        <f t="shared" si="9"/>
        <v>EGAT Pelletizing Plant2</v>
      </c>
      <c r="E288" s="18">
        <v>15000000</v>
      </c>
    </row>
    <row r="289" spans="1:5" hidden="1" x14ac:dyDescent="0.3">
      <c r="A289" t="s">
        <v>71</v>
      </c>
      <c r="B289">
        <v>3</v>
      </c>
      <c r="C289">
        <f t="shared" si="8"/>
        <v>3</v>
      </c>
      <c r="D289" t="str">
        <f t="shared" si="9"/>
        <v>EGAT Pelletizing Plant3</v>
      </c>
      <c r="E289" s="18">
        <v>50000000</v>
      </c>
    </row>
    <row r="290" spans="1:5" hidden="1" x14ac:dyDescent="0.3">
      <c r="A290" t="s">
        <v>71</v>
      </c>
      <c r="B290">
        <v>4</v>
      </c>
      <c r="C290">
        <f t="shared" si="8"/>
        <v>4</v>
      </c>
      <c r="D290" t="str">
        <f t="shared" si="9"/>
        <v>EGAT Pelletizing Plant4</v>
      </c>
      <c r="E290" s="18">
        <v>23690590.75</v>
      </c>
    </row>
    <row r="291" spans="1:5" hidden="1" x14ac:dyDescent="0.3">
      <c r="A291" t="s">
        <v>71</v>
      </c>
      <c r="B291">
        <v>5</v>
      </c>
      <c r="C291">
        <f t="shared" si="8"/>
        <v>5</v>
      </c>
      <c r="D291" t="str">
        <f t="shared" si="9"/>
        <v>EGAT Pelletizing Plant5</v>
      </c>
      <c r="E291" s="18">
        <v>100000000</v>
      </c>
    </row>
    <row r="292" spans="1:5" hidden="1" x14ac:dyDescent="0.3">
      <c r="A292" t="s">
        <v>71</v>
      </c>
      <c r="B292">
        <v>6</v>
      </c>
      <c r="C292">
        <f t="shared" si="8"/>
        <v>6</v>
      </c>
      <c r="D292" t="str">
        <f t="shared" si="9"/>
        <v>EGAT Pelletizing Plant6</v>
      </c>
      <c r="E292" s="18">
        <v>50000000</v>
      </c>
    </row>
    <row r="293" spans="1:5" hidden="1" x14ac:dyDescent="0.3">
      <c r="A293" t="s">
        <v>71</v>
      </c>
      <c r="B293">
        <v>7</v>
      </c>
      <c r="C293">
        <f t="shared" si="8"/>
        <v>7</v>
      </c>
      <c r="D293" t="str">
        <f t="shared" si="9"/>
        <v>EGAT Pelletizing Plant7</v>
      </c>
      <c r="E293" s="18">
        <v>50000000</v>
      </c>
    </row>
    <row r="294" spans="1:5" hidden="1" x14ac:dyDescent="0.3">
      <c r="A294" t="s">
        <v>71</v>
      </c>
      <c r="B294">
        <v>8</v>
      </c>
      <c r="C294">
        <f t="shared" si="8"/>
        <v>8</v>
      </c>
      <c r="D294" t="str">
        <f t="shared" si="9"/>
        <v>EGAT Pelletizing Plant8</v>
      </c>
      <c r="E294" s="18">
        <v>30000000</v>
      </c>
    </row>
    <row r="295" spans="1:5" hidden="1" x14ac:dyDescent="0.3">
      <c r="A295" t="s">
        <v>71</v>
      </c>
      <c r="B295">
        <v>9</v>
      </c>
      <c r="C295">
        <f t="shared" si="8"/>
        <v>9</v>
      </c>
      <c r="D295" t="str">
        <f t="shared" si="9"/>
        <v>EGAT Pelletizing Plant9</v>
      </c>
      <c r="E295" s="18">
        <v>30000000</v>
      </c>
    </row>
    <row r="296" spans="1:5" hidden="1" x14ac:dyDescent="0.3">
      <c r="A296" t="s">
        <v>71</v>
      </c>
      <c r="B296">
        <v>10</v>
      </c>
      <c r="C296">
        <f t="shared" si="8"/>
        <v>10</v>
      </c>
      <c r="D296" t="str">
        <f t="shared" si="9"/>
        <v>EGAT Pelletizing Plant10</v>
      </c>
      <c r="E296" s="18">
        <v>25000000</v>
      </c>
    </row>
    <row r="297" spans="1:5" hidden="1" x14ac:dyDescent="0.3">
      <c r="A297" t="s">
        <v>71</v>
      </c>
      <c r="B297">
        <v>11</v>
      </c>
      <c r="C297">
        <f t="shared" si="8"/>
        <v>11</v>
      </c>
      <c r="D297" t="str">
        <f t="shared" si="9"/>
        <v>EGAT Pelletizing Plant11</v>
      </c>
      <c r="E297" s="18">
        <v>20000000</v>
      </c>
    </row>
    <row r="298" spans="1:5" hidden="1" x14ac:dyDescent="0.3">
      <c r="A298" t="s">
        <v>71</v>
      </c>
      <c r="B298">
        <v>12</v>
      </c>
      <c r="C298">
        <f t="shared" si="8"/>
        <v>12</v>
      </c>
      <c r="D298" t="str">
        <f t="shared" si="9"/>
        <v>EGAT Pelletizing Plant12</v>
      </c>
      <c r="E298" s="18">
        <v>15000000</v>
      </c>
    </row>
    <row r="299" spans="1:5" hidden="1" x14ac:dyDescent="0.3">
      <c r="A299" t="s">
        <v>71</v>
      </c>
      <c r="B299">
        <v>13</v>
      </c>
      <c r="C299">
        <f t="shared" si="8"/>
        <v>13</v>
      </c>
      <c r="D299" t="str">
        <f t="shared" si="9"/>
        <v>EGAT Pelletizing Plant13</v>
      </c>
      <c r="E299" s="18">
        <v>35000000</v>
      </c>
    </row>
    <row r="300" spans="1:5" hidden="1" x14ac:dyDescent="0.3">
      <c r="A300" t="s">
        <v>71</v>
      </c>
      <c r="B300">
        <v>14</v>
      </c>
      <c r="C300">
        <f t="shared" si="8"/>
        <v>14</v>
      </c>
      <c r="D300" t="str">
        <f t="shared" si="9"/>
        <v>EGAT Pelletizing Plant14</v>
      </c>
      <c r="E300" s="18">
        <v>10000000</v>
      </c>
    </row>
    <row r="301" spans="1:5" hidden="1" x14ac:dyDescent="0.3">
      <c r="A301" t="s">
        <v>71</v>
      </c>
      <c r="B301">
        <v>15</v>
      </c>
      <c r="C301">
        <f t="shared" si="8"/>
        <v>15</v>
      </c>
      <c r="D301" t="str">
        <f t="shared" si="9"/>
        <v>EGAT Pelletizing Plant15</v>
      </c>
      <c r="E301" s="18">
        <v>10000000</v>
      </c>
    </row>
    <row r="302" spans="1:5" hidden="1" x14ac:dyDescent="0.3">
      <c r="A302" t="s">
        <v>71</v>
      </c>
      <c r="B302">
        <v>16</v>
      </c>
      <c r="C302">
        <f t="shared" si="8"/>
        <v>16</v>
      </c>
      <c r="D302" t="str">
        <f t="shared" si="9"/>
        <v>EGAT Pelletizing Plant16</v>
      </c>
      <c r="E302" s="18">
        <v>10000000</v>
      </c>
    </row>
    <row r="303" spans="1:5" hidden="1" x14ac:dyDescent="0.3">
      <c r="A303" t="s">
        <v>71</v>
      </c>
      <c r="B303">
        <v>17</v>
      </c>
      <c r="C303">
        <f t="shared" si="8"/>
        <v>17</v>
      </c>
      <c r="D303" t="str">
        <f t="shared" si="9"/>
        <v>EGAT Pelletizing Plant17</v>
      </c>
      <c r="E303" s="18">
        <v>20000000</v>
      </c>
    </row>
    <row r="304" spans="1:5" hidden="1" x14ac:dyDescent="0.3">
      <c r="A304" t="s">
        <v>71</v>
      </c>
      <c r="B304">
        <v>18</v>
      </c>
      <c r="C304">
        <f t="shared" si="8"/>
        <v>18</v>
      </c>
      <c r="D304" t="str">
        <f t="shared" si="9"/>
        <v>EGAT Pelletizing Plant18</v>
      </c>
      <c r="E304" s="18">
        <v>25000000</v>
      </c>
    </row>
    <row r="305" spans="1:5" hidden="1" x14ac:dyDescent="0.3">
      <c r="A305" t="s">
        <v>71</v>
      </c>
      <c r="B305">
        <v>19</v>
      </c>
      <c r="C305">
        <f t="shared" si="8"/>
        <v>19</v>
      </c>
      <c r="D305" t="str">
        <f t="shared" si="9"/>
        <v>EGAT Pelletizing Plant19</v>
      </c>
      <c r="E305" s="18">
        <v>20000000</v>
      </c>
    </row>
    <row r="306" spans="1:5" hidden="1" x14ac:dyDescent="0.3">
      <c r="A306" t="s">
        <v>71</v>
      </c>
      <c r="B306">
        <v>20</v>
      </c>
      <c r="C306">
        <f t="shared" si="8"/>
        <v>20</v>
      </c>
      <c r="D306" t="str">
        <f t="shared" si="9"/>
        <v>EGAT Pelletizing Plant20</v>
      </c>
      <c r="E306" s="18">
        <v>40000000</v>
      </c>
    </row>
    <row r="307" spans="1:5" hidden="1" x14ac:dyDescent="0.3">
      <c r="A307" t="s">
        <v>71</v>
      </c>
      <c r="B307">
        <v>21</v>
      </c>
      <c r="C307">
        <f t="shared" si="8"/>
        <v>21</v>
      </c>
      <c r="D307" t="str">
        <f t="shared" si="9"/>
        <v>EGAT Pelletizing Plant21</v>
      </c>
      <c r="E307" s="18">
        <v>20000000</v>
      </c>
    </row>
    <row r="308" spans="1:5" hidden="1" x14ac:dyDescent="0.3">
      <c r="A308" t="s">
        <v>71</v>
      </c>
      <c r="B308">
        <v>22</v>
      </c>
      <c r="C308">
        <f t="shared" si="8"/>
        <v>22</v>
      </c>
      <c r="D308" t="str">
        <f t="shared" si="9"/>
        <v>EGAT Pelletizing Plant22</v>
      </c>
      <c r="E308" s="18">
        <v>50000000</v>
      </c>
    </row>
    <row r="309" spans="1:5" hidden="1" x14ac:dyDescent="0.3">
      <c r="A309" t="s">
        <v>71</v>
      </c>
      <c r="B309">
        <v>23</v>
      </c>
      <c r="C309">
        <f t="shared" si="8"/>
        <v>23</v>
      </c>
      <c r="D309" t="str">
        <f t="shared" si="9"/>
        <v>EGAT Pelletizing Plant23</v>
      </c>
      <c r="E309" s="18">
        <v>15000000</v>
      </c>
    </row>
    <row r="310" spans="1:5" hidden="1" x14ac:dyDescent="0.3">
      <c r="A310" t="s">
        <v>71</v>
      </c>
      <c r="B310">
        <v>24</v>
      </c>
      <c r="C310">
        <f t="shared" si="8"/>
        <v>24</v>
      </c>
      <c r="D310" t="str">
        <f t="shared" si="9"/>
        <v>EGAT Pelletizing Plant24</v>
      </c>
      <c r="E310" s="18">
        <v>10000000</v>
      </c>
    </row>
    <row r="311" spans="1:5" hidden="1" x14ac:dyDescent="0.3">
      <c r="A311" t="s">
        <v>71</v>
      </c>
      <c r="B311">
        <v>25</v>
      </c>
      <c r="C311">
        <f t="shared" si="8"/>
        <v>25</v>
      </c>
      <c r="D311" t="str">
        <f t="shared" si="9"/>
        <v>EGAT Pelletizing Plant25</v>
      </c>
      <c r="E311" s="18">
        <v>10000000</v>
      </c>
    </row>
    <row r="312" spans="1:5" hidden="1" x14ac:dyDescent="0.3">
      <c r="A312" t="s">
        <v>71</v>
      </c>
      <c r="B312">
        <v>26</v>
      </c>
      <c r="C312">
        <f t="shared" si="8"/>
        <v>26</v>
      </c>
      <c r="D312" t="str">
        <f t="shared" si="9"/>
        <v>EGAT Pelletizing Plant26</v>
      </c>
      <c r="E312" s="18">
        <v>15000000</v>
      </c>
    </row>
    <row r="313" spans="1:5" hidden="1" x14ac:dyDescent="0.3">
      <c r="A313" t="s">
        <v>71</v>
      </c>
      <c r="B313">
        <v>27</v>
      </c>
      <c r="C313">
        <f t="shared" si="8"/>
        <v>27</v>
      </c>
      <c r="D313" t="str">
        <f t="shared" si="9"/>
        <v>EGAT Pelletizing Plant27</v>
      </c>
      <c r="E313" s="18">
        <v>10000000</v>
      </c>
    </row>
    <row r="314" spans="1:5" hidden="1" x14ac:dyDescent="0.3">
      <c r="A314" t="s">
        <v>71</v>
      </c>
      <c r="B314">
        <v>28</v>
      </c>
      <c r="C314">
        <f t="shared" si="8"/>
        <v>28</v>
      </c>
      <c r="D314" t="str">
        <f t="shared" si="9"/>
        <v>EGAT Pelletizing Plant28</v>
      </c>
      <c r="E314" s="18">
        <v>10000000</v>
      </c>
    </row>
    <row r="315" spans="1:5" hidden="1" x14ac:dyDescent="0.3">
      <c r="A315" t="s">
        <v>71</v>
      </c>
      <c r="B315">
        <v>29</v>
      </c>
      <c r="C315">
        <f t="shared" si="8"/>
        <v>29</v>
      </c>
      <c r="D315" t="str">
        <f t="shared" si="9"/>
        <v>EGAT Pelletizing Plant29</v>
      </c>
      <c r="E315" s="18">
        <v>10000000</v>
      </c>
    </row>
    <row r="316" spans="1:5" hidden="1" x14ac:dyDescent="0.3">
      <c r="A316" t="s">
        <v>71</v>
      </c>
      <c r="B316">
        <v>30</v>
      </c>
      <c r="C316">
        <f t="shared" si="8"/>
        <v>30</v>
      </c>
      <c r="D316" t="str">
        <f t="shared" si="9"/>
        <v>EGAT Pelletizing Plant30</v>
      </c>
      <c r="E316" s="18">
        <v>15000000</v>
      </c>
    </row>
    <row r="317" spans="1:5" hidden="1" x14ac:dyDescent="0.3">
      <c r="A317" t="s">
        <v>71</v>
      </c>
      <c r="B317">
        <v>32</v>
      </c>
      <c r="C317">
        <f t="shared" si="8"/>
        <v>32</v>
      </c>
      <c r="D317" t="str">
        <f t="shared" si="9"/>
        <v>EGAT Pelletizing Plant32</v>
      </c>
      <c r="E317" s="18">
        <v>20000000</v>
      </c>
    </row>
    <row r="318" spans="1:5" hidden="1" x14ac:dyDescent="0.3">
      <c r="A318" t="s">
        <v>71</v>
      </c>
      <c r="B318">
        <v>33</v>
      </c>
      <c r="C318">
        <f t="shared" si="8"/>
        <v>33</v>
      </c>
      <c r="D318" t="str">
        <f t="shared" si="9"/>
        <v>EGAT Pelletizing Plant33</v>
      </c>
      <c r="E318" s="18">
        <v>100000000</v>
      </c>
    </row>
    <row r="319" spans="1:5" hidden="1" x14ac:dyDescent="0.3">
      <c r="A319" t="s">
        <v>71</v>
      </c>
      <c r="B319">
        <v>34</v>
      </c>
      <c r="C319">
        <f t="shared" si="8"/>
        <v>34</v>
      </c>
      <c r="D319" t="str">
        <f t="shared" si="9"/>
        <v>EGAT Pelletizing Plant34</v>
      </c>
      <c r="E319" s="18">
        <v>20000000</v>
      </c>
    </row>
    <row r="320" spans="1:5" hidden="1" x14ac:dyDescent="0.3">
      <c r="A320" t="s">
        <v>71</v>
      </c>
      <c r="B320">
        <v>35</v>
      </c>
      <c r="C320">
        <f t="shared" ref="C320:C383" si="10">ROUNDDOWN(B320,0)</f>
        <v>35</v>
      </c>
      <c r="D320" t="str">
        <f t="shared" ref="D320:D383" si="11">A320&amp;C320</f>
        <v>EGAT Pelletizing Plant35</v>
      </c>
      <c r="E320" s="18">
        <v>15000000</v>
      </c>
    </row>
    <row r="321" spans="1:5" hidden="1" x14ac:dyDescent="0.3">
      <c r="A321" t="s">
        <v>71</v>
      </c>
      <c r="B321">
        <v>36</v>
      </c>
      <c r="C321">
        <f t="shared" si="10"/>
        <v>36</v>
      </c>
      <c r="D321" t="str">
        <f t="shared" si="11"/>
        <v>EGAT Pelletizing Plant36</v>
      </c>
      <c r="E321" s="18">
        <v>20000000</v>
      </c>
    </row>
    <row r="322" spans="1:5" hidden="1" x14ac:dyDescent="0.3">
      <c r="A322" t="s">
        <v>71</v>
      </c>
      <c r="B322">
        <v>37</v>
      </c>
      <c r="C322">
        <f t="shared" si="10"/>
        <v>37</v>
      </c>
      <c r="D322" t="str">
        <f t="shared" si="11"/>
        <v>EGAT Pelletizing Plant37</v>
      </c>
      <c r="E322" s="18">
        <v>5000000</v>
      </c>
    </row>
    <row r="323" spans="1:5" hidden="1" x14ac:dyDescent="0.3">
      <c r="A323" t="s">
        <v>71</v>
      </c>
      <c r="B323">
        <v>38</v>
      </c>
      <c r="C323">
        <f t="shared" si="10"/>
        <v>38</v>
      </c>
      <c r="D323" t="str">
        <f t="shared" si="11"/>
        <v>EGAT Pelletizing Plant38</v>
      </c>
      <c r="E323" s="18">
        <v>15000000</v>
      </c>
    </row>
    <row r="324" spans="1:5" hidden="1" x14ac:dyDescent="0.3">
      <c r="A324" t="s">
        <v>71</v>
      </c>
      <c r="B324">
        <v>39</v>
      </c>
      <c r="C324">
        <f t="shared" si="10"/>
        <v>39</v>
      </c>
      <c r="D324" t="str">
        <f t="shared" si="11"/>
        <v>EGAT Pelletizing Plant39</v>
      </c>
      <c r="E324" s="18">
        <v>25000000</v>
      </c>
    </row>
    <row r="325" spans="1:5" hidden="1" x14ac:dyDescent="0.3">
      <c r="A325" t="s">
        <v>71</v>
      </c>
      <c r="B325">
        <v>40</v>
      </c>
      <c r="C325">
        <f t="shared" si="10"/>
        <v>40</v>
      </c>
      <c r="D325" t="str">
        <f t="shared" si="11"/>
        <v>EGAT Pelletizing Plant40</v>
      </c>
      <c r="E325" s="18">
        <v>15000000</v>
      </c>
    </row>
    <row r="326" spans="1:5" hidden="1" x14ac:dyDescent="0.3">
      <c r="A326" t="s">
        <v>71</v>
      </c>
      <c r="B326">
        <v>41</v>
      </c>
      <c r="C326">
        <f t="shared" si="10"/>
        <v>41</v>
      </c>
      <c r="D326" t="str">
        <f t="shared" si="11"/>
        <v>EGAT Pelletizing Plant41</v>
      </c>
      <c r="E326" s="18">
        <v>20000000</v>
      </c>
    </row>
    <row r="327" spans="1:5" hidden="1" x14ac:dyDescent="0.3">
      <c r="A327" t="s">
        <v>71</v>
      </c>
      <c r="B327">
        <v>42</v>
      </c>
      <c r="C327">
        <f t="shared" si="10"/>
        <v>42</v>
      </c>
      <c r="D327" t="str">
        <f t="shared" si="11"/>
        <v>EGAT Pelletizing Plant42</v>
      </c>
      <c r="E327" s="18">
        <v>10000000</v>
      </c>
    </row>
    <row r="328" spans="1:5" hidden="1" x14ac:dyDescent="0.3">
      <c r="A328" t="s">
        <v>71</v>
      </c>
      <c r="B328">
        <v>43</v>
      </c>
      <c r="C328">
        <f t="shared" si="10"/>
        <v>43</v>
      </c>
      <c r="D328" t="str">
        <f t="shared" si="11"/>
        <v>EGAT Pelletizing Plant43</v>
      </c>
      <c r="E328" s="18">
        <v>35000000</v>
      </c>
    </row>
    <row r="329" spans="1:5" hidden="1" x14ac:dyDescent="0.3">
      <c r="A329" t="s">
        <v>71</v>
      </c>
      <c r="B329">
        <v>44</v>
      </c>
      <c r="C329">
        <f t="shared" si="10"/>
        <v>44</v>
      </c>
      <c r="D329" t="str">
        <f t="shared" si="11"/>
        <v>EGAT Pelletizing Plant44</v>
      </c>
      <c r="E329" s="18">
        <v>35000000</v>
      </c>
    </row>
    <row r="330" spans="1:5" hidden="1" x14ac:dyDescent="0.3">
      <c r="A330" t="s">
        <v>71</v>
      </c>
      <c r="B330">
        <v>45</v>
      </c>
      <c r="C330">
        <f t="shared" si="10"/>
        <v>45</v>
      </c>
      <c r="D330" t="str">
        <f t="shared" si="11"/>
        <v>EGAT Pelletizing Plant45</v>
      </c>
      <c r="E330" s="18">
        <v>20000000</v>
      </c>
    </row>
    <row r="331" spans="1:5" hidden="1" x14ac:dyDescent="0.3">
      <c r="A331" t="s">
        <v>71</v>
      </c>
      <c r="B331">
        <v>46</v>
      </c>
      <c r="C331">
        <f t="shared" si="10"/>
        <v>46</v>
      </c>
      <c r="D331" t="str">
        <f t="shared" si="11"/>
        <v>EGAT Pelletizing Plant46</v>
      </c>
      <c r="E331" s="18">
        <v>32000000</v>
      </c>
    </row>
    <row r="332" spans="1:5" hidden="1" x14ac:dyDescent="0.3">
      <c r="A332" t="s">
        <v>71</v>
      </c>
      <c r="B332">
        <v>47</v>
      </c>
      <c r="C332">
        <f t="shared" si="10"/>
        <v>47</v>
      </c>
      <c r="D332" t="str">
        <f t="shared" si="11"/>
        <v>EGAT Pelletizing Plant47</v>
      </c>
      <c r="E332" s="18">
        <v>10000000</v>
      </c>
    </row>
    <row r="333" spans="1:5" hidden="1" x14ac:dyDescent="0.3">
      <c r="A333" t="s">
        <v>71</v>
      </c>
      <c r="B333">
        <v>48</v>
      </c>
      <c r="C333">
        <f t="shared" si="10"/>
        <v>48</v>
      </c>
      <c r="D333" t="str">
        <f t="shared" si="11"/>
        <v>EGAT Pelletizing Plant48</v>
      </c>
      <c r="E333" s="18">
        <v>10000000</v>
      </c>
    </row>
    <row r="334" spans="1:5" hidden="1" x14ac:dyDescent="0.3">
      <c r="A334" t="s">
        <v>71</v>
      </c>
      <c r="B334">
        <v>49</v>
      </c>
      <c r="C334">
        <f t="shared" si="10"/>
        <v>49</v>
      </c>
      <c r="D334" t="str">
        <f t="shared" si="11"/>
        <v>EGAT Pelletizing Plant49</v>
      </c>
      <c r="E334" s="18">
        <v>10000000</v>
      </c>
    </row>
    <row r="335" spans="1:5" hidden="1" x14ac:dyDescent="0.3">
      <c r="A335" t="s">
        <v>71</v>
      </c>
      <c r="B335">
        <v>50</v>
      </c>
      <c r="C335">
        <f t="shared" si="10"/>
        <v>50</v>
      </c>
      <c r="D335" t="str">
        <f t="shared" si="11"/>
        <v>EGAT Pelletizing Plant50</v>
      </c>
      <c r="E335" s="18">
        <v>10000000</v>
      </c>
    </row>
    <row r="336" spans="1:5" hidden="1" x14ac:dyDescent="0.3">
      <c r="A336" t="s">
        <v>71</v>
      </c>
      <c r="B336">
        <v>51</v>
      </c>
      <c r="C336">
        <f t="shared" si="10"/>
        <v>51</v>
      </c>
      <c r="D336" t="str">
        <f t="shared" si="11"/>
        <v>EGAT Pelletizing Plant51</v>
      </c>
      <c r="E336" s="18">
        <v>10000000</v>
      </c>
    </row>
    <row r="337" spans="1:5" hidden="1" x14ac:dyDescent="0.3">
      <c r="A337" t="s">
        <v>71</v>
      </c>
      <c r="B337">
        <v>52</v>
      </c>
      <c r="C337">
        <f t="shared" si="10"/>
        <v>52</v>
      </c>
      <c r="D337" t="str">
        <f t="shared" si="11"/>
        <v>EGAT Pelletizing Plant52</v>
      </c>
      <c r="E337" s="18">
        <v>10000000</v>
      </c>
    </row>
    <row r="338" spans="1:5" hidden="1" x14ac:dyDescent="0.3">
      <c r="A338" t="s">
        <v>71</v>
      </c>
      <c r="B338">
        <v>53</v>
      </c>
      <c r="C338">
        <f t="shared" si="10"/>
        <v>53</v>
      </c>
      <c r="D338" t="str">
        <f t="shared" si="11"/>
        <v>EGAT Pelletizing Plant53</v>
      </c>
      <c r="E338" s="18">
        <v>5000000</v>
      </c>
    </row>
    <row r="339" spans="1:5" hidden="1" x14ac:dyDescent="0.3">
      <c r="A339" t="s">
        <v>71</v>
      </c>
      <c r="B339">
        <v>54</v>
      </c>
      <c r="C339">
        <f t="shared" si="10"/>
        <v>54</v>
      </c>
      <c r="D339" t="str">
        <f t="shared" si="11"/>
        <v>EGAT Pelletizing Plant54</v>
      </c>
      <c r="E339" s="18">
        <v>15000000</v>
      </c>
    </row>
    <row r="340" spans="1:5" hidden="1" x14ac:dyDescent="0.3">
      <c r="A340" t="s">
        <v>71</v>
      </c>
      <c r="B340">
        <v>55</v>
      </c>
      <c r="C340">
        <f t="shared" si="10"/>
        <v>55</v>
      </c>
      <c r="D340" t="str">
        <f t="shared" si="11"/>
        <v>EGAT Pelletizing Plant55</v>
      </c>
      <c r="E340" s="18">
        <v>7500000</v>
      </c>
    </row>
    <row r="341" spans="1:5" hidden="1" x14ac:dyDescent="0.3">
      <c r="A341" t="s">
        <v>71</v>
      </c>
      <c r="B341">
        <v>56</v>
      </c>
      <c r="C341">
        <f t="shared" si="10"/>
        <v>56</v>
      </c>
      <c r="D341" t="str">
        <f t="shared" si="11"/>
        <v>EGAT Pelletizing Plant56</v>
      </c>
      <c r="E341" s="18">
        <v>5000000</v>
      </c>
    </row>
    <row r="342" spans="1:5" hidden="1" x14ac:dyDescent="0.3">
      <c r="A342" t="s">
        <v>72</v>
      </c>
      <c r="B342">
        <v>1</v>
      </c>
      <c r="C342">
        <f t="shared" si="10"/>
        <v>1</v>
      </c>
      <c r="D342" t="str">
        <f t="shared" si="11"/>
        <v>EGAT Pelletizing Plant-Water Tank1</v>
      </c>
      <c r="E342" s="18">
        <v>3241734.16</v>
      </c>
    </row>
    <row r="343" spans="1:5" hidden="1" x14ac:dyDescent="0.3">
      <c r="A343" t="s">
        <v>72</v>
      </c>
      <c r="B343">
        <v>2</v>
      </c>
      <c r="C343">
        <f t="shared" si="10"/>
        <v>2</v>
      </c>
      <c r="D343" t="str">
        <f t="shared" si="11"/>
        <v>EGAT Pelletizing Plant-Water Tank2</v>
      </c>
      <c r="E343" s="18">
        <v>2008304.1</v>
      </c>
    </row>
    <row r="344" spans="1:5" hidden="1" x14ac:dyDescent="0.3">
      <c r="A344" t="s">
        <v>72</v>
      </c>
      <c r="B344">
        <v>3</v>
      </c>
      <c r="C344">
        <f t="shared" si="10"/>
        <v>3</v>
      </c>
      <c r="D344" t="str">
        <f t="shared" si="11"/>
        <v>EGAT Pelletizing Plant-Water Tank3</v>
      </c>
      <c r="E344" s="18">
        <v>718104.27</v>
      </c>
    </row>
    <row r="345" spans="1:5" hidden="1" x14ac:dyDescent="0.3">
      <c r="A345" t="s">
        <v>72</v>
      </c>
      <c r="B345">
        <v>4</v>
      </c>
      <c r="C345">
        <f t="shared" si="10"/>
        <v>4</v>
      </c>
      <c r="D345" t="str">
        <f t="shared" si="11"/>
        <v>EGAT Pelletizing Plant-Water Tank4</v>
      </c>
      <c r="E345" s="18">
        <v>758512.36</v>
      </c>
    </row>
    <row r="346" spans="1:5" hidden="1" x14ac:dyDescent="0.3">
      <c r="A346" t="s">
        <v>72</v>
      </c>
      <c r="B346">
        <v>5</v>
      </c>
      <c r="C346">
        <f t="shared" si="10"/>
        <v>5</v>
      </c>
      <c r="D346" t="str">
        <f t="shared" si="11"/>
        <v>EGAT Pelletizing Plant-Water Tank5</v>
      </c>
      <c r="E346" s="18">
        <v>914358.66</v>
      </c>
    </row>
    <row r="347" spans="1:5" hidden="1" x14ac:dyDescent="0.3">
      <c r="A347" t="s">
        <v>72</v>
      </c>
      <c r="B347">
        <v>6</v>
      </c>
      <c r="C347">
        <f t="shared" si="10"/>
        <v>6</v>
      </c>
      <c r="D347" t="str">
        <f t="shared" si="11"/>
        <v>EGAT Pelletizing Plant-Water Tank6</v>
      </c>
      <c r="E347" s="18">
        <v>1449673.43</v>
      </c>
    </row>
    <row r="348" spans="1:5" hidden="1" x14ac:dyDescent="0.3">
      <c r="A348" t="s">
        <v>72</v>
      </c>
      <c r="B348">
        <v>7</v>
      </c>
      <c r="C348">
        <f t="shared" si="10"/>
        <v>7</v>
      </c>
      <c r="D348" t="str">
        <f t="shared" si="11"/>
        <v>EGAT Pelletizing Plant-Water Tank7</v>
      </c>
      <c r="E348" s="18">
        <v>395732.02</v>
      </c>
    </row>
    <row r="349" spans="1:5" hidden="1" x14ac:dyDescent="0.3">
      <c r="A349" t="s">
        <v>72</v>
      </c>
      <c r="B349">
        <v>8</v>
      </c>
      <c r="C349">
        <f t="shared" si="10"/>
        <v>8</v>
      </c>
      <c r="D349" t="str">
        <f t="shared" si="11"/>
        <v>EGAT Pelletizing Plant-Water Tank8</v>
      </c>
      <c r="E349" s="18">
        <v>304153.94</v>
      </c>
    </row>
    <row r="350" spans="1:5" hidden="1" x14ac:dyDescent="0.3">
      <c r="A350" t="s">
        <v>72</v>
      </c>
      <c r="B350">
        <v>9</v>
      </c>
      <c r="C350">
        <f t="shared" si="10"/>
        <v>9</v>
      </c>
      <c r="D350" t="str">
        <f t="shared" si="11"/>
        <v>EGAT Pelletizing Plant-Water Tank9</v>
      </c>
      <c r="E350" s="18">
        <v>967200</v>
      </c>
    </row>
    <row r="351" spans="1:5" hidden="1" x14ac:dyDescent="0.3">
      <c r="A351" t="s">
        <v>72</v>
      </c>
      <c r="B351">
        <v>10</v>
      </c>
      <c r="C351">
        <f t="shared" si="10"/>
        <v>10</v>
      </c>
      <c r="D351" t="str">
        <f t="shared" si="11"/>
        <v>EGAT Pelletizing Plant-Water Tank10</v>
      </c>
      <c r="E351" s="18">
        <v>3505322.5</v>
      </c>
    </row>
    <row r="352" spans="1:5" hidden="1" x14ac:dyDescent="0.3">
      <c r="A352" t="s">
        <v>72</v>
      </c>
      <c r="B352">
        <v>11</v>
      </c>
      <c r="C352">
        <f t="shared" si="10"/>
        <v>11</v>
      </c>
      <c r="D352" t="str">
        <f t="shared" si="11"/>
        <v>EGAT Pelletizing Plant-Water Tank11</v>
      </c>
      <c r="E352" s="18">
        <v>3903900.34</v>
      </c>
    </row>
    <row r="353" spans="1:5" hidden="1" x14ac:dyDescent="0.3">
      <c r="A353" t="s">
        <v>72</v>
      </c>
      <c r="B353">
        <v>12</v>
      </c>
      <c r="C353">
        <f t="shared" si="10"/>
        <v>12</v>
      </c>
      <c r="D353" t="str">
        <f t="shared" si="11"/>
        <v>EGAT Pelletizing Plant-Water Tank12</v>
      </c>
      <c r="E353" s="18">
        <v>1.0000000000000001E-5</v>
      </c>
    </row>
    <row r="354" spans="1:5" hidden="1" x14ac:dyDescent="0.3">
      <c r="A354" t="s">
        <v>72</v>
      </c>
      <c r="B354">
        <v>13</v>
      </c>
      <c r="C354">
        <f t="shared" si="10"/>
        <v>13</v>
      </c>
      <c r="D354" t="str">
        <f t="shared" si="11"/>
        <v>EGAT Pelletizing Plant-Water Tank13</v>
      </c>
      <c r="E354" s="18">
        <v>391272.95</v>
      </c>
    </row>
    <row r="355" spans="1:5" hidden="1" x14ac:dyDescent="0.3">
      <c r="A355" t="s">
        <v>72</v>
      </c>
      <c r="B355">
        <v>14</v>
      </c>
      <c r="C355">
        <f t="shared" si="10"/>
        <v>14</v>
      </c>
      <c r="D355" t="str">
        <f t="shared" si="11"/>
        <v>EGAT Pelletizing Plant-Water Tank14</v>
      </c>
      <c r="E355" s="18">
        <v>1.0000000000000001E-5</v>
      </c>
    </row>
    <row r="356" spans="1:5" hidden="1" x14ac:dyDescent="0.3">
      <c r="A356" t="s">
        <v>42</v>
      </c>
      <c r="B356">
        <v>1</v>
      </c>
      <c r="C356">
        <f t="shared" si="10"/>
        <v>1</v>
      </c>
      <c r="D356" t="str">
        <f t="shared" si="11"/>
        <v>EGAT-Asphalt1</v>
      </c>
      <c r="E356" s="18">
        <v>598688</v>
      </c>
    </row>
    <row r="357" spans="1:5" hidden="1" x14ac:dyDescent="0.3">
      <c r="A357" t="s">
        <v>187</v>
      </c>
      <c r="B357">
        <v>1</v>
      </c>
      <c r="C357">
        <f t="shared" si="10"/>
        <v>1</v>
      </c>
      <c r="D357" t="str">
        <f t="shared" si="11"/>
        <v>EGAT-Asphalt - Retenion Release1</v>
      </c>
      <c r="E357" s="18">
        <v>291975.34000000003</v>
      </c>
    </row>
    <row r="358" spans="1:5" hidden="1" x14ac:dyDescent="0.3">
      <c r="A358" t="s">
        <v>271</v>
      </c>
      <c r="B358">
        <v>1</v>
      </c>
      <c r="C358">
        <f t="shared" si="10"/>
        <v>1</v>
      </c>
      <c r="D358" t="str">
        <f t="shared" si="11"/>
        <v>EGAT-EGAT1</v>
      </c>
      <c r="E358" s="18">
        <v>12000000</v>
      </c>
    </row>
    <row r="359" spans="1:5" hidden="1" x14ac:dyDescent="0.3">
      <c r="A359" t="s">
        <v>271</v>
      </c>
      <c r="B359">
        <v>2</v>
      </c>
      <c r="C359">
        <f t="shared" si="10"/>
        <v>2</v>
      </c>
      <c r="D359" t="str">
        <f t="shared" si="11"/>
        <v>EGAT-EGAT2</v>
      </c>
      <c r="E359" s="18">
        <v>6000000</v>
      </c>
    </row>
    <row r="360" spans="1:5" hidden="1" x14ac:dyDescent="0.3">
      <c r="A360" t="s">
        <v>271</v>
      </c>
      <c r="B360">
        <v>3</v>
      </c>
      <c r="C360">
        <f t="shared" si="10"/>
        <v>3</v>
      </c>
      <c r="D360" t="str">
        <f t="shared" si="11"/>
        <v>EGAT-EGAT3</v>
      </c>
      <c r="E360" s="18">
        <v>6000000</v>
      </c>
    </row>
    <row r="361" spans="1:5" hidden="1" x14ac:dyDescent="0.3">
      <c r="A361" t="s">
        <v>271</v>
      </c>
      <c r="B361">
        <v>4</v>
      </c>
      <c r="C361">
        <f t="shared" si="10"/>
        <v>4</v>
      </c>
      <c r="D361" t="str">
        <f t="shared" si="11"/>
        <v>EGAT-EGAT4</v>
      </c>
      <c r="E361" s="18">
        <v>1500000</v>
      </c>
    </row>
    <row r="362" spans="1:5" hidden="1" x14ac:dyDescent="0.3">
      <c r="A362" t="s">
        <v>40</v>
      </c>
      <c r="B362">
        <v>1</v>
      </c>
      <c r="C362">
        <f t="shared" si="10"/>
        <v>1</v>
      </c>
      <c r="D362" t="str">
        <f t="shared" si="11"/>
        <v>EGAT-Fence1</v>
      </c>
      <c r="E362" s="18">
        <v>195752.6</v>
      </c>
    </row>
    <row r="363" spans="1:5" hidden="1" x14ac:dyDescent="0.3">
      <c r="A363" t="s">
        <v>40</v>
      </c>
      <c r="B363">
        <v>2</v>
      </c>
      <c r="C363">
        <f t="shared" si="10"/>
        <v>2</v>
      </c>
      <c r="D363" t="str">
        <f t="shared" si="11"/>
        <v>EGAT-Fence2</v>
      </c>
      <c r="E363" s="18">
        <v>1E-3</v>
      </c>
    </row>
    <row r="364" spans="1:5" hidden="1" x14ac:dyDescent="0.3">
      <c r="A364" t="s">
        <v>40</v>
      </c>
      <c r="B364">
        <v>3</v>
      </c>
      <c r="C364">
        <f t="shared" si="10"/>
        <v>3</v>
      </c>
      <c r="D364" t="str">
        <f t="shared" si="11"/>
        <v>EGAT-Fence3</v>
      </c>
      <c r="E364" s="18">
        <v>457138.81</v>
      </c>
    </row>
    <row r="365" spans="1:5" hidden="1" x14ac:dyDescent="0.3">
      <c r="A365" t="s">
        <v>40</v>
      </c>
      <c r="B365">
        <v>3.1</v>
      </c>
      <c r="C365">
        <f t="shared" si="10"/>
        <v>3</v>
      </c>
      <c r="D365" t="str">
        <f t="shared" si="11"/>
        <v>EGAT-Fence3</v>
      </c>
      <c r="E365" s="18">
        <v>237906.87280858838</v>
      </c>
    </row>
    <row r="366" spans="1:5" hidden="1" x14ac:dyDescent="0.3">
      <c r="A366" t="s">
        <v>40</v>
      </c>
      <c r="B366">
        <v>4.0999999999999996</v>
      </c>
      <c r="C366">
        <f t="shared" si="10"/>
        <v>4</v>
      </c>
      <c r="D366" t="str">
        <f t="shared" si="11"/>
        <v>EGAT-Fence4</v>
      </c>
      <c r="E366" s="18">
        <v>838441.7921914116</v>
      </c>
    </row>
    <row r="367" spans="1:5" hidden="1" x14ac:dyDescent="0.3">
      <c r="A367" t="s">
        <v>40</v>
      </c>
      <c r="B367">
        <v>4.2</v>
      </c>
      <c r="C367">
        <f t="shared" si="10"/>
        <v>4</v>
      </c>
      <c r="D367" t="str">
        <f t="shared" si="11"/>
        <v>EGAT-Fence4</v>
      </c>
      <c r="E367" s="18">
        <v>1000000</v>
      </c>
    </row>
    <row r="368" spans="1:5" hidden="1" x14ac:dyDescent="0.3">
      <c r="A368" t="s">
        <v>40</v>
      </c>
      <c r="B368">
        <v>4.3</v>
      </c>
      <c r="C368">
        <f t="shared" si="10"/>
        <v>4</v>
      </c>
      <c r="D368" t="str">
        <f t="shared" si="11"/>
        <v>EGAT-Fence4</v>
      </c>
      <c r="E368" s="18">
        <v>750000</v>
      </c>
    </row>
    <row r="369" spans="1:5" hidden="1" x14ac:dyDescent="0.3">
      <c r="A369" t="s">
        <v>40</v>
      </c>
      <c r="B369">
        <v>4.4000000000000004</v>
      </c>
      <c r="C369">
        <f t="shared" si="10"/>
        <v>4</v>
      </c>
      <c r="D369" t="str">
        <f t="shared" si="11"/>
        <v>EGAT-Fence4</v>
      </c>
      <c r="E369" s="18">
        <v>302594.27</v>
      </c>
    </row>
    <row r="370" spans="1:5" hidden="1" x14ac:dyDescent="0.3">
      <c r="A370" t="s">
        <v>192</v>
      </c>
      <c r="B370">
        <v>1</v>
      </c>
      <c r="C370">
        <f t="shared" si="10"/>
        <v>1</v>
      </c>
      <c r="D370" t="str">
        <f t="shared" si="11"/>
        <v>EGAT-Fence - Retenion Release1</v>
      </c>
      <c r="E370" s="18">
        <v>1161544.2</v>
      </c>
    </row>
    <row r="371" spans="1:5" hidden="1" x14ac:dyDescent="0.3">
      <c r="A371" t="s">
        <v>192</v>
      </c>
      <c r="B371">
        <v>1.1000000000000001</v>
      </c>
      <c r="C371">
        <f t="shared" si="10"/>
        <v>1</v>
      </c>
      <c r="D371" t="str">
        <f t="shared" si="11"/>
        <v>EGAT-Fence - Retenion Release1</v>
      </c>
      <c r="E371" s="18">
        <v>1.0000000000000001E-5</v>
      </c>
    </row>
    <row r="372" spans="1:5" hidden="1" x14ac:dyDescent="0.3">
      <c r="A372" t="s">
        <v>41</v>
      </c>
      <c r="B372">
        <v>1</v>
      </c>
      <c r="C372">
        <f t="shared" si="10"/>
        <v>1</v>
      </c>
      <c r="D372" t="str">
        <f t="shared" si="11"/>
        <v>EGAT-HeliPad1</v>
      </c>
      <c r="E372" s="18">
        <v>755798.13</v>
      </c>
    </row>
    <row r="373" spans="1:5" hidden="1" x14ac:dyDescent="0.3">
      <c r="A373" t="s">
        <v>41</v>
      </c>
      <c r="B373">
        <v>2</v>
      </c>
      <c r="C373">
        <f t="shared" si="10"/>
        <v>2</v>
      </c>
      <c r="D373" t="str">
        <f t="shared" si="11"/>
        <v>EGAT-HeliPad2</v>
      </c>
      <c r="E373" s="18">
        <v>500000</v>
      </c>
    </row>
    <row r="374" spans="1:5" hidden="1" x14ac:dyDescent="0.3">
      <c r="A374" t="s">
        <v>85</v>
      </c>
      <c r="B374">
        <v>1</v>
      </c>
      <c r="C374">
        <f t="shared" si="10"/>
        <v>1</v>
      </c>
      <c r="D374" t="str">
        <f t="shared" si="11"/>
        <v>EGAT-Lock &amp; Load1</v>
      </c>
      <c r="E374" s="18">
        <v>4717110.3499999996</v>
      </c>
    </row>
    <row r="375" spans="1:5" hidden="1" x14ac:dyDescent="0.3">
      <c r="A375" t="s">
        <v>85</v>
      </c>
      <c r="B375">
        <v>2</v>
      </c>
      <c r="C375">
        <f t="shared" si="10"/>
        <v>2</v>
      </c>
      <c r="D375" t="str">
        <f t="shared" si="11"/>
        <v>EGAT-Lock &amp; Load2</v>
      </c>
      <c r="E375" s="18">
        <v>2773213.88</v>
      </c>
    </row>
    <row r="376" spans="1:5" hidden="1" x14ac:dyDescent="0.3">
      <c r="A376" t="s">
        <v>85</v>
      </c>
      <c r="B376">
        <v>3</v>
      </c>
      <c r="C376">
        <f t="shared" si="10"/>
        <v>3</v>
      </c>
      <c r="D376" t="str">
        <f t="shared" si="11"/>
        <v>EGAT-Lock &amp; Load3</v>
      </c>
      <c r="E376" s="18">
        <v>1665986.92</v>
      </c>
    </row>
    <row r="377" spans="1:5" hidden="1" x14ac:dyDescent="0.3">
      <c r="A377" t="s">
        <v>85</v>
      </c>
      <c r="B377">
        <v>4</v>
      </c>
      <c r="C377">
        <f t="shared" si="10"/>
        <v>4</v>
      </c>
      <c r="D377" t="str">
        <f t="shared" si="11"/>
        <v>EGAT-Lock &amp; Load4</v>
      </c>
      <c r="E377" s="18">
        <v>747255.39</v>
      </c>
    </row>
    <row r="378" spans="1:5" hidden="1" x14ac:dyDescent="0.3">
      <c r="A378" t="s">
        <v>85</v>
      </c>
      <c r="B378">
        <v>5</v>
      </c>
      <c r="C378">
        <f t="shared" si="10"/>
        <v>5</v>
      </c>
      <c r="D378" t="str">
        <f t="shared" si="11"/>
        <v>EGAT-Lock &amp; Load5</v>
      </c>
      <c r="E378" s="18">
        <v>2436487.5099999998</v>
      </c>
    </row>
    <row r="379" spans="1:5" hidden="1" x14ac:dyDescent="0.3">
      <c r="A379" t="s">
        <v>85</v>
      </c>
      <c r="B379">
        <v>6</v>
      </c>
      <c r="C379">
        <f t="shared" si="10"/>
        <v>6</v>
      </c>
      <c r="D379" t="str">
        <f t="shared" si="11"/>
        <v>EGAT-Lock &amp; Load6</v>
      </c>
      <c r="E379" s="18">
        <v>3176089.21</v>
      </c>
    </row>
    <row r="380" spans="1:5" hidden="1" x14ac:dyDescent="0.3">
      <c r="A380" t="s">
        <v>85</v>
      </c>
      <c r="B380">
        <v>7</v>
      </c>
      <c r="C380">
        <f t="shared" si="10"/>
        <v>7</v>
      </c>
      <c r="D380" t="str">
        <f t="shared" si="11"/>
        <v>EGAT-Lock &amp; Load7</v>
      </c>
      <c r="E380" s="18">
        <v>275994.22000000015</v>
      </c>
    </row>
    <row r="381" spans="1:5" hidden="1" x14ac:dyDescent="0.3">
      <c r="A381" t="s">
        <v>85</v>
      </c>
      <c r="B381">
        <v>7.1</v>
      </c>
      <c r="C381">
        <f t="shared" si="10"/>
        <v>7</v>
      </c>
      <c r="D381" t="str">
        <f t="shared" si="11"/>
        <v>EGAT-Lock &amp; Load7</v>
      </c>
      <c r="E381" s="18">
        <v>1043113.27</v>
      </c>
    </row>
    <row r="382" spans="1:5" hidden="1" x14ac:dyDescent="0.3">
      <c r="A382" t="s">
        <v>85</v>
      </c>
      <c r="B382">
        <v>8</v>
      </c>
      <c r="C382">
        <f t="shared" si="10"/>
        <v>8</v>
      </c>
      <c r="D382" t="str">
        <f t="shared" si="11"/>
        <v>EGAT-Lock &amp; Load8</v>
      </c>
      <c r="E382" s="18">
        <v>2619387.85</v>
      </c>
    </row>
    <row r="383" spans="1:5" hidden="1" x14ac:dyDescent="0.3">
      <c r="A383" t="s">
        <v>85</v>
      </c>
      <c r="B383">
        <v>9</v>
      </c>
      <c r="C383">
        <f t="shared" si="10"/>
        <v>9</v>
      </c>
      <c r="D383" t="str">
        <f t="shared" si="11"/>
        <v>EGAT-Lock &amp; Load9</v>
      </c>
      <c r="E383" s="18">
        <v>3741613.11</v>
      </c>
    </row>
    <row r="384" spans="1:5" hidden="1" x14ac:dyDescent="0.3">
      <c r="A384" t="s">
        <v>85</v>
      </c>
      <c r="B384">
        <v>10</v>
      </c>
      <c r="C384">
        <f t="shared" ref="C384:C447" si="12">ROUNDDOWN(B384,0)</f>
        <v>10</v>
      </c>
      <c r="D384" t="str">
        <f t="shared" ref="D384:D447" si="13">A384&amp;C384</f>
        <v>EGAT-Lock &amp; Load10</v>
      </c>
      <c r="E384" s="18">
        <v>871396.81</v>
      </c>
    </row>
    <row r="385" spans="1:5" hidden="1" x14ac:dyDescent="0.3">
      <c r="A385" t="s">
        <v>85</v>
      </c>
      <c r="B385">
        <v>10.1</v>
      </c>
      <c r="C385">
        <f t="shared" si="12"/>
        <v>10</v>
      </c>
      <c r="D385" t="str">
        <f t="shared" si="13"/>
        <v>EGAT-Lock &amp; Load10</v>
      </c>
      <c r="E385" s="18">
        <v>227993.11999999988</v>
      </c>
    </row>
    <row r="386" spans="1:5" hidden="1" x14ac:dyDescent="0.3">
      <c r="A386" t="s">
        <v>85</v>
      </c>
      <c r="B386">
        <v>11</v>
      </c>
      <c r="C386">
        <f t="shared" si="12"/>
        <v>11</v>
      </c>
      <c r="D386" t="str">
        <f t="shared" si="13"/>
        <v>EGAT-Lock &amp; Load11</v>
      </c>
      <c r="E386" s="18">
        <v>1873296.27</v>
      </c>
    </row>
    <row r="387" spans="1:5" hidden="1" x14ac:dyDescent="0.3">
      <c r="A387" t="s">
        <v>85</v>
      </c>
      <c r="B387">
        <v>12</v>
      </c>
      <c r="C387">
        <f t="shared" si="12"/>
        <v>12</v>
      </c>
      <c r="D387" t="str">
        <f t="shared" si="13"/>
        <v>EGAT-Lock &amp; Load12</v>
      </c>
      <c r="E387" s="18">
        <v>1672142.68</v>
      </c>
    </row>
    <row r="388" spans="1:5" hidden="1" x14ac:dyDescent="0.3">
      <c r="A388" t="s">
        <v>85</v>
      </c>
      <c r="B388">
        <v>13</v>
      </c>
      <c r="C388">
        <f t="shared" si="12"/>
        <v>13</v>
      </c>
      <c r="D388" t="str">
        <f t="shared" si="13"/>
        <v>EGAT-Lock &amp; Load13</v>
      </c>
      <c r="E388" s="18">
        <v>1.0000000000000001E-5</v>
      </c>
    </row>
    <row r="389" spans="1:5" hidden="1" x14ac:dyDescent="0.3">
      <c r="A389" t="s">
        <v>85</v>
      </c>
      <c r="B389">
        <v>14</v>
      </c>
      <c r="C389">
        <f t="shared" si="12"/>
        <v>14</v>
      </c>
      <c r="D389" t="str">
        <f t="shared" si="13"/>
        <v>EGAT-Lock &amp; Load14</v>
      </c>
      <c r="E389" s="18">
        <v>1.0000000000000001E-5</v>
      </c>
    </row>
    <row r="390" spans="1:5" hidden="1" x14ac:dyDescent="0.3">
      <c r="A390" t="s">
        <v>85</v>
      </c>
      <c r="B390">
        <v>15</v>
      </c>
      <c r="C390">
        <f t="shared" si="12"/>
        <v>15</v>
      </c>
      <c r="D390" t="str">
        <f t="shared" si="13"/>
        <v>EGAT-Lock &amp; Load15</v>
      </c>
      <c r="E390" s="18">
        <v>1.0000000000000001E-5</v>
      </c>
    </row>
    <row r="391" spans="1:5" hidden="1" x14ac:dyDescent="0.3">
      <c r="A391" t="s">
        <v>85</v>
      </c>
      <c r="B391">
        <v>16</v>
      </c>
      <c r="C391">
        <f t="shared" si="12"/>
        <v>16</v>
      </c>
      <c r="D391" t="str">
        <f t="shared" si="13"/>
        <v>EGAT-Lock &amp; Load16</v>
      </c>
      <c r="E391" s="18">
        <v>1.0000000000000001E-5</v>
      </c>
    </row>
    <row r="392" spans="1:5" hidden="1" x14ac:dyDescent="0.3">
      <c r="A392" t="s">
        <v>85</v>
      </c>
      <c r="B392">
        <v>1</v>
      </c>
      <c r="C392">
        <f t="shared" si="12"/>
        <v>1</v>
      </c>
      <c r="D392" t="str">
        <f t="shared" si="13"/>
        <v>EGAT-Lock &amp; Load1</v>
      </c>
      <c r="E392" s="18">
        <v>5400000</v>
      </c>
    </row>
    <row r="393" spans="1:5" hidden="1" x14ac:dyDescent="0.3">
      <c r="A393" t="s">
        <v>36</v>
      </c>
      <c r="B393">
        <v>1</v>
      </c>
      <c r="C393">
        <f t="shared" si="12"/>
        <v>1</v>
      </c>
      <c r="D393" t="str">
        <f t="shared" si="13"/>
        <v>EGAT-SZ1</v>
      </c>
      <c r="E393" s="18">
        <v>4624356.6500000004</v>
      </c>
    </row>
    <row r="394" spans="1:5" hidden="1" x14ac:dyDescent="0.3">
      <c r="A394" t="s">
        <v>36</v>
      </c>
      <c r="B394">
        <v>2</v>
      </c>
      <c r="C394">
        <f t="shared" si="12"/>
        <v>2</v>
      </c>
      <c r="D394" t="str">
        <f t="shared" si="13"/>
        <v>EGAT-SZ2</v>
      </c>
      <c r="E394" s="18">
        <v>10000000</v>
      </c>
    </row>
    <row r="395" spans="1:5" hidden="1" x14ac:dyDescent="0.3">
      <c r="A395" t="s">
        <v>36</v>
      </c>
      <c r="B395">
        <v>3</v>
      </c>
      <c r="C395">
        <f t="shared" si="12"/>
        <v>3</v>
      </c>
      <c r="D395" t="str">
        <f t="shared" si="13"/>
        <v>EGAT-SZ3</v>
      </c>
      <c r="E395" s="18">
        <v>6070502.71</v>
      </c>
    </row>
    <row r="396" spans="1:5" hidden="1" x14ac:dyDescent="0.3">
      <c r="A396" t="s">
        <v>53</v>
      </c>
      <c r="B396">
        <v>1</v>
      </c>
      <c r="C396">
        <f t="shared" si="12"/>
        <v>1</v>
      </c>
      <c r="D396" t="str">
        <f t="shared" si="13"/>
        <v>EGAT-Warehouse1</v>
      </c>
      <c r="E396" s="18">
        <v>923651.33499999996</v>
      </c>
    </row>
    <row r="397" spans="1:5" hidden="1" x14ac:dyDescent="0.3">
      <c r="A397" t="s">
        <v>103</v>
      </c>
      <c r="B397">
        <v>1</v>
      </c>
      <c r="C397">
        <f t="shared" si="12"/>
        <v>1</v>
      </c>
      <c r="D397" t="str">
        <f t="shared" si="13"/>
        <v>EIPICO1</v>
      </c>
      <c r="E397" s="18">
        <v>12050858.57</v>
      </c>
    </row>
    <row r="398" spans="1:5" hidden="1" x14ac:dyDescent="0.3">
      <c r="A398" t="s">
        <v>103</v>
      </c>
      <c r="B398">
        <v>2</v>
      </c>
      <c r="C398">
        <f t="shared" si="12"/>
        <v>2</v>
      </c>
      <c r="D398" t="str">
        <f t="shared" si="13"/>
        <v>EIPICO2</v>
      </c>
      <c r="E398" s="18">
        <v>13338534.970000001</v>
      </c>
    </row>
    <row r="399" spans="1:5" hidden="1" x14ac:dyDescent="0.3">
      <c r="A399" t="s">
        <v>103</v>
      </c>
      <c r="B399">
        <v>3</v>
      </c>
      <c r="C399">
        <f t="shared" si="12"/>
        <v>3</v>
      </c>
      <c r="D399" t="str">
        <f t="shared" si="13"/>
        <v>EIPICO3</v>
      </c>
      <c r="E399" s="18">
        <v>13033885</v>
      </c>
    </row>
    <row r="400" spans="1:5" hidden="1" x14ac:dyDescent="0.3">
      <c r="A400" t="s">
        <v>103</v>
      </c>
      <c r="B400">
        <v>4</v>
      </c>
      <c r="C400">
        <f t="shared" si="12"/>
        <v>4</v>
      </c>
      <c r="D400" t="str">
        <f t="shared" si="13"/>
        <v>EIPICO4</v>
      </c>
      <c r="E400" s="18">
        <v>7344659</v>
      </c>
    </row>
    <row r="401" spans="1:5" hidden="1" x14ac:dyDescent="0.3">
      <c r="A401" t="s">
        <v>103</v>
      </c>
      <c r="B401">
        <v>5</v>
      </c>
      <c r="C401">
        <f t="shared" si="12"/>
        <v>5</v>
      </c>
      <c r="D401" t="str">
        <f t="shared" si="13"/>
        <v>EIPICO5</v>
      </c>
      <c r="E401" s="18">
        <v>10064340.119999999</v>
      </c>
    </row>
    <row r="402" spans="1:5" hidden="1" x14ac:dyDescent="0.3">
      <c r="A402" t="s">
        <v>103</v>
      </c>
      <c r="B402">
        <v>6</v>
      </c>
      <c r="C402">
        <f t="shared" si="12"/>
        <v>6</v>
      </c>
      <c r="D402" t="str">
        <f t="shared" si="13"/>
        <v>EIPICO6</v>
      </c>
      <c r="E402" s="18">
        <v>5949568.7400000002</v>
      </c>
    </row>
    <row r="403" spans="1:5" hidden="1" x14ac:dyDescent="0.3">
      <c r="A403" t="s">
        <v>103</v>
      </c>
      <c r="B403">
        <v>7</v>
      </c>
      <c r="C403">
        <f t="shared" si="12"/>
        <v>7</v>
      </c>
      <c r="D403" t="str">
        <f t="shared" si="13"/>
        <v>EIPICO7</v>
      </c>
      <c r="E403" s="18">
        <v>6395645.7300000004</v>
      </c>
    </row>
    <row r="404" spans="1:5" hidden="1" x14ac:dyDescent="0.3">
      <c r="A404" t="s">
        <v>103</v>
      </c>
      <c r="B404">
        <v>8</v>
      </c>
      <c r="C404">
        <f t="shared" si="12"/>
        <v>8</v>
      </c>
      <c r="D404" t="str">
        <f t="shared" si="13"/>
        <v>EIPICO8</v>
      </c>
      <c r="E404" s="18">
        <v>20317361.34</v>
      </c>
    </row>
    <row r="405" spans="1:5" hidden="1" x14ac:dyDescent="0.3">
      <c r="A405" t="s">
        <v>103</v>
      </c>
      <c r="B405">
        <v>9</v>
      </c>
      <c r="C405">
        <f t="shared" si="12"/>
        <v>9</v>
      </c>
      <c r="D405" t="str">
        <f t="shared" si="13"/>
        <v>EIPICO9</v>
      </c>
      <c r="E405" s="18">
        <v>34650000</v>
      </c>
    </row>
    <row r="406" spans="1:5" hidden="1" x14ac:dyDescent="0.3">
      <c r="A406" t="s">
        <v>103</v>
      </c>
      <c r="B406">
        <v>10</v>
      </c>
      <c r="C406">
        <f t="shared" si="12"/>
        <v>10</v>
      </c>
      <c r="D406" t="str">
        <f t="shared" si="13"/>
        <v>EIPICO10</v>
      </c>
      <c r="E406" s="18">
        <v>1.0000000000000001E-5</v>
      </c>
    </row>
    <row r="407" spans="1:5" hidden="1" x14ac:dyDescent="0.3">
      <c r="A407" t="s">
        <v>103</v>
      </c>
      <c r="B407">
        <v>11</v>
      </c>
      <c r="C407">
        <f t="shared" si="12"/>
        <v>11</v>
      </c>
      <c r="D407" t="str">
        <f t="shared" si="13"/>
        <v>EIPICO11</v>
      </c>
      <c r="E407" s="18">
        <v>6263190.1200000001</v>
      </c>
    </row>
    <row r="408" spans="1:5" hidden="1" x14ac:dyDescent="0.3">
      <c r="A408" t="s">
        <v>103</v>
      </c>
      <c r="B408">
        <v>11.1</v>
      </c>
      <c r="C408">
        <f t="shared" si="12"/>
        <v>11</v>
      </c>
      <c r="D408" t="str">
        <f t="shared" si="13"/>
        <v>EIPICO11</v>
      </c>
      <c r="E408" s="18">
        <v>17000000</v>
      </c>
    </row>
    <row r="409" spans="1:5" hidden="1" x14ac:dyDescent="0.3">
      <c r="A409" t="s">
        <v>103</v>
      </c>
      <c r="B409">
        <v>12</v>
      </c>
      <c r="C409">
        <f t="shared" si="12"/>
        <v>12</v>
      </c>
      <c r="D409" t="str">
        <f t="shared" si="13"/>
        <v>EIPICO12</v>
      </c>
      <c r="E409" s="18">
        <v>25548194.949999999</v>
      </c>
    </row>
    <row r="410" spans="1:5" hidden="1" x14ac:dyDescent="0.3">
      <c r="A410" t="s">
        <v>103</v>
      </c>
      <c r="B410">
        <v>13</v>
      </c>
      <c r="C410">
        <f t="shared" si="12"/>
        <v>13</v>
      </c>
      <c r="D410" t="str">
        <f t="shared" si="13"/>
        <v>EIPICO13</v>
      </c>
      <c r="E410" s="18">
        <v>2882568.41</v>
      </c>
    </row>
    <row r="411" spans="1:5" hidden="1" x14ac:dyDescent="0.3">
      <c r="A411" t="s">
        <v>103</v>
      </c>
      <c r="B411">
        <v>14</v>
      </c>
      <c r="C411">
        <f t="shared" si="12"/>
        <v>14</v>
      </c>
      <c r="D411" t="str">
        <f t="shared" si="13"/>
        <v>EIPICO14</v>
      </c>
      <c r="E411" s="18">
        <v>26305980.07</v>
      </c>
    </row>
    <row r="412" spans="1:5" hidden="1" x14ac:dyDescent="0.3">
      <c r="A412" t="s">
        <v>103</v>
      </c>
      <c r="B412">
        <v>15</v>
      </c>
      <c r="C412">
        <f t="shared" si="12"/>
        <v>15</v>
      </c>
      <c r="D412" t="str">
        <f t="shared" si="13"/>
        <v>EIPICO15</v>
      </c>
      <c r="E412" s="18">
        <v>25000000</v>
      </c>
    </row>
    <row r="413" spans="1:5" hidden="1" x14ac:dyDescent="0.3">
      <c r="A413" t="s">
        <v>103</v>
      </c>
      <c r="B413">
        <v>15.1</v>
      </c>
      <c r="C413">
        <f t="shared" si="12"/>
        <v>15</v>
      </c>
      <c r="D413" t="str">
        <f t="shared" si="13"/>
        <v>EIPICO15</v>
      </c>
      <c r="E413" s="18">
        <v>4236256.8899999997</v>
      </c>
    </row>
    <row r="414" spans="1:5" hidden="1" x14ac:dyDescent="0.3">
      <c r="A414" t="s">
        <v>103</v>
      </c>
      <c r="B414">
        <v>16</v>
      </c>
      <c r="C414">
        <f t="shared" si="12"/>
        <v>16</v>
      </c>
      <c r="D414" t="str">
        <f t="shared" si="13"/>
        <v>EIPICO16</v>
      </c>
      <c r="E414" s="18">
        <v>26363887.399999999</v>
      </c>
    </row>
    <row r="415" spans="1:5" hidden="1" x14ac:dyDescent="0.3">
      <c r="A415" t="s">
        <v>103</v>
      </c>
      <c r="B415">
        <v>17</v>
      </c>
      <c r="C415">
        <f t="shared" si="12"/>
        <v>17</v>
      </c>
      <c r="D415" t="str">
        <f t="shared" si="13"/>
        <v>EIPICO17</v>
      </c>
      <c r="E415" s="18">
        <v>13161378.75</v>
      </c>
    </row>
    <row r="416" spans="1:5" hidden="1" x14ac:dyDescent="0.3">
      <c r="A416" t="s">
        <v>103</v>
      </c>
      <c r="B416">
        <v>18</v>
      </c>
      <c r="C416">
        <f t="shared" si="12"/>
        <v>18</v>
      </c>
      <c r="D416" t="str">
        <f t="shared" si="13"/>
        <v>EIPICO18</v>
      </c>
      <c r="E416" s="18">
        <v>25000000</v>
      </c>
    </row>
    <row r="417" spans="1:5" hidden="1" x14ac:dyDescent="0.3">
      <c r="A417" t="s">
        <v>103</v>
      </c>
      <c r="B417">
        <v>18.100000000000001</v>
      </c>
      <c r="C417">
        <f t="shared" si="12"/>
        <v>18</v>
      </c>
      <c r="D417" t="str">
        <f t="shared" si="13"/>
        <v>EIPICO18</v>
      </c>
      <c r="E417" s="18">
        <v>10188037.300000001</v>
      </c>
    </row>
    <row r="418" spans="1:5" hidden="1" x14ac:dyDescent="0.3">
      <c r="A418" t="s">
        <v>103</v>
      </c>
      <c r="B418">
        <v>19</v>
      </c>
      <c r="C418">
        <f t="shared" si="12"/>
        <v>19</v>
      </c>
      <c r="D418" t="str">
        <f t="shared" si="13"/>
        <v>EIPICO19</v>
      </c>
      <c r="E418" s="18">
        <v>10000000</v>
      </c>
    </row>
    <row r="419" spans="1:5" hidden="1" x14ac:dyDescent="0.3">
      <c r="A419" t="s">
        <v>103</v>
      </c>
      <c r="B419">
        <v>19.100000000000001</v>
      </c>
      <c r="C419">
        <f t="shared" si="12"/>
        <v>19</v>
      </c>
      <c r="D419" t="str">
        <f t="shared" si="13"/>
        <v>EIPICO19</v>
      </c>
      <c r="E419" s="18">
        <v>12436578.359999999</v>
      </c>
    </row>
    <row r="420" spans="1:5" hidden="1" x14ac:dyDescent="0.3">
      <c r="A420" t="s">
        <v>103</v>
      </c>
      <c r="B420">
        <v>20</v>
      </c>
      <c r="C420">
        <f t="shared" si="12"/>
        <v>20</v>
      </c>
      <c r="D420" t="str">
        <f t="shared" si="13"/>
        <v>EIPICO20</v>
      </c>
      <c r="E420" s="18">
        <v>20000000</v>
      </c>
    </row>
    <row r="421" spans="1:5" hidden="1" x14ac:dyDescent="0.3">
      <c r="A421" t="s">
        <v>103</v>
      </c>
      <c r="B421">
        <v>1</v>
      </c>
      <c r="C421">
        <f t="shared" si="12"/>
        <v>1</v>
      </c>
      <c r="D421" t="str">
        <f t="shared" si="13"/>
        <v>EIPICO1</v>
      </c>
      <c r="E421" s="18">
        <v>83482074.799999997</v>
      </c>
    </row>
    <row r="422" spans="1:5" hidden="1" x14ac:dyDescent="0.3">
      <c r="A422" t="s">
        <v>103</v>
      </c>
      <c r="B422">
        <v>1</v>
      </c>
      <c r="C422">
        <f t="shared" si="12"/>
        <v>1</v>
      </c>
      <c r="D422" t="str">
        <f t="shared" si="13"/>
        <v>EIPICO1</v>
      </c>
      <c r="E422" s="18">
        <v>85000000</v>
      </c>
    </row>
    <row r="423" spans="1:5" hidden="1" x14ac:dyDescent="0.3">
      <c r="A423" t="s">
        <v>103</v>
      </c>
      <c r="B423">
        <v>2</v>
      </c>
      <c r="C423">
        <f t="shared" si="12"/>
        <v>2</v>
      </c>
      <c r="D423" t="str">
        <f t="shared" si="13"/>
        <v>EIPICO2</v>
      </c>
      <c r="E423" s="18">
        <v>10000000</v>
      </c>
    </row>
    <row r="424" spans="1:5" hidden="1" x14ac:dyDescent="0.3">
      <c r="A424" t="s">
        <v>22</v>
      </c>
      <c r="B424">
        <v>1</v>
      </c>
      <c r="C424">
        <f t="shared" si="12"/>
        <v>1</v>
      </c>
      <c r="D424" t="str">
        <f t="shared" si="13"/>
        <v>El Sewedy Uni.-PKG.11</v>
      </c>
      <c r="E424" s="18">
        <v>1917993.24</v>
      </c>
    </row>
    <row r="425" spans="1:5" hidden="1" x14ac:dyDescent="0.3">
      <c r="A425" t="s">
        <v>22</v>
      </c>
      <c r="B425">
        <v>2</v>
      </c>
      <c r="C425">
        <f t="shared" si="12"/>
        <v>2</v>
      </c>
      <c r="D425" t="str">
        <f t="shared" si="13"/>
        <v>El Sewedy Uni.-PKG.12</v>
      </c>
      <c r="E425" s="18">
        <v>881744.36</v>
      </c>
    </row>
    <row r="426" spans="1:5" hidden="1" x14ac:dyDescent="0.3">
      <c r="A426" t="s">
        <v>22</v>
      </c>
      <c r="B426">
        <v>3</v>
      </c>
      <c r="C426">
        <f t="shared" si="12"/>
        <v>3</v>
      </c>
      <c r="D426" t="str">
        <f t="shared" si="13"/>
        <v>El Sewedy Uni.-PKG.13</v>
      </c>
      <c r="E426" s="18">
        <v>1214989</v>
      </c>
    </row>
    <row r="427" spans="1:5" hidden="1" x14ac:dyDescent="0.3">
      <c r="A427" t="s">
        <v>22</v>
      </c>
      <c r="B427">
        <v>4</v>
      </c>
      <c r="C427">
        <f t="shared" si="12"/>
        <v>4</v>
      </c>
      <c r="D427" t="str">
        <f t="shared" si="13"/>
        <v>El Sewedy Uni.-PKG.14</v>
      </c>
      <c r="E427" s="18">
        <v>1204112.8595999996</v>
      </c>
    </row>
    <row r="428" spans="1:5" hidden="1" x14ac:dyDescent="0.3">
      <c r="A428" t="s">
        <v>22</v>
      </c>
      <c r="B428">
        <v>5</v>
      </c>
      <c r="C428">
        <f t="shared" si="12"/>
        <v>5</v>
      </c>
      <c r="D428" t="str">
        <f t="shared" si="13"/>
        <v>El Sewedy Uni.-PKG.15</v>
      </c>
      <c r="E428" s="18">
        <v>185635.05569599941</v>
      </c>
    </row>
    <row r="429" spans="1:5" hidden="1" x14ac:dyDescent="0.3">
      <c r="A429" t="s">
        <v>22</v>
      </c>
      <c r="B429">
        <v>6</v>
      </c>
      <c r="C429">
        <f t="shared" si="12"/>
        <v>6</v>
      </c>
      <c r="D429" t="str">
        <f t="shared" si="13"/>
        <v>El Sewedy Uni.-PKG.16</v>
      </c>
      <c r="E429" s="18">
        <v>142702.12</v>
      </c>
    </row>
    <row r="430" spans="1:5" hidden="1" x14ac:dyDescent="0.3">
      <c r="A430" t="s">
        <v>22</v>
      </c>
      <c r="B430">
        <v>7</v>
      </c>
      <c r="C430">
        <f t="shared" si="12"/>
        <v>7</v>
      </c>
      <c r="D430" t="str">
        <f t="shared" si="13"/>
        <v>El Sewedy Uni.-PKG.17</v>
      </c>
      <c r="E430" s="18">
        <v>284879.77</v>
      </c>
    </row>
    <row r="431" spans="1:5" hidden="1" x14ac:dyDescent="0.3">
      <c r="A431" t="s">
        <v>22</v>
      </c>
      <c r="B431">
        <v>8</v>
      </c>
      <c r="C431">
        <f t="shared" si="12"/>
        <v>8</v>
      </c>
      <c r="D431" t="str">
        <f t="shared" si="13"/>
        <v>El Sewedy Uni.-PKG.18</v>
      </c>
      <c r="E431" s="18">
        <v>235901.48</v>
      </c>
    </row>
    <row r="432" spans="1:5" hidden="1" x14ac:dyDescent="0.3">
      <c r="A432" t="s">
        <v>22</v>
      </c>
      <c r="B432">
        <v>9</v>
      </c>
      <c r="C432">
        <f t="shared" si="12"/>
        <v>9</v>
      </c>
      <c r="D432" t="str">
        <f t="shared" si="13"/>
        <v>El Sewedy Uni.-PKG.19</v>
      </c>
      <c r="E432" s="18">
        <v>72777.299999999814</v>
      </c>
    </row>
    <row r="433" spans="1:5" hidden="1" x14ac:dyDescent="0.3">
      <c r="A433" t="s">
        <v>22</v>
      </c>
      <c r="B433">
        <v>10</v>
      </c>
      <c r="C433">
        <f t="shared" si="12"/>
        <v>10</v>
      </c>
      <c r="D433" t="str">
        <f t="shared" si="13"/>
        <v>El Sewedy Uni.-PKG.110</v>
      </c>
      <c r="E433" s="18">
        <v>-8913.9200000008568</v>
      </c>
    </row>
    <row r="434" spans="1:5" hidden="1" x14ac:dyDescent="0.3">
      <c r="A434" t="s">
        <v>249</v>
      </c>
      <c r="B434">
        <v>1</v>
      </c>
      <c r="C434">
        <f t="shared" si="12"/>
        <v>1</v>
      </c>
      <c r="D434" t="str">
        <f t="shared" si="13"/>
        <v>El Sewedy Uni.-PKG.111</v>
      </c>
      <c r="E434" s="18">
        <v>2898141.12</v>
      </c>
    </row>
    <row r="435" spans="1:5" hidden="1" x14ac:dyDescent="0.3">
      <c r="A435" t="s">
        <v>23</v>
      </c>
      <c r="B435">
        <v>1</v>
      </c>
      <c r="C435">
        <f t="shared" si="12"/>
        <v>1</v>
      </c>
      <c r="D435" t="str">
        <f t="shared" si="13"/>
        <v>El Sewedy Uni.-PKG.21</v>
      </c>
      <c r="E435" s="18">
        <v>3110956.56</v>
      </c>
    </row>
    <row r="436" spans="1:5" hidden="1" x14ac:dyDescent="0.3">
      <c r="A436" t="s">
        <v>23</v>
      </c>
      <c r="B436">
        <v>2</v>
      </c>
      <c r="C436">
        <f t="shared" si="12"/>
        <v>2</v>
      </c>
      <c r="D436" t="str">
        <f t="shared" si="13"/>
        <v>El Sewedy Uni.-PKG.22</v>
      </c>
      <c r="E436" s="18">
        <v>6754267.5700000003</v>
      </c>
    </row>
    <row r="437" spans="1:5" hidden="1" x14ac:dyDescent="0.3">
      <c r="A437" t="s">
        <v>23</v>
      </c>
      <c r="B437">
        <v>3</v>
      </c>
      <c r="C437">
        <f t="shared" si="12"/>
        <v>3</v>
      </c>
      <c r="D437" t="str">
        <f t="shared" si="13"/>
        <v>El Sewedy Uni.-PKG.23</v>
      </c>
      <c r="E437" s="18">
        <v>3212953.45</v>
      </c>
    </row>
    <row r="438" spans="1:5" hidden="1" x14ac:dyDescent="0.3">
      <c r="A438" t="s">
        <v>23</v>
      </c>
      <c r="B438">
        <v>4</v>
      </c>
      <c r="C438">
        <f t="shared" si="12"/>
        <v>4</v>
      </c>
      <c r="D438" t="str">
        <f t="shared" si="13"/>
        <v>El Sewedy Uni.-PKG.24</v>
      </c>
      <c r="E438" s="18">
        <v>3208255.76</v>
      </c>
    </row>
    <row r="439" spans="1:5" hidden="1" x14ac:dyDescent="0.3">
      <c r="A439" t="s">
        <v>23</v>
      </c>
      <c r="B439">
        <v>5</v>
      </c>
      <c r="C439">
        <f t="shared" si="12"/>
        <v>5</v>
      </c>
      <c r="D439" t="str">
        <f t="shared" si="13"/>
        <v>El Sewedy Uni.-PKG.25</v>
      </c>
      <c r="E439" s="18">
        <v>4527299.68</v>
      </c>
    </row>
    <row r="440" spans="1:5" hidden="1" x14ac:dyDescent="0.3">
      <c r="A440" t="s">
        <v>23</v>
      </c>
      <c r="B440">
        <v>6</v>
      </c>
      <c r="C440">
        <f t="shared" si="12"/>
        <v>6</v>
      </c>
      <c r="D440" t="str">
        <f t="shared" si="13"/>
        <v>El Sewedy Uni.-PKG.26</v>
      </c>
      <c r="E440" s="18">
        <v>7457797.2400000002</v>
      </c>
    </row>
    <row r="441" spans="1:5" hidden="1" x14ac:dyDescent="0.3">
      <c r="A441" t="s">
        <v>23</v>
      </c>
      <c r="B441">
        <v>7</v>
      </c>
      <c r="C441">
        <f t="shared" si="12"/>
        <v>7</v>
      </c>
      <c r="D441" t="str">
        <f t="shared" si="13"/>
        <v>El Sewedy Uni.-PKG.27</v>
      </c>
      <c r="E441" s="18">
        <v>2278076.64</v>
      </c>
    </row>
    <row r="442" spans="1:5" hidden="1" x14ac:dyDescent="0.3">
      <c r="A442" t="s">
        <v>23</v>
      </c>
      <c r="B442">
        <v>8</v>
      </c>
      <c r="C442">
        <f t="shared" si="12"/>
        <v>8</v>
      </c>
      <c r="D442" t="str">
        <f t="shared" si="13"/>
        <v>El Sewedy Uni.-PKG.28</v>
      </c>
      <c r="E442" s="18">
        <v>2625161.63</v>
      </c>
    </row>
    <row r="443" spans="1:5" hidden="1" x14ac:dyDescent="0.3">
      <c r="A443" t="s">
        <v>23</v>
      </c>
      <c r="B443">
        <v>9</v>
      </c>
      <c r="C443">
        <f t="shared" si="12"/>
        <v>9</v>
      </c>
      <c r="D443" t="str">
        <f t="shared" si="13"/>
        <v>El Sewedy Uni.-PKG.29</v>
      </c>
      <c r="E443" s="18">
        <v>1116423</v>
      </c>
    </row>
    <row r="444" spans="1:5" hidden="1" x14ac:dyDescent="0.3">
      <c r="A444" t="s">
        <v>250</v>
      </c>
      <c r="B444">
        <v>1</v>
      </c>
      <c r="C444">
        <f t="shared" si="12"/>
        <v>1</v>
      </c>
      <c r="D444" t="str">
        <f t="shared" si="13"/>
        <v>El Sewedy Uni.-PKG.221</v>
      </c>
      <c r="E444" s="18">
        <v>8589000</v>
      </c>
    </row>
    <row r="445" spans="1:5" hidden="1" x14ac:dyDescent="0.3">
      <c r="A445" t="s">
        <v>174</v>
      </c>
      <c r="B445">
        <v>1</v>
      </c>
      <c r="C445">
        <f t="shared" si="12"/>
        <v>1</v>
      </c>
      <c r="D445" t="str">
        <f t="shared" si="13"/>
        <v>El Sewedy Uni.-PKG.2-Social Insurrance1</v>
      </c>
      <c r="E445" s="18">
        <v>1120262.6499999999</v>
      </c>
    </row>
    <row r="446" spans="1:5" hidden="1" x14ac:dyDescent="0.3">
      <c r="A446" t="s">
        <v>34</v>
      </c>
      <c r="B446">
        <v>1</v>
      </c>
      <c r="C446">
        <f t="shared" si="12"/>
        <v>1</v>
      </c>
      <c r="D446" t="str">
        <f t="shared" si="13"/>
        <v>El Sewedy Uni.-PKG.31</v>
      </c>
      <c r="E446" s="18">
        <v>1727255.6</v>
      </c>
    </row>
    <row r="447" spans="1:5" hidden="1" x14ac:dyDescent="0.3">
      <c r="A447" t="s">
        <v>34</v>
      </c>
      <c r="B447">
        <v>2</v>
      </c>
      <c r="C447">
        <f t="shared" si="12"/>
        <v>2</v>
      </c>
      <c r="D447" t="str">
        <f t="shared" si="13"/>
        <v>El Sewedy Uni.-PKG.32</v>
      </c>
      <c r="E447" s="18">
        <v>3185421.17</v>
      </c>
    </row>
    <row r="448" spans="1:5" hidden="1" x14ac:dyDescent="0.3">
      <c r="A448" t="s">
        <v>34</v>
      </c>
      <c r="B448">
        <v>3</v>
      </c>
      <c r="C448">
        <f t="shared" ref="C448:C511" si="14">ROUNDDOWN(B448,0)</f>
        <v>3</v>
      </c>
      <c r="D448" t="str">
        <f t="shared" ref="D448:D511" si="15">A448&amp;C448</f>
        <v>El Sewedy Uni.-PKG.33</v>
      </c>
      <c r="E448" s="18">
        <v>5785718.6299999999</v>
      </c>
    </row>
    <row r="449" spans="1:5" hidden="1" x14ac:dyDescent="0.3">
      <c r="A449" t="s">
        <v>34</v>
      </c>
      <c r="B449">
        <v>4</v>
      </c>
      <c r="C449">
        <f t="shared" si="14"/>
        <v>4</v>
      </c>
      <c r="D449" t="str">
        <f t="shared" si="15"/>
        <v>El Sewedy Uni.-PKG.34</v>
      </c>
      <c r="E449" s="18">
        <v>1785482.76</v>
      </c>
    </row>
    <row r="450" spans="1:5" hidden="1" x14ac:dyDescent="0.3">
      <c r="A450" t="s">
        <v>34</v>
      </c>
      <c r="B450">
        <v>5</v>
      </c>
      <c r="C450">
        <f t="shared" si="14"/>
        <v>5</v>
      </c>
      <c r="D450" t="str">
        <f t="shared" si="15"/>
        <v>El Sewedy Uni.-PKG.35</v>
      </c>
      <c r="E450" s="18">
        <v>24218860.600000001</v>
      </c>
    </row>
    <row r="451" spans="1:5" hidden="1" x14ac:dyDescent="0.3">
      <c r="A451" t="s">
        <v>34</v>
      </c>
      <c r="B451">
        <v>6</v>
      </c>
      <c r="C451">
        <f t="shared" si="14"/>
        <v>6</v>
      </c>
      <c r="D451" t="str">
        <f t="shared" si="15"/>
        <v>El Sewedy Uni.-PKG.36</v>
      </c>
      <c r="E451" s="18">
        <v>26716091.609999999</v>
      </c>
    </row>
    <row r="452" spans="1:5" hidden="1" x14ac:dyDescent="0.3">
      <c r="A452" t="s">
        <v>34</v>
      </c>
      <c r="B452">
        <v>7</v>
      </c>
      <c r="C452">
        <f t="shared" si="14"/>
        <v>7</v>
      </c>
      <c r="D452" t="str">
        <f t="shared" si="15"/>
        <v>El Sewedy Uni.-PKG.37</v>
      </c>
      <c r="E452" s="18">
        <v>17000000</v>
      </c>
    </row>
    <row r="453" spans="1:5" hidden="1" x14ac:dyDescent="0.3">
      <c r="A453" t="s">
        <v>34</v>
      </c>
      <c r="B453">
        <v>7.1</v>
      </c>
      <c r="C453">
        <f t="shared" si="14"/>
        <v>7</v>
      </c>
      <c r="D453" t="str">
        <f t="shared" si="15"/>
        <v>El Sewedy Uni.-PKG.37</v>
      </c>
      <c r="E453" s="18">
        <v>5410862.5099999998</v>
      </c>
    </row>
    <row r="454" spans="1:5" hidden="1" x14ac:dyDescent="0.3">
      <c r="A454" t="s">
        <v>34</v>
      </c>
      <c r="B454">
        <v>8</v>
      </c>
      <c r="C454">
        <f t="shared" si="14"/>
        <v>8</v>
      </c>
      <c r="D454" t="str">
        <f t="shared" si="15"/>
        <v>El Sewedy Uni.-PKG.38</v>
      </c>
      <c r="E454" s="18">
        <v>12292368.359999999</v>
      </c>
    </row>
    <row r="455" spans="1:5" hidden="1" x14ac:dyDescent="0.3">
      <c r="A455" t="s">
        <v>34</v>
      </c>
      <c r="B455">
        <v>9</v>
      </c>
      <c r="C455">
        <f t="shared" si="14"/>
        <v>9</v>
      </c>
      <c r="D455" t="str">
        <f t="shared" si="15"/>
        <v>El Sewedy Uni.-PKG.39</v>
      </c>
      <c r="E455" s="18">
        <v>19287810.690000001</v>
      </c>
    </row>
    <row r="456" spans="1:5" hidden="1" x14ac:dyDescent="0.3">
      <c r="A456" t="s">
        <v>34</v>
      </c>
      <c r="B456">
        <v>10</v>
      </c>
      <c r="C456">
        <f t="shared" si="14"/>
        <v>10</v>
      </c>
      <c r="D456" t="str">
        <f t="shared" si="15"/>
        <v>El Sewedy Uni.-PKG.310</v>
      </c>
      <c r="E456" s="18">
        <v>20919758.800000001</v>
      </c>
    </row>
    <row r="457" spans="1:5" hidden="1" x14ac:dyDescent="0.3">
      <c r="A457" t="s">
        <v>34</v>
      </c>
      <c r="B457">
        <v>11</v>
      </c>
      <c r="C457">
        <f t="shared" si="14"/>
        <v>11</v>
      </c>
      <c r="D457" t="str">
        <f t="shared" si="15"/>
        <v>El Sewedy Uni.-PKG.311</v>
      </c>
      <c r="E457" s="18">
        <v>2318161.39</v>
      </c>
    </row>
    <row r="458" spans="1:5" hidden="1" x14ac:dyDescent="0.3">
      <c r="A458" t="s">
        <v>34</v>
      </c>
      <c r="B458">
        <v>12</v>
      </c>
      <c r="C458">
        <f t="shared" si="14"/>
        <v>12</v>
      </c>
      <c r="D458" t="str">
        <f t="shared" si="15"/>
        <v>El Sewedy Uni.-PKG.312</v>
      </c>
      <c r="E458" s="18">
        <v>1515470</v>
      </c>
    </row>
    <row r="459" spans="1:5" hidden="1" x14ac:dyDescent="0.3">
      <c r="A459" t="s">
        <v>34</v>
      </c>
      <c r="B459">
        <v>13</v>
      </c>
      <c r="C459">
        <f t="shared" si="14"/>
        <v>13</v>
      </c>
      <c r="D459" t="str">
        <f t="shared" si="15"/>
        <v>El Sewedy Uni.-PKG.313</v>
      </c>
      <c r="E459" s="18">
        <v>6845790.2999999998</v>
      </c>
    </row>
    <row r="460" spans="1:5" hidden="1" x14ac:dyDescent="0.3">
      <c r="A460" t="s">
        <v>34</v>
      </c>
      <c r="B460">
        <v>1</v>
      </c>
      <c r="C460">
        <f t="shared" si="14"/>
        <v>1</v>
      </c>
      <c r="D460" t="str">
        <f t="shared" si="15"/>
        <v>El Sewedy Uni.-PKG.31</v>
      </c>
      <c r="E460" s="18">
        <v>15000000</v>
      </c>
    </row>
    <row r="461" spans="1:5" hidden="1" x14ac:dyDescent="0.3">
      <c r="A461" t="s">
        <v>34</v>
      </c>
      <c r="B461">
        <v>1</v>
      </c>
      <c r="C461">
        <f t="shared" si="14"/>
        <v>1</v>
      </c>
      <c r="D461" t="str">
        <f t="shared" si="15"/>
        <v>El Sewedy Uni.-PKG.31</v>
      </c>
      <c r="E461" s="18">
        <v>24971065.75</v>
      </c>
    </row>
    <row r="462" spans="1:5" hidden="1" x14ac:dyDescent="0.3">
      <c r="A462" t="s">
        <v>34</v>
      </c>
      <c r="B462">
        <v>2</v>
      </c>
      <c r="C462">
        <f t="shared" si="14"/>
        <v>2</v>
      </c>
      <c r="D462" t="str">
        <f t="shared" si="15"/>
        <v>El Sewedy Uni.-PKG.32</v>
      </c>
      <c r="E462" s="18">
        <v>8000000</v>
      </c>
    </row>
    <row r="463" spans="1:5" hidden="1" x14ac:dyDescent="0.3">
      <c r="A463" t="s">
        <v>34</v>
      </c>
      <c r="B463">
        <v>3</v>
      </c>
      <c r="C463">
        <f t="shared" si="14"/>
        <v>3</v>
      </c>
      <c r="D463" t="str">
        <f t="shared" si="15"/>
        <v>El Sewedy Uni.-PKG.33</v>
      </c>
      <c r="E463" s="18">
        <v>12000000</v>
      </c>
    </row>
    <row r="464" spans="1:5" hidden="1" x14ac:dyDescent="0.3">
      <c r="A464" t="s">
        <v>34</v>
      </c>
      <c r="B464">
        <v>4</v>
      </c>
      <c r="C464">
        <f t="shared" si="14"/>
        <v>4</v>
      </c>
      <c r="D464" t="str">
        <f t="shared" si="15"/>
        <v>El Sewedy Uni.-PKG.34</v>
      </c>
      <c r="E464" s="18">
        <v>4931187</v>
      </c>
    </row>
    <row r="465" spans="1:5" hidden="1" x14ac:dyDescent="0.3">
      <c r="A465" t="s">
        <v>175</v>
      </c>
      <c r="B465">
        <v>1</v>
      </c>
      <c r="C465">
        <f t="shared" si="14"/>
        <v>1</v>
      </c>
      <c r="D465" t="str">
        <f t="shared" si="15"/>
        <v>El Sewedy Uni.-PKG.3-Social Insurrance1</v>
      </c>
      <c r="E465" s="18">
        <v>253659.18</v>
      </c>
    </row>
    <row r="466" spans="1:5" hidden="1" x14ac:dyDescent="0.3">
      <c r="A466" t="s">
        <v>175</v>
      </c>
      <c r="B466">
        <v>2</v>
      </c>
      <c r="C466">
        <f t="shared" si="14"/>
        <v>2</v>
      </c>
      <c r="D466" t="str">
        <f t="shared" si="15"/>
        <v>El Sewedy Uni.-PKG.3-Social Insurrance2</v>
      </c>
      <c r="E466" s="18">
        <v>267208.33</v>
      </c>
    </row>
    <row r="467" spans="1:5" hidden="1" x14ac:dyDescent="0.3">
      <c r="A467" t="s">
        <v>175</v>
      </c>
      <c r="B467">
        <v>3</v>
      </c>
      <c r="C467">
        <f t="shared" si="14"/>
        <v>3</v>
      </c>
      <c r="D467" t="str">
        <f t="shared" si="15"/>
        <v>El Sewedy Uni.-PKG.3-Social Insurrance3</v>
      </c>
      <c r="E467" s="18">
        <v>3183056.54</v>
      </c>
    </row>
    <row r="468" spans="1:5" hidden="1" x14ac:dyDescent="0.3">
      <c r="A468" t="s">
        <v>175</v>
      </c>
      <c r="B468">
        <v>4</v>
      </c>
      <c r="C468">
        <f t="shared" si="14"/>
        <v>4</v>
      </c>
      <c r="D468" t="str">
        <f t="shared" si="15"/>
        <v>El Sewedy Uni.-PKG.3-Social Insurrance4</v>
      </c>
      <c r="E468" s="18">
        <v>185944.54</v>
      </c>
    </row>
    <row r="469" spans="1:5" hidden="1" x14ac:dyDescent="0.3">
      <c r="A469" t="s">
        <v>5</v>
      </c>
      <c r="B469">
        <v>1</v>
      </c>
      <c r="C469">
        <f t="shared" si="14"/>
        <v>1</v>
      </c>
      <c r="D469" t="str">
        <f t="shared" si="15"/>
        <v>Elco Steel1</v>
      </c>
      <c r="E469" s="18">
        <v>13532577.039999999</v>
      </c>
    </row>
    <row r="470" spans="1:5" hidden="1" x14ac:dyDescent="0.3">
      <c r="A470" t="s">
        <v>5</v>
      </c>
      <c r="B470">
        <v>2</v>
      </c>
      <c r="C470">
        <f t="shared" si="14"/>
        <v>2</v>
      </c>
      <c r="D470" t="str">
        <f t="shared" si="15"/>
        <v>Elco Steel2</v>
      </c>
      <c r="E470" s="18">
        <v>42881105.07</v>
      </c>
    </row>
    <row r="471" spans="1:5" hidden="1" x14ac:dyDescent="0.3">
      <c r="A471" t="s">
        <v>5</v>
      </c>
      <c r="B471">
        <v>3</v>
      </c>
      <c r="C471">
        <f t="shared" si="14"/>
        <v>3</v>
      </c>
      <c r="D471" t="str">
        <f t="shared" si="15"/>
        <v>Elco Steel3</v>
      </c>
      <c r="E471" s="18">
        <v>54829579.719999999</v>
      </c>
    </row>
    <row r="472" spans="1:5" hidden="1" x14ac:dyDescent="0.3">
      <c r="A472" t="s">
        <v>5</v>
      </c>
      <c r="B472">
        <v>4</v>
      </c>
      <c r="C472">
        <f t="shared" si="14"/>
        <v>4</v>
      </c>
      <c r="D472" t="str">
        <f t="shared" si="15"/>
        <v>Elco Steel4</v>
      </c>
      <c r="E472" s="18">
        <v>35932469.350000001</v>
      </c>
    </row>
    <row r="473" spans="1:5" hidden="1" x14ac:dyDescent="0.3">
      <c r="A473" t="s">
        <v>5</v>
      </c>
      <c r="B473">
        <v>5</v>
      </c>
      <c r="C473">
        <f t="shared" si="14"/>
        <v>5</v>
      </c>
      <c r="D473" t="str">
        <f t="shared" si="15"/>
        <v>Elco Steel5</v>
      </c>
      <c r="E473" s="18">
        <v>12038252.26</v>
      </c>
    </row>
    <row r="474" spans="1:5" hidden="1" x14ac:dyDescent="0.3">
      <c r="A474" t="s">
        <v>5</v>
      </c>
      <c r="B474">
        <v>6</v>
      </c>
      <c r="C474">
        <f t="shared" si="14"/>
        <v>6</v>
      </c>
      <c r="D474" t="str">
        <f t="shared" si="15"/>
        <v>Elco Steel6</v>
      </c>
      <c r="E474" s="18">
        <v>20100303</v>
      </c>
    </row>
    <row r="475" spans="1:5" hidden="1" x14ac:dyDescent="0.3">
      <c r="A475" t="s">
        <v>5</v>
      </c>
      <c r="B475">
        <v>7</v>
      </c>
      <c r="C475">
        <f t="shared" si="14"/>
        <v>7</v>
      </c>
      <c r="D475" t="str">
        <f t="shared" si="15"/>
        <v>Elco Steel7</v>
      </c>
      <c r="E475" s="18">
        <v>7919870.1699999999</v>
      </c>
    </row>
    <row r="476" spans="1:5" hidden="1" x14ac:dyDescent="0.3">
      <c r="A476" t="s">
        <v>5</v>
      </c>
      <c r="B476">
        <v>8</v>
      </c>
      <c r="C476">
        <f t="shared" si="14"/>
        <v>8</v>
      </c>
      <c r="D476" t="str">
        <f t="shared" si="15"/>
        <v>Elco Steel8</v>
      </c>
      <c r="E476" s="18">
        <v>6348055.6399999997</v>
      </c>
    </row>
    <row r="477" spans="1:5" hidden="1" x14ac:dyDescent="0.3">
      <c r="A477" t="s">
        <v>5</v>
      </c>
      <c r="B477">
        <v>9</v>
      </c>
      <c r="C477">
        <f t="shared" si="14"/>
        <v>9</v>
      </c>
      <c r="D477" t="str">
        <f t="shared" si="15"/>
        <v>Elco Steel9</v>
      </c>
      <c r="E477" s="18">
        <v>740665.09</v>
      </c>
    </row>
    <row r="478" spans="1:5" hidden="1" x14ac:dyDescent="0.3">
      <c r="A478" t="s">
        <v>5</v>
      </c>
      <c r="B478">
        <v>10</v>
      </c>
      <c r="C478">
        <f t="shared" si="14"/>
        <v>10</v>
      </c>
      <c r="D478" t="str">
        <f t="shared" si="15"/>
        <v>Elco Steel10</v>
      </c>
      <c r="E478" s="18">
        <v>4000000</v>
      </c>
    </row>
    <row r="479" spans="1:5" hidden="1" x14ac:dyDescent="0.3">
      <c r="A479" t="s">
        <v>5</v>
      </c>
      <c r="B479">
        <v>11</v>
      </c>
      <c r="C479">
        <f t="shared" si="14"/>
        <v>11</v>
      </c>
      <c r="D479" t="str">
        <f t="shared" si="15"/>
        <v>Elco Steel11</v>
      </c>
      <c r="E479" s="18">
        <v>7075101.6600000001</v>
      </c>
    </row>
    <row r="480" spans="1:5" hidden="1" x14ac:dyDescent="0.3">
      <c r="A480" t="s">
        <v>5</v>
      </c>
      <c r="B480">
        <v>12</v>
      </c>
      <c r="C480">
        <f t="shared" si="14"/>
        <v>12</v>
      </c>
      <c r="D480" t="str">
        <f t="shared" si="15"/>
        <v>Elco Steel12</v>
      </c>
      <c r="E480" s="18">
        <v>2485656</v>
      </c>
    </row>
    <row r="481" spans="1:5" hidden="1" x14ac:dyDescent="0.3">
      <c r="A481" t="s">
        <v>5</v>
      </c>
      <c r="B481">
        <v>13</v>
      </c>
      <c r="C481">
        <f t="shared" si="14"/>
        <v>13</v>
      </c>
      <c r="D481" t="str">
        <f t="shared" si="15"/>
        <v>Elco Steel13</v>
      </c>
      <c r="E481" s="18">
        <v>2518616.1800000002</v>
      </c>
    </row>
    <row r="482" spans="1:5" hidden="1" x14ac:dyDescent="0.3">
      <c r="A482" t="s">
        <v>5</v>
      </c>
      <c r="B482">
        <v>14</v>
      </c>
      <c r="C482">
        <f t="shared" si="14"/>
        <v>14</v>
      </c>
      <c r="D482" t="str">
        <f t="shared" si="15"/>
        <v>Elco Steel14</v>
      </c>
      <c r="E482" s="18">
        <v>2857649.27</v>
      </c>
    </row>
    <row r="483" spans="1:5" hidden="1" x14ac:dyDescent="0.3">
      <c r="A483" t="s">
        <v>5</v>
      </c>
      <c r="B483">
        <v>15</v>
      </c>
      <c r="C483">
        <f t="shared" si="14"/>
        <v>15</v>
      </c>
      <c r="D483" t="str">
        <f t="shared" si="15"/>
        <v>Elco Steel15</v>
      </c>
      <c r="E483" s="18">
        <v>1595365.5</v>
      </c>
    </row>
    <row r="484" spans="1:5" hidden="1" x14ac:dyDescent="0.3">
      <c r="A484" t="s">
        <v>5</v>
      </c>
      <c r="B484">
        <v>16</v>
      </c>
      <c r="C484">
        <f t="shared" si="14"/>
        <v>16</v>
      </c>
      <c r="D484" t="str">
        <f t="shared" si="15"/>
        <v>Elco Steel16</v>
      </c>
      <c r="E484" s="18">
        <v>310509.31</v>
      </c>
    </row>
    <row r="485" spans="1:5" hidden="1" x14ac:dyDescent="0.3">
      <c r="A485" t="s">
        <v>5</v>
      </c>
      <c r="B485">
        <v>17</v>
      </c>
      <c r="C485">
        <f t="shared" si="14"/>
        <v>17</v>
      </c>
      <c r="D485" t="str">
        <f t="shared" si="15"/>
        <v>Elco Steel17</v>
      </c>
      <c r="E485" s="18">
        <v>1079101.72</v>
      </c>
    </row>
    <row r="486" spans="1:5" hidden="1" x14ac:dyDescent="0.3">
      <c r="A486" t="s">
        <v>17</v>
      </c>
      <c r="B486">
        <v>1</v>
      </c>
      <c r="C486">
        <f t="shared" si="14"/>
        <v>1</v>
      </c>
      <c r="D486" t="str">
        <f t="shared" si="15"/>
        <v>Elco Steel - ADMIN.1</v>
      </c>
      <c r="E486" s="18">
        <v>1253543.180625</v>
      </c>
    </row>
    <row r="487" spans="1:5" hidden="1" x14ac:dyDescent="0.3">
      <c r="A487" t="s">
        <v>17</v>
      </c>
      <c r="B487">
        <v>2</v>
      </c>
      <c r="C487">
        <f t="shared" si="14"/>
        <v>2</v>
      </c>
      <c r="D487" t="str">
        <f t="shared" si="15"/>
        <v>Elco Steel - ADMIN.2</v>
      </c>
      <c r="E487" s="18">
        <v>2897721.63</v>
      </c>
    </row>
    <row r="488" spans="1:5" hidden="1" x14ac:dyDescent="0.3">
      <c r="A488" t="s">
        <v>17</v>
      </c>
      <c r="B488">
        <v>3</v>
      </c>
      <c r="C488">
        <f t="shared" si="14"/>
        <v>3</v>
      </c>
      <c r="D488" t="str">
        <f t="shared" si="15"/>
        <v>Elco Steel - ADMIN.3</v>
      </c>
      <c r="E488" s="18">
        <v>3188918.44</v>
      </c>
    </row>
    <row r="489" spans="1:5" hidden="1" x14ac:dyDescent="0.3">
      <c r="A489" t="s">
        <v>17</v>
      </c>
      <c r="B489">
        <v>4</v>
      </c>
      <c r="C489">
        <f t="shared" si="14"/>
        <v>4</v>
      </c>
      <c r="D489" t="str">
        <f t="shared" si="15"/>
        <v>Elco Steel - ADMIN.4</v>
      </c>
      <c r="E489" s="18">
        <v>3617002.31</v>
      </c>
    </row>
    <row r="490" spans="1:5" hidden="1" x14ac:dyDescent="0.3">
      <c r="A490" t="s">
        <v>17</v>
      </c>
      <c r="B490">
        <v>5</v>
      </c>
      <c r="C490">
        <f t="shared" si="14"/>
        <v>5</v>
      </c>
      <c r="D490" t="str">
        <f t="shared" si="15"/>
        <v>Elco Steel - ADMIN.5</v>
      </c>
      <c r="E490" s="18">
        <v>1819035.22</v>
      </c>
    </row>
    <row r="491" spans="1:5" hidden="1" x14ac:dyDescent="0.3">
      <c r="A491" t="s">
        <v>17</v>
      </c>
      <c r="B491">
        <v>6</v>
      </c>
      <c r="C491">
        <f t="shared" si="14"/>
        <v>6</v>
      </c>
      <c r="D491" t="str">
        <f t="shared" si="15"/>
        <v>Elco Steel - ADMIN.6</v>
      </c>
      <c r="E491" s="18">
        <v>5058047.58</v>
      </c>
    </row>
    <row r="492" spans="1:5" hidden="1" x14ac:dyDescent="0.3">
      <c r="A492" t="s">
        <v>17</v>
      </c>
      <c r="B492">
        <v>7</v>
      </c>
      <c r="C492">
        <f t="shared" si="14"/>
        <v>7</v>
      </c>
      <c r="D492" t="str">
        <f t="shared" si="15"/>
        <v>Elco Steel - ADMIN.7</v>
      </c>
      <c r="E492" s="18">
        <v>5750618.5816368721</v>
      </c>
    </row>
    <row r="493" spans="1:5" hidden="1" x14ac:dyDescent="0.3">
      <c r="A493" t="s">
        <v>17</v>
      </c>
      <c r="B493">
        <v>8</v>
      </c>
      <c r="C493">
        <f t="shared" si="14"/>
        <v>8</v>
      </c>
      <c r="D493" t="str">
        <f t="shared" si="15"/>
        <v>Elco Steel - ADMIN.8</v>
      </c>
      <c r="E493" s="18">
        <v>3289926.92</v>
      </c>
    </row>
    <row r="494" spans="1:5" hidden="1" x14ac:dyDescent="0.3">
      <c r="A494" t="s">
        <v>17</v>
      </c>
      <c r="B494">
        <v>9</v>
      </c>
      <c r="C494">
        <f t="shared" si="14"/>
        <v>9</v>
      </c>
      <c r="D494" t="str">
        <f t="shared" si="15"/>
        <v>Elco Steel - ADMIN.9</v>
      </c>
      <c r="E494" s="18">
        <v>1940428</v>
      </c>
    </row>
    <row r="495" spans="1:5" hidden="1" x14ac:dyDescent="0.3">
      <c r="A495" t="s">
        <v>17</v>
      </c>
      <c r="B495">
        <v>10</v>
      </c>
      <c r="C495">
        <f t="shared" si="14"/>
        <v>10</v>
      </c>
      <c r="D495" t="str">
        <f t="shared" si="15"/>
        <v>Elco Steel - ADMIN.10</v>
      </c>
      <c r="E495" s="18">
        <v>2335545.5499999998</v>
      </c>
    </row>
    <row r="496" spans="1:5" hidden="1" x14ac:dyDescent="0.3">
      <c r="A496" t="s">
        <v>17</v>
      </c>
      <c r="B496">
        <v>11</v>
      </c>
      <c r="C496">
        <f t="shared" si="14"/>
        <v>11</v>
      </c>
      <c r="D496" t="str">
        <f t="shared" si="15"/>
        <v>Elco Steel - ADMIN.11</v>
      </c>
      <c r="E496" s="18">
        <v>2179703.08</v>
      </c>
    </row>
    <row r="497" spans="1:5" hidden="1" x14ac:dyDescent="0.3">
      <c r="A497" t="s">
        <v>17</v>
      </c>
      <c r="B497">
        <v>12</v>
      </c>
      <c r="C497">
        <f t="shared" si="14"/>
        <v>12</v>
      </c>
      <c r="D497" t="str">
        <f t="shared" si="15"/>
        <v>Elco Steel - ADMIN.12</v>
      </c>
      <c r="E497" s="18">
        <v>1394236.8</v>
      </c>
    </row>
    <row r="498" spans="1:5" hidden="1" x14ac:dyDescent="0.3">
      <c r="A498" t="s">
        <v>17</v>
      </c>
      <c r="B498">
        <v>13</v>
      </c>
      <c r="C498">
        <f t="shared" si="14"/>
        <v>13</v>
      </c>
      <c r="D498" t="str">
        <f t="shared" si="15"/>
        <v>Elco Steel - ADMIN.13</v>
      </c>
      <c r="E498" s="18">
        <v>117652.86</v>
      </c>
    </row>
    <row r="499" spans="1:5" hidden="1" x14ac:dyDescent="0.3">
      <c r="A499" t="s">
        <v>17</v>
      </c>
      <c r="B499">
        <v>14</v>
      </c>
      <c r="C499">
        <f t="shared" si="14"/>
        <v>14</v>
      </c>
      <c r="D499" t="str">
        <f t="shared" si="15"/>
        <v>Elco Steel - ADMIN.14</v>
      </c>
      <c r="E499" s="18">
        <v>105992.48</v>
      </c>
    </row>
    <row r="500" spans="1:5" hidden="1" x14ac:dyDescent="0.3">
      <c r="A500" t="s">
        <v>17</v>
      </c>
      <c r="B500">
        <v>15</v>
      </c>
      <c r="C500">
        <f t="shared" si="14"/>
        <v>15</v>
      </c>
      <c r="D500" t="str">
        <f t="shared" si="15"/>
        <v>Elco Steel - ADMIN.15</v>
      </c>
      <c r="E500" s="18">
        <v>259861.3</v>
      </c>
    </row>
    <row r="501" spans="1:5" hidden="1" x14ac:dyDescent="0.3">
      <c r="A501" t="s">
        <v>16</v>
      </c>
      <c r="B501">
        <v>1</v>
      </c>
      <c r="C501">
        <f t="shared" si="14"/>
        <v>1</v>
      </c>
      <c r="D501" t="str">
        <f t="shared" si="15"/>
        <v>Elco Steel - MEP1</v>
      </c>
      <c r="E501" s="18">
        <v>331328.32204643957</v>
      </c>
    </row>
    <row r="502" spans="1:5" hidden="1" x14ac:dyDescent="0.3">
      <c r="A502" t="s">
        <v>16</v>
      </c>
      <c r="B502">
        <v>2</v>
      </c>
      <c r="C502">
        <f t="shared" si="14"/>
        <v>2</v>
      </c>
      <c r="D502" t="str">
        <f t="shared" si="15"/>
        <v>Elco Steel - MEP2</v>
      </c>
      <c r="E502" s="18">
        <v>2059899.63</v>
      </c>
    </row>
    <row r="503" spans="1:5" hidden="1" x14ac:dyDescent="0.3">
      <c r="A503" t="s">
        <v>16</v>
      </c>
      <c r="B503">
        <v>3</v>
      </c>
      <c r="C503">
        <f t="shared" si="14"/>
        <v>3</v>
      </c>
      <c r="D503" t="str">
        <f t="shared" si="15"/>
        <v>Elco Steel - MEP3</v>
      </c>
      <c r="E503" s="18">
        <v>1986502.95</v>
      </c>
    </row>
    <row r="504" spans="1:5" hidden="1" x14ac:dyDescent="0.3">
      <c r="A504" t="s">
        <v>16</v>
      </c>
      <c r="B504">
        <v>4</v>
      </c>
      <c r="C504">
        <f t="shared" si="14"/>
        <v>4</v>
      </c>
      <c r="D504" t="str">
        <f t="shared" si="15"/>
        <v>Elco Steel - MEP4</v>
      </c>
      <c r="E504" s="18">
        <v>2505278.83</v>
      </c>
    </row>
    <row r="505" spans="1:5" hidden="1" x14ac:dyDescent="0.3">
      <c r="A505" t="s">
        <v>16</v>
      </c>
      <c r="B505">
        <v>5</v>
      </c>
      <c r="C505">
        <f t="shared" si="14"/>
        <v>5</v>
      </c>
      <c r="D505" t="str">
        <f t="shared" si="15"/>
        <v>Elco Steel - MEP5</v>
      </c>
      <c r="E505" s="18">
        <v>2440101.67</v>
      </c>
    </row>
    <row r="506" spans="1:5" hidden="1" x14ac:dyDescent="0.3">
      <c r="A506" t="s">
        <v>16</v>
      </c>
      <c r="B506">
        <v>6</v>
      </c>
      <c r="C506">
        <f t="shared" si="14"/>
        <v>6</v>
      </c>
      <c r="D506" t="str">
        <f t="shared" si="15"/>
        <v>Elco Steel - MEP6</v>
      </c>
      <c r="E506" s="18">
        <v>2133379.7599999998</v>
      </c>
    </row>
    <row r="507" spans="1:5" hidden="1" x14ac:dyDescent="0.3">
      <c r="A507" t="s">
        <v>16</v>
      </c>
      <c r="B507">
        <v>7</v>
      </c>
      <c r="C507">
        <f t="shared" si="14"/>
        <v>7</v>
      </c>
      <c r="D507" t="str">
        <f t="shared" si="15"/>
        <v>Elco Steel - MEP7</v>
      </c>
      <c r="E507" s="18">
        <v>2606150.3070468139</v>
      </c>
    </row>
    <row r="508" spans="1:5" hidden="1" x14ac:dyDescent="0.3">
      <c r="A508" t="s">
        <v>16</v>
      </c>
      <c r="B508">
        <v>8</v>
      </c>
      <c r="C508">
        <f t="shared" si="14"/>
        <v>8</v>
      </c>
      <c r="D508" t="str">
        <f t="shared" si="15"/>
        <v>Elco Steel - MEP8</v>
      </c>
      <c r="E508" s="18">
        <v>1980608.55</v>
      </c>
    </row>
    <row r="509" spans="1:5" hidden="1" x14ac:dyDescent="0.3">
      <c r="A509" t="s">
        <v>16</v>
      </c>
      <c r="B509">
        <v>9</v>
      </c>
      <c r="C509">
        <f t="shared" si="14"/>
        <v>9</v>
      </c>
      <c r="D509" t="str">
        <f t="shared" si="15"/>
        <v>Elco Steel - MEP9</v>
      </c>
      <c r="E509" s="18">
        <v>2178754.66</v>
      </c>
    </row>
    <row r="510" spans="1:5" hidden="1" x14ac:dyDescent="0.3">
      <c r="A510" t="s">
        <v>16</v>
      </c>
      <c r="B510">
        <v>10</v>
      </c>
      <c r="C510">
        <f t="shared" si="14"/>
        <v>10</v>
      </c>
      <c r="D510" t="str">
        <f t="shared" si="15"/>
        <v>Elco Steel - MEP10</v>
      </c>
      <c r="E510" s="18">
        <v>2629432.67</v>
      </c>
    </row>
    <row r="511" spans="1:5" hidden="1" x14ac:dyDescent="0.3">
      <c r="A511" t="s">
        <v>16</v>
      </c>
      <c r="B511">
        <v>11</v>
      </c>
      <c r="C511">
        <f t="shared" si="14"/>
        <v>11</v>
      </c>
      <c r="D511" t="str">
        <f t="shared" si="15"/>
        <v>Elco Steel - MEP11</v>
      </c>
      <c r="E511" s="18">
        <v>1720441.01</v>
      </c>
    </row>
    <row r="512" spans="1:5" hidden="1" x14ac:dyDescent="0.3">
      <c r="A512" t="s">
        <v>16</v>
      </c>
      <c r="B512">
        <v>12</v>
      </c>
      <c r="C512">
        <f t="shared" ref="C512:C575" si="16">ROUNDDOWN(B512,0)</f>
        <v>12</v>
      </c>
      <c r="D512" t="str">
        <f t="shared" ref="D512:D575" si="17">A512&amp;C512</f>
        <v>Elco Steel - MEP12</v>
      </c>
      <c r="E512" s="18">
        <v>1037321.78</v>
      </c>
    </row>
    <row r="513" spans="1:5" hidden="1" x14ac:dyDescent="0.3">
      <c r="A513" t="s">
        <v>16</v>
      </c>
      <c r="B513">
        <v>13</v>
      </c>
      <c r="C513">
        <f t="shared" si="16"/>
        <v>13</v>
      </c>
      <c r="D513" t="str">
        <f t="shared" si="17"/>
        <v>Elco Steel - MEP13</v>
      </c>
      <c r="E513" s="18">
        <v>388339.4</v>
      </c>
    </row>
    <row r="514" spans="1:5" hidden="1" x14ac:dyDescent="0.3">
      <c r="A514" t="s">
        <v>16</v>
      </c>
      <c r="B514">
        <v>14</v>
      </c>
      <c r="C514">
        <f t="shared" si="16"/>
        <v>14</v>
      </c>
      <c r="D514" t="str">
        <f t="shared" si="17"/>
        <v>Elco Steel - MEP14</v>
      </c>
      <c r="E514" s="18">
        <v>317040.71000000002</v>
      </c>
    </row>
    <row r="515" spans="1:5" hidden="1" x14ac:dyDescent="0.3">
      <c r="A515" t="s">
        <v>164</v>
      </c>
      <c r="B515">
        <v>1</v>
      </c>
      <c r="C515">
        <f t="shared" si="16"/>
        <v>1</v>
      </c>
      <c r="D515" t="str">
        <f t="shared" si="17"/>
        <v>Elco Steel - MEP - Social Insurance1</v>
      </c>
      <c r="E515" s="18">
        <v>1700000</v>
      </c>
    </row>
    <row r="516" spans="1:5" hidden="1" x14ac:dyDescent="0.3">
      <c r="A516" t="s">
        <v>160</v>
      </c>
      <c r="B516">
        <v>1</v>
      </c>
      <c r="C516">
        <f t="shared" si="16"/>
        <v>1</v>
      </c>
      <c r="D516" t="str">
        <f t="shared" si="17"/>
        <v>Elco Steel - Social Insurance1</v>
      </c>
      <c r="E516" s="18">
        <v>13218500</v>
      </c>
    </row>
    <row r="517" spans="1:5" hidden="1" x14ac:dyDescent="0.3">
      <c r="A517" t="s">
        <v>160</v>
      </c>
      <c r="B517">
        <v>2</v>
      </c>
      <c r="C517">
        <f t="shared" si="16"/>
        <v>2</v>
      </c>
      <c r="D517" t="str">
        <f t="shared" si="17"/>
        <v>Elco Steel - Social Insurance2</v>
      </c>
      <c r="E517" s="18">
        <v>2250000</v>
      </c>
    </row>
    <row r="518" spans="1:5" hidden="1" x14ac:dyDescent="0.3">
      <c r="A518" t="s">
        <v>160</v>
      </c>
      <c r="B518">
        <v>3</v>
      </c>
      <c r="C518">
        <f t="shared" si="16"/>
        <v>3</v>
      </c>
      <c r="D518" t="str">
        <f t="shared" si="17"/>
        <v>Elco Steel - Social Insurance3</v>
      </c>
      <c r="E518" s="18">
        <v>1573000</v>
      </c>
    </row>
    <row r="519" spans="1:5" hidden="1" x14ac:dyDescent="0.3">
      <c r="A519" t="s">
        <v>160</v>
      </c>
      <c r="B519">
        <v>4</v>
      </c>
      <c r="C519">
        <f t="shared" si="16"/>
        <v>4</v>
      </c>
      <c r="D519" t="str">
        <f t="shared" si="17"/>
        <v>Elco Steel - Social Insurance4</v>
      </c>
      <c r="E519" s="18">
        <v>134252.42000000001</v>
      </c>
    </row>
    <row r="520" spans="1:5" hidden="1" x14ac:dyDescent="0.3">
      <c r="A520" t="s">
        <v>251</v>
      </c>
      <c r="B520">
        <v>1</v>
      </c>
      <c r="C520">
        <f t="shared" si="16"/>
        <v>1</v>
      </c>
      <c r="D520" t="str">
        <f t="shared" si="17"/>
        <v>Elco Steel EGAT1</v>
      </c>
      <c r="E520" s="18">
        <v>10000000</v>
      </c>
    </row>
    <row r="521" spans="1:5" hidden="1" x14ac:dyDescent="0.3">
      <c r="A521" t="s">
        <v>169</v>
      </c>
      <c r="B521">
        <v>1</v>
      </c>
      <c r="C521">
        <f t="shared" si="16"/>
        <v>1</v>
      </c>
      <c r="D521" t="str">
        <f t="shared" si="17"/>
        <v>Elco Steel V.O1</v>
      </c>
      <c r="E521" s="18">
        <v>4160000</v>
      </c>
    </row>
    <row r="522" spans="1:5" hidden="1" x14ac:dyDescent="0.3">
      <c r="A522" t="s">
        <v>169</v>
      </c>
      <c r="B522">
        <v>1</v>
      </c>
      <c r="C522">
        <f t="shared" si="16"/>
        <v>1</v>
      </c>
      <c r="D522" t="str">
        <f t="shared" si="17"/>
        <v>Elco Steel V.O1</v>
      </c>
      <c r="E522" s="18">
        <v>500000</v>
      </c>
    </row>
    <row r="523" spans="1:5" hidden="1" x14ac:dyDescent="0.3">
      <c r="A523" t="s">
        <v>38</v>
      </c>
      <c r="B523">
        <v>1</v>
      </c>
      <c r="C523">
        <f t="shared" si="16"/>
        <v>1</v>
      </c>
      <c r="D523" t="str">
        <f t="shared" si="17"/>
        <v>Elco Steel V.O-Infra. Network1</v>
      </c>
      <c r="E523" s="18">
        <v>767138.81</v>
      </c>
    </row>
    <row r="524" spans="1:5" hidden="1" x14ac:dyDescent="0.3">
      <c r="A524" t="s">
        <v>38</v>
      </c>
      <c r="B524">
        <v>1.1000000000000001</v>
      </c>
      <c r="C524">
        <f t="shared" si="16"/>
        <v>1</v>
      </c>
      <c r="D524" t="str">
        <f t="shared" si="17"/>
        <v>Elco Steel V.O-Infra. Network1</v>
      </c>
      <c r="E524" s="18">
        <v>292861.18999999994</v>
      </c>
    </row>
    <row r="525" spans="1:5" hidden="1" x14ac:dyDescent="0.3">
      <c r="A525" t="s">
        <v>45</v>
      </c>
      <c r="B525">
        <v>1</v>
      </c>
      <c r="C525">
        <f t="shared" si="16"/>
        <v>1</v>
      </c>
      <c r="D525" t="str">
        <f t="shared" si="17"/>
        <v>El-Gouna1</v>
      </c>
      <c r="E525" s="18">
        <v>2327690.6</v>
      </c>
    </row>
    <row r="526" spans="1:5" hidden="1" x14ac:dyDescent="0.3">
      <c r="A526" t="s">
        <v>45</v>
      </c>
      <c r="B526">
        <v>2</v>
      </c>
      <c r="C526">
        <f t="shared" si="16"/>
        <v>2</v>
      </c>
      <c r="D526" t="str">
        <f t="shared" si="17"/>
        <v>El-Gouna2</v>
      </c>
      <c r="E526" s="18">
        <v>3867767.27</v>
      </c>
    </row>
    <row r="527" spans="1:5" hidden="1" x14ac:dyDescent="0.3">
      <c r="A527" t="s">
        <v>45</v>
      </c>
      <c r="B527">
        <v>3</v>
      </c>
      <c r="C527">
        <f t="shared" si="16"/>
        <v>3</v>
      </c>
      <c r="D527" t="str">
        <f t="shared" si="17"/>
        <v>El-Gouna3</v>
      </c>
      <c r="E527" s="18">
        <v>2286139.86</v>
      </c>
    </row>
    <row r="528" spans="1:5" hidden="1" x14ac:dyDescent="0.3">
      <c r="A528" t="s">
        <v>45</v>
      </c>
      <c r="B528">
        <v>4</v>
      </c>
      <c r="C528">
        <f t="shared" si="16"/>
        <v>4</v>
      </c>
      <c r="D528" t="str">
        <f t="shared" si="17"/>
        <v>El-Gouna4</v>
      </c>
      <c r="E528" s="18">
        <v>2572404.48</v>
      </c>
    </row>
    <row r="529" spans="1:5" hidden="1" x14ac:dyDescent="0.3">
      <c r="A529" t="s">
        <v>45</v>
      </c>
      <c r="B529">
        <v>5</v>
      </c>
      <c r="C529">
        <f t="shared" si="16"/>
        <v>5</v>
      </c>
      <c r="D529" t="str">
        <f t="shared" si="17"/>
        <v>El-Gouna5</v>
      </c>
      <c r="E529" s="18">
        <v>1808595.27</v>
      </c>
    </row>
    <row r="530" spans="1:5" hidden="1" x14ac:dyDescent="0.3">
      <c r="A530" t="s">
        <v>45</v>
      </c>
      <c r="B530">
        <v>6</v>
      </c>
      <c r="C530">
        <f t="shared" si="16"/>
        <v>6</v>
      </c>
      <c r="D530" t="str">
        <f t="shared" si="17"/>
        <v>El-Gouna6</v>
      </c>
      <c r="E530" s="18">
        <v>4246133.4000000004</v>
      </c>
    </row>
    <row r="531" spans="1:5" hidden="1" x14ac:dyDescent="0.3">
      <c r="A531" t="s">
        <v>45</v>
      </c>
      <c r="B531">
        <v>7</v>
      </c>
      <c r="C531">
        <f t="shared" si="16"/>
        <v>7</v>
      </c>
      <c r="D531" t="str">
        <f t="shared" si="17"/>
        <v>El-Gouna7</v>
      </c>
      <c r="E531" s="18">
        <v>2145687.36</v>
      </c>
    </row>
    <row r="532" spans="1:5" hidden="1" x14ac:dyDescent="0.3">
      <c r="A532" t="s">
        <v>45</v>
      </c>
      <c r="B532">
        <v>8</v>
      </c>
      <c r="C532">
        <f t="shared" si="16"/>
        <v>8</v>
      </c>
      <c r="D532" t="str">
        <f t="shared" si="17"/>
        <v>El-Gouna8</v>
      </c>
      <c r="E532" s="18">
        <v>1922134.77</v>
      </c>
    </row>
    <row r="533" spans="1:5" hidden="1" x14ac:dyDescent="0.3">
      <c r="A533" t="s">
        <v>45</v>
      </c>
      <c r="B533">
        <v>9</v>
      </c>
      <c r="C533">
        <f t="shared" si="16"/>
        <v>9</v>
      </c>
      <c r="D533" t="str">
        <f t="shared" si="17"/>
        <v>El-Gouna9</v>
      </c>
      <c r="E533" s="18">
        <v>1030964.27</v>
      </c>
    </row>
    <row r="534" spans="1:5" hidden="1" x14ac:dyDescent="0.3">
      <c r="A534" t="s">
        <v>45</v>
      </c>
      <c r="B534">
        <v>10</v>
      </c>
      <c r="C534">
        <f t="shared" si="16"/>
        <v>10</v>
      </c>
      <c r="D534" t="str">
        <f t="shared" si="17"/>
        <v>El-Gouna10</v>
      </c>
      <c r="E534" s="18">
        <v>1173489.52</v>
      </c>
    </row>
    <row r="535" spans="1:5" hidden="1" x14ac:dyDescent="0.3">
      <c r="A535" t="s">
        <v>45</v>
      </c>
      <c r="B535">
        <v>11</v>
      </c>
      <c r="C535">
        <f t="shared" si="16"/>
        <v>11</v>
      </c>
      <c r="D535" t="str">
        <f t="shared" si="17"/>
        <v>El-Gouna11</v>
      </c>
      <c r="E535" s="18">
        <v>1750027.3</v>
      </c>
    </row>
    <row r="536" spans="1:5" hidden="1" x14ac:dyDescent="0.3">
      <c r="A536" t="s">
        <v>45</v>
      </c>
      <c r="B536">
        <v>12</v>
      </c>
      <c r="C536">
        <f t="shared" si="16"/>
        <v>12</v>
      </c>
      <c r="D536" t="str">
        <f t="shared" si="17"/>
        <v>El-Gouna12</v>
      </c>
      <c r="E536" s="18">
        <v>1942857.14</v>
      </c>
    </row>
    <row r="537" spans="1:5" hidden="1" x14ac:dyDescent="0.3">
      <c r="A537" t="s">
        <v>45</v>
      </c>
      <c r="B537">
        <v>13</v>
      </c>
      <c r="C537">
        <f t="shared" si="16"/>
        <v>13</v>
      </c>
      <c r="D537" t="str">
        <f t="shared" si="17"/>
        <v>El-Gouna13</v>
      </c>
      <c r="E537" s="18">
        <v>1951940.18</v>
      </c>
    </row>
    <row r="538" spans="1:5" hidden="1" x14ac:dyDescent="0.3">
      <c r="A538" t="s">
        <v>45</v>
      </c>
      <c r="B538">
        <v>14</v>
      </c>
      <c r="C538">
        <f t="shared" si="16"/>
        <v>14</v>
      </c>
      <c r="D538" t="str">
        <f t="shared" si="17"/>
        <v>El-Gouna14</v>
      </c>
      <c r="E538" s="18">
        <v>3058799.81</v>
      </c>
    </row>
    <row r="539" spans="1:5" hidden="1" x14ac:dyDescent="0.3">
      <c r="A539" t="s">
        <v>45</v>
      </c>
      <c r="B539">
        <v>15</v>
      </c>
      <c r="C539">
        <f t="shared" si="16"/>
        <v>15</v>
      </c>
      <c r="D539" t="str">
        <f t="shared" si="17"/>
        <v>El-Gouna15</v>
      </c>
      <c r="E539" s="18">
        <v>3002136.21</v>
      </c>
    </row>
    <row r="540" spans="1:5" hidden="1" x14ac:dyDescent="0.3">
      <c r="A540" t="s">
        <v>45</v>
      </c>
      <c r="B540">
        <v>16</v>
      </c>
      <c r="C540">
        <f t="shared" si="16"/>
        <v>16</v>
      </c>
      <c r="D540" t="str">
        <f t="shared" si="17"/>
        <v>El-Gouna16</v>
      </c>
      <c r="E540" s="18">
        <v>3166964.63</v>
      </c>
    </row>
    <row r="541" spans="1:5" hidden="1" x14ac:dyDescent="0.3">
      <c r="A541" t="s">
        <v>45</v>
      </c>
      <c r="B541">
        <v>17</v>
      </c>
      <c r="C541">
        <f t="shared" si="16"/>
        <v>17</v>
      </c>
      <c r="D541" t="str">
        <f t="shared" si="17"/>
        <v>El-Gouna17</v>
      </c>
      <c r="E541" s="18">
        <v>2526942.2000000002</v>
      </c>
    </row>
    <row r="542" spans="1:5" hidden="1" x14ac:dyDescent="0.3">
      <c r="A542" t="s">
        <v>45</v>
      </c>
      <c r="B542">
        <v>18</v>
      </c>
      <c r="C542">
        <f t="shared" si="16"/>
        <v>18</v>
      </c>
      <c r="D542" t="str">
        <f t="shared" si="17"/>
        <v>El-Gouna18</v>
      </c>
      <c r="E542" s="18">
        <v>5636281.25</v>
      </c>
    </row>
    <row r="543" spans="1:5" hidden="1" x14ac:dyDescent="0.3">
      <c r="A543" t="s">
        <v>8705</v>
      </c>
      <c r="B543">
        <v>1</v>
      </c>
      <c r="C543">
        <f t="shared" si="16"/>
        <v>1</v>
      </c>
      <c r="D543" t="str">
        <f t="shared" si="17"/>
        <v>El-Gouna-DP1</v>
      </c>
      <c r="E543" s="18">
        <v>13625000</v>
      </c>
    </row>
    <row r="544" spans="1:5" hidden="1" x14ac:dyDescent="0.3">
      <c r="A544" t="s">
        <v>51</v>
      </c>
      <c r="B544">
        <v>1</v>
      </c>
      <c r="C544">
        <f t="shared" si="16"/>
        <v>1</v>
      </c>
      <c r="D544" t="str">
        <f t="shared" si="17"/>
        <v>El-Gouna - Equip. Rental1</v>
      </c>
      <c r="E544" s="18">
        <v>73813.119999999995</v>
      </c>
    </row>
    <row r="545" spans="1:5" hidden="1" x14ac:dyDescent="0.3">
      <c r="A545" t="s">
        <v>51</v>
      </c>
      <c r="B545">
        <v>2</v>
      </c>
      <c r="C545">
        <f t="shared" si="16"/>
        <v>2</v>
      </c>
      <c r="D545" t="str">
        <f t="shared" si="17"/>
        <v>El-Gouna - Equip. Rental2</v>
      </c>
      <c r="E545" s="18">
        <v>16757</v>
      </c>
    </row>
    <row r="546" spans="1:5" hidden="1" x14ac:dyDescent="0.3">
      <c r="A546" t="s">
        <v>51</v>
      </c>
      <c r="B546">
        <v>3</v>
      </c>
      <c r="C546">
        <f t="shared" si="16"/>
        <v>3</v>
      </c>
      <c r="D546" t="str">
        <f t="shared" si="17"/>
        <v>El-Gouna - Equip. Rental3</v>
      </c>
      <c r="E546" s="18">
        <v>74100</v>
      </c>
    </row>
    <row r="547" spans="1:5" hidden="1" x14ac:dyDescent="0.3">
      <c r="A547" t="s">
        <v>51</v>
      </c>
      <c r="B547">
        <v>4</v>
      </c>
      <c r="C547">
        <f t="shared" si="16"/>
        <v>4</v>
      </c>
      <c r="D547" t="str">
        <f t="shared" si="17"/>
        <v>El-Gouna - Equip. Rental4</v>
      </c>
      <c r="E547" s="18">
        <v>3281.25</v>
      </c>
    </row>
    <row r="548" spans="1:5" hidden="1" x14ac:dyDescent="0.3">
      <c r="A548" t="s">
        <v>51</v>
      </c>
      <c r="B548">
        <v>5</v>
      </c>
      <c r="C548">
        <f t="shared" si="16"/>
        <v>5</v>
      </c>
      <c r="D548" t="str">
        <f t="shared" si="17"/>
        <v>El-Gouna - Equip. Rental5</v>
      </c>
      <c r="E548" s="18">
        <v>15750</v>
      </c>
    </row>
    <row r="549" spans="1:5" hidden="1" x14ac:dyDescent="0.3">
      <c r="A549" t="s">
        <v>52</v>
      </c>
      <c r="B549">
        <v>1</v>
      </c>
      <c r="C549">
        <f t="shared" si="16"/>
        <v>1</v>
      </c>
      <c r="D549" t="str">
        <f t="shared" si="17"/>
        <v>El-Gouna - Temp. Fence1</v>
      </c>
      <c r="E549" s="18">
        <v>425568</v>
      </c>
    </row>
    <row r="550" spans="1:5" hidden="1" x14ac:dyDescent="0.3">
      <c r="A550" t="s">
        <v>52</v>
      </c>
      <c r="B550">
        <v>2</v>
      </c>
      <c r="C550">
        <f t="shared" si="16"/>
        <v>2</v>
      </c>
      <c r="D550" t="str">
        <f t="shared" si="17"/>
        <v>El-Gouna - Temp. Fence2</v>
      </c>
      <c r="E550" s="18">
        <v>441526.8</v>
      </c>
    </row>
    <row r="551" spans="1:5" hidden="1" x14ac:dyDescent="0.3">
      <c r="A551" t="s">
        <v>52</v>
      </c>
      <c r="B551">
        <v>3</v>
      </c>
      <c r="C551">
        <f t="shared" si="16"/>
        <v>3</v>
      </c>
      <c r="D551" t="str">
        <f t="shared" si="17"/>
        <v>El-Gouna - Temp. Fence3</v>
      </c>
      <c r="E551" s="18">
        <v>173749.2</v>
      </c>
    </row>
    <row r="552" spans="1:5" hidden="1" x14ac:dyDescent="0.3">
      <c r="A552" t="s">
        <v>252</v>
      </c>
      <c r="B552">
        <v>1</v>
      </c>
      <c r="C552">
        <f t="shared" si="16"/>
        <v>1</v>
      </c>
      <c r="D552" t="str">
        <f t="shared" si="17"/>
        <v>EUA1</v>
      </c>
      <c r="E552" s="18">
        <v>120000000</v>
      </c>
    </row>
    <row r="553" spans="1:5" hidden="1" x14ac:dyDescent="0.3">
      <c r="A553" t="s">
        <v>139</v>
      </c>
      <c r="B553">
        <v>1</v>
      </c>
      <c r="C553">
        <f t="shared" si="16"/>
        <v>1</v>
      </c>
      <c r="D553" t="str">
        <f t="shared" si="17"/>
        <v>Existing Intake Apply -SSC-Mech1</v>
      </c>
      <c r="E553" s="18">
        <v>1.0000000000000001E-5</v>
      </c>
    </row>
    <row r="554" spans="1:5" hidden="1" x14ac:dyDescent="0.3">
      <c r="A554" t="s">
        <v>117</v>
      </c>
      <c r="B554">
        <v>1</v>
      </c>
      <c r="C554">
        <f t="shared" si="16"/>
        <v>1</v>
      </c>
      <c r="D554" t="str">
        <f t="shared" si="17"/>
        <v>Existing Intake Supply -SSC-Mech1</v>
      </c>
      <c r="E554" s="18">
        <v>2311727.0699999998</v>
      </c>
    </row>
    <row r="555" spans="1:5" hidden="1" x14ac:dyDescent="0.3">
      <c r="A555" t="s">
        <v>4</v>
      </c>
      <c r="B555">
        <v>210</v>
      </c>
      <c r="C555">
        <f t="shared" si="16"/>
        <v>210</v>
      </c>
      <c r="D555" t="str">
        <f t="shared" si="17"/>
        <v>FIEM210</v>
      </c>
      <c r="E555" s="18">
        <v>1523916.51</v>
      </c>
    </row>
    <row r="556" spans="1:5" hidden="1" x14ac:dyDescent="0.3">
      <c r="A556" t="s">
        <v>4</v>
      </c>
      <c r="B556">
        <v>211</v>
      </c>
      <c r="C556">
        <f t="shared" si="16"/>
        <v>211</v>
      </c>
      <c r="D556" t="str">
        <f t="shared" si="17"/>
        <v>FIEM211</v>
      </c>
      <c r="E556" s="18">
        <v>218510</v>
      </c>
    </row>
    <row r="557" spans="1:5" hidden="1" x14ac:dyDescent="0.3">
      <c r="A557" t="s">
        <v>4</v>
      </c>
      <c r="B557">
        <v>212</v>
      </c>
      <c r="C557">
        <f t="shared" si="16"/>
        <v>212</v>
      </c>
      <c r="D557" t="str">
        <f t="shared" si="17"/>
        <v>FIEM212</v>
      </c>
      <c r="E557" s="18">
        <v>1205285.3</v>
      </c>
    </row>
    <row r="558" spans="1:5" hidden="1" x14ac:dyDescent="0.3">
      <c r="A558" t="s">
        <v>4</v>
      </c>
      <c r="B558">
        <v>213</v>
      </c>
      <c r="C558">
        <f t="shared" si="16"/>
        <v>213</v>
      </c>
      <c r="D558" t="str">
        <f t="shared" si="17"/>
        <v>FIEM213</v>
      </c>
      <c r="E558" s="18">
        <v>335237.9460452199</v>
      </c>
    </row>
    <row r="559" spans="1:5" hidden="1" x14ac:dyDescent="0.3">
      <c r="A559" t="s">
        <v>172</v>
      </c>
      <c r="B559">
        <v>1</v>
      </c>
      <c r="C559">
        <f t="shared" si="16"/>
        <v>1</v>
      </c>
      <c r="D559" t="str">
        <f t="shared" si="17"/>
        <v>FIEM - Retention1</v>
      </c>
      <c r="E559" s="18">
        <v>286904.18</v>
      </c>
    </row>
    <row r="560" spans="1:5" hidden="1" x14ac:dyDescent="0.3">
      <c r="A560" t="s">
        <v>157</v>
      </c>
      <c r="B560">
        <v>1</v>
      </c>
      <c r="C560">
        <f t="shared" si="16"/>
        <v>1</v>
      </c>
      <c r="D560" t="str">
        <f t="shared" si="17"/>
        <v>FIEM-Site Offices Rental Payment Request1</v>
      </c>
      <c r="E560" s="18">
        <v>93000</v>
      </c>
    </row>
    <row r="561" spans="1:5" hidden="1" x14ac:dyDescent="0.3">
      <c r="A561" t="s">
        <v>157</v>
      </c>
      <c r="B561">
        <v>2</v>
      </c>
      <c r="C561">
        <f t="shared" si="16"/>
        <v>2</v>
      </c>
      <c r="D561" t="str">
        <f t="shared" si="17"/>
        <v>FIEM-Site Offices Rental Payment Request2</v>
      </c>
      <c r="E561" s="18">
        <v>93000</v>
      </c>
    </row>
    <row r="562" spans="1:5" hidden="1" x14ac:dyDescent="0.3">
      <c r="A562" t="s">
        <v>157</v>
      </c>
      <c r="B562">
        <v>3</v>
      </c>
      <c r="C562">
        <f t="shared" si="16"/>
        <v>3</v>
      </c>
      <c r="D562" t="str">
        <f t="shared" si="17"/>
        <v>FIEM-Site Offices Rental Payment Request3</v>
      </c>
      <c r="E562" s="18">
        <v>91140</v>
      </c>
    </row>
    <row r="563" spans="1:5" hidden="1" x14ac:dyDescent="0.3">
      <c r="A563" t="s">
        <v>157</v>
      </c>
      <c r="B563">
        <v>4</v>
      </c>
      <c r="C563">
        <f t="shared" si="16"/>
        <v>4</v>
      </c>
      <c r="D563" t="str">
        <f t="shared" si="17"/>
        <v>FIEM-Site Offices Rental Payment Request4</v>
      </c>
      <c r="E563" s="18">
        <v>91140</v>
      </c>
    </row>
    <row r="564" spans="1:5" hidden="1" x14ac:dyDescent="0.3">
      <c r="A564" t="s">
        <v>157</v>
      </c>
      <c r="B564">
        <v>5</v>
      </c>
      <c r="C564">
        <f t="shared" si="16"/>
        <v>5</v>
      </c>
      <c r="D564" t="str">
        <f t="shared" si="17"/>
        <v>FIEM-Site Offices Rental Payment Request5</v>
      </c>
      <c r="E564" s="18">
        <v>91140</v>
      </c>
    </row>
    <row r="565" spans="1:5" hidden="1" x14ac:dyDescent="0.3">
      <c r="A565" t="s">
        <v>157</v>
      </c>
      <c r="B565">
        <v>6</v>
      </c>
      <c r="C565">
        <f t="shared" si="16"/>
        <v>6</v>
      </c>
      <c r="D565" t="str">
        <f t="shared" si="17"/>
        <v>FIEM-Site Offices Rental Payment Request6</v>
      </c>
      <c r="E565" s="18">
        <v>93000</v>
      </c>
    </row>
    <row r="566" spans="1:5" hidden="1" x14ac:dyDescent="0.3">
      <c r="A566" t="s">
        <v>179</v>
      </c>
      <c r="B566">
        <v>1</v>
      </c>
      <c r="C566">
        <f t="shared" si="16"/>
        <v>1</v>
      </c>
      <c r="D566" t="str">
        <f t="shared" si="17"/>
        <v>H1 Solaymaneya-MEP1</v>
      </c>
      <c r="E566" s="18">
        <v>1165148</v>
      </c>
    </row>
    <row r="567" spans="1:5" hidden="1" x14ac:dyDescent="0.3">
      <c r="A567" t="s">
        <v>179</v>
      </c>
      <c r="B567">
        <v>1</v>
      </c>
      <c r="C567">
        <f t="shared" si="16"/>
        <v>1</v>
      </c>
      <c r="D567" t="str">
        <f t="shared" si="17"/>
        <v>H1 Solaymaneya-MEP1</v>
      </c>
      <c r="E567" s="18">
        <v>4000000</v>
      </c>
    </row>
    <row r="568" spans="1:5" hidden="1" x14ac:dyDescent="0.3">
      <c r="A568" t="s">
        <v>64</v>
      </c>
      <c r="B568">
        <v>1</v>
      </c>
      <c r="C568">
        <f t="shared" si="16"/>
        <v>1</v>
      </c>
      <c r="D568" t="str">
        <f t="shared" si="17"/>
        <v>HQ - CFC1</v>
      </c>
      <c r="E568" s="18">
        <v>6847513.6399999997</v>
      </c>
    </row>
    <row r="569" spans="1:5" hidden="1" x14ac:dyDescent="0.3">
      <c r="A569" t="s">
        <v>64</v>
      </c>
      <c r="B569">
        <v>2</v>
      </c>
      <c r="C569">
        <f t="shared" si="16"/>
        <v>2</v>
      </c>
      <c r="D569" t="str">
        <f t="shared" si="17"/>
        <v>HQ - CFC2</v>
      </c>
      <c r="E569" s="18">
        <v>8021127.8200000003</v>
      </c>
    </row>
    <row r="570" spans="1:5" hidden="1" x14ac:dyDescent="0.3">
      <c r="A570" t="s">
        <v>64</v>
      </c>
      <c r="B570">
        <v>3</v>
      </c>
      <c r="C570">
        <f t="shared" si="16"/>
        <v>3</v>
      </c>
      <c r="D570" t="str">
        <f t="shared" si="17"/>
        <v>HQ - CFC3</v>
      </c>
      <c r="E570" s="18">
        <v>8213720.1100000003</v>
      </c>
    </row>
    <row r="571" spans="1:5" hidden="1" x14ac:dyDescent="0.3">
      <c r="A571" t="s">
        <v>64</v>
      </c>
      <c r="B571">
        <v>4</v>
      </c>
      <c r="C571">
        <f t="shared" si="16"/>
        <v>4</v>
      </c>
      <c r="D571" t="str">
        <f t="shared" si="17"/>
        <v>HQ - CFC4</v>
      </c>
      <c r="E571" s="18">
        <v>7815807.7299999995</v>
      </c>
    </row>
    <row r="572" spans="1:5" hidden="1" x14ac:dyDescent="0.3">
      <c r="A572" t="s">
        <v>64</v>
      </c>
      <c r="B572">
        <v>5</v>
      </c>
      <c r="C572">
        <f t="shared" si="16"/>
        <v>5</v>
      </c>
      <c r="D572" t="str">
        <f t="shared" si="17"/>
        <v>HQ - CFC5</v>
      </c>
      <c r="E572" s="18">
        <v>3447418.19</v>
      </c>
    </row>
    <row r="573" spans="1:5" hidden="1" x14ac:dyDescent="0.3">
      <c r="A573" t="s">
        <v>64</v>
      </c>
      <c r="B573">
        <v>6</v>
      </c>
      <c r="C573">
        <f t="shared" si="16"/>
        <v>6</v>
      </c>
      <c r="D573" t="str">
        <f t="shared" si="17"/>
        <v>HQ - CFC6</v>
      </c>
      <c r="E573" s="18">
        <v>13157200.99</v>
      </c>
    </row>
    <row r="574" spans="1:5" hidden="1" x14ac:dyDescent="0.3">
      <c r="A574" t="s">
        <v>64</v>
      </c>
      <c r="B574">
        <v>7</v>
      </c>
      <c r="C574">
        <f t="shared" si="16"/>
        <v>7</v>
      </c>
      <c r="D574" t="str">
        <f t="shared" si="17"/>
        <v>HQ - CFC7</v>
      </c>
      <c r="E574" s="18">
        <v>14942810.84</v>
      </c>
    </row>
    <row r="575" spans="1:5" hidden="1" x14ac:dyDescent="0.3">
      <c r="A575" t="s">
        <v>64</v>
      </c>
      <c r="B575">
        <v>8</v>
      </c>
      <c r="C575">
        <f t="shared" si="16"/>
        <v>8</v>
      </c>
      <c r="D575" t="str">
        <f t="shared" si="17"/>
        <v>HQ - CFC8</v>
      </c>
      <c r="E575" s="18">
        <v>10012745.699999999</v>
      </c>
    </row>
    <row r="576" spans="1:5" hidden="1" x14ac:dyDescent="0.3">
      <c r="A576" t="s">
        <v>64</v>
      </c>
      <c r="B576">
        <v>9</v>
      </c>
      <c r="C576">
        <f t="shared" ref="C576:C639" si="18">ROUNDDOWN(B576,0)</f>
        <v>9</v>
      </c>
      <c r="D576" t="str">
        <f t="shared" ref="D576:D639" si="19">A576&amp;C576</f>
        <v>HQ - CFC9</v>
      </c>
      <c r="E576" s="18">
        <v>17174919.84</v>
      </c>
    </row>
    <row r="577" spans="1:5" hidden="1" x14ac:dyDescent="0.3">
      <c r="A577" t="s">
        <v>64</v>
      </c>
      <c r="B577">
        <v>10</v>
      </c>
      <c r="C577">
        <f t="shared" si="18"/>
        <v>10</v>
      </c>
      <c r="D577" t="str">
        <f t="shared" si="19"/>
        <v>HQ - CFC10</v>
      </c>
      <c r="E577" s="18">
        <v>7981881.9400000004</v>
      </c>
    </row>
    <row r="578" spans="1:5" hidden="1" x14ac:dyDescent="0.3">
      <c r="A578" t="s">
        <v>64</v>
      </c>
      <c r="B578">
        <v>11</v>
      </c>
      <c r="C578">
        <f t="shared" si="18"/>
        <v>11</v>
      </c>
      <c r="D578" t="str">
        <f t="shared" si="19"/>
        <v>HQ - CFC11</v>
      </c>
      <c r="E578" s="18">
        <v>27417402.100000001</v>
      </c>
    </row>
    <row r="579" spans="1:5" hidden="1" x14ac:dyDescent="0.3">
      <c r="A579" t="s">
        <v>64</v>
      </c>
      <c r="B579">
        <v>12</v>
      </c>
      <c r="C579">
        <f t="shared" si="18"/>
        <v>12</v>
      </c>
      <c r="D579" t="str">
        <f t="shared" si="19"/>
        <v>HQ - CFC12</v>
      </c>
      <c r="E579" s="18">
        <v>11342066.99</v>
      </c>
    </row>
    <row r="580" spans="1:5" hidden="1" x14ac:dyDescent="0.3">
      <c r="A580" t="s">
        <v>64</v>
      </c>
      <c r="B580">
        <v>13</v>
      </c>
      <c r="C580">
        <f t="shared" si="18"/>
        <v>13</v>
      </c>
      <c r="D580" t="str">
        <f t="shared" si="19"/>
        <v>HQ - CFC13</v>
      </c>
      <c r="E580" s="18">
        <v>10869511.32</v>
      </c>
    </row>
    <row r="581" spans="1:5" hidden="1" x14ac:dyDescent="0.3">
      <c r="A581" t="s">
        <v>64</v>
      </c>
      <c r="B581">
        <v>14</v>
      </c>
      <c r="C581">
        <f t="shared" si="18"/>
        <v>14</v>
      </c>
      <c r="D581" t="str">
        <f t="shared" si="19"/>
        <v>HQ - CFC14</v>
      </c>
      <c r="E581" s="18">
        <v>6179916.4400000004</v>
      </c>
    </row>
    <row r="582" spans="1:5" hidden="1" x14ac:dyDescent="0.3">
      <c r="A582" t="s">
        <v>64</v>
      </c>
      <c r="B582">
        <v>15</v>
      </c>
      <c r="C582">
        <f t="shared" si="18"/>
        <v>15</v>
      </c>
      <c r="D582" t="str">
        <f t="shared" si="19"/>
        <v>HQ - CFC15</v>
      </c>
      <c r="E582" s="18">
        <v>10437699.800000001</v>
      </c>
    </row>
    <row r="583" spans="1:5" hidden="1" x14ac:dyDescent="0.3">
      <c r="A583" t="s">
        <v>64</v>
      </c>
      <c r="B583">
        <v>16</v>
      </c>
      <c r="C583">
        <f t="shared" si="18"/>
        <v>16</v>
      </c>
      <c r="D583" t="str">
        <f t="shared" si="19"/>
        <v>HQ - CFC16</v>
      </c>
      <c r="E583" s="18">
        <v>1064612.28</v>
      </c>
    </row>
    <row r="584" spans="1:5" hidden="1" x14ac:dyDescent="0.3">
      <c r="A584" t="s">
        <v>64</v>
      </c>
      <c r="B584">
        <v>17</v>
      </c>
      <c r="C584">
        <f t="shared" si="18"/>
        <v>17</v>
      </c>
      <c r="D584" t="str">
        <f t="shared" si="19"/>
        <v>HQ - CFC17</v>
      </c>
      <c r="E584" s="18">
        <v>8013147.4299999997</v>
      </c>
    </row>
    <row r="585" spans="1:5" hidden="1" x14ac:dyDescent="0.3">
      <c r="A585" t="s">
        <v>64</v>
      </c>
      <c r="B585">
        <v>18</v>
      </c>
      <c r="C585">
        <f t="shared" si="18"/>
        <v>18</v>
      </c>
      <c r="D585" t="str">
        <f t="shared" si="19"/>
        <v>HQ - CFC18</v>
      </c>
      <c r="E585" s="18">
        <v>12964666.859999999</v>
      </c>
    </row>
    <row r="586" spans="1:5" hidden="1" x14ac:dyDescent="0.3">
      <c r="A586" t="s">
        <v>64</v>
      </c>
      <c r="B586">
        <v>19</v>
      </c>
      <c r="C586">
        <f t="shared" si="18"/>
        <v>19</v>
      </c>
      <c r="D586" t="str">
        <f t="shared" si="19"/>
        <v>HQ - CFC19</v>
      </c>
      <c r="E586" s="18">
        <v>2123375.29</v>
      </c>
    </row>
    <row r="587" spans="1:5" hidden="1" x14ac:dyDescent="0.3">
      <c r="A587" t="s">
        <v>64</v>
      </c>
      <c r="B587">
        <v>20</v>
      </c>
      <c r="C587">
        <f t="shared" si="18"/>
        <v>20</v>
      </c>
      <c r="D587" t="str">
        <f t="shared" si="19"/>
        <v>HQ - CFC20</v>
      </c>
      <c r="E587" s="18">
        <v>9324446.8000000007</v>
      </c>
    </row>
    <row r="588" spans="1:5" hidden="1" x14ac:dyDescent="0.3">
      <c r="A588" t="s">
        <v>64</v>
      </c>
      <c r="B588">
        <v>21</v>
      </c>
      <c r="C588">
        <f t="shared" si="18"/>
        <v>21</v>
      </c>
      <c r="D588" t="str">
        <f t="shared" si="19"/>
        <v>HQ - CFC21</v>
      </c>
      <c r="E588" s="18">
        <v>1704646.05</v>
      </c>
    </row>
    <row r="589" spans="1:5" hidden="1" x14ac:dyDescent="0.3">
      <c r="A589" t="s">
        <v>64</v>
      </c>
      <c r="B589">
        <v>23</v>
      </c>
      <c r="C589">
        <f t="shared" si="18"/>
        <v>23</v>
      </c>
      <c r="D589" t="str">
        <f t="shared" si="19"/>
        <v>HQ - CFC23</v>
      </c>
      <c r="E589" s="18">
        <v>10000000</v>
      </c>
    </row>
    <row r="590" spans="1:5" hidden="1" x14ac:dyDescent="0.3">
      <c r="A590" t="s">
        <v>64</v>
      </c>
      <c r="B590">
        <v>24</v>
      </c>
      <c r="C590">
        <f t="shared" si="18"/>
        <v>24</v>
      </c>
      <c r="D590" t="str">
        <f t="shared" si="19"/>
        <v>HQ - CFC24</v>
      </c>
      <c r="E590" s="18">
        <v>5681250.46</v>
      </c>
    </row>
    <row r="591" spans="1:5" hidden="1" x14ac:dyDescent="0.3">
      <c r="A591" t="s">
        <v>64</v>
      </c>
      <c r="B591">
        <v>25</v>
      </c>
      <c r="C591">
        <f t="shared" si="18"/>
        <v>25</v>
      </c>
      <c r="D591" t="str">
        <f t="shared" si="19"/>
        <v>HQ - CFC25</v>
      </c>
      <c r="E591" s="18">
        <v>9125697.4299999997</v>
      </c>
    </row>
    <row r="592" spans="1:5" hidden="1" x14ac:dyDescent="0.3">
      <c r="A592" t="s">
        <v>64</v>
      </c>
      <c r="B592">
        <v>26</v>
      </c>
      <c r="C592">
        <f t="shared" si="18"/>
        <v>26</v>
      </c>
      <c r="D592" t="str">
        <f t="shared" si="19"/>
        <v>HQ - CFC26</v>
      </c>
      <c r="E592" s="18">
        <v>10915757.939999999</v>
      </c>
    </row>
    <row r="593" spans="1:5" hidden="1" x14ac:dyDescent="0.3">
      <c r="A593" t="s">
        <v>64</v>
      </c>
      <c r="B593">
        <v>26.1</v>
      </c>
      <c r="C593">
        <f t="shared" si="18"/>
        <v>26</v>
      </c>
      <c r="D593" t="str">
        <f t="shared" si="19"/>
        <v>HQ - CFC26</v>
      </c>
      <c r="E593" s="18">
        <v>315339.46999999997</v>
      </c>
    </row>
    <row r="594" spans="1:5" hidden="1" x14ac:dyDescent="0.3">
      <c r="A594" t="s">
        <v>8704</v>
      </c>
      <c r="B594">
        <v>1</v>
      </c>
      <c r="C594">
        <f t="shared" si="18"/>
        <v>1</v>
      </c>
      <c r="D594" t="str">
        <f t="shared" si="19"/>
        <v>HQ - CFC-DP1</v>
      </c>
      <c r="E594" s="18">
        <v>103231218.3</v>
      </c>
    </row>
    <row r="595" spans="1:5" hidden="1" x14ac:dyDescent="0.3">
      <c r="A595" t="s">
        <v>207</v>
      </c>
      <c r="B595">
        <v>1</v>
      </c>
      <c r="C595">
        <f t="shared" si="18"/>
        <v>1</v>
      </c>
      <c r="D595" t="str">
        <f t="shared" si="19"/>
        <v>HQ - CFC - Retention release1</v>
      </c>
      <c r="E595" s="18">
        <v>7311955.0899999999</v>
      </c>
    </row>
    <row r="596" spans="1:5" hidden="1" x14ac:dyDescent="0.3">
      <c r="A596" t="s">
        <v>230</v>
      </c>
      <c r="B596">
        <v>1</v>
      </c>
      <c r="C596">
        <f t="shared" si="18"/>
        <v>1</v>
      </c>
      <c r="D596" t="str">
        <f t="shared" si="19"/>
        <v>HQ - CFC - Social Insurrance1</v>
      </c>
      <c r="E596" s="18">
        <v>586840.71</v>
      </c>
    </row>
    <row r="597" spans="1:5" hidden="1" x14ac:dyDescent="0.3">
      <c r="A597" t="s">
        <v>48</v>
      </c>
      <c r="B597">
        <v>1</v>
      </c>
      <c r="C597">
        <f t="shared" si="18"/>
        <v>1</v>
      </c>
      <c r="D597" t="str">
        <f t="shared" si="19"/>
        <v>HyperOne1</v>
      </c>
      <c r="E597" s="18">
        <v>2499090</v>
      </c>
    </row>
    <row r="598" spans="1:5" hidden="1" x14ac:dyDescent="0.3">
      <c r="A598" t="s">
        <v>48</v>
      </c>
      <c r="B598">
        <v>2</v>
      </c>
      <c r="C598">
        <f t="shared" si="18"/>
        <v>2</v>
      </c>
      <c r="D598" t="str">
        <f t="shared" si="19"/>
        <v>HyperOne2</v>
      </c>
      <c r="E598" s="18">
        <v>8063620</v>
      </c>
    </row>
    <row r="599" spans="1:5" hidden="1" x14ac:dyDescent="0.3">
      <c r="A599" t="s">
        <v>48</v>
      </c>
      <c r="B599">
        <v>3</v>
      </c>
      <c r="C599">
        <f t="shared" si="18"/>
        <v>3</v>
      </c>
      <c r="D599" t="str">
        <f t="shared" si="19"/>
        <v>HyperOne3</v>
      </c>
      <c r="E599" s="18">
        <v>6681009</v>
      </c>
    </row>
    <row r="600" spans="1:5" hidden="1" x14ac:dyDescent="0.3">
      <c r="A600" t="s">
        <v>48</v>
      </c>
      <c r="B600">
        <v>4</v>
      </c>
      <c r="C600">
        <f t="shared" si="18"/>
        <v>4</v>
      </c>
      <c r="D600" t="str">
        <f t="shared" si="19"/>
        <v>HyperOne4</v>
      </c>
      <c r="E600" s="18">
        <v>6318712</v>
      </c>
    </row>
    <row r="601" spans="1:5" hidden="1" x14ac:dyDescent="0.3">
      <c r="A601" t="s">
        <v>48</v>
      </c>
      <c r="B601">
        <v>5</v>
      </c>
      <c r="C601">
        <f t="shared" si="18"/>
        <v>5</v>
      </c>
      <c r="D601" t="str">
        <f t="shared" si="19"/>
        <v>HyperOne5</v>
      </c>
      <c r="E601" s="18">
        <v>3307335</v>
      </c>
    </row>
    <row r="602" spans="1:5" hidden="1" x14ac:dyDescent="0.3">
      <c r="A602" t="s">
        <v>48</v>
      </c>
      <c r="B602">
        <v>6</v>
      </c>
      <c r="C602">
        <f t="shared" si="18"/>
        <v>6</v>
      </c>
      <c r="D602" t="str">
        <f t="shared" si="19"/>
        <v>HyperOne6</v>
      </c>
      <c r="E602" s="18">
        <v>8598544</v>
      </c>
    </row>
    <row r="603" spans="1:5" hidden="1" x14ac:dyDescent="0.3">
      <c r="A603" t="s">
        <v>48</v>
      </c>
      <c r="B603">
        <v>7</v>
      </c>
      <c r="C603">
        <f t="shared" si="18"/>
        <v>7</v>
      </c>
      <c r="D603" t="str">
        <f t="shared" si="19"/>
        <v>HyperOne7</v>
      </c>
      <c r="E603" s="18">
        <v>8960935</v>
      </c>
    </row>
    <row r="604" spans="1:5" hidden="1" x14ac:dyDescent="0.3">
      <c r="A604" t="s">
        <v>48</v>
      </c>
      <c r="B604">
        <v>8</v>
      </c>
      <c r="C604">
        <f t="shared" si="18"/>
        <v>8</v>
      </c>
      <c r="D604" t="str">
        <f t="shared" si="19"/>
        <v>HyperOne8</v>
      </c>
      <c r="E604" s="18">
        <v>3276433</v>
      </c>
    </row>
    <row r="605" spans="1:5" hidden="1" x14ac:dyDescent="0.3">
      <c r="A605" t="s">
        <v>48</v>
      </c>
      <c r="B605">
        <v>9</v>
      </c>
      <c r="C605">
        <f t="shared" si="18"/>
        <v>9</v>
      </c>
      <c r="D605" t="str">
        <f t="shared" si="19"/>
        <v>HyperOne9</v>
      </c>
      <c r="E605" s="18">
        <v>1277872</v>
      </c>
    </row>
    <row r="606" spans="1:5" hidden="1" x14ac:dyDescent="0.3">
      <c r="A606" t="s">
        <v>48</v>
      </c>
      <c r="B606">
        <v>10</v>
      </c>
      <c r="C606">
        <f t="shared" si="18"/>
        <v>10</v>
      </c>
      <c r="D606" t="str">
        <f t="shared" si="19"/>
        <v>HyperOne10</v>
      </c>
      <c r="E606" s="18">
        <v>4688664</v>
      </c>
    </row>
    <row r="607" spans="1:5" hidden="1" x14ac:dyDescent="0.3">
      <c r="A607" t="s">
        <v>48</v>
      </c>
      <c r="B607">
        <v>11</v>
      </c>
      <c r="C607">
        <f t="shared" si="18"/>
        <v>11</v>
      </c>
      <c r="D607" t="str">
        <f t="shared" si="19"/>
        <v>HyperOne11</v>
      </c>
      <c r="E607" s="18">
        <v>6700148</v>
      </c>
    </row>
    <row r="608" spans="1:5" hidden="1" x14ac:dyDescent="0.3">
      <c r="A608" t="s">
        <v>48</v>
      </c>
      <c r="B608">
        <v>12</v>
      </c>
      <c r="C608">
        <f t="shared" si="18"/>
        <v>12</v>
      </c>
      <c r="D608" t="str">
        <f t="shared" si="19"/>
        <v>HyperOne12</v>
      </c>
      <c r="E608" s="18">
        <v>1896315</v>
      </c>
    </row>
    <row r="609" spans="1:5" hidden="1" x14ac:dyDescent="0.3">
      <c r="A609" t="s">
        <v>48</v>
      </c>
      <c r="B609">
        <v>13</v>
      </c>
      <c r="C609">
        <f t="shared" si="18"/>
        <v>13</v>
      </c>
      <c r="D609" t="str">
        <f t="shared" si="19"/>
        <v>HyperOne13</v>
      </c>
      <c r="E609" s="18">
        <v>6738702</v>
      </c>
    </row>
    <row r="610" spans="1:5" hidden="1" x14ac:dyDescent="0.3">
      <c r="A610" t="s">
        <v>48</v>
      </c>
      <c r="B610">
        <v>14</v>
      </c>
      <c r="C610">
        <f t="shared" si="18"/>
        <v>14</v>
      </c>
      <c r="D610" t="str">
        <f t="shared" si="19"/>
        <v>HyperOne14</v>
      </c>
      <c r="E610" s="18">
        <v>4476191</v>
      </c>
    </row>
    <row r="611" spans="1:5" hidden="1" x14ac:dyDescent="0.3">
      <c r="A611" t="s">
        <v>48</v>
      </c>
      <c r="B611">
        <v>15</v>
      </c>
      <c r="C611">
        <f t="shared" si="18"/>
        <v>15</v>
      </c>
      <c r="D611" t="str">
        <f t="shared" si="19"/>
        <v>HyperOne15</v>
      </c>
      <c r="E611" s="18">
        <v>2754557</v>
      </c>
    </row>
    <row r="612" spans="1:5" hidden="1" x14ac:dyDescent="0.3">
      <c r="A612" t="s">
        <v>48</v>
      </c>
      <c r="B612">
        <v>1</v>
      </c>
      <c r="C612">
        <f t="shared" si="18"/>
        <v>1</v>
      </c>
      <c r="D612" t="str">
        <f t="shared" si="19"/>
        <v>HyperOne1</v>
      </c>
      <c r="E612" s="18">
        <v>33750000</v>
      </c>
    </row>
    <row r="613" spans="1:5" hidden="1" x14ac:dyDescent="0.3">
      <c r="A613" t="s">
        <v>178</v>
      </c>
      <c r="B613">
        <v>1</v>
      </c>
      <c r="C613">
        <f t="shared" si="18"/>
        <v>1</v>
      </c>
      <c r="D613" t="str">
        <f t="shared" si="19"/>
        <v>HyperOne-Steel Supply1</v>
      </c>
      <c r="E613" s="18">
        <v>4724997</v>
      </c>
    </row>
    <row r="614" spans="1:5" hidden="1" x14ac:dyDescent="0.3">
      <c r="A614" t="s">
        <v>178</v>
      </c>
      <c r="B614">
        <v>2</v>
      </c>
      <c r="C614">
        <f t="shared" si="18"/>
        <v>2</v>
      </c>
      <c r="D614" t="str">
        <f t="shared" si="19"/>
        <v>HyperOne-Steel Supply2</v>
      </c>
      <c r="E614" s="18">
        <v>980000</v>
      </c>
    </row>
    <row r="615" spans="1:5" hidden="1" x14ac:dyDescent="0.3">
      <c r="A615" t="s">
        <v>178</v>
      </c>
      <c r="B615">
        <v>3</v>
      </c>
      <c r="C615">
        <f t="shared" si="18"/>
        <v>3</v>
      </c>
      <c r="D615" t="str">
        <f t="shared" si="19"/>
        <v>HyperOne-Steel Supply3</v>
      </c>
      <c r="E615" s="18">
        <v>1165162</v>
      </c>
    </row>
    <row r="616" spans="1:5" hidden="1" x14ac:dyDescent="0.3">
      <c r="A616" t="s">
        <v>178</v>
      </c>
      <c r="B616">
        <v>4</v>
      </c>
      <c r="C616">
        <f t="shared" si="18"/>
        <v>4</v>
      </c>
      <c r="D616" t="str">
        <f t="shared" si="19"/>
        <v>HyperOne-Steel Supply4</v>
      </c>
      <c r="E616" s="18">
        <v>4993651</v>
      </c>
    </row>
    <row r="617" spans="1:5" hidden="1" x14ac:dyDescent="0.3">
      <c r="A617" t="s">
        <v>178</v>
      </c>
      <c r="B617">
        <v>5</v>
      </c>
      <c r="C617">
        <f t="shared" si="18"/>
        <v>5</v>
      </c>
      <c r="D617" t="str">
        <f t="shared" si="19"/>
        <v>HyperOne-Steel Supply5</v>
      </c>
      <c r="E617" s="18">
        <v>305602</v>
      </c>
    </row>
    <row r="618" spans="1:5" hidden="1" x14ac:dyDescent="0.3">
      <c r="A618" t="s">
        <v>178</v>
      </c>
      <c r="B618">
        <v>6</v>
      </c>
      <c r="C618">
        <f t="shared" si="18"/>
        <v>6</v>
      </c>
      <c r="D618" t="str">
        <f t="shared" si="19"/>
        <v>HyperOne-Steel Supply6</v>
      </c>
      <c r="E618" s="18">
        <v>3490984</v>
      </c>
    </row>
    <row r="619" spans="1:5" hidden="1" x14ac:dyDescent="0.3">
      <c r="A619" t="s">
        <v>177</v>
      </c>
      <c r="B619">
        <v>1</v>
      </c>
      <c r="C619">
        <f t="shared" si="18"/>
        <v>1</v>
      </c>
      <c r="D619" t="str">
        <f t="shared" si="19"/>
        <v>HyperOne-VAT 1,2,31</v>
      </c>
      <c r="E619" s="18">
        <v>1171706</v>
      </c>
    </row>
    <row r="620" spans="1:5" hidden="1" x14ac:dyDescent="0.3">
      <c r="A620" t="s">
        <v>46</v>
      </c>
      <c r="B620">
        <v>1</v>
      </c>
      <c r="C620">
        <f t="shared" si="18"/>
        <v>1</v>
      </c>
      <c r="D620" t="str">
        <f t="shared" si="19"/>
        <v>IKEA1</v>
      </c>
      <c r="E620" s="18">
        <v>4032556.9</v>
      </c>
    </row>
    <row r="621" spans="1:5" hidden="1" x14ac:dyDescent="0.3">
      <c r="A621" t="s">
        <v>46</v>
      </c>
      <c r="B621">
        <v>2</v>
      </c>
      <c r="C621">
        <f t="shared" si="18"/>
        <v>2</v>
      </c>
      <c r="D621" t="str">
        <f t="shared" si="19"/>
        <v>IKEA2</v>
      </c>
      <c r="E621" s="18">
        <v>10633715.550000001</v>
      </c>
    </row>
    <row r="622" spans="1:5" hidden="1" x14ac:dyDescent="0.3">
      <c r="A622" t="s">
        <v>46</v>
      </c>
      <c r="B622">
        <v>3</v>
      </c>
      <c r="C622">
        <f t="shared" si="18"/>
        <v>3</v>
      </c>
      <c r="D622" t="str">
        <f t="shared" si="19"/>
        <v>IKEA3</v>
      </c>
      <c r="E622" s="18">
        <v>7184168.1799999997</v>
      </c>
    </row>
    <row r="623" spans="1:5" hidden="1" x14ac:dyDescent="0.3">
      <c r="A623" t="s">
        <v>46</v>
      </c>
      <c r="B623">
        <v>4</v>
      </c>
      <c r="C623">
        <f t="shared" si="18"/>
        <v>4</v>
      </c>
      <c r="D623" t="str">
        <f t="shared" si="19"/>
        <v>IKEA4</v>
      </c>
      <c r="E623" s="18">
        <v>8278802.0700000003</v>
      </c>
    </row>
    <row r="624" spans="1:5" hidden="1" x14ac:dyDescent="0.3">
      <c r="A624" t="s">
        <v>46</v>
      </c>
      <c r="B624">
        <v>5</v>
      </c>
      <c r="C624">
        <f t="shared" si="18"/>
        <v>5</v>
      </c>
      <c r="D624" t="str">
        <f t="shared" si="19"/>
        <v>IKEA5</v>
      </c>
      <c r="E624" s="18">
        <v>7929959.8080264777</v>
      </c>
    </row>
    <row r="625" spans="1:5" hidden="1" x14ac:dyDescent="0.3">
      <c r="A625" t="s">
        <v>46</v>
      </c>
      <c r="B625">
        <v>6</v>
      </c>
      <c r="C625">
        <f t="shared" si="18"/>
        <v>6</v>
      </c>
      <c r="D625" t="str">
        <f t="shared" si="19"/>
        <v>IKEA6</v>
      </c>
      <c r="E625" s="18">
        <v>3899213.68</v>
      </c>
    </row>
    <row r="626" spans="1:5" hidden="1" x14ac:dyDescent="0.3">
      <c r="A626" t="s">
        <v>46</v>
      </c>
      <c r="B626">
        <v>7</v>
      </c>
      <c r="C626">
        <f t="shared" si="18"/>
        <v>7</v>
      </c>
      <c r="D626" t="str">
        <f t="shared" si="19"/>
        <v>IKEA7</v>
      </c>
      <c r="E626" s="18">
        <v>6161858.9100000001</v>
      </c>
    </row>
    <row r="627" spans="1:5" hidden="1" x14ac:dyDescent="0.3">
      <c r="A627" t="s">
        <v>46</v>
      </c>
      <c r="B627">
        <v>8</v>
      </c>
      <c r="C627">
        <f t="shared" si="18"/>
        <v>8</v>
      </c>
      <c r="D627" t="str">
        <f t="shared" si="19"/>
        <v>IKEA8</v>
      </c>
      <c r="E627" s="18">
        <v>13080191.130000001</v>
      </c>
    </row>
    <row r="628" spans="1:5" hidden="1" x14ac:dyDescent="0.3">
      <c r="A628" t="s">
        <v>46</v>
      </c>
      <c r="B628">
        <v>9</v>
      </c>
      <c r="C628">
        <f t="shared" si="18"/>
        <v>9</v>
      </c>
      <c r="D628" t="str">
        <f t="shared" si="19"/>
        <v>IKEA9</v>
      </c>
      <c r="E628" s="18">
        <v>21936362.84</v>
      </c>
    </row>
    <row r="629" spans="1:5" hidden="1" x14ac:dyDescent="0.3">
      <c r="A629" t="s">
        <v>46</v>
      </c>
      <c r="B629">
        <v>10</v>
      </c>
      <c r="C629">
        <f t="shared" si="18"/>
        <v>10</v>
      </c>
      <c r="D629" t="str">
        <f t="shared" si="19"/>
        <v>IKEA10</v>
      </c>
      <c r="E629" s="18">
        <v>10981834.92</v>
      </c>
    </row>
    <row r="630" spans="1:5" hidden="1" x14ac:dyDescent="0.3">
      <c r="A630" t="s">
        <v>46</v>
      </c>
      <c r="B630">
        <v>11</v>
      </c>
      <c r="C630">
        <f t="shared" si="18"/>
        <v>11</v>
      </c>
      <c r="D630" t="str">
        <f t="shared" si="19"/>
        <v>IKEA11</v>
      </c>
      <c r="E630" s="18">
        <v>16592416.379999999</v>
      </c>
    </row>
    <row r="631" spans="1:5" hidden="1" x14ac:dyDescent="0.3">
      <c r="A631" t="s">
        <v>46</v>
      </c>
      <c r="B631">
        <v>12</v>
      </c>
      <c r="C631">
        <f t="shared" si="18"/>
        <v>12</v>
      </c>
      <c r="D631" t="str">
        <f t="shared" si="19"/>
        <v>IKEA12</v>
      </c>
      <c r="E631" s="18">
        <v>15898929.26</v>
      </c>
    </row>
    <row r="632" spans="1:5" hidden="1" x14ac:dyDescent="0.3">
      <c r="A632" t="s">
        <v>46</v>
      </c>
      <c r="B632">
        <v>13</v>
      </c>
      <c r="C632">
        <f t="shared" si="18"/>
        <v>13</v>
      </c>
      <c r="D632" t="str">
        <f t="shared" si="19"/>
        <v>IKEA13</v>
      </c>
      <c r="E632" s="18">
        <v>5400893.3099999996</v>
      </c>
    </row>
    <row r="633" spans="1:5" hidden="1" x14ac:dyDescent="0.3">
      <c r="A633" t="s">
        <v>46</v>
      </c>
      <c r="B633">
        <v>14</v>
      </c>
      <c r="C633">
        <f t="shared" si="18"/>
        <v>14</v>
      </c>
      <c r="D633" t="str">
        <f t="shared" si="19"/>
        <v>IKEA14</v>
      </c>
      <c r="E633" s="18">
        <v>15116863.460000001</v>
      </c>
    </row>
    <row r="634" spans="1:5" hidden="1" x14ac:dyDescent="0.3">
      <c r="A634" t="s">
        <v>46</v>
      </c>
      <c r="B634">
        <v>1</v>
      </c>
      <c r="C634">
        <f t="shared" si="18"/>
        <v>1</v>
      </c>
      <c r="D634" t="str">
        <f t="shared" si="19"/>
        <v>IKEA1</v>
      </c>
      <c r="E634" s="18">
        <v>5000000</v>
      </c>
    </row>
    <row r="635" spans="1:5" hidden="1" x14ac:dyDescent="0.3">
      <c r="A635" t="s">
        <v>46</v>
      </c>
      <c r="B635">
        <v>2</v>
      </c>
      <c r="C635">
        <f t="shared" si="18"/>
        <v>2</v>
      </c>
      <c r="D635" t="str">
        <f t="shared" si="19"/>
        <v>IKEA2</v>
      </c>
      <c r="E635" s="18">
        <v>428986.9</v>
      </c>
    </row>
    <row r="636" spans="1:5" hidden="1" x14ac:dyDescent="0.3">
      <c r="A636" t="s">
        <v>46</v>
      </c>
      <c r="B636">
        <v>3</v>
      </c>
      <c r="C636">
        <f t="shared" si="18"/>
        <v>3</v>
      </c>
      <c r="D636" t="str">
        <f t="shared" si="19"/>
        <v>IKEA3</v>
      </c>
      <c r="E636" s="18">
        <v>4951900.8</v>
      </c>
    </row>
    <row r="637" spans="1:5" hidden="1" x14ac:dyDescent="0.3">
      <c r="A637" t="s">
        <v>46</v>
      </c>
      <c r="B637">
        <v>4</v>
      </c>
      <c r="C637">
        <f t="shared" si="18"/>
        <v>4</v>
      </c>
      <c r="D637" t="str">
        <f t="shared" si="19"/>
        <v>IKEA4</v>
      </c>
      <c r="E637" s="18">
        <v>2116049.37</v>
      </c>
    </row>
    <row r="638" spans="1:5" hidden="1" x14ac:dyDescent="0.3">
      <c r="A638" t="s">
        <v>46</v>
      </c>
      <c r="B638">
        <v>5</v>
      </c>
      <c r="C638">
        <f t="shared" si="18"/>
        <v>5</v>
      </c>
      <c r="D638" t="str">
        <f t="shared" si="19"/>
        <v>IKEA5</v>
      </c>
      <c r="E638" s="18">
        <v>21562500</v>
      </c>
    </row>
    <row r="639" spans="1:5" hidden="1" x14ac:dyDescent="0.3">
      <c r="A639" t="s">
        <v>46</v>
      </c>
      <c r="B639">
        <v>6</v>
      </c>
      <c r="C639">
        <f t="shared" si="18"/>
        <v>6</v>
      </c>
      <c r="D639" t="str">
        <f t="shared" si="19"/>
        <v>IKEA6</v>
      </c>
      <c r="E639" s="18">
        <v>1818917</v>
      </c>
    </row>
    <row r="640" spans="1:5" hidden="1" x14ac:dyDescent="0.3">
      <c r="A640" t="s">
        <v>46</v>
      </c>
      <c r="B640">
        <v>7</v>
      </c>
      <c r="C640">
        <f t="shared" ref="C640:C703" si="20">ROUNDDOWN(B640,0)</f>
        <v>7</v>
      </c>
      <c r="D640" t="str">
        <f t="shared" ref="D640:D703" si="21">A640&amp;C640</f>
        <v>IKEA7</v>
      </c>
      <c r="E640" s="18">
        <v>3751873.62</v>
      </c>
    </row>
    <row r="641" spans="1:5" hidden="1" x14ac:dyDescent="0.3">
      <c r="A641" t="s">
        <v>46</v>
      </c>
      <c r="B641">
        <v>8</v>
      </c>
      <c r="C641">
        <f t="shared" si="20"/>
        <v>8</v>
      </c>
      <c r="D641" t="str">
        <f t="shared" si="21"/>
        <v>IKEA8</v>
      </c>
      <c r="E641" s="18">
        <v>525633.82999999996</v>
      </c>
    </row>
    <row r="642" spans="1:5" hidden="1" x14ac:dyDescent="0.3">
      <c r="A642" t="s">
        <v>200</v>
      </c>
      <c r="B642">
        <v>1</v>
      </c>
      <c r="C642">
        <f t="shared" si="20"/>
        <v>1</v>
      </c>
      <c r="D642" t="str">
        <f t="shared" si="21"/>
        <v>IKEA-Retention Release1</v>
      </c>
      <c r="E642" s="18">
        <v>5552983.5999999996</v>
      </c>
    </row>
    <row r="643" spans="1:5" hidden="1" x14ac:dyDescent="0.3">
      <c r="A643" t="s">
        <v>3</v>
      </c>
      <c r="B643">
        <v>19</v>
      </c>
      <c r="C643">
        <f t="shared" si="20"/>
        <v>19</v>
      </c>
      <c r="D643" t="str">
        <f t="shared" si="21"/>
        <v>JICA19</v>
      </c>
      <c r="E643" s="18">
        <v>1141675.9099999999</v>
      </c>
    </row>
    <row r="644" spans="1:5" hidden="1" x14ac:dyDescent="0.3">
      <c r="A644" t="s">
        <v>3</v>
      </c>
      <c r="B644">
        <v>20</v>
      </c>
      <c r="C644">
        <f t="shared" si="20"/>
        <v>20</v>
      </c>
      <c r="D644" t="str">
        <f t="shared" si="21"/>
        <v>JICA20</v>
      </c>
      <c r="E644" s="18">
        <v>413014.8</v>
      </c>
    </row>
    <row r="645" spans="1:5" hidden="1" x14ac:dyDescent="0.3">
      <c r="A645" t="s">
        <v>158</v>
      </c>
      <c r="B645">
        <v>1</v>
      </c>
      <c r="C645">
        <f t="shared" si="20"/>
        <v>1</v>
      </c>
      <c r="D645" t="str">
        <f t="shared" si="21"/>
        <v>JICA-Site Offices Rental Payment Request1</v>
      </c>
      <c r="E645" s="18">
        <v>75000</v>
      </c>
    </row>
    <row r="646" spans="1:5" hidden="1" x14ac:dyDescent="0.3">
      <c r="A646" t="s">
        <v>158</v>
      </c>
      <c r="B646">
        <v>2</v>
      </c>
      <c r="C646">
        <f t="shared" si="20"/>
        <v>2</v>
      </c>
      <c r="D646" t="str">
        <f t="shared" si="21"/>
        <v>JICA-Site Offices Rental Payment Request2</v>
      </c>
      <c r="E646" s="18">
        <v>75000</v>
      </c>
    </row>
    <row r="647" spans="1:5" hidden="1" x14ac:dyDescent="0.3">
      <c r="A647" t="s">
        <v>158</v>
      </c>
      <c r="B647">
        <v>3</v>
      </c>
      <c r="C647">
        <f t="shared" si="20"/>
        <v>3</v>
      </c>
      <c r="D647" t="str">
        <f t="shared" si="21"/>
        <v>JICA-Site Offices Rental Payment Request3</v>
      </c>
      <c r="E647" s="18">
        <v>75000</v>
      </c>
    </row>
    <row r="648" spans="1:5" hidden="1" x14ac:dyDescent="0.3">
      <c r="A648" t="s">
        <v>158</v>
      </c>
      <c r="B648">
        <v>4</v>
      </c>
      <c r="C648">
        <f t="shared" si="20"/>
        <v>4</v>
      </c>
      <c r="D648" t="str">
        <f t="shared" si="21"/>
        <v>JICA-Site Offices Rental Payment Request4</v>
      </c>
      <c r="E648" s="18">
        <v>75000</v>
      </c>
    </row>
    <row r="649" spans="1:5" hidden="1" x14ac:dyDescent="0.3">
      <c r="A649" t="s">
        <v>67</v>
      </c>
      <c r="B649">
        <v>1</v>
      </c>
      <c r="C649">
        <f t="shared" si="20"/>
        <v>1</v>
      </c>
      <c r="D649" t="str">
        <f t="shared" si="21"/>
        <v>Kafr Shokr 1</v>
      </c>
      <c r="E649" s="18">
        <v>28845197.399999999</v>
      </c>
    </row>
    <row r="650" spans="1:5" hidden="1" x14ac:dyDescent="0.3">
      <c r="A650" t="s">
        <v>67</v>
      </c>
      <c r="B650">
        <v>2</v>
      </c>
      <c r="C650">
        <f t="shared" si="20"/>
        <v>2</v>
      </c>
      <c r="D650" t="str">
        <f t="shared" si="21"/>
        <v>Kafr Shokr 2</v>
      </c>
      <c r="E650" s="18">
        <v>6242742.2000000002</v>
      </c>
    </row>
    <row r="651" spans="1:5" hidden="1" x14ac:dyDescent="0.3">
      <c r="A651" t="s">
        <v>67</v>
      </c>
      <c r="B651">
        <v>3</v>
      </c>
      <c r="C651">
        <f t="shared" si="20"/>
        <v>3</v>
      </c>
      <c r="D651" t="str">
        <f t="shared" si="21"/>
        <v>Kafr Shokr 3</v>
      </c>
      <c r="E651" s="18">
        <v>8372664.9000000004</v>
      </c>
    </row>
    <row r="652" spans="1:5" hidden="1" x14ac:dyDescent="0.3">
      <c r="A652" t="s">
        <v>67</v>
      </c>
      <c r="B652">
        <v>4</v>
      </c>
      <c r="C652">
        <f t="shared" si="20"/>
        <v>4</v>
      </c>
      <c r="D652" t="str">
        <f t="shared" si="21"/>
        <v>Kafr Shokr 4</v>
      </c>
      <c r="E652" s="18">
        <v>8190447.9000000004</v>
      </c>
    </row>
    <row r="653" spans="1:5" hidden="1" x14ac:dyDescent="0.3">
      <c r="A653" t="s">
        <v>67</v>
      </c>
      <c r="B653">
        <v>5</v>
      </c>
      <c r="C653">
        <f t="shared" si="20"/>
        <v>5</v>
      </c>
      <c r="D653" t="str">
        <f t="shared" si="21"/>
        <v>Kafr Shokr 5</v>
      </c>
      <c r="E653" s="18">
        <v>5371513.6500000004</v>
      </c>
    </row>
    <row r="654" spans="1:5" hidden="1" x14ac:dyDescent="0.3">
      <c r="A654" t="s">
        <v>67</v>
      </c>
      <c r="B654">
        <v>6</v>
      </c>
      <c r="C654">
        <f t="shared" si="20"/>
        <v>6</v>
      </c>
      <c r="D654" t="str">
        <f t="shared" si="21"/>
        <v>Kafr Shokr 6</v>
      </c>
      <c r="E654" s="18">
        <v>444257.7</v>
      </c>
    </row>
    <row r="655" spans="1:5" hidden="1" x14ac:dyDescent="0.3">
      <c r="A655" t="s">
        <v>67</v>
      </c>
      <c r="B655">
        <v>7</v>
      </c>
      <c r="C655">
        <f t="shared" si="20"/>
        <v>7</v>
      </c>
      <c r="D655" t="str">
        <f t="shared" si="21"/>
        <v>Kafr Shokr 7</v>
      </c>
      <c r="E655" s="18">
        <v>26652960.079999998</v>
      </c>
    </row>
    <row r="656" spans="1:5" hidden="1" x14ac:dyDescent="0.3">
      <c r="A656" t="s">
        <v>67</v>
      </c>
      <c r="B656">
        <v>8</v>
      </c>
      <c r="C656">
        <f t="shared" si="20"/>
        <v>8</v>
      </c>
      <c r="D656" t="str">
        <f t="shared" si="21"/>
        <v>Kafr Shokr 8</v>
      </c>
      <c r="E656" s="18">
        <v>2028646.62</v>
      </c>
    </row>
    <row r="657" spans="1:5" hidden="1" x14ac:dyDescent="0.3">
      <c r="A657" t="s">
        <v>67</v>
      </c>
      <c r="B657">
        <v>9</v>
      </c>
      <c r="C657">
        <f t="shared" si="20"/>
        <v>9</v>
      </c>
      <c r="D657" t="str">
        <f t="shared" si="21"/>
        <v>Kafr Shokr 9</v>
      </c>
      <c r="E657" s="18">
        <v>678824.25</v>
      </c>
    </row>
    <row r="658" spans="1:5" hidden="1" x14ac:dyDescent="0.3">
      <c r="A658" t="s">
        <v>67</v>
      </c>
      <c r="B658">
        <v>9.1</v>
      </c>
      <c r="C658">
        <f t="shared" si="20"/>
        <v>9</v>
      </c>
      <c r="D658" t="str">
        <f t="shared" si="21"/>
        <v>Kafr Shokr 9</v>
      </c>
      <c r="E658" s="18">
        <v>4133066.85</v>
      </c>
    </row>
    <row r="659" spans="1:5" hidden="1" x14ac:dyDescent="0.3">
      <c r="A659" t="s">
        <v>67</v>
      </c>
      <c r="B659">
        <v>10</v>
      </c>
      <c r="C659">
        <f t="shared" si="20"/>
        <v>10</v>
      </c>
      <c r="D659" t="str">
        <f t="shared" si="21"/>
        <v>Kafr Shokr 10</v>
      </c>
      <c r="E659" s="18">
        <v>2390708.7000000002</v>
      </c>
    </row>
    <row r="660" spans="1:5" hidden="1" x14ac:dyDescent="0.3">
      <c r="A660" t="s">
        <v>196</v>
      </c>
      <c r="B660">
        <v>1</v>
      </c>
      <c r="C660">
        <f t="shared" si="20"/>
        <v>1</v>
      </c>
      <c r="D660" t="str">
        <f t="shared" si="21"/>
        <v>Kafr Shokr - Retention Release1</v>
      </c>
      <c r="E660" s="18">
        <v>884808.35</v>
      </c>
    </row>
    <row r="661" spans="1:5" hidden="1" x14ac:dyDescent="0.3">
      <c r="A661" t="s">
        <v>60</v>
      </c>
      <c r="B661">
        <v>1</v>
      </c>
      <c r="C661">
        <f t="shared" si="20"/>
        <v>1</v>
      </c>
      <c r="D661" t="str">
        <f t="shared" si="21"/>
        <v>Katameya - Creeks1</v>
      </c>
      <c r="E661" s="18">
        <v>2741191.29</v>
      </c>
    </row>
    <row r="662" spans="1:5" hidden="1" x14ac:dyDescent="0.3">
      <c r="A662" t="s">
        <v>60</v>
      </c>
      <c r="B662">
        <v>2</v>
      </c>
      <c r="C662">
        <f t="shared" si="20"/>
        <v>2</v>
      </c>
      <c r="D662" t="str">
        <f t="shared" si="21"/>
        <v>Katameya - Creeks2</v>
      </c>
      <c r="E662" s="18">
        <v>11302769.940935178</v>
      </c>
    </row>
    <row r="663" spans="1:5" hidden="1" x14ac:dyDescent="0.3">
      <c r="A663" t="s">
        <v>60</v>
      </c>
      <c r="B663">
        <v>3</v>
      </c>
      <c r="C663">
        <f t="shared" si="20"/>
        <v>3</v>
      </c>
      <c r="D663" t="str">
        <f t="shared" si="21"/>
        <v>Katameya - Creeks3</v>
      </c>
      <c r="E663" s="18">
        <v>39570120.899999999</v>
      </c>
    </row>
    <row r="664" spans="1:5" hidden="1" x14ac:dyDescent="0.3">
      <c r="A664" t="s">
        <v>60</v>
      </c>
      <c r="B664">
        <v>4</v>
      </c>
      <c r="C664">
        <f t="shared" si="20"/>
        <v>4</v>
      </c>
      <c r="D664" t="str">
        <f t="shared" si="21"/>
        <v>Katameya - Creeks4</v>
      </c>
      <c r="E664" s="18">
        <v>9000000</v>
      </c>
    </row>
    <row r="665" spans="1:5" hidden="1" x14ac:dyDescent="0.3">
      <c r="A665" t="s">
        <v>60</v>
      </c>
      <c r="B665">
        <v>4.0999999999999996</v>
      </c>
      <c r="C665">
        <f t="shared" si="20"/>
        <v>4</v>
      </c>
      <c r="D665" t="str">
        <f t="shared" si="21"/>
        <v>Katameya - Creeks4</v>
      </c>
      <c r="E665" s="18">
        <v>20688637.309999999</v>
      </c>
    </row>
    <row r="666" spans="1:5" hidden="1" x14ac:dyDescent="0.3">
      <c r="A666" t="s">
        <v>60</v>
      </c>
      <c r="B666">
        <v>5</v>
      </c>
      <c r="C666">
        <f t="shared" si="20"/>
        <v>5</v>
      </c>
      <c r="D666" t="str">
        <f t="shared" si="21"/>
        <v>Katameya - Creeks5</v>
      </c>
      <c r="E666" s="18">
        <v>40006572.359999999</v>
      </c>
    </row>
    <row r="667" spans="1:5" hidden="1" x14ac:dyDescent="0.3">
      <c r="A667" t="s">
        <v>60</v>
      </c>
      <c r="B667">
        <v>6</v>
      </c>
      <c r="C667">
        <f t="shared" si="20"/>
        <v>6</v>
      </c>
      <c r="D667" t="str">
        <f t="shared" si="21"/>
        <v>Katameya - Creeks6</v>
      </c>
      <c r="E667" s="18">
        <v>29363826.77</v>
      </c>
    </row>
    <row r="668" spans="1:5" hidden="1" x14ac:dyDescent="0.3">
      <c r="A668" t="s">
        <v>60</v>
      </c>
      <c r="B668">
        <v>7</v>
      </c>
      <c r="C668">
        <f t="shared" si="20"/>
        <v>7</v>
      </c>
      <c r="D668" t="str">
        <f t="shared" si="21"/>
        <v>Katameya - Creeks7</v>
      </c>
      <c r="E668" s="18">
        <v>24380443</v>
      </c>
    </row>
    <row r="669" spans="1:5" hidden="1" x14ac:dyDescent="0.3">
      <c r="A669" t="s">
        <v>60</v>
      </c>
      <c r="B669">
        <v>7.1</v>
      </c>
      <c r="C669">
        <f t="shared" si="20"/>
        <v>7</v>
      </c>
      <c r="D669" t="str">
        <f t="shared" si="21"/>
        <v>Katameya - Creeks7</v>
      </c>
      <c r="E669" s="18">
        <v>20000000</v>
      </c>
    </row>
    <row r="670" spans="1:5" hidden="1" x14ac:dyDescent="0.3">
      <c r="A670" t="s">
        <v>60</v>
      </c>
      <c r="B670">
        <v>8</v>
      </c>
      <c r="C670">
        <f t="shared" si="20"/>
        <v>8</v>
      </c>
      <c r="D670" t="str">
        <f t="shared" si="21"/>
        <v>Katameya - Creeks8</v>
      </c>
      <c r="E670" s="18">
        <v>20000000</v>
      </c>
    </row>
    <row r="671" spans="1:5" hidden="1" x14ac:dyDescent="0.3">
      <c r="A671" t="s">
        <v>60</v>
      </c>
      <c r="B671">
        <v>8.1</v>
      </c>
      <c r="C671">
        <f t="shared" si="20"/>
        <v>8</v>
      </c>
      <c r="D671" t="str">
        <f t="shared" si="21"/>
        <v>Katameya - Creeks8</v>
      </c>
      <c r="E671" s="18">
        <v>20343227.98</v>
      </c>
    </row>
    <row r="672" spans="1:5" hidden="1" x14ac:dyDescent="0.3">
      <c r="A672" t="s">
        <v>60</v>
      </c>
      <c r="B672">
        <v>9</v>
      </c>
      <c r="C672">
        <f t="shared" si="20"/>
        <v>9</v>
      </c>
      <c r="D672" t="str">
        <f t="shared" si="21"/>
        <v>Katameya - Creeks9</v>
      </c>
      <c r="E672" s="18">
        <v>20000000</v>
      </c>
    </row>
    <row r="673" spans="1:5" hidden="1" x14ac:dyDescent="0.3">
      <c r="A673" t="s">
        <v>60</v>
      </c>
      <c r="B673">
        <v>9.1</v>
      </c>
      <c r="C673">
        <f t="shared" si="20"/>
        <v>9</v>
      </c>
      <c r="D673" t="str">
        <f t="shared" si="21"/>
        <v>Katameya - Creeks9</v>
      </c>
      <c r="E673" s="18">
        <v>10000000</v>
      </c>
    </row>
    <row r="674" spans="1:5" hidden="1" x14ac:dyDescent="0.3">
      <c r="A674" t="s">
        <v>60</v>
      </c>
      <c r="B674">
        <v>9.1999999999999993</v>
      </c>
      <c r="C674">
        <f t="shared" si="20"/>
        <v>9</v>
      </c>
      <c r="D674" t="str">
        <f t="shared" si="21"/>
        <v>Katameya - Creeks9</v>
      </c>
      <c r="E674" s="18">
        <v>13056438.189999998</v>
      </c>
    </row>
    <row r="675" spans="1:5" hidden="1" x14ac:dyDescent="0.3">
      <c r="A675" t="s">
        <v>60</v>
      </c>
      <c r="B675">
        <v>10</v>
      </c>
      <c r="C675">
        <f t="shared" si="20"/>
        <v>10</v>
      </c>
      <c r="D675" t="str">
        <f t="shared" si="21"/>
        <v>Katameya - Creeks10</v>
      </c>
      <c r="E675" s="18">
        <v>61159972.969999999</v>
      </c>
    </row>
    <row r="676" spans="1:5" hidden="1" x14ac:dyDescent="0.3">
      <c r="A676" t="s">
        <v>60</v>
      </c>
      <c r="B676">
        <v>11</v>
      </c>
      <c r="C676">
        <f t="shared" si="20"/>
        <v>11</v>
      </c>
      <c r="D676" t="str">
        <f t="shared" si="21"/>
        <v>Katameya - Creeks11</v>
      </c>
      <c r="E676" s="18">
        <v>43214038.280000001</v>
      </c>
    </row>
    <row r="677" spans="1:5" hidden="1" x14ac:dyDescent="0.3">
      <c r="A677" t="s">
        <v>60</v>
      </c>
      <c r="B677">
        <v>12</v>
      </c>
      <c r="C677">
        <f t="shared" si="20"/>
        <v>12</v>
      </c>
      <c r="D677" t="str">
        <f t="shared" si="21"/>
        <v>Katameya - Creeks12</v>
      </c>
      <c r="E677" s="18">
        <v>36461301.549999997</v>
      </c>
    </row>
    <row r="678" spans="1:5" hidden="1" x14ac:dyDescent="0.3">
      <c r="A678" t="s">
        <v>60</v>
      </c>
      <c r="B678">
        <v>13</v>
      </c>
      <c r="C678">
        <f t="shared" si="20"/>
        <v>13</v>
      </c>
      <c r="D678" t="str">
        <f t="shared" si="21"/>
        <v>Katameya - Creeks13</v>
      </c>
      <c r="E678" s="18">
        <v>39353596.009999998</v>
      </c>
    </row>
    <row r="679" spans="1:5" hidden="1" x14ac:dyDescent="0.3">
      <c r="A679" t="s">
        <v>60</v>
      </c>
      <c r="B679">
        <v>14</v>
      </c>
      <c r="C679">
        <f t="shared" si="20"/>
        <v>14</v>
      </c>
      <c r="D679" t="str">
        <f t="shared" si="21"/>
        <v>Katameya - Creeks14</v>
      </c>
      <c r="E679" s="18">
        <v>45904629.979999997</v>
      </c>
    </row>
    <row r="680" spans="1:5" hidden="1" x14ac:dyDescent="0.3">
      <c r="A680" t="s">
        <v>60</v>
      </c>
      <c r="B680">
        <v>15</v>
      </c>
      <c r="C680">
        <f t="shared" si="20"/>
        <v>15</v>
      </c>
      <c r="D680" t="str">
        <f t="shared" si="21"/>
        <v>Katameya - Creeks15</v>
      </c>
      <c r="E680" s="18">
        <v>49567395</v>
      </c>
    </row>
    <row r="681" spans="1:5" hidden="1" x14ac:dyDescent="0.3">
      <c r="A681" t="s">
        <v>60</v>
      </c>
      <c r="B681">
        <v>16</v>
      </c>
      <c r="C681">
        <f t="shared" si="20"/>
        <v>16</v>
      </c>
      <c r="D681" t="str">
        <f t="shared" si="21"/>
        <v>Katameya - Creeks16</v>
      </c>
      <c r="E681" s="18">
        <v>25000000</v>
      </c>
    </row>
    <row r="682" spans="1:5" hidden="1" x14ac:dyDescent="0.3">
      <c r="A682" t="s">
        <v>60</v>
      </c>
      <c r="B682">
        <v>16.100000000000001</v>
      </c>
      <c r="C682">
        <f t="shared" si="20"/>
        <v>16</v>
      </c>
      <c r="D682" t="str">
        <f t="shared" si="21"/>
        <v>Katameya - Creeks16</v>
      </c>
      <c r="E682" s="18">
        <v>19583744</v>
      </c>
    </row>
    <row r="683" spans="1:5" hidden="1" x14ac:dyDescent="0.3">
      <c r="A683" t="s">
        <v>60</v>
      </c>
      <c r="B683">
        <v>17</v>
      </c>
      <c r="C683">
        <f t="shared" si="20"/>
        <v>17</v>
      </c>
      <c r="D683" t="str">
        <f t="shared" si="21"/>
        <v>Katameya - Creeks17</v>
      </c>
      <c r="E683" s="18">
        <v>20000000</v>
      </c>
    </row>
    <row r="684" spans="1:5" hidden="1" x14ac:dyDescent="0.3">
      <c r="A684" t="s">
        <v>60</v>
      </c>
      <c r="B684">
        <v>17.100000000000001</v>
      </c>
      <c r="C684">
        <f t="shared" si="20"/>
        <v>17</v>
      </c>
      <c r="D684" t="str">
        <f t="shared" si="21"/>
        <v>Katameya - Creeks17</v>
      </c>
      <c r="E684" s="18">
        <v>16501027.74</v>
      </c>
    </row>
    <row r="685" spans="1:5" hidden="1" x14ac:dyDescent="0.3">
      <c r="A685" t="s">
        <v>60</v>
      </c>
      <c r="B685">
        <v>18</v>
      </c>
      <c r="C685">
        <f t="shared" si="20"/>
        <v>18</v>
      </c>
      <c r="D685" t="str">
        <f t="shared" si="21"/>
        <v>Katameya - Creeks18</v>
      </c>
      <c r="E685" s="18">
        <v>21565441.800000001</v>
      </c>
    </row>
    <row r="686" spans="1:5" hidden="1" x14ac:dyDescent="0.3">
      <c r="A686" t="s">
        <v>60</v>
      </c>
      <c r="B686">
        <v>18.100000000000001</v>
      </c>
      <c r="C686">
        <f t="shared" si="20"/>
        <v>18</v>
      </c>
      <c r="D686" t="str">
        <f t="shared" si="21"/>
        <v>Katameya - Creeks18</v>
      </c>
      <c r="E686" s="18">
        <v>20000000</v>
      </c>
    </row>
    <row r="687" spans="1:5" hidden="1" x14ac:dyDescent="0.3">
      <c r="A687" t="s">
        <v>60</v>
      </c>
      <c r="B687">
        <v>19</v>
      </c>
      <c r="C687">
        <f t="shared" si="20"/>
        <v>19</v>
      </c>
      <c r="D687" t="str">
        <f t="shared" si="21"/>
        <v>Katameya - Creeks19</v>
      </c>
      <c r="E687" s="18">
        <v>20000000</v>
      </c>
    </row>
    <row r="688" spans="1:5" hidden="1" x14ac:dyDescent="0.3">
      <c r="A688" t="s">
        <v>60</v>
      </c>
      <c r="B688">
        <v>19.100000000000001</v>
      </c>
      <c r="C688">
        <f t="shared" si="20"/>
        <v>19</v>
      </c>
      <c r="D688" t="str">
        <f t="shared" si="21"/>
        <v>Katameya - Creeks19</v>
      </c>
      <c r="E688" s="18">
        <v>16081249.470000001</v>
      </c>
    </row>
    <row r="689" spans="1:5" hidden="1" x14ac:dyDescent="0.3">
      <c r="A689" t="s">
        <v>60</v>
      </c>
      <c r="B689">
        <v>20</v>
      </c>
      <c r="C689">
        <f t="shared" si="20"/>
        <v>20</v>
      </c>
      <c r="D689" t="str">
        <f t="shared" si="21"/>
        <v>Katameya - Creeks20</v>
      </c>
      <c r="E689" s="18">
        <v>15000000</v>
      </c>
    </row>
    <row r="690" spans="1:5" hidden="1" x14ac:dyDescent="0.3">
      <c r="A690" t="s">
        <v>60</v>
      </c>
      <c r="B690">
        <v>20.100000000000001</v>
      </c>
      <c r="C690">
        <f t="shared" si="20"/>
        <v>20</v>
      </c>
      <c r="D690" t="str">
        <f t="shared" si="21"/>
        <v>Katameya - Creeks20</v>
      </c>
      <c r="E690" s="18">
        <v>9569045</v>
      </c>
    </row>
    <row r="691" spans="1:5" hidden="1" x14ac:dyDescent="0.3">
      <c r="A691" t="s">
        <v>60</v>
      </c>
      <c r="B691">
        <v>21</v>
      </c>
      <c r="C691">
        <f t="shared" si="20"/>
        <v>21</v>
      </c>
      <c r="D691" t="str">
        <f t="shared" si="21"/>
        <v>Katameya - Creeks21</v>
      </c>
      <c r="E691" s="18">
        <v>20000000</v>
      </c>
    </row>
    <row r="692" spans="1:5" hidden="1" x14ac:dyDescent="0.3">
      <c r="A692" t="s">
        <v>60</v>
      </c>
      <c r="B692">
        <v>21.1</v>
      </c>
      <c r="C692">
        <f t="shared" si="20"/>
        <v>21</v>
      </c>
      <c r="D692" t="str">
        <f t="shared" si="21"/>
        <v>Katameya - Creeks21</v>
      </c>
      <c r="E692" s="18">
        <v>15259435.93</v>
      </c>
    </row>
    <row r="693" spans="1:5" hidden="1" x14ac:dyDescent="0.3">
      <c r="A693" t="s">
        <v>60</v>
      </c>
      <c r="B693">
        <v>22</v>
      </c>
      <c r="C693">
        <f t="shared" si="20"/>
        <v>22</v>
      </c>
      <c r="D693" t="str">
        <f t="shared" si="21"/>
        <v>Katameya - Creeks22</v>
      </c>
      <c r="E693" s="18">
        <v>10000000</v>
      </c>
    </row>
    <row r="694" spans="1:5" hidden="1" x14ac:dyDescent="0.3">
      <c r="A694" t="s">
        <v>60</v>
      </c>
      <c r="B694">
        <v>22.1</v>
      </c>
      <c r="C694">
        <f t="shared" si="20"/>
        <v>22</v>
      </c>
      <c r="D694" t="str">
        <f t="shared" si="21"/>
        <v>Katameya - Creeks22</v>
      </c>
      <c r="E694" s="18">
        <v>21299260.010000002</v>
      </c>
    </row>
    <row r="695" spans="1:5" hidden="1" x14ac:dyDescent="0.3">
      <c r="A695" t="s">
        <v>60</v>
      </c>
      <c r="B695">
        <v>23</v>
      </c>
      <c r="C695">
        <f t="shared" si="20"/>
        <v>23</v>
      </c>
      <c r="D695" t="str">
        <f t="shared" si="21"/>
        <v>Katameya - Creeks23</v>
      </c>
      <c r="E695" s="18">
        <v>8700739.9899999984</v>
      </c>
    </row>
    <row r="696" spans="1:5" hidden="1" x14ac:dyDescent="0.3">
      <c r="A696" t="s">
        <v>60</v>
      </c>
      <c r="B696">
        <v>23.1</v>
      </c>
      <c r="C696">
        <f t="shared" si="20"/>
        <v>23</v>
      </c>
      <c r="D696" t="str">
        <f t="shared" si="21"/>
        <v>Katameya - Creeks23</v>
      </c>
      <c r="E696" s="18">
        <v>21133993.080000002</v>
      </c>
    </row>
    <row r="697" spans="1:5" hidden="1" x14ac:dyDescent="0.3">
      <c r="A697" t="s">
        <v>60</v>
      </c>
      <c r="B697">
        <v>24</v>
      </c>
      <c r="C697">
        <f t="shared" si="20"/>
        <v>24</v>
      </c>
      <c r="D697" t="str">
        <f t="shared" si="21"/>
        <v>Katameya - Creeks24</v>
      </c>
      <c r="E697" s="18">
        <v>3866006.9199999981</v>
      </c>
    </row>
    <row r="698" spans="1:5" hidden="1" x14ac:dyDescent="0.3">
      <c r="A698" t="s">
        <v>60</v>
      </c>
      <c r="B698">
        <v>24.1</v>
      </c>
      <c r="C698">
        <f t="shared" si="20"/>
        <v>24</v>
      </c>
      <c r="D698" t="str">
        <f t="shared" si="21"/>
        <v>Katameya - Creeks24</v>
      </c>
      <c r="E698" s="18">
        <v>34010573</v>
      </c>
    </row>
    <row r="699" spans="1:5" hidden="1" x14ac:dyDescent="0.3">
      <c r="A699" t="s">
        <v>60</v>
      </c>
      <c r="B699">
        <v>25</v>
      </c>
      <c r="C699">
        <f t="shared" si="20"/>
        <v>25</v>
      </c>
      <c r="D699" t="str">
        <f t="shared" si="21"/>
        <v>Katameya - Creeks25</v>
      </c>
      <c r="E699" s="18">
        <v>45191848.310000002</v>
      </c>
    </row>
    <row r="700" spans="1:5" hidden="1" x14ac:dyDescent="0.3">
      <c r="A700" t="s">
        <v>60</v>
      </c>
      <c r="B700">
        <v>26</v>
      </c>
      <c r="C700">
        <f t="shared" si="20"/>
        <v>26</v>
      </c>
      <c r="D700" t="str">
        <f t="shared" si="21"/>
        <v>Katameya - Creeks26</v>
      </c>
      <c r="E700" s="18">
        <v>30000000</v>
      </c>
    </row>
    <row r="701" spans="1:5" hidden="1" x14ac:dyDescent="0.3">
      <c r="A701" t="s">
        <v>60</v>
      </c>
      <c r="B701">
        <v>26.1</v>
      </c>
      <c r="C701">
        <f t="shared" si="20"/>
        <v>26</v>
      </c>
      <c r="D701" t="str">
        <f t="shared" si="21"/>
        <v>Katameya - Creeks26</v>
      </c>
      <c r="E701" s="18">
        <v>44263221</v>
      </c>
    </row>
    <row r="702" spans="1:5" hidden="1" x14ac:dyDescent="0.3">
      <c r="A702" t="s">
        <v>60</v>
      </c>
      <c r="B702">
        <v>27</v>
      </c>
      <c r="C702">
        <f t="shared" si="20"/>
        <v>27</v>
      </c>
      <c r="D702" t="str">
        <f t="shared" si="21"/>
        <v>Katameya - Creeks27</v>
      </c>
      <c r="E702" s="18">
        <v>35452924</v>
      </c>
    </row>
    <row r="703" spans="1:5" hidden="1" x14ac:dyDescent="0.3">
      <c r="A703" t="s">
        <v>60</v>
      </c>
      <c r="B703">
        <v>28</v>
      </c>
      <c r="C703">
        <f t="shared" si="20"/>
        <v>28</v>
      </c>
      <c r="D703" t="str">
        <f t="shared" si="21"/>
        <v>Katameya - Creeks28</v>
      </c>
      <c r="E703" s="18">
        <v>28650459</v>
      </c>
    </row>
    <row r="704" spans="1:5" hidden="1" x14ac:dyDescent="0.3">
      <c r="A704" t="s">
        <v>60</v>
      </c>
      <c r="B704">
        <v>29</v>
      </c>
      <c r="C704">
        <f t="shared" ref="C704:C767" si="22">ROUNDDOWN(B704,0)</f>
        <v>29</v>
      </c>
      <c r="D704" t="str">
        <f t="shared" ref="D704:D767" si="23">A704&amp;C704</f>
        <v>Katameya - Creeks29</v>
      </c>
      <c r="E704" s="18">
        <v>40904481</v>
      </c>
    </row>
    <row r="705" spans="1:5" hidden="1" x14ac:dyDescent="0.3">
      <c r="A705" t="s">
        <v>60</v>
      </c>
      <c r="B705">
        <v>30</v>
      </c>
      <c r="C705">
        <f t="shared" si="22"/>
        <v>30</v>
      </c>
      <c r="D705" t="str">
        <f t="shared" si="23"/>
        <v>Katameya - Creeks30</v>
      </c>
      <c r="E705" s="18">
        <v>43084120</v>
      </c>
    </row>
    <row r="706" spans="1:5" hidden="1" x14ac:dyDescent="0.3">
      <c r="A706" t="s">
        <v>60</v>
      </c>
      <c r="B706">
        <v>31</v>
      </c>
      <c r="C706">
        <f t="shared" si="22"/>
        <v>31</v>
      </c>
      <c r="D706" t="str">
        <f t="shared" si="23"/>
        <v>Katameya - Creeks31</v>
      </c>
      <c r="E706" s="18">
        <v>37106226</v>
      </c>
    </row>
    <row r="707" spans="1:5" hidden="1" x14ac:dyDescent="0.3">
      <c r="A707" t="s">
        <v>60</v>
      </c>
      <c r="B707">
        <v>32</v>
      </c>
      <c r="C707">
        <f t="shared" si="22"/>
        <v>32</v>
      </c>
      <c r="D707" t="str">
        <f t="shared" si="23"/>
        <v>Katameya - Creeks32</v>
      </c>
      <c r="E707" s="18">
        <v>41216438</v>
      </c>
    </row>
    <row r="708" spans="1:5" hidden="1" x14ac:dyDescent="0.3">
      <c r="A708" t="s">
        <v>60</v>
      </c>
      <c r="B708">
        <v>33</v>
      </c>
      <c r="C708">
        <f t="shared" si="22"/>
        <v>33</v>
      </c>
      <c r="D708" t="str">
        <f t="shared" si="23"/>
        <v>Katameya - Creeks33</v>
      </c>
      <c r="E708" s="18">
        <v>47329833</v>
      </c>
    </row>
    <row r="709" spans="1:5" hidden="1" x14ac:dyDescent="0.3">
      <c r="A709" t="s">
        <v>60</v>
      </c>
      <c r="B709">
        <v>34</v>
      </c>
      <c r="C709">
        <f t="shared" si="22"/>
        <v>34</v>
      </c>
      <c r="D709" t="str">
        <f t="shared" si="23"/>
        <v>Katameya - Creeks34</v>
      </c>
      <c r="E709" s="18">
        <v>40000000</v>
      </c>
    </row>
    <row r="710" spans="1:5" hidden="1" x14ac:dyDescent="0.3">
      <c r="A710" t="s">
        <v>60</v>
      </c>
      <c r="B710">
        <v>34.1</v>
      </c>
      <c r="C710">
        <f t="shared" si="22"/>
        <v>34</v>
      </c>
      <c r="D710" t="str">
        <f t="shared" si="23"/>
        <v>Katameya - Creeks34</v>
      </c>
      <c r="E710" s="18">
        <v>30308953</v>
      </c>
    </row>
    <row r="711" spans="1:5" hidden="1" x14ac:dyDescent="0.3">
      <c r="A711" t="s">
        <v>60</v>
      </c>
      <c r="B711">
        <v>35</v>
      </c>
      <c r="C711">
        <f t="shared" si="22"/>
        <v>35</v>
      </c>
      <c r="D711" t="str">
        <f t="shared" si="23"/>
        <v>Katameya - Creeks35</v>
      </c>
      <c r="E711" s="18">
        <v>46816344</v>
      </c>
    </row>
    <row r="712" spans="1:5" hidden="1" x14ac:dyDescent="0.3">
      <c r="A712" t="s">
        <v>60</v>
      </c>
      <c r="B712">
        <v>36</v>
      </c>
      <c r="C712">
        <f t="shared" si="22"/>
        <v>36</v>
      </c>
      <c r="D712" t="str">
        <f t="shared" si="23"/>
        <v>Katameya - Creeks36</v>
      </c>
      <c r="E712" s="18">
        <v>33146996.780000001</v>
      </c>
    </row>
    <row r="713" spans="1:5" hidden="1" x14ac:dyDescent="0.3">
      <c r="A713" t="s">
        <v>60</v>
      </c>
      <c r="B713">
        <v>36.1</v>
      </c>
      <c r="C713">
        <f t="shared" si="22"/>
        <v>36</v>
      </c>
      <c r="D713" t="str">
        <f t="shared" si="23"/>
        <v>Katameya - Creeks36</v>
      </c>
      <c r="E713" s="18">
        <v>17383228</v>
      </c>
    </row>
    <row r="714" spans="1:5" hidden="1" x14ac:dyDescent="0.3">
      <c r="A714" t="s">
        <v>60</v>
      </c>
      <c r="B714">
        <v>37</v>
      </c>
      <c r="C714">
        <f t="shared" si="22"/>
        <v>37</v>
      </c>
      <c r="D714" t="str">
        <f t="shared" si="23"/>
        <v>Katameya - Creeks37</v>
      </c>
      <c r="E714" s="18">
        <v>40000000</v>
      </c>
    </row>
    <row r="715" spans="1:5" hidden="1" x14ac:dyDescent="0.3">
      <c r="A715" t="s">
        <v>60</v>
      </c>
      <c r="B715">
        <v>37.1</v>
      </c>
      <c r="C715">
        <f t="shared" si="22"/>
        <v>37</v>
      </c>
      <c r="D715" t="str">
        <f t="shared" si="23"/>
        <v>Katameya - Creeks37</v>
      </c>
      <c r="E715" s="18">
        <v>22109565</v>
      </c>
    </row>
    <row r="716" spans="1:5" hidden="1" x14ac:dyDescent="0.3">
      <c r="A716" t="s">
        <v>60</v>
      </c>
      <c r="B716">
        <v>38</v>
      </c>
      <c r="C716">
        <f t="shared" si="22"/>
        <v>38</v>
      </c>
      <c r="D716" t="str">
        <f t="shared" si="23"/>
        <v>Katameya - Creeks38</v>
      </c>
      <c r="E716" s="18">
        <v>79235150</v>
      </c>
    </row>
    <row r="717" spans="1:5" hidden="1" x14ac:dyDescent="0.3">
      <c r="A717" t="s">
        <v>60</v>
      </c>
      <c r="B717">
        <v>39</v>
      </c>
      <c r="C717">
        <f t="shared" si="22"/>
        <v>39</v>
      </c>
      <c r="D717" t="str">
        <f t="shared" si="23"/>
        <v>Katameya - Creeks39</v>
      </c>
      <c r="E717" s="18">
        <v>66261026</v>
      </c>
    </row>
    <row r="718" spans="1:5" hidden="1" x14ac:dyDescent="0.3">
      <c r="A718" t="s">
        <v>60</v>
      </c>
      <c r="B718">
        <v>40</v>
      </c>
      <c r="C718">
        <f t="shared" si="22"/>
        <v>40</v>
      </c>
      <c r="D718" t="str">
        <f t="shared" si="23"/>
        <v>Katameya - Creeks40</v>
      </c>
      <c r="E718" s="18">
        <v>30000000</v>
      </c>
    </row>
    <row r="719" spans="1:5" hidden="1" x14ac:dyDescent="0.3">
      <c r="A719" t="s">
        <v>60</v>
      </c>
      <c r="B719">
        <v>40.1</v>
      </c>
      <c r="C719">
        <f t="shared" si="22"/>
        <v>40</v>
      </c>
      <c r="D719" t="str">
        <f t="shared" si="23"/>
        <v>Katameya - Creeks40</v>
      </c>
      <c r="E719" s="18">
        <v>22039038</v>
      </c>
    </row>
    <row r="720" spans="1:5" hidden="1" x14ac:dyDescent="0.3">
      <c r="A720" t="s">
        <v>60</v>
      </c>
      <c r="B720">
        <v>41</v>
      </c>
      <c r="C720">
        <f t="shared" si="22"/>
        <v>41</v>
      </c>
      <c r="D720" t="str">
        <f t="shared" si="23"/>
        <v>Katameya - Creeks41</v>
      </c>
      <c r="E720" s="18">
        <v>24776126.809999999</v>
      </c>
    </row>
    <row r="721" spans="1:5" hidden="1" x14ac:dyDescent="0.3">
      <c r="A721" t="s">
        <v>60</v>
      </c>
      <c r="B721">
        <v>41.1</v>
      </c>
      <c r="C721">
        <f t="shared" si="22"/>
        <v>41</v>
      </c>
      <c r="D721" t="str">
        <f t="shared" si="23"/>
        <v>Katameya - Creeks41</v>
      </c>
      <c r="E721" s="18">
        <v>20564552</v>
      </c>
    </row>
    <row r="722" spans="1:5" hidden="1" x14ac:dyDescent="0.3">
      <c r="A722" t="s">
        <v>60</v>
      </c>
      <c r="B722">
        <v>42</v>
      </c>
      <c r="C722">
        <f t="shared" si="22"/>
        <v>42</v>
      </c>
      <c r="D722" t="str">
        <f t="shared" si="23"/>
        <v>Katameya - Creeks42</v>
      </c>
      <c r="E722" s="18">
        <v>25000000</v>
      </c>
    </row>
    <row r="723" spans="1:5" hidden="1" x14ac:dyDescent="0.3">
      <c r="A723" t="s">
        <v>60</v>
      </c>
      <c r="B723">
        <v>42.1</v>
      </c>
      <c r="C723">
        <f t="shared" si="22"/>
        <v>42</v>
      </c>
      <c r="D723" t="str">
        <f t="shared" si="23"/>
        <v>Katameya - Creeks42</v>
      </c>
      <c r="E723" s="18">
        <v>27791233</v>
      </c>
    </row>
    <row r="724" spans="1:5" hidden="1" x14ac:dyDescent="0.3">
      <c r="A724" t="s">
        <v>60</v>
      </c>
      <c r="B724">
        <v>43</v>
      </c>
      <c r="C724">
        <f t="shared" si="22"/>
        <v>43</v>
      </c>
      <c r="D724" t="str">
        <f t="shared" si="23"/>
        <v>Katameya - Creeks43</v>
      </c>
      <c r="E724" s="18">
        <v>21224102</v>
      </c>
    </row>
    <row r="725" spans="1:5" hidden="1" x14ac:dyDescent="0.3">
      <c r="A725" t="s">
        <v>60</v>
      </c>
      <c r="B725">
        <v>44</v>
      </c>
      <c r="C725">
        <f t="shared" si="22"/>
        <v>44</v>
      </c>
      <c r="D725" t="str">
        <f t="shared" si="23"/>
        <v>Katameya - Creeks44</v>
      </c>
      <c r="E725" s="18">
        <v>8345106.3000000007</v>
      </c>
    </row>
    <row r="726" spans="1:5" hidden="1" x14ac:dyDescent="0.3">
      <c r="A726" t="s">
        <v>60</v>
      </c>
      <c r="B726">
        <v>45</v>
      </c>
      <c r="C726">
        <f t="shared" si="22"/>
        <v>45</v>
      </c>
      <c r="D726" t="str">
        <f t="shared" si="23"/>
        <v>Katameya - Creeks45</v>
      </c>
      <c r="E726" s="18">
        <v>8654893.6999999993</v>
      </c>
    </row>
    <row r="727" spans="1:5" hidden="1" x14ac:dyDescent="0.3">
      <c r="A727" t="s">
        <v>8703</v>
      </c>
      <c r="B727">
        <v>1</v>
      </c>
      <c r="C727">
        <f t="shared" si="22"/>
        <v>1</v>
      </c>
      <c r="D727" t="str">
        <f t="shared" si="23"/>
        <v>Katameya - Creeks-DP1</v>
      </c>
      <c r="E727" s="18">
        <v>200000000</v>
      </c>
    </row>
    <row r="728" spans="1:5" hidden="1" x14ac:dyDescent="0.3">
      <c r="A728" t="s">
        <v>264</v>
      </c>
      <c r="B728">
        <v>2</v>
      </c>
      <c r="C728">
        <f t="shared" si="22"/>
        <v>2</v>
      </c>
      <c r="D728" t="str">
        <f t="shared" si="23"/>
        <v>Katameya - Creeks - Alu Glass2</v>
      </c>
      <c r="E728" s="18">
        <v>10000000</v>
      </c>
    </row>
    <row r="729" spans="1:5" hidden="1" x14ac:dyDescent="0.3">
      <c r="A729" t="s">
        <v>60</v>
      </c>
      <c r="B729">
        <v>2</v>
      </c>
      <c r="C729">
        <f t="shared" si="22"/>
        <v>2</v>
      </c>
      <c r="D729" t="str">
        <f t="shared" si="23"/>
        <v>Katameya - Creeks2</v>
      </c>
      <c r="E729" s="18">
        <v>45000000</v>
      </c>
    </row>
    <row r="730" spans="1:5" hidden="1" x14ac:dyDescent="0.3">
      <c r="A730" t="s">
        <v>60</v>
      </c>
      <c r="B730">
        <v>3</v>
      </c>
      <c r="C730">
        <f t="shared" si="22"/>
        <v>3</v>
      </c>
      <c r="D730" t="str">
        <f t="shared" si="23"/>
        <v>Katameya - Creeks3</v>
      </c>
      <c r="E730" s="18">
        <v>45000000</v>
      </c>
    </row>
    <row r="731" spans="1:5" hidden="1" x14ac:dyDescent="0.3">
      <c r="A731" t="s">
        <v>60</v>
      </c>
      <c r="B731">
        <v>4</v>
      </c>
      <c r="C731">
        <f t="shared" si="22"/>
        <v>4</v>
      </c>
      <c r="D731" t="str">
        <f t="shared" si="23"/>
        <v>Katameya - Creeks4</v>
      </c>
      <c r="E731" s="18">
        <v>20000000</v>
      </c>
    </row>
    <row r="732" spans="1:5" hidden="1" x14ac:dyDescent="0.3">
      <c r="A732" t="s">
        <v>12</v>
      </c>
      <c r="B732">
        <v>109</v>
      </c>
      <c r="C732">
        <f t="shared" si="22"/>
        <v>109</v>
      </c>
      <c r="D732" t="str">
        <f t="shared" si="23"/>
        <v>KFW109</v>
      </c>
      <c r="E732" s="18">
        <v>128570.36</v>
      </c>
    </row>
    <row r="733" spans="1:5" hidden="1" x14ac:dyDescent="0.3">
      <c r="A733" t="s">
        <v>12</v>
      </c>
      <c r="B733">
        <v>110</v>
      </c>
      <c r="C733">
        <f t="shared" si="22"/>
        <v>110</v>
      </c>
      <c r="D733" t="str">
        <f t="shared" si="23"/>
        <v>KFW110</v>
      </c>
      <c r="E733" s="18">
        <v>377225.16</v>
      </c>
    </row>
    <row r="734" spans="1:5" hidden="1" x14ac:dyDescent="0.3">
      <c r="A734" t="s">
        <v>159</v>
      </c>
      <c r="B734">
        <v>1</v>
      </c>
      <c r="C734">
        <f t="shared" si="22"/>
        <v>1</v>
      </c>
      <c r="D734" t="str">
        <f t="shared" si="23"/>
        <v>KFW-Road Signals 1</v>
      </c>
      <c r="E734" s="18">
        <v>35249.200000000012</v>
      </c>
    </row>
    <row r="735" spans="1:5" hidden="1" x14ac:dyDescent="0.3">
      <c r="A735" t="s">
        <v>83</v>
      </c>
      <c r="B735">
        <v>1</v>
      </c>
      <c r="C735">
        <f t="shared" si="22"/>
        <v>1</v>
      </c>
      <c r="D735" t="str">
        <f t="shared" si="23"/>
        <v>Khatatba Bridge1</v>
      </c>
      <c r="E735" s="18">
        <v>803531.75</v>
      </c>
    </row>
    <row r="736" spans="1:5" hidden="1" x14ac:dyDescent="0.3">
      <c r="A736" t="s">
        <v>83</v>
      </c>
      <c r="B736">
        <v>2</v>
      </c>
      <c r="C736">
        <f t="shared" si="22"/>
        <v>2</v>
      </c>
      <c r="D736" t="str">
        <f t="shared" si="23"/>
        <v>Khatatba Bridge2</v>
      </c>
      <c r="E736" s="18">
        <v>7509538.2999999998</v>
      </c>
    </row>
    <row r="737" spans="1:5" hidden="1" x14ac:dyDescent="0.3">
      <c r="A737" t="s">
        <v>83</v>
      </c>
      <c r="B737">
        <v>4</v>
      </c>
      <c r="C737">
        <f t="shared" si="22"/>
        <v>4</v>
      </c>
      <c r="D737" t="str">
        <f t="shared" si="23"/>
        <v>Khatatba Bridge4</v>
      </c>
      <c r="E737" s="18">
        <v>36303482.299999997</v>
      </c>
    </row>
    <row r="738" spans="1:5" hidden="1" x14ac:dyDescent="0.3">
      <c r="A738" t="s">
        <v>120</v>
      </c>
      <c r="B738">
        <v>1</v>
      </c>
      <c r="C738">
        <f t="shared" si="22"/>
        <v>1</v>
      </c>
      <c r="D738" t="str">
        <f t="shared" si="23"/>
        <v>KSA-Tarek AbdelHakim Center1</v>
      </c>
      <c r="E738" s="18">
        <v>252408.05305039787</v>
      </c>
    </row>
    <row r="739" spans="1:5" hidden="1" x14ac:dyDescent="0.3">
      <c r="A739" t="s">
        <v>120</v>
      </c>
      <c r="B739">
        <v>2</v>
      </c>
      <c r="C739">
        <f t="shared" si="22"/>
        <v>2</v>
      </c>
      <c r="D739" t="str">
        <f t="shared" si="23"/>
        <v>KSA-Tarek AbdelHakim Center2</v>
      </c>
      <c r="E739" s="18">
        <v>562894.35809018568</v>
      </c>
    </row>
    <row r="740" spans="1:5" hidden="1" x14ac:dyDescent="0.3">
      <c r="A740" t="s">
        <v>120</v>
      </c>
      <c r="B740">
        <v>3</v>
      </c>
      <c r="C740">
        <f t="shared" si="22"/>
        <v>3</v>
      </c>
      <c r="D740" t="str">
        <f t="shared" si="23"/>
        <v>KSA-Tarek AbdelHakim Center3</v>
      </c>
      <c r="E740" s="18">
        <v>194180.73885941645</v>
      </c>
    </row>
    <row r="741" spans="1:5" hidden="1" x14ac:dyDescent="0.3">
      <c r="A741" t="s">
        <v>120</v>
      </c>
      <c r="B741">
        <v>4</v>
      </c>
      <c r="C741">
        <f t="shared" si="22"/>
        <v>4</v>
      </c>
      <c r="D741" t="str">
        <f t="shared" si="23"/>
        <v>KSA-Tarek AbdelHakim Center4</v>
      </c>
      <c r="E741" s="18">
        <v>242494.97</v>
      </c>
    </row>
    <row r="742" spans="1:5" hidden="1" x14ac:dyDescent="0.3">
      <c r="A742" t="s">
        <v>120</v>
      </c>
      <c r="B742">
        <v>5</v>
      </c>
      <c r="C742">
        <f t="shared" si="22"/>
        <v>5</v>
      </c>
      <c r="D742" t="str">
        <f t="shared" si="23"/>
        <v>KSA-Tarek AbdelHakim Center5</v>
      </c>
      <c r="E742" s="18">
        <v>260811.86</v>
      </c>
    </row>
    <row r="743" spans="1:5" hidden="1" x14ac:dyDescent="0.3">
      <c r="A743" t="s">
        <v>120</v>
      </c>
      <c r="B743">
        <v>6</v>
      </c>
      <c r="C743">
        <f t="shared" si="22"/>
        <v>6</v>
      </c>
      <c r="D743" t="str">
        <f t="shared" si="23"/>
        <v>KSA-Tarek AbdelHakim Center6</v>
      </c>
      <c r="E743" s="18">
        <v>253333.77</v>
      </c>
    </row>
    <row r="744" spans="1:5" hidden="1" x14ac:dyDescent="0.3">
      <c r="A744" t="s">
        <v>120</v>
      </c>
      <c r="B744">
        <v>7</v>
      </c>
      <c r="C744">
        <f t="shared" si="22"/>
        <v>7</v>
      </c>
      <c r="D744" t="str">
        <f t="shared" si="23"/>
        <v>KSA-Tarek AbdelHakim Center7</v>
      </c>
      <c r="E744" s="18">
        <v>450546.16</v>
      </c>
    </row>
    <row r="745" spans="1:5" hidden="1" x14ac:dyDescent="0.3">
      <c r="A745" t="s">
        <v>120</v>
      </c>
      <c r="B745">
        <v>8</v>
      </c>
      <c r="C745">
        <f t="shared" si="22"/>
        <v>8</v>
      </c>
      <c r="D745" t="str">
        <f t="shared" si="23"/>
        <v>KSA-Tarek AbdelHakim Center8</v>
      </c>
      <c r="E745" s="18">
        <v>630195.46</v>
      </c>
    </row>
    <row r="746" spans="1:5" hidden="1" x14ac:dyDescent="0.3">
      <c r="A746" t="s">
        <v>120</v>
      </c>
      <c r="B746">
        <v>9</v>
      </c>
      <c r="C746">
        <f t="shared" si="22"/>
        <v>9</v>
      </c>
      <c r="D746" t="str">
        <f t="shared" si="23"/>
        <v>KSA-Tarek AbdelHakim Center9</v>
      </c>
      <c r="E746" s="18">
        <v>1513478.59</v>
      </c>
    </row>
    <row r="747" spans="1:5" hidden="1" x14ac:dyDescent="0.3">
      <c r="A747" t="s">
        <v>120</v>
      </c>
      <c r="B747">
        <v>10</v>
      </c>
      <c r="C747">
        <f t="shared" si="22"/>
        <v>10</v>
      </c>
      <c r="D747" t="str">
        <f t="shared" si="23"/>
        <v>KSA-Tarek AbdelHakim Center10</v>
      </c>
      <c r="E747" s="18">
        <v>1468894.06</v>
      </c>
    </row>
    <row r="748" spans="1:5" hidden="1" x14ac:dyDescent="0.3">
      <c r="A748" t="s">
        <v>120</v>
      </c>
      <c r="B748">
        <v>1</v>
      </c>
      <c r="C748">
        <f t="shared" si="22"/>
        <v>1</v>
      </c>
      <c r="D748" t="str">
        <f t="shared" si="23"/>
        <v>KSA-Tarek AbdelHakim Center1</v>
      </c>
      <c r="E748" s="18">
        <v>930841.52</v>
      </c>
    </row>
    <row r="749" spans="1:5" hidden="1" x14ac:dyDescent="0.3">
      <c r="A749" t="s">
        <v>56</v>
      </c>
      <c r="B749">
        <v>1</v>
      </c>
      <c r="C749">
        <f t="shared" si="22"/>
        <v>1</v>
      </c>
      <c r="D749" t="str">
        <f t="shared" si="23"/>
        <v>LEKELA1</v>
      </c>
      <c r="E749" s="18">
        <v>1670902.46</v>
      </c>
    </row>
    <row r="750" spans="1:5" hidden="1" x14ac:dyDescent="0.3">
      <c r="A750" t="s">
        <v>56</v>
      </c>
      <c r="B750">
        <v>2</v>
      </c>
      <c r="C750">
        <f t="shared" si="22"/>
        <v>2</v>
      </c>
      <c r="D750" t="str">
        <f t="shared" si="23"/>
        <v>LEKELA2</v>
      </c>
      <c r="E750" s="18">
        <v>1067868.0976</v>
      </c>
    </row>
    <row r="751" spans="1:5" hidden="1" x14ac:dyDescent="0.3">
      <c r="A751" t="s">
        <v>56</v>
      </c>
      <c r="B751">
        <v>3</v>
      </c>
      <c r="C751">
        <f t="shared" si="22"/>
        <v>3</v>
      </c>
      <c r="D751" t="str">
        <f t="shared" si="23"/>
        <v>LEKELA3</v>
      </c>
      <c r="E751" s="18">
        <v>1758948.8952000001</v>
      </c>
    </row>
    <row r="752" spans="1:5" hidden="1" x14ac:dyDescent="0.3">
      <c r="A752" t="s">
        <v>56</v>
      </c>
      <c r="B752">
        <v>4</v>
      </c>
      <c r="C752">
        <f t="shared" si="22"/>
        <v>4</v>
      </c>
      <c r="D752" t="str">
        <f t="shared" si="23"/>
        <v>LEKELA4</v>
      </c>
      <c r="E752" s="18">
        <v>652923.5</v>
      </c>
    </row>
    <row r="753" spans="1:5" hidden="1" x14ac:dyDescent="0.3">
      <c r="A753" t="s">
        <v>56</v>
      </c>
      <c r="B753">
        <v>5</v>
      </c>
      <c r="C753">
        <f t="shared" si="22"/>
        <v>5</v>
      </c>
      <c r="D753" t="str">
        <f t="shared" si="23"/>
        <v>LEKELA5</v>
      </c>
      <c r="E753" s="18">
        <v>7094954.7715200009</v>
      </c>
    </row>
    <row r="754" spans="1:5" hidden="1" x14ac:dyDescent="0.3">
      <c r="A754" t="s">
        <v>56</v>
      </c>
      <c r="B754">
        <v>6</v>
      </c>
      <c r="C754">
        <f t="shared" si="22"/>
        <v>6</v>
      </c>
      <c r="D754" t="str">
        <f t="shared" si="23"/>
        <v>LEKELA6</v>
      </c>
      <c r="E754" s="18">
        <v>14840272.423116002</v>
      </c>
    </row>
    <row r="755" spans="1:5" hidden="1" x14ac:dyDescent="0.3">
      <c r="A755" t="s">
        <v>56</v>
      </c>
      <c r="B755">
        <v>7</v>
      </c>
      <c r="C755">
        <f t="shared" si="22"/>
        <v>7</v>
      </c>
      <c r="D755" t="str">
        <f t="shared" si="23"/>
        <v>LEKELA7</v>
      </c>
      <c r="E755" s="18">
        <v>15073158.35</v>
      </c>
    </row>
    <row r="756" spans="1:5" hidden="1" x14ac:dyDescent="0.3">
      <c r="A756" t="s">
        <v>56</v>
      </c>
      <c r="B756">
        <v>8</v>
      </c>
      <c r="C756">
        <f t="shared" si="22"/>
        <v>8</v>
      </c>
      <c r="D756" t="str">
        <f t="shared" si="23"/>
        <v>LEKELA8</v>
      </c>
      <c r="E756" s="18">
        <v>32746957.216883998</v>
      </c>
    </row>
    <row r="757" spans="1:5" hidden="1" x14ac:dyDescent="0.3">
      <c r="A757" t="s">
        <v>56</v>
      </c>
      <c r="B757">
        <v>8.1</v>
      </c>
      <c r="C757">
        <f t="shared" si="22"/>
        <v>8</v>
      </c>
      <c r="D757" t="str">
        <f t="shared" si="23"/>
        <v>LEKELA8</v>
      </c>
      <c r="E757" s="18">
        <v>610200</v>
      </c>
    </row>
    <row r="758" spans="1:5" hidden="1" x14ac:dyDescent="0.3">
      <c r="A758" t="s">
        <v>56</v>
      </c>
      <c r="B758">
        <v>9</v>
      </c>
      <c r="C758">
        <f t="shared" si="22"/>
        <v>9</v>
      </c>
      <c r="D758" t="str">
        <f t="shared" si="23"/>
        <v>LEKELA9</v>
      </c>
      <c r="E758" s="18">
        <v>18594958.192523986</v>
      </c>
    </row>
    <row r="759" spans="1:5" hidden="1" x14ac:dyDescent="0.3">
      <c r="A759" t="s">
        <v>56</v>
      </c>
      <c r="B759">
        <v>10</v>
      </c>
      <c r="C759">
        <f t="shared" si="22"/>
        <v>10</v>
      </c>
      <c r="D759" t="str">
        <f t="shared" si="23"/>
        <v>LEKELA10</v>
      </c>
      <c r="E759" s="18">
        <v>21709399.510000002</v>
      </c>
    </row>
    <row r="760" spans="1:5" hidden="1" x14ac:dyDescent="0.3">
      <c r="A760" t="s">
        <v>56</v>
      </c>
      <c r="B760">
        <v>11</v>
      </c>
      <c r="C760">
        <f t="shared" si="22"/>
        <v>11</v>
      </c>
      <c r="D760" t="str">
        <f t="shared" si="23"/>
        <v>LEKELA11</v>
      </c>
      <c r="E760" s="18">
        <v>14896483.6</v>
      </c>
    </row>
    <row r="761" spans="1:5" hidden="1" x14ac:dyDescent="0.3">
      <c r="A761" t="s">
        <v>56</v>
      </c>
      <c r="B761">
        <v>12</v>
      </c>
      <c r="C761">
        <f t="shared" si="22"/>
        <v>12</v>
      </c>
      <c r="D761" t="str">
        <f t="shared" si="23"/>
        <v>LEKELA12</v>
      </c>
      <c r="E761" s="18">
        <v>21477147.745037675</v>
      </c>
    </row>
    <row r="762" spans="1:5" hidden="1" x14ac:dyDescent="0.3">
      <c r="A762" t="s">
        <v>56</v>
      </c>
      <c r="B762">
        <v>13</v>
      </c>
      <c r="C762">
        <f t="shared" si="22"/>
        <v>13</v>
      </c>
      <c r="D762" t="str">
        <f t="shared" si="23"/>
        <v>LEKELA13</v>
      </c>
      <c r="E762" s="18">
        <v>2329136.4958050251</v>
      </c>
    </row>
    <row r="763" spans="1:5" hidden="1" x14ac:dyDescent="0.3">
      <c r="A763" t="s">
        <v>56</v>
      </c>
      <c r="B763">
        <v>14</v>
      </c>
      <c r="C763">
        <f t="shared" si="22"/>
        <v>14</v>
      </c>
      <c r="D763" t="str">
        <f t="shared" si="23"/>
        <v>LEKELA14</v>
      </c>
      <c r="E763" s="18">
        <v>12951636.614194974</v>
      </c>
    </row>
    <row r="764" spans="1:5" hidden="1" x14ac:dyDescent="0.3">
      <c r="A764" t="s">
        <v>56</v>
      </c>
      <c r="B764">
        <v>15</v>
      </c>
      <c r="C764">
        <f t="shared" si="22"/>
        <v>15</v>
      </c>
      <c r="D764" t="str">
        <f t="shared" si="23"/>
        <v>LEKELA15</v>
      </c>
      <c r="E764" s="18">
        <v>203400</v>
      </c>
    </row>
    <row r="765" spans="1:5" hidden="1" x14ac:dyDescent="0.3">
      <c r="A765" t="s">
        <v>56</v>
      </c>
      <c r="B765">
        <v>15.1</v>
      </c>
      <c r="C765">
        <f t="shared" si="22"/>
        <v>15</v>
      </c>
      <c r="D765" t="str">
        <f t="shared" si="23"/>
        <v>LEKELA15</v>
      </c>
      <c r="E765" s="18">
        <v>406481.34</v>
      </c>
    </row>
    <row r="766" spans="1:5" hidden="1" x14ac:dyDescent="0.3">
      <c r="A766" t="s">
        <v>56</v>
      </c>
      <c r="B766">
        <v>15.2</v>
      </c>
      <c r="C766">
        <f t="shared" si="22"/>
        <v>15</v>
      </c>
      <c r="D766" t="str">
        <f t="shared" si="23"/>
        <v>LEKELA15</v>
      </c>
      <c r="E766" s="18">
        <v>3229199.85</v>
      </c>
    </row>
    <row r="767" spans="1:5" hidden="1" x14ac:dyDescent="0.3">
      <c r="A767" t="s">
        <v>56</v>
      </c>
      <c r="B767">
        <v>16</v>
      </c>
      <c r="C767">
        <f t="shared" si="22"/>
        <v>16</v>
      </c>
      <c r="D767" t="str">
        <f t="shared" si="23"/>
        <v>LEKELA16</v>
      </c>
      <c r="E767" s="18">
        <v>8212932</v>
      </c>
    </row>
    <row r="768" spans="1:5" hidden="1" x14ac:dyDescent="0.3">
      <c r="A768" t="s">
        <v>185</v>
      </c>
      <c r="B768">
        <v>1</v>
      </c>
      <c r="C768">
        <f t="shared" ref="C768:C831" si="24">ROUNDDOWN(B768,0)</f>
        <v>1</v>
      </c>
      <c r="D768" t="str">
        <f t="shared" ref="D768:D831" si="25">A768&amp;C768</f>
        <v>LEKELA - Supply Bill1</v>
      </c>
      <c r="E768" s="18">
        <v>124228</v>
      </c>
    </row>
    <row r="769" spans="1:5" hidden="1" x14ac:dyDescent="0.3">
      <c r="A769" t="s">
        <v>272</v>
      </c>
      <c r="B769">
        <v>1</v>
      </c>
      <c r="C769">
        <f t="shared" si="24"/>
        <v>1</v>
      </c>
      <c r="D769" t="str">
        <f t="shared" si="25"/>
        <v>LEKELA-1</v>
      </c>
      <c r="E769" s="18">
        <v>3229199.85</v>
      </c>
    </row>
    <row r="770" spans="1:5" hidden="1" x14ac:dyDescent="0.3">
      <c r="A770" t="s">
        <v>137</v>
      </c>
      <c r="B770">
        <v>2</v>
      </c>
      <c r="C770">
        <f t="shared" si="24"/>
        <v>2</v>
      </c>
      <c r="D770" t="str">
        <f t="shared" si="25"/>
        <v>LEKELA Remedial2</v>
      </c>
      <c r="E770" s="18">
        <v>7000000.5199999996</v>
      </c>
    </row>
    <row r="771" spans="1:5" hidden="1" x14ac:dyDescent="0.3">
      <c r="A771" t="s">
        <v>137</v>
      </c>
      <c r="B771">
        <v>3</v>
      </c>
      <c r="C771">
        <f t="shared" si="24"/>
        <v>3</v>
      </c>
      <c r="D771" t="str">
        <f t="shared" si="25"/>
        <v>LEKELA Remedial3</v>
      </c>
      <c r="E771" s="18">
        <v>3000357.34</v>
      </c>
    </row>
    <row r="772" spans="1:5" hidden="1" x14ac:dyDescent="0.3">
      <c r="A772" t="s">
        <v>137</v>
      </c>
      <c r="B772">
        <v>4</v>
      </c>
      <c r="C772">
        <f t="shared" si="24"/>
        <v>4</v>
      </c>
      <c r="D772" t="str">
        <f t="shared" si="25"/>
        <v>LEKELA Remedial4</v>
      </c>
      <c r="E772" s="18">
        <v>6400022.3200000003</v>
      </c>
    </row>
    <row r="773" spans="1:5" hidden="1" x14ac:dyDescent="0.3">
      <c r="A773" t="s">
        <v>137</v>
      </c>
      <c r="B773">
        <v>1</v>
      </c>
      <c r="C773">
        <f t="shared" si="24"/>
        <v>1</v>
      </c>
      <c r="D773" t="str">
        <f t="shared" si="25"/>
        <v>LEKELA Remedial1</v>
      </c>
      <c r="E773" s="18">
        <v>6281009.5599999996</v>
      </c>
    </row>
    <row r="774" spans="1:5" hidden="1" x14ac:dyDescent="0.3">
      <c r="A774" t="s">
        <v>56</v>
      </c>
      <c r="B774">
        <v>1</v>
      </c>
      <c r="C774">
        <f t="shared" si="24"/>
        <v>1</v>
      </c>
      <c r="D774" t="str">
        <f t="shared" si="25"/>
        <v>LEKELA1</v>
      </c>
      <c r="E774" s="18">
        <v>36300000</v>
      </c>
    </row>
    <row r="775" spans="1:5" hidden="1" x14ac:dyDescent="0.3">
      <c r="A775" t="s">
        <v>73</v>
      </c>
      <c r="B775">
        <v>1</v>
      </c>
      <c r="C775">
        <f t="shared" si="24"/>
        <v>1</v>
      </c>
      <c r="D775" t="str">
        <f t="shared" si="25"/>
        <v>MDF Factory1</v>
      </c>
      <c r="E775" s="18">
        <v>6231879</v>
      </c>
    </row>
    <row r="776" spans="1:5" hidden="1" x14ac:dyDescent="0.3">
      <c r="A776" t="s">
        <v>73</v>
      </c>
      <c r="B776">
        <v>2</v>
      </c>
      <c r="C776">
        <f t="shared" si="24"/>
        <v>2</v>
      </c>
      <c r="D776" t="str">
        <f t="shared" si="25"/>
        <v>MDF Factory2</v>
      </c>
      <c r="E776" s="18">
        <v>7093735</v>
      </c>
    </row>
    <row r="777" spans="1:5" hidden="1" x14ac:dyDescent="0.3">
      <c r="A777" t="s">
        <v>73</v>
      </c>
      <c r="B777">
        <v>3</v>
      </c>
      <c r="C777">
        <f t="shared" si="24"/>
        <v>3</v>
      </c>
      <c r="D777" t="str">
        <f t="shared" si="25"/>
        <v>MDF Factory3</v>
      </c>
      <c r="E777" s="18">
        <v>8598867</v>
      </c>
    </row>
    <row r="778" spans="1:5" hidden="1" x14ac:dyDescent="0.3">
      <c r="A778" t="s">
        <v>73</v>
      </c>
      <c r="B778">
        <v>4</v>
      </c>
      <c r="C778">
        <f t="shared" si="24"/>
        <v>4</v>
      </c>
      <c r="D778" t="str">
        <f t="shared" si="25"/>
        <v>MDF Factory4</v>
      </c>
      <c r="E778" s="18">
        <v>8359615</v>
      </c>
    </row>
    <row r="779" spans="1:5" hidden="1" x14ac:dyDescent="0.3">
      <c r="A779" t="s">
        <v>73</v>
      </c>
      <c r="B779">
        <v>5</v>
      </c>
      <c r="C779">
        <f t="shared" si="24"/>
        <v>5</v>
      </c>
      <c r="D779" t="str">
        <f t="shared" si="25"/>
        <v>MDF Factory5</v>
      </c>
      <c r="E779" s="18">
        <v>10000000</v>
      </c>
    </row>
    <row r="780" spans="1:5" hidden="1" x14ac:dyDescent="0.3">
      <c r="A780" t="s">
        <v>73</v>
      </c>
      <c r="B780">
        <v>5.0999999999999996</v>
      </c>
      <c r="C780">
        <f t="shared" si="24"/>
        <v>5</v>
      </c>
      <c r="D780" t="str">
        <f t="shared" si="25"/>
        <v>MDF Factory5</v>
      </c>
      <c r="E780" s="18">
        <v>11785508.92</v>
      </c>
    </row>
    <row r="781" spans="1:5" hidden="1" x14ac:dyDescent="0.3">
      <c r="A781" t="s">
        <v>73</v>
      </c>
      <c r="B781">
        <v>6</v>
      </c>
      <c r="C781">
        <f t="shared" si="24"/>
        <v>6</v>
      </c>
      <c r="D781" t="str">
        <f t="shared" si="25"/>
        <v>MDF Factory6</v>
      </c>
      <c r="E781" s="18">
        <v>10000000</v>
      </c>
    </row>
    <row r="782" spans="1:5" hidden="1" x14ac:dyDescent="0.3">
      <c r="A782" t="s">
        <v>73</v>
      </c>
      <c r="B782">
        <v>6.1</v>
      </c>
      <c r="C782">
        <f t="shared" si="24"/>
        <v>6</v>
      </c>
      <c r="D782" t="str">
        <f t="shared" si="25"/>
        <v>MDF Factory6</v>
      </c>
      <c r="E782" s="18">
        <v>7171193.3300000001</v>
      </c>
    </row>
    <row r="783" spans="1:5" hidden="1" x14ac:dyDescent="0.3">
      <c r="A783" t="s">
        <v>73</v>
      </c>
      <c r="B783">
        <v>7</v>
      </c>
      <c r="C783">
        <f t="shared" si="24"/>
        <v>7</v>
      </c>
      <c r="D783" t="str">
        <f t="shared" si="25"/>
        <v>MDF Factory7</v>
      </c>
      <c r="E783" s="18">
        <v>13606480</v>
      </c>
    </row>
    <row r="784" spans="1:5" hidden="1" x14ac:dyDescent="0.3">
      <c r="A784" t="s">
        <v>73</v>
      </c>
      <c r="B784">
        <v>8</v>
      </c>
      <c r="C784">
        <f t="shared" si="24"/>
        <v>8</v>
      </c>
      <c r="D784" t="str">
        <f t="shared" si="25"/>
        <v>MDF Factory8</v>
      </c>
      <c r="E784" s="18">
        <v>13352571.68</v>
      </c>
    </row>
    <row r="785" spans="1:5" hidden="1" x14ac:dyDescent="0.3">
      <c r="A785" t="s">
        <v>73</v>
      </c>
      <c r="B785">
        <v>9</v>
      </c>
      <c r="C785">
        <f t="shared" si="24"/>
        <v>9</v>
      </c>
      <c r="D785" t="str">
        <f t="shared" si="25"/>
        <v>MDF Factory9</v>
      </c>
      <c r="E785" s="18">
        <v>5188292.6500000004</v>
      </c>
    </row>
    <row r="786" spans="1:5" hidden="1" x14ac:dyDescent="0.3">
      <c r="A786" t="s">
        <v>73</v>
      </c>
      <c r="B786">
        <v>10</v>
      </c>
      <c r="C786">
        <f t="shared" si="24"/>
        <v>10</v>
      </c>
      <c r="D786" t="str">
        <f t="shared" si="25"/>
        <v>MDF Factory10</v>
      </c>
      <c r="E786" s="18">
        <v>10230767.51</v>
      </c>
    </row>
    <row r="787" spans="1:5" hidden="1" x14ac:dyDescent="0.3">
      <c r="A787" t="s">
        <v>73</v>
      </c>
      <c r="B787">
        <v>11</v>
      </c>
      <c r="C787">
        <f t="shared" si="24"/>
        <v>11</v>
      </c>
      <c r="D787" t="str">
        <f t="shared" si="25"/>
        <v>MDF Factory11</v>
      </c>
      <c r="E787" s="18">
        <v>8835349.2300000004</v>
      </c>
    </row>
    <row r="788" spans="1:5" hidden="1" x14ac:dyDescent="0.3">
      <c r="A788" t="s">
        <v>73</v>
      </c>
      <c r="B788">
        <v>12</v>
      </c>
      <c r="C788">
        <f t="shared" si="24"/>
        <v>12</v>
      </c>
      <c r="D788" t="str">
        <f t="shared" si="25"/>
        <v>MDF Factory12</v>
      </c>
      <c r="E788" s="18">
        <v>25380982.300000001</v>
      </c>
    </row>
    <row r="789" spans="1:5" hidden="1" x14ac:dyDescent="0.3">
      <c r="A789" t="s">
        <v>73</v>
      </c>
      <c r="B789">
        <v>13</v>
      </c>
      <c r="C789">
        <f t="shared" si="24"/>
        <v>13</v>
      </c>
      <c r="D789" t="str">
        <f t="shared" si="25"/>
        <v>MDF Factory13</v>
      </c>
      <c r="E789" s="18">
        <v>2351273.2200000002</v>
      </c>
    </row>
    <row r="790" spans="1:5" hidden="1" x14ac:dyDescent="0.3">
      <c r="A790" t="s">
        <v>73</v>
      </c>
      <c r="B790">
        <v>14</v>
      </c>
      <c r="C790">
        <f t="shared" si="24"/>
        <v>14</v>
      </c>
      <c r="D790" t="str">
        <f t="shared" si="25"/>
        <v>MDF Factory14</v>
      </c>
      <c r="E790" s="18">
        <v>10000000</v>
      </c>
    </row>
    <row r="791" spans="1:5" hidden="1" x14ac:dyDescent="0.3">
      <c r="A791" t="s">
        <v>73</v>
      </c>
      <c r="B791">
        <v>14.1</v>
      </c>
      <c r="C791">
        <f t="shared" si="24"/>
        <v>14</v>
      </c>
      <c r="D791" t="str">
        <f t="shared" si="25"/>
        <v>MDF Factory14</v>
      </c>
      <c r="E791" s="18">
        <v>1219362.3600000001</v>
      </c>
    </row>
    <row r="792" spans="1:5" hidden="1" x14ac:dyDescent="0.3">
      <c r="A792" t="s">
        <v>73</v>
      </c>
      <c r="B792">
        <v>15</v>
      </c>
      <c r="C792">
        <f t="shared" si="24"/>
        <v>15</v>
      </c>
      <c r="D792" t="str">
        <f t="shared" si="25"/>
        <v>MDF Factory15</v>
      </c>
      <c r="E792" s="18">
        <v>10000000</v>
      </c>
    </row>
    <row r="793" spans="1:5" hidden="1" x14ac:dyDescent="0.3">
      <c r="A793" t="s">
        <v>73</v>
      </c>
      <c r="B793">
        <v>15.1</v>
      </c>
      <c r="C793">
        <f t="shared" si="24"/>
        <v>15</v>
      </c>
      <c r="D793" t="str">
        <f t="shared" si="25"/>
        <v>MDF Factory15</v>
      </c>
      <c r="E793" s="18">
        <v>812468.25</v>
      </c>
    </row>
    <row r="794" spans="1:5" hidden="1" x14ac:dyDescent="0.3">
      <c r="A794" t="s">
        <v>73</v>
      </c>
      <c r="B794">
        <v>16</v>
      </c>
      <c r="C794">
        <f t="shared" si="24"/>
        <v>16</v>
      </c>
      <c r="D794" t="str">
        <f t="shared" si="25"/>
        <v>MDF Factory16</v>
      </c>
      <c r="E794" s="18">
        <v>10000000</v>
      </c>
    </row>
    <row r="795" spans="1:5" hidden="1" x14ac:dyDescent="0.3">
      <c r="A795" t="s">
        <v>73</v>
      </c>
      <c r="B795">
        <v>16.100000000000001</v>
      </c>
      <c r="C795">
        <f t="shared" si="24"/>
        <v>16</v>
      </c>
      <c r="D795" t="str">
        <f t="shared" si="25"/>
        <v>MDF Factory16</v>
      </c>
      <c r="E795" s="18">
        <v>601848.06000000006</v>
      </c>
    </row>
    <row r="796" spans="1:5" hidden="1" x14ac:dyDescent="0.3">
      <c r="A796" t="s">
        <v>73</v>
      </c>
      <c r="B796">
        <v>17</v>
      </c>
      <c r="C796">
        <f t="shared" si="24"/>
        <v>17</v>
      </c>
      <c r="D796" t="str">
        <f t="shared" si="25"/>
        <v>MDF Factory17</v>
      </c>
      <c r="E796" s="18">
        <v>7000000</v>
      </c>
    </row>
    <row r="797" spans="1:5" hidden="1" x14ac:dyDescent="0.3">
      <c r="A797" t="s">
        <v>73</v>
      </c>
      <c r="B797">
        <v>17.100000000000001</v>
      </c>
      <c r="C797">
        <f t="shared" si="24"/>
        <v>17</v>
      </c>
      <c r="D797" t="str">
        <f t="shared" si="25"/>
        <v>MDF Factory17</v>
      </c>
      <c r="E797" s="18">
        <v>6701835.5300000003</v>
      </c>
    </row>
    <row r="798" spans="1:5" hidden="1" x14ac:dyDescent="0.3">
      <c r="A798" t="s">
        <v>73</v>
      </c>
      <c r="B798">
        <v>18</v>
      </c>
      <c r="C798">
        <f t="shared" si="24"/>
        <v>18</v>
      </c>
      <c r="D798" t="str">
        <f t="shared" si="25"/>
        <v>MDF Factory18</v>
      </c>
      <c r="E798" s="18">
        <v>3474417.48</v>
      </c>
    </row>
    <row r="799" spans="1:5" hidden="1" x14ac:dyDescent="0.3">
      <c r="A799" t="s">
        <v>73</v>
      </c>
      <c r="B799">
        <v>19</v>
      </c>
      <c r="C799">
        <f t="shared" si="24"/>
        <v>19</v>
      </c>
      <c r="D799" t="str">
        <f t="shared" si="25"/>
        <v>MDF Factory19</v>
      </c>
      <c r="E799" s="18">
        <v>8855940.1600000001</v>
      </c>
    </row>
    <row r="800" spans="1:5" hidden="1" x14ac:dyDescent="0.3">
      <c r="A800" t="s">
        <v>73</v>
      </c>
      <c r="B800">
        <v>20</v>
      </c>
      <c r="C800">
        <f t="shared" si="24"/>
        <v>20</v>
      </c>
      <c r="D800" t="str">
        <f t="shared" si="25"/>
        <v>MDF Factory20</v>
      </c>
      <c r="E800" s="18">
        <v>1506264.66</v>
      </c>
    </row>
    <row r="801" spans="1:5" hidden="1" x14ac:dyDescent="0.3">
      <c r="A801" t="s">
        <v>73</v>
      </c>
      <c r="B801">
        <v>21</v>
      </c>
      <c r="C801">
        <f t="shared" si="24"/>
        <v>21</v>
      </c>
      <c r="D801" t="str">
        <f t="shared" si="25"/>
        <v>MDF Factory21</v>
      </c>
      <c r="E801" s="18">
        <v>10000000</v>
      </c>
    </row>
    <row r="802" spans="1:5" hidden="1" x14ac:dyDescent="0.3">
      <c r="A802" t="s">
        <v>73</v>
      </c>
      <c r="B802">
        <v>21.1</v>
      </c>
      <c r="C802">
        <f t="shared" si="24"/>
        <v>21</v>
      </c>
      <c r="D802" t="str">
        <f t="shared" si="25"/>
        <v>MDF Factory21</v>
      </c>
      <c r="E802" s="18">
        <v>6783340.2199999997</v>
      </c>
    </row>
    <row r="803" spans="1:5" hidden="1" x14ac:dyDescent="0.3">
      <c r="A803" t="s">
        <v>73</v>
      </c>
      <c r="B803">
        <v>22</v>
      </c>
      <c r="C803">
        <f t="shared" si="24"/>
        <v>22</v>
      </c>
      <c r="D803" t="str">
        <f t="shared" si="25"/>
        <v>MDF Factory22</v>
      </c>
      <c r="E803" s="18">
        <v>9454487.2100000009</v>
      </c>
    </row>
    <row r="804" spans="1:5" hidden="1" x14ac:dyDescent="0.3">
      <c r="A804" t="s">
        <v>73</v>
      </c>
      <c r="B804">
        <v>23</v>
      </c>
      <c r="C804">
        <f t="shared" si="24"/>
        <v>23</v>
      </c>
      <c r="D804" t="str">
        <f t="shared" si="25"/>
        <v>MDF Factory23</v>
      </c>
      <c r="E804" s="18">
        <v>10035885.59</v>
      </c>
    </row>
    <row r="805" spans="1:5" hidden="1" x14ac:dyDescent="0.3">
      <c r="A805" t="s">
        <v>73</v>
      </c>
      <c r="B805">
        <v>24</v>
      </c>
      <c r="C805">
        <f t="shared" si="24"/>
        <v>24</v>
      </c>
      <c r="D805" t="str">
        <f t="shared" si="25"/>
        <v>MDF Factory24</v>
      </c>
      <c r="E805" s="18">
        <v>5923051.1699999999</v>
      </c>
    </row>
    <row r="806" spans="1:5" hidden="1" x14ac:dyDescent="0.3">
      <c r="A806" t="s">
        <v>73</v>
      </c>
      <c r="B806">
        <v>25</v>
      </c>
      <c r="C806">
        <f t="shared" si="24"/>
        <v>25</v>
      </c>
      <c r="D806" t="str">
        <f t="shared" si="25"/>
        <v>MDF Factory25</v>
      </c>
      <c r="E806" s="18">
        <v>4519315.7699999996</v>
      </c>
    </row>
    <row r="807" spans="1:5" hidden="1" x14ac:dyDescent="0.3">
      <c r="A807" t="s">
        <v>73</v>
      </c>
      <c r="B807">
        <v>26</v>
      </c>
      <c r="C807">
        <f t="shared" si="24"/>
        <v>26</v>
      </c>
      <c r="D807" t="str">
        <f t="shared" si="25"/>
        <v>MDF Factory26</v>
      </c>
      <c r="E807" s="18">
        <v>12901160.060000001</v>
      </c>
    </row>
    <row r="808" spans="1:5" hidden="1" x14ac:dyDescent="0.3">
      <c r="A808" t="s">
        <v>73</v>
      </c>
      <c r="B808">
        <v>27</v>
      </c>
      <c r="C808">
        <f t="shared" si="24"/>
        <v>27</v>
      </c>
      <c r="D808" t="str">
        <f t="shared" si="25"/>
        <v>MDF Factory27</v>
      </c>
      <c r="E808" s="18">
        <v>13230747.82</v>
      </c>
    </row>
    <row r="809" spans="1:5" hidden="1" x14ac:dyDescent="0.3">
      <c r="A809" t="s">
        <v>73</v>
      </c>
      <c r="B809">
        <v>27.1</v>
      </c>
      <c r="C809">
        <f t="shared" si="24"/>
        <v>27</v>
      </c>
      <c r="D809" t="str">
        <f t="shared" si="25"/>
        <v>MDF Factory27</v>
      </c>
      <c r="E809" s="18">
        <v>5946852.5199999996</v>
      </c>
    </row>
    <row r="810" spans="1:5" hidden="1" x14ac:dyDescent="0.3">
      <c r="A810" t="s">
        <v>73</v>
      </c>
      <c r="B810">
        <v>28</v>
      </c>
      <c r="C810">
        <f t="shared" si="24"/>
        <v>28</v>
      </c>
      <c r="D810" t="str">
        <f t="shared" si="25"/>
        <v>MDF Factory28</v>
      </c>
      <c r="E810" s="18">
        <v>5380287.9900000002</v>
      </c>
    </row>
    <row r="811" spans="1:5" hidden="1" x14ac:dyDescent="0.3">
      <c r="A811" t="s">
        <v>73</v>
      </c>
      <c r="B811">
        <v>29</v>
      </c>
      <c r="C811">
        <f t="shared" si="24"/>
        <v>29</v>
      </c>
      <c r="D811" t="str">
        <f t="shared" si="25"/>
        <v>MDF Factory29</v>
      </c>
      <c r="E811" s="18">
        <v>10038430.32</v>
      </c>
    </row>
    <row r="812" spans="1:5" hidden="1" x14ac:dyDescent="0.3">
      <c r="A812" t="s">
        <v>73</v>
      </c>
      <c r="B812">
        <v>30</v>
      </c>
      <c r="C812">
        <f t="shared" si="24"/>
        <v>30</v>
      </c>
      <c r="D812" t="str">
        <f t="shared" si="25"/>
        <v>MDF Factory30</v>
      </c>
      <c r="E812" s="18">
        <v>11530799.530000001</v>
      </c>
    </row>
    <row r="813" spans="1:5" hidden="1" x14ac:dyDescent="0.3">
      <c r="A813" t="s">
        <v>73</v>
      </c>
      <c r="B813">
        <v>31</v>
      </c>
      <c r="C813">
        <f t="shared" si="24"/>
        <v>31</v>
      </c>
      <c r="D813" t="str">
        <f t="shared" si="25"/>
        <v>MDF Factory31</v>
      </c>
      <c r="E813" s="18">
        <v>18846610.600000001</v>
      </c>
    </row>
    <row r="814" spans="1:5" hidden="1" x14ac:dyDescent="0.3">
      <c r="A814" t="s">
        <v>73</v>
      </c>
      <c r="B814">
        <v>32</v>
      </c>
      <c r="C814">
        <f t="shared" si="24"/>
        <v>32</v>
      </c>
      <c r="D814" t="str">
        <f t="shared" si="25"/>
        <v>MDF Factory32</v>
      </c>
      <c r="E814" s="18">
        <v>2726460</v>
      </c>
    </row>
    <row r="815" spans="1:5" hidden="1" x14ac:dyDescent="0.3">
      <c r="A815" t="s">
        <v>73</v>
      </c>
      <c r="B815">
        <v>33</v>
      </c>
      <c r="C815">
        <f t="shared" si="24"/>
        <v>33</v>
      </c>
      <c r="D815" t="str">
        <f t="shared" si="25"/>
        <v>MDF Factory33</v>
      </c>
      <c r="E815" s="18">
        <v>8808260.3300000001</v>
      </c>
    </row>
    <row r="816" spans="1:5" hidden="1" x14ac:dyDescent="0.3">
      <c r="A816" t="s">
        <v>73</v>
      </c>
      <c r="B816">
        <v>34</v>
      </c>
      <c r="C816">
        <f t="shared" si="24"/>
        <v>34</v>
      </c>
      <c r="D816" t="str">
        <f t="shared" si="25"/>
        <v>MDF Factory34</v>
      </c>
      <c r="E816" s="18">
        <v>12466636.779999999</v>
      </c>
    </row>
    <row r="817" spans="1:5" hidden="1" x14ac:dyDescent="0.3">
      <c r="A817" t="s">
        <v>73</v>
      </c>
      <c r="B817">
        <v>35</v>
      </c>
      <c r="C817">
        <f t="shared" si="24"/>
        <v>35</v>
      </c>
      <c r="D817" t="str">
        <f t="shared" si="25"/>
        <v>MDF Factory35</v>
      </c>
      <c r="E817" s="18">
        <v>11964736.84</v>
      </c>
    </row>
    <row r="818" spans="1:5" hidden="1" x14ac:dyDescent="0.3">
      <c r="A818" t="s">
        <v>73</v>
      </c>
      <c r="B818">
        <v>36</v>
      </c>
      <c r="C818">
        <f t="shared" si="24"/>
        <v>36</v>
      </c>
      <c r="D818" t="str">
        <f t="shared" si="25"/>
        <v>MDF Factory36</v>
      </c>
      <c r="E818" s="18">
        <v>10194821.77</v>
      </c>
    </row>
    <row r="819" spans="1:5" hidden="1" x14ac:dyDescent="0.3">
      <c r="A819" t="s">
        <v>73</v>
      </c>
      <c r="B819">
        <v>37</v>
      </c>
      <c r="C819">
        <f t="shared" si="24"/>
        <v>37</v>
      </c>
      <c r="D819" t="str">
        <f t="shared" si="25"/>
        <v>MDF Factory37</v>
      </c>
      <c r="E819" s="18">
        <v>4465149.3899999997</v>
      </c>
    </row>
    <row r="820" spans="1:5" hidden="1" x14ac:dyDescent="0.3">
      <c r="A820" t="s">
        <v>73</v>
      </c>
      <c r="B820">
        <v>38</v>
      </c>
      <c r="C820">
        <f t="shared" si="24"/>
        <v>38</v>
      </c>
      <c r="D820" t="str">
        <f t="shared" si="25"/>
        <v>MDF Factory38</v>
      </c>
      <c r="E820" s="18">
        <v>9539881.6500000004</v>
      </c>
    </row>
    <row r="821" spans="1:5" hidden="1" x14ac:dyDescent="0.3">
      <c r="A821" t="s">
        <v>73</v>
      </c>
      <c r="B821">
        <v>39</v>
      </c>
      <c r="C821">
        <f t="shared" si="24"/>
        <v>39</v>
      </c>
      <c r="D821" t="str">
        <f t="shared" si="25"/>
        <v>MDF Factory39</v>
      </c>
      <c r="E821" s="18">
        <v>6984174.9199999999</v>
      </c>
    </row>
    <row r="822" spans="1:5" hidden="1" x14ac:dyDescent="0.3">
      <c r="A822" t="s">
        <v>73</v>
      </c>
      <c r="B822">
        <v>40</v>
      </c>
      <c r="C822">
        <f t="shared" si="24"/>
        <v>40</v>
      </c>
      <c r="D822" t="str">
        <f t="shared" si="25"/>
        <v>MDF Factory40</v>
      </c>
      <c r="E822" s="18">
        <v>13054639.6</v>
      </c>
    </row>
    <row r="823" spans="1:5" hidden="1" x14ac:dyDescent="0.3">
      <c r="A823" t="s">
        <v>73</v>
      </c>
      <c r="B823">
        <v>41</v>
      </c>
      <c r="C823">
        <f t="shared" si="24"/>
        <v>41</v>
      </c>
      <c r="D823" t="str">
        <f t="shared" si="25"/>
        <v>MDF Factory41</v>
      </c>
      <c r="E823" s="18">
        <v>8347962.7000000002</v>
      </c>
    </row>
    <row r="824" spans="1:5" hidden="1" x14ac:dyDescent="0.3">
      <c r="A824" t="s">
        <v>73</v>
      </c>
      <c r="B824">
        <v>42</v>
      </c>
      <c r="C824">
        <f t="shared" si="24"/>
        <v>42</v>
      </c>
      <c r="D824" t="str">
        <f t="shared" si="25"/>
        <v>MDF Factory42</v>
      </c>
      <c r="E824" s="18">
        <v>3999590</v>
      </c>
    </row>
    <row r="825" spans="1:5" hidden="1" x14ac:dyDescent="0.3">
      <c r="A825" t="s">
        <v>73</v>
      </c>
      <c r="B825">
        <v>42.1</v>
      </c>
      <c r="C825">
        <f t="shared" si="24"/>
        <v>42</v>
      </c>
      <c r="D825" t="str">
        <f t="shared" si="25"/>
        <v>MDF Factory42</v>
      </c>
      <c r="E825" s="18">
        <v>3602411.04</v>
      </c>
    </row>
    <row r="826" spans="1:5" hidden="1" x14ac:dyDescent="0.3">
      <c r="A826" t="s">
        <v>73</v>
      </c>
      <c r="B826">
        <v>43</v>
      </c>
      <c r="C826">
        <f t="shared" si="24"/>
        <v>43</v>
      </c>
      <c r="D826" t="str">
        <f t="shared" si="25"/>
        <v>MDF Factory43</v>
      </c>
      <c r="E826" s="18">
        <v>44999590</v>
      </c>
    </row>
    <row r="827" spans="1:5" hidden="1" x14ac:dyDescent="0.3">
      <c r="A827" t="s">
        <v>73</v>
      </c>
      <c r="B827">
        <v>43.1</v>
      </c>
      <c r="C827">
        <f t="shared" si="24"/>
        <v>43</v>
      </c>
      <c r="D827" t="str">
        <f t="shared" si="25"/>
        <v>MDF Factory43</v>
      </c>
      <c r="E827" s="18">
        <v>999590</v>
      </c>
    </row>
    <row r="828" spans="1:5" hidden="1" x14ac:dyDescent="0.3">
      <c r="A828" t="s">
        <v>80</v>
      </c>
      <c r="B828">
        <v>1</v>
      </c>
      <c r="C828">
        <f t="shared" si="24"/>
        <v>1</v>
      </c>
      <c r="D828" t="str">
        <f t="shared" si="25"/>
        <v>MDF Factory - Equip.1</v>
      </c>
      <c r="E828" s="18">
        <v>479255</v>
      </c>
    </row>
    <row r="829" spans="1:5" hidden="1" x14ac:dyDescent="0.3">
      <c r="A829" t="s">
        <v>80</v>
      </c>
      <c r="B829">
        <v>2</v>
      </c>
      <c r="C829">
        <f t="shared" si="24"/>
        <v>2</v>
      </c>
      <c r="D829" t="str">
        <f t="shared" si="25"/>
        <v>MDF Factory - Equip.2</v>
      </c>
      <c r="E829" s="18">
        <v>2957905.39</v>
      </c>
    </row>
    <row r="830" spans="1:5" hidden="1" x14ac:dyDescent="0.3">
      <c r="A830" t="s">
        <v>80</v>
      </c>
      <c r="B830">
        <v>3</v>
      </c>
      <c r="C830">
        <f t="shared" si="24"/>
        <v>3</v>
      </c>
      <c r="D830" t="str">
        <f t="shared" si="25"/>
        <v>MDF Factory - Equip.3</v>
      </c>
      <c r="E830" s="18">
        <v>2467707.5</v>
      </c>
    </row>
    <row r="831" spans="1:5" hidden="1" x14ac:dyDescent="0.3">
      <c r="A831" t="s">
        <v>80</v>
      </c>
      <c r="B831">
        <v>4</v>
      </c>
      <c r="C831">
        <f t="shared" si="24"/>
        <v>4</v>
      </c>
      <c r="D831" t="str">
        <f t="shared" si="25"/>
        <v>MDF Factory - Equip.4</v>
      </c>
      <c r="E831" s="18">
        <v>2118826</v>
      </c>
    </row>
    <row r="832" spans="1:5" hidden="1" x14ac:dyDescent="0.3">
      <c r="A832" t="s">
        <v>80</v>
      </c>
      <c r="B832">
        <v>5</v>
      </c>
      <c r="C832">
        <f t="shared" ref="C832:C895" si="26">ROUNDDOWN(B832,0)</f>
        <v>5</v>
      </c>
      <c r="D832" t="str">
        <f t="shared" ref="D832:D895" si="27">A832&amp;C832</f>
        <v>MDF Factory - Equip.5</v>
      </c>
      <c r="E832" s="18">
        <v>2067056</v>
      </c>
    </row>
    <row r="833" spans="1:5" hidden="1" x14ac:dyDescent="0.3">
      <c r="A833" t="s">
        <v>80</v>
      </c>
      <c r="B833">
        <v>6</v>
      </c>
      <c r="C833">
        <f t="shared" si="26"/>
        <v>6</v>
      </c>
      <c r="D833" t="str">
        <f t="shared" si="27"/>
        <v>MDF Factory - Equip.6</v>
      </c>
      <c r="E833" s="18">
        <v>569764</v>
      </c>
    </row>
    <row r="834" spans="1:5" hidden="1" x14ac:dyDescent="0.3">
      <c r="A834" t="s">
        <v>80</v>
      </c>
      <c r="B834">
        <v>7</v>
      </c>
      <c r="C834">
        <f t="shared" si="26"/>
        <v>7</v>
      </c>
      <c r="D834" t="str">
        <f t="shared" si="27"/>
        <v>MDF Factory - Equip.7</v>
      </c>
      <c r="E834" s="18">
        <v>795032</v>
      </c>
    </row>
    <row r="835" spans="1:5" hidden="1" x14ac:dyDescent="0.3">
      <c r="A835" t="s">
        <v>80</v>
      </c>
      <c r="B835">
        <v>8</v>
      </c>
      <c r="C835">
        <f t="shared" si="26"/>
        <v>8</v>
      </c>
      <c r="D835" t="str">
        <f t="shared" si="27"/>
        <v>MDF Factory - Equip.8</v>
      </c>
      <c r="E835" s="18">
        <v>322760</v>
      </c>
    </row>
    <row r="836" spans="1:5" hidden="1" x14ac:dyDescent="0.3">
      <c r="A836" t="s">
        <v>80</v>
      </c>
      <c r="B836">
        <v>9</v>
      </c>
      <c r="C836">
        <f t="shared" si="26"/>
        <v>9</v>
      </c>
      <c r="D836" t="str">
        <f t="shared" si="27"/>
        <v>MDF Factory - Equip.9</v>
      </c>
      <c r="E836" s="18">
        <v>1546900</v>
      </c>
    </row>
    <row r="837" spans="1:5" hidden="1" x14ac:dyDescent="0.3">
      <c r="A837" t="s">
        <v>80</v>
      </c>
      <c r="B837">
        <v>10</v>
      </c>
      <c r="C837">
        <f t="shared" si="26"/>
        <v>10</v>
      </c>
      <c r="D837" t="str">
        <f t="shared" si="27"/>
        <v>MDF Factory - Equip.10</v>
      </c>
      <c r="E837" s="18">
        <v>362327.85</v>
      </c>
    </row>
    <row r="838" spans="1:5" hidden="1" x14ac:dyDescent="0.3">
      <c r="A838" t="s">
        <v>80</v>
      </c>
      <c r="B838">
        <v>11</v>
      </c>
      <c r="C838">
        <f t="shared" si="26"/>
        <v>11</v>
      </c>
      <c r="D838" t="str">
        <f t="shared" si="27"/>
        <v>MDF Factory - Equip.11</v>
      </c>
      <c r="E838" s="18">
        <v>115740.16</v>
      </c>
    </row>
    <row r="839" spans="1:5" hidden="1" x14ac:dyDescent="0.3">
      <c r="A839" t="s">
        <v>80</v>
      </c>
      <c r="B839">
        <v>12</v>
      </c>
      <c r="C839">
        <f t="shared" si="26"/>
        <v>12</v>
      </c>
      <c r="D839" t="str">
        <f t="shared" si="27"/>
        <v>MDF Factory - Equip.12</v>
      </c>
      <c r="E839" s="18">
        <v>617997.99</v>
      </c>
    </row>
    <row r="840" spans="1:5" hidden="1" x14ac:dyDescent="0.3">
      <c r="A840" t="s">
        <v>80</v>
      </c>
      <c r="B840">
        <v>13</v>
      </c>
      <c r="C840">
        <f t="shared" si="26"/>
        <v>13</v>
      </c>
      <c r="D840" t="str">
        <f t="shared" si="27"/>
        <v>MDF Factory - Equip.13</v>
      </c>
      <c r="E840" s="18">
        <v>1033353.65</v>
      </c>
    </row>
    <row r="841" spans="1:5" hidden="1" x14ac:dyDescent="0.3">
      <c r="A841" t="s">
        <v>80</v>
      </c>
      <c r="B841">
        <v>14</v>
      </c>
      <c r="C841">
        <f t="shared" si="26"/>
        <v>14</v>
      </c>
      <c r="D841" t="str">
        <f t="shared" si="27"/>
        <v>MDF Factory - Equip.14</v>
      </c>
      <c r="E841" s="18">
        <v>1342515</v>
      </c>
    </row>
    <row r="842" spans="1:5" hidden="1" x14ac:dyDescent="0.3">
      <c r="A842" t="s">
        <v>80</v>
      </c>
      <c r="B842">
        <v>15</v>
      </c>
      <c r="C842">
        <f t="shared" si="26"/>
        <v>15</v>
      </c>
      <c r="D842" t="str">
        <f t="shared" si="27"/>
        <v>MDF Factory - Equip.15</v>
      </c>
      <c r="E842" s="18">
        <v>1508230</v>
      </c>
    </row>
    <row r="843" spans="1:5" hidden="1" x14ac:dyDescent="0.3">
      <c r="A843" t="s">
        <v>80</v>
      </c>
      <c r="B843">
        <v>16</v>
      </c>
      <c r="C843">
        <f t="shared" si="26"/>
        <v>16</v>
      </c>
      <c r="D843" t="str">
        <f t="shared" si="27"/>
        <v>MDF Factory - Equip.16</v>
      </c>
      <c r="E843" s="18">
        <v>963455.46</v>
      </c>
    </row>
    <row r="844" spans="1:5" hidden="1" x14ac:dyDescent="0.3">
      <c r="A844" t="s">
        <v>80</v>
      </c>
      <c r="B844">
        <v>17</v>
      </c>
      <c r="C844">
        <f t="shared" si="26"/>
        <v>17</v>
      </c>
      <c r="D844" t="str">
        <f t="shared" si="27"/>
        <v>MDF Factory - Equip.17</v>
      </c>
      <c r="E844" s="18">
        <v>359356.67</v>
      </c>
    </row>
    <row r="845" spans="1:5" hidden="1" x14ac:dyDescent="0.3">
      <c r="A845" t="s">
        <v>80</v>
      </c>
      <c r="B845">
        <v>18</v>
      </c>
      <c r="C845">
        <f t="shared" si="26"/>
        <v>18</v>
      </c>
      <c r="D845" t="str">
        <f t="shared" si="27"/>
        <v>MDF Factory - Equip.18</v>
      </c>
      <c r="E845" s="18">
        <v>536737.62</v>
      </c>
    </row>
    <row r="846" spans="1:5" hidden="1" x14ac:dyDescent="0.3">
      <c r="A846" t="s">
        <v>80</v>
      </c>
      <c r="B846">
        <v>19</v>
      </c>
      <c r="C846">
        <f t="shared" si="26"/>
        <v>19</v>
      </c>
      <c r="D846" t="str">
        <f t="shared" si="27"/>
        <v>MDF Factory - Equip.19</v>
      </c>
      <c r="E846" s="18">
        <v>1190791</v>
      </c>
    </row>
    <row r="847" spans="1:5" hidden="1" x14ac:dyDescent="0.3">
      <c r="A847" t="s">
        <v>80</v>
      </c>
      <c r="B847">
        <v>20</v>
      </c>
      <c r="C847">
        <f t="shared" si="26"/>
        <v>20</v>
      </c>
      <c r="D847" t="str">
        <f t="shared" si="27"/>
        <v>MDF Factory - Equip.20</v>
      </c>
      <c r="E847" s="18">
        <v>606416.12</v>
      </c>
    </row>
    <row r="848" spans="1:5" hidden="1" x14ac:dyDescent="0.3">
      <c r="A848" t="s">
        <v>80</v>
      </c>
      <c r="B848">
        <v>21</v>
      </c>
      <c r="C848">
        <f t="shared" si="26"/>
        <v>21</v>
      </c>
      <c r="D848" t="str">
        <f t="shared" si="27"/>
        <v>MDF Factory - Equip.21</v>
      </c>
      <c r="E848" s="18">
        <v>600370.17000000004</v>
      </c>
    </row>
    <row r="849" spans="1:5" hidden="1" x14ac:dyDescent="0.3">
      <c r="A849" t="s">
        <v>80</v>
      </c>
      <c r="B849">
        <v>22</v>
      </c>
      <c r="C849">
        <f t="shared" si="26"/>
        <v>22</v>
      </c>
      <c r="D849" t="str">
        <f t="shared" si="27"/>
        <v>MDF Factory - Equip.22</v>
      </c>
      <c r="E849" s="18">
        <v>205199.38</v>
      </c>
    </row>
    <row r="850" spans="1:5" hidden="1" x14ac:dyDescent="0.3">
      <c r="A850" t="s">
        <v>80</v>
      </c>
      <c r="B850">
        <v>23</v>
      </c>
      <c r="C850">
        <f t="shared" si="26"/>
        <v>23</v>
      </c>
      <c r="D850" t="str">
        <f t="shared" si="27"/>
        <v>MDF Factory - Equip.23</v>
      </c>
      <c r="E850" s="18">
        <v>545334.31000000006</v>
      </c>
    </row>
    <row r="851" spans="1:5" hidden="1" x14ac:dyDescent="0.3">
      <c r="A851" t="s">
        <v>80</v>
      </c>
      <c r="B851">
        <v>24</v>
      </c>
      <c r="C851">
        <f t="shared" si="26"/>
        <v>24</v>
      </c>
      <c r="D851" t="str">
        <f t="shared" si="27"/>
        <v>MDF Factory - Equip.24</v>
      </c>
      <c r="E851" s="18">
        <v>345289.58</v>
      </c>
    </row>
    <row r="852" spans="1:5" hidden="1" x14ac:dyDescent="0.3">
      <c r="A852" t="s">
        <v>80</v>
      </c>
      <c r="B852">
        <v>25</v>
      </c>
      <c r="C852">
        <f t="shared" si="26"/>
        <v>25</v>
      </c>
      <c r="D852" t="str">
        <f t="shared" si="27"/>
        <v>MDF Factory - Equip.25</v>
      </c>
      <c r="E852" s="18">
        <v>637190.72</v>
      </c>
    </row>
    <row r="853" spans="1:5" hidden="1" x14ac:dyDescent="0.3">
      <c r="A853" t="s">
        <v>88</v>
      </c>
      <c r="B853">
        <v>1</v>
      </c>
      <c r="C853">
        <f t="shared" si="26"/>
        <v>1</v>
      </c>
      <c r="D853" t="str">
        <f t="shared" si="27"/>
        <v>MDF Factory - Local Fabrication1</v>
      </c>
      <c r="E853" s="18">
        <v>920351.25</v>
      </c>
    </row>
    <row r="854" spans="1:5" hidden="1" x14ac:dyDescent="0.3">
      <c r="A854" t="s">
        <v>88</v>
      </c>
      <c r="B854">
        <v>2</v>
      </c>
      <c r="C854">
        <f t="shared" si="26"/>
        <v>2</v>
      </c>
      <c r="D854" t="str">
        <f t="shared" si="27"/>
        <v>MDF Factory - Local Fabrication2</v>
      </c>
      <c r="E854" s="18">
        <v>711105.4</v>
      </c>
    </row>
    <row r="855" spans="1:5" hidden="1" x14ac:dyDescent="0.3">
      <c r="A855" t="s">
        <v>88</v>
      </c>
      <c r="B855">
        <v>3</v>
      </c>
      <c r="C855">
        <f t="shared" si="26"/>
        <v>3</v>
      </c>
      <c r="D855" t="str">
        <f t="shared" si="27"/>
        <v>MDF Factory - Local Fabrication3</v>
      </c>
      <c r="E855" s="18">
        <v>897908</v>
      </c>
    </row>
    <row r="856" spans="1:5" hidden="1" x14ac:dyDescent="0.3">
      <c r="A856" t="s">
        <v>88</v>
      </c>
      <c r="B856">
        <v>4</v>
      </c>
      <c r="C856">
        <f t="shared" si="26"/>
        <v>4</v>
      </c>
      <c r="D856" t="str">
        <f t="shared" si="27"/>
        <v>MDF Factory - Local Fabrication4</v>
      </c>
      <c r="E856" s="18">
        <v>667444</v>
      </c>
    </row>
    <row r="857" spans="1:5" hidden="1" x14ac:dyDescent="0.3">
      <c r="A857" t="s">
        <v>88</v>
      </c>
      <c r="B857">
        <v>5</v>
      </c>
      <c r="C857">
        <f t="shared" si="26"/>
        <v>5</v>
      </c>
      <c r="D857" t="str">
        <f t="shared" si="27"/>
        <v>MDF Factory - Local Fabrication5</v>
      </c>
      <c r="E857" s="18">
        <v>2517907.41</v>
      </c>
    </row>
    <row r="858" spans="1:5" hidden="1" x14ac:dyDescent="0.3">
      <c r="A858" t="s">
        <v>88</v>
      </c>
      <c r="B858">
        <v>6</v>
      </c>
      <c r="C858">
        <f t="shared" si="26"/>
        <v>6</v>
      </c>
      <c r="D858" t="str">
        <f t="shared" si="27"/>
        <v>MDF Factory - Local Fabrication6</v>
      </c>
      <c r="E858" s="18">
        <v>737043.71</v>
      </c>
    </row>
    <row r="859" spans="1:5" hidden="1" x14ac:dyDescent="0.3">
      <c r="A859" t="s">
        <v>88</v>
      </c>
      <c r="B859">
        <v>7</v>
      </c>
      <c r="C859">
        <f t="shared" si="26"/>
        <v>7</v>
      </c>
      <c r="D859" t="str">
        <f t="shared" si="27"/>
        <v>MDF Factory - Local Fabrication7</v>
      </c>
      <c r="E859" s="18">
        <v>785269</v>
      </c>
    </row>
    <row r="860" spans="1:5" hidden="1" x14ac:dyDescent="0.3">
      <c r="A860" t="s">
        <v>88</v>
      </c>
      <c r="B860">
        <v>8</v>
      </c>
      <c r="C860">
        <f t="shared" si="26"/>
        <v>8</v>
      </c>
      <c r="D860" t="str">
        <f t="shared" si="27"/>
        <v>MDF Factory - Local Fabrication8</v>
      </c>
      <c r="E860" s="18">
        <v>381060.37</v>
      </c>
    </row>
    <row r="861" spans="1:5" hidden="1" x14ac:dyDescent="0.3">
      <c r="A861" t="s">
        <v>88</v>
      </c>
      <c r="B861">
        <v>9</v>
      </c>
      <c r="C861">
        <f t="shared" si="26"/>
        <v>9</v>
      </c>
      <c r="D861" t="str">
        <f t="shared" si="27"/>
        <v>MDF Factory - Local Fabrication9</v>
      </c>
      <c r="E861" s="18">
        <v>1752018.76</v>
      </c>
    </row>
    <row r="862" spans="1:5" hidden="1" x14ac:dyDescent="0.3">
      <c r="A862" t="s">
        <v>88</v>
      </c>
      <c r="B862">
        <v>10</v>
      </c>
      <c r="C862">
        <f t="shared" si="26"/>
        <v>10</v>
      </c>
      <c r="D862" t="str">
        <f t="shared" si="27"/>
        <v>MDF Factory - Local Fabrication10</v>
      </c>
      <c r="E862" s="18">
        <v>2881529.05</v>
      </c>
    </row>
    <row r="863" spans="1:5" hidden="1" x14ac:dyDescent="0.3">
      <c r="A863" t="s">
        <v>88</v>
      </c>
      <c r="B863">
        <v>11</v>
      </c>
      <c r="C863">
        <f t="shared" si="26"/>
        <v>11</v>
      </c>
      <c r="D863" t="str">
        <f t="shared" si="27"/>
        <v>MDF Factory - Local Fabrication11</v>
      </c>
      <c r="E863" s="18">
        <v>2412700.4300000002</v>
      </c>
    </row>
    <row r="864" spans="1:5" hidden="1" x14ac:dyDescent="0.3">
      <c r="A864" t="s">
        <v>88</v>
      </c>
      <c r="B864">
        <v>14</v>
      </c>
      <c r="C864">
        <f t="shared" si="26"/>
        <v>14</v>
      </c>
      <c r="D864" t="str">
        <f t="shared" si="27"/>
        <v>MDF Factory - Local Fabrication14</v>
      </c>
      <c r="E864" s="18">
        <v>10315795</v>
      </c>
    </row>
    <row r="865" spans="1:5" hidden="1" x14ac:dyDescent="0.3">
      <c r="A865" t="s">
        <v>88</v>
      </c>
      <c r="B865">
        <v>15</v>
      </c>
      <c r="C865">
        <f t="shared" si="26"/>
        <v>15</v>
      </c>
      <c r="D865" t="str">
        <f t="shared" si="27"/>
        <v>MDF Factory - Local Fabrication15</v>
      </c>
      <c r="E865" s="18">
        <v>2970230</v>
      </c>
    </row>
    <row r="866" spans="1:5" hidden="1" x14ac:dyDescent="0.3">
      <c r="A866" t="s">
        <v>88</v>
      </c>
      <c r="B866">
        <v>16</v>
      </c>
      <c r="C866">
        <f t="shared" si="26"/>
        <v>16</v>
      </c>
      <c r="D866" t="str">
        <f t="shared" si="27"/>
        <v>MDF Factory - Local Fabrication16</v>
      </c>
      <c r="E866" s="18">
        <v>1262500</v>
      </c>
    </row>
    <row r="867" spans="1:5" hidden="1" x14ac:dyDescent="0.3">
      <c r="A867" t="s">
        <v>88</v>
      </c>
      <c r="B867">
        <v>18</v>
      </c>
      <c r="C867">
        <f t="shared" si="26"/>
        <v>18</v>
      </c>
      <c r="D867" t="str">
        <f t="shared" si="27"/>
        <v>MDF Factory - Local Fabrication18</v>
      </c>
      <c r="E867" s="18">
        <v>4265111</v>
      </c>
    </row>
    <row r="868" spans="1:5" hidden="1" x14ac:dyDescent="0.3">
      <c r="A868" t="s">
        <v>88</v>
      </c>
      <c r="B868">
        <v>19</v>
      </c>
      <c r="C868">
        <f t="shared" si="26"/>
        <v>19</v>
      </c>
      <c r="D868" t="str">
        <f t="shared" si="27"/>
        <v>MDF Factory - Local Fabrication19</v>
      </c>
      <c r="E868" s="18">
        <v>3358613</v>
      </c>
    </row>
    <row r="869" spans="1:5" hidden="1" x14ac:dyDescent="0.3">
      <c r="A869" t="s">
        <v>73</v>
      </c>
      <c r="B869">
        <v>1</v>
      </c>
      <c r="C869">
        <f t="shared" si="26"/>
        <v>1</v>
      </c>
      <c r="D869" t="str">
        <f t="shared" si="27"/>
        <v>MDF Factory1</v>
      </c>
      <c r="E869" s="18">
        <v>41622365.399999999</v>
      </c>
    </row>
    <row r="870" spans="1:5" hidden="1" x14ac:dyDescent="0.3">
      <c r="A870" t="s">
        <v>73</v>
      </c>
      <c r="B870">
        <v>2</v>
      </c>
      <c r="C870">
        <f t="shared" si="26"/>
        <v>2</v>
      </c>
      <c r="D870" t="str">
        <f t="shared" si="27"/>
        <v>MDF Factory2</v>
      </c>
      <c r="E870" s="18">
        <v>6300000</v>
      </c>
    </row>
    <row r="871" spans="1:5" hidden="1" x14ac:dyDescent="0.3">
      <c r="A871" t="s">
        <v>73</v>
      </c>
      <c r="B871">
        <v>3</v>
      </c>
      <c r="C871">
        <f t="shared" si="26"/>
        <v>3</v>
      </c>
      <c r="D871" t="str">
        <f t="shared" si="27"/>
        <v>MDF Factory3</v>
      </c>
      <c r="E871" s="18">
        <v>2000000</v>
      </c>
    </row>
    <row r="872" spans="1:5" hidden="1" x14ac:dyDescent="0.3">
      <c r="A872" t="s">
        <v>73</v>
      </c>
      <c r="B872">
        <v>4</v>
      </c>
      <c r="C872">
        <f t="shared" si="26"/>
        <v>4</v>
      </c>
      <c r="D872" t="str">
        <f t="shared" si="27"/>
        <v>MDF Factory4</v>
      </c>
      <c r="E872" s="18">
        <v>2000000</v>
      </c>
    </row>
    <row r="873" spans="1:5" hidden="1" x14ac:dyDescent="0.3">
      <c r="A873" t="s">
        <v>73</v>
      </c>
      <c r="B873">
        <v>5</v>
      </c>
      <c r="C873">
        <f t="shared" si="26"/>
        <v>5</v>
      </c>
      <c r="D873" t="str">
        <f t="shared" si="27"/>
        <v>MDF Factory5</v>
      </c>
      <c r="E873" s="18">
        <v>10016624.859999999</v>
      </c>
    </row>
    <row r="874" spans="1:5" hidden="1" x14ac:dyDescent="0.3">
      <c r="A874" t="s">
        <v>73</v>
      </c>
      <c r="B874">
        <v>6</v>
      </c>
      <c r="C874">
        <f t="shared" si="26"/>
        <v>6</v>
      </c>
      <c r="D874" t="str">
        <f t="shared" si="27"/>
        <v>MDF Factory6</v>
      </c>
      <c r="E874" s="18">
        <v>7331999.9999999991</v>
      </c>
    </row>
    <row r="875" spans="1:5" hidden="1" x14ac:dyDescent="0.3">
      <c r="A875" t="s">
        <v>73</v>
      </c>
      <c r="B875">
        <v>7</v>
      </c>
      <c r="C875">
        <f t="shared" si="26"/>
        <v>7</v>
      </c>
      <c r="D875" t="str">
        <f t="shared" si="27"/>
        <v>MDF Factory7</v>
      </c>
      <c r="E875" s="18">
        <v>6000000</v>
      </c>
    </row>
    <row r="876" spans="1:5" hidden="1" x14ac:dyDescent="0.3">
      <c r="A876" t="s">
        <v>73</v>
      </c>
      <c r="B876">
        <v>8</v>
      </c>
      <c r="C876">
        <f t="shared" si="26"/>
        <v>8</v>
      </c>
      <c r="D876" t="str">
        <f t="shared" si="27"/>
        <v>MDF Factory8</v>
      </c>
      <c r="E876" s="18">
        <v>11000000</v>
      </c>
    </row>
    <row r="877" spans="1:5" hidden="1" x14ac:dyDescent="0.3">
      <c r="A877" t="s">
        <v>73</v>
      </c>
      <c r="B877">
        <v>9</v>
      </c>
      <c r="C877">
        <f t="shared" si="26"/>
        <v>9</v>
      </c>
      <c r="D877" t="str">
        <f t="shared" si="27"/>
        <v>MDF Factory9</v>
      </c>
      <c r="E877" s="18">
        <v>13754630</v>
      </c>
    </row>
    <row r="878" spans="1:5" hidden="1" x14ac:dyDescent="0.3">
      <c r="A878" t="s">
        <v>73</v>
      </c>
      <c r="B878">
        <v>10</v>
      </c>
      <c r="C878">
        <f t="shared" si="26"/>
        <v>10</v>
      </c>
      <c r="D878" t="str">
        <f t="shared" si="27"/>
        <v>MDF Factory10</v>
      </c>
      <c r="E878" s="18">
        <v>1488562.75</v>
      </c>
    </row>
    <row r="879" spans="1:5" hidden="1" x14ac:dyDescent="0.3">
      <c r="A879" t="s">
        <v>73</v>
      </c>
      <c r="B879">
        <v>11</v>
      </c>
      <c r="C879">
        <f t="shared" si="26"/>
        <v>11</v>
      </c>
      <c r="D879" t="str">
        <f t="shared" si="27"/>
        <v>MDF Factory11</v>
      </c>
      <c r="E879" s="18">
        <v>3000000</v>
      </c>
    </row>
    <row r="880" spans="1:5" hidden="1" x14ac:dyDescent="0.3">
      <c r="A880" t="s">
        <v>266</v>
      </c>
      <c r="B880">
        <v>1</v>
      </c>
      <c r="C880">
        <f t="shared" si="26"/>
        <v>1</v>
      </c>
      <c r="D880" t="str">
        <f t="shared" si="27"/>
        <v>MDF Factory-F.F V.O1</v>
      </c>
      <c r="E880" s="18">
        <v>8500000</v>
      </c>
    </row>
    <row r="881" spans="1:5" hidden="1" x14ac:dyDescent="0.3">
      <c r="A881" t="s">
        <v>266</v>
      </c>
      <c r="B881">
        <v>2</v>
      </c>
      <c r="C881">
        <f t="shared" si="26"/>
        <v>2</v>
      </c>
      <c r="D881" t="str">
        <f t="shared" si="27"/>
        <v>MDF Factory-F.F V.O2</v>
      </c>
      <c r="E881" s="18">
        <v>7800000</v>
      </c>
    </row>
    <row r="882" spans="1:5" hidden="1" x14ac:dyDescent="0.3">
      <c r="A882" t="s">
        <v>218</v>
      </c>
      <c r="B882">
        <v>1</v>
      </c>
      <c r="C882">
        <f t="shared" si="26"/>
        <v>1</v>
      </c>
      <c r="D882" t="str">
        <f t="shared" si="27"/>
        <v>MDF Factory-Hold Amount release1</v>
      </c>
      <c r="E882" s="18">
        <v>2000000</v>
      </c>
    </row>
    <row r="883" spans="1:5" hidden="1" x14ac:dyDescent="0.3">
      <c r="A883" t="s">
        <v>267</v>
      </c>
      <c r="B883">
        <v>1</v>
      </c>
      <c r="C883">
        <f t="shared" si="26"/>
        <v>1</v>
      </c>
      <c r="D883" t="str">
        <f t="shared" si="27"/>
        <v>MDF Factory-Local Fab.1</v>
      </c>
      <c r="E883" s="18">
        <v>3500000</v>
      </c>
    </row>
    <row r="884" spans="1:5" hidden="1" x14ac:dyDescent="0.3">
      <c r="A884" t="s">
        <v>73</v>
      </c>
      <c r="B884">
        <v>3</v>
      </c>
      <c r="C884">
        <f t="shared" si="26"/>
        <v>3</v>
      </c>
      <c r="D884" t="str">
        <f t="shared" si="27"/>
        <v>MDF Factory3</v>
      </c>
      <c r="E884" s="18">
        <v>7811797.5599999996</v>
      </c>
    </row>
    <row r="885" spans="1:5" hidden="1" x14ac:dyDescent="0.3">
      <c r="A885" t="s">
        <v>73</v>
      </c>
      <c r="B885">
        <v>4</v>
      </c>
      <c r="C885">
        <f t="shared" si="26"/>
        <v>4</v>
      </c>
      <c r="D885" t="str">
        <f t="shared" si="27"/>
        <v>MDF Factory4</v>
      </c>
      <c r="E885" s="18">
        <v>9000000</v>
      </c>
    </row>
    <row r="886" spans="1:5" hidden="1" x14ac:dyDescent="0.3">
      <c r="A886" t="s">
        <v>73</v>
      </c>
      <c r="B886">
        <v>5</v>
      </c>
      <c r="C886">
        <f t="shared" si="26"/>
        <v>5</v>
      </c>
      <c r="D886" t="str">
        <f t="shared" si="27"/>
        <v>MDF Factory5</v>
      </c>
      <c r="E886" s="18">
        <v>7000000</v>
      </c>
    </row>
    <row r="887" spans="1:5" hidden="1" x14ac:dyDescent="0.3">
      <c r="A887" t="s">
        <v>73</v>
      </c>
      <c r="B887">
        <v>6</v>
      </c>
      <c r="C887">
        <f t="shared" si="26"/>
        <v>6</v>
      </c>
      <c r="D887" t="str">
        <f t="shared" si="27"/>
        <v>MDF Factory6</v>
      </c>
      <c r="E887" s="18">
        <v>4000000</v>
      </c>
    </row>
    <row r="888" spans="1:5" hidden="1" x14ac:dyDescent="0.3">
      <c r="A888" t="s">
        <v>73</v>
      </c>
      <c r="B888">
        <v>7</v>
      </c>
      <c r="C888">
        <f t="shared" si="26"/>
        <v>7</v>
      </c>
      <c r="D888" t="str">
        <f t="shared" si="27"/>
        <v>MDF Factory7</v>
      </c>
      <c r="E888" s="18">
        <v>40000000</v>
      </c>
    </row>
    <row r="889" spans="1:5" hidden="1" x14ac:dyDescent="0.3">
      <c r="A889" t="s">
        <v>73</v>
      </c>
      <c r="B889">
        <v>8</v>
      </c>
      <c r="C889">
        <f t="shared" si="26"/>
        <v>8</v>
      </c>
      <c r="D889" t="str">
        <f t="shared" si="27"/>
        <v>MDF Factory8</v>
      </c>
      <c r="E889" s="18">
        <v>5000000</v>
      </c>
    </row>
    <row r="890" spans="1:5" hidden="1" x14ac:dyDescent="0.3">
      <c r="A890" t="s">
        <v>268</v>
      </c>
      <c r="B890">
        <v>1</v>
      </c>
      <c r="C890">
        <f t="shared" si="26"/>
        <v>1</v>
      </c>
      <c r="D890" t="str">
        <f t="shared" si="27"/>
        <v>MDF Factory solera1</v>
      </c>
      <c r="E890" s="18">
        <v>8000000</v>
      </c>
    </row>
    <row r="891" spans="1:5" hidden="1" x14ac:dyDescent="0.3">
      <c r="A891" t="s">
        <v>268</v>
      </c>
      <c r="B891">
        <v>2</v>
      </c>
      <c r="C891">
        <f t="shared" si="26"/>
        <v>2</v>
      </c>
      <c r="D891" t="str">
        <f t="shared" si="27"/>
        <v>MDF Factory solera2</v>
      </c>
      <c r="E891" s="18">
        <v>18121000</v>
      </c>
    </row>
    <row r="892" spans="1:5" hidden="1" x14ac:dyDescent="0.3">
      <c r="A892" t="s">
        <v>268</v>
      </c>
      <c r="B892">
        <v>3</v>
      </c>
      <c r="C892">
        <f t="shared" si="26"/>
        <v>3</v>
      </c>
      <c r="D892" t="str">
        <f t="shared" si="27"/>
        <v>MDF Factory solera3</v>
      </c>
      <c r="E892" s="18">
        <v>7600000</v>
      </c>
    </row>
    <row r="893" spans="1:5" hidden="1" x14ac:dyDescent="0.3">
      <c r="A893" t="s">
        <v>269</v>
      </c>
      <c r="B893">
        <v>3</v>
      </c>
      <c r="C893">
        <f t="shared" si="26"/>
        <v>3</v>
      </c>
      <c r="D893" t="str">
        <f t="shared" si="27"/>
        <v>MDF Factory-P.O3</v>
      </c>
      <c r="E893" s="18">
        <v>23100000</v>
      </c>
    </row>
    <row r="894" spans="1:5" hidden="1" x14ac:dyDescent="0.3">
      <c r="A894" t="s">
        <v>141</v>
      </c>
      <c r="B894">
        <v>1</v>
      </c>
      <c r="C894">
        <f t="shared" si="26"/>
        <v>1</v>
      </c>
      <c r="D894" t="str">
        <f t="shared" si="27"/>
        <v>Mechanical Installation1</v>
      </c>
      <c r="E894" s="18">
        <v>15000000</v>
      </c>
    </row>
    <row r="895" spans="1:5" hidden="1" x14ac:dyDescent="0.3">
      <c r="A895" t="s">
        <v>18</v>
      </c>
      <c r="B895">
        <v>1</v>
      </c>
      <c r="C895">
        <f t="shared" si="26"/>
        <v>1</v>
      </c>
      <c r="D895" t="str">
        <f t="shared" si="27"/>
        <v>Mintra1</v>
      </c>
      <c r="E895" s="18">
        <v>5500000</v>
      </c>
    </row>
    <row r="896" spans="1:5" hidden="1" x14ac:dyDescent="0.3">
      <c r="A896" t="s">
        <v>18</v>
      </c>
      <c r="B896">
        <v>2</v>
      </c>
      <c r="C896">
        <f t="shared" ref="C896:C959" si="28">ROUNDDOWN(B896,0)</f>
        <v>2</v>
      </c>
      <c r="D896" t="str">
        <f t="shared" ref="D896:D959" si="29">A896&amp;C896</f>
        <v>Mintra2</v>
      </c>
      <c r="E896" s="18">
        <v>3000000</v>
      </c>
    </row>
    <row r="897" spans="1:5" hidden="1" x14ac:dyDescent="0.3">
      <c r="A897" t="s">
        <v>18</v>
      </c>
      <c r="B897">
        <v>3</v>
      </c>
      <c r="C897">
        <f t="shared" si="28"/>
        <v>3</v>
      </c>
      <c r="D897" t="str">
        <f t="shared" si="29"/>
        <v>Mintra3</v>
      </c>
      <c r="E897" s="18">
        <v>2220782.14</v>
      </c>
    </row>
    <row r="898" spans="1:5" hidden="1" x14ac:dyDescent="0.3">
      <c r="A898" t="s">
        <v>18</v>
      </c>
      <c r="B898">
        <v>4</v>
      </c>
      <c r="C898">
        <f t="shared" si="28"/>
        <v>4</v>
      </c>
      <c r="D898" t="str">
        <f t="shared" si="29"/>
        <v>Mintra4</v>
      </c>
      <c r="E898" s="18">
        <v>3500000</v>
      </c>
    </row>
    <row r="899" spans="1:5" hidden="1" x14ac:dyDescent="0.3">
      <c r="A899" t="s">
        <v>18</v>
      </c>
      <c r="B899">
        <v>5</v>
      </c>
      <c r="C899">
        <f t="shared" si="28"/>
        <v>5</v>
      </c>
      <c r="D899" t="str">
        <f t="shared" si="29"/>
        <v>Mintra5</v>
      </c>
      <c r="E899" s="18">
        <v>8000000</v>
      </c>
    </row>
    <row r="900" spans="1:5" hidden="1" x14ac:dyDescent="0.3">
      <c r="A900" t="s">
        <v>18</v>
      </c>
      <c r="B900">
        <v>6</v>
      </c>
      <c r="C900">
        <f t="shared" si="28"/>
        <v>6</v>
      </c>
      <c r="D900" t="str">
        <f t="shared" si="29"/>
        <v>Mintra6</v>
      </c>
      <c r="E900" s="18">
        <v>6000000</v>
      </c>
    </row>
    <row r="901" spans="1:5" hidden="1" x14ac:dyDescent="0.3">
      <c r="A901" t="s">
        <v>18</v>
      </c>
      <c r="B901">
        <v>7</v>
      </c>
      <c r="C901">
        <f t="shared" si="28"/>
        <v>7</v>
      </c>
      <c r="D901" t="str">
        <f t="shared" si="29"/>
        <v>Mintra7</v>
      </c>
      <c r="E901" s="18">
        <v>2005948.91</v>
      </c>
    </row>
    <row r="902" spans="1:5" hidden="1" x14ac:dyDescent="0.3">
      <c r="A902" t="s">
        <v>18</v>
      </c>
      <c r="B902">
        <v>1</v>
      </c>
      <c r="C902">
        <f t="shared" si="28"/>
        <v>1</v>
      </c>
      <c r="D902" t="str">
        <f t="shared" si="29"/>
        <v>Mintra1</v>
      </c>
      <c r="E902" s="18">
        <v>10000000</v>
      </c>
    </row>
    <row r="903" spans="1:5" hidden="1" x14ac:dyDescent="0.3">
      <c r="A903" t="s">
        <v>25</v>
      </c>
      <c r="B903">
        <v>1</v>
      </c>
      <c r="C903">
        <f t="shared" si="28"/>
        <v>1</v>
      </c>
      <c r="D903" t="str">
        <f t="shared" si="29"/>
        <v>Mintra-Hanger 1200m21</v>
      </c>
      <c r="E903" s="18">
        <v>531998.67000000004</v>
      </c>
    </row>
    <row r="904" spans="1:5" hidden="1" x14ac:dyDescent="0.3">
      <c r="A904" t="s">
        <v>25</v>
      </c>
      <c r="B904">
        <v>2</v>
      </c>
      <c r="C904">
        <f t="shared" si="28"/>
        <v>2</v>
      </c>
      <c r="D904" t="str">
        <f t="shared" si="29"/>
        <v>Mintra-Hanger 1200m22</v>
      </c>
      <c r="E904" s="18">
        <v>-6217.18</v>
      </c>
    </row>
    <row r="905" spans="1:5" hidden="1" x14ac:dyDescent="0.3">
      <c r="A905" t="s">
        <v>37</v>
      </c>
      <c r="B905">
        <v>1</v>
      </c>
      <c r="C905">
        <f t="shared" si="28"/>
        <v>1</v>
      </c>
      <c r="D905" t="str">
        <f t="shared" si="29"/>
        <v>Mivida-PK#1401</v>
      </c>
      <c r="E905" s="18">
        <v>2533668.0254786685</v>
      </c>
    </row>
    <row r="906" spans="1:5" hidden="1" x14ac:dyDescent="0.3">
      <c r="A906" t="s">
        <v>37</v>
      </c>
      <c r="B906">
        <v>2</v>
      </c>
      <c r="C906">
        <f t="shared" si="28"/>
        <v>2</v>
      </c>
      <c r="D906" t="str">
        <f t="shared" si="29"/>
        <v>Mivida-PK#1402</v>
      </c>
      <c r="E906" s="18">
        <v>2620895.13</v>
      </c>
    </row>
    <row r="907" spans="1:5" hidden="1" x14ac:dyDescent="0.3">
      <c r="A907" t="s">
        <v>37</v>
      </c>
      <c r="B907">
        <v>3</v>
      </c>
      <c r="C907">
        <f t="shared" si="28"/>
        <v>3</v>
      </c>
      <c r="D907" t="str">
        <f t="shared" si="29"/>
        <v>Mivida-PK#1403</v>
      </c>
      <c r="E907" s="18">
        <v>4070832.3884527981</v>
      </c>
    </row>
    <row r="908" spans="1:5" hidden="1" x14ac:dyDescent="0.3">
      <c r="A908" t="s">
        <v>37</v>
      </c>
      <c r="B908">
        <v>4</v>
      </c>
      <c r="C908">
        <f t="shared" si="28"/>
        <v>4</v>
      </c>
      <c r="D908" t="str">
        <f t="shared" si="29"/>
        <v>Mivida-PK#1404</v>
      </c>
      <c r="E908" s="18">
        <v>999645.43982655928</v>
      </c>
    </row>
    <row r="909" spans="1:5" hidden="1" x14ac:dyDescent="0.3">
      <c r="A909" t="s">
        <v>37</v>
      </c>
      <c r="B909">
        <v>5</v>
      </c>
      <c r="C909">
        <f t="shared" si="28"/>
        <v>5</v>
      </c>
      <c r="D909" t="str">
        <f t="shared" si="29"/>
        <v>Mivida-PK#1405</v>
      </c>
      <c r="E909" s="18">
        <v>1337507.07</v>
      </c>
    </row>
    <row r="910" spans="1:5" hidden="1" x14ac:dyDescent="0.3">
      <c r="A910" t="s">
        <v>37</v>
      </c>
      <c r="B910">
        <v>6</v>
      </c>
      <c r="C910">
        <f t="shared" si="28"/>
        <v>6</v>
      </c>
      <c r="D910" t="str">
        <f t="shared" si="29"/>
        <v>Mivida-PK#1406</v>
      </c>
      <c r="E910" s="18">
        <v>10719905.220000001</v>
      </c>
    </row>
    <row r="911" spans="1:5" hidden="1" x14ac:dyDescent="0.3">
      <c r="A911" t="s">
        <v>37</v>
      </c>
      <c r="B911">
        <v>7</v>
      </c>
      <c r="C911">
        <f t="shared" si="28"/>
        <v>7</v>
      </c>
      <c r="D911" t="str">
        <f t="shared" si="29"/>
        <v>Mivida-PK#1407</v>
      </c>
      <c r="E911" s="18">
        <v>6547225.8200000003</v>
      </c>
    </row>
    <row r="912" spans="1:5" hidden="1" x14ac:dyDescent="0.3">
      <c r="A912" t="s">
        <v>37</v>
      </c>
      <c r="B912">
        <v>8</v>
      </c>
      <c r="C912">
        <f t="shared" si="28"/>
        <v>8</v>
      </c>
      <c r="D912" t="str">
        <f t="shared" si="29"/>
        <v>Mivida-PK#1408</v>
      </c>
      <c r="E912" s="18">
        <v>4740517.5525118411</v>
      </c>
    </row>
    <row r="913" spans="1:5" hidden="1" x14ac:dyDescent="0.3">
      <c r="A913" t="s">
        <v>37</v>
      </c>
      <c r="B913">
        <v>9</v>
      </c>
      <c r="C913">
        <f t="shared" si="28"/>
        <v>9</v>
      </c>
      <c r="D913" t="str">
        <f t="shared" si="29"/>
        <v>Mivida-PK#1409</v>
      </c>
      <c r="E913" s="18">
        <v>4559999.09</v>
      </c>
    </row>
    <row r="914" spans="1:5" hidden="1" x14ac:dyDescent="0.3">
      <c r="A914" t="s">
        <v>37</v>
      </c>
      <c r="B914">
        <v>10</v>
      </c>
      <c r="C914">
        <f t="shared" si="28"/>
        <v>10</v>
      </c>
      <c r="D914" t="str">
        <f t="shared" si="29"/>
        <v>Mivida-PK#14010</v>
      </c>
      <c r="E914" s="18">
        <v>5679423.0613567904</v>
      </c>
    </row>
    <row r="915" spans="1:5" hidden="1" x14ac:dyDescent="0.3">
      <c r="A915" t="s">
        <v>37</v>
      </c>
      <c r="B915">
        <v>11</v>
      </c>
      <c r="C915">
        <f t="shared" si="28"/>
        <v>11</v>
      </c>
      <c r="D915" t="str">
        <f t="shared" si="29"/>
        <v>Mivida-PK#14011</v>
      </c>
      <c r="E915" s="18">
        <v>2647674.17</v>
      </c>
    </row>
    <row r="916" spans="1:5" hidden="1" x14ac:dyDescent="0.3">
      <c r="A916" t="s">
        <v>37</v>
      </c>
      <c r="B916">
        <v>12</v>
      </c>
      <c r="C916">
        <f t="shared" si="28"/>
        <v>12</v>
      </c>
      <c r="D916" t="str">
        <f t="shared" si="29"/>
        <v>Mivida-PK#14012</v>
      </c>
      <c r="E916" s="18">
        <v>4687303.4400000004</v>
      </c>
    </row>
    <row r="917" spans="1:5" hidden="1" x14ac:dyDescent="0.3">
      <c r="A917" t="s">
        <v>37</v>
      </c>
      <c r="B917">
        <v>13</v>
      </c>
      <c r="C917">
        <f t="shared" si="28"/>
        <v>13</v>
      </c>
      <c r="D917" t="str">
        <f t="shared" si="29"/>
        <v>Mivida-PK#14013</v>
      </c>
      <c r="E917" s="18">
        <v>1169770.6499999999</v>
      </c>
    </row>
    <row r="918" spans="1:5" hidden="1" x14ac:dyDescent="0.3">
      <c r="A918" t="s">
        <v>37</v>
      </c>
      <c r="B918">
        <v>14</v>
      </c>
      <c r="C918">
        <f t="shared" si="28"/>
        <v>14</v>
      </c>
      <c r="D918" t="str">
        <f t="shared" si="29"/>
        <v>Mivida-PK#14014</v>
      </c>
      <c r="E918" s="18">
        <v>7336701.0999999996</v>
      </c>
    </row>
    <row r="919" spans="1:5" hidden="1" x14ac:dyDescent="0.3">
      <c r="A919" t="s">
        <v>37</v>
      </c>
      <c r="B919">
        <v>15</v>
      </c>
      <c r="C919">
        <f t="shared" si="28"/>
        <v>15</v>
      </c>
      <c r="D919" t="str">
        <f t="shared" si="29"/>
        <v>Mivida-PK#14015</v>
      </c>
      <c r="E919" s="18">
        <v>10305723.52</v>
      </c>
    </row>
    <row r="920" spans="1:5" hidden="1" x14ac:dyDescent="0.3">
      <c r="A920" t="s">
        <v>37</v>
      </c>
      <c r="B920">
        <v>16</v>
      </c>
      <c r="C920">
        <f t="shared" si="28"/>
        <v>16</v>
      </c>
      <c r="D920" t="str">
        <f t="shared" si="29"/>
        <v>Mivida-PK#14016</v>
      </c>
      <c r="E920" s="18">
        <v>10553431.24</v>
      </c>
    </row>
    <row r="921" spans="1:5" hidden="1" x14ac:dyDescent="0.3">
      <c r="A921" t="s">
        <v>37</v>
      </c>
      <c r="B921">
        <v>17</v>
      </c>
      <c r="C921">
        <f t="shared" si="28"/>
        <v>17</v>
      </c>
      <c r="D921" t="str">
        <f t="shared" si="29"/>
        <v>Mivida-PK#14017</v>
      </c>
      <c r="E921" s="18">
        <v>11726998.43</v>
      </c>
    </row>
    <row r="922" spans="1:5" hidden="1" x14ac:dyDescent="0.3">
      <c r="A922" t="s">
        <v>37</v>
      </c>
      <c r="B922">
        <v>18</v>
      </c>
      <c r="C922">
        <f t="shared" si="28"/>
        <v>18</v>
      </c>
      <c r="D922" t="str">
        <f t="shared" si="29"/>
        <v>Mivida-PK#14018</v>
      </c>
      <c r="E922" s="18">
        <v>3831058.93</v>
      </c>
    </row>
    <row r="923" spans="1:5" hidden="1" x14ac:dyDescent="0.3">
      <c r="A923" t="s">
        <v>37</v>
      </c>
      <c r="B923">
        <v>19</v>
      </c>
      <c r="C923">
        <f t="shared" si="28"/>
        <v>19</v>
      </c>
      <c r="D923" t="str">
        <f t="shared" si="29"/>
        <v>Mivida-PK#14019</v>
      </c>
      <c r="E923" s="18">
        <v>8885358.6199999992</v>
      </c>
    </row>
    <row r="924" spans="1:5" hidden="1" x14ac:dyDescent="0.3">
      <c r="A924" t="s">
        <v>37</v>
      </c>
      <c r="B924">
        <v>20</v>
      </c>
      <c r="C924">
        <f t="shared" si="28"/>
        <v>20</v>
      </c>
      <c r="D924" t="str">
        <f t="shared" si="29"/>
        <v>Mivida-PK#14020</v>
      </c>
      <c r="E924" s="18">
        <v>5084359.83</v>
      </c>
    </row>
    <row r="925" spans="1:5" hidden="1" x14ac:dyDescent="0.3">
      <c r="A925" t="s">
        <v>37</v>
      </c>
      <c r="B925">
        <v>21</v>
      </c>
      <c r="C925">
        <f t="shared" si="28"/>
        <v>21</v>
      </c>
      <c r="D925" t="str">
        <f t="shared" si="29"/>
        <v>Mivida-PK#14021</v>
      </c>
      <c r="E925" s="18">
        <v>8185193.8300000001</v>
      </c>
    </row>
    <row r="926" spans="1:5" hidden="1" x14ac:dyDescent="0.3">
      <c r="A926" t="s">
        <v>37</v>
      </c>
      <c r="B926">
        <v>22</v>
      </c>
      <c r="C926">
        <f t="shared" si="28"/>
        <v>22</v>
      </c>
      <c r="D926" t="str">
        <f t="shared" si="29"/>
        <v>Mivida-PK#14022</v>
      </c>
      <c r="E926" s="18">
        <v>4603109.1399999997</v>
      </c>
    </row>
    <row r="927" spans="1:5" hidden="1" x14ac:dyDescent="0.3">
      <c r="A927" t="s">
        <v>37</v>
      </c>
      <c r="B927">
        <v>23</v>
      </c>
      <c r="C927">
        <f t="shared" si="28"/>
        <v>23</v>
      </c>
      <c r="D927" t="str">
        <f t="shared" si="29"/>
        <v>Mivida-PK#14023</v>
      </c>
      <c r="E927" s="18">
        <v>3870461.7</v>
      </c>
    </row>
    <row r="928" spans="1:5" hidden="1" x14ac:dyDescent="0.3">
      <c r="A928" t="s">
        <v>37</v>
      </c>
      <c r="B928">
        <v>24</v>
      </c>
      <c r="C928">
        <f t="shared" si="28"/>
        <v>24</v>
      </c>
      <c r="D928" t="str">
        <f t="shared" si="29"/>
        <v>Mivida-PK#14024</v>
      </c>
      <c r="E928" s="18">
        <v>3732732.7980726361</v>
      </c>
    </row>
    <row r="929" spans="1:5" hidden="1" x14ac:dyDescent="0.3">
      <c r="A929" t="s">
        <v>37</v>
      </c>
      <c r="B929">
        <v>25</v>
      </c>
      <c r="C929">
        <f t="shared" si="28"/>
        <v>25</v>
      </c>
      <c r="D929" t="str">
        <f t="shared" si="29"/>
        <v>Mivida-PK#14025</v>
      </c>
      <c r="E929" s="18">
        <v>9016182.2400000002</v>
      </c>
    </row>
    <row r="930" spans="1:5" hidden="1" x14ac:dyDescent="0.3">
      <c r="A930" t="s">
        <v>37</v>
      </c>
      <c r="B930">
        <v>26</v>
      </c>
      <c r="C930">
        <f t="shared" si="28"/>
        <v>26</v>
      </c>
      <c r="D930" t="str">
        <f t="shared" si="29"/>
        <v>Mivida-PK#14026</v>
      </c>
      <c r="E930" s="18">
        <v>3143991.8</v>
      </c>
    </row>
    <row r="931" spans="1:5" hidden="1" x14ac:dyDescent="0.3">
      <c r="A931" t="s">
        <v>37</v>
      </c>
      <c r="B931">
        <v>27</v>
      </c>
      <c r="C931">
        <f t="shared" si="28"/>
        <v>27</v>
      </c>
      <c r="D931" t="str">
        <f t="shared" si="29"/>
        <v>Mivida-PK#14027</v>
      </c>
      <c r="E931" s="18">
        <v>5157960.04</v>
      </c>
    </row>
    <row r="932" spans="1:5" hidden="1" x14ac:dyDescent="0.3">
      <c r="A932" t="s">
        <v>176</v>
      </c>
      <c r="B932">
        <v>1</v>
      </c>
      <c r="C932">
        <f t="shared" si="28"/>
        <v>1</v>
      </c>
      <c r="D932" t="str">
        <f t="shared" si="29"/>
        <v>Mivida-PK#140- Social Insurance1</v>
      </c>
      <c r="E932" s="18">
        <v>509706.15</v>
      </c>
    </row>
    <row r="933" spans="1:5" hidden="1" x14ac:dyDescent="0.3">
      <c r="A933" t="s">
        <v>176</v>
      </c>
      <c r="B933">
        <v>2</v>
      </c>
      <c r="C933">
        <f t="shared" si="28"/>
        <v>2</v>
      </c>
      <c r="D933" t="str">
        <f t="shared" si="29"/>
        <v>Mivida-PK#140- Social Insurance2</v>
      </c>
      <c r="E933" s="18">
        <v>1677431</v>
      </c>
    </row>
    <row r="934" spans="1:5" hidden="1" x14ac:dyDescent="0.3">
      <c r="A934" t="s">
        <v>176</v>
      </c>
      <c r="B934">
        <v>3</v>
      </c>
      <c r="C934">
        <f t="shared" si="28"/>
        <v>3</v>
      </c>
      <c r="D934" t="str">
        <f t="shared" si="29"/>
        <v>Mivida-PK#140- Social Insurance3</v>
      </c>
      <c r="E934" s="18">
        <v>596538.75</v>
      </c>
    </row>
    <row r="935" spans="1:5" hidden="1" x14ac:dyDescent="0.3">
      <c r="A935" t="s">
        <v>176</v>
      </c>
      <c r="B935">
        <v>4</v>
      </c>
      <c r="C935">
        <f t="shared" si="28"/>
        <v>4</v>
      </c>
      <c r="D935" t="str">
        <f t="shared" si="29"/>
        <v>Mivida-PK#140- Social Insurance4</v>
      </c>
      <c r="E935" s="18">
        <v>908034.47</v>
      </c>
    </row>
    <row r="936" spans="1:5" hidden="1" x14ac:dyDescent="0.3">
      <c r="A936" t="s">
        <v>176</v>
      </c>
      <c r="B936">
        <v>5</v>
      </c>
      <c r="C936">
        <f t="shared" si="28"/>
        <v>5</v>
      </c>
      <c r="D936" t="str">
        <f t="shared" si="29"/>
        <v>Mivida-PK#140- Social Insurance5</v>
      </c>
      <c r="E936" s="18">
        <v>1805452.05</v>
      </c>
    </row>
    <row r="937" spans="1:5" hidden="1" x14ac:dyDescent="0.3">
      <c r="A937" t="s">
        <v>176</v>
      </c>
      <c r="B937">
        <v>6</v>
      </c>
      <c r="C937">
        <f t="shared" si="28"/>
        <v>6</v>
      </c>
      <c r="D937" t="str">
        <f t="shared" si="29"/>
        <v>Mivida-PK#140- Social Insurance6</v>
      </c>
      <c r="E937" s="18">
        <v>976304.25</v>
      </c>
    </row>
    <row r="938" spans="1:5" hidden="1" x14ac:dyDescent="0.3">
      <c r="A938" t="s">
        <v>176</v>
      </c>
      <c r="B938">
        <v>7</v>
      </c>
      <c r="C938">
        <f t="shared" si="28"/>
        <v>7</v>
      </c>
      <c r="D938" t="str">
        <f t="shared" si="29"/>
        <v>Mivida-PK#140- Social Insurance7</v>
      </c>
      <c r="E938" s="18">
        <v>871421.04</v>
      </c>
    </row>
    <row r="939" spans="1:5" hidden="1" x14ac:dyDescent="0.3">
      <c r="A939" t="s">
        <v>176</v>
      </c>
      <c r="B939">
        <v>8</v>
      </c>
      <c r="C939">
        <f t="shared" si="28"/>
        <v>8</v>
      </c>
      <c r="D939" t="str">
        <f t="shared" si="29"/>
        <v>Mivida-PK#140- Social Insurance8</v>
      </c>
      <c r="E939" s="18">
        <v>1298461.8899999999</v>
      </c>
    </row>
    <row r="940" spans="1:5" hidden="1" x14ac:dyDescent="0.3">
      <c r="A940" t="s">
        <v>176</v>
      </c>
      <c r="B940">
        <v>9</v>
      </c>
      <c r="C940">
        <f t="shared" si="28"/>
        <v>9</v>
      </c>
      <c r="D940" t="str">
        <f t="shared" si="29"/>
        <v>Mivida-PK#140- Social Insurance9</v>
      </c>
      <c r="E940" s="18">
        <v>494886.87</v>
      </c>
    </row>
    <row r="941" spans="1:5" hidden="1" x14ac:dyDescent="0.3">
      <c r="A941" t="s">
        <v>37</v>
      </c>
      <c r="B941">
        <v>1</v>
      </c>
      <c r="C941">
        <f t="shared" si="28"/>
        <v>1</v>
      </c>
      <c r="D941" t="str">
        <f t="shared" si="29"/>
        <v>Mivida-PK#1401</v>
      </c>
      <c r="E941" s="18">
        <v>15567604.300000001</v>
      </c>
    </row>
    <row r="942" spans="1:5" hidden="1" x14ac:dyDescent="0.3">
      <c r="A942" t="s">
        <v>37</v>
      </c>
      <c r="B942">
        <v>2</v>
      </c>
      <c r="C942">
        <f t="shared" si="28"/>
        <v>2</v>
      </c>
      <c r="D942" t="str">
        <f t="shared" si="29"/>
        <v>Mivida-PK#1402</v>
      </c>
      <c r="E942" s="18">
        <v>7313962.5999999996</v>
      </c>
    </row>
    <row r="943" spans="1:5" hidden="1" x14ac:dyDescent="0.3">
      <c r="A943" t="s">
        <v>94</v>
      </c>
      <c r="B943">
        <v>1</v>
      </c>
      <c r="C943">
        <f t="shared" si="28"/>
        <v>1</v>
      </c>
      <c r="D943" t="str">
        <f t="shared" si="29"/>
        <v>Mivida-PK#1891</v>
      </c>
      <c r="E943" s="18">
        <v>18095262.890000001</v>
      </c>
    </row>
    <row r="944" spans="1:5" hidden="1" x14ac:dyDescent="0.3">
      <c r="A944" t="s">
        <v>94</v>
      </c>
      <c r="B944">
        <v>2</v>
      </c>
      <c r="C944">
        <f t="shared" si="28"/>
        <v>2</v>
      </c>
      <c r="D944" t="str">
        <f t="shared" si="29"/>
        <v>Mivida-PK#1892</v>
      </c>
      <c r="E944" s="18">
        <v>22529255.879999999</v>
      </c>
    </row>
    <row r="945" spans="1:5" hidden="1" x14ac:dyDescent="0.3">
      <c r="A945" t="s">
        <v>94</v>
      </c>
      <c r="B945">
        <v>3</v>
      </c>
      <c r="C945">
        <f t="shared" si="28"/>
        <v>3</v>
      </c>
      <c r="D945" t="str">
        <f t="shared" si="29"/>
        <v>Mivida-PK#1893</v>
      </c>
      <c r="E945" s="18">
        <v>19800407.879999999</v>
      </c>
    </row>
    <row r="946" spans="1:5" hidden="1" x14ac:dyDescent="0.3">
      <c r="A946" t="s">
        <v>94</v>
      </c>
      <c r="B946">
        <v>4</v>
      </c>
      <c r="C946">
        <f t="shared" si="28"/>
        <v>4</v>
      </c>
      <c r="D946" t="str">
        <f t="shared" si="29"/>
        <v>Mivida-PK#1894</v>
      </c>
      <c r="E946" s="18">
        <v>27644756.829999998</v>
      </c>
    </row>
    <row r="947" spans="1:5" hidden="1" x14ac:dyDescent="0.3">
      <c r="A947" t="s">
        <v>94</v>
      </c>
      <c r="B947">
        <v>5</v>
      </c>
      <c r="C947">
        <f t="shared" si="28"/>
        <v>5</v>
      </c>
      <c r="D947" t="str">
        <f t="shared" si="29"/>
        <v>Mivida-PK#1895</v>
      </c>
      <c r="E947" s="18">
        <v>46638711.450000003</v>
      </c>
    </row>
    <row r="948" spans="1:5" hidden="1" x14ac:dyDescent="0.3">
      <c r="A948" t="s">
        <v>94</v>
      </c>
      <c r="B948">
        <v>6</v>
      </c>
      <c r="C948">
        <f t="shared" si="28"/>
        <v>6</v>
      </c>
      <c r="D948" t="str">
        <f t="shared" si="29"/>
        <v>Mivida-PK#1896</v>
      </c>
      <c r="E948" s="18">
        <v>70000000</v>
      </c>
    </row>
    <row r="949" spans="1:5" hidden="1" x14ac:dyDescent="0.3">
      <c r="A949" t="s">
        <v>94</v>
      </c>
      <c r="B949">
        <v>7</v>
      </c>
      <c r="C949">
        <f t="shared" si="28"/>
        <v>7</v>
      </c>
      <c r="D949" t="str">
        <f t="shared" si="29"/>
        <v>Mivida-PK#1897</v>
      </c>
      <c r="E949" s="18">
        <v>38664242.890000001</v>
      </c>
    </row>
    <row r="950" spans="1:5" hidden="1" x14ac:dyDescent="0.3">
      <c r="A950" t="s">
        <v>94</v>
      </c>
      <c r="B950">
        <v>8</v>
      </c>
      <c r="C950">
        <f t="shared" si="28"/>
        <v>8</v>
      </c>
      <c r="D950" t="str">
        <f t="shared" si="29"/>
        <v>Mivida-PK#1898</v>
      </c>
      <c r="E950" s="18">
        <v>62566272.799999997</v>
      </c>
    </row>
    <row r="951" spans="1:5" hidden="1" x14ac:dyDescent="0.3">
      <c r="A951" t="s">
        <v>94</v>
      </c>
      <c r="B951">
        <v>9</v>
      </c>
      <c r="C951">
        <f t="shared" si="28"/>
        <v>9</v>
      </c>
      <c r="D951" t="str">
        <f t="shared" si="29"/>
        <v>Mivida-PK#1899</v>
      </c>
      <c r="E951" s="18">
        <v>37089198</v>
      </c>
    </row>
    <row r="952" spans="1:5" hidden="1" x14ac:dyDescent="0.3">
      <c r="A952" t="s">
        <v>94</v>
      </c>
      <c r="B952">
        <v>10</v>
      </c>
      <c r="C952">
        <f t="shared" si="28"/>
        <v>10</v>
      </c>
      <c r="D952" t="str">
        <f t="shared" si="29"/>
        <v>Mivida-PK#18910</v>
      </c>
      <c r="E952" s="18">
        <v>22123110.41</v>
      </c>
    </row>
    <row r="953" spans="1:5" hidden="1" x14ac:dyDescent="0.3">
      <c r="A953" t="s">
        <v>94</v>
      </c>
      <c r="B953">
        <v>11</v>
      </c>
      <c r="C953">
        <f t="shared" si="28"/>
        <v>11</v>
      </c>
      <c r="D953" t="str">
        <f t="shared" si="29"/>
        <v>Mivida-PK#18911</v>
      </c>
      <c r="E953" s="18">
        <v>18794302.390000001</v>
      </c>
    </row>
    <row r="954" spans="1:5" hidden="1" x14ac:dyDescent="0.3">
      <c r="A954" t="s">
        <v>94</v>
      </c>
      <c r="B954">
        <v>12</v>
      </c>
      <c r="C954">
        <f t="shared" si="28"/>
        <v>12</v>
      </c>
      <c r="D954" t="str">
        <f t="shared" si="29"/>
        <v>Mivida-PK#18912</v>
      </c>
      <c r="E954" s="18">
        <v>16890748.059999999</v>
      </c>
    </row>
    <row r="955" spans="1:5" hidden="1" x14ac:dyDescent="0.3">
      <c r="A955" t="s">
        <v>94</v>
      </c>
      <c r="B955">
        <v>13</v>
      </c>
      <c r="C955">
        <f t="shared" si="28"/>
        <v>13</v>
      </c>
      <c r="D955" t="str">
        <f t="shared" si="29"/>
        <v>Mivida-PK#18913</v>
      </c>
      <c r="E955" s="18">
        <v>50032149.109999999</v>
      </c>
    </row>
    <row r="956" spans="1:5" hidden="1" x14ac:dyDescent="0.3">
      <c r="A956" t="s">
        <v>94</v>
      </c>
      <c r="B956">
        <v>14</v>
      </c>
      <c r="C956">
        <f t="shared" si="28"/>
        <v>14</v>
      </c>
      <c r="D956" t="str">
        <f t="shared" si="29"/>
        <v>Mivida-PK#18914</v>
      </c>
      <c r="E956" s="18">
        <v>22045664.399999999</v>
      </c>
    </row>
    <row r="957" spans="1:5" hidden="1" x14ac:dyDescent="0.3">
      <c r="A957" t="s">
        <v>94</v>
      </c>
      <c r="B957">
        <v>15</v>
      </c>
      <c r="C957">
        <f t="shared" si="28"/>
        <v>15</v>
      </c>
      <c r="D957" t="str">
        <f t="shared" si="29"/>
        <v>Mivida-PK#18915</v>
      </c>
      <c r="E957" s="18">
        <v>20013901.02</v>
      </c>
    </row>
    <row r="958" spans="1:5" hidden="1" x14ac:dyDescent="0.3">
      <c r="A958" t="s">
        <v>94</v>
      </c>
      <c r="B958">
        <v>16</v>
      </c>
      <c r="C958">
        <f t="shared" si="28"/>
        <v>16</v>
      </c>
      <c r="D958" t="str">
        <f t="shared" si="29"/>
        <v>Mivida-PK#18916</v>
      </c>
      <c r="E958" s="18">
        <v>22512171.879999999</v>
      </c>
    </row>
    <row r="959" spans="1:5" hidden="1" x14ac:dyDescent="0.3">
      <c r="A959" t="s">
        <v>94</v>
      </c>
      <c r="B959">
        <v>17</v>
      </c>
      <c r="C959">
        <f t="shared" si="28"/>
        <v>17</v>
      </c>
      <c r="D959" t="str">
        <f t="shared" si="29"/>
        <v>Mivida-PK#18917</v>
      </c>
      <c r="E959" s="18">
        <v>47104890.056280002</v>
      </c>
    </row>
    <row r="960" spans="1:5" hidden="1" x14ac:dyDescent="0.3">
      <c r="A960" t="s">
        <v>94</v>
      </c>
      <c r="B960">
        <v>18</v>
      </c>
      <c r="C960">
        <f t="shared" ref="C960:C1023" si="30">ROUNDDOWN(B960,0)</f>
        <v>18</v>
      </c>
      <c r="D960" t="str">
        <f t="shared" ref="D960:D1023" si="31">A960&amp;C960</f>
        <v>Mivida-PK#18918</v>
      </c>
      <c r="E960" s="18">
        <v>20024965.620000001</v>
      </c>
    </row>
    <row r="961" spans="1:5" hidden="1" x14ac:dyDescent="0.3">
      <c r="A961" t="s">
        <v>94</v>
      </c>
      <c r="B961">
        <v>19</v>
      </c>
      <c r="C961">
        <f t="shared" si="30"/>
        <v>19</v>
      </c>
      <c r="D961" t="str">
        <f t="shared" si="31"/>
        <v>Mivida-PK#18919</v>
      </c>
      <c r="E961" s="18">
        <v>23323710.109999999</v>
      </c>
    </row>
    <row r="962" spans="1:5" hidden="1" x14ac:dyDescent="0.3">
      <c r="A962" t="s">
        <v>94</v>
      </c>
      <c r="B962">
        <v>21</v>
      </c>
      <c r="C962">
        <f t="shared" si="30"/>
        <v>21</v>
      </c>
      <c r="D962" t="str">
        <f t="shared" si="31"/>
        <v>Mivida-PK#18921</v>
      </c>
      <c r="E962" s="18">
        <v>14476604.629999999</v>
      </c>
    </row>
    <row r="963" spans="1:5" hidden="1" x14ac:dyDescent="0.3">
      <c r="A963" t="s">
        <v>94</v>
      </c>
      <c r="B963">
        <v>22</v>
      </c>
      <c r="C963">
        <f t="shared" si="30"/>
        <v>22</v>
      </c>
      <c r="D963" t="str">
        <f t="shared" si="31"/>
        <v>Mivida-PK#18922</v>
      </c>
      <c r="E963" s="18">
        <v>17552608.990000002</v>
      </c>
    </row>
    <row r="964" spans="1:5" hidden="1" x14ac:dyDescent="0.3">
      <c r="A964" t="s">
        <v>94</v>
      </c>
      <c r="B964">
        <v>23</v>
      </c>
      <c r="C964">
        <f t="shared" si="30"/>
        <v>23</v>
      </c>
      <c r="D964" t="str">
        <f t="shared" si="31"/>
        <v>Mivida-PK#18923</v>
      </c>
      <c r="E964" s="18">
        <v>14242173.09</v>
      </c>
    </row>
    <row r="965" spans="1:5" hidden="1" x14ac:dyDescent="0.3">
      <c r="A965" t="s">
        <v>94</v>
      </c>
      <c r="B965">
        <v>24</v>
      </c>
      <c r="C965">
        <f t="shared" si="30"/>
        <v>24</v>
      </c>
      <c r="D965" t="str">
        <f t="shared" si="31"/>
        <v>Mivida-PK#18924</v>
      </c>
      <c r="E965" s="18">
        <v>13803484.92</v>
      </c>
    </row>
    <row r="966" spans="1:5" hidden="1" x14ac:dyDescent="0.3">
      <c r="A966" t="s">
        <v>94</v>
      </c>
      <c r="B966">
        <v>25</v>
      </c>
      <c r="C966">
        <f t="shared" si="30"/>
        <v>25</v>
      </c>
      <c r="D966" t="str">
        <f t="shared" si="31"/>
        <v>Mivida-PK#18925</v>
      </c>
      <c r="E966" s="18">
        <v>28360739.449999999</v>
      </c>
    </row>
    <row r="967" spans="1:5" hidden="1" x14ac:dyDescent="0.3">
      <c r="A967" t="s">
        <v>94</v>
      </c>
      <c r="B967">
        <v>26</v>
      </c>
      <c r="C967">
        <f t="shared" si="30"/>
        <v>26</v>
      </c>
      <c r="D967" t="str">
        <f t="shared" si="31"/>
        <v>Mivida-PK#18926</v>
      </c>
      <c r="E967" s="18">
        <v>14177811.26</v>
      </c>
    </row>
    <row r="968" spans="1:5" hidden="1" x14ac:dyDescent="0.3">
      <c r="A968" t="s">
        <v>94</v>
      </c>
      <c r="B968">
        <v>27</v>
      </c>
      <c r="C968">
        <f t="shared" si="30"/>
        <v>27</v>
      </c>
      <c r="D968" t="str">
        <f t="shared" si="31"/>
        <v>Mivida-PK#18927</v>
      </c>
      <c r="E968" s="18">
        <v>4389859.04</v>
      </c>
    </row>
    <row r="969" spans="1:5" hidden="1" x14ac:dyDescent="0.3">
      <c r="A969" t="s">
        <v>94</v>
      </c>
      <c r="B969">
        <v>28</v>
      </c>
      <c r="C969">
        <f t="shared" si="30"/>
        <v>28</v>
      </c>
      <c r="D969" t="str">
        <f t="shared" si="31"/>
        <v>Mivida-PK#18928</v>
      </c>
      <c r="E969" s="18">
        <v>2409288.21</v>
      </c>
    </row>
    <row r="970" spans="1:5" hidden="1" x14ac:dyDescent="0.3">
      <c r="A970" t="s">
        <v>94</v>
      </c>
      <c r="B970">
        <v>29</v>
      </c>
      <c r="C970">
        <f t="shared" si="30"/>
        <v>29</v>
      </c>
      <c r="D970" t="str">
        <f t="shared" si="31"/>
        <v>Mivida-PK#18929</v>
      </c>
      <c r="E970" s="18">
        <v>2690517.47</v>
      </c>
    </row>
    <row r="971" spans="1:5" hidden="1" x14ac:dyDescent="0.3">
      <c r="A971" t="s">
        <v>94</v>
      </c>
      <c r="B971">
        <v>30</v>
      </c>
      <c r="C971">
        <f t="shared" si="30"/>
        <v>30</v>
      </c>
      <c r="D971" t="str">
        <f t="shared" si="31"/>
        <v>Mivida-PK#18930</v>
      </c>
      <c r="E971" s="18">
        <v>14412191.120000001</v>
      </c>
    </row>
    <row r="972" spans="1:5" hidden="1" x14ac:dyDescent="0.3">
      <c r="A972" t="s">
        <v>94</v>
      </c>
      <c r="B972">
        <v>20</v>
      </c>
      <c r="C972">
        <f t="shared" si="30"/>
        <v>20</v>
      </c>
      <c r="D972" t="str">
        <f t="shared" si="31"/>
        <v>Mivida-PK#18920</v>
      </c>
      <c r="E972" s="18">
        <v>135145955</v>
      </c>
    </row>
    <row r="973" spans="1:5" hidden="1" x14ac:dyDescent="0.3">
      <c r="A973" t="s">
        <v>229</v>
      </c>
      <c r="B973">
        <v>1</v>
      </c>
      <c r="C973">
        <f t="shared" si="30"/>
        <v>1</v>
      </c>
      <c r="D973" t="str">
        <f t="shared" si="31"/>
        <v>Mivida-PK#189 - Social insurance1</v>
      </c>
      <c r="E973" s="18">
        <v>5182786.8999999994</v>
      </c>
    </row>
    <row r="974" spans="1:5" hidden="1" x14ac:dyDescent="0.3">
      <c r="A974" t="s">
        <v>94</v>
      </c>
      <c r="B974">
        <v>1</v>
      </c>
      <c r="C974">
        <f t="shared" si="30"/>
        <v>1</v>
      </c>
      <c r="D974" t="str">
        <f t="shared" si="31"/>
        <v>Mivida-PK#1891</v>
      </c>
      <c r="E974" s="18">
        <v>99600000</v>
      </c>
    </row>
    <row r="975" spans="1:5" hidden="1" x14ac:dyDescent="0.3">
      <c r="A975" t="s">
        <v>148</v>
      </c>
      <c r="B975">
        <v>1</v>
      </c>
      <c r="C975">
        <f t="shared" si="30"/>
        <v>1</v>
      </c>
      <c r="D975" t="str">
        <f t="shared" si="31"/>
        <v>MOC1</v>
      </c>
      <c r="E975" s="18">
        <v>33350000</v>
      </c>
    </row>
    <row r="976" spans="1:5" hidden="1" x14ac:dyDescent="0.3">
      <c r="A976" t="s">
        <v>112</v>
      </c>
      <c r="B976">
        <v>1</v>
      </c>
      <c r="C976">
        <f t="shared" si="30"/>
        <v>1</v>
      </c>
      <c r="D976" t="str">
        <f t="shared" si="31"/>
        <v>New Gas Station1</v>
      </c>
      <c r="E976" s="18">
        <v>2201210.4</v>
      </c>
    </row>
    <row r="977" spans="1:5" hidden="1" x14ac:dyDescent="0.3">
      <c r="A977" t="s">
        <v>112</v>
      </c>
      <c r="B977">
        <v>2</v>
      </c>
      <c r="C977">
        <f t="shared" si="30"/>
        <v>2</v>
      </c>
      <c r="D977" t="str">
        <f t="shared" si="31"/>
        <v>New Gas Station2</v>
      </c>
      <c r="E977" s="18">
        <v>1419355.25</v>
      </c>
    </row>
    <row r="978" spans="1:5" hidden="1" x14ac:dyDescent="0.3">
      <c r="A978" t="s">
        <v>84</v>
      </c>
      <c r="B978">
        <v>1</v>
      </c>
      <c r="C978">
        <f t="shared" si="30"/>
        <v>1</v>
      </c>
      <c r="D978" t="str">
        <f t="shared" si="31"/>
        <v>New Giza Hospital1</v>
      </c>
      <c r="E978" s="18">
        <v>23161171</v>
      </c>
    </row>
    <row r="979" spans="1:5" hidden="1" x14ac:dyDescent="0.3">
      <c r="A979" t="s">
        <v>84</v>
      </c>
      <c r="B979">
        <v>2</v>
      </c>
      <c r="C979">
        <f t="shared" si="30"/>
        <v>2</v>
      </c>
      <c r="D979" t="str">
        <f t="shared" si="31"/>
        <v>New Giza Hospital2</v>
      </c>
      <c r="E979" s="18">
        <v>13964209</v>
      </c>
    </row>
    <row r="980" spans="1:5" hidden="1" x14ac:dyDescent="0.3">
      <c r="A980" t="s">
        <v>84</v>
      </c>
      <c r="B980">
        <v>3</v>
      </c>
      <c r="C980">
        <f t="shared" si="30"/>
        <v>3</v>
      </c>
      <c r="D980" t="str">
        <f t="shared" si="31"/>
        <v>New Giza Hospital3</v>
      </c>
      <c r="E980" s="18">
        <v>7088017</v>
      </c>
    </row>
    <row r="981" spans="1:5" hidden="1" x14ac:dyDescent="0.3">
      <c r="A981" t="s">
        <v>84</v>
      </c>
      <c r="B981">
        <v>4</v>
      </c>
      <c r="C981">
        <f t="shared" si="30"/>
        <v>4</v>
      </c>
      <c r="D981" t="str">
        <f t="shared" si="31"/>
        <v>New Giza Hospital4</v>
      </c>
      <c r="E981" s="18">
        <v>25531752</v>
      </c>
    </row>
    <row r="982" spans="1:5" hidden="1" x14ac:dyDescent="0.3">
      <c r="A982" t="s">
        <v>84</v>
      </c>
      <c r="B982">
        <v>5</v>
      </c>
      <c r="C982">
        <f t="shared" si="30"/>
        <v>5</v>
      </c>
      <c r="D982" t="str">
        <f t="shared" si="31"/>
        <v>New Giza Hospital5</v>
      </c>
      <c r="E982" s="18">
        <v>9692684</v>
      </c>
    </row>
    <row r="983" spans="1:5" hidden="1" x14ac:dyDescent="0.3">
      <c r="A983" t="s">
        <v>84</v>
      </c>
      <c r="B983">
        <v>6</v>
      </c>
      <c r="C983">
        <f t="shared" si="30"/>
        <v>6</v>
      </c>
      <c r="D983" t="str">
        <f t="shared" si="31"/>
        <v>New Giza Hospital6</v>
      </c>
      <c r="E983" s="18">
        <v>12645886</v>
      </c>
    </row>
    <row r="984" spans="1:5" hidden="1" x14ac:dyDescent="0.3">
      <c r="A984" t="s">
        <v>84</v>
      </c>
      <c r="B984">
        <v>7</v>
      </c>
      <c r="C984">
        <f t="shared" si="30"/>
        <v>7</v>
      </c>
      <c r="D984" t="str">
        <f t="shared" si="31"/>
        <v>New Giza Hospital7</v>
      </c>
      <c r="E984" s="18">
        <v>12694720</v>
      </c>
    </row>
    <row r="985" spans="1:5" hidden="1" x14ac:dyDescent="0.3">
      <c r="A985" t="s">
        <v>84</v>
      </c>
      <c r="B985">
        <v>8</v>
      </c>
      <c r="C985">
        <f t="shared" si="30"/>
        <v>8</v>
      </c>
      <c r="D985" t="str">
        <f t="shared" si="31"/>
        <v>New Giza Hospital8</v>
      </c>
      <c r="E985" s="18">
        <v>11865059</v>
      </c>
    </row>
    <row r="986" spans="1:5" hidden="1" x14ac:dyDescent="0.3">
      <c r="A986" t="s">
        <v>84</v>
      </c>
      <c r="B986">
        <v>9</v>
      </c>
      <c r="C986">
        <f t="shared" si="30"/>
        <v>9</v>
      </c>
      <c r="D986" t="str">
        <f t="shared" si="31"/>
        <v>New Giza Hospital9</v>
      </c>
      <c r="E986" s="18">
        <v>15594713</v>
      </c>
    </row>
    <row r="987" spans="1:5" hidden="1" x14ac:dyDescent="0.3">
      <c r="A987" t="s">
        <v>84</v>
      </c>
      <c r="B987">
        <v>10</v>
      </c>
      <c r="C987">
        <f t="shared" si="30"/>
        <v>10</v>
      </c>
      <c r="D987" t="str">
        <f t="shared" si="31"/>
        <v>New Giza Hospital10</v>
      </c>
      <c r="E987" s="18">
        <v>14931468</v>
      </c>
    </row>
    <row r="988" spans="1:5" hidden="1" x14ac:dyDescent="0.3">
      <c r="A988" t="s">
        <v>84</v>
      </c>
      <c r="B988">
        <v>11</v>
      </c>
      <c r="C988">
        <f t="shared" si="30"/>
        <v>11</v>
      </c>
      <c r="D988" t="str">
        <f t="shared" si="31"/>
        <v>New Giza Hospital11</v>
      </c>
      <c r="E988" s="18">
        <v>19979218</v>
      </c>
    </row>
    <row r="989" spans="1:5" hidden="1" x14ac:dyDescent="0.3">
      <c r="A989" t="s">
        <v>84</v>
      </c>
      <c r="B989">
        <v>12</v>
      </c>
      <c r="C989">
        <f t="shared" si="30"/>
        <v>12</v>
      </c>
      <c r="D989" t="str">
        <f t="shared" si="31"/>
        <v>New Giza Hospital12</v>
      </c>
      <c r="E989" s="18">
        <v>21023839</v>
      </c>
    </row>
    <row r="990" spans="1:5" hidden="1" x14ac:dyDescent="0.3">
      <c r="A990" t="s">
        <v>84</v>
      </c>
      <c r="B990">
        <v>13</v>
      </c>
      <c r="C990">
        <f t="shared" si="30"/>
        <v>13</v>
      </c>
      <c r="D990" t="str">
        <f t="shared" si="31"/>
        <v>New Giza Hospital13</v>
      </c>
      <c r="E990" s="18">
        <v>17903308</v>
      </c>
    </row>
    <row r="991" spans="1:5" hidden="1" x14ac:dyDescent="0.3">
      <c r="A991" t="s">
        <v>84</v>
      </c>
      <c r="B991">
        <v>14</v>
      </c>
      <c r="C991">
        <f t="shared" si="30"/>
        <v>14</v>
      </c>
      <c r="D991" t="str">
        <f t="shared" si="31"/>
        <v>New Giza Hospital14</v>
      </c>
      <c r="E991" s="18">
        <v>15197022</v>
      </c>
    </row>
    <row r="992" spans="1:5" hidden="1" x14ac:dyDescent="0.3">
      <c r="A992" t="s">
        <v>84</v>
      </c>
      <c r="B992">
        <v>15</v>
      </c>
      <c r="C992">
        <f t="shared" si="30"/>
        <v>15</v>
      </c>
      <c r="D992" t="str">
        <f t="shared" si="31"/>
        <v>New Giza Hospital15</v>
      </c>
      <c r="E992" s="18">
        <v>7535461</v>
      </c>
    </row>
    <row r="993" spans="1:5" hidden="1" x14ac:dyDescent="0.3">
      <c r="A993" t="s">
        <v>84</v>
      </c>
      <c r="B993">
        <v>16</v>
      </c>
      <c r="C993">
        <f t="shared" si="30"/>
        <v>16</v>
      </c>
      <c r="D993" t="str">
        <f t="shared" si="31"/>
        <v>New Giza Hospital16</v>
      </c>
      <c r="E993" s="18">
        <v>7643976</v>
      </c>
    </row>
    <row r="994" spans="1:5" hidden="1" x14ac:dyDescent="0.3">
      <c r="A994" t="s">
        <v>84</v>
      </c>
      <c r="B994">
        <v>18</v>
      </c>
      <c r="C994">
        <f t="shared" si="30"/>
        <v>18</v>
      </c>
      <c r="D994" t="str">
        <f t="shared" si="31"/>
        <v>New Giza Hospital18</v>
      </c>
      <c r="E994" s="18">
        <v>14511461</v>
      </c>
    </row>
    <row r="995" spans="1:5" hidden="1" x14ac:dyDescent="0.3">
      <c r="A995" t="s">
        <v>84</v>
      </c>
      <c r="B995">
        <v>19</v>
      </c>
      <c r="C995">
        <f t="shared" si="30"/>
        <v>19</v>
      </c>
      <c r="D995" t="str">
        <f t="shared" si="31"/>
        <v>New Giza Hospital19</v>
      </c>
      <c r="E995" s="18">
        <v>3705542</v>
      </c>
    </row>
    <row r="996" spans="1:5" hidden="1" x14ac:dyDescent="0.3">
      <c r="A996" t="s">
        <v>84</v>
      </c>
      <c r="B996">
        <v>20</v>
      </c>
      <c r="C996">
        <f t="shared" si="30"/>
        <v>20</v>
      </c>
      <c r="D996" t="str">
        <f t="shared" si="31"/>
        <v>New Giza Hospital20</v>
      </c>
      <c r="E996" s="18">
        <v>18995740</v>
      </c>
    </row>
    <row r="997" spans="1:5" hidden="1" x14ac:dyDescent="0.3">
      <c r="A997" t="s">
        <v>84</v>
      </c>
      <c r="B997">
        <v>21</v>
      </c>
      <c r="C997">
        <f t="shared" si="30"/>
        <v>21</v>
      </c>
      <c r="D997" t="str">
        <f t="shared" si="31"/>
        <v>New Giza Hospital21</v>
      </c>
      <c r="E997" s="18">
        <v>4008305</v>
      </c>
    </row>
    <row r="998" spans="1:5" hidden="1" x14ac:dyDescent="0.3">
      <c r="A998" t="s">
        <v>84</v>
      </c>
      <c r="B998">
        <v>22</v>
      </c>
      <c r="C998">
        <f t="shared" si="30"/>
        <v>22</v>
      </c>
      <c r="D998" t="str">
        <f t="shared" si="31"/>
        <v>New Giza Hospital22</v>
      </c>
      <c r="E998" s="18">
        <v>6681249</v>
      </c>
    </row>
    <row r="999" spans="1:5" hidden="1" x14ac:dyDescent="0.3">
      <c r="A999" t="s">
        <v>84</v>
      </c>
      <c r="B999">
        <v>23</v>
      </c>
      <c r="C999">
        <f t="shared" si="30"/>
        <v>23</v>
      </c>
      <c r="D999" t="str">
        <f t="shared" si="31"/>
        <v>New Giza Hospital23</v>
      </c>
      <c r="E999" s="18">
        <v>3104562</v>
      </c>
    </row>
    <row r="1000" spans="1:5" hidden="1" x14ac:dyDescent="0.3">
      <c r="A1000" t="s">
        <v>84</v>
      </c>
      <c r="B1000">
        <v>24</v>
      </c>
      <c r="C1000">
        <f t="shared" si="30"/>
        <v>24</v>
      </c>
      <c r="D1000" t="str">
        <f t="shared" si="31"/>
        <v>New Giza Hospital24</v>
      </c>
      <c r="E1000" s="18">
        <v>4494905.88</v>
      </c>
    </row>
    <row r="1001" spans="1:5" hidden="1" x14ac:dyDescent="0.3">
      <c r="A1001" t="s">
        <v>84</v>
      </c>
      <c r="B1001">
        <v>25</v>
      </c>
      <c r="C1001">
        <f t="shared" si="30"/>
        <v>25</v>
      </c>
      <c r="D1001" t="str">
        <f t="shared" si="31"/>
        <v>New Giza Hospital25</v>
      </c>
      <c r="E1001" s="18">
        <v>10195246</v>
      </c>
    </row>
    <row r="1002" spans="1:5" hidden="1" x14ac:dyDescent="0.3">
      <c r="A1002" t="s">
        <v>84</v>
      </c>
      <c r="B1002">
        <v>26</v>
      </c>
      <c r="C1002">
        <f t="shared" si="30"/>
        <v>26</v>
      </c>
      <c r="D1002" t="str">
        <f t="shared" si="31"/>
        <v>New Giza Hospital26</v>
      </c>
      <c r="E1002" s="18">
        <v>2983818.172380954</v>
      </c>
    </row>
    <row r="1003" spans="1:5" hidden="1" x14ac:dyDescent="0.3">
      <c r="A1003" t="s">
        <v>84</v>
      </c>
      <c r="B1003">
        <v>26.1</v>
      </c>
      <c r="C1003">
        <f t="shared" si="30"/>
        <v>26</v>
      </c>
      <c r="D1003" t="str">
        <f t="shared" si="31"/>
        <v>New Giza Hospital26</v>
      </c>
      <c r="E1003" s="18">
        <v>15145301</v>
      </c>
    </row>
    <row r="1004" spans="1:5" hidden="1" x14ac:dyDescent="0.3">
      <c r="A1004" t="s">
        <v>84</v>
      </c>
      <c r="B1004">
        <v>27</v>
      </c>
      <c r="C1004">
        <f t="shared" si="30"/>
        <v>27</v>
      </c>
      <c r="D1004" t="str">
        <f t="shared" si="31"/>
        <v>New Giza Hospital27</v>
      </c>
      <c r="E1004" s="18">
        <v>2051894</v>
      </c>
    </row>
    <row r="1005" spans="1:5" hidden="1" x14ac:dyDescent="0.3">
      <c r="A1005" t="s">
        <v>84</v>
      </c>
      <c r="B1005">
        <v>28</v>
      </c>
      <c r="C1005">
        <f t="shared" si="30"/>
        <v>28</v>
      </c>
      <c r="D1005" t="str">
        <f t="shared" si="31"/>
        <v>New Giza Hospital28</v>
      </c>
      <c r="E1005" s="18">
        <v>5534314</v>
      </c>
    </row>
    <row r="1006" spans="1:5" hidden="1" x14ac:dyDescent="0.3">
      <c r="A1006" t="s">
        <v>84</v>
      </c>
      <c r="B1006">
        <v>1</v>
      </c>
      <c r="C1006">
        <f t="shared" si="30"/>
        <v>1</v>
      </c>
      <c r="D1006" t="str">
        <f t="shared" si="31"/>
        <v>New Giza Hospital1</v>
      </c>
      <c r="E1006" s="18">
        <v>73512565</v>
      </c>
    </row>
    <row r="1007" spans="1:5" hidden="1" x14ac:dyDescent="0.3">
      <c r="A1007" t="s">
        <v>84</v>
      </c>
      <c r="B1007">
        <v>1</v>
      </c>
      <c r="C1007">
        <f t="shared" si="30"/>
        <v>1</v>
      </c>
      <c r="D1007" t="str">
        <f t="shared" si="31"/>
        <v>New Giza Hospital1</v>
      </c>
      <c r="E1007" s="18">
        <v>15000000</v>
      </c>
    </row>
    <row r="1008" spans="1:5" hidden="1" x14ac:dyDescent="0.3">
      <c r="A1008" t="s">
        <v>84</v>
      </c>
      <c r="B1008">
        <v>2</v>
      </c>
      <c r="C1008">
        <f t="shared" si="30"/>
        <v>2</v>
      </c>
      <c r="D1008" t="str">
        <f t="shared" si="31"/>
        <v>New Giza Hospital2</v>
      </c>
      <c r="E1008" s="18">
        <v>2983818.172380954</v>
      </c>
    </row>
    <row r="1009" spans="1:5" hidden="1" x14ac:dyDescent="0.3">
      <c r="A1009" t="s">
        <v>206</v>
      </c>
      <c r="B1009">
        <v>1</v>
      </c>
      <c r="C1009">
        <f t="shared" si="30"/>
        <v>1</v>
      </c>
      <c r="D1009" t="str">
        <f t="shared" si="31"/>
        <v>New Giza Hospital-Social Insurance1</v>
      </c>
      <c r="E1009" s="18">
        <v>3128055</v>
      </c>
    </row>
    <row r="1010" spans="1:5" hidden="1" x14ac:dyDescent="0.3">
      <c r="A1010" t="s">
        <v>206</v>
      </c>
      <c r="B1010">
        <v>2</v>
      </c>
      <c r="C1010">
        <f t="shared" si="30"/>
        <v>2</v>
      </c>
      <c r="D1010" t="str">
        <f t="shared" si="31"/>
        <v>New Giza Hospital-Social Insurance2</v>
      </c>
      <c r="E1010" s="18">
        <v>4605279</v>
      </c>
    </row>
    <row r="1011" spans="1:5" hidden="1" x14ac:dyDescent="0.3">
      <c r="A1011" t="s">
        <v>206</v>
      </c>
      <c r="B1011">
        <v>3</v>
      </c>
      <c r="C1011">
        <f t="shared" si="30"/>
        <v>3</v>
      </c>
      <c r="D1011" t="str">
        <f t="shared" si="31"/>
        <v>New Giza Hospital-Social Insurance3</v>
      </c>
      <c r="E1011" s="18">
        <v>2326029.9476190479</v>
      </c>
    </row>
    <row r="1012" spans="1:5" hidden="1" x14ac:dyDescent="0.3">
      <c r="A1012" t="s">
        <v>206</v>
      </c>
      <c r="B1012">
        <v>4</v>
      </c>
      <c r="C1012">
        <f t="shared" si="30"/>
        <v>4</v>
      </c>
      <c r="D1012" t="str">
        <f t="shared" si="31"/>
        <v>New Giza Hospital-Social Insurance4</v>
      </c>
      <c r="E1012" s="18">
        <v>1019222</v>
      </c>
    </row>
    <row r="1013" spans="1:5" hidden="1" x14ac:dyDescent="0.3">
      <c r="A1013" t="s">
        <v>13</v>
      </c>
      <c r="B1013">
        <v>25</v>
      </c>
      <c r="C1013">
        <f t="shared" si="30"/>
        <v>25</v>
      </c>
      <c r="D1013" t="str">
        <f t="shared" si="31"/>
        <v>NGU 225</v>
      </c>
      <c r="E1013" s="18">
        <v>2468493.7000000002</v>
      </c>
    </row>
    <row r="1014" spans="1:5" hidden="1" x14ac:dyDescent="0.3">
      <c r="A1014" t="s">
        <v>13</v>
      </c>
      <c r="B1014">
        <v>26</v>
      </c>
      <c r="C1014">
        <f t="shared" si="30"/>
        <v>26</v>
      </c>
      <c r="D1014" t="str">
        <f t="shared" si="31"/>
        <v>NGU 226</v>
      </c>
      <c r="E1014" s="18">
        <v>4990186</v>
      </c>
    </row>
    <row r="1015" spans="1:5" hidden="1" x14ac:dyDescent="0.3">
      <c r="A1015" t="s">
        <v>13</v>
      </c>
      <c r="B1015">
        <v>27</v>
      </c>
      <c r="C1015">
        <f t="shared" si="30"/>
        <v>27</v>
      </c>
      <c r="D1015" t="str">
        <f t="shared" si="31"/>
        <v>NGU 227</v>
      </c>
      <c r="E1015" s="18">
        <v>2104161</v>
      </c>
    </row>
    <row r="1016" spans="1:5" hidden="1" x14ac:dyDescent="0.3">
      <c r="A1016" t="s">
        <v>183</v>
      </c>
      <c r="B1016">
        <v>1</v>
      </c>
      <c r="C1016">
        <f t="shared" si="30"/>
        <v>1</v>
      </c>
      <c r="D1016" t="str">
        <f t="shared" si="31"/>
        <v>NGU 2 - Retension release1</v>
      </c>
      <c r="E1016" s="18">
        <v>313708</v>
      </c>
    </row>
    <row r="1017" spans="1:5" hidden="1" x14ac:dyDescent="0.3">
      <c r="A1017" t="s">
        <v>173</v>
      </c>
      <c r="B1017">
        <v>1</v>
      </c>
      <c r="C1017">
        <f t="shared" si="30"/>
        <v>1</v>
      </c>
      <c r="D1017" t="str">
        <f t="shared" si="31"/>
        <v>Old H1 remaining IPC1</v>
      </c>
      <c r="E1017" s="18">
        <v>250000</v>
      </c>
    </row>
    <row r="1018" spans="1:5" hidden="1" x14ac:dyDescent="0.3">
      <c r="A1018" t="s">
        <v>59</v>
      </c>
      <c r="B1018">
        <v>1</v>
      </c>
      <c r="C1018">
        <f t="shared" si="30"/>
        <v>1</v>
      </c>
      <c r="D1018" t="str">
        <f t="shared" si="31"/>
        <v>ORA - ZED1</v>
      </c>
      <c r="E1018" s="18">
        <v>9787286.7899999991</v>
      </c>
    </row>
    <row r="1019" spans="1:5" hidden="1" x14ac:dyDescent="0.3">
      <c r="A1019" t="s">
        <v>59</v>
      </c>
      <c r="B1019">
        <v>2</v>
      </c>
      <c r="C1019">
        <f t="shared" si="30"/>
        <v>2</v>
      </c>
      <c r="D1019" t="str">
        <f t="shared" si="31"/>
        <v>ORA - ZED2</v>
      </c>
      <c r="E1019" s="18">
        <v>37532508</v>
      </c>
    </row>
    <row r="1020" spans="1:5" hidden="1" x14ac:dyDescent="0.3">
      <c r="A1020" t="s">
        <v>59</v>
      </c>
      <c r="B1020">
        <v>3</v>
      </c>
      <c r="C1020">
        <f t="shared" si="30"/>
        <v>3</v>
      </c>
      <c r="D1020" t="str">
        <f t="shared" si="31"/>
        <v>ORA - ZED3</v>
      </c>
      <c r="E1020" s="18">
        <v>27896354</v>
      </c>
    </row>
    <row r="1021" spans="1:5" hidden="1" x14ac:dyDescent="0.3">
      <c r="A1021" t="s">
        <v>59</v>
      </c>
      <c r="B1021">
        <v>4</v>
      </c>
      <c r="C1021">
        <f t="shared" si="30"/>
        <v>4</v>
      </c>
      <c r="D1021" t="str">
        <f t="shared" si="31"/>
        <v>ORA - ZED4</v>
      </c>
      <c r="E1021" s="18">
        <v>20888247.392999999</v>
      </c>
    </row>
    <row r="1022" spans="1:5" hidden="1" x14ac:dyDescent="0.3">
      <c r="A1022" t="s">
        <v>59</v>
      </c>
      <c r="B1022">
        <v>5</v>
      </c>
      <c r="C1022">
        <f t="shared" si="30"/>
        <v>5</v>
      </c>
      <c r="D1022" t="str">
        <f t="shared" si="31"/>
        <v>ORA - ZED5</v>
      </c>
      <c r="E1022" s="18">
        <v>33744386.153999999</v>
      </c>
    </row>
    <row r="1023" spans="1:5" hidden="1" x14ac:dyDescent="0.3">
      <c r="A1023" t="s">
        <v>59</v>
      </c>
      <c r="B1023">
        <v>6</v>
      </c>
      <c r="C1023">
        <f t="shared" si="30"/>
        <v>6</v>
      </c>
      <c r="D1023" t="str">
        <f t="shared" si="31"/>
        <v>ORA - ZED6</v>
      </c>
      <c r="E1023" s="18">
        <v>4374377.1900000004</v>
      </c>
    </row>
    <row r="1024" spans="1:5" hidden="1" x14ac:dyDescent="0.3">
      <c r="A1024" t="s">
        <v>59</v>
      </c>
      <c r="B1024">
        <v>7</v>
      </c>
      <c r="C1024">
        <f t="shared" ref="C1024:C1087" si="32">ROUNDDOWN(B1024,0)</f>
        <v>7</v>
      </c>
      <c r="D1024" t="str">
        <f t="shared" ref="D1024:D1087" si="33">A1024&amp;C1024</f>
        <v>ORA - ZED7</v>
      </c>
      <c r="E1024" s="18">
        <v>5782895.7800000003</v>
      </c>
    </row>
    <row r="1025" spans="1:5" hidden="1" x14ac:dyDescent="0.3">
      <c r="A1025" t="s">
        <v>59</v>
      </c>
      <c r="B1025">
        <v>8</v>
      </c>
      <c r="C1025">
        <f t="shared" si="32"/>
        <v>8</v>
      </c>
      <c r="D1025" t="str">
        <f t="shared" si="33"/>
        <v>ORA - ZED8</v>
      </c>
      <c r="E1025" s="18">
        <v>24387331.100000001</v>
      </c>
    </row>
    <row r="1026" spans="1:5" hidden="1" x14ac:dyDescent="0.3">
      <c r="A1026" t="s">
        <v>59</v>
      </c>
      <c r="B1026">
        <v>9</v>
      </c>
      <c r="C1026">
        <f t="shared" si="32"/>
        <v>9</v>
      </c>
      <c r="D1026" t="str">
        <f t="shared" si="33"/>
        <v>ORA - ZED9</v>
      </c>
      <c r="E1026" s="18">
        <v>22624923.969999999</v>
      </c>
    </row>
    <row r="1027" spans="1:5" hidden="1" x14ac:dyDescent="0.3">
      <c r="A1027" t="s">
        <v>59</v>
      </c>
      <c r="B1027">
        <v>10</v>
      </c>
      <c r="C1027">
        <f t="shared" si="32"/>
        <v>10</v>
      </c>
      <c r="D1027" t="str">
        <f t="shared" si="33"/>
        <v>ORA - ZED10</v>
      </c>
      <c r="E1027" s="18">
        <v>29047725.550000001</v>
      </c>
    </row>
    <row r="1028" spans="1:5" hidden="1" x14ac:dyDescent="0.3">
      <c r="A1028" t="s">
        <v>59</v>
      </c>
      <c r="B1028">
        <v>20.100000000000001</v>
      </c>
      <c r="C1028">
        <f t="shared" si="32"/>
        <v>20</v>
      </c>
      <c r="D1028" t="str">
        <f t="shared" si="33"/>
        <v>ORA - ZED20</v>
      </c>
      <c r="E1028" s="18">
        <v>16483569.189999999</v>
      </c>
    </row>
    <row r="1029" spans="1:5" hidden="1" x14ac:dyDescent="0.3">
      <c r="A1029" t="s">
        <v>59</v>
      </c>
      <c r="B1029">
        <v>21</v>
      </c>
      <c r="C1029">
        <f t="shared" si="32"/>
        <v>21</v>
      </c>
      <c r="D1029" t="str">
        <f t="shared" si="33"/>
        <v>ORA - ZED21</v>
      </c>
      <c r="E1029" s="18">
        <v>7443623.5300000003</v>
      </c>
    </row>
    <row r="1030" spans="1:5" hidden="1" x14ac:dyDescent="0.3">
      <c r="A1030" t="s">
        <v>59</v>
      </c>
      <c r="B1030">
        <v>22</v>
      </c>
      <c r="C1030">
        <f t="shared" si="32"/>
        <v>22</v>
      </c>
      <c r="D1030" t="str">
        <f t="shared" si="33"/>
        <v>ORA - ZED22</v>
      </c>
      <c r="E1030" s="18">
        <v>8098825.75</v>
      </c>
    </row>
    <row r="1031" spans="1:5" hidden="1" x14ac:dyDescent="0.3">
      <c r="A1031" t="s">
        <v>59</v>
      </c>
      <c r="B1031">
        <v>23</v>
      </c>
      <c r="C1031">
        <f t="shared" si="32"/>
        <v>23</v>
      </c>
      <c r="D1031" t="str">
        <f t="shared" si="33"/>
        <v>ORA - ZED23</v>
      </c>
      <c r="E1031" s="18">
        <v>20215840.09</v>
      </c>
    </row>
    <row r="1032" spans="1:5" hidden="1" x14ac:dyDescent="0.3">
      <c r="A1032" t="s">
        <v>59</v>
      </c>
      <c r="B1032">
        <v>24</v>
      </c>
      <c r="C1032">
        <f t="shared" si="32"/>
        <v>24</v>
      </c>
      <c r="D1032" t="str">
        <f t="shared" si="33"/>
        <v>ORA - ZED24</v>
      </c>
      <c r="E1032" s="18">
        <v>6648903.3899999997</v>
      </c>
    </row>
    <row r="1033" spans="1:5" hidden="1" x14ac:dyDescent="0.3">
      <c r="A1033" t="s">
        <v>59</v>
      </c>
      <c r="B1033">
        <v>25</v>
      </c>
      <c r="C1033">
        <f t="shared" si="32"/>
        <v>25</v>
      </c>
      <c r="D1033" t="str">
        <f t="shared" si="33"/>
        <v>ORA - ZED25</v>
      </c>
      <c r="E1033" s="18">
        <v>2.0000000000000002E-5</v>
      </c>
    </row>
    <row r="1034" spans="1:5" hidden="1" x14ac:dyDescent="0.3">
      <c r="A1034" t="s">
        <v>59</v>
      </c>
      <c r="B1034">
        <v>26</v>
      </c>
      <c r="C1034">
        <f t="shared" si="32"/>
        <v>26</v>
      </c>
      <c r="D1034" t="str">
        <f t="shared" si="33"/>
        <v>ORA - ZED26</v>
      </c>
      <c r="E1034" s="18">
        <v>6863669.1900000004</v>
      </c>
    </row>
    <row r="1035" spans="1:5" hidden="1" x14ac:dyDescent="0.3">
      <c r="A1035" t="s">
        <v>59</v>
      </c>
      <c r="B1035">
        <v>26.1</v>
      </c>
      <c r="C1035">
        <f t="shared" si="32"/>
        <v>26</v>
      </c>
      <c r="D1035" t="str">
        <f t="shared" si="33"/>
        <v>ORA - ZED26</v>
      </c>
      <c r="E1035" s="18">
        <v>1824548.9</v>
      </c>
    </row>
    <row r="1036" spans="1:5" hidden="1" x14ac:dyDescent="0.3">
      <c r="A1036" t="s">
        <v>59</v>
      </c>
      <c r="B1036">
        <v>26.2</v>
      </c>
      <c r="C1036">
        <f t="shared" si="32"/>
        <v>26</v>
      </c>
      <c r="D1036" t="str">
        <f t="shared" si="33"/>
        <v>ORA - ZED26</v>
      </c>
      <c r="E1036" s="18">
        <v>1119976.03</v>
      </c>
    </row>
    <row r="1037" spans="1:5" hidden="1" x14ac:dyDescent="0.3">
      <c r="A1037" t="s">
        <v>59</v>
      </c>
      <c r="B1037">
        <v>27</v>
      </c>
      <c r="C1037">
        <f t="shared" si="32"/>
        <v>27</v>
      </c>
      <c r="D1037" t="str">
        <f t="shared" si="33"/>
        <v>ORA - ZED27</v>
      </c>
      <c r="E1037" s="18">
        <v>8872947.1400000006</v>
      </c>
    </row>
    <row r="1038" spans="1:5" hidden="1" x14ac:dyDescent="0.3">
      <c r="A1038" t="s">
        <v>59</v>
      </c>
      <c r="B1038">
        <v>28</v>
      </c>
      <c r="C1038">
        <f t="shared" si="32"/>
        <v>28</v>
      </c>
      <c r="D1038" t="str">
        <f t="shared" si="33"/>
        <v>ORA - ZED28</v>
      </c>
      <c r="E1038" s="18">
        <v>9105384.6999999993</v>
      </c>
    </row>
    <row r="1039" spans="1:5" hidden="1" x14ac:dyDescent="0.3">
      <c r="A1039" t="s">
        <v>59</v>
      </c>
      <c r="B1039">
        <v>29</v>
      </c>
      <c r="C1039">
        <f t="shared" si="32"/>
        <v>29</v>
      </c>
      <c r="D1039" t="str">
        <f t="shared" si="33"/>
        <v>ORA - ZED29</v>
      </c>
      <c r="E1039" s="18">
        <v>10687601.99</v>
      </c>
    </row>
    <row r="1040" spans="1:5" hidden="1" x14ac:dyDescent="0.3">
      <c r="A1040" t="s">
        <v>59</v>
      </c>
      <c r="B1040">
        <v>30</v>
      </c>
      <c r="C1040">
        <f t="shared" si="32"/>
        <v>30</v>
      </c>
      <c r="D1040" t="str">
        <f t="shared" si="33"/>
        <v>ORA - ZED30</v>
      </c>
      <c r="E1040" s="18">
        <v>11585957.67</v>
      </c>
    </row>
    <row r="1041" spans="1:5" hidden="1" x14ac:dyDescent="0.3">
      <c r="A1041" t="s">
        <v>59</v>
      </c>
      <c r="B1041">
        <v>31</v>
      </c>
      <c r="C1041">
        <f t="shared" si="32"/>
        <v>31</v>
      </c>
      <c r="D1041" t="str">
        <f t="shared" si="33"/>
        <v>ORA - ZED31</v>
      </c>
      <c r="E1041" s="18">
        <v>5000000</v>
      </c>
    </row>
    <row r="1042" spans="1:5" hidden="1" x14ac:dyDescent="0.3">
      <c r="A1042" t="s">
        <v>59</v>
      </c>
      <c r="B1042">
        <v>31.1</v>
      </c>
      <c r="C1042">
        <f t="shared" si="32"/>
        <v>31</v>
      </c>
      <c r="D1042" t="str">
        <f t="shared" si="33"/>
        <v>ORA - ZED31</v>
      </c>
      <c r="E1042" s="18">
        <v>5253641.2</v>
      </c>
    </row>
    <row r="1043" spans="1:5" hidden="1" x14ac:dyDescent="0.3">
      <c r="A1043" t="s">
        <v>59</v>
      </c>
      <c r="B1043">
        <v>32</v>
      </c>
      <c r="C1043">
        <f t="shared" si="32"/>
        <v>32</v>
      </c>
      <c r="D1043" t="str">
        <f t="shared" si="33"/>
        <v>ORA - ZED32</v>
      </c>
      <c r="E1043" s="18">
        <v>8010573.1699999999</v>
      </c>
    </row>
    <row r="1044" spans="1:5" hidden="1" x14ac:dyDescent="0.3">
      <c r="A1044" t="s">
        <v>59</v>
      </c>
      <c r="B1044">
        <v>33</v>
      </c>
      <c r="C1044">
        <f t="shared" si="32"/>
        <v>33</v>
      </c>
      <c r="D1044" t="str">
        <f t="shared" si="33"/>
        <v>ORA - ZED33</v>
      </c>
      <c r="E1044" s="18">
        <v>12164893.390000001</v>
      </c>
    </row>
    <row r="1045" spans="1:5" hidden="1" x14ac:dyDescent="0.3">
      <c r="A1045" t="s">
        <v>59</v>
      </c>
      <c r="B1045">
        <v>34</v>
      </c>
      <c r="C1045">
        <f t="shared" si="32"/>
        <v>34</v>
      </c>
      <c r="D1045" t="str">
        <f t="shared" si="33"/>
        <v>ORA - ZED34</v>
      </c>
      <c r="E1045" s="18">
        <v>9568963.5</v>
      </c>
    </row>
    <row r="1046" spans="1:5" hidden="1" x14ac:dyDescent="0.3">
      <c r="A1046" t="s">
        <v>59</v>
      </c>
      <c r="B1046">
        <v>35</v>
      </c>
      <c r="C1046">
        <f t="shared" si="32"/>
        <v>35</v>
      </c>
      <c r="D1046" t="str">
        <f t="shared" si="33"/>
        <v>ORA - ZED35</v>
      </c>
      <c r="E1046" s="18">
        <v>7391485.2599999998</v>
      </c>
    </row>
    <row r="1047" spans="1:5" hidden="1" x14ac:dyDescent="0.3">
      <c r="A1047" t="s">
        <v>59</v>
      </c>
      <c r="B1047">
        <v>36</v>
      </c>
      <c r="C1047">
        <f t="shared" si="32"/>
        <v>36</v>
      </c>
      <c r="D1047" t="str">
        <f t="shared" si="33"/>
        <v>ORA - ZED36</v>
      </c>
      <c r="E1047" s="18">
        <v>7054023.71</v>
      </c>
    </row>
    <row r="1048" spans="1:5" hidden="1" x14ac:dyDescent="0.3">
      <c r="A1048" t="s">
        <v>59</v>
      </c>
      <c r="B1048">
        <v>37</v>
      </c>
      <c r="C1048">
        <f t="shared" si="32"/>
        <v>37</v>
      </c>
      <c r="D1048" t="str">
        <f t="shared" si="33"/>
        <v>ORA - ZED37</v>
      </c>
      <c r="E1048" s="18">
        <v>23554316.100000001</v>
      </c>
    </row>
    <row r="1049" spans="1:5" hidden="1" x14ac:dyDescent="0.3">
      <c r="A1049" t="s">
        <v>59</v>
      </c>
      <c r="B1049">
        <v>38</v>
      </c>
      <c r="C1049">
        <f t="shared" si="32"/>
        <v>38</v>
      </c>
      <c r="D1049" t="str">
        <f t="shared" si="33"/>
        <v>ORA - ZED38</v>
      </c>
      <c r="E1049" s="18">
        <v>17627053.170000002</v>
      </c>
    </row>
    <row r="1050" spans="1:5" hidden="1" x14ac:dyDescent="0.3">
      <c r="A1050" t="s">
        <v>59</v>
      </c>
      <c r="B1050">
        <v>39</v>
      </c>
      <c r="C1050">
        <f t="shared" si="32"/>
        <v>39</v>
      </c>
      <c r="D1050" t="str">
        <f t="shared" si="33"/>
        <v>ORA - ZED39</v>
      </c>
      <c r="E1050" s="18">
        <v>7606231.6299999999</v>
      </c>
    </row>
    <row r="1051" spans="1:5" hidden="1" x14ac:dyDescent="0.3">
      <c r="A1051" t="s">
        <v>59</v>
      </c>
      <c r="B1051">
        <v>40</v>
      </c>
      <c r="C1051">
        <f t="shared" si="32"/>
        <v>40</v>
      </c>
      <c r="D1051" t="str">
        <f t="shared" si="33"/>
        <v>ORA - ZED40</v>
      </c>
      <c r="E1051" s="18">
        <v>3717952.37</v>
      </c>
    </row>
    <row r="1052" spans="1:5" hidden="1" x14ac:dyDescent="0.3">
      <c r="A1052" t="s">
        <v>59</v>
      </c>
      <c r="B1052">
        <v>41</v>
      </c>
      <c r="C1052">
        <f t="shared" si="32"/>
        <v>41</v>
      </c>
      <c r="D1052" t="str">
        <f t="shared" si="33"/>
        <v>ORA - ZED41</v>
      </c>
      <c r="E1052" s="18">
        <v>4428778.21</v>
      </c>
    </row>
    <row r="1053" spans="1:5" hidden="1" x14ac:dyDescent="0.3">
      <c r="A1053" t="s">
        <v>59</v>
      </c>
      <c r="B1053">
        <v>42</v>
      </c>
      <c r="C1053">
        <f t="shared" si="32"/>
        <v>42</v>
      </c>
      <c r="D1053" t="str">
        <f t="shared" si="33"/>
        <v>ORA - ZED42</v>
      </c>
      <c r="E1053" s="18">
        <v>70851.77</v>
      </c>
    </row>
    <row r="1054" spans="1:5" hidden="1" x14ac:dyDescent="0.3">
      <c r="A1054" t="s">
        <v>59</v>
      </c>
      <c r="B1054">
        <v>43</v>
      </c>
      <c r="C1054">
        <f t="shared" si="32"/>
        <v>43</v>
      </c>
      <c r="D1054" t="str">
        <f t="shared" si="33"/>
        <v>ORA - ZED43</v>
      </c>
      <c r="E1054" s="18">
        <v>6004454.5300000003</v>
      </c>
    </row>
    <row r="1055" spans="1:5" hidden="1" x14ac:dyDescent="0.3">
      <c r="A1055" t="s">
        <v>199</v>
      </c>
      <c r="B1055">
        <v>1</v>
      </c>
      <c r="C1055">
        <f t="shared" si="32"/>
        <v>1</v>
      </c>
      <c r="D1055" t="str">
        <f t="shared" si="33"/>
        <v>ORA - ZED - Compansation1</v>
      </c>
      <c r="E1055" s="18">
        <v>12000000</v>
      </c>
    </row>
    <row r="1056" spans="1:5" hidden="1" x14ac:dyDescent="0.3">
      <c r="A1056" t="s">
        <v>59</v>
      </c>
      <c r="B1056">
        <v>1</v>
      </c>
      <c r="C1056">
        <f t="shared" si="32"/>
        <v>1</v>
      </c>
      <c r="D1056" t="str">
        <f t="shared" si="33"/>
        <v>ORA - ZED1</v>
      </c>
      <c r="E1056" s="18">
        <v>91380773</v>
      </c>
    </row>
    <row r="1057" spans="1:5" hidden="1" x14ac:dyDescent="0.3">
      <c r="A1057" t="s">
        <v>104</v>
      </c>
      <c r="B1057">
        <v>1</v>
      </c>
      <c r="C1057">
        <f t="shared" si="32"/>
        <v>1</v>
      </c>
      <c r="D1057" t="str">
        <f t="shared" si="33"/>
        <v>ORA - ZED - Landscape1</v>
      </c>
      <c r="E1057" s="18">
        <v>2167633.67</v>
      </c>
    </row>
    <row r="1058" spans="1:5" hidden="1" x14ac:dyDescent="0.3">
      <c r="A1058" t="s">
        <v>104</v>
      </c>
      <c r="B1058">
        <v>2</v>
      </c>
      <c r="C1058">
        <f t="shared" si="32"/>
        <v>2</v>
      </c>
      <c r="D1058" t="str">
        <f t="shared" si="33"/>
        <v>ORA - ZED - Landscape2</v>
      </c>
      <c r="E1058" s="18">
        <v>1719649.2</v>
      </c>
    </row>
    <row r="1059" spans="1:5" hidden="1" x14ac:dyDescent="0.3">
      <c r="A1059" t="s">
        <v>104</v>
      </c>
      <c r="B1059">
        <v>3</v>
      </c>
      <c r="C1059">
        <f t="shared" si="32"/>
        <v>3</v>
      </c>
      <c r="D1059" t="str">
        <f t="shared" si="33"/>
        <v>ORA - ZED - Landscape3</v>
      </c>
      <c r="E1059" s="18">
        <v>1775205.58</v>
      </c>
    </row>
    <row r="1060" spans="1:5" hidden="1" x14ac:dyDescent="0.3">
      <c r="A1060" t="s">
        <v>104</v>
      </c>
      <c r="B1060">
        <v>4</v>
      </c>
      <c r="C1060">
        <f t="shared" si="32"/>
        <v>4</v>
      </c>
      <c r="D1060" t="str">
        <f t="shared" si="33"/>
        <v>ORA - ZED - Landscape4</v>
      </c>
      <c r="E1060" s="18">
        <v>4074938.81</v>
      </c>
    </row>
    <row r="1061" spans="1:5" hidden="1" x14ac:dyDescent="0.3">
      <c r="A1061" t="s">
        <v>104</v>
      </c>
      <c r="B1061">
        <v>5</v>
      </c>
      <c r="C1061">
        <f t="shared" si="32"/>
        <v>5</v>
      </c>
      <c r="D1061" t="str">
        <f t="shared" si="33"/>
        <v>ORA - ZED - Landscape5</v>
      </c>
      <c r="E1061" s="18">
        <v>2726488.3</v>
      </c>
    </row>
    <row r="1062" spans="1:5" hidden="1" x14ac:dyDescent="0.3">
      <c r="A1062" t="s">
        <v>104</v>
      </c>
      <c r="B1062">
        <v>6</v>
      </c>
      <c r="C1062">
        <f t="shared" si="32"/>
        <v>6</v>
      </c>
      <c r="D1062" t="str">
        <f t="shared" si="33"/>
        <v>ORA - ZED - Landscape6</v>
      </c>
      <c r="E1062" s="18">
        <v>3120690.89</v>
      </c>
    </row>
    <row r="1063" spans="1:5" hidden="1" x14ac:dyDescent="0.3">
      <c r="A1063" t="s">
        <v>104</v>
      </c>
      <c r="B1063">
        <v>7</v>
      </c>
      <c r="C1063">
        <f t="shared" si="32"/>
        <v>7</v>
      </c>
      <c r="D1063" t="str">
        <f t="shared" si="33"/>
        <v>ORA - ZED - Landscape7</v>
      </c>
      <c r="E1063" s="18">
        <v>964764.3</v>
      </c>
    </row>
    <row r="1064" spans="1:5" hidden="1" x14ac:dyDescent="0.3">
      <c r="A1064" t="s">
        <v>104</v>
      </c>
      <c r="B1064">
        <v>8</v>
      </c>
      <c r="C1064">
        <f t="shared" si="32"/>
        <v>8</v>
      </c>
      <c r="D1064" t="str">
        <f t="shared" si="33"/>
        <v>ORA - ZED - Landscape8</v>
      </c>
      <c r="E1064" s="18">
        <v>5158038.9400000004</v>
      </c>
    </row>
    <row r="1065" spans="1:5" hidden="1" x14ac:dyDescent="0.3">
      <c r="A1065" t="s">
        <v>104</v>
      </c>
      <c r="B1065">
        <v>9</v>
      </c>
      <c r="C1065">
        <f t="shared" si="32"/>
        <v>9</v>
      </c>
      <c r="D1065" t="str">
        <f t="shared" si="33"/>
        <v>ORA - ZED - Landscape9</v>
      </c>
      <c r="E1065" s="18">
        <v>3636861</v>
      </c>
    </row>
    <row r="1066" spans="1:5" hidden="1" x14ac:dyDescent="0.3">
      <c r="A1066" t="s">
        <v>104</v>
      </c>
      <c r="B1066">
        <v>9.1</v>
      </c>
      <c r="C1066">
        <f t="shared" si="32"/>
        <v>9</v>
      </c>
      <c r="D1066" t="str">
        <f t="shared" si="33"/>
        <v>ORA - ZED - Landscape9</v>
      </c>
      <c r="E1066" s="18">
        <v>226226.97</v>
      </c>
    </row>
    <row r="1067" spans="1:5" hidden="1" x14ac:dyDescent="0.3">
      <c r="A1067" t="s">
        <v>104</v>
      </c>
      <c r="B1067">
        <v>10</v>
      </c>
      <c r="C1067">
        <f t="shared" si="32"/>
        <v>10</v>
      </c>
      <c r="D1067" t="str">
        <f t="shared" si="33"/>
        <v>ORA - ZED - Landscape10</v>
      </c>
      <c r="E1067" s="18">
        <v>6562980.7200000007</v>
      </c>
    </row>
    <row r="1068" spans="1:5" hidden="1" x14ac:dyDescent="0.3">
      <c r="A1068" t="s">
        <v>104</v>
      </c>
      <c r="B1068">
        <v>11</v>
      </c>
      <c r="C1068">
        <f t="shared" si="32"/>
        <v>11</v>
      </c>
      <c r="D1068" t="str">
        <f t="shared" si="33"/>
        <v>ORA - ZED - Landscape11</v>
      </c>
      <c r="E1068" s="18">
        <v>5312426.17</v>
      </c>
    </row>
    <row r="1069" spans="1:5" hidden="1" x14ac:dyDescent="0.3">
      <c r="A1069" t="s">
        <v>104</v>
      </c>
      <c r="B1069">
        <v>12</v>
      </c>
      <c r="C1069">
        <f t="shared" si="32"/>
        <v>12</v>
      </c>
      <c r="D1069" t="str">
        <f t="shared" si="33"/>
        <v>ORA - ZED - Landscape12</v>
      </c>
      <c r="E1069" s="18">
        <v>6030251.4699999997</v>
      </c>
    </row>
    <row r="1070" spans="1:5" hidden="1" x14ac:dyDescent="0.3">
      <c r="A1070" t="s">
        <v>104</v>
      </c>
      <c r="B1070">
        <v>14</v>
      </c>
      <c r="C1070">
        <f t="shared" si="32"/>
        <v>14</v>
      </c>
      <c r="D1070" t="str">
        <f t="shared" si="33"/>
        <v>ORA - ZED - Landscape14</v>
      </c>
      <c r="E1070" s="18">
        <v>868255.79</v>
      </c>
    </row>
    <row r="1071" spans="1:5" hidden="1" x14ac:dyDescent="0.3">
      <c r="A1071" t="s">
        <v>104</v>
      </c>
      <c r="B1071">
        <v>15</v>
      </c>
      <c r="C1071">
        <f t="shared" si="32"/>
        <v>15</v>
      </c>
      <c r="D1071" t="str">
        <f t="shared" si="33"/>
        <v>ORA - ZED - Landscape15</v>
      </c>
      <c r="E1071" s="18">
        <v>3165189.2</v>
      </c>
    </row>
    <row r="1072" spans="1:5" hidden="1" x14ac:dyDescent="0.3">
      <c r="A1072" t="s">
        <v>104</v>
      </c>
      <c r="B1072">
        <v>16</v>
      </c>
      <c r="C1072">
        <f t="shared" si="32"/>
        <v>16</v>
      </c>
      <c r="D1072" t="str">
        <f t="shared" si="33"/>
        <v>ORA - ZED - Landscape16</v>
      </c>
      <c r="E1072" s="18">
        <v>1521916.47</v>
      </c>
    </row>
    <row r="1073" spans="1:5" hidden="1" x14ac:dyDescent="0.3">
      <c r="A1073" t="s">
        <v>104</v>
      </c>
      <c r="B1073">
        <v>17</v>
      </c>
      <c r="C1073">
        <f t="shared" si="32"/>
        <v>17</v>
      </c>
      <c r="D1073" t="str">
        <f t="shared" si="33"/>
        <v>ORA - ZED - Landscape17</v>
      </c>
      <c r="E1073" s="18">
        <v>1313619.6599999999</v>
      </c>
    </row>
    <row r="1074" spans="1:5" hidden="1" x14ac:dyDescent="0.3">
      <c r="A1074" t="s">
        <v>104</v>
      </c>
      <c r="B1074">
        <v>18</v>
      </c>
      <c r="C1074">
        <f t="shared" si="32"/>
        <v>18</v>
      </c>
      <c r="D1074" t="str">
        <f t="shared" si="33"/>
        <v>ORA - ZED - Landscape18</v>
      </c>
      <c r="E1074" s="18">
        <v>975356.43</v>
      </c>
    </row>
    <row r="1075" spans="1:5" hidden="1" x14ac:dyDescent="0.3">
      <c r="A1075" t="s">
        <v>104</v>
      </c>
      <c r="B1075">
        <v>19</v>
      </c>
      <c r="C1075">
        <f t="shared" si="32"/>
        <v>19</v>
      </c>
      <c r="D1075" t="str">
        <f t="shared" si="33"/>
        <v>ORA - ZED - Landscape19</v>
      </c>
      <c r="E1075" s="18">
        <v>618692.48</v>
      </c>
    </row>
    <row r="1076" spans="1:5" hidden="1" x14ac:dyDescent="0.3">
      <c r="A1076" t="s">
        <v>104</v>
      </c>
      <c r="B1076">
        <v>20</v>
      </c>
      <c r="C1076">
        <f t="shared" si="32"/>
        <v>20</v>
      </c>
      <c r="D1076" t="str">
        <f t="shared" si="33"/>
        <v>ORA - ZED - Landscape20</v>
      </c>
      <c r="E1076" s="18">
        <v>1177303.8500000001</v>
      </c>
    </row>
    <row r="1077" spans="1:5" hidden="1" x14ac:dyDescent="0.3">
      <c r="A1077" t="s">
        <v>104</v>
      </c>
      <c r="B1077">
        <v>21</v>
      </c>
      <c r="C1077">
        <f t="shared" si="32"/>
        <v>21</v>
      </c>
      <c r="D1077" t="str">
        <f t="shared" si="33"/>
        <v>ORA - ZED - Landscape21</v>
      </c>
      <c r="E1077" s="18">
        <v>108767.39</v>
      </c>
    </row>
    <row r="1078" spans="1:5" hidden="1" x14ac:dyDescent="0.3">
      <c r="A1078" t="s">
        <v>104</v>
      </c>
      <c r="B1078">
        <v>1</v>
      </c>
      <c r="C1078">
        <f t="shared" si="32"/>
        <v>1</v>
      </c>
      <c r="D1078" t="str">
        <f t="shared" si="33"/>
        <v>ORA - ZED - Landscape1</v>
      </c>
      <c r="E1078" s="18">
        <v>9635108.4000000004</v>
      </c>
    </row>
    <row r="1079" spans="1:5" hidden="1" x14ac:dyDescent="0.3">
      <c r="A1079" t="s">
        <v>59</v>
      </c>
      <c r="B1079">
        <v>2</v>
      </c>
      <c r="C1079">
        <f t="shared" si="32"/>
        <v>2</v>
      </c>
      <c r="D1079" t="str">
        <f t="shared" si="33"/>
        <v>ORA - ZED2</v>
      </c>
      <c r="E1079" s="18">
        <v>256451321</v>
      </c>
    </row>
    <row r="1080" spans="1:5" hidden="1" x14ac:dyDescent="0.3">
      <c r="A1080" t="s">
        <v>59</v>
      </c>
      <c r="B1080">
        <v>3</v>
      </c>
      <c r="C1080">
        <f t="shared" si="32"/>
        <v>3</v>
      </c>
      <c r="D1080" t="str">
        <f t="shared" si="33"/>
        <v>ORA - ZED3</v>
      </c>
      <c r="E1080" s="18">
        <v>50172571.86300002</v>
      </c>
    </row>
    <row r="1081" spans="1:5" hidden="1" x14ac:dyDescent="0.3">
      <c r="A1081" t="s">
        <v>59</v>
      </c>
      <c r="B1081">
        <v>4</v>
      </c>
      <c r="C1081">
        <f t="shared" si="32"/>
        <v>4</v>
      </c>
      <c r="D1081" t="str">
        <f t="shared" si="33"/>
        <v>ORA - ZED4</v>
      </c>
      <c r="E1081" s="18">
        <v>25000000</v>
      </c>
    </row>
    <row r="1082" spans="1:5" hidden="1" x14ac:dyDescent="0.3">
      <c r="A1082" t="s">
        <v>59</v>
      </c>
      <c r="B1082">
        <v>5</v>
      </c>
      <c r="C1082">
        <f t="shared" si="32"/>
        <v>5</v>
      </c>
      <c r="D1082" t="str">
        <f t="shared" si="33"/>
        <v>ORA - ZED5</v>
      </c>
      <c r="E1082" s="18">
        <v>50000000</v>
      </c>
    </row>
    <row r="1083" spans="1:5" hidden="1" x14ac:dyDescent="0.3">
      <c r="A1083" t="s">
        <v>59</v>
      </c>
      <c r="B1083">
        <v>6</v>
      </c>
      <c r="C1083">
        <f t="shared" si="32"/>
        <v>6</v>
      </c>
      <c r="D1083" t="str">
        <f t="shared" si="33"/>
        <v>ORA - ZED6</v>
      </c>
      <c r="E1083" s="18">
        <v>10000000</v>
      </c>
    </row>
    <row r="1084" spans="1:5" hidden="1" x14ac:dyDescent="0.3">
      <c r="A1084" t="s">
        <v>59</v>
      </c>
      <c r="B1084">
        <v>7</v>
      </c>
      <c r="C1084">
        <f t="shared" si="32"/>
        <v>7</v>
      </c>
      <c r="D1084" t="str">
        <f t="shared" si="33"/>
        <v>ORA - ZED7</v>
      </c>
      <c r="E1084" s="18">
        <v>5000000</v>
      </c>
    </row>
    <row r="1085" spans="1:5" hidden="1" x14ac:dyDescent="0.3">
      <c r="A1085" t="s">
        <v>75</v>
      </c>
      <c r="B1085">
        <v>1</v>
      </c>
      <c r="C1085">
        <f t="shared" si="32"/>
        <v>1</v>
      </c>
      <c r="D1085" t="str">
        <f t="shared" si="33"/>
        <v>ORA - ZED - ph.021</v>
      </c>
      <c r="E1085" s="18">
        <v>14536704.190000001</v>
      </c>
    </row>
    <row r="1086" spans="1:5" hidden="1" x14ac:dyDescent="0.3">
      <c r="A1086" t="s">
        <v>75</v>
      </c>
      <c r="B1086">
        <v>2</v>
      </c>
      <c r="C1086">
        <f t="shared" si="32"/>
        <v>2</v>
      </c>
      <c r="D1086" t="str">
        <f t="shared" si="33"/>
        <v>ORA - ZED - ph.022</v>
      </c>
      <c r="E1086" s="18">
        <v>20471935.629999999</v>
      </c>
    </row>
    <row r="1087" spans="1:5" hidden="1" x14ac:dyDescent="0.3">
      <c r="A1087" t="s">
        <v>75</v>
      </c>
      <c r="B1087">
        <v>3</v>
      </c>
      <c r="C1087">
        <f t="shared" si="32"/>
        <v>3</v>
      </c>
      <c r="D1087" t="str">
        <f t="shared" si="33"/>
        <v>ORA - ZED - ph.023</v>
      </c>
      <c r="E1087" s="18">
        <v>9325142.709999999</v>
      </c>
    </row>
    <row r="1088" spans="1:5" hidden="1" x14ac:dyDescent="0.3">
      <c r="A1088" t="s">
        <v>75</v>
      </c>
      <c r="B1088">
        <v>4</v>
      </c>
      <c r="C1088">
        <f t="shared" ref="C1088:C1148" si="34">ROUNDDOWN(B1088,0)</f>
        <v>4</v>
      </c>
      <c r="D1088" t="str">
        <f t="shared" ref="D1088:D1148" si="35">A1088&amp;C1088</f>
        <v>ORA - ZED - ph.024</v>
      </c>
      <c r="E1088" s="18">
        <v>28728856.890000001</v>
      </c>
    </row>
    <row r="1089" spans="1:5" hidden="1" x14ac:dyDescent="0.3">
      <c r="A1089" t="s">
        <v>75</v>
      </c>
      <c r="B1089">
        <v>5</v>
      </c>
      <c r="C1089">
        <f t="shared" si="34"/>
        <v>5</v>
      </c>
      <c r="D1089" t="str">
        <f t="shared" si="35"/>
        <v>ORA - ZED - ph.025</v>
      </c>
      <c r="E1089" s="18">
        <v>12407121.98</v>
      </c>
    </row>
    <row r="1090" spans="1:5" hidden="1" x14ac:dyDescent="0.3">
      <c r="A1090" t="s">
        <v>75</v>
      </c>
      <c r="B1090">
        <v>6</v>
      </c>
      <c r="C1090">
        <f t="shared" si="34"/>
        <v>6</v>
      </c>
      <c r="D1090" t="str">
        <f t="shared" si="35"/>
        <v>ORA - ZED - ph.026</v>
      </c>
      <c r="E1090" s="18">
        <v>16610991.379999999</v>
      </c>
    </row>
    <row r="1091" spans="1:5" hidden="1" x14ac:dyDescent="0.3">
      <c r="A1091" t="s">
        <v>75</v>
      </c>
      <c r="B1091">
        <v>7</v>
      </c>
      <c r="C1091">
        <f t="shared" si="34"/>
        <v>7</v>
      </c>
      <c r="D1091" t="str">
        <f t="shared" si="35"/>
        <v>ORA - ZED - ph.027</v>
      </c>
      <c r="E1091" s="18">
        <v>8000000</v>
      </c>
    </row>
    <row r="1092" spans="1:5" hidden="1" x14ac:dyDescent="0.3">
      <c r="A1092" t="s">
        <v>75</v>
      </c>
      <c r="B1092">
        <v>7.1</v>
      </c>
      <c r="C1092">
        <f t="shared" si="34"/>
        <v>7</v>
      </c>
      <c r="D1092" t="str">
        <f t="shared" si="35"/>
        <v>ORA - ZED - ph.027</v>
      </c>
      <c r="E1092" s="18">
        <v>16000000</v>
      </c>
    </row>
    <row r="1093" spans="1:5" hidden="1" x14ac:dyDescent="0.3">
      <c r="A1093" t="s">
        <v>75</v>
      </c>
      <c r="B1093">
        <v>7.2</v>
      </c>
      <c r="C1093">
        <f t="shared" si="34"/>
        <v>7</v>
      </c>
      <c r="D1093" t="str">
        <f t="shared" si="35"/>
        <v>ORA - ZED - ph.027</v>
      </c>
      <c r="E1093" s="18">
        <v>8100387.2800000003</v>
      </c>
    </row>
    <row r="1094" spans="1:5" hidden="1" x14ac:dyDescent="0.3">
      <c r="A1094" t="s">
        <v>75</v>
      </c>
      <c r="B1094">
        <v>8</v>
      </c>
      <c r="C1094">
        <f t="shared" si="34"/>
        <v>8</v>
      </c>
      <c r="D1094" t="str">
        <f t="shared" si="35"/>
        <v>ORA - ZED - ph.028</v>
      </c>
      <c r="E1094" s="18">
        <v>8595540.370000001</v>
      </c>
    </row>
    <row r="1095" spans="1:5" hidden="1" x14ac:dyDescent="0.3">
      <c r="A1095" t="s">
        <v>75</v>
      </c>
      <c r="B1095">
        <v>9</v>
      </c>
      <c r="C1095">
        <f t="shared" si="34"/>
        <v>9</v>
      </c>
      <c r="D1095" t="str">
        <f t="shared" si="35"/>
        <v>ORA - ZED - ph.029</v>
      </c>
      <c r="E1095" s="18">
        <v>7163536.5899999999</v>
      </c>
    </row>
    <row r="1096" spans="1:5" hidden="1" x14ac:dyDescent="0.3">
      <c r="A1096" t="s">
        <v>75</v>
      </c>
      <c r="B1096">
        <v>10</v>
      </c>
      <c r="C1096">
        <f t="shared" si="34"/>
        <v>10</v>
      </c>
      <c r="D1096" t="str">
        <f t="shared" si="35"/>
        <v>ORA - ZED - ph.0210</v>
      </c>
      <c r="E1096" s="18">
        <v>20828447.259999998</v>
      </c>
    </row>
    <row r="1097" spans="1:5" hidden="1" x14ac:dyDescent="0.3">
      <c r="A1097" t="s">
        <v>75</v>
      </c>
      <c r="B1097">
        <v>11</v>
      </c>
      <c r="C1097">
        <f t="shared" si="34"/>
        <v>11</v>
      </c>
      <c r="D1097" t="str">
        <f t="shared" si="35"/>
        <v>ORA - ZED - ph.0211</v>
      </c>
      <c r="E1097" s="18">
        <v>12170282.5</v>
      </c>
    </row>
    <row r="1098" spans="1:5" hidden="1" x14ac:dyDescent="0.3">
      <c r="A1098" t="s">
        <v>75</v>
      </c>
      <c r="B1098">
        <v>12</v>
      </c>
      <c r="C1098">
        <f t="shared" si="34"/>
        <v>12</v>
      </c>
      <c r="D1098" t="str">
        <f t="shared" si="35"/>
        <v>ORA - ZED - ph.0212</v>
      </c>
      <c r="E1098" s="18">
        <v>14759397.949999999</v>
      </c>
    </row>
    <row r="1099" spans="1:5" hidden="1" x14ac:dyDescent="0.3">
      <c r="A1099" t="s">
        <v>75</v>
      </c>
      <c r="B1099">
        <v>13</v>
      </c>
      <c r="C1099">
        <f t="shared" si="34"/>
        <v>13</v>
      </c>
      <c r="D1099" t="str">
        <f t="shared" si="35"/>
        <v>ORA - ZED - ph.0213</v>
      </c>
      <c r="E1099" s="18">
        <v>13268244.560000001</v>
      </c>
    </row>
    <row r="1100" spans="1:5" hidden="1" x14ac:dyDescent="0.3">
      <c r="A1100" t="s">
        <v>75</v>
      </c>
      <c r="B1100">
        <v>14</v>
      </c>
      <c r="C1100">
        <f t="shared" si="34"/>
        <v>14</v>
      </c>
      <c r="D1100" t="str">
        <f t="shared" si="35"/>
        <v>ORA - ZED - ph.0214</v>
      </c>
      <c r="E1100" s="18">
        <v>15256729.379999999</v>
      </c>
    </row>
    <row r="1101" spans="1:5" hidden="1" x14ac:dyDescent="0.3">
      <c r="A1101" t="s">
        <v>75</v>
      </c>
      <c r="B1101">
        <v>15</v>
      </c>
      <c r="C1101">
        <f t="shared" si="34"/>
        <v>15</v>
      </c>
      <c r="D1101" t="str">
        <f t="shared" si="35"/>
        <v>ORA - ZED - ph.0215</v>
      </c>
      <c r="E1101" s="18">
        <v>11384143.67</v>
      </c>
    </row>
    <row r="1102" spans="1:5" hidden="1" x14ac:dyDescent="0.3">
      <c r="A1102" t="s">
        <v>75</v>
      </c>
      <c r="B1102">
        <v>16</v>
      </c>
      <c r="C1102">
        <f t="shared" si="34"/>
        <v>16</v>
      </c>
      <c r="D1102" t="str">
        <f t="shared" si="35"/>
        <v>ORA - ZED - ph.0216</v>
      </c>
      <c r="E1102" s="18">
        <v>9858410.9399999995</v>
      </c>
    </row>
    <row r="1103" spans="1:5" hidden="1" x14ac:dyDescent="0.3">
      <c r="A1103" t="s">
        <v>75</v>
      </c>
      <c r="B1103">
        <v>17</v>
      </c>
      <c r="C1103">
        <f t="shared" si="34"/>
        <v>17</v>
      </c>
      <c r="D1103" t="str">
        <f t="shared" si="35"/>
        <v>ORA - ZED - ph.0217</v>
      </c>
      <c r="E1103" s="18">
        <v>8988166.120000001</v>
      </c>
    </row>
    <row r="1104" spans="1:5" hidden="1" x14ac:dyDescent="0.3">
      <c r="A1104" t="s">
        <v>75</v>
      </c>
      <c r="B1104">
        <v>18</v>
      </c>
      <c r="C1104">
        <f t="shared" si="34"/>
        <v>18</v>
      </c>
      <c r="D1104" t="str">
        <f t="shared" si="35"/>
        <v>ORA - ZED - ph.0218</v>
      </c>
      <c r="E1104" s="18">
        <v>13223027.75</v>
      </c>
    </row>
    <row r="1105" spans="1:5" hidden="1" x14ac:dyDescent="0.3">
      <c r="A1105" t="s">
        <v>75</v>
      </c>
      <c r="B1105">
        <v>19</v>
      </c>
      <c r="C1105">
        <f t="shared" si="34"/>
        <v>19</v>
      </c>
      <c r="D1105" t="str">
        <f t="shared" si="35"/>
        <v>ORA - ZED - ph.0219</v>
      </c>
      <c r="E1105" s="18">
        <v>6921352.1099999994</v>
      </c>
    </row>
    <row r="1106" spans="1:5" hidden="1" x14ac:dyDescent="0.3">
      <c r="A1106" t="s">
        <v>75</v>
      </c>
      <c r="B1106">
        <v>20</v>
      </c>
      <c r="C1106">
        <f t="shared" si="34"/>
        <v>20</v>
      </c>
      <c r="D1106" t="str">
        <f t="shared" si="35"/>
        <v>ORA - ZED - ph.0220</v>
      </c>
      <c r="E1106" s="18">
        <v>3038540.29</v>
      </c>
    </row>
    <row r="1107" spans="1:5" hidden="1" x14ac:dyDescent="0.3">
      <c r="A1107" t="s">
        <v>75</v>
      </c>
      <c r="B1107">
        <v>21</v>
      </c>
      <c r="C1107">
        <f t="shared" si="34"/>
        <v>21</v>
      </c>
      <c r="D1107" t="str">
        <f t="shared" si="35"/>
        <v>ORA - ZED - ph.0221</v>
      </c>
      <c r="E1107" s="18">
        <v>4532160.0600000005</v>
      </c>
    </row>
    <row r="1108" spans="1:5" hidden="1" x14ac:dyDescent="0.3">
      <c r="A1108" t="s">
        <v>75</v>
      </c>
      <c r="B1108">
        <v>22</v>
      </c>
      <c r="C1108">
        <f t="shared" si="34"/>
        <v>22</v>
      </c>
      <c r="D1108" t="str">
        <f t="shared" si="35"/>
        <v>ORA - ZED - ph.0222</v>
      </c>
      <c r="E1108" s="18">
        <v>8297638.8200000003</v>
      </c>
    </row>
    <row r="1109" spans="1:5" hidden="1" x14ac:dyDescent="0.3">
      <c r="A1109" t="s">
        <v>75</v>
      </c>
      <c r="B1109">
        <v>23</v>
      </c>
      <c r="C1109">
        <f t="shared" si="34"/>
        <v>23</v>
      </c>
      <c r="D1109" t="str">
        <f t="shared" si="35"/>
        <v>ORA - ZED - ph.0223</v>
      </c>
      <c r="E1109" s="18">
        <v>564270</v>
      </c>
    </row>
    <row r="1110" spans="1:5" hidden="1" x14ac:dyDescent="0.3">
      <c r="A1110" t="s">
        <v>75</v>
      </c>
      <c r="B1110">
        <v>24</v>
      </c>
      <c r="C1110">
        <f t="shared" si="34"/>
        <v>24</v>
      </c>
      <c r="D1110" t="str">
        <f t="shared" si="35"/>
        <v>ORA - ZED - ph.0224</v>
      </c>
      <c r="E1110" s="18">
        <v>1374587.38</v>
      </c>
    </row>
    <row r="1111" spans="1:5" hidden="1" x14ac:dyDescent="0.3">
      <c r="A1111" t="s">
        <v>75</v>
      </c>
      <c r="B1111">
        <v>25</v>
      </c>
      <c r="C1111">
        <f t="shared" si="34"/>
        <v>25</v>
      </c>
      <c r="D1111" t="str">
        <f t="shared" si="35"/>
        <v>ORA - ZED - ph.0225</v>
      </c>
      <c r="E1111" s="18">
        <v>996461.29</v>
      </c>
    </row>
    <row r="1112" spans="1:5" hidden="1" x14ac:dyDescent="0.3">
      <c r="A1112" t="s">
        <v>75</v>
      </c>
      <c r="B1112">
        <v>26</v>
      </c>
      <c r="C1112">
        <f t="shared" si="34"/>
        <v>26</v>
      </c>
      <c r="D1112" t="str">
        <f t="shared" si="35"/>
        <v>ORA - ZED - ph.0226</v>
      </c>
      <c r="E1112" s="18">
        <v>2944524.93</v>
      </c>
    </row>
    <row r="1113" spans="1:5" hidden="1" x14ac:dyDescent="0.3">
      <c r="A1113" t="s">
        <v>75</v>
      </c>
      <c r="B1113">
        <v>27</v>
      </c>
      <c r="C1113">
        <f t="shared" si="34"/>
        <v>27</v>
      </c>
      <c r="D1113" t="str">
        <f t="shared" si="35"/>
        <v>ORA - ZED - ph.0227</v>
      </c>
      <c r="E1113" s="18">
        <v>5268993.93</v>
      </c>
    </row>
    <row r="1114" spans="1:5" hidden="1" x14ac:dyDescent="0.3">
      <c r="A1114" t="s">
        <v>75</v>
      </c>
      <c r="B1114">
        <v>28</v>
      </c>
      <c r="C1114">
        <f t="shared" si="34"/>
        <v>28</v>
      </c>
      <c r="D1114" t="str">
        <f t="shared" si="35"/>
        <v>ORA - ZED - ph.0228</v>
      </c>
      <c r="E1114" s="18">
        <v>1922751.71</v>
      </c>
    </row>
    <row r="1115" spans="1:5" hidden="1" x14ac:dyDescent="0.3">
      <c r="A1115" t="s">
        <v>75</v>
      </c>
      <c r="B1115">
        <v>29</v>
      </c>
      <c r="C1115">
        <f t="shared" si="34"/>
        <v>29</v>
      </c>
      <c r="D1115" t="str">
        <f t="shared" si="35"/>
        <v>ORA - ZED - ph.0229</v>
      </c>
      <c r="E1115" s="18">
        <v>5009481.7200000007</v>
      </c>
    </row>
    <row r="1116" spans="1:5" hidden="1" x14ac:dyDescent="0.3">
      <c r="A1116" t="s">
        <v>75</v>
      </c>
      <c r="B1116">
        <v>30</v>
      </c>
      <c r="C1116">
        <f t="shared" si="34"/>
        <v>30</v>
      </c>
      <c r="D1116" t="str">
        <f t="shared" si="35"/>
        <v>ORA - ZED - ph.0230</v>
      </c>
      <c r="E1116" s="18">
        <v>73017</v>
      </c>
    </row>
    <row r="1117" spans="1:5" hidden="1" x14ac:dyDescent="0.3">
      <c r="A1117" t="s">
        <v>75</v>
      </c>
      <c r="B1117">
        <v>31</v>
      </c>
      <c r="C1117">
        <f t="shared" si="34"/>
        <v>31</v>
      </c>
      <c r="D1117" t="str">
        <f t="shared" si="35"/>
        <v>ORA - ZED - ph.0231</v>
      </c>
      <c r="E1117" s="18">
        <v>3717995</v>
      </c>
    </row>
    <row r="1118" spans="1:5" hidden="1" x14ac:dyDescent="0.3">
      <c r="A1118" t="s">
        <v>75</v>
      </c>
      <c r="B1118">
        <v>32</v>
      </c>
      <c r="C1118">
        <f t="shared" si="34"/>
        <v>32</v>
      </c>
      <c r="D1118" t="str">
        <f t="shared" si="35"/>
        <v>ORA - ZED - ph.0232</v>
      </c>
      <c r="E1118" s="18">
        <v>2836390.67</v>
      </c>
    </row>
    <row r="1119" spans="1:5" hidden="1" x14ac:dyDescent="0.3">
      <c r="A1119" t="s">
        <v>75</v>
      </c>
      <c r="B1119">
        <v>33</v>
      </c>
      <c r="C1119">
        <f t="shared" si="34"/>
        <v>33</v>
      </c>
      <c r="D1119" t="str">
        <f t="shared" si="35"/>
        <v>ORA - ZED - ph.0233</v>
      </c>
      <c r="E1119" s="18">
        <v>1.0000000000000001E-5</v>
      </c>
    </row>
    <row r="1120" spans="1:5" hidden="1" x14ac:dyDescent="0.3">
      <c r="A1120" t="s">
        <v>75</v>
      </c>
      <c r="B1120">
        <v>34</v>
      </c>
      <c r="C1120">
        <f t="shared" si="34"/>
        <v>34</v>
      </c>
      <c r="D1120" t="str">
        <f t="shared" si="35"/>
        <v>ORA - ZED - ph.0234</v>
      </c>
      <c r="E1120" s="18">
        <v>1.0000000000000001E-5</v>
      </c>
    </row>
    <row r="1121" spans="1:5" hidden="1" x14ac:dyDescent="0.3">
      <c r="A1121" t="s">
        <v>75</v>
      </c>
      <c r="B1121">
        <v>35</v>
      </c>
      <c r="C1121">
        <f t="shared" si="34"/>
        <v>35</v>
      </c>
      <c r="D1121" t="str">
        <f t="shared" si="35"/>
        <v>ORA - ZED - ph.0235</v>
      </c>
      <c r="E1121" s="18">
        <v>1.0000000000000001E-5</v>
      </c>
    </row>
    <row r="1122" spans="1:5" hidden="1" x14ac:dyDescent="0.3">
      <c r="A1122" t="s">
        <v>75</v>
      </c>
      <c r="B1122">
        <v>36</v>
      </c>
      <c r="C1122">
        <f t="shared" si="34"/>
        <v>36</v>
      </c>
      <c r="D1122" t="str">
        <f t="shared" si="35"/>
        <v>ORA - ZED - ph.0236</v>
      </c>
      <c r="E1122" s="18">
        <v>4160916.8</v>
      </c>
    </row>
    <row r="1123" spans="1:5" hidden="1" x14ac:dyDescent="0.3">
      <c r="A1123" t="s">
        <v>75</v>
      </c>
      <c r="B1123">
        <v>37</v>
      </c>
      <c r="C1123">
        <f t="shared" si="34"/>
        <v>37</v>
      </c>
      <c r="D1123" t="str">
        <f t="shared" si="35"/>
        <v>ORA - ZED - ph.0237</v>
      </c>
      <c r="E1123" s="18">
        <v>8601492.5600000005</v>
      </c>
    </row>
    <row r="1124" spans="1:5" hidden="1" x14ac:dyDescent="0.3">
      <c r="A1124" t="s">
        <v>75</v>
      </c>
      <c r="B1124">
        <v>38</v>
      </c>
      <c r="C1124">
        <f t="shared" si="34"/>
        <v>38</v>
      </c>
      <c r="D1124" t="str">
        <f t="shared" si="35"/>
        <v>ORA - ZED - ph.0238</v>
      </c>
      <c r="E1124" s="18">
        <v>3811960.86</v>
      </c>
    </row>
    <row r="1125" spans="1:5" hidden="1" x14ac:dyDescent="0.3">
      <c r="A1125" t="s">
        <v>8708</v>
      </c>
      <c r="B1125">
        <v>1</v>
      </c>
      <c r="C1125">
        <f t="shared" si="34"/>
        <v>1</v>
      </c>
      <c r="D1125" t="str">
        <f t="shared" si="35"/>
        <v>ORA - ZED - ph.02 - DP1</v>
      </c>
      <c r="E1125" s="18">
        <v>25000000</v>
      </c>
    </row>
    <row r="1126" spans="1:5" hidden="1" x14ac:dyDescent="0.3">
      <c r="A1126" t="s">
        <v>75</v>
      </c>
      <c r="B1126">
        <v>3</v>
      </c>
      <c r="C1126">
        <f t="shared" si="34"/>
        <v>3</v>
      </c>
      <c r="D1126" t="str">
        <f t="shared" si="35"/>
        <v>ORA - ZED - ph.023</v>
      </c>
      <c r="E1126" s="18">
        <v>3000000</v>
      </c>
    </row>
    <row r="1127" spans="1:5" hidden="1" x14ac:dyDescent="0.3">
      <c r="A1127" t="s">
        <v>75</v>
      </c>
      <c r="B1127">
        <v>4</v>
      </c>
      <c r="C1127">
        <f t="shared" si="34"/>
        <v>4</v>
      </c>
      <c r="D1127" t="str">
        <f t="shared" si="35"/>
        <v>ORA - ZED - ph.024</v>
      </c>
      <c r="E1127" s="18">
        <v>26000000</v>
      </c>
    </row>
    <row r="1128" spans="1:5" hidden="1" x14ac:dyDescent="0.3">
      <c r="A1128" t="s">
        <v>219</v>
      </c>
      <c r="B1128">
        <v>1</v>
      </c>
      <c r="C1128">
        <f t="shared" si="34"/>
        <v>1</v>
      </c>
      <c r="D1128" t="str">
        <f t="shared" si="35"/>
        <v>ORA - ZED - Social Insurrance1</v>
      </c>
      <c r="E1128" s="18">
        <v>4101935.6</v>
      </c>
    </row>
    <row r="1129" spans="1:5" hidden="1" x14ac:dyDescent="0.3">
      <c r="A1129" t="s">
        <v>49</v>
      </c>
      <c r="B1129">
        <v>1</v>
      </c>
      <c r="C1129">
        <f t="shared" si="34"/>
        <v>1</v>
      </c>
      <c r="D1129" t="str">
        <f t="shared" si="35"/>
        <v>PH.2-El Sewedy Uni. - Enabling1</v>
      </c>
      <c r="E1129" s="18">
        <v>2832501.18</v>
      </c>
    </row>
    <row r="1130" spans="1:5" hidden="1" x14ac:dyDescent="0.3">
      <c r="A1130" t="s">
        <v>49</v>
      </c>
      <c r="B1130">
        <v>2</v>
      </c>
      <c r="C1130">
        <f t="shared" si="34"/>
        <v>2</v>
      </c>
      <c r="D1130" t="str">
        <f t="shared" si="35"/>
        <v>PH.2-El Sewedy Uni. - Enabling2</v>
      </c>
      <c r="E1130" s="18">
        <v>13318143.890000001</v>
      </c>
    </row>
    <row r="1131" spans="1:5" hidden="1" x14ac:dyDescent="0.3">
      <c r="A1131" t="s">
        <v>49</v>
      </c>
      <c r="B1131">
        <v>3</v>
      </c>
      <c r="C1131">
        <f t="shared" si="34"/>
        <v>3</v>
      </c>
      <c r="D1131" t="str">
        <f t="shared" si="35"/>
        <v>PH.2-El Sewedy Uni. - Enabling3</v>
      </c>
      <c r="E1131" s="18">
        <v>17089175.5</v>
      </c>
    </row>
    <row r="1132" spans="1:5" hidden="1" x14ac:dyDescent="0.3">
      <c r="A1132" t="s">
        <v>49</v>
      </c>
      <c r="B1132">
        <v>4</v>
      </c>
      <c r="C1132">
        <f t="shared" si="34"/>
        <v>4</v>
      </c>
      <c r="D1132" t="str">
        <f t="shared" si="35"/>
        <v>PH.2-El Sewedy Uni. - Enabling4</v>
      </c>
      <c r="E1132" s="18">
        <v>14773850.810000001</v>
      </c>
    </row>
    <row r="1133" spans="1:5" hidden="1" x14ac:dyDescent="0.3">
      <c r="A1133" t="s">
        <v>49</v>
      </c>
      <c r="B1133">
        <v>5</v>
      </c>
      <c r="C1133">
        <f t="shared" si="34"/>
        <v>5</v>
      </c>
      <c r="D1133" t="str">
        <f t="shared" si="35"/>
        <v>PH.2-El Sewedy Uni. - Enabling5</v>
      </c>
      <c r="E1133" s="18">
        <v>2392694.9</v>
      </c>
    </row>
    <row r="1134" spans="1:5" hidden="1" x14ac:dyDescent="0.3">
      <c r="A1134" t="s">
        <v>49</v>
      </c>
      <c r="B1134">
        <v>6</v>
      </c>
      <c r="C1134">
        <f t="shared" si="34"/>
        <v>6</v>
      </c>
      <c r="D1134" t="str">
        <f t="shared" si="35"/>
        <v>PH.2-El Sewedy Uni. - Enabling6</v>
      </c>
      <c r="E1134" s="18">
        <v>7788095.2199999997</v>
      </c>
    </row>
    <row r="1135" spans="1:5" hidden="1" x14ac:dyDescent="0.3">
      <c r="A1135" t="s">
        <v>49</v>
      </c>
      <c r="B1135">
        <v>7</v>
      </c>
      <c r="C1135">
        <f t="shared" si="34"/>
        <v>7</v>
      </c>
      <c r="D1135" t="str">
        <f t="shared" si="35"/>
        <v>PH.2-El Sewedy Uni. - Enabling7</v>
      </c>
      <c r="E1135" s="18">
        <v>3548357.43</v>
      </c>
    </row>
    <row r="1136" spans="1:5" hidden="1" x14ac:dyDescent="0.3">
      <c r="A1136" t="s">
        <v>49</v>
      </c>
      <c r="B1136">
        <v>8</v>
      </c>
      <c r="C1136">
        <f t="shared" si="34"/>
        <v>8</v>
      </c>
      <c r="D1136" t="str">
        <f t="shared" si="35"/>
        <v>PH.2-El Sewedy Uni. - Enabling8</v>
      </c>
      <c r="E1136" s="18">
        <v>1607563.1</v>
      </c>
    </row>
    <row r="1137" spans="1:5" hidden="1" x14ac:dyDescent="0.3">
      <c r="A1137" t="s">
        <v>49</v>
      </c>
      <c r="B1137">
        <v>9</v>
      </c>
      <c r="C1137">
        <f t="shared" si="34"/>
        <v>9</v>
      </c>
      <c r="D1137" t="str">
        <f t="shared" si="35"/>
        <v>PH.2-El Sewedy Uni. - Enabling9</v>
      </c>
      <c r="E1137" s="18">
        <v>8739144.8800000008</v>
      </c>
    </row>
    <row r="1138" spans="1:5" hidden="1" x14ac:dyDescent="0.3">
      <c r="A1138" t="s">
        <v>49</v>
      </c>
      <c r="B1138">
        <v>10</v>
      </c>
      <c r="C1138">
        <f t="shared" si="34"/>
        <v>10</v>
      </c>
      <c r="D1138" t="str">
        <f t="shared" si="35"/>
        <v>PH.2-El Sewedy Uni. - Enabling10</v>
      </c>
      <c r="E1138" s="18">
        <v>7703511.4100000001</v>
      </c>
    </row>
    <row r="1139" spans="1:5" hidden="1" x14ac:dyDescent="0.3">
      <c r="A1139" t="s">
        <v>198</v>
      </c>
      <c r="B1139">
        <v>1</v>
      </c>
      <c r="C1139">
        <f t="shared" si="34"/>
        <v>1</v>
      </c>
      <c r="D1139" t="str">
        <f t="shared" si="35"/>
        <v>PH.2-El Sewedy Uni. - Enabling - Retention release1</v>
      </c>
      <c r="E1139" s="18">
        <v>2972186.2</v>
      </c>
    </row>
    <row r="1140" spans="1:5" hidden="1" x14ac:dyDescent="0.3">
      <c r="A1140" t="s">
        <v>55</v>
      </c>
      <c r="B1140">
        <v>1</v>
      </c>
      <c r="C1140">
        <f t="shared" si="34"/>
        <v>1</v>
      </c>
      <c r="D1140" t="str">
        <f t="shared" si="35"/>
        <v>PH.2-El Sewedy Uni. - Finishes1</v>
      </c>
      <c r="E1140" s="18">
        <v>15636298.899999999</v>
      </c>
    </row>
    <row r="1141" spans="1:5" hidden="1" x14ac:dyDescent="0.3">
      <c r="A1141" t="s">
        <v>55</v>
      </c>
      <c r="B1141">
        <v>1.1000000000000001</v>
      </c>
      <c r="C1141">
        <f t="shared" si="34"/>
        <v>1</v>
      </c>
      <c r="D1141" t="str">
        <f t="shared" si="35"/>
        <v>PH.2-El Sewedy Uni. - Finishes1</v>
      </c>
      <c r="E1141" s="18">
        <v>20000000</v>
      </c>
    </row>
    <row r="1142" spans="1:5" hidden="1" x14ac:dyDescent="0.3">
      <c r="A1142" t="s">
        <v>55</v>
      </c>
      <c r="B1142">
        <v>2</v>
      </c>
      <c r="C1142">
        <f t="shared" si="34"/>
        <v>2</v>
      </c>
      <c r="D1142" t="str">
        <f t="shared" si="35"/>
        <v>PH.2-El Sewedy Uni. - Finishes2</v>
      </c>
      <c r="E1142" s="18">
        <v>5698476.1500000004</v>
      </c>
    </row>
    <row r="1143" spans="1:5" hidden="1" x14ac:dyDescent="0.3">
      <c r="A1143" t="s">
        <v>55</v>
      </c>
      <c r="B1143">
        <v>2.1</v>
      </c>
      <c r="C1143">
        <f t="shared" si="34"/>
        <v>2</v>
      </c>
      <c r="D1143" t="str">
        <f t="shared" si="35"/>
        <v>PH.2-El Sewedy Uni. - Finishes2</v>
      </c>
      <c r="E1143" s="18">
        <v>21059913.649999999</v>
      </c>
    </row>
    <row r="1144" spans="1:5" hidden="1" x14ac:dyDescent="0.3">
      <c r="A1144" t="s">
        <v>55</v>
      </c>
      <c r="B1144">
        <v>3</v>
      </c>
      <c r="C1144">
        <f t="shared" si="34"/>
        <v>3</v>
      </c>
      <c r="D1144" t="str">
        <f t="shared" si="35"/>
        <v>PH.2-El Sewedy Uni. - Finishes3</v>
      </c>
      <c r="E1144" s="18">
        <v>23262698.800000001</v>
      </c>
    </row>
    <row r="1145" spans="1:5" hidden="1" x14ac:dyDescent="0.3">
      <c r="A1145" t="s">
        <v>55</v>
      </c>
      <c r="B1145">
        <v>4</v>
      </c>
      <c r="C1145">
        <f t="shared" si="34"/>
        <v>4</v>
      </c>
      <c r="D1145" t="str">
        <f t="shared" si="35"/>
        <v>PH.2-El Sewedy Uni. - Finishes4</v>
      </c>
      <c r="E1145" s="18">
        <v>18322600.949999999</v>
      </c>
    </row>
    <row r="1146" spans="1:5" hidden="1" x14ac:dyDescent="0.3">
      <c r="A1146" t="s">
        <v>55</v>
      </c>
      <c r="B1146">
        <v>5</v>
      </c>
      <c r="C1146">
        <f t="shared" si="34"/>
        <v>5</v>
      </c>
      <c r="D1146" t="str">
        <f t="shared" si="35"/>
        <v>PH.2-El Sewedy Uni. - Finishes5</v>
      </c>
      <c r="E1146" s="18">
        <v>10000000</v>
      </c>
    </row>
    <row r="1147" spans="1:5" hidden="1" x14ac:dyDescent="0.3">
      <c r="A1147" t="s">
        <v>55</v>
      </c>
      <c r="B1147">
        <v>5.0999999999999996</v>
      </c>
      <c r="C1147">
        <f t="shared" si="34"/>
        <v>5</v>
      </c>
      <c r="D1147" t="str">
        <f t="shared" si="35"/>
        <v>PH.2-El Sewedy Uni. - Finishes5</v>
      </c>
      <c r="E1147" s="18">
        <v>54006362.979999997</v>
      </c>
    </row>
    <row r="1148" spans="1:5" hidden="1" x14ac:dyDescent="0.3">
      <c r="A1148" t="s">
        <v>55</v>
      </c>
      <c r="B1148">
        <v>6</v>
      </c>
      <c r="C1148">
        <f t="shared" si="34"/>
        <v>6</v>
      </c>
      <c r="D1148" t="str">
        <f t="shared" si="35"/>
        <v>PH.2-El Sewedy Uni. - Finishes6</v>
      </c>
      <c r="E1148" s="18">
        <v>8883254.0700000003</v>
      </c>
    </row>
    <row r="1149" spans="1:5" hidden="1" x14ac:dyDescent="0.3">
      <c r="A1149" t="s">
        <v>55</v>
      </c>
      <c r="B1149">
        <v>7</v>
      </c>
      <c r="C1149">
        <f t="shared" ref="C1149:C1212" si="36">ROUNDDOWN(B1149,0)</f>
        <v>7</v>
      </c>
      <c r="D1149" t="str">
        <f t="shared" ref="D1149:D1212" si="37">A1149&amp;C1149</f>
        <v>PH.2-El Sewedy Uni. - Finishes7</v>
      </c>
      <c r="E1149" s="18">
        <v>25755604.75</v>
      </c>
    </row>
    <row r="1150" spans="1:5" hidden="1" x14ac:dyDescent="0.3">
      <c r="A1150" t="s">
        <v>55</v>
      </c>
      <c r="B1150">
        <v>8</v>
      </c>
      <c r="C1150">
        <f t="shared" si="36"/>
        <v>8</v>
      </c>
      <c r="D1150" t="str">
        <f t="shared" si="37"/>
        <v>PH.2-El Sewedy Uni. - Finishes8</v>
      </c>
      <c r="E1150" s="18">
        <v>25127325.530000001</v>
      </c>
    </row>
    <row r="1151" spans="1:5" hidden="1" x14ac:dyDescent="0.3">
      <c r="A1151" t="s">
        <v>55</v>
      </c>
      <c r="B1151">
        <v>9</v>
      </c>
      <c r="C1151">
        <f t="shared" si="36"/>
        <v>9</v>
      </c>
      <c r="D1151" t="str">
        <f t="shared" si="37"/>
        <v>PH.2-El Sewedy Uni. - Finishes9</v>
      </c>
      <c r="E1151" s="18">
        <v>20493846.09</v>
      </c>
    </row>
    <row r="1152" spans="1:5" hidden="1" x14ac:dyDescent="0.3">
      <c r="A1152" t="s">
        <v>55</v>
      </c>
      <c r="B1152">
        <v>10</v>
      </c>
      <c r="C1152">
        <f t="shared" si="36"/>
        <v>10</v>
      </c>
      <c r="D1152" t="str">
        <f t="shared" si="37"/>
        <v>PH.2-El Sewedy Uni. - Finishes10</v>
      </c>
      <c r="E1152" s="18">
        <v>9765894.8000000007</v>
      </c>
    </row>
    <row r="1153" spans="1:5" hidden="1" x14ac:dyDescent="0.3">
      <c r="A1153" t="s">
        <v>55</v>
      </c>
      <c r="B1153">
        <v>11</v>
      </c>
      <c r="C1153">
        <f t="shared" si="36"/>
        <v>11</v>
      </c>
      <c r="D1153" t="str">
        <f t="shared" si="37"/>
        <v>PH.2-El Sewedy Uni. - Finishes11</v>
      </c>
      <c r="E1153" s="18">
        <v>13851401.630000001</v>
      </c>
    </row>
    <row r="1154" spans="1:5" hidden="1" x14ac:dyDescent="0.3">
      <c r="A1154" t="s">
        <v>55</v>
      </c>
      <c r="B1154">
        <v>12</v>
      </c>
      <c r="C1154">
        <f t="shared" si="36"/>
        <v>12</v>
      </c>
      <c r="D1154" t="str">
        <f t="shared" si="37"/>
        <v>PH.2-El Sewedy Uni. - Finishes12</v>
      </c>
      <c r="E1154" s="18">
        <v>23340124.899999999</v>
      </c>
    </row>
    <row r="1155" spans="1:5" hidden="1" x14ac:dyDescent="0.3">
      <c r="A1155" t="s">
        <v>55</v>
      </c>
      <c r="B1155">
        <v>13</v>
      </c>
      <c r="C1155">
        <f t="shared" si="36"/>
        <v>13</v>
      </c>
      <c r="D1155" t="str">
        <f t="shared" si="37"/>
        <v>PH.2-El Sewedy Uni. - Finishes13</v>
      </c>
      <c r="E1155" s="18">
        <v>10000000</v>
      </c>
    </row>
    <row r="1156" spans="1:5" hidden="1" x14ac:dyDescent="0.3">
      <c r="A1156" t="s">
        <v>55</v>
      </c>
      <c r="B1156">
        <v>13.1</v>
      </c>
      <c r="C1156">
        <f t="shared" si="36"/>
        <v>13</v>
      </c>
      <c r="D1156" t="str">
        <f t="shared" si="37"/>
        <v>PH.2-El Sewedy Uni. - Finishes13</v>
      </c>
      <c r="E1156" s="18">
        <v>5069000</v>
      </c>
    </row>
    <row r="1157" spans="1:5" hidden="1" x14ac:dyDescent="0.3">
      <c r="A1157" t="s">
        <v>55</v>
      </c>
      <c r="B1157">
        <v>13.2</v>
      </c>
      <c r="C1157">
        <f t="shared" si="36"/>
        <v>13</v>
      </c>
      <c r="D1157" t="str">
        <f t="shared" si="37"/>
        <v>PH.2-El Sewedy Uni. - Finishes13</v>
      </c>
      <c r="E1157" s="18">
        <v>9.9999999999999995E-7</v>
      </c>
    </row>
    <row r="1158" spans="1:5" hidden="1" x14ac:dyDescent="0.3">
      <c r="A1158" t="s">
        <v>55</v>
      </c>
      <c r="B1158">
        <v>1</v>
      </c>
      <c r="C1158">
        <f t="shared" si="36"/>
        <v>1</v>
      </c>
      <c r="D1158" t="str">
        <f t="shared" si="37"/>
        <v>PH.2-El Sewedy Uni. - Finishes1</v>
      </c>
      <c r="E1158" s="18">
        <v>15000000</v>
      </c>
    </row>
    <row r="1159" spans="1:5" hidden="1" x14ac:dyDescent="0.3">
      <c r="A1159" t="s">
        <v>188</v>
      </c>
      <c r="B1159">
        <v>1</v>
      </c>
      <c r="C1159">
        <f t="shared" si="36"/>
        <v>1</v>
      </c>
      <c r="D1159" t="str">
        <f t="shared" si="37"/>
        <v>PH.2-El Sewedy Uni. - Finishes-Social Insurrance1</v>
      </c>
      <c r="E1159" s="18">
        <v>1023770.56</v>
      </c>
    </row>
    <row r="1160" spans="1:5" hidden="1" x14ac:dyDescent="0.3">
      <c r="A1160" t="s">
        <v>188</v>
      </c>
      <c r="B1160">
        <v>2</v>
      </c>
      <c r="C1160">
        <f t="shared" si="36"/>
        <v>2</v>
      </c>
      <c r="D1160" t="str">
        <f t="shared" si="37"/>
        <v>PH.2-El Sewedy Uni. - Finishes-Social Insurrance2</v>
      </c>
      <c r="E1160" s="18">
        <v>9146959.1999999993</v>
      </c>
    </row>
    <row r="1161" spans="1:5" hidden="1" x14ac:dyDescent="0.3">
      <c r="A1161" t="s">
        <v>188</v>
      </c>
      <c r="B1161">
        <v>3</v>
      </c>
      <c r="C1161">
        <f t="shared" si="36"/>
        <v>3</v>
      </c>
      <c r="D1161" t="str">
        <f t="shared" si="37"/>
        <v>PH.2-El Sewedy Uni. - Finishes-Social Insurrance3</v>
      </c>
      <c r="E1161" s="18">
        <v>11400000</v>
      </c>
    </row>
    <row r="1162" spans="1:5" hidden="1" x14ac:dyDescent="0.3">
      <c r="A1162" t="s">
        <v>253</v>
      </c>
      <c r="B1162">
        <v>1</v>
      </c>
      <c r="C1162">
        <f t="shared" si="36"/>
        <v>1</v>
      </c>
      <c r="D1162" t="str">
        <f t="shared" si="37"/>
        <v>PH.2-El Sewedy Uni.1</v>
      </c>
      <c r="E1162" s="18">
        <v>31397824</v>
      </c>
    </row>
    <row r="1163" spans="1:5" hidden="1" x14ac:dyDescent="0.3">
      <c r="A1163" t="s">
        <v>253</v>
      </c>
      <c r="B1163">
        <v>2</v>
      </c>
      <c r="C1163">
        <f t="shared" si="36"/>
        <v>2</v>
      </c>
      <c r="D1163" t="str">
        <f t="shared" si="37"/>
        <v>PH.2-El Sewedy Uni.2</v>
      </c>
      <c r="E1163" s="18">
        <v>71347886</v>
      </c>
    </row>
    <row r="1164" spans="1:5" hidden="1" x14ac:dyDescent="0.3">
      <c r="A1164" t="s">
        <v>7</v>
      </c>
      <c r="B1164">
        <v>1</v>
      </c>
      <c r="C1164">
        <f t="shared" si="36"/>
        <v>1</v>
      </c>
      <c r="D1164" t="str">
        <f t="shared" si="37"/>
        <v>PI Parks - ELSEWEDY1</v>
      </c>
      <c r="E1164" s="18">
        <v>3779007.23</v>
      </c>
    </row>
    <row r="1165" spans="1:5" hidden="1" x14ac:dyDescent="0.3">
      <c r="A1165" t="s">
        <v>7</v>
      </c>
      <c r="B1165">
        <v>2</v>
      </c>
      <c r="C1165">
        <f t="shared" si="36"/>
        <v>2</v>
      </c>
      <c r="D1165" t="str">
        <f t="shared" si="37"/>
        <v>PI Parks - ELSEWEDY2</v>
      </c>
      <c r="E1165" s="18">
        <v>3366014.15</v>
      </c>
    </row>
    <row r="1166" spans="1:5" hidden="1" x14ac:dyDescent="0.3">
      <c r="A1166" t="s">
        <v>7</v>
      </c>
      <c r="B1166">
        <v>3</v>
      </c>
      <c r="C1166">
        <f t="shared" si="36"/>
        <v>3</v>
      </c>
      <c r="D1166" t="str">
        <f t="shared" si="37"/>
        <v>PI Parks - ELSEWEDY3</v>
      </c>
      <c r="E1166" s="18">
        <v>823701.85</v>
      </c>
    </row>
    <row r="1167" spans="1:5" hidden="1" x14ac:dyDescent="0.3">
      <c r="A1167" t="s">
        <v>7</v>
      </c>
      <c r="B1167">
        <v>4</v>
      </c>
      <c r="C1167">
        <f t="shared" si="36"/>
        <v>4</v>
      </c>
      <c r="D1167" t="str">
        <f t="shared" si="37"/>
        <v>PI Parks - ELSEWEDY4</v>
      </c>
      <c r="E1167" s="18">
        <v>2572231.81</v>
      </c>
    </row>
    <row r="1168" spans="1:5" hidden="1" x14ac:dyDescent="0.3">
      <c r="A1168" t="s">
        <v>7</v>
      </c>
      <c r="B1168">
        <v>5</v>
      </c>
      <c r="C1168">
        <f t="shared" si="36"/>
        <v>5</v>
      </c>
      <c r="D1168" t="str">
        <f t="shared" si="37"/>
        <v>PI Parks - ELSEWEDY5</v>
      </c>
      <c r="E1168" s="18">
        <v>1175600.49</v>
      </c>
    </row>
    <row r="1169" spans="1:5" hidden="1" x14ac:dyDescent="0.3">
      <c r="A1169" t="s">
        <v>7</v>
      </c>
      <c r="B1169">
        <v>6</v>
      </c>
      <c r="C1169">
        <f t="shared" si="36"/>
        <v>6</v>
      </c>
      <c r="D1169" t="str">
        <f t="shared" si="37"/>
        <v>PI Parks - ELSEWEDY6</v>
      </c>
      <c r="E1169" s="18">
        <v>689110.93</v>
      </c>
    </row>
    <row r="1170" spans="1:5" hidden="1" x14ac:dyDescent="0.3">
      <c r="A1170" t="s">
        <v>7</v>
      </c>
      <c r="B1170">
        <v>7</v>
      </c>
      <c r="C1170">
        <f t="shared" si="36"/>
        <v>7</v>
      </c>
      <c r="D1170" t="str">
        <f t="shared" si="37"/>
        <v>PI Parks - ELSEWEDY7</v>
      </c>
      <c r="E1170" s="18">
        <v>1209313.47</v>
      </c>
    </row>
    <row r="1171" spans="1:5" hidden="1" x14ac:dyDescent="0.3">
      <c r="A1171" t="s">
        <v>7</v>
      </c>
      <c r="B1171">
        <v>8</v>
      </c>
      <c r="C1171">
        <f t="shared" si="36"/>
        <v>8</v>
      </c>
      <c r="D1171" t="str">
        <f t="shared" si="37"/>
        <v>PI Parks - ELSEWEDY8</v>
      </c>
      <c r="E1171" s="18">
        <v>1492654.2</v>
      </c>
    </row>
    <row r="1172" spans="1:5" hidden="1" x14ac:dyDescent="0.3">
      <c r="A1172" t="s">
        <v>7</v>
      </c>
      <c r="B1172">
        <v>9</v>
      </c>
      <c r="C1172">
        <f t="shared" si="36"/>
        <v>9</v>
      </c>
      <c r="D1172" t="str">
        <f t="shared" si="37"/>
        <v>PI Parks - ELSEWEDY9</v>
      </c>
      <c r="E1172" s="18">
        <v>1471457.2</v>
      </c>
    </row>
    <row r="1173" spans="1:5" hidden="1" x14ac:dyDescent="0.3">
      <c r="A1173" t="s">
        <v>7</v>
      </c>
      <c r="B1173">
        <v>10</v>
      </c>
      <c r="C1173">
        <f t="shared" si="36"/>
        <v>10</v>
      </c>
      <c r="D1173" t="str">
        <f t="shared" si="37"/>
        <v>PI Parks - ELSEWEDY10</v>
      </c>
      <c r="E1173" s="18">
        <v>2470019.34</v>
      </c>
    </row>
    <row r="1174" spans="1:5" hidden="1" x14ac:dyDescent="0.3">
      <c r="A1174" t="s">
        <v>7</v>
      </c>
      <c r="B1174">
        <v>11</v>
      </c>
      <c r="C1174">
        <f t="shared" si="36"/>
        <v>11</v>
      </c>
      <c r="D1174" t="str">
        <f t="shared" si="37"/>
        <v>PI Parks - ELSEWEDY11</v>
      </c>
      <c r="E1174" s="18">
        <v>945860.23</v>
      </c>
    </row>
    <row r="1175" spans="1:5" hidden="1" x14ac:dyDescent="0.3">
      <c r="A1175" t="s">
        <v>7</v>
      </c>
      <c r="B1175">
        <v>12</v>
      </c>
      <c r="C1175">
        <f t="shared" si="36"/>
        <v>12</v>
      </c>
      <c r="D1175" t="str">
        <f t="shared" si="37"/>
        <v>PI Parks - ELSEWEDY12</v>
      </c>
      <c r="E1175" s="18">
        <v>1347803.37</v>
      </c>
    </row>
    <row r="1176" spans="1:5" hidden="1" x14ac:dyDescent="0.3">
      <c r="A1176" t="s">
        <v>7</v>
      </c>
      <c r="B1176">
        <v>13</v>
      </c>
      <c r="C1176">
        <f t="shared" si="36"/>
        <v>13</v>
      </c>
      <c r="D1176" t="str">
        <f t="shared" si="37"/>
        <v>PI Parks - ELSEWEDY13</v>
      </c>
      <c r="E1176" s="18">
        <v>719804.13</v>
      </c>
    </row>
    <row r="1177" spans="1:5" hidden="1" x14ac:dyDescent="0.3">
      <c r="A1177" t="s">
        <v>7</v>
      </c>
      <c r="B1177">
        <v>14</v>
      </c>
      <c r="C1177">
        <f t="shared" si="36"/>
        <v>14</v>
      </c>
      <c r="D1177" t="str">
        <f t="shared" si="37"/>
        <v>PI Parks - ELSEWEDY14</v>
      </c>
      <c r="E1177" s="18">
        <v>775351.46</v>
      </c>
    </row>
    <row r="1178" spans="1:5" hidden="1" x14ac:dyDescent="0.3">
      <c r="A1178" t="s">
        <v>7</v>
      </c>
      <c r="B1178">
        <v>15</v>
      </c>
      <c r="C1178">
        <f t="shared" si="36"/>
        <v>15</v>
      </c>
      <c r="D1178" t="str">
        <f t="shared" si="37"/>
        <v>PI Parks - ELSEWEDY15</v>
      </c>
      <c r="E1178" s="18">
        <v>4484634.1399999997</v>
      </c>
    </row>
    <row r="1179" spans="1:5" hidden="1" x14ac:dyDescent="0.3">
      <c r="A1179" t="s">
        <v>7</v>
      </c>
      <c r="B1179">
        <v>16</v>
      </c>
      <c r="C1179">
        <f t="shared" si="36"/>
        <v>16</v>
      </c>
      <c r="D1179" t="str">
        <f t="shared" si="37"/>
        <v>PI Parks - ELSEWEDY16</v>
      </c>
      <c r="E1179" s="18">
        <v>4125986.43</v>
      </c>
    </row>
    <row r="1180" spans="1:5" hidden="1" x14ac:dyDescent="0.3">
      <c r="A1180" t="s">
        <v>7</v>
      </c>
      <c r="B1180">
        <v>17</v>
      </c>
      <c r="C1180">
        <f t="shared" si="36"/>
        <v>17</v>
      </c>
      <c r="D1180" t="str">
        <f t="shared" si="37"/>
        <v>PI Parks - ELSEWEDY17</v>
      </c>
      <c r="E1180" s="18">
        <v>1375431.38</v>
      </c>
    </row>
    <row r="1181" spans="1:5" hidden="1" x14ac:dyDescent="0.3">
      <c r="A1181" t="s">
        <v>7</v>
      </c>
      <c r="B1181">
        <v>18</v>
      </c>
      <c r="C1181">
        <f t="shared" si="36"/>
        <v>18</v>
      </c>
      <c r="D1181" t="str">
        <f t="shared" si="37"/>
        <v>PI Parks - ELSEWEDY18</v>
      </c>
      <c r="E1181" s="18">
        <v>3699864.67</v>
      </c>
    </row>
    <row r="1182" spans="1:5" hidden="1" x14ac:dyDescent="0.3">
      <c r="A1182" t="s">
        <v>7</v>
      </c>
      <c r="B1182">
        <v>19</v>
      </c>
      <c r="C1182">
        <f t="shared" si="36"/>
        <v>19</v>
      </c>
      <c r="D1182" t="str">
        <f t="shared" si="37"/>
        <v>PI Parks - ELSEWEDY19</v>
      </c>
      <c r="E1182" s="18">
        <v>2311261.81</v>
      </c>
    </row>
    <row r="1183" spans="1:5" hidden="1" x14ac:dyDescent="0.3">
      <c r="A1183" t="s">
        <v>7</v>
      </c>
      <c r="B1183">
        <v>20</v>
      </c>
      <c r="C1183">
        <f t="shared" si="36"/>
        <v>20</v>
      </c>
      <c r="D1183" t="str">
        <f t="shared" si="37"/>
        <v>PI Parks - ELSEWEDY20</v>
      </c>
      <c r="E1183" s="18">
        <v>1466574.4</v>
      </c>
    </row>
    <row r="1184" spans="1:5" hidden="1" x14ac:dyDescent="0.3">
      <c r="A1184" t="s">
        <v>7</v>
      </c>
      <c r="B1184">
        <v>21</v>
      </c>
      <c r="C1184">
        <f t="shared" si="36"/>
        <v>21</v>
      </c>
      <c r="D1184" t="str">
        <f t="shared" si="37"/>
        <v>PI Parks - ELSEWEDY21</v>
      </c>
      <c r="E1184" s="18">
        <v>4361327.46</v>
      </c>
    </row>
    <row r="1185" spans="1:5" hidden="1" x14ac:dyDescent="0.3">
      <c r="A1185" t="s">
        <v>7</v>
      </c>
      <c r="B1185">
        <v>21.1</v>
      </c>
      <c r="C1185">
        <f t="shared" si="36"/>
        <v>21</v>
      </c>
      <c r="D1185" t="str">
        <f t="shared" si="37"/>
        <v>PI Parks - ELSEWEDY21</v>
      </c>
      <c r="E1185" s="18">
        <v>972238.28</v>
      </c>
    </row>
    <row r="1186" spans="1:5" hidden="1" x14ac:dyDescent="0.3">
      <c r="A1186" t="s">
        <v>24</v>
      </c>
      <c r="B1186">
        <v>1</v>
      </c>
      <c r="C1186">
        <f t="shared" si="36"/>
        <v>1</v>
      </c>
      <c r="D1186" t="str">
        <f t="shared" si="37"/>
        <v>PI Parks - MEP1</v>
      </c>
      <c r="E1186" s="18">
        <v>7818631.6399999997</v>
      </c>
    </row>
    <row r="1187" spans="1:5" hidden="1" x14ac:dyDescent="0.3">
      <c r="A1187" t="s">
        <v>24</v>
      </c>
      <c r="B1187">
        <v>2</v>
      </c>
      <c r="C1187">
        <f t="shared" si="36"/>
        <v>2</v>
      </c>
      <c r="D1187" t="str">
        <f t="shared" si="37"/>
        <v>PI Parks - MEP2</v>
      </c>
      <c r="E1187" s="18">
        <v>3907009.94</v>
      </c>
    </row>
    <row r="1188" spans="1:5" hidden="1" x14ac:dyDescent="0.3">
      <c r="A1188" t="s">
        <v>24</v>
      </c>
      <c r="B1188">
        <v>3</v>
      </c>
      <c r="C1188">
        <f t="shared" si="36"/>
        <v>3</v>
      </c>
      <c r="D1188" t="str">
        <f t="shared" si="37"/>
        <v>PI Parks - MEP3</v>
      </c>
      <c r="E1188" s="18">
        <v>3921714.73</v>
      </c>
    </row>
    <row r="1189" spans="1:5" hidden="1" x14ac:dyDescent="0.3">
      <c r="A1189" t="s">
        <v>24</v>
      </c>
      <c r="B1189">
        <v>4</v>
      </c>
      <c r="C1189">
        <f t="shared" si="36"/>
        <v>4</v>
      </c>
      <c r="D1189" t="str">
        <f t="shared" si="37"/>
        <v>PI Parks - MEP4</v>
      </c>
      <c r="E1189" s="18">
        <v>3366511.48</v>
      </c>
    </row>
    <row r="1190" spans="1:5" hidden="1" x14ac:dyDescent="0.3">
      <c r="A1190" t="s">
        <v>24</v>
      </c>
      <c r="B1190">
        <v>5</v>
      </c>
      <c r="C1190">
        <f t="shared" si="36"/>
        <v>5</v>
      </c>
      <c r="D1190" t="str">
        <f t="shared" si="37"/>
        <v>PI Parks - MEP5</v>
      </c>
      <c r="E1190" s="18">
        <v>6350059.5</v>
      </c>
    </row>
    <row r="1191" spans="1:5" hidden="1" x14ac:dyDescent="0.3">
      <c r="A1191" t="s">
        <v>24</v>
      </c>
      <c r="B1191">
        <v>6</v>
      </c>
      <c r="C1191">
        <f t="shared" si="36"/>
        <v>6</v>
      </c>
      <c r="D1191" t="str">
        <f t="shared" si="37"/>
        <v>PI Parks - MEP6</v>
      </c>
      <c r="E1191" s="18">
        <v>919139.23</v>
      </c>
    </row>
    <row r="1192" spans="1:5" hidden="1" x14ac:dyDescent="0.3">
      <c r="A1192" t="s">
        <v>24</v>
      </c>
      <c r="B1192">
        <v>7</v>
      </c>
      <c r="C1192">
        <f t="shared" si="36"/>
        <v>7</v>
      </c>
      <c r="D1192" t="str">
        <f t="shared" si="37"/>
        <v>PI Parks - MEP7</v>
      </c>
      <c r="E1192" s="18">
        <v>2661364.08</v>
      </c>
    </row>
    <row r="1193" spans="1:5" hidden="1" x14ac:dyDescent="0.3">
      <c r="A1193" t="s">
        <v>24</v>
      </c>
      <c r="B1193">
        <v>8</v>
      </c>
      <c r="C1193">
        <f t="shared" si="36"/>
        <v>8</v>
      </c>
      <c r="D1193" t="str">
        <f t="shared" si="37"/>
        <v>PI Parks - MEP8</v>
      </c>
      <c r="E1193" s="18">
        <v>1478131.5</v>
      </c>
    </row>
    <row r="1194" spans="1:5" hidden="1" x14ac:dyDescent="0.3">
      <c r="A1194" t="s">
        <v>24</v>
      </c>
      <c r="B1194">
        <v>9</v>
      </c>
      <c r="C1194">
        <f t="shared" si="36"/>
        <v>9</v>
      </c>
      <c r="D1194" t="str">
        <f t="shared" si="37"/>
        <v>PI Parks - MEP9</v>
      </c>
      <c r="E1194" s="18">
        <v>4813799.42</v>
      </c>
    </row>
    <row r="1195" spans="1:5" hidden="1" x14ac:dyDescent="0.3">
      <c r="A1195" t="s">
        <v>254</v>
      </c>
      <c r="B1195">
        <v>1</v>
      </c>
      <c r="C1195">
        <f t="shared" si="36"/>
        <v>1</v>
      </c>
      <c r="D1195" t="str">
        <f t="shared" si="37"/>
        <v>PI Parks - MEP11</v>
      </c>
      <c r="E1195" s="18">
        <v>5000000</v>
      </c>
    </row>
    <row r="1196" spans="1:5" hidden="1" x14ac:dyDescent="0.3">
      <c r="A1196" t="s">
        <v>255</v>
      </c>
      <c r="B1196">
        <v>2</v>
      </c>
      <c r="C1196">
        <f t="shared" si="36"/>
        <v>2</v>
      </c>
      <c r="D1196" t="str">
        <f t="shared" si="37"/>
        <v>PI Parks - MEP22</v>
      </c>
      <c r="E1196" s="18">
        <v>7600000</v>
      </c>
    </row>
    <row r="1197" spans="1:5" hidden="1" x14ac:dyDescent="0.3">
      <c r="A1197" t="s">
        <v>2</v>
      </c>
      <c r="B1197">
        <v>8</v>
      </c>
      <c r="C1197">
        <f t="shared" si="36"/>
        <v>8</v>
      </c>
      <c r="D1197" t="str">
        <f t="shared" si="37"/>
        <v>PK #1078</v>
      </c>
      <c r="E1197" s="18">
        <v>3005745.85</v>
      </c>
    </row>
    <row r="1198" spans="1:5" hidden="1" x14ac:dyDescent="0.3">
      <c r="A1198" t="s">
        <v>2</v>
      </c>
      <c r="B1198">
        <v>9</v>
      </c>
      <c r="C1198">
        <f t="shared" si="36"/>
        <v>9</v>
      </c>
      <c r="D1198" t="str">
        <f t="shared" si="37"/>
        <v>PK #1079</v>
      </c>
      <c r="E1198" s="18">
        <v>1418090.5</v>
      </c>
    </row>
    <row r="1199" spans="1:5" hidden="1" x14ac:dyDescent="0.3">
      <c r="A1199" t="s">
        <v>2</v>
      </c>
      <c r="B1199">
        <v>10</v>
      </c>
      <c r="C1199">
        <f t="shared" si="36"/>
        <v>10</v>
      </c>
      <c r="D1199" t="str">
        <f t="shared" si="37"/>
        <v>PK #10710</v>
      </c>
      <c r="E1199" s="18">
        <v>1453205.38</v>
      </c>
    </row>
    <row r="1200" spans="1:5" hidden="1" x14ac:dyDescent="0.3">
      <c r="A1200" t="s">
        <v>2</v>
      </c>
      <c r="B1200">
        <v>11</v>
      </c>
      <c r="C1200">
        <f t="shared" si="36"/>
        <v>11</v>
      </c>
      <c r="D1200" t="str">
        <f t="shared" si="37"/>
        <v>PK #10711</v>
      </c>
      <c r="E1200" s="18">
        <v>2354508.52</v>
      </c>
    </row>
    <row r="1201" spans="1:5" hidden="1" x14ac:dyDescent="0.3">
      <c r="A1201" t="s">
        <v>2</v>
      </c>
      <c r="B1201">
        <v>12</v>
      </c>
      <c r="C1201">
        <f t="shared" si="36"/>
        <v>12</v>
      </c>
      <c r="D1201" t="str">
        <f t="shared" si="37"/>
        <v>PK #10712</v>
      </c>
      <c r="E1201" s="18">
        <v>4193998</v>
      </c>
    </row>
    <row r="1202" spans="1:5" hidden="1" x14ac:dyDescent="0.3">
      <c r="A1202" t="s">
        <v>2</v>
      </c>
      <c r="B1202">
        <v>13</v>
      </c>
      <c r="C1202">
        <f t="shared" si="36"/>
        <v>13</v>
      </c>
      <c r="D1202" t="str">
        <f t="shared" si="37"/>
        <v>PK #10713</v>
      </c>
      <c r="E1202" s="18">
        <v>3281572.56</v>
      </c>
    </row>
    <row r="1203" spans="1:5" hidden="1" x14ac:dyDescent="0.3">
      <c r="A1203" t="s">
        <v>2</v>
      </c>
      <c r="B1203">
        <v>14</v>
      </c>
      <c r="C1203">
        <f t="shared" si="36"/>
        <v>14</v>
      </c>
      <c r="D1203" t="str">
        <f t="shared" si="37"/>
        <v>PK #10714</v>
      </c>
      <c r="E1203" s="18">
        <v>166316.41</v>
      </c>
    </row>
    <row r="1204" spans="1:5" hidden="1" x14ac:dyDescent="0.3">
      <c r="A1204" t="s">
        <v>2</v>
      </c>
      <c r="B1204">
        <v>15</v>
      </c>
      <c r="C1204">
        <f t="shared" si="36"/>
        <v>15</v>
      </c>
      <c r="D1204" t="str">
        <f t="shared" si="37"/>
        <v>PK #10715</v>
      </c>
      <c r="E1204" s="18">
        <v>1406606.27</v>
      </c>
    </row>
    <row r="1205" spans="1:5" hidden="1" x14ac:dyDescent="0.3">
      <c r="A1205" t="s">
        <v>2</v>
      </c>
      <c r="B1205">
        <v>16</v>
      </c>
      <c r="C1205">
        <f t="shared" si="36"/>
        <v>16</v>
      </c>
      <c r="D1205" t="str">
        <f t="shared" si="37"/>
        <v>PK #10716</v>
      </c>
      <c r="E1205" s="18">
        <v>131256.74</v>
      </c>
    </row>
    <row r="1206" spans="1:5" hidden="1" x14ac:dyDescent="0.3">
      <c r="A1206" t="s">
        <v>2</v>
      </c>
      <c r="B1206">
        <v>17</v>
      </c>
      <c r="C1206">
        <f t="shared" si="36"/>
        <v>17</v>
      </c>
      <c r="D1206" t="str">
        <f t="shared" si="37"/>
        <v>PK #10717</v>
      </c>
      <c r="E1206" s="18">
        <v>763627.7</v>
      </c>
    </row>
    <row r="1207" spans="1:5" hidden="1" x14ac:dyDescent="0.3">
      <c r="A1207" t="s">
        <v>2</v>
      </c>
      <c r="B1207">
        <v>18</v>
      </c>
      <c r="C1207">
        <f t="shared" si="36"/>
        <v>18</v>
      </c>
      <c r="D1207" t="str">
        <f t="shared" si="37"/>
        <v>PK #10718</v>
      </c>
      <c r="E1207" s="18">
        <v>1341459.1399999999</v>
      </c>
    </row>
    <row r="1208" spans="1:5" hidden="1" x14ac:dyDescent="0.3">
      <c r="A1208" t="s">
        <v>15</v>
      </c>
      <c r="B1208">
        <v>1</v>
      </c>
      <c r="C1208">
        <f t="shared" si="36"/>
        <v>1</v>
      </c>
      <c r="D1208" t="str">
        <f t="shared" si="37"/>
        <v>PK #1171</v>
      </c>
      <c r="E1208" s="18">
        <v>4130129.12</v>
      </c>
    </row>
    <row r="1209" spans="1:5" hidden="1" x14ac:dyDescent="0.3">
      <c r="A1209" t="s">
        <v>15</v>
      </c>
      <c r="B1209">
        <v>2</v>
      </c>
      <c r="C1209">
        <f t="shared" si="36"/>
        <v>2</v>
      </c>
      <c r="D1209" t="str">
        <f t="shared" si="37"/>
        <v>PK #1172</v>
      </c>
      <c r="E1209" s="18">
        <v>6455421.0099999998</v>
      </c>
    </row>
    <row r="1210" spans="1:5" hidden="1" x14ac:dyDescent="0.3">
      <c r="A1210" t="s">
        <v>15</v>
      </c>
      <c r="B1210">
        <v>3</v>
      </c>
      <c r="C1210">
        <f t="shared" si="36"/>
        <v>3</v>
      </c>
      <c r="D1210" t="str">
        <f t="shared" si="37"/>
        <v>PK #1173</v>
      </c>
      <c r="E1210" s="18">
        <v>4502026.51</v>
      </c>
    </row>
    <row r="1211" spans="1:5" hidden="1" x14ac:dyDescent="0.3">
      <c r="A1211" t="s">
        <v>15</v>
      </c>
      <c r="B1211">
        <v>4</v>
      </c>
      <c r="C1211">
        <f t="shared" si="36"/>
        <v>4</v>
      </c>
      <c r="D1211" t="str">
        <f t="shared" si="37"/>
        <v>PK #1174</v>
      </c>
      <c r="E1211" s="18">
        <v>3740180.08</v>
      </c>
    </row>
    <row r="1212" spans="1:5" hidden="1" x14ac:dyDescent="0.3">
      <c r="A1212" t="s">
        <v>15</v>
      </c>
      <c r="B1212">
        <v>5</v>
      </c>
      <c r="C1212">
        <f t="shared" si="36"/>
        <v>5</v>
      </c>
      <c r="D1212" t="str">
        <f t="shared" si="37"/>
        <v>PK #1175</v>
      </c>
      <c r="E1212" s="18">
        <v>4762507.5599999996</v>
      </c>
    </row>
    <row r="1213" spans="1:5" hidden="1" x14ac:dyDescent="0.3">
      <c r="A1213" t="s">
        <v>15</v>
      </c>
      <c r="B1213">
        <v>6</v>
      </c>
      <c r="C1213">
        <f t="shared" ref="C1213:C1276" si="38">ROUNDDOWN(B1213,0)</f>
        <v>6</v>
      </c>
      <c r="D1213" t="str">
        <f t="shared" ref="D1213:D1276" si="39">A1213&amp;C1213</f>
        <v>PK #1176</v>
      </c>
      <c r="E1213" s="18">
        <v>5347404.79</v>
      </c>
    </row>
    <row r="1214" spans="1:5" hidden="1" x14ac:dyDescent="0.3">
      <c r="A1214" t="s">
        <v>15</v>
      </c>
      <c r="B1214">
        <v>7</v>
      </c>
      <c r="C1214">
        <f t="shared" si="38"/>
        <v>7</v>
      </c>
      <c r="D1214" t="str">
        <f t="shared" si="39"/>
        <v>PK #1177</v>
      </c>
      <c r="E1214" s="18">
        <v>118938.86</v>
      </c>
    </row>
    <row r="1215" spans="1:5" hidden="1" x14ac:dyDescent="0.3">
      <c r="A1215" t="s">
        <v>15</v>
      </c>
      <c r="B1215">
        <v>8</v>
      </c>
      <c r="C1215">
        <f t="shared" si="38"/>
        <v>8</v>
      </c>
      <c r="D1215" t="str">
        <f t="shared" si="39"/>
        <v>PK #1178</v>
      </c>
      <c r="E1215" s="18">
        <v>3896343.98</v>
      </c>
    </row>
    <row r="1216" spans="1:5" hidden="1" x14ac:dyDescent="0.3">
      <c r="A1216" t="s">
        <v>15</v>
      </c>
      <c r="B1216">
        <v>9</v>
      </c>
      <c r="C1216">
        <f t="shared" si="38"/>
        <v>9</v>
      </c>
      <c r="D1216" t="str">
        <f t="shared" si="39"/>
        <v>PK #1179</v>
      </c>
      <c r="E1216" s="18">
        <v>2578109.73</v>
      </c>
    </row>
    <row r="1217" spans="1:5" hidden="1" x14ac:dyDescent="0.3">
      <c r="A1217" t="s">
        <v>15</v>
      </c>
      <c r="B1217">
        <v>10</v>
      </c>
      <c r="C1217">
        <f t="shared" si="38"/>
        <v>10</v>
      </c>
      <c r="D1217" t="str">
        <f t="shared" si="39"/>
        <v>PK #11710</v>
      </c>
      <c r="E1217" s="18">
        <v>882296.11</v>
      </c>
    </row>
    <row r="1218" spans="1:5" hidden="1" x14ac:dyDescent="0.3">
      <c r="A1218" t="s">
        <v>15</v>
      </c>
      <c r="B1218">
        <v>11</v>
      </c>
      <c r="C1218">
        <f t="shared" si="38"/>
        <v>11</v>
      </c>
      <c r="D1218" t="str">
        <f t="shared" si="39"/>
        <v>PK #11711</v>
      </c>
      <c r="E1218" s="18">
        <v>809762.24</v>
      </c>
    </row>
    <row r="1219" spans="1:5" hidden="1" x14ac:dyDescent="0.3">
      <c r="A1219" t="s">
        <v>15</v>
      </c>
      <c r="B1219">
        <v>12</v>
      </c>
      <c r="C1219">
        <f t="shared" si="38"/>
        <v>12</v>
      </c>
      <c r="D1219" t="str">
        <f t="shared" si="39"/>
        <v>PK #11712</v>
      </c>
      <c r="E1219" s="18">
        <v>3376927.91</v>
      </c>
    </row>
    <row r="1220" spans="1:5" hidden="1" x14ac:dyDescent="0.3">
      <c r="A1220" t="s">
        <v>15</v>
      </c>
      <c r="B1220">
        <v>13</v>
      </c>
      <c r="C1220">
        <f t="shared" si="38"/>
        <v>13</v>
      </c>
      <c r="D1220" t="str">
        <f t="shared" si="39"/>
        <v>PK #11713</v>
      </c>
      <c r="E1220" s="18">
        <v>3145907.11</v>
      </c>
    </row>
    <row r="1221" spans="1:5" hidden="1" x14ac:dyDescent="0.3">
      <c r="A1221" t="s">
        <v>15</v>
      </c>
      <c r="B1221">
        <v>14</v>
      </c>
      <c r="C1221">
        <f t="shared" si="38"/>
        <v>14</v>
      </c>
      <c r="D1221" t="str">
        <f t="shared" si="39"/>
        <v>PK #11714</v>
      </c>
      <c r="E1221" s="18">
        <v>2483342.5</v>
      </c>
    </row>
    <row r="1222" spans="1:5" hidden="1" x14ac:dyDescent="0.3">
      <c r="A1222" t="s">
        <v>163</v>
      </c>
      <c r="B1222">
        <v>1</v>
      </c>
      <c r="C1222">
        <f t="shared" si="38"/>
        <v>1</v>
      </c>
      <c r="D1222" t="str">
        <f t="shared" si="39"/>
        <v>PK #117 - Social Insurance1</v>
      </c>
      <c r="E1222" s="18">
        <v>229049.99</v>
      </c>
    </row>
    <row r="1223" spans="1:5" hidden="1" x14ac:dyDescent="0.3">
      <c r="A1223" t="s">
        <v>163</v>
      </c>
      <c r="B1223">
        <v>2</v>
      </c>
      <c r="C1223">
        <f t="shared" si="38"/>
        <v>2</v>
      </c>
      <c r="D1223" t="str">
        <f t="shared" si="39"/>
        <v>PK #117 - Social Insurance2</v>
      </c>
      <c r="E1223" s="18">
        <v>163866</v>
      </c>
    </row>
    <row r="1224" spans="1:5" hidden="1" x14ac:dyDescent="0.3">
      <c r="A1224" t="s">
        <v>163</v>
      </c>
      <c r="B1224">
        <v>3</v>
      </c>
      <c r="C1224">
        <f t="shared" si="38"/>
        <v>3</v>
      </c>
      <c r="D1224" t="str">
        <f t="shared" si="39"/>
        <v>PK #117 - Social Insurance3</v>
      </c>
      <c r="E1224" s="18">
        <v>56058.22</v>
      </c>
    </row>
    <row r="1225" spans="1:5" hidden="1" x14ac:dyDescent="0.3">
      <c r="A1225" t="s">
        <v>163</v>
      </c>
      <c r="B1225">
        <v>4</v>
      </c>
      <c r="C1225">
        <f t="shared" si="38"/>
        <v>4</v>
      </c>
      <c r="D1225" t="str">
        <f t="shared" si="39"/>
        <v>PK #117 - Social Insurance4</v>
      </c>
      <c r="E1225" s="18">
        <v>57062.55</v>
      </c>
    </row>
    <row r="1226" spans="1:5" hidden="1" x14ac:dyDescent="0.3">
      <c r="A1226" t="s">
        <v>163</v>
      </c>
      <c r="B1226">
        <v>5</v>
      </c>
      <c r="C1226">
        <f t="shared" si="38"/>
        <v>5</v>
      </c>
      <c r="D1226" t="str">
        <f t="shared" si="39"/>
        <v>PK #117 - Social Insurance5</v>
      </c>
      <c r="E1226" s="18">
        <v>285951.45</v>
      </c>
    </row>
    <row r="1227" spans="1:5" hidden="1" x14ac:dyDescent="0.3">
      <c r="A1227" t="s">
        <v>167</v>
      </c>
      <c r="B1227">
        <v>1</v>
      </c>
      <c r="C1227">
        <f t="shared" si="38"/>
        <v>1</v>
      </c>
      <c r="D1227" t="str">
        <f t="shared" si="39"/>
        <v>PK #22 - Social Insurance1</v>
      </c>
      <c r="E1227" s="18">
        <v>263550</v>
      </c>
    </row>
    <row r="1228" spans="1:5" hidden="1" x14ac:dyDescent="0.3">
      <c r="A1228" t="s">
        <v>44</v>
      </c>
      <c r="B1228">
        <v>37</v>
      </c>
      <c r="C1228">
        <f t="shared" si="38"/>
        <v>37</v>
      </c>
      <c r="D1228" t="str">
        <f t="shared" si="39"/>
        <v>PK#2237</v>
      </c>
      <c r="E1228" s="18">
        <v>780036</v>
      </c>
    </row>
    <row r="1229" spans="1:5" hidden="1" x14ac:dyDescent="0.3">
      <c r="A1229" t="s">
        <v>90</v>
      </c>
      <c r="B1229">
        <v>30</v>
      </c>
      <c r="C1229">
        <f t="shared" si="38"/>
        <v>30</v>
      </c>
      <c r="D1229" t="str">
        <f t="shared" si="39"/>
        <v>PK#3230</v>
      </c>
      <c r="E1229" s="18">
        <v>900093.35</v>
      </c>
    </row>
    <row r="1230" spans="1:5" hidden="1" x14ac:dyDescent="0.3">
      <c r="A1230" t="s">
        <v>33</v>
      </c>
      <c r="B1230">
        <v>1</v>
      </c>
      <c r="C1230">
        <f t="shared" si="38"/>
        <v>1</v>
      </c>
      <c r="D1230" t="str">
        <f t="shared" si="39"/>
        <v>PKG#1011</v>
      </c>
      <c r="E1230" s="18">
        <v>1029594.82</v>
      </c>
    </row>
    <row r="1231" spans="1:5" hidden="1" x14ac:dyDescent="0.3">
      <c r="A1231" t="s">
        <v>33</v>
      </c>
      <c r="B1231">
        <v>2</v>
      </c>
      <c r="C1231">
        <f t="shared" si="38"/>
        <v>2</v>
      </c>
      <c r="D1231" t="str">
        <f t="shared" si="39"/>
        <v>PKG#1012</v>
      </c>
      <c r="E1231" s="18">
        <v>2222206.65</v>
      </c>
    </row>
    <row r="1232" spans="1:5" hidden="1" x14ac:dyDescent="0.3">
      <c r="A1232" t="s">
        <v>33</v>
      </c>
      <c r="B1232">
        <v>3</v>
      </c>
      <c r="C1232">
        <f t="shared" si="38"/>
        <v>3</v>
      </c>
      <c r="D1232" t="str">
        <f t="shared" si="39"/>
        <v>PKG#1013</v>
      </c>
      <c r="E1232" s="18">
        <v>2246109.5099999998</v>
      </c>
    </row>
    <row r="1233" spans="1:5" hidden="1" x14ac:dyDescent="0.3">
      <c r="A1233" t="s">
        <v>33</v>
      </c>
      <c r="B1233">
        <v>4</v>
      </c>
      <c r="C1233">
        <f t="shared" si="38"/>
        <v>4</v>
      </c>
      <c r="D1233" t="str">
        <f t="shared" si="39"/>
        <v>PKG#1014</v>
      </c>
      <c r="E1233" s="18">
        <v>2512749.6800000002</v>
      </c>
    </row>
    <row r="1234" spans="1:5" hidden="1" x14ac:dyDescent="0.3">
      <c r="A1234" t="s">
        <v>33</v>
      </c>
      <c r="B1234">
        <v>5</v>
      </c>
      <c r="C1234">
        <f t="shared" si="38"/>
        <v>5</v>
      </c>
      <c r="D1234" t="str">
        <f t="shared" si="39"/>
        <v>PKG#1015</v>
      </c>
      <c r="E1234" s="18">
        <v>2051541.96</v>
      </c>
    </row>
    <row r="1235" spans="1:5" hidden="1" x14ac:dyDescent="0.3">
      <c r="A1235" t="s">
        <v>33</v>
      </c>
      <c r="B1235">
        <v>6</v>
      </c>
      <c r="C1235">
        <f t="shared" si="38"/>
        <v>6</v>
      </c>
      <c r="D1235" t="str">
        <f t="shared" si="39"/>
        <v>PKG#1016</v>
      </c>
      <c r="E1235" s="18">
        <v>1988552.05</v>
      </c>
    </row>
    <row r="1236" spans="1:5" hidden="1" x14ac:dyDescent="0.3">
      <c r="A1236" t="s">
        <v>33</v>
      </c>
      <c r="B1236">
        <v>7</v>
      </c>
      <c r="C1236">
        <f t="shared" si="38"/>
        <v>7</v>
      </c>
      <c r="D1236" t="str">
        <f t="shared" si="39"/>
        <v>PKG#1017</v>
      </c>
      <c r="E1236" s="18">
        <v>1824097.57</v>
      </c>
    </row>
    <row r="1237" spans="1:5" hidden="1" x14ac:dyDescent="0.3">
      <c r="A1237" t="s">
        <v>33</v>
      </c>
      <c r="B1237">
        <v>8</v>
      </c>
      <c r="C1237">
        <f t="shared" si="38"/>
        <v>8</v>
      </c>
      <c r="D1237" t="str">
        <f t="shared" si="39"/>
        <v>PKG#1018</v>
      </c>
      <c r="E1237" s="18">
        <v>2104893.84</v>
      </c>
    </row>
    <row r="1238" spans="1:5" hidden="1" x14ac:dyDescent="0.3">
      <c r="A1238" t="s">
        <v>33</v>
      </c>
      <c r="B1238">
        <v>9</v>
      </c>
      <c r="C1238">
        <f t="shared" si="38"/>
        <v>9</v>
      </c>
      <c r="D1238" t="str">
        <f t="shared" si="39"/>
        <v>PKG#1019</v>
      </c>
      <c r="E1238" s="18">
        <v>1424816.56</v>
      </c>
    </row>
    <row r="1239" spans="1:5" hidden="1" x14ac:dyDescent="0.3">
      <c r="A1239" t="s">
        <v>33</v>
      </c>
      <c r="B1239">
        <v>10</v>
      </c>
      <c r="C1239">
        <f t="shared" si="38"/>
        <v>10</v>
      </c>
      <c r="D1239" t="str">
        <f t="shared" si="39"/>
        <v>PKG#10110</v>
      </c>
      <c r="E1239" s="18">
        <v>1976416.89</v>
      </c>
    </row>
    <row r="1240" spans="1:5" hidden="1" x14ac:dyDescent="0.3">
      <c r="A1240" t="s">
        <v>33</v>
      </c>
      <c r="B1240">
        <v>11</v>
      </c>
      <c r="C1240">
        <f t="shared" si="38"/>
        <v>11</v>
      </c>
      <c r="D1240" t="str">
        <f t="shared" si="39"/>
        <v>PKG#10111</v>
      </c>
      <c r="E1240" s="18">
        <v>1709961.04</v>
      </c>
    </row>
    <row r="1241" spans="1:5" hidden="1" x14ac:dyDescent="0.3">
      <c r="A1241" t="s">
        <v>33</v>
      </c>
      <c r="B1241">
        <v>12</v>
      </c>
      <c r="C1241">
        <f t="shared" si="38"/>
        <v>12</v>
      </c>
      <c r="D1241" t="str">
        <f t="shared" si="39"/>
        <v>PKG#10112</v>
      </c>
      <c r="E1241" s="18">
        <v>1146998.21</v>
      </c>
    </row>
    <row r="1242" spans="1:5" hidden="1" x14ac:dyDescent="0.3">
      <c r="A1242" t="s">
        <v>33</v>
      </c>
      <c r="B1242">
        <v>13</v>
      </c>
      <c r="C1242">
        <f t="shared" si="38"/>
        <v>13</v>
      </c>
      <c r="D1242" t="str">
        <f t="shared" si="39"/>
        <v>PKG#10113</v>
      </c>
      <c r="E1242" s="18">
        <v>1343055.6</v>
      </c>
    </row>
    <row r="1243" spans="1:5" hidden="1" x14ac:dyDescent="0.3">
      <c r="A1243" t="s">
        <v>33</v>
      </c>
      <c r="B1243">
        <v>14</v>
      </c>
      <c r="C1243">
        <f t="shared" si="38"/>
        <v>14</v>
      </c>
      <c r="D1243" t="str">
        <f t="shared" si="39"/>
        <v>PKG#10114</v>
      </c>
      <c r="E1243" s="18">
        <v>191421.72</v>
      </c>
    </row>
    <row r="1244" spans="1:5" hidden="1" x14ac:dyDescent="0.3">
      <c r="A1244" t="s">
        <v>33</v>
      </c>
      <c r="B1244">
        <v>15</v>
      </c>
      <c r="C1244">
        <f t="shared" si="38"/>
        <v>15</v>
      </c>
      <c r="D1244" t="str">
        <f t="shared" si="39"/>
        <v>PKG#10115</v>
      </c>
      <c r="E1244" s="18">
        <v>303853.8</v>
      </c>
    </row>
    <row r="1245" spans="1:5" hidden="1" x14ac:dyDescent="0.3">
      <c r="A1245" t="s">
        <v>33</v>
      </c>
      <c r="B1245">
        <v>16</v>
      </c>
      <c r="C1245">
        <f t="shared" si="38"/>
        <v>16</v>
      </c>
      <c r="D1245" t="str">
        <f t="shared" si="39"/>
        <v>PKG#10116</v>
      </c>
      <c r="E1245" s="18">
        <v>866491</v>
      </c>
    </row>
    <row r="1246" spans="1:5" hidden="1" x14ac:dyDescent="0.3">
      <c r="A1246" t="s">
        <v>33</v>
      </c>
      <c r="B1246">
        <v>17</v>
      </c>
      <c r="C1246">
        <f t="shared" si="38"/>
        <v>17</v>
      </c>
      <c r="D1246" t="str">
        <f t="shared" si="39"/>
        <v>PKG#10117</v>
      </c>
      <c r="E1246" s="18">
        <v>3321316.23</v>
      </c>
    </row>
    <row r="1247" spans="1:5" hidden="1" x14ac:dyDescent="0.3">
      <c r="A1247" t="s">
        <v>33</v>
      </c>
      <c r="B1247">
        <v>18</v>
      </c>
      <c r="C1247">
        <f t="shared" si="38"/>
        <v>18</v>
      </c>
      <c r="D1247" t="str">
        <f t="shared" si="39"/>
        <v>PKG#10118</v>
      </c>
      <c r="E1247" s="18">
        <v>1192690.23</v>
      </c>
    </row>
    <row r="1248" spans="1:5" hidden="1" x14ac:dyDescent="0.3">
      <c r="A1248" t="s">
        <v>33</v>
      </c>
      <c r="B1248">
        <v>19</v>
      </c>
      <c r="C1248">
        <f t="shared" si="38"/>
        <v>19</v>
      </c>
      <c r="D1248" t="str">
        <f t="shared" si="39"/>
        <v>PKG#10119</v>
      </c>
      <c r="E1248" s="18">
        <v>596242.89</v>
      </c>
    </row>
    <row r="1249" spans="1:5" hidden="1" x14ac:dyDescent="0.3">
      <c r="A1249" t="s">
        <v>33</v>
      </c>
      <c r="B1249">
        <v>20</v>
      </c>
      <c r="C1249">
        <f t="shared" si="38"/>
        <v>20</v>
      </c>
      <c r="D1249" t="str">
        <f t="shared" si="39"/>
        <v>PKG#10120</v>
      </c>
      <c r="E1249" s="18">
        <v>759353.32</v>
      </c>
    </row>
    <row r="1250" spans="1:5" hidden="1" x14ac:dyDescent="0.3">
      <c r="A1250" t="s">
        <v>33</v>
      </c>
      <c r="B1250">
        <v>21</v>
      </c>
      <c r="C1250">
        <f t="shared" si="38"/>
        <v>21</v>
      </c>
      <c r="D1250" t="str">
        <f t="shared" si="39"/>
        <v>PKG#10121</v>
      </c>
      <c r="E1250" s="18">
        <v>1584188.58</v>
      </c>
    </row>
    <row r="1251" spans="1:5" hidden="1" x14ac:dyDescent="0.3">
      <c r="A1251" t="s">
        <v>33</v>
      </c>
      <c r="B1251">
        <v>22</v>
      </c>
      <c r="C1251">
        <f t="shared" si="38"/>
        <v>22</v>
      </c>
      <c r="D1251" t="str">
        <f t="shared" si="39"/>
        <v>PKG#10122</v>
      </c>
      <c r="E1251" s="18">
        <v>594123.31999999995</v>
      </c>
    </row>
    <row r="1252" spans="1:5" hidden="1" x14ac:dyDescent="0.3">
      <c r="A1252" t="s">
        <v>33</v>
      </c>
      <c r="B1252">
        <v>23</v>
      </c>
      <c r="C1252">
        <f t="shared" si="38"/>
        <v>23</v>
      </c>
      <c r="D1252" t="str">
        <f t="shared" si="39"/>
        <v>PKG#10123</v>
      </c>
      <c r="E1252" s="18">
        <v>189091.52</v>
      </c>
    </row>
    <row r="1253" spans="1:5" hidden="1" x14ac:dyDescent="0.3">
      <c r="A1253" t="s">
        <v>33</v>
      </c>
      <c r="B1253">
        <v>24</v>
      </c>
      <c r="C1253">
        <f t="shared" si="38"/>
        <v>24</v>
      </c>
      <c r="D1253" t="str">
        <f t="shared" si="39"/>
        <v>PKG#10124</v>
      </c>
      <c r="E1253" s="18">
        <v>546994.62</v>
      </c>
    </row>
    <row r="1254" spans="1:5" hidden="1" x14ac:dyDescent="0.3">
      <c r="A1254" t="s">
        <v>184</v>
      </c>
      <c r="B1254">
        <v>1</v>
      </c>
      <c r="C1254">
        <f t="shared" si="38"/>
        <v>1</v>
      </c>
      <c r="D1254" t="str">
        <f t="shared" si="39"/>
        <v>PKG#101- Social Insurance1</v>
      </c>
      <c r="E1254" s="18">
        <v>877190.31</v>
      </c>
    </row>
    <row r="1255" spans="1:5" hidden="1" x14ac:dyDescent="0.3">
      <c r="A1255" t="s">
        <v>184</v>
      </c>
      <c r="B1255">
        <v>2</v>
      </c>
      <c r="C1255">
        <f t="shared" si="38"/>
        <v>2</v>
      </c>
      <c r="D1255" t="str">
        <f t="shared" si="39"/>
        <v>PKG#101- Social Insurance2</v>
      </c>
      <c r="E1255" s="18">
        <v>693232.98</v>
      </c>
    </row>
    <row r="1256" spans="1:5" hidden="1" x14ac:dyDescent="0.3">
      <c r="A1256" t="s">
        <v>33</v>
      </c>
      <c r="B1256">
        <v>1</v>
      </c>
      <c r="C1256">
        <f t="shared" si="38"/>
        <v>1</v>
      </c>
      <c r="D1256" t="str">
        <f t="shared" si="39"/>
        <v>PKG#1011</v>
      </c>
      <c r="E1256" s="18">
        <v>8723141</v>
      </c>
    </row>
    <row r="1257" spans="1:5" hidden="1" x14ac:dyDescent="0.3">
      <c r="A1257" t="s">
        <v>171</v>
      </c>
      <c r="B1257">
        <v>1</v>
      </c>
      <c r="C1257">
        <f t="shared" si="38"/>
        <v>1</v>
      </c>
      <c r="D1257" t="str">
        <f t="shared" si="39"/>
        <v>PKG#101-VO1&amp;VO2 AP1</v>
      </c>
      <c r="E1257" s="18">
        <v>7091710.5199999996</v>
      </c>
    </row>
    <row r="1258" spans="1:5" hidden="1" x14ac:dyDescent="0.3">
      <c r="A1258" t="s">
        <v>29</v>
      </c>
      <c r="B1258">
        <v>2</v>
      </c>
      <c r="C1258">
        <f t="shared" si="38"/>
        <v>2</v>
      </c>
      <c r="D1258" t="str">
        <f t="shared" si="39"/>
        <v>PKG#1442</v>
      </c>
      <c r="E1258" s="18">
        <v>2532120.6</v>
      </c>
    </row>
    <row r="1259" spans="1:5" hidden="1" x14ac:dyDescent="0.3">
      <c r="A1259" t="s">
        <v>29</v>
      </c>
      <c r="B1259">
        <v>3</v>
      </c>
      <c r="C1259">
        <f t="shared" si="38"/>
        <v>3</v>
      </c>
      <c r="D1259" t="str">
        <f t="shared" si="39"/>
        <v>PKG#1443</v>
      </c>
      <c r="E1259" s="18">
        <v>6189125.0499999998</v>
      </c>
    </row>
    <row r="1260" spans="1:5" hidden="1" x14ac:dyDescent="0.3">
      <c r="A1260" t="s">
        <v>29</v>
      </c>
      <c r="B1260">
        <v>4</v>
      </c>
      <c r="C1260">
        <f t="shared" si="38"/>
        <v>4</v>
      </c>
      <c r="D1260" t="str">
        <f t="shared" si="39"/>
        <v>PKG#1444</v>
      </c>
      <c r="E1260" s="18">
        <v>6887337.0099999998</v>
      </c>
    </row>
    <row r="1261" spans="1:5" hidden="1" x14ac:dyDescent="0.3">
      <c r="A1261" t="s">
        <v>29</v>
      </c>
      <c r="B1261">
        <v>5</v>
      </c>
      <c r="C1261">
        <f t="shared" si="38"/>
        <v>5</v>
      </c>
      <c r="D1261" t="str">
        <f t="shared" si="39"/>
        <v>PKG#1445</v>
      </c>
      <c r="E1261" s="18">
        <v>7206339.7300000004</v>
      </c>
    </row>
    <row r="1262" spans="1:5" hidden="1" x14ac:dyDescent="0.3">
      <c r="A1262" t="s">
        <v>29</v>
      </c>
      <c r="B1262">
        <v>6</v>
      </c>
      <c r="C1262">
        <f t="shared" si="38"/>
        <v>6</v>
      </c>
      <c r="D1262" t="str">
        <f t="shared" si="39"/>
        <v>PKG#1446</v>
      </c>
      <c r="E1262" s="18">
        <v>14929468.439999999</v>
      </c>
    </row>
    <row r="1263" spans="1:5" hidden="1" x14ac:dyDescent="0.3">
      <c r="A1263" t="s">
        <v>29</v>
      </c>
      <c r="B1263">
        <v>7</v>
      </c>
      <c r="C1263">
        <f t="shared" si="38"/>
        <v>7</v>
      </c>
      <c r="D1263" t="str">
        <f t="shared" si="39"/>
        <v>PKG#1447</v>
      </c>
      <c r="E1263" s="18">
        <v>12477244.23</v>
      </c>
    </row>
    <row r="1264" spans="1:5" hidden="1" x14ac:dyDescent="0.3">
      <c r="A1264" t="s">
        <v>29</v>
      </c>
      <c r="B1264">
        <v>8</v>
      </c>
      <c r="C1264">
        <f t="shared" si="38"/>
        <v>8</v>
      </c>
      <c r="D1264" t="str">
        <f t="shared" si="39"/>
        <v>PKG#1448</v>
      </c>
      <c r="E1264" s="18">
        <v>8906660.6300000008</v>
      </c>
    </row>
    <row r="1265" spans="1:5" hidden="1" x14ac:dyDescent="0.3">
      <c r="A1265" t="s">
        <v>29</v>
      </c>
      <c r="B1265">
        <v>9</v>
      </c>
      <c r="C1265">
        <f t="shared" si="38"/>
        <v>9</v>
      </c>
      <c r="D1265" t="str">
        <f t="shared" si="39"/>
        <v>PKG#1449</v>
      </c>
      <c r="E1265" s="18">
        <v>9782161.3399999999</v>
      </c>
    </row>
    <row r="1266" spans="1:5" hidden="1" x14ac:dyDescent="0.3">
      <c r="A1266" t="s">
        <v>29</v>
      </c>
      <c r="B1266">
        <v>10</v>
      </c>
      <c r="C1266">
        <f t="shared" si="38"/>
        <v>10</v>
      </c>
      <c r="D1266" t="str">
        <f t="shared" si="39"/>
        <v>PKG#14410</v>
      </c>
      <c r="E1266" s="18">
        <v>11074114.43</v>
      </c>
    </row>
    <row r="1267" spans="1:5" hidden="1" x14ac:dyDescent="0.3">
      <c r="A1267" t="s">
        <v>29</v>
      </c>
      <c r="B1267">
        <v>11</v>
      </c>
      <c r="C1267">
        <f t="shared" si="38"/>
        <v>11</v>
      </c>
      <c r="D1267" t="str">
        <f t="shared" si="39"/>
        <v>PKG#14411</v>
      </c>
      <c r="E1267" s="18">
        <v>7386054.9500000002</v>
      </c>
    </row>
    <row r="1268" spans="1:5" hidden="1" x14ac:dyDescent="0.3">
      <c r="A1268" t="s">
        <v>29</v>
      </c>
      <c r="B1268">
        <v>12</v>
      </c>
      <c r="C1268">
        <f t="shared" si="38"/>
        <v>12</v>
      </c>
      <c r="D1268" t="str">
        <f t="shared" si="39"/>
        <v>PKG#14412</v>
      </c>
      <c r="E1268" s="18">
        <v>15000000</v>
      </c>
    </row>
    <row r="1269" spans="1:5" hidden="1" x14ac:dyDescent="0.3">
      <c r="A1269" t="s">
        <v>29</v>
      </c>
      <c r="B1269">
        <v>12.1</v>
      </c>
      <c r="C1269">
        <f t="shared" si="38"/>
        <v>12</v>
      </c>
      <c r="D1269" t="str">
        <f t="shared" si="39"/>
        <v>PKG#14412</v>
      </c>
      <c r="E1269" s="18">
        <v>6073691.3099999996</v>
      </c>
    </row>
    <row r="1270" spans="1:5" hidden="1" x14ac:dyDescent="0.3">
      <c r="A1270" t="s">
        <v>29</v>
      </c>
      <c r="B1270">
        <v>13</v>
      </c>
      <c r="C1270">
        <f t="shared" si="38"/>
        <v>13</v>
      </c>
      <c r="D1270" t="str">
        <f t="shared" si="39"/>
        <v>PKG#14413</v>
      </c>
      <c r="E1270" s="18">
        <v>14000000</v>
      </c>
    </row>
    <row r="1271" spans="1:5" hidden="1" x14ac:dyDescent="0.3">
      <c r="A1271" t="s">
        <v>29</v>
      </c>
      <c r="B1271">
        <v>14</v>
      </c>
      <c r="C1271">
        <f t="shared" si="38"/>
        <v>14</v>
      </c>
      <c r="D1271" t="str">
        <f t="shared" si="39"/>
        <v>PKG#14414</v>
      </c>
      <c r="E1271" s="18">
        <v>10173240.83</v>
      </c>
    </row>
    <row r="1272" spans="1:5" hidden="1" x14ac:dyDescent="0.3">
      <c r="A1272" t="s">
        <v>29</v>
      </c>
      <c r="B1272">
        <v>15</v>
      </c>
      <c r="C1272">
        <f t="shared" si="38"/>
        <v>15</v>
      </c>
      <c r="D1272" t="str">
        <f t="shared" si="39"/>
        <v>PKG#14415</v>
      </c>
      <c r="E1272" s="18">
        <v>9960243.2699999996</v>
      </c>
    </row>
    <row r="1273" spans="1:5" hidden="1" x14ac:dyDescent="0.3">
      <c r="A1273" t="s">
        <v>29</v>
      </c>
      <c r="B1273">
        <v>16</v>
      </c>
      <c r="C1273">
        <f t="shared" si="38"/>
        <v>16</v>
      </c>
      <c r="D1273" t="str">
        <f t="shared" si="39"/>
        <v>PKG#14416</v>
      </c>
      <c r="E1273" s="18">
        <v>1116473.97</v>
      </c>
    </row>
    <row r="1274" spans="1:5" hidden="1" x14ac:dyDescent="0.3">
      <c r="A1274" t="s">
        <v>165</v>
      </c>
      <c r="B1274">
        <v>1</v>
      </c>
      <c r="C1274">
        <f t="shared" si="38"/>
        <v>1</v>
      </c>
      <c r="D1274" t="str">
        <f t="shared" si="39"/>
        <v>PKG#144 - Social Insurance1</v>
      </c>
      <c r="E1274" s="18">
        <v>216614.52</v>
      </c>
    </row>
    <row r="1275" spans="1:5" hidden="1" x14ac:dyDescent="0.3">
      <c r="A1275" t="s">
        <v>165</v>
      </c>
      <c r="B1275">
        <v>2</v>
      </c>
      <c r="C1275">
        <f t="shared" si="38"/>
        <v>2</v>
      </c>
      <c r="D1275" t="str">
        <f t="shared" si="39"/>
        <v>PKG#144 - Social Insurance2</v>
      </c>
      <c r="E1275" s="18">
        <v>4748411.0599999996</v>
      </c>
    </row>
    <row r="1276" spans="1:5" hidden="1" x14ac:dyDescent="0.3">
      <c r="A1276" t="s">
        <v>165</v>
      </c>
      <c r="B1276">
        <v>3</v>
      </c>
      <c r="C1276">
        <f t="shared" si="38"/>
        <v>3</v>
      </c>
      <c r="D1276" t="str">
        <f t="shared" si="39"/>
        <v>PKG#144 - Social Insurance3</v>
      </c>
      <c r="E1276" s="18">
        <v>506192.12</v>
      </c>
    </row>
    <row r="1277" spans="1:5" hidden="1" x14ac:dyDescent="0.3">
      <c r="A1277" t="s">
        <v>165</v>
      </c>
      <c r="B1277">
        <v>4</v>
      </c>
      <c r="C1277">
        <f t="shared" ref="C1277:C1340" si="40">ROUNDDOWN(B1277,0)</f>
        <v>4</v>
      </c>
      <c r="D1277" t="str">
        <f t="shared" ref="D1277:D1340" si="41">A1277&amp;C1277</f>
        <v>PKG#144 - Social Insurance4</v>
      </c>
      <c r="E1277" s="18">
        <v>687983.17</v>
      </c>
    </row>
    <row r="1278" spans="1:5" hidden="1" x14ac:dyDescent="0.3">
      <c r="A1278" t="s">
        <v>165</v>
      </c>
      <c r="B1278">
        <v>5</v>
      </c>
      <c r="C1278">
        <f t="shared" si="40"/>
        <v>5</v>
      </c>
      <c r="D1278" t="str">
        <f t="shared" si="41"/>
        <v>PKG#144 - Social Insurance5</v>
      </c>
      <c r="E1278" s="18">
        <v>2262789.4300000002</v>
      </c>
    </row>
    <row r="1279" spans="1:5" hidden="1" x14ac:dyDescent="0.3">
      <c r="A1279" t="s">
        <v>165</v>
      </c>
      <c r="B1279">
        <v>6</v>
      </c>
      <c r="C1279">
        <f t="shared" si="40"/>
        <v>6</v>
      </c>
      <c r="D1279" t="str">
        <f t="shared" si="41"/>
        <v>PKG#144 - Social Insurance6</v>
      </c>
      <c r="E1279" s="18">
        <v>1430834.93</v>
      </c>
    </row>
    <row r="1280" spans="1:5" hidden="1" x14ac:dyDescent="0.3">
      <c r="A1280" t="s">
        <v>165</v>
      </c>
      <c r="B1280">
        <v>7</v>
      </c>
      <c r="C1280">
        <f t="shared" si="40"/>
        <v>7</v>
      </c>
      <c r="D1280" t="str">
        <f t="shared" si="41"/>
        <v>PKG#144 - Social Insurance7</v>
      </c>
      <c r="E1280" s="18">
        <v>596740.76</v>
      </c>
    </row>
    <row r="1281" spans="1:5" hidden="1" x14ac:dyDescent="0.3">
      <c r="A1281" t="s">
        <v>165</v>
      </c>
      <c r="B1281">
        <v>8</v>
      </c>
      <c r="C1281">
        <f t="shared" si="40"/>
        <v>8</v>
      </c>
      <c r="D1281" t="str">
        <f t="shared" si="41"/>
        <v>PKG#144 - Social Insurance8</v>
      </c>
      <c r="E1281" s="18">
        <v>342218.65</v>
      </c>
    </row>
    <row r="1282" spans="1:5" hidden="1" x14ac:dyDescent="0.3">
      <c r="A1282" t="s">
        <v>29</v>
      </c>
      <c r="B1282">
        <v>1</v>
      </c>
      <c r="C1282">
        <f t="shared" si="40"/>
        <v>1</v>
      </c>
      <c r="D1282" t="str">
        <f t="shared" si="41"/>
        <v>PKG#1441</v>
      </c>
      <c r="E1282" s="18">
        <v>24600000</v>
      </c>
    </row>
    <row r="1283" spans="1:5" hidden="1" x14ac:dyDescent="0.3">
      <c r="A1283" t="s">
        <v>54</v>
      </c>
      <c r="B1283">
        <v>2</v>
      </c>
      <c r="C1283">
        <f t="shared" si="40"/>
        <v>2</v>
      </c>
      <c r="D1283" t="str">
        <f t="shared" si="41"/>
        <v>PKG#1622</v>
      </c>
      <c r="E1283" s="18">
        <v>7794726.5199999996</v>
      </c>
    </row>
    <row r="1284" spans="1:5" hidden="1" x14ac:dyDescent="0.3">
      <c r="A1284" t="s">
        <v>54</v>
      </c>
      <c r="B1284">
        <v>3</v>
      </c>
      <c r="C1284">
        <f t="shared" si="40"/>
        <v>3</v>
      </c>
      <c r="D1284" t="str">
        <f t="shared" si="41"/>
        <v>PKG#1623</v>
      </c>
      <c r="E1284" s="18">
        <v>5119599.34</v>
      </c>
    </row>
    <row r="1285" spans="1:5" hidden="1" x14ac:dyDescent="0.3">
      <c r="A1285" t="s">
        <v>54</v>
      </c>
      <c r="B1285">
        <v>4</v>
      </c>
      <c r="C1285">
        <f t="shared" si="40"/>
        <v>4</v>
      </c>
      <c r="D1285" t="str">
        <f t="shared" si="41"/>
        <v>PKG#1624</v>
      </c>
      <c r="E1285" s="18">
        <v>6336538.2300000004</v>
      </c>
    </row>
    <row r="1286" spans="1:5" hidden="1" x14ac:dyDescent="0.3">
      <c r="A1286" t="s">
        <v>54</v>
      </c>
      <c r="B1286">
        <v>5</v>
      </c>
      <c r="C1286">
        <f t="shared" si="40"/>
        <v>5</v>
      </c>
      <c r="D1286" t="str">
        <f t="shared" si="41"/>
        <v>PKG#1625</v>
      </c>
      <c r="E1286" s="18">
        <v>6124877.6900000004</v>
      </c>
    </row>
    <row r="1287" spans="1:5" hidden="1" x14ac:dyDescent="0.3">
      <c r="A1287" t="s">
        <v>54</v>
      </c>
      <c r="B1287">
        <v>6</v>
      </c>
      <c r="C1287">
        <f t="shared" si="40"/>
        <v>6</v>
      </c>
      <c r="D1287" t="str">
        <f t="shared" si="41"/>
        <v>PKG#1626</v>
      </c>
      <c r="E1287" s="18">
        <v>4824045.3899999997</v>
      </c>
    </row>
    <row r="1288" spans="1:5" hidden="1" x14ac:dyDescent="0.3">
      <c r="A1288" t="s">
        <v>54</v>
      </c>
      <c r="B1288">
        <v>7</v>
      </c>
      <c r="C1288">
        <f t="shared" si="40"/>
        <v>7</v>
      </c>
      <c r="D1288" t="str">
        <f t="shared" si="41"/>
        <v>PKG#1627</v>
      </c>
      <c r="E1288" s="18">
        <v>7215874.2120845988</v>
      </c>
    </row>
    <row r="1289" spans="1:5" hidden="1" x14ac:dyDescent="0.3">
      <c r="A1289" t="s">
        <v>54</v>
      </c>
      <c r="B1289">
        <v>8</v>
      </c>
      <c r="C1289">
        <f t="shared" si="40"/>
        <v>8</v>
      </c>
      <c r="D1289" t="str">
        <f t="shared" si="41"/>
        <v>PKG#1628</v>
      </c>
      <c r="E1289" s="18">
        <v>9432027.7200000007</v>
      </c>
    </row>
    <row r="1290" spans="1:5" hidden="1" x14ac:dyDescent="0.3">
      <c r="A1290" t="s">
        <v>54</v>
      </c>
      <c r="B1290">
        <v>9</v>
      </c>
      <c r="C1290">
        <f t="shared" si="40"/>
        <v>9</v>
      </c>
      <c r="D1290" t="str">
        <f t="shared" si="41"/>
        <v>PKG#1629</v>
      </c>
      <c r="E1290" s="18">
        <v>9889305</v>
      </c>
    </row>
    <row r="1291" spans="1:5" hidden="1" x14ac:dyDescent="0.3">
      <c r="A1291" t="s">
        <v>54</v>
      </c>
      <c r="B1291">
        <v>10</v>
      </c>
      <c r="C1291">
        <f t="shared" si="40"/>
        <v>10</v>
      </c>
      <c r="D1291" t="str">
        <f t="shared" si="41"/>
        <v>PKG#16210</v>
      </c>
      <c r="E1291" s="18">
        <v>13282474.210811481</v>
      </c>
    </row>
    <row r="1292" spans="1:5" hidden="1" x14ac:dyDescent="0.3">
      <c r="A1292" t="s">
        <v>54</v>
      </c>
      <c r="B1292">
        <v>11</v>
      </c>
      <c r="C1292">
        <f t="shared" si="40"/>
        <v>11</v>
      </c>
      <c r="D1292" t="str">
        <f t="shared" si="41"/>
        <v>PKG#16211</v>
      </c>
      <c r="E1292" s="18">
        <v>7840185.4800000004</v>
      </c>
    </row>
    <row r="1293" spans="1:5" hidden="1" x14ac:dyDescent="0.3">
      <c r="A1293" t="s">
        <v>54</v>
      </c>
      <c r="B1293">
        <v>12</v>
      </c>
      <c r="C1293">
        <f t="shared" si="40"/>
        <v>12</v>
      </c>
      <c r="D1293" t="str">
        <f t="shared" si="41"/>
        <v>PKG#16212</v>
      </c>
      <c r="E1293" s="18">
        <v>4608392</v>
      </c>
    </row>
    <row r="1294" spans="1:5" hidden="1" x14ac:dyDescent="0.3">
      <c r="A1294" t="s">
        <v>54</v>
      </c>
      <c r="B1294">
        <v>13</v>
      </c>
      <c r="C1294">
        <f t="shared" si="40"/>
        <v>13</v>
      </c>
      <c r="D1294" t="str">
        <f t="shared" si="41"/>
        <v>PKG#16213</v>
      </c>
      <c r="E1294" s="18">
        <v>3429815.2460429072</v>
      </c>
    </row>
    <row r="1295" spans="1:5" hidden="1" x14ac:dyDescent="0.3">
      <c r="A1295" t="s">
        <v>54</v>
      </c>
      <c r="B1295">
        <v>14</v>
      </c>
      <c r="C1295">
        <f t="shared" si="40"/>
        <v>14</v>
      </c>
      <c r="D1295" t="str">
        <f t="shared" si="41"/>
        <v>PKG#16214</v>
      </c>
      <c r="E1295" s="18">
        <v>502581.43</v>
      </c>
    </row>
    <row r="1296" spans="1:5" hidden="1" x14ac:dyDescent="0.3">
      <c r="A1296" t="s">
        <v>54</v>
      </c>
      <c r="B1296">
        <v>15</v>
      </c>
      <c r="C1296">
        <f t="shared" si="40"/>
        <v>15</v>
      </c>
      <c r="D1296" t="str">
        <f t="shared" si="41"/>
        <v>PKG#16215</v>
      </c>
      <c r="E1296" s="18">
        <v>3999402.59</v>
      </c>
    </row>
    <row r="1297" spans="1:5" hidden="1" x14ac:dyDescent="0.3">
      <c r="A1297" t="s">
        <v>180</v>
      </c>
      <c r="B1297">
        <v>1</v>
      </c>
      <c r="C1297">
        <f t="shared" si="40"/>
        <v>1</v>
      </c>
      <c r="D1297" t="str">
        <f t="shared" si="41"/>
        <v>PKG#162- Social Insurance1</v>
      </c>
      <c r="E1297" s="18">
        <v>829293.83</v>
      </c>
    </row>
    <row r="1298" spans="1:5" hidden="1" x14ac:dyDescent="0.3">
      <c r="A1298" t="s">
        <v>180</v>
      </c>
      <c r="B1298">
        <v>2</v>
      </c>
      <c r="C1298">
        <f t="shared" si="40"/>
        <v>2</v>
      </c>
      <c r="D1298" t="str">
        <f t="shared" si="41"/>
        <v>PKG#162- Social Insurance2</v>
      </c>
      <c r="E1298" s="18">
        <v>1584302</v>
      </c>
    </row>
    <row r="1299" spans="1:5" hidden="1" x14ac:dyDescent="0.3">
      <c r="A1299" t="s">
        <v>180</v>
      </c>
      <c r="B1299">
        <v>3</v>
      </c>
      <c r="C1299">
        <f t="shared" si="40"/>
        <v>3</v>
      </c>
      <c r="D1299" t="str">
        <f t="shared" si="41"/>
        <v>PKG#162- Social Insurance3</v>
      </c>
      <c r="E1299" s="18">
        <v>1223560.05</v>
      </c>
    </row>
    <row r="1300" spans="1:5" hidden="1" x14ac:dyDescent="0.3">
      <c r="A1300" t="s">
        <v>180</v>
      </c>
      <c r="B1300">
        <v>4</v>
      </c>
      <c r="C1300">
        <f t="shared" si="40"/>
        <v>4</v>
      </c>
      <c r="D1300" t="str">
        <f t="shared" si="41"/>
        <v>PKG#162- Social Insurance4</v>
      </c>
      <c r="E1300" s="18">
        <v>760409.01</v>
      </c>
    </row>
    <row r="1301" spans="1:5" hidden="1" x14ac:dyDescent="0.3">
      <c r="A1301" t="s">
        <v>180</v>
      </c>
      <c r="B1301">
        <v>5</v>
      </c>
      <c r="C1301">
        <f t="shared" si="40"/>
        <v>5</v>
      </c>
      <c r="D1301" t="str">
        <f t="shared" si="41"/>
        <v>PKG#162- Social Insurance5</v>
      </c>
      <c r="E1301" s="18">
        <v>438178.63</v>
      </c>
    </row>
    <row r="1302" spans="1:5" hidden="1" x14ac:dyDescent="0.3">
      <c r="A1302" t="s">
        <v>180</v>
      </c>
      <c r="B1302">
        <v>6</v>
      </c>
      <c r="C1302">
        <f t="shared" si="40"/>
        <v>6</v>
      </c>
      <c r="D1302" t="str">
        <f t="shared" si="41"/>
        <v>PKG#162- Social Insurance6</v>
      </c>
      <c r="E1302" s="18">
        <v>37250.26</v>
      </c>
    </row>
    <row r="1303" spans="1:5" hidden="1" x14ac:dyDescent="0.3">
      <c r="A1303" t="s">
        <v>54</v>
      </c>
      <c r="B1303">
        <v>1</v>
      </c>
      <c r="C1303">
        <f t="shared" si="40"/>
        <v>1</v>
      </c>
      <c r="D1303" t="str">
        <f t="shared" si="41"/>
        <v>PKG#1621</v>
      </c>
      <c r="E1303" s="18">
        <v>7681619.5</v>
      </c>
    </row>
    <row r="1304" spans="1:5" hidden="1" x14ac:dyDescent="0.3">
      <c r="A1304" t="s">
        <v>57</v>
      </c>
      <c r="B1304">
        <v>2</v>
      </c>
      <c r="C1304">
        <f t="shared" si="40"/>
        <v>2</v>
      </c>
      <c r="D1304" t="str">
        <f t="shared" si="41"/>
        <v>PKG#1632</v>
      </c>
      <c r="E1304" s="18">
        <v>1068966.43</v>
      </c>
    </row>
    <row r="1305" spans="1:5" hidden="1" x14ac:dyDescent="0.3">
      <c r="A1305" t="s">
        <v>57</v>
      </c>
      <c r="B1305">
        <v>3</v>
      </c>
      <c r="C1305">
        <f t="shared" si="40"/>
        <v>3</v>
      </c>
      <c r="D1305" t="str">
        <f t="shared" si="41"/>
        <v>PKG#1633</v>
      </c>
      <c r="E1305" s="18">
        <v>2977091.11</v>
      </c>
    </row>
    <row r="1306" spans="1:5" hidden="1" x14ac:dyDescent="0.3">
      <c r="A1306" t="s">
        <v>57</v>
      </c>
      <c r="B1306">
        <v>4</v>
      </c>
      <c r="C1306">
        <f t="shared" si="40"/>
        <v>4</v>
      </c>
      <c r="D1306" t="str">
        <f t="shared" si="41"/>
        <v>PKG#1634</v>
      </c>
      <c r="E1306" s="18">
        <v>6845695.7699999996</v>
      </c>
    </row>
    <row r="1307" spans="1:5" hidden="1" x14ac:dyDescent="0.3">
      <c r="A1307" t="s">
        <v>57</v>
      </c>
      <c r="B1307">
        <v>5</v>
      </c>
      <c r="C1307">
        <f t="shared" si="40"/>
        <v>5</v>
      </c>
      <c r="D1307" t="str">
        <f t="shared" si="41"/>
        <v>PKG#1635</v>
      </c>
      <c r="E1307" s="18">
        <v>3782501.29</v>
      </c>
    </row>
    <row r="1308" spans="1:5" hidden="1" x14ac:dyDescent="0.3">
      <c r="A1308" t="s">
        <v>57</v>
      </c>
      <c r="B1308">
        <v>6</v>
      </c>
      <c r="C1308">
        <f t="shared" si="40"/>
        <v>6</v>
      </c>
      <c r="D1308" t="str">
        <f t="shared" si="41"/>
        <v>PKG#1636</v>
      </c>
      <c r="E1308" s="18">
        <v>6255172.1699999999</v>
      </c>
    </row>
    <row r="1309" spans="1:5" hidden="1" x14ac:dyDescent="0.3">
      <c r="A1309" t="s">
        <v>57</v>
      </c>
      <c r="B1309">
        <v>7</v>
      </c>
      <c r="C1309">
        <f t="shared" si="40"/>
        <v>7</v>
      </c>
      <c r="D1309" t="str">
        <f t="shared" si="41"/>
        <v>PKG#1637</v>
      </c>
      <c r="E1309" s="18">
        <v>4922193.5</v>
      </c>
    </row>
    <row r="1310" spans="1:5" hidden="1" x14ac:dyDescent="0.3">
      <c r="A1310" t="s">
        <v>57</v>
      </c>
      <c r="B1310">
        <v>8</v>
      </c>
      <c r="C1310">
        <f t="shared" si="40"/>
        <v>8</v>
      </c>
      <c r="D1310" t="str">
        <f t="shared" si="41"/>
        <v>PKG#1638</v>
      </c>
      <c r="E1310" s="18">
        <v>6050639.7699999996</v>
      </c>
    </row>
    <row r="1311" spans="1:5" hidden="1" x14ac:dyDescent="0.3">
      <c r="A1311" t="s">
        <v>57</v>
      </c>
      <c r="B1311">
        <v>9</v>
      </c>
      <c r="C1311">
        <f t="shared" si="40"/>
        <v>9</v>
      </c>
      <c r="D1311" t="str">
        <f t="shared" si="41"/>
        <v>PKG#1639</v>
      </c>
      <c r="E1311" s="18">
        <v>4602212.16</v>
      </c>
    </row>
    <row r="1312" spans="1:5" hidden="1" x14ac:dyDescent="0.3">
      <c r="A1312" t="s">
        <v>57</v>
      </c>
      <c r="B1312">
        <v>10</v>
      </c>
      <c r="C1312">
        <f t="shared" si="40"/>
        <v>10</v>
      </c>
      <c r="D1312" t="str">
        <f t="shared" si="41"/>
        <v>PKG#16310</v>
      </c>
      <c r="E1312" s="18">
        <v>2532838.5699999998</v>
      </c>
    </row>
    <row r="1313" spans="1:5" hidden="1" x14ac:dyDescent="0.3">
      <c r="A1313" t="s">
        <v>57</v>
      </c>
      <c r="B1313">
        <v>11</v>
      </c>
      <c r="C1313">
        <f t="shared" si="40"/>
        <v>11</v>
      </c>
      <c r="D1313" t="str">
        <f t="shared" si="41"/>
        <v>PKG#16311</v>
      </c>
      <c r="E1313" s="18">
        <v>3799097.57</v>
      </c>
    </row>
    <row r="1314" spans="1:5" hidden="1" x14ac:dyDescent="0.3">
      <c r="A1314" t="s">
        <v>57</v>
      </c>
      <c r="B1314">
        <v>12</v>
      </c>
      <c r="C1314">
        <f t="shared" si="40"/>
        <v>12</v>
      </c>
      <c r="D1314" t="str">
        <f t="shared" si="41"/>
        <v>PKG#16312</v>
      </c>
      <c r="E1314" s="18">
        <v>2215480.09</v>
      </c>
    </row>
    <row r="1315" spans="1:5" hidden="1" x14ac:dyDescent="0.3">
      <c r="A1315" t="s">
        <v>57</v>
      </c>
      <c r="B1315">
        <v>13</v>
      </c>
      <c r="C1315">
        <f t="shared" si="40"/>
        <v>13</v>
      </c>
      <c r="D1315" t="str">
        <f t="shared" si="41"/>
        <v>PKG#16313</v>
      </c>
      <c r="E1315" s="18">
        <v>3821253.39</v>
      </c>
    </row>
    <row r="1316" spans="1:5" hidden="1" x14ac:dyDescent="0.3">
      <c r="A1316" t="s">
        <v>57</v>
      </c>
      <c r="B1316">
        <v>14</v>
      </c>
      <c r="C1316">
        <f t="shared" si="40"/>
        <v>14</v>
      </c>
      <c r="D1316" t="str">
        <f t="shared" si="41"/>
        <v>PKG#16314</v>
      </c>
      <c r="E1316" s="18">
        <v>10697999.42</v>
      </c>
    </row>
    <row r="1317" spans="1:5" hidden="1" x14ac:dyDescent="0.3">
      <c r="A1317" t="s">
        <v>57</v>
      </c>
      <c r="B1317">
        <v>15</v>
      </c>
      <c r="C1317">
        <f t="shared" si="40"/>
        <v>15</v>
      </c>
      <c r="D1317" t="str">
        <f t="shared" si="41"/>
        <v>PKG#16315</v>
      </c>
      <c r="E1317" s="18">
        <v>4024676.65</v>
      </c>
    </row>
    <row r="1318" spans="1:5" hidden="1" x14ac:dyDescent="0.3">
      <c r="A1318" t="s">
        <v>57</v>
      </c>
      <c r="B1318">
        <v>16</v>
      </c>
      <c r="C1318">
        <f t="shared" si="40"/>
        <v>16</v>
      </c>
      <c r="D1318" t="str">
        <f t="shared" si="41"/>
        <v>PKG#16316</v>
      </c>
      <c r="E1318" s="18">
        <v>3611195.74</v>
      </c>
    </row>
    <row r="1319" spans="1:5" hidden="1" x14ac:dyDescent="0.3">
      <c r="A1319" t="s">
        <v>57</v>
      </c>
      <c r="B1319">
        <v>17</v>
      </c>
      <c r="C1319">
        <f t="shared" si="40"/>
        <v>17</v>
      </c>
      <c r="D1319" t="str">
        <f t="shared" si="41"/>
        <v>PKG#16317</v>
      </c>
      <c r="E1319" s="18">
        <v>2445757.34</v>
      </c>
    </row>
    <row r="1320" spans="1:5" hidden="1" x14ac:dyDescent="0.3">
      <c r="A1320" t="s">
        <v>57</v>
      </c>
      <c r="B1320">
        <v>18</v>
      </c>
      <c r="C1320">
        <f t="shared" si="40"/>
        <v>18</v>
      </c>
      <c r="D1320" t="str">
        <f t="shared" si="41"/>
        <v>PKG#16318</v>
      </c>
      <c r="E1320" s="18">
        <v>2445757.34</v>
      </c>
    </row>
    <row r="1321" spans="1:5" hidden="1" x14ac:dyDescent="0.3">
      <c r="A1321" t="s">
        <v>57</v>
      </c>
      <c r="B1321">
        <v>19</v>
      </c>
      <c r="C1321">
        <f t="shared" si="40"/>
        <v>19</v>
      </c>
      <c r="D1321" t="str">
        <f t="shared" si="41"/>
        <v>PKG#16319</v>
      </c>
      <c r="E1321" s="18">
        <v>6520369.1399999997</v>
      </c>
    </row>
    <row r="1322" spans="1:5" hidden="1" x14ac:dyDescent="0.3">
      <c r="A1322" t="s">
        <v>57</v>
      </c>
      <c r="B1322">
        <v>20</v>
      </c>
      <c r="C1322">
        <f t="shared" si="40"/>
        <v>20</v>
      </c>
      <c r="D1322" t="str">
        <f t="shared" si="41"/>
        <v>PKG#16320</v>
      </c>
      <c r="E1322" s="18">
        <v>3715617.2</v>
      </c>
    </row>
    <row r="1323" spans="1:5" hidden="1" x14ac:dyDescent="0.3">
      <c r="A1323" t="s">
        <v>57</v>
      </c>
      <c r="B1323">
        <v>21</v>
      </c>
      <c r="C1323">
        <f t="shared" si="40"/>
        <v>21</v>
      </c>
      <c r="D1323" t="str">
        <f t="shared" si="41"/>
        <v>PKG#16321</v>
      </c>
      <c r="E1323" s="18">
        <v>5322260.63</v>
      </c>
    </row>
    <row r="1324" spans="1:5" hidden="1" x14ac:dyDescent="0.3">
      <c r="A1324" t="s">
        <v>57</v>
      </c>
      <c r="B1324">
        <v>22</v>
      </c>
      <c r="C1324">
        <f t="shared" si="40"/>
        <v>22</v>
      </c>
      <c r="D1324" t="str">
        <f t="shared" si="41"/>
        <v>PKG#16322</v>
      </c>
      <c r="E1324" s="18">
        <v>2261775.79</v>
      </c>
    </row>
    <row r="1325" spans="1:5" hidden="1" x14ac:dyDescent="0.3">
      <c r="A1325" t="s">
        <v>57</v>
      </c>
      <c r="B1325">
        <v>23</v>
      </c>
      <c r="C1325">
        <f t="shared" si="40"/>
        <v>23</v>
      </c>
      <c r="D1325" t="str">
        <f t="shared" si="41"/>
        <v>PKG#16323</v>
      </c>
      <c r="E1325" s="18">
        <v>3449740.505272463</v>
      </c>
    </row>
    <row r="1326" spans="1:5" hidden="1" x14ac:dyDescent="0.3">
      <c r="A1326" t="s">
        <v>57</v>
      </c>
      <c r="B1326">
        <v>24</v>
      </c>
      <c r="C1326">
        <f t="shared" si="40"/>
        <v>24</v>
      </c>
      <c r="D1326" t="str">
        <f t="shared" si="41"/>
        <v>PKG#16324</v>
      </c>
      <c r="E1326" s="18">
        <v>5681606.5237414241</v>
      </c>
    </row>
    <row r="1327" spans="1:5" hidden="1" x14ac:dyDescent="0.3">
      <c r="A1327" t="s">
        <v>57</v>
      </c>
      <c r="B1327">
        <v>25</v>
      </c>
      <c r="C1327">
        <f t="shared" si="40"/>
        <v>25</v>
      </c>
      <c r="D1327" t="str">
        <f t="shared" si="41"/>
        <v>PKG#16325</v>
      </c>
      <c r="E1327" s="18">
        <v>11730565.830982804</v>
      </c>
    </row>
    <row r="1328" spans="1:5" hidden="1" x14ac:dyDescent="0.3">
      <c r="A1328" t="s">
        <v>57</v>
      </c>
      <c r="B1328">
        <v>26</v>
      </c>
      <c r="C1328">
        <f t="shared" si="40"/>
        <v>26</v>
      </c>
      <c r="D1328" t="str">
        <f t="shared" si="41"/>
        <v>PKG#16326</v>
      </c>
      <c r="E1328" s="18">
        <v>6014332.3700000001</v>
      </c>
    </row>
    <row r="1329" spans="1:5" hidden="1" x14ac:dyDescent="0.3">
      <c r="A1329" t="s">
        <v>57</v>
      </c>
      <c r="B1329">
        <v>27</v>
      </c>
      <c r="C1329">
        <f t="shared" si="40"/>
        <v>27</v>
      </c>
      <c r="D1329" t="str">
        <f t="shared" si="41"/>
        <v>PKG#16327</v>
      </c>
      <c r="E1329" s="18">
        <v>3457484.33</v>
      </c>
    </row>
    <row r="1330" spans="1:5" hidden="1" x14ac:dyDescent="0.3">
      <c r="A1330" t="s">
        <v>57</v>
      </c>
      <c r="B1330">
        <v>28</v>
      </c>
      <c r="C1330">
        <f t="shared" si="40"/>
        <v>28</v>
      </c>
      <c r="D1330" t="str">
        <f t="shared" si="41"/>
        <v>PKG#16328</v>
      </c>
      <c r="E1330" s="18">
        <v>18331730.100000001</v>
      </c>
    </row>
    <row r="1331" spans="1:5" hidden="1" x14ac:dyDescent="0.3">
      <c r="A1331" t="s">
        <v>57</v>
      </c>
      <c r="B1331">
        <v>29</v>
      </c>
      <c r="C1331">
        <f t="shared" si="40"/>
        <v>29</v>
      </c>
      <c r="D1331" t="str">
        <f t="shared" si="41"/>
        <v>PKG#16329</v>
      </c>
      <c r="E1331" s="18">
        <v>18785649.759999998</v>
      </c>
    </row>
    <row r="1332" spans="1:5" hidden="1" x14ac:dyDescent="0.3">
      <c r="A1332" t="s">
        <v>57</v>
      </c>
      <c r="B1332">
        <v>30</v>
      </c>
      <c r="C1332">
        <f t="shared" si="40"/>
        <v>30</v>
      </c>
      <c r="D1332" t="str">
        <f t="shared" si="41"/>
        <v>PKG#16330</v>
      </c>
      <c r="E1332" s="18">
        <v>3193802.31</v>
      </c>
    </row>
    <row r="1333" spans="1:5" hidden="1" x14ac:dyDescent="0.3">
      <c r="A1333" t="s">
        <v>57</v>
      </c>
      <c r="B1333">
        <v>31</v>
      </c>
      <c r="C1333">
        <f t="shared" si="40"/>
        <v>31</v>
      </c>
      <c r="D1333" t="str">
        <f t="shared" si="41"/>
        <v>PKG#16331</v>
      </c>
      <c r="E1333" s="18">
        <v>1079324.0900000001</v>
      </c>
    </row>
    <row r="1334" spans="1:5" hidden="1" x14ac:dyDescent="0.3">
      <c r="A1334" t="s">
        <v>57</v>
      </c>
      <c r="B1334">
        <v>32</v>
      </c>
      <c r="C1334">
        <f t="shared" si="40"/>
        <v>32</v>
      </c>
      <c r="D1334" t="str">
        <f t="shared" si="41"/>
        <v>PKG#16332</v>
      </c>
      <c r="E1334" s="18">
        <v>4562478.0199999996</v>
      </c>
    </row>
    <row r="1335" spans="1:5" hidden="1" x14ac:dyDescent="0.3">
      <c r="A1335" t="s">
        <v>57</v>
      </c>
      <c r="B1335">
        <v>33</v>
      </c>
      <c r="C1335">
        <f t="shared" si="40"/>
        <v>33</v>
      </c>
      <c r="D1335" t="str">
        <f t="shared" si="41"/>
        <v>PKG#16333</v>
      </c>
      <c r="E1335" s="18">
        <v>1E-4</v>
      </c>
    </row>
    <row r="1336" spans="1:5" hidden="1" x14ac:dyDescent="0.3">
      <c r="A1336" t="s">
        <v>57</v>
      </c>
      <c r="B1336">
        <v>34</v>
      </c>
      <c r="C1336">
        <f t="shared" si="40"/>
        <v>34</v>
      </c>
      <c r="D1336" t="str">
        <f t="shared" si="41"/>
        <v>PKG#16334</v>
      </c>
      <c r="E1336" s="18">
        <v>1E-4</v>
      </c>
    </row>
    <row r="1337" spans="1:5" hidden="1" x14ac:dyDescent="0.3">
      <c r="A1337" t="s">
        <v>57</v>
      </c>
      <c r="B1337">
        <v>35</v>
      </c>
      <c r="C1337">
        <f t="shared" si="40"/>
        <v>35</v>
      </c>
      <c r="D1337" t="str">
        <f t="shared" si="41"/>
        <v>PKG#16335</v>
      </c>
      <c r="E1337" s="18">
        <v>1E-4</v>
      </c>
    </row>
    <row r="1338" spans="1:5" hidden="1" x14ac:dyDescent="0.3">
      <c r="A1338" t="s">
        <v>182</v>
      </c>
      <c r="B1338">
        <v>1</v>
      </c>
      <c r="C1338">
        <f t="shared" si="40"/>
        <v>1</v>
      </c>
      <c r="D1338" t="str">
        <f t="shared" si="41"/>
        <v>PKG#163- Social Insurance1</v>
      </c>
      <c r="E1338" s="18">
        <v>78430</v>
      </c>
    </row>
    <row r="1339" spans="1:5" hidden="1" x14ac:dyDescent="0.3">
      <c r="A1339" t="s">
        <v>182</v>
      </c>
      <c r="B1339">
        <v>2</v>
      </c>
      <c r="C1339">
        <f t="shared" si="40"/>
        <v>2</v>
      </c>
      <c r="D1339" t="str">
        <f t="shared" si="41"/>
        <v>PKG#163- Social Insurance2</v>
      </c>
      <c r="E1339" s="18">
        <v>720699.2</v>
      </c>
    </row>
    <row r="1340" spans="1:5" hidden="1" x14ac:dyDescent="0.3">
      <c r="A1340" t="s">
        <v>182</v>
      </c>
      <c r="B1340">
        <v>3</v>
      </c>
      <c r="C1340">
        <f t="shared" si="40"/>
        <v>3</v>
      </c>
      <c r="D1340" t="str">
        <f t="shared" si="41"/>
        <v>PKG#163- Social Insurance3</v>
      </c>
      <c r="E1340" s="18">
        <v>277522.63</v>
      </c>
    </row>
    <row r="1341" spans="1:5" hidden="1" x14ac:dyDescent="0.3">
      <c r="A1341" t="s">
        <v>182</v>
      </c>
      <c r="B1341">
        <v>4</v>
      </c>
      <c r="C1341">
        <f t="shared" ref="C1341:C1404" si="42">ROUNDDOWN(B1341,0)</f>
        <v>4</v>
      </c>
      <c r="D1341" t="str">
        <f t="shared" ref="D1341:D1404" si="43">A1341&amp;C1341</f>
        <v>PKG#163- Social Insurance4</v>
      </c>
      <c r="E1341" s="18">
        <v>451906.96</v>
      </c>
    </row>
    <row r="1342" spans="1:5" hidden="1" x14ac:dyDescent="0.3">
      <c r="A1342" t="s">
        <v>182</v>
      </c>
      <c r="B1342">
        <v>5</v>
      </c>
      <c r="C1342">
        <f t="shared" si="42"/>
        <v>5</v>
      </c>
      <c r="D1342" t="str">
        <f t="shared" si="43"/>
        <v>PKG#163- Social Insurance5</v>
      </c>
      <c r="E1342" s="18">
        <v>754870.94</v>
      </c>
    </row>
    <row r="1343" spans="1:5" hidden="1" x14ac:dyDescent="0.3">
      <c r="A1343" t="s">
        <v>182</v>
      </c>
      <c r="B1343">
        <v>6</v>
      </c>
      <c r="C1343">
        <f t="shared" si="42"/>
        <v>6</v>
      </c>
      <c r="D1343" t="str">
        <f t="shared" si="43"/>
        <v>PKG#163- Social Insurance6</v>
      </c>
      <c r="E1343" s="18">
        <v>961013.69</v>
      </c>
    </row>
    <row r="1344" spans="1:5" hidden="1" x14ac:dyDescent="0.3">
      <c r="A1344" t="s">
        <v>182</v>
      </c>
      <c r="B1344">
        <v>7</v>
      </c>
      <c r="C1344">
        <f t="shared" si="42"/>
        <v>7</v>
      </c>
      <c r="D1344" t="str">
        <f t="shared" si="43"/>
        <v>PKG#163- Social Insurance7</v>
      </c>
      <c r="E1344" s="18">
        <v>275560.65999999997</v>
      </c>
    </row>
    <row r="1345" spans="1:5" hidden="1" x14ac:dyDescent="0.3">
      <c r="A1345" t="s">
        <v>182</v>
      </c>
      <c r="B1345">
        <v>8</v>
      </c>
      <c r="C1345">
        <f t="shared" si="42"/>
        <v>8</v>
      </c>
      <c r="D1345" t="str">
        <f t="shared" si="43"/>
        <v>PKG#163- Social Insurance8</v>
      </c>
      <c r="E1345" s="18">
        <v>434454.78</v>
      </c>
    </row>
    <row r="1346" spans="1:5" hidden="1" x14ac:dyDescent="0.3">
      <c r="A1346" t="s">
        <v>182</v>
      </c>
      <c r="B1346">
        <v>9</v>
      </c>
      <c r="C1346">
        <f t="shared" si="42"/>
        <v>9</v>
      </c>
      <c r="D1346" t="str">
        <f t="shared" si="43"/>
        <v>PKG#163- Social Insurance9</v>
      </c>
      <c r="E1346" s="18">
        <v>2963675.17</v>
      </c>
    </row>
    <row r="1347" spans="1:5" hidden="1" x14ac:dyDescent="0.3">
      <c r="A1347" t="s">
        <v>182</v>
      </c>
      <c r="B1347">
        <v>10</v>
      </c>
      <c r="C1347">
        <f t="shared" si="42"/>
        <v>10</v>
      </c>
      <c r="D1347" t="str">
        <f t="shared" si="43"/>
        <v>PKG#163- Social Insurance10</v>
      </c>
      <c r="E1347" s="18">
        <v>258797.58</v>
      </c>
    </row>
    <row r="1348" spans="1:5" hidden="1" x14ac:dyDescent="0.3">
      <c r="A1348" t="s">
        <v>57</v>
      </c>
      <c r="B1348">
        <v>1</v>
      </c>
      <c r="C1348">
        <f t="shared" si="42"/>
        <v>1</v>
      </c>
      <c r="D1348" t="str">
        <f t="shared" si="43"/>
        <v>PKG#1631</v>
      </c>
      <c r="E1348" s="18">
        <v>24950583</v>
      </c>
    </row>
    <row r="1349" spans="1:5" hidden="1" x14ac:dyDescent="0.3">
      <c r="A1349" t="s">
        <v>70</v>
      </c>
      <c r="B1349">
        <v>2</v>
      </c>
      <c r="C1349">
        <f t="shared" si="42"/>
        <v>2</v>
      </c>
      <c r="D1349" t="str">
        <f t="shared" si="43"/>
        <v>PKG#1772</v>
      </c>
      <c r="E1349" s="18">
        <v>10240448.359999999</v>
      </c>
    </row>
    <row r="1350" spans="1:5" hidden="1" x14ac:dyDescent="0.3">
      <c r="A1350" t="s">
        <v>70</v>
      </c>
      <c r="B1350">
        <v>3</v>
      </c>
      <c r="C1350">
        <f t="shared" si="42"/>
        <v>3</v>
      </c>
      <c r="D1350" t="str">
        <f t="shared" si="43"/>
        <v>PKG#1773</v>
      </c>
      <c r="E1350" s="18">
        <v>3893019.54</v>
      </c>
    </row>
    <row r="1351" spans="1:5" hidden="1" x14ac:dyDescent="0.3">
      <c r="A1351" t="s">
        <v>70</v>
      </c>
      <c r="B1351">
        <v>4</v>
      </c>
      <c r="C1351">
        <f t="shared" si="42"/>
        <v>4</v>
      </c>
      <c r="D1351" t="str">
        <f t="shared" si="43"/>
        <v>PKG#1774</v>
      </c>
      <c r="E1351" s="18">
        <v>4139690.6500000022</v>
      </c>
    </row>
    <row r="1352" spans="1:5" hidden="1" x14ac:dyDescent="0.3">
      <c r="A1352" t="s">
        <v>70</v>
      </c>
      <c r="B1352">
        <v>5</v>
      </c>
      <c r="C1352">
        <f t="shared" si="42"/>
        <v>5</v>
      </c>
      <c r="D1352" t="str">
        <f t="shared" si="43"/>
        <v>PKG#1775</v>
      </c>
      <c r="E1352" s="18">
        <v>1890262.73</v>
      </c>
    </row>
    <row r="1353" spans="1:5" hidden="1" x14ac:dyDescent="0.3">
      <c r="A1353" t="s">
        <v>70</v>
      </c>
      <c r="B1353">
        <v>6</v>
      </c>
      <c r="C1353">
        <f t="shared" si="42"/>
        <v>6</v>
      </c>
      <c r="D1353" t="str">
        <f t="shared" si="43"/>
        <v>PKG#1776</v>
      </c>
      <c r="E1353" s="18">
        <v>2069539.45</v>
      </c>
    </row>
    <row r="1354" spans="1:5" hidden="1" x14ac:dyDescent="0.3">
      <c r="A1354" t="s">
        <v>70</v>
      </c>
      <c r="B1354">
        <v>7</v>
      </c>
      <c r="C1354">
        <f t="shared" si="42"/>
        <v>7</v>
      </c>
      <c r="D1354" t="str">
        <f t="shared" si="43"/>
        <v>PKG#1777</v>
      </c>
      <c r="E1354" s="18">
        <v>30000000</v>
      </c>
    </row>
    <row r="1355" spans="1:5" hidden="1" x14ac:dyDescent="0.3">
      <c r="A1355" t="s">
        <v>70</v>
      </c>
      <c r="B1355">
        <v>8</v>
      </c>
      <c r="C1355">
        <f t="shared" si="42"/>
        <v>8</v>
      </c>
      <c r="D1355" t="str">
        <f t="shared" si="43"/>
        <v>PKG#1778</v>
      </c>
      <c r="E1355" s="18">
        <v>6325726.0899999999</v>
      </c>
    </row>
    <row r="1356" spans="1:5" hidden="1" x14ac:dyDescent="0.3">
      <c r="A1356" t="s">
        <v>70</v>
      </c>
      <c r="B1356">
        <v>9</v>
      </c>
      <c r="C1356">
        <f t="shared" si="42"/>
        <v>9</v>
      </c>
      <c r="D1356" t="str">
        <f t="shared" si="43"/>
        <v>PKG#1779</v>
      </c>
      <c r="E1356" s="18">
        <v>1386804.78</v>
      </c>
    </row>
    <row r="1357" spans="1:5" hidden="1" x14ac:dyDescent="0.3">
      <c r="A1357" t="s">
        <v>70</v>
      </c>
      <c r="B1357">
        <v>10</v>
      </c>
      <c r="C1357">
        <f t="shared" si="42"/>
        <v>10</v>
      </c>
      <c r="D1357" t="str">
        <f t="shared" si="43"/>
        <v>PKG#17710</v>
      </c>
      <c r="E1357" s="18">
        <v>1031892.4200000002</v>
      </c>
    </row>
    <row r="1358" spans="1:5" hidden="1" x14ac:dyDescent="0.3">
      <c r="A1358" t="s">
        <v>70</v>
      </c>
      <c r="B1358">
        <v>11</v>
      </c>
      <c r="C1358">
        <f t="shared" si="42"/>
        <v>11</v>
      </c>
      <c r="D1358" t="str">
        <f t="shared" si="43"/>
        <v>PKG#17711</v>
      </c>
      <c r="E1358" s="18">
        <v>1623911.78</v>
      </c>
    </row>
    <row r="1359" spans="1:5" hidden="1" x14ac:dyDescent="0.3">
      <c r="A1359" t="s">
        <v>70</v>
      </c>
      <c r="B1359">
        <v>12</v>
      </c>
      <c r="C1359">
        <f t="shared" si="42"/>
        <v>12</v>
      </c>
      <c r="D1359" t="str">
        <f t="shared" si="43"/>
        <v>PKG#17712</v>
      </c>
      <c r="E1359" s="18">
        <v>11867471.980009992</v>
      </c>
    </row>
    <row r="1360" spans="1:5" hidden="1" x14ac:dyDescent="0.3">
      <c r="A1360" t="s">
        <v>70</v>
      </c>
      <c r="B1360">
        <v>13</v>
      </c>
      <c r="C1360">
        <f t="shared" si="42"/>
        <v>13</v>
      </c>
      <c r="D1360" t="str">
        <f t="shared" si="43"/>
        <v>PKG#17713</v>
      </c>
      <c r="E1360" s="18">
        <v>4287396.1799900085</v>
      </c>
    </row>
    <row r="1361" spans="1:5" hidden="1" x14ac:dyDescent="0.3">
      <c r="A1361" t="s">
        <v>70</v>
      </c>
      <c r="B1361">
        <v>14</v>
      </c>
      <c r="C1361">
        <f t="shared" si="42"/>
        <v>14</v>
      </c>
      <c r="D1361" t="str">
        <f t="shared" si="43"/>
        <v>PKG#17714</v>
      </c>
      <c r="E1361" s="18">
        <v>3654358.5</v>
      </c>
    </row>
    <row r="1362" spans="1:5" hidden="1" x14ac:dyDescent="0.3">
      <c r="A1362" t="s">
        <v>70</v>
      </c>
      <c r="B1362">
        <v>15</v>
      </c>
      <c r="C1362">
        <f t="shared" si="42"/>
        <v>15</v>
      </c>
      <c r="D1362" t="str">
        <f t="shared" si="43"/>
        <v>PKG#17715</v>
      </c>
      <c r="E1362" s="18">
        <v>30000000</v>
      </c>
    </row>
    <row r="1363" spans="1:5" hidden="1" x14ac:dyDescent="0.3">
      <c r="A1363" t="s">
        <v>70</v>
      </c>
      <c r="B1363">
        <v>16</v>
      </c>
      <c r="C1363">
        <f t="shared" si="42"/>
        <v>16</v>
      </c>
      <c r="D1363" t="str">
        <f t="shared" si="43"/>
        <v>PKG#17716</v>
      </c>
      <c r="E1363" s="18">
        <v>8978914.1600000001</v>
      </c>
    </row>
    <row r="1364" spans="1:5" hidden="1" x14ac:dyDescent="0.3">
      <c r="A1364" t="s">
        <v>70</v>
      </c>
      <c r="B1364">
        <v>17</v>
      </c>
      <c r="C1364">
        <f t="shared" si="42"/>
        <v>17</v>
      </c>
      <c r="D1364" t="str">
        <f t="shared" si="43"/>
        <v>PKG#17717</v>
      </c>
      <c r="E1364" s="18">
        <v>311248.17</v>
      </c>
    </row>
    <row r="1365" spans="1:5" hidden="1" x14ac:dyDescent="0.3">
      <c r="A1365" t="s">
        <v>70</v>
      </c>
      <c r="B1365">
        <v>18</v>
      </c>
      <c r="C1365">
        <f t="shared" si="42"/>
        <v>18</v>
      </c>
      <c r="D1365" t="str">
        <f t="shared" si="43"/>
        <v>PKG#17718</v>
      </c>
      <c r="E1365" s="18">
        <v>15059090.32</v>
      </c>
    </row>
    <row r="1366" spans="1:5" hidden="1" x14ac:dyDescent="0.3">
      <c r="A1366" t="s">
        <v>70</v>
      </c>
      <c r="B1366">
        <v>19</v>
      </c>
      <c r="C1366">
        <f t="shared" si="42"/>
        <v>19</v>
      </c>
      <c r="D1366" t="str">
        <f t="shared" si="43"/>
        <v>PKG#17719</v>
      </c>
      <c r="E1366" s="18">
        <v>6143418.3099999996</v>
      </c>
    </row>
    <row r="1367" spans="1:5" hidden="1" x14ac:dyDescent="0.3">
      <c r="A1367" t="s">
        <v>70</v>
      </c>
      <c r="B1367">
        <v>20</v>
      </c>
      <c r="C1367">
        <f t="shared" si="42"/>
        <v>20</v>
      </c>
      <c r="D1367" t="str">
        <f t="shared" si="43"/>
        <v>PKG#17720</v>
      </c>
      <c r="E1367" s="18">
        <v>7621726.8300000001</v>
      </c>
    </row>
    <row r="1368" spans="1:5" hidden="1" x14ac:dyDescent="0.3">
      <c r="A1368" t="s">
        <v>70</v>
      </c>
      <c r="B1368">
        <v>21</v>
      </c>
      <c r="C1368">
        <f t="shared" si="42"/>
        <v>21</v>
      </c>
      <c r="D1368" t="str">
        <f t="shared" si="43"/>
        <v>PKG#17721</v>
      </c>
      <c r="E1368" s="18">
        <v>5553244.96</v>
      </c>
    </row>
    <row r="1369" spans="1:5" hidden="1" x14ac:dyDescent="0.3">
      <c r="A1369" t="s">
        <v>70</v>
      </c>
      <c r="B1369">
        <v>22</v>
      </c>
      <c r="C1369">
        <f t="shared" si="42"/>
        <v>22</v>
      </c>
      <c r="D1369" t="str">
        <f t="shared" si="43"/>
        <v>PKG#17722</v>
      </c>
      <c r="E1369" s="18">
        <v>3436603.03</v>
      </c>
    </row>
    <row r="1370" spans="1:5" hidden="1" x14ac:dyDescent="0.3">
      <c r="A1370" t="s">
        <v>70</v>
      </c>
      <c r="B1370">
        <v>23</v>
      </c>
      <c r="C1370">
        <f t="shared" si="42"/>
        <v>23</v>
      </c>
      <c r="D1370" t="str">
        <f t="shared" si="43"/>
        <v>PKG#17723</v>
      </c>
      <c r="E1370" s="18">
        <v>4324164.09</v>
      </c>
    </row>
    <row r="1371" spans="1:5" hidden="1" x14ac:dyDescent="0.3">
      <c r="A1371" t="s">
        <v>70</v>
      </c>
      <c r="B1371">
        <v>24</v>
      </c>
      <c r="C1371">
        <f t="shared" si="42"/>
        <v>24</v>
      </c>
      <c r="D1371" t="str">
        <f t="shared" si="43"/>
        <v>PKG#17724</v>
      </c>
      <c r="E1371" s="18">
        <v>4835218.42</v>
      </c>
    </row>
    <row r="1372" spans="1:5" hidden="1" x14ac:dyDescent="0.3">
      <c r="A1372" t="s">
        <v>70</v>
      </c>
      <c r="B1372">
        <v>25</v>
      </c>
      <c r="C1372">
        <f t="shared" si="42"/>
        <v>25</v>
      </c>
      <c r="D1372" t="str">
        <f t="shared" si="43"/>
        <v>PKG#17725</v>
      </c>
      <c r="E1372" s="18">
        <v>4062657.22</v>
      </c>
    </row>
    <row r="1373" spans="1:5" hidden="1" x14ac:dyDescent="0.3">
      <c r="A1373" t="s">
        <v>70</v>
      </c>
      <c r="B1373">
        <v>26</v>
      </c>
      <c r="C1373">
        <f t="shared" si="42"/>
        <v>26</v>
      </c>
      <c r="D1373" t="str">
        <f t="shared" si="43"/>
        <v>PKG#17726</v>
      </c>
      <c r="E1373" s="18">
        <v>30000000</v>
      </c>
    </row>
    <row r="1374" spans="1:5" hidden="1" x14ac:dyDescent="0.3">
      <c r="A1374" t="s">
        <v>70</v>
      </c>
      <c r="B1374">
        <v>27</v>
      </c>
      <c r="C1374">
        <f t="shared" si="42"/>
        <v>27</v>
      </c>
      <c r="D1374" t="str">
        <f t="shared" si="43"/>
        <v>PKG#17727</v>
      </c>
      <c r="E1374" s="18">
        <v>1920749.49</v>
      </c>
    </row>
    <row r="1375" spans="1:5" hidden="1" x14ac:dyDescent="0.3">
      <c r="A1375" t="s">
        <v>70</v>
      </c>
      <c r="B1375">
        <v>28</v>
      </c>
      <c r="C1375">
        <f t="shared" si="42"/>
        <v>28</v>
      </c>
      <c r="D1375" t="str">
        <f t="shared" si="43"/>
        <v>PKG#17728</v>
      </c>
      <c r="E1375" s="18">
        <v>3761281.17</v>
      </c>
    </row>
    <row r="1376" spans="1:5" hidden="1" x14ac:dyDescent="0.3">
      <c r="A1376" t="s">
        <v>70</v>
      </c>
      <c r="B1376">
        <v>29</v>
      </c>
      <c r="C1376">
        <f t="shared" si="42"/>
        <v>29</v>
      </c>
      <c r="D1376" t="str">
        <f t="shared" si="43"/>
        <v>PKG#17729</v>
      </c>
      <c r="E1376" s="18">
        <v>30000000</v>
      </c>
    </row>
    <row r="1377" spans="1:5" hidden="1" x14ac:dyDescent="0.3">
      <c r="A1377" t="s">
        <v>70</v>
      </c>
      <c r="B1377">
        <v>30</v>
      </c>
      <c r="C1377">
        <f t="shared" si="42"/>
        <v>30</v>
      </c>
      <c r="D1377" t="str">
        <f t="shared" si="43"/>
        <v>PKG#17730</v>
      </c>
      <c r="E1377" s="18">
        <v>11174297.33</v>
      </c>
    </row>
    <row r="1378" spans="1:5" hidden="1" x14ac:dyDescent="0.3">
      <c r="A1378" t="s">
        <v>70</v>
      </c>
      <c r="B1378">
        <v>31</v>
      </c>
      <c r="C1378">
        <f t="shared" si="42"/>
        <v>31</v>
      </c>
      <c r="D1378" t="str">
        <f t="shared" si="43"/>
        <v>PKG#17731</v>
      </c>
      <c r="E1378" s="18">
        <v>20000000</v>
      </c>
    </row>
    <row r="1379" spans="1:5" hidden="1" x14ac:dyDescent="0.3">
      <c r="A1379" t="s">
        <v>70</v>
      </c>
      <c r="B1379">
        <v>32</v>
      </c>
      <c r="C1379">
        <f t="shared" si="42"/>
        <v>32</v>
      </c>
      <c r="D1379" t="str">
        <f t="shared" si="43"/>
        <v>PKG#17732</v>
      </c>
      <c r="E1379" s="18">
        <v>9586612.7200000007</v>
      </c>
    </row>
    <row r="1380" spans="1:5" hidden="1" x14ac:dyDescent="0.3">
      <c r="A1380" t="s">
        <v>70</v>
      </c>
      <c r="B1380">
        <v>33</v>
      </c>
      <c r="C1380">
        <f t="shared" si="42"/>
        <v>33</v>
      </c>
      <c r="D1380" t="str">
        <f t="shared" si="43"/>
        <v>PKG#17733</v>
      </c>
      <c r="E1380" s="18">
        <v>9774603.6300000008</v>
      </c>
    </row>
    <row r="1381" spans="1:5" hidden="1" x14ac:dyDescent="0.3">
      <c r="A1381" t="s">
        <v>70</v>
      </c>
      <c r="B1381">
        <v>34</v>
      </c>
      <c r="C1381">
        <f t="shared" si="42"/>
        <v>34</v>
      </c>
      <c r="D1381" t="str">
        <f t="shared" si="43"/>
        <v>PKG#17734</v>
      </c>
      <c r="E1381" s="18">
        <v>3243420.79</v>
      </c>
    </row>
    <row r="1382" spans="1:5" hidden="1" x14ac:dyDescent="0.3">
      <c r="A1382" t="s">
        <v>70</v>
      </c>
      <c r="B1382">
        <v>35</v>
      </c>
      <c r="C1382">
        <f t="shared" si="42"/>
        <v>35</v>
      </c>
      <c r="D1382" t="str">
        <f t="shared" si="43"/>
        <v>PKG#17735</v>
      </c>
      <c r="E1382" s="18">
        <v>14874314</v>
      </c>
    </row>
    <row r="1383" spans="1:5" hidden="1" x14ac:dyDescent="0.3">
      <c r="A1383" t="s">
        <v>70</v>
      </c>
      <c r="B1383">
        <v>36</v>
      </c>
      <c r="C1383">
        <f t="shared" si="42"/>
        <v>36</v>
      </c>
      <c r="D1383" t="str">
        <f t="shared" si="43"/>
        <v>PKG#17736</v>
      </c>
      <c r="E1383" s="18">
        <v>32974130.899999999</v>
      </c>
    </row>
    <row r="1384" spans="1:5" hidden="1" x14ac:dyDescent="0.3">
      <c r="A1384" t="s">
        <v>70</v>
      </c>
      <c r="B1384">
        <v>37</v>
      </c>
      <c r="C1384">
        <f t="shared" si="42"/>
        <v>37</v>
      </c>
      <c r="D1384" t="str">
        <f t="shared" si="43"/>
        <v>PKG#17737</v>
      </c>
      <c r="E1384" s="18">
        <v>2963171.8200000003</v>
      </c>
    </row>
    <row r="1385" spans="1:5" hidden="1" x14ac:dyDescent="0.3">
      <c r="A1385" t="s">
        <v>70</v>
      </c>
      <c r="B1385">
        <v>38</v>
      </c>
      <c r="C1385">
        <f t="shared" si="42"/>
        <v>38</v>
      </c>
      <c r="D1385" t="str">
        <f t="shared" si="43"/>
        <v>PKG#17738</v>
      </c>
      <c r="E1385" s="18">
        <v>40830987.189999998</v>
      </c>
    </row>
    <row r="1386" spans="1:5" hidden="1" x14ac:dyDescent="0.3">
      <c r="A1386" t="s">
        <v>70</v>
      </c>
      <c r="B1386">
        <v>39</v>
      </c>
      <c r="C1386">
        <f t="shared" si="42"/>
        <v>39</v>
      </c>
      <c r="D1386" t="str">
        <f t="shared" si="43"/>
        <v>PKG#17739</v>
      </c>
      <c r="E1386" s="18">
        <v>24380106.600000001</v>
      </c>
    </row>
    <row r="1387" spans="1:5" hidden="1" x14ac:dyDescent="0.3">
      <c r="A1387" t="s">
        <v>70</v>
      </c>
      <c r="B1387">
        <v>40</v>
      </c>
      <c r="C1387">
        <f t="shared" si="42"/>
        <v>40</v>
      </c>
      <c r="D1387" t="str">
        <f t="shared" si="43"/>
        <v>PKG#17740</v>
      </c>
      <c r="E1387" s="18">
        <v>1E-4</v>
      </c>
    </row>
    <row r="1388" spans="1:5" hidden="1" x14ac:dyDescent="0.3">
      <c r="A1388" t="s">
        <v>70</v>
      </c>
      <c r="B1388">
        <v>41</v>
      </c>
      <c r="C1388">
        <f t="shared" si="42"/>
        <v>41</v>
      </c>
      <c r="D1388" t="str">
        <f t="shared" si="43"/>
        <v>PKG#17741</v>
      </c>
      <c r="E1388" s="18">
        <v>1.0000000000000001E-5</v>
      </c>
    </row>
    <row r="1389" spans="1:5" hidden="1" x14ac:dyDescent="0.3">
      <c r="A1389" t="s">
        <v>70</v>
      </c>
      <c r="B1389">
        <v>42</v>
      </c>
      <c r="C1389">
        <f t="shared" si="42"/>
        <v>42</v>
      </c>
      <c r="D1389" t="str">
        <f t="shared" si="43"/>
        <v>PKG#17742</v>
      </c>
      <c r="E1389" s="18">
        <v>4198626.99</v>
      </c>
    </row>
    <row r="1390" spans="1:5" hidden="1" x14ac:dyDescent="0.3">
      <c r="A1390" t="s">
        <v>70</v>
      </c>
      <c r="B1390">
        <v>43</v>
      </c>
      <c r="C1390">
        <f t="shared" si="42"/>
        <v>43</v>
      </c>
      <c r="D1390" t="str">
        <f t="shared" si="43"/>
        <v>PKG#17743</v>
      </c>
      <c r="E1390" s="18">
        <v>14488992.220000001</v>
      </c>
    </row>
    <row r="1391" spans="1:5" hidden="1" x14ac:dyDescent="0.3">
      <c r="A1391" t="s">
        <v>70</v>
      </c>
      <c r="B1391">
        <v>44</v>
      </c>
      <c r="C1391">
        <f t="shared" si="42"/>
        <v>44</v>
      </c>
      <c r="D1391" t="str">
        <f t="shared" si="43"/>
        <v>PKG#17744</v>
      </c>
      <c r="E1391" s="18">
        <v>17144236.059999999</v>
      </c>
    </row>
    <row r="1392" spans="1:5" hidden="1" x14ac:dyDescent="0.3">
      <c r="A1392" t="s">
        <v>70</v>
      </c>
      <c r="B1392">
        <v>45</v>
      </c>
      <c r="C1392">
        <f t="shared" si="42"/>
        <v>45</v>
      </c>
      <c r="D1392" t="str">
        <f t="shared" si="43"/>
        <v>PKG#17745</v>
      </c>
      <c r="E1392" s="18">
        <v>15002016.49</v>
      </c>
    </row>
    <row r="1393" spans="1:5" hidden="1" x14ac:dyDescent="0.3">
      <c r="A1393" t="s">
        <v>70</v>
      </c>
      <c r="B1393">
        <v>46</v>
      </c>
      <c r="C1393">
        <f t="shared" si="42"/>
        <v>46</v>
      </c>
      <c r="D1393" t="str">
        <f t="shared" si="43"/>
        <v>PKG#17746</v>
      </c>
      <c r="E1393" s="18">
        <v>3048300.98</v>
      </c>
    </row>
    <row r="1394" spans="1:5" hidden="1" x14ac:dyDescent="0.3">
      <c r="A1394" t="s">
        <v>70</v>
      </c>
      <c r="B1394">
        <v>47</v>
      </c>
      <c r="C1394">
        <f t="shared" si="42"/>
        <v>47</v>
      </c>
      <c r="D1394" t="str">
        <f t="shared" si="43"/>
        <v>PKG#17747</v>
      </c>
      <c r="E1394" s="18">
        <v>4274072.25</v>
      </c>
    </row>
    <row r="1395" spans="1:5" hidden="1" x14ac:dyDescent="0.3">
      <c r="A1395" t="s">
        <v>70</v>
      </c>
      <c r="B1395">
        <v>48</v>
      </c>
      <c r="C1395">
        <f t="shared" si="42"/>
        <v>48</v>
      </c>
      <c r="D1395" t="str">
        <f t="shared" si="43"/>
        <v>PKG#17748</v>
      </c>
      <c r="E1395" s="18">
        <v>9.9999999999999995E-7</v>
      </c>
    </row>
    <row r="1396" spans="1:5" hidden="1" x14ac:dyDescent="0.3">
      <c r="A1396" t="s">
        <v>70</v>
      </c>
      <c r="B1396">
        <v>49</v>
      </c>
      <c r="C1396">
        <f t="shared" si="42"/>
        <v>49</v>
      </c>
      <c r="D1396" t="str">
        <f t="shared" si="43"/>
        <v>PKG#17749</v>
      </c>
      <c r="E1396" s="18">
        <v>9.9999999999999995E-7</v>
      </c>
    </row>
    <row r="1397" spans="1:5" hidden="1" x14ac:dyDescent="0.3">
      <c r="A1397" t="s">
        <v>70</v>
      </c>
      <c r="B1397">
        <v>50</v>
      </c>
      <c r="C1397">
        <f t="shared" si="42"/>
        <v>50</v>
      </c>
      <c r="D1397" t="str">
        <f t="shared" si="43"/>
        <v>PKG#17750</v>
      </c>
      <c r="E1397" s="18">
        <v>9.9999999999999995E-7</v>
      </c>
    </row>
    <row r="1398" spans="1:5" hidden="1" x14ac:dyDescent="0.3">
      <c r="A1398" t="s">
        <v>70</v>
      </c>
      <c r="B1398">
        <v>51</v>
      </c>
      <c r="C1398">
        <f t="shared" si="42"/>
        <v>51</v>
      </c>
      <c r="D1398" t="str">
        <f t="shared" si="43"/>
        <v>PKG#17751</v>
      </c>
      <c r="E1398" s="18">
        <v>9.9999999999999995E-7</v>
      </c>
    </row>
    <row r="1399" spans="1:5" hidden="1" x14ac:dyDescent="0.3">
      <c r="A1399" t="s">
        <v>70</v>
      </c>
      <c r="B1399">
        <v>52</v>
      </c>
      <c r="C1399">
        <f t="shared" si="42"/>
        <v>52</v>
      </c>
      <c r="D1399" t="str">
        <f t="shared" si="43"/>
        <v>PKG#17752</v>
      </c>
      <c r="E1399" s="18">
        <v>9.9999999999999995E-7</v>
      </c>
    </row>
    <row r="1400" spans="1:5" hidden="1" x14ac:dyDescent="0.3">
      <c r="A1400" t="s">
        <v>70</v>
      </c>
      <c r="B1400">
        <v>53</v>
      </c>
      <c r="C1400">
        <f t="shared" si="42"/>
        <v>53</v>
      </c>
      <c r="D1400" t="str">
        <f t="shared" si="43"/>
        <v>PKG#17753</v>
      </c>
      <c r="E1400" s="18">
        <v>9.9999999999999995E-7</v>
      </c>
    </row>
    <row r="1401" spans="1:5" hidden="1" x14ac:dyDescent="0.3">
      <c r="A1401" t="s">
        <v>70</v>
      </c>
      <c r="B1401">
        <v>1</v>
      </c>
      <c r="C1401">
        <f t="shared" si="42"/>
        <v>1</v>
      </c>
      <c r="D1401" t="str">
        <f t="shared" si="43"/>
        <v>PKG#1771</v>
      </c>
      <c r="E1401" s="18">
        <v>22337274.899999999</v>
      </c>
    </row>
    <row r="1402" spans="1:5" hidden="1" x14ac:dyDescent="0.3">
      <c r="A1402" t="s">
        <v>70</v>
      </c>
      <c r="B1402">
        <v>4</v>
      </c>
      <c r="C1402">
        <f t="shared" si="42"/>
        <v>4</v>
      </c>
      <c r="D1402" t="str">
        <f t="shared" si="43"/>
        <v>PKG#1774</v>
      </c>
      <c r="E1402" s="18">
        <v>10000000</v>
      </c>
    </row>
    <row r="1403" spans="1:5" hidden="1" x14ac:dyDescent="0.3">
      <c r="A1403" t="s">
        <v>70</v>
      </c>
      <c r="B1403">
        <v>5</v>
      </c>
      <c r="C1403">
        <f t="shared" si="42"/>
        <v>5</v>
      </c>
      <c r="D1403" t="str">
        <f t="shared" si="43"/>
        <v>PKG#1775</v>
      </c>
      <c r="E1403" s="18">
        <v>10000000</v>
      </c>
    </row>
    <row r="1404" spans="1:5" hidden="1" x14ac:dyDescent="0.3">
      <c r="A1404" t="s">
        <v>70</v>
      </c>
      <c r="B1404">
        <v>6</v>
      </c>
      <c r="C1404">
        <f t="shared" si="42"/>
        <v>6</v>
      </c>
      <c r="D1404" t="str">
        <f t="shared" si="43"/>
        <v>PKG#1776</v>
      </c>
      <c r="E1404" s="18">
        <v>10000000</v>
      </c>
    </row>
    <row r="1405" spans="1:5" hidden="1" x14ac:dyDescent="0.3">
      <c r="A1405" t="s">
        <v>70</v>
      </c>
      <c r="B1405">
        <v>7</v>
      </c>
      <c r="C1405">
        <f t="shared" ref="C1405:C1468" si="44">ROUNDDOWN(B1405,0)</f>
        <v>7</v>
      </c>
      <c r="D1405" t="str">
        <f t="shared" ref="D1405:D1468" si="45">A1405&amp;C1405</f>
        <v>PKG#1777</v>
      </c>
      <c r="E1405" s="18">
        <v>10000000</v>
      </c>
    </row>
    <row r="1406" spans="1:5" hidden="1" x14ac:dyDescent="0.3">
      <c r="A1406" t="s">
        <v>70</v>
      </c>
      <c r="B1406">
        <v>8</v>
      </c>
      <c r="C1406">
        <f t="shared" si="44"/>
        <v>8</v>
      </c>
      <c r="D1406" t="str">
        <f t="shared" si="45"/>
        <v>PKG#1778</v>
      </c>
      <c r="E1406" s="18">
        <v>10000000</v>
      </c>
    </row>
    <row r="1407" spans="1:5" hidden="1" x14ac:dyDescent="0.3">
      <c r="A1407" t="s">
        <v>70</v>
      </c>
      <c r="B1407">
        <v>9</v>
      </c>
      <c r="C1407">
        <f t="shared" si="44"/>
        <v>9</v>
      </c>
      <c r="D1407" t="str">
        <f t="shared" si="45"/>
        <v>PKG#1779</v>
      </c>
      <c r="E1407" s="18">
        <v>10000000</v>
      </c>
    </row>
    <row r="1408" spans="1:5" hidden="1" x14ac:dyDescent="0.3">
      <c r="A1408" t="s">
        <v>70</v>
      </c>
      <c r="B1408">
        <v>10</v>
      </c>
      <c r="C1408">
        <f t="shared" si="44"/>
        <v>10</v>
      </c>
      <c r="D1408" t="str">
        <f t="shared" si="45"/>
        <v>PKG#17710</v>
      </c>
      <c r="E1408" s="18">
        <v>10000000</v>
      </c>
    </row>
    <row r="1409" spans="1:5" hidden="1" x14ac:dyDescent="0.3">
      <c r="A1409" t="s">
        <v>70</v>
      </c>
      <c r="B1409">
        <v>11</v>
      </c>
      <c r="C1409">
        <f t="shared" si="44"/>
        <v>11</v>
      </c>
      <c r="D1409" t="str">
        <f t="shared" si="45"/>
        <v>PKG#17711</v>
      </c>
      <c r="E1409" s="18">
        <v>10000000</v>
      </c>
    </row>
    <row r="1410" spans="1:5" hidden="1" x14ac:dyDescent="0.3">
      <c r="A1410" t="s">
        <v>77</v>
      </c>
      <c r="B1410">
        <v>10</v>
      </c>
      <c r="C1410">
        <f t="shared" si="44"/>
        <v>10</v>
      </c>
      <c r="D1410" t="str">
        <f t="shared" si="45"/>
        <v>PKG#177 - SWI 0710</v>
      </c>
      <c r="E1410" s="18">
        <v>1.0000000000000001E-5</v>
      </c>
    </row>
    <row r="1411" spans="1:5" hidden="1" x14ac:dyDescent="0.3">
      <c r="A1411" t="s">
        <v>191</v>
      </c>
      <c r="B1411">
        <v>1</v>
      </c>
      <c r="C1411">
        <f t="shared" si="44"/>
        <v>1</v>
      </c>
      <c r="D1411" t="str">
        <f t="shared" si="45"/>
        <v>PKG#177- Social Insurance1</v>
      </c>
      <c r="E1411" s="18">
        <v>1919688.42</v>
      </c>
    </row>
    <row r="1412" spans="1:5" hidden="1" x14ac:dyDescent="0.3">
      <c r="A1412" t="s">
        <v>191</v>
      </c>
      <c r="B1412">
        <v>2</v>
      </c>
      <c r="C1412">
        <f t="shared" si="44"/>
        <v>2</v>
      </c>
      <c r="D1412" t="str">
        <f t="shared" si="45"/>
        <v>PKG#177- Social Insurance2</v>
      </c>
      <c r="E1412" s="18">
        <v>8305203.5</v>
      </c>
    </row>
    <row r="1413" spans="1:5" hidden="1" x14ac:dyDescent="0.3">
      <c r="A1413" t="s">
        <v>191</v>
      </c>
      <c r="B1413">
        <v>3</v>
      </c>
      <c r="C1413">
        <f t="shared" si="44"/>
        <v>3</v>
      </c>
      <c r="D1413" t="str">
        <f t="shared" si="45"/>
        <v>PKG#177- Social Insurance3</v>
      </c>
      <c r="E1413" s="18">
        <v>2456503.8199999998</v>
      </c>
    </row>
    <row r="1414" spans="1:5" hidden="1" x14ac:dyDescent="0.3">
      <c r="A1414" t="s">
        <v>191</v>
      </c>
      <c r="B1414">
        <v>4</v>
      </c>
      <c r="C1414">
        <f t="shared" si="44"/>
        <v>4</v>
      </c>
      <c r="D1414" t="str">
        <f t="shared" si="45"/>
        <v>PKG#177- Social Insurance4</v>
      </c>
      <c r="E1414" s="18">
        <v>8736398.9000000004</v>
      </c>
    </row>
    <row r="1415" spans="1:5" hidden="1" x14ac:dyDescent="0.3">
      <c r="A1415" t="s">
        <v>191</v>
      </c>
      <c r="B1415">
        <v>5</v>
      </c>
      <c r="C1415">
        <f t="shared" si="44"/>
        <v>5</v>
      </c>
      <c r="D1415" t="str">
        <f t="shared" si="45"/>
        <v>PKG#177- Social Insurance5</v>
      </c>
      <c r="E1415" s="18">
        <v>3475892.52</v>
      </c>
    </row>
    <row r="1416" spans="1:5" hidden="1" x14ac:dyDescent="0.3">
      <c r="A1416" t="s">
        <v>191</v>
      </c>
      <c r="B1416">
        <v>6</v>
      </c>
      <c r="C1416">
        <f t="shared" si="44"/>
        <v>6</v>
      </c>
      <c r="D1416" t="str">
        <f t="shared" si="45"/>
        <v>PKG#177- Social Insurance6</v>
      </c>
      <c r="E1416" s="18">
        <v>274089.78000000003</v>
      </c>
    </row>
    <row r="1417" spans="1:5" hidden="1" x14ac:dyDescent="0.3">
      <c r="A1417" t="s">
        <v>66</v>
      </c>
      <c r="B1417">
        <v>2</v>
      </c>
      <c r="C1417">
        <f t="shared" si="44"/>
        <v>2</v>
      </c>
      <c r="D1417" t="str">
        <f t="shared" si="45"/>
        <v>PKG#1782</v>
      </c>
      <c r="E1417" s="18">
        <v>13230338.289999999</v>
      </c>
    </row>
    <row r="1418" spans="1:5" hidden="1" x14ac:dyDescent="0.3">
      <c r="A1418" t="s">
        <v>66</v>
      </c>
      <c r="B1418">
        <v>3</v>
      </c>
      <c r="C1418">
        <f t="shared" si="44"/>
        <v>3</v>
      </c>
      <c r="D1418" t="str">
        <f t="shared" si="45"/>
        <v>PKG#1783</v>
      </c>
      <c r="E1418" s="18">
        <v>6675236.8799999999</v>
      </c>
    </row>
    <row r="1419" spans="1:5" hidden="1" x14ac:dyDescent="0.3">
      <c r="A1419" t="s">
        <v>66</v>
      </c>
      <c r="B1419">
        <v>4</v>
      </c>
      <c r="C1419">
        <f t="shared" si="44"/>
        <v>4</v>
      </c>
      <c r="D1419" t="str">
        <f t="shared" si="45"/>
        <v>PKG#1784</v>
      </c>
      <c r="E1419" s="18">
        <v>6081013.29</v>
      </c>
    </row>
    <row r="1420" spans="1:5" hidden="1" x14ac:dyDescent="0.3">
      <c r="A1420" t="s">
        <v>66</v>
      </c>
      <c r="B1420">
        <v>5</v>
      </c>
      <c r="C1420">
        <f t="shared" si="44"/>
        <v>5</v>
      </c>
      <c r="D1420" t="str">
        <f t="shared" si="45"/>
        <v>PKG#1785</v>
      </c>
      <c r="E1420" s="18">
        <v>9125492.6600000001</v>
      </c>
    </row>
    <row r="1421" spans="1:5" hidden="1" x14ac:dyDescent="0.3">
      <c r="A1421" t="s">
        <v>66</v>
      </c>
      <c r="B1421">
        <v>6</v>
      </c>
      <c r="C1421">
        <f t="shared" si="44"/>
        <v>6</v>
      </c>
      <c r="D1421" t="str">
        <f t="shared" si="45"/>
        <v>PKG#1786</v>
      </c>
      <c r="E1421" s="18">
        <v>2730279.03</v>
      </c>
    </row>
    <row r="1422" spans="1:5" hidden="1" x14ac:dyDescent="0.3">
      <c r="A1422" t="s">
        <v>66</v>
      </c>
      <c r="B1422">
        <v>7</v>
      </c>
      <c r="C1422">
        <f t="shared" si="44"/>
        <v>7</v>
      </c>
      <c r="D1422" t="str">
        <f t="shared" si="45"/>
        <v>PKG#1787</v>
      </c>
      <c r="E1422" s="18">
        <v>1644401.99</v>
      </c>
    </row>
    <row r="1423" spans="1:5" hidden="1" x14ac:dyDescent="0.3">
      <c r="A1423" t="s">
        <v>66</v>
      </c>
      <c r="B1423">
        <v>8</v>
      </c>
      <c r="C1423">
        <f t="shared" si="44"/>
        <v>8</v>
      </c>
      <c r="D1423" t="str">
        <f t="shared" si="45"/>
        <v>PKG#1788</v>
      </c>
      <c r="E1423" s="18">
        <v>595920.44999999995</v>
      </c>
    </row>
    <row r="1424" spans="1:5" hidden="1" x14ac:dyDescent="0.3">
      <c r="A1424" t="s">
        <v>66</v>
      </c>
      <c r="B1424">
        <v>9</v>
      </c>
      <c r="C1424">
        <f t="shared" si="44"/>
        <v>9</v>
      </c>
      <c r="D1424" t="str">
        <f t="shared" si="45"/>
        <v>PKG#1789</v>
      </c>
      <c r="E1424" s="18">
        <v>289077.59999999998</v>
      </c>
    </row>
    <row r="1425" spans="1:5" hidden="1" x14ac:dyDescent="0.3">
      <c r="A1425" t="s">
        <v>66</v>
      </c>
      <c r="B1425">
        <v>10</v>
      </c>
      <c r="C1425">
        <f t="shared" si="44"/>
        <v>10</v>
      </c>
      <c r="D1425" t="str">
        <f t="shared" si="45"/>
        <v>PKG#17810</v>
      </c>
      <c r="E1425" s="18">
        <v>2235574.9700000002</v>
      </c>
    </row>
    <row r="1426" spans="1:5" hidden="1" x14ac:dyDescent="0.3">
      <c r="A1426" t="s">
        <v>66</v>
      </c>
      <c r="B1426">
        <v>1</v>
      </c>
      <c r="C1426">
        <f t="shared" si="44"/>
        <v>1</v>
      </c>
      <c r="D1426" t="str">
        <f t="shared" si="45"/>
        <v>PKG#1781</v>
      </c>
      <c r="E1426" s="18">
        <v>3747170.2</v>
      </c>
    </row>
    <row r="1427" spans="1:5" hidden="1" x14ac:dyDescent="0.3">
      <c r="A1427" t="s">
        <v>189</v>
      </c>
      <c r="B1427">
        <v>1</v>
      </c>
      <c r="C1427">
        <f t="shared" si="44"/>
        <v>1</v>
      </c>
      <c r="D1427" t="str">
        <f t="shared" si="45"/>
        <v>PKG#178- Social Insurance1</v>
      </c>
      <c r="E1427" s="18">
        <v>1276787.1499999999</v>
      </c>
    </row>
    <row r="1428" spans="1:5" hidden="1" x14ac:dyDescent="0.3">
      <c r="A1428" t="s">
        <v>189</v>
      </c>
      <c r="B1428">
        <v>2</v>
      </c>
      <c r="C1428">
        <f t="shared" si="44"/>
        <v>2</v>
      </c>
      <c r="D1428" t="str">
        <f t="shared" si="45"/>
        <v>PKG#178- Social Insurance2</v>
      </c>
      <c r="E1428" s="18">
        <v>392599.98</v>
      </c>
    </row>
    <row r="1429" spans="1:5" hidden="1" x14ac:dyDescent="0.3">
      <c r="A1429" t="s">
        <v>189</v>
      </c>
      <c r="B1429">
        <v>3</v>
      </c>
      <c r="C1429">
        <f t="shared" si="44"/>
        <v>3</v>
      </c>
      <c r="D1429" t="str">
        <f t="shared" si="45"/>
        <v>PKG#178- Social Insurance3</v>
      </c>
      <c r="E1429" s="18">
        <v>887343.85</v>
      </c>
    </row>
    <row r="1430" spans="1:5" hidden="1" x14ac:dyDescent="0.3">
      <c r="A1430" t="s">
        <v>95</v>
      </c>
      <c r="B1430">
        <v>2</v>
      </c>
      <c r="C1430">
        <f t="shared" si="44"/>
        <v>2</v>
      </c>
      <c r="D1430" t="str">
        <f t="shared" si="45"/>
        <v>PKG#2052</v>
      </c>
      <c r="E1430" s="18">
        <v>1181605.96</v>
      </c>
    </row>
    <row r="1431" spans="1:5" hidden="1" x14ac:dyDescent="0.3">
      <c r="A1431" t="s">
        <v>95</v>
      </c>
      <c r="B1431">
        <v>3</v>
      </c>
      <c r="C1431">
        <f t="shared" si="44"/>
        <v>3</v>
      </c>
      <c r="D1431" t="str">
        <f t="shared" si="45"/>
        <v>PKG#2053</v>
      </c>
      <c r="E1431" s="18">
        <v>1250466.1100000001</v>
      </c>
    </row>
    <row r="1432" spans="1:5" hidden="1" x14ac:dyDescent="0.3">
      <c r="A1432" t="s">
        <v>95</v>
      </c>
      <c r="B1432">
        <v>1</v>
      </c>
      <c r="C1432">
        <f t="shared" si="44"/>
        <v>1</v>
      </c>
      <c r="D1432" t="str">
        <f t="shared" si="45"/>
        <v>PKG#2051</v>
      </c>
      <c r="E1432" s="18">
        <v>1260000</v>
      </c>
    </row>
    <row r="1433" spans="1:5" hidden="1" x14ac:dyDescent="0.3">
      <c r="A1433" t="s">
        <v>209</v>
      </c>
      <c r="B1433">
        <v>1</v>
      </c>
      <c r="C1433">
        <f t="shared" si="44"/>
        <v>1</v>
      </c>
      <c r="D1433" t="str">
        <f t="shared" si="45"/>
        <v>PKG#205-Social Insurance1</v>
      </c>
      <c r="E1433" s="18">
        <v>209129.12</v>
      </c>
    </row>
    <row r="1434" spans="1:5" hidden="1" x14ac:dyDescent="0.3">
      <c r="A1434" t="s">
        <v>121</v>
      </c>
      <c r="B1434">
        <v>2</v>
      </c>
      <c r="C1434">
        <f t="shared" si="44"/>
        <v>2</v>
      </c>
      <c r="D1434" t="str">
        <f t="shared" si="45"/>
        <v>PKG#220B2</v>
      </c>
      <c r="E1434" s="18">
        <v>8261597.7599999998</v>
      </c>
    </row>
    <row r="1435" spans="1:5" hidden="1" x14ac:dyDescent="0.3">
      <c r="A1435" t="s">
        <v>121</v>
      </c>
      <c r="B1435">
        <v>3</v>
      </c>
      <c r="C1435">
        <f t="shared" si="44"/>
        <v>3</v>
      </c>
      <c r="D1435" t="str">
        <f t="shared" si="45"/>
        <v>PKG#220B3</v>
      </c>
      <c r="E1435" s="18">
        <v>5980500.04</v>
      </c>
    </row>
    <row r="1436" spans="1:5" hidden="1" x14ac:dyDescent="0.3">
      <c r="A1436" t="s">
        <v>121</v>
      </c>
      <c r="B1436">
        <v>4</v>
      </c>
      <c r="C1436">
        <f t="shared" si="44"/>
        <v>4</v>
      </c>
      <c r="D1436" t="str">
        <f t="shared" si="45"/>
        <v>PKG#220B4</v>
      </c>
      <c r="E1436" s="18">
        <v>2300000</v>
      </c>
    </row>
    <row r="1437" spans="1:5" hidden="1" x14ac:dyDescent="0.3">
      <c r="A1437" t="s">
        <v>121</v>
      </c>
      <c r="B1437">
        <v>1</v>
      </c>
      <c r="C1437">
        <f t="shared" si="44"/>
        <v>1</v>
      </c>
      <c r="D1437" t="str">
        <f t="shared" si="45"/>
        <v>PKG#220B1</v>
      </c>
      <c r="E1437" s="18">
        <v>7500000</v>
      </c>
    </row>
    <row r="1438" spans="1:5" hidden="1" x14ac:dyDescent="0.3">
      <c r="A1438" t="s">
        <v>27</v>
      </c>
      <c r="B1438">
        <v>46</v>
      </c>
      <c r="C1438">
        <f t="shared" si="44"/>
        <v>46</v>
      </c>
      <c r="D1438" t="str">
        <f t="shared" si="45"/>
        <v>PKG#4546</v>
      </c>
      <c r="E1438" s="18">
        <v>1844931.02</v>
      </c>
    </row>
    <row r="1439" spans="1:5" hidden="1" x14ac:dyDescent="0.3">
      <c r="A1439" t="s">
        <v>26</v>
      </c>
      <c r="B1439">
        <v>22</v>
      </c>
      <c r="C1439">
        <f t="shared" si="44"/>
        <v>22</v>
      </c>
      <c r="D1439" t="str">
        <f t="shared" si="45"/>
        <v>PKG#5822</v>
      </c>
      <c r="E1439" s="18">
        <v>327696.28999999998</v>
      </c>
    </row>
    <row r="1440" spans="1:5" hidden="1" x14ac:dyDescent="0.3">
      <c r="A1440" t="s">
        <v>28</v>
      </c>
      <c r="B1440">
        <v>5</v>
      </c>
      <c r="C1440">
        <f t="shared" si="44"/>
        <v>5</v>
      </c>
      <c r="D1440" t="str">
        <f t="shared" si="45"/>
        <v>PKG#855</v>
      </c>
      <c r="E1440" s="18">
        <v>1729285.15</v>
      </c>
    </row>
    <row r="1441" spans="1:5" hidden="1" x14ac:dyDescent="0.3">
      <c r="A1441" t="s">
        <v>28</v>
      </c>
      <c r="B1441">
        <v>6</v>
      </c>
      <c r="C1441">
        <f t="shared" si="44"/>
        <v>6</v>
      </c>
      <c r="D1441" t="str">
        <f t="shared" si="45"/>
        <v>PKG#856</v>
      </c>
      <c r="E1441" s="18">
        <v>768766.59</v>
      </c>
    </row>
    <row r="1442" spans="1:5" hidden="1" x14ac:dyDescent="0.3">
      <c r="A1442" t="s">
        <v>28</v>
      </c>
      <c r="B1442">
        <v>7</v>
      </c>
      <c r="C1442">
        <f t="shared" si="44"/>
        <v>7</v>
      </c>
      <c r="D1442" t="str">
        <f t="shared" si="45"/>
        <v>PKG#857</v>
      </c>
      <c r="E1442" s="18">
        <v>29830.3</v>
      </c>
    </row>
    <row r="1443" spans="1:5" hidden="1" x14ac:dyDescent="0.3">
      <c r="A1443" t="s">
        <v>28</v>
      </c>
      <c r="B1443">
        <v>8</v>
      </c>
      <c r="C1443">
        <f t="shared" si="44"/>
        <v>8</v>
      </c>
      <c r="D1443" t="str">
        <f t="shared" si="45"/>
        <v>PKG#858</v>
      </c>
      <c r="E1443" s="18">
        <v>1391898.96</v>
      </c>
    </row>
    <row r="1444" spans="1:5" hidden="1" x14ac:dyDescent="0.3">
      <c r="A1444" t="s">
        <v>31</v>
      </c>
      <c r="B1444">
        <v>1</v>
      </c>
      <c r="C1444">
        <f t="shared" si="44"/>
        <v>1</v>
      </c>
      <c r="D1444" t="str">
        <f t="shared" si="45"/>
        <v>PO#116871</v>
      </c>
      <c r="E1444" s="18">
        <v>1090584</v>
      </c>
    </row>
    <row r="1445" spans="1:5" hidden="1" x14ac:dyDescent="0.3">
      <c r="A1445" t="s">
        <v>31</v>
      </c>
      <c r="B1445">
        <v>2</v>
      </c>
      <c r="C1445">
        <f t="shared" si="44"/>
        <v>2</v>
      </c>
      <c r="D1445" t="str">
        <f t="shared" si="45"/>
        <v>PO#116872</v>
      </c>
      <c r="E1445" s="18">
        <v>451528</v>
      </c>
    </row>
    <row r="1446" spans="1:5" hidden="1" x14ac:dyDescent="0.3">
      <c r="A1446" t="s">
        <v>31</v>
      </c>
      <c r="B1446">
        <v>3</v>
      </c>
      <c r="C1446">
        <f t="shared" si="44"/>
        <v>3</v>
      </c>
      <c r="D1446" t="str">
        <f t="shared" si="45"/>
        <v>PO#116873</v>
      </c>
      <c r="E1446" s="18">
        <v>293788</v>
      </c>
    </row>
    <row r="1447" spans="1:5" hidden="1" x14ac:dyDescent="0.3">
      <c r="A1447" t="s">
        <v>31</v>
      </c>
      <c r="B1447">
        <v>5</v>
      </c>
      <c r="C1447">
        <f t="shared" si="44"/>
        <v>5</v>
      </c>
      <c r="D1447" t="str">
        <f t="shared" si="45"/>
        <v>PO#116875</v>
      </c>
      <c r="E1447" s="18">
        <v>343200</v>
      </c>
    </row>
    <row r="1448" spans="1:5" hidden="1" x14ac:dyDescent="0.3">
      <c r="A1448" t="s">
        <v>91</v>
      </c>
      <c r="B1448">
        <v>1</v>
      </c>
      <c r="C1448">
        <f t="shared" si="44"/>
        <v>1</v>
      </c>
      <c r="D1448" t="str">
        <f t="shared" si="45"/>
        <v>Port Said Silos1</v>
      </c>
      <c r="E1448" s="18">
        <v>5248643</v>
      </c>
    </row>
    <row r="1449" spans="1:5" hidden="1" x14ac:dyDescent="0.3">
      <c r="A1449" t="s">
        <v>91</v>
      </c>
      <c r="B1449">
        <v>2</v>
      </c>
      <c r="C1449">
        <f t="shared" si="44"/>
        <v>2</v>
      </c>
      <c r="D1449" t="str">
        <f t="shared" si="45"/>
        <v>Port Said Silos2</v>
      </c>
      <c r="E1449" s="18">
        <v>1773106</v>
      </c>
    </row>
    <row r="1450" spans="1:5" hidden="1" x14ac:dyDescent="0.3">
      <c r="A1450" t="s">
        <v>91</v>
      </c>
      <c r="B1450">
        <v>3</v>
      </c>
      <c r="C1450">
        <f t="shared" si="44"/>
        <v>3</v>
      </c>
      <c r="D1450" t="str">
        <f t="shared" si="45"/>
        <v>Port Said Silos3</v>
      </c>
      <c r="E1450" s="18">
        <v>4623869</v>
      </c>
    </row>
    <row r="1451" spans="1:5" hidden="1" x14ac:dyDescent="0.3">
      <c r="A1451" t="s">
        <v>91</v>
      </c>
      <c r="B1451">
        <v>4</v>
      </c>
      <c r="C1451">
        <f t="shared" si="44"/>
        <v>4</v>
      </c>
      <c r="D1451" t="str">
        <f t="shared" si="45"/>
        <v>Port Said Silos4</v>
      </c>
      <c r="E1451" s="18">
        <v>2560435</v>
      </c>
    </row>
    <row r="1452" spans="1:5" hidden="1" x14ac:dyDescent="0.3">
      <c r="A1452" t="s">
        <v>91</v>
      </c>
      <c r="B1452">
        <v>5</v>
      </c>
      <c r="C1452">
        <f t="shared" si="44"/>
        <v>5</v>
      </c>
      <c r="D1452" t="str">
        <f t="shared" si="45"/>
        <v>Port Said Silos5</v>
      </c>
      <c r="E1452" s="18">
        <v>4009921</v>
      </c>
    </row>
    <row r="1453" spans="1:5" hidden="1" x14ac:dyDescent="0.3">
      <c r="A1453" t="s">
        <v>91</v>
      </c>
      <c r="B1453">
        <v>6</v>
      </c>
      <c r="C1453">
        <f t="shared" si="44"/>
        <v>6</v>
      </c>
      <c r="D1453" t="str">
        <f t="shared" si="45"/>
        <v>Port Said Silos6</v>
      </c>
      <c r="E1453" s="18">
        <v>6842722</v>
      </c>
    </row>
    <row r="1454" spans="1:5" hidden="1" x14ac:dyDescent="0.3">
      <c r="A1454" t="s">
        <v>91</v>
      </c>
      <c r="B1454">
        <v>7</v>
      </c>
      <c r="C1454">
        <f t="shared" si="44"/>
        <v>7</v>
      </c>
      <c r="D1454" t="str">
        <f t="shared" si="45"/>
        <v>Port Said Silos7</v>
      </c>
      <c r="E1454" s="18">
        <v>3061822</v>
      </c>
    </row>
    <row r="1455" spans="1:5" hidden="1" x14ac:dyDescent="0.3">
      <c r="A1455" t="s">
        <v>91</v>
      </c>
      <c r="B1455">
        <v>8</v>
      </c>
      <c r="C1455">
        <f t="shared" si="44"/>
        <v>8</v>
      </c>
      <c r="D1455" t="str">
        <f t="shared" si="45"/>
        <v>Port Said Silos8</v>
      </c>
      <c r="E1455" s="18">
        <v>17260533</v>
      </c>
    </row>
    <row r="1456" spans="1:5" hidden="1" x14ac:dyDescent="0.3">
      <c r="A1456" t="s">
        <v>91</v>
      </c>
      <c r="B1456">
        <v>9</v>
      </c>
      <c r="C1456">
        <f t="shared" si="44"/>
        <v>9</v>
      </c>
      <c r="D1456" t="str">
        <f t="shared" si="45"/>
        <v>Port Said Silos9</v>
      </c>
      <c r="E1456" s="18">
        <v>2370710</v>
      </c>
    </row>
    <row r="1457" spans="1:5" hidden="1" x14ac:dyDescent="0.3">
      <c r="A1457" t="s">
        <v>91</v>
      </c>
      <c r="B1457">
        <v>10</v>
      </c>
      <c r="C1457">
        <f t="shared" si="44"/>
        <v>10</v>
      </c>
      <c r="D1457" t="str">
        <f t="shared" si="45"/>
        <v>Port Said Silos10</v>
      </c>
      <c r="E1457" s="18">
        <v>6384571</v>
      </c>
    </row>
    <row r="1458" spans="1:5" hidden="1" x14ac:dyDescent="0.3">
      <c r="A1458" t="s">
        <v>91</v>
      </c>
      <c r="B1458">
        <v>11</v>
      </c>
      <c r="C1458">
        <f t="shared" si="44"/>
        <v>11</v>
      </c>
      <c r="D1458" t="str">
        <f t="shared" si="45"/>
        <v>Port Said Silos11</v>
      </c>
      <c r="E1458" s="18">
        <v>3852337</v>
      </c>
    </row>
    <row r="1459" spans="1:5" hidden="1" x14ac:dyDescent="0.3">
      <c r="A1459" t="s">
        <v>91</v>
      </c>
      <c r="B1459">
        <v>12</v>
      </c>
      <c r="C1459">
        <f t="shared" si="44"/>
        <v>12</v>
      </c>
      <c r="D1459" t="str">
        <f t="shared" si="45"/>
        <v>Port Said Silos12</v>
      </c>
      <c r="E1459" s="18">
        <v>1587432</v>
      </c>
    </row>
    <row r="1460" spans="1:5" hidden="1" x14ac:dyDescent="0.3">
      <c r="A1460" t="s">
        <v>91</v>
      </c>
      <c r="B1460">
        <v>13</v>
      </c>
      <c r="C1460">
        <f t="shared" si="44"/>
        <v>13</v>
      </c>
      <c r="D1460" t="str">
        <f t="shared" si="45"/>
        <v>Port Said Silos13</v>
      </c>
      <c r="E1460" s="18">
        <v>460093</v>
      </c>
    </row>
    <row r="1461" spans="1:5" hidden="1" x14ac:dyDescent="0.3">
      <c r="A1461" t="s">
        <v>91</v>
      </c>
      <c r="B1461">
        <v>14</v>
      </c>
      <c r="C1461">
        <f t="shared" si="44"/>
        <v>14</v>
      </c>
      <c r="D1461" t="str">
        <f t="shared" si="45"/>
        <v>Port Said Silos14</v>
      </c>
      <c r="E1461" s="18">
        <v>2136487</v>
      </c>
    </row>
    <row r="1462" spans="1:5" hidden="1" x14ac:dyDescent="0.3">
      <c r="A1462" t="s">
        <v>91</v>
      </c>
      <c r="B1462">
        <v>15</v>
      </c>
      <c r="C1462">
        <f t="shared" si="44"/>
        <v>15</v>
      </c>
      <c r="D1462" t="str">
        <f t="shared" si="45"/>
        <v>Port Said Silos15</v>
      </c>
      <c r="E1462" s="18">
        <v>7663669</v>
      </c>
    </row>
    <row r="1463" spans="1:5" hidden="1" x14ac:dyDescent="0.3">
      <c r="A1463" t="s">
        <v>91</v>
      </c>
      <c r="B1463">
        <v>16</v>
      </c>
      <c r="C1463">
        <f t="shared" si="44"/>
        <v>16</v>
      </c>
      <c r="D1463" t="str">
        <f t="shared" si="45"/>
        <v>Port Said Silos16</v>
      </c>
      <c r="E1463" s="18">
        <v>9649102</v>
      </c>
    </row>
    <row r="1464" spans="1:5" hidden="1" x14ac:dyDescent="0.3">
      <c r="A1464" t="s">
        <v>91</v>
      </c>
      <c r="B1464">
        <v>17</v>
      </c>
      <c r="C1464">
        <f t="shared" si="44"/>
        <v>17</v>
      </c>
      <c r="D1464" t="str">
        <f t="shared" si="45"/>
        <v>Port Said Silos17</v>
      </c>
      <c r="E1464" s="18">
        <v>5738977</v>
      </c>
    </row>
    <row r="1465" spans="1:5" hidden="1" x14ac:dyDescent="0.3">
      <c r="A1465" t="s">
        <v>91</v>
      </c>
      <c r="B1465">
        <v>18</v>
      </c>
      <c r="C1465">
        <f t="shared" si="44"/>
        <v>18</v>
      </c>
      <c r="D1465" t="str">
        <f t="shared" si="45"/>
        <v>Port Said Silos18</v>
      </c>
      <c r="E1465" s="18">
        <v>2991787</v>
      </c>
    </row>
    <row r="1466" spans="1:5" hidden="1" x14ac:dyDescent="0.3">
      <c r="A1466" t="s">
        <v>91</v>
      </c>
      <c r="B1466">
        <v>19</v>
      </c>
      <c r="C1466">
        <f t="shared" si="44"/>
        <v>19</v>
      </c>
      <c r="D1466" t="str">
        <f t="shared" si="45"/>
        <v>Port Said Silos19</v>
      </c>
      <c r="E1466" s="18">
        <v>12748959</v>
      </c>
    </row>
    <row r="1467" spans="1:5" hidden="1" x14ac:dyDescent="0.3">
      <c r="A1467" t="s">
        <v>91</v>
      </c>
      <c r="B1467">
        <v>20</v>
      </c>
      <c r="C1467">
        <f t="shared" si="44"/>
        <v>20</v>
      </c>
      <c r="D1467" t="str">
        <f t="shared" si="45"/>
        <v>Port Said Silos20</v>
      </c>
      <c r="E1467" s="18">
        <v>6593857</v>
      </c>
    </row>
    <row r="1468" spans="1:5" hidden="1" x14ac:dyDescent="0.3">
      <c r="A1468" t="s">
        <v>91</v>
      </c>
      <c r="B1468">
        <v>21</v>
      </c>
      <c r="C1468">
        <f t="shared" si="44"/>
        <v>21</v>
      </c>
      <c r="D1468" t="str">
        <f t="shared" si="45"/>
        <v>Port Said Silos21</v>
      </c>
      <c r="E1468" s="18">
        <v>11818794</v>
      </c>
    </row>
    <row r="1469" spans="1:5" hidden="1" x14ac:dyDescent="0.3">
      <c r="A1469" t="s">
        <v>91</v>
      </c>
      <c r="B1469">
        <v>22</v>
      </c>
      <c r="C1469">
        <f t="shared" ref="C1469:C1532" si="46">ROUNDDOWN(B1469,0)</f>
        <v>22</v>
      </c>
      <c r="D1469" t="str">
        <f t="shared" ref="D1469:D1532" si="47">A1469&amp;C1469</f>
        <v>Port Said Silos22</v>
      </c>
      <c r="E1469" s="18">
        <v>4826684</v>
      </c>
    </row>
    <row r="1470" spans="1:5" hidden="1" x14ac:dyDescent="0.3">
      <c r="A1470" t="s">
        <v>91</v>
      </c>
      <c r="B1470">
        <v>23</v>
      </c>
      <c r="C1470">
        <f t="shared" si="46"/>
        <v>23</v>
      </c>
      <c r="D1470" t="str">
        <f t="shared" si="47"/>
        <v>Port Said Silos23</v>
      </c>
      <c r="E1470" s="18">
        <v>2411082.19</v>
      </c>
    </row>
    <row r="1471" spans="1:5" hidden="1" x14ac:dyDescent="0.3">
      <c r="A1471" t="s">
        <v>91</v>
      </c>
      <c r="B1471">
        <v>24</v>
      </c>
      <c r="C1471">
        <f t="shared" si="46"/>
        <v>24</v>
      </c>
      <c r="D1471" t="str">
        <f t="shared" si="47"/>
        <v>Port Said Silos24</v>
      </c>
      <c r="E1471" s="18">
        <v>3306186</v>
      </c>
    </row>
    <row r="1472" spans="1:5" hidden="1" x14ac:dyDescent="0.3">
      <c r="A1472" t="s">
        <v>91</v>
      </c>
      <c r="B1472">
        <v>25</v>
      </c>
      <c r="C1472">
        <f t="shared" si="46"/>
        <v>25</v>
      </c>
      <c r="D1472" t="str">
        <f t="shared" si="47"/>
        <v>Port Said Silos25</v>
      </c>
      <c r="E1472" s="18">
        <v>3280048</v>
      </c>
    </row>
    <row r="1473" spans="1:5" hidden="1" x14ac:dyDescent="0.3">
      <c r="A1473" t="s">
        <v>91</v>
      </c>
      <c r="B1473">
        <v>26</v>
      </c>
      <c r="C1473">
        <f t="shared" si="46"/>
        <v>26</v>
      </c>
      <c r="D1473" t="str">
        <f t="shared" si="47"/>
        <v>Port Said Silos26</v>
      </c>
      <c r="E1473" s="18">
        <v>426108</v>
      </c>
    </row>
    <row r="1474" spans="1:5" hidden="1" x14ac:dyDescent="0.3">
      <c r="A1474" t="s">
        <v>91</v>
      </c>
      <c r="B1474">
        <v>28</v>
      </c>
      <c r="C1474">
        <f t="shared" si="46"/>
        <v>28</v>
      </c>
      <c r="D1474" t="str">
        <f t="shared" si="47"/>
        <v>Port Said Silos28</v>
      </c>
      <c r="E1474" s="18">
        <v>1239632</v>
      </c>
    </row>
    <row r="1475" spans="1:5" hidden="1" x14ac:dyDescent="0.3">
      <c r="A1475" t="s">
        <v>91</v>
      </c>
      <c r="B1475">
        <v>29</v>
      </c>
      <c r="C1475">
        <f t="shared" si="46"/>
        <v>29</v>
      </c>
      <c r="D1475" t="str">
        <f t="shared" si="47"/>
        <v>Port Said Silos29</v>
      </c>
      <c r="E1475" s="18">
        <v>337130</v>
      </c>
    </row>
    <row r="1476" spans="1:5" hidden="1" x14ac:dyDescent="0.3">
      <c r="A1476" t="s">
        <v>91</v>
      </c>
      <c r="B1476">
        <v>30</v>
      </c>
      <c r="C1476">
        <f t="shared" si="46"/>
        <v>30</v>
      </c>
      <c r="D1476" t="str">
        <f t="shared" si="47"/>
        <v>Port Said Silos30</v>
      </c>
      <c r="E1476" s="18">
        <v>100641</v>
      </c>
    </row>
    <row r="1477" spans="1:5" hidden="1" x14ac:dyDescent="0.3">
      <c r="A1477" t="s">
        <v>91</v>
      </c>
      <c r="B1477">
        <v>31</v>
      </c>
      <c r="C1477">
        <f t="shared" si="46"/>
        <v>31</v>
      </c>
      <c r="D1477" t="str">
        <f t="shared" si="47"/>
        <v>Port Said Silos31</v>
      </c>
      <c r="E1477" s="18">
        <v>727554</v>
      </c>
    </row>
    <row r="1478" spans="1:5" hidden="1" x14ac:dyDescent="0.3">
      <c r="A1478" t="s">
        <v>91</v>
      </c>
      <c r="B1478">
        <v>32</v>
      </c>
      <c r="C1478">
        <f t="shared" si="46"/>
        <v>32</v>
      </c>
      <c r="D1478" t="str">
        <f t="shared" si="47"/>
        <v>Port Said Silos32</v>
      </c>
      <c r="E1478" s="18">
        <v>2193035.35</v>
      </c>
    </row>
    <row r="1479" spans="1:5" hidden="1" x14ac:dyDescent="0.3">
      <c r="A1479" t="s">
        <v>91</v>
      </c>
      <c r="B1479">
        <v>33</v>
      </c>
      <c r="C1479">
        <f t="shared" si="46"/>
        <v>33</v>
      </c>
      <c r="D1479" t="str">
        <f t="shared" si="47"/>
        <v>Port Said Silos33</v>
      </c>
      <c r="E1479" s="18">
        <v>2711136</v>
      </c>
    </row>
    <row r="1480" spans="1:5" hidden="1" x14ac:dyDescent="0.3">
      <c r="A1480" t="s">
        <v>132</v>
      </c>
      <c r="B1480">
        <v>1</v>
      </c>
      <c r="C1480">
        <f t="shared" si="46"/>
        <v>1</v>
      </c>
      <c r="D1480" t="str">
        <f t="shared" si="47"/>
        <v>Port Said Silos - Foreigner Supply1</v>
      </c>
      <c r="E1480" s="18">
        <v>5206992</v>
      </c>
    </row>
    <row r="1481" spans="1:5" hidden="1" x14ac:dyDescent="0.3">
      <c r="A1481" t="s">
        <v>132</v>
      </c>
      <c r="B1481">
        <v>2</v>
      </c>
      <c r="C1481">
        <f t="shared" si="46"/>
        <v>2</v>
      </c>
      <c r="D1481" t="str">
        <f t="shared" si="47"/>
        <v>Port Said Silos - Foreigner Supply2</v>
      </c>
      <c r="E1481" s="18">
        <v>775509.45</v>
      </c>
    </row>
    <row r="1482" spans="1:5" hidden="1" x14ac:dyDescent="0.3">
      <c r="A1482" t="s">
        <v>109</v>
      </c>
      <c r="B1482">
        <v>1</v>
      </c>
      <c r="C1482">
        <f t="shared" si="46"/>
        <v>1</v>
      </c>
      <c r="D1482" t="str">
        <f t="shared" si="47"/>
        <v>Port Said Silos - Local Supply1</v>
      </c>
      <c r="E1482" s="18">
        <v>655657.61</v>
      </c>
    </row>
    <row r="1483" spans="1:5" hidden="1" x14ac:dyDescent="0.3">
      <c r="A1483" t="s">
        <v>109</v>
      </c>
      <c r="B1483">
        <v>2</v>
      </c>
      <c r="C1483">
        <f t="shared" si="46"/>
        <v>2</v>
      </c>
      <c r="D1483" t="str">
        <f t="shared" si="47"/>
        <v>Port Said Silos - Local Supply2</v>
      </c>
      <c r="E1483" s="18">
        <v>1162711.94</v>
      </c>
    </row>
    <row r="1484" spans="1:5" hidden="1" x14ac:dyDescent="0.3">
      <c r="A1484" t="s">
        <v>109</v>
      </c>
      <c r="B1484">
        <v>3</v>
      </c>
      <c r="C1484">
        <f t="shared" si="46"/>
        <v>3</v>
      </c>
      <c r="D1484" t="str">
        <f t="shared" si="47"/>
        <v>Port Said Silos - Local Supply3</v>
      </c>
      <c r="E1484" s="18">
        <v>2307930.88</v>
      </c>
    </row>
    <row r="1485" spans="1:5" hidden="1" x14ac:dyDescent="0.3">
      <c r="A1485" t="s">
        <v>109</v>
      </c>
      <c r="B1485">
        <v>4</v>
      </c>
      <c r="C1485">
        <f t="shared" si="46"/>
        <v>4</v>
      </c>
      <c r="D1485" t="str">
        <f t="shared" si="47"/>
        <v>Port Said Silos - Local Supply4</v>
      </c>
      <c r="E1485" s="18">
        <v>3416710</v>
      </c>
    </row>
    <row r="1486" spans="1:5" hidden="1" x14ac:dyDescent="0.3">
      <c r="A1486" t="s">
        <v>109</v>
      </c>
      <c r="B1486">
        <v>5</v>
      </c>
      <c r="C1486">
        <f t="shared" si="46"/>
        <v>5</v>
      </c>
      <c r="D1486" t="str">
        <f t="shared" si="47"/>
        <v>Port Said Silos - Local Supply5</v>
      </c>
      <c r="E1486" s="18">
        <v>2565984</v>
      </c>
    </row>
    <row r="1487" spans="1:5" hidden="1" x14ac:dyDescent="0.3">
      <c r="A1487" t="s">
        <v>109</v>
      </c>
      <c r="B1487">
        <v>6</v>
      </c>
      <c r="C1487">
        <f t="shared" si="46"/>
        <v>6</v>
      </c>
      <c r="D1487" t="str">
        <f t="shared" si="47"/>
        <v>Port Said Silos - Local Supply6</v>
      </c>
      <c r="E1487" s="18">
        <v>833240</v>
      </c>
    </row>
    <row r="1488" spans="1:5" hidden="1" x14ac:dyDescent="0.3">
      <c r="A1488" t="s">
        <v>109</v>
      </c>
      <c r="B1488">
        <v>7</v>
      </c>
      <c r="C1488">
        <f t="shared" si="46"/>
        <v>7</v>
      </c>
      <c r="D1488" t="str">
        <f t="shared" si="47"/>
        <v>Port Said Silos - Local Supply7</v>
      </c>
      <c r="E1488" s="18">
        <v>4345468</v>
      </c>
    </row>
    <row r="1489" spans="1:5" hidden="1" x14ac:dyDescent="0.3">
      <c r="A1489" t="s">
        <v>109</v>
      </c>
      <c r="B1489">
        <v>8</v>
      </c>
      <c r="C1489">
        <f t="shared" si="46"/>
        <v>8</v>
      </c>
      <c r="D1489" t="str">
        <f t="shared" si="47"/>
        <v>Port Said Silos - Local Supply8</v>
      </c>
      <c r="E1489" s="18">
        <v>1794648.84</v>
      </c>
    </row>
    <row r="1490" spans="1:5" hidden="1" x14ac:dyDescent="0.3">
      <c r="A1490" t="s">
        <v>109</v>
      </c>
      <c r="B1490">
        <v>9</v>
      </c>
      <c r="C1490">
        <f t="shared" si="46"/>
        <v>9</v>
      </c>
      <c r="D1490" t="str">
        <f t="shared" si="47"/>
        <v>Port Said Silos - Local Supply9</v>
      </c>
      <c r="E1490" s="18">
        <v>2529147</v>
      </c>
    </row>
    <row r="1491" spans="1:5" hidden="1" x14ac:dyDescent="0.3">
      <c r="A1491" t="s">
        <v>109</v>
      </c>
      <c r="B1491">
        <v>10</v>
      </c>
      <c r="C1491">
        <f t="shared" si="46"/>
        <v>10</v>
      </c>
      <c r="D1491" t="str">
        <f t="shared" si="47"/>
        <v>Port Said Silos - Local Supply10</v>
      </c>
      <c r="E1491" s="18">
        <v>494192</v>
      </c>
    </row>
    <row r="1492" spans="1:5" hidden="1" x14ac:dyDescent="0.3">
      <c r="A1492" t="s">
        <v>109</v>
      </c>
      <c r="B1492">
        <v>11</v>
      </c>
      <c r="C1492">
        <f t="shared" si="46"/>
        <v>11</v>
      </c>
      <c r="D1492" t="str">
        <f t="shared" si="47"/>
        <v>Port Said Silos - Local Supply11</v>
      </c>
      <c r="E1492" s="18">
        <v>833789.82</v>
      </c>
    </row>
    <row r="1493" spans="1:5" hidden="1" x14ac:dyDescent="0.3">
      <c r="A1493" t="s">
        <v>91</v>
      </c>
      <c r="B1493">
        <v>1</v>
      </c>
      <c r="C1493">
        <f t="shared" si="46"/>
        <v>1</v>
      </c>
      <c r="D1493" t="str">
        <f t="shared" si="47"/>
        <v>Port Said Silos1</v>
      </c>
      <c r="E1493" s="18">
        <v>26540249.399999999</v>
      </c>
    </row>
    <row r="1494" spans="1:5" hidden="1" x14ac:dyDescent="0.3">
      <c r="A1494" t="s">
        <v>91</v>
      </c>
      <c r="B1494">
        <v>2</v>
      </c>
      <c r="C1494">
        <f t="shared" si="46"/>
        <v>2</v>
      </c>
      <c r="D1494" t="str">
        <f t="shared" si="47"/>
        <v>Port Said Silos2</v>
      </c>
      <c r="E1494" s="18">
        <v>15000000</v>
      </c>
    </row>
    <row r="1495" spans="1:5" hidden="1" x14ac:dyDescent="0.3">
      <c r="A1495" t="s">
        <v>91</v>
      </c>
      <c r="B1495">
        <v>1</v>
      </c>
      <c r="C1495">
        <f t="shared" si="46"/>
        <v>1</v>
      </c>
      <c r="D1495" t="str">
        <f t="shared" si="47"/>
        <v>Port Said Silos1</v>
      </c>
      <c r="E1495" s="18">
        <v>6000000</v>
      </c>
    </row>
    <row r="1496" spans="1:5" hidden="1" x14ac:dyDescent="0.3">
      <c r="A1496" t="s">
        <v>91</v>
      </c>
      <c r="B1496">
        <v>2</v>
      </c>
      <c r="C1496">
        <f t="shared" si="46"/>
        <v>2</v>
      </c>
      <c r="D1496" t="str">
        <f t="shared" si="47"/>
        <v>Port Said Silos2</v>
      </c>
      <c r="E1496" s="18">
        <v>5000000</v>
      </c>
    </row>
    <row r="1497" spans="1:5" hidden="1" x14ac:dyDescent="0.3">
      <c r="A1497" t="s">
        <v>91</v>
      </c>
      <c r="B1497">
        <v>3</v>
      </c>
      <c r="C1497">
        <f t="shared" si="46"/>
        <v>3</v>
      </c>
      <c r="D1497" t="str">
        <f t="shared" si="47"/>
        <v>Port Said Silos3</v>
      </c>
      <c r="E1497" s="18">
        <v>10000000</v>
      </c>
    </row>
    <row r="1498" spans="1:5" hidden="1" x14ac:dyDescent="0.3">
      <c r="A1498" t="s">
        <v>91</v>
      </c>
      <c r="B1498">
        <v>4</v>
      </c>
      <c r="C1498">
        <f t="shared" si="46"/>
        <v>4</v>
      </c>
      <c r="D1498" t="str">
        <f t="shared" si="47"/>
        <v>Port Said Silos4</v>
      </c>
      <c r="E1498" s="18">
        <v>20000000</v>
      </c>
    </row>
    <row r="1499" spans="1:5" hidden="1" x14ac:dyDescent="0.3">
      <c r="A1499" t="s">
        <v>91</v>
      </c>
      <c r="B1499">
        <v>5</v>
      </c>
      <c r="C1499">
        <f t="shared" si="46"/>
        <v>5</v>
      </c>
      <c r="D1499" t="str">
        <f t="shared" si="47"/>
        <v>Port Said Silos5</v>
      </c>
      <c r="E1499" s="18">
        <v>10000000</v>
      </c>
    </row>
    <row r="1500" spans="1:5" hidden="1" x14ac:dyDescent="0.3">
      <c r="A1500" t="s">
        <v>91</v>
      </c>
      <c r="B1500">
        <v>6</v>
      </c>
      <c r="C1500">
        <f t="shared" si="46"/>
        <v>6</v>
      </c>
      <c r="D1500" t="str">
        <f t="shared" si="47"/>
        <v>Port Said Silos6</v>
      </c>
      <c r="E1500" s="18">
        <v>15000000</v>
      </c>
    </row>
    <row r="1501" spans="1:5" hidden="1" x14ac:dyDescent="0.3">
      <c r="A1501" t="s">
        <v>205</v>
      </c>
      <c r="B1501">
        <v>1</v>
      </c>
      <c r="C1501">
        <f t="shared" si="46"/>
        <v>1</v>
      </c>
      <c r="D1501" t="str">
        <f t="shared" si="47"/>
        <v>Port Said Silos-Social Insurrance1</v>
      </c>
      <c r="E1501" s="18">
        <v>2127569.59</v>
      </c>
    </row>
    <row r="1502" spans="1:5" hidden="1" x14ac:dyDescent="0.3">
      <c r="A1502" t="s">
        <v>205</v>
      </c>
      <c r="B1502">
        <v>2</v>
      </c>
      <c r="C1502">
        <f t="shared" si="46"/>
        <v>2</v>
      </c>
      <c r="D1502" t="str">
        <f t="shared" si="47"/>
        <v>Port Said Silos-Social Insurrance2</v>
      </c>
      <c r="E1502" s="18">
        <v>411364.07</v>
      </c>
    </row>
    <row r="1503" spans="1:5" hidden="1" x14ac:dyDescent="0.3">
      <c r="A1503" t="s">
        <v>205</v>
      </c>
      <c r="B1503">
        <v>3</v>
      </c>
      <c r="C1503">
        <f t="shared" si="46"/>
        <v>3</v>
      </c>
      <c r="D1503" t="str">
        <f t="shared" si="47"/>
        <v>Port Said Silos-Social Insurrance3</v>
      </c>
      <c r="E1503" s="18">
        <v>653360.07999999996</v>
      </c>
    </row>
    <row r="1504" spans="1:5" hidden="1" x14ac:dyDescent="0.3">
      <c r="A1504" t="s">
        <v>205</v>
      </c>
      <c r="B1504">
        <v>4</v>
      </c>
      <c r="C1504">
        <f t="shared" si="46"/>
        <v>4</v>
      </c>
      <c r="D1504" t="str">
        <f t="shared" si="47"/>
        <v>Port Said Silos-Social Insurrance4</v>
      </c>
      <c r="E1504" s="18">
        <v>2773108</v>
      </c>
    </row>
    <row r="1505" spans="1:5" hidden="1" x14ac:dyDescent="0.3">
      <c r="A1505" t="s">
        <v>205</v>
      </c>
      <c r="B1505">
        <v>5</v>
      </c>
      <c r="C1505">
        <f t="shared" si="46"/>
        <v>5</v>
      </c>
      <c r="D1505" t="str">
        <f t="shared" si="47"/>
        <v>Port Said Silos-Social Insurrance5</v>
      </c>
      <c r="E1505" s="18">
        <v>344418</v>
      </c>
    </row>
    <row r="1506" spans="1:5" hidden="1" x14ac:dyDescent="0.3">
      <c r="A1506" t="s">
        <v>205</v>
      </c>
      <c r="B1506">
        <v>6</v>
      </c>
      <c r="C1506">
        <f t="shared" si="46"/>
        <v>6</v>
      </c>
      <c r="D1506" t="str">
        <f t="shared" si="47"/>
        <v>Port Said Silos-Social Insurrance6</v>
      </c>
      <c r="E1506" s="18">
        <v>1595672</v>
      </c>
    </row>
    <row r="1507" spans="1:5" hidden="1" x14ac:dyDescent="0.3">
      <c r="A1507" t="s">
        <v>205</v>
      </c>
      <c r="B1507">
        <v>7</v>
      </c>
      <c r="C1507">
        <f t="shared" si="46"/>
        <v>7</v>
      </c>
      <c r="D1507" t="str">
        <f t="shared" si="47"/>
        <v>Port Said Silos-Social Insurrance7</v>
      </c>
      <c r="E1507" s="18">
        <v>440773.7</v>
      </c>
    </row>
    <row r="1508" spans="1:5" hidden="1" x14ac:dyDescent="0.3">
      <c r="A1508" t="s">
        <v>205</v>
      </c>
      <c r="B1508">
        <v>8</v>
      </c>
      <c r="C1508">
        <f t="shared" si="46"/>
        <v>8</v>
      </c>
      <c r="D1508" t="str">
        <f t="shared" si="47"/>
        <v>Port Said Silos-Social Insurrance8</v>
      </c>
      <c r="E1508" s="18">
        <v>585270</v>
      </c>
    </row>
    <row r="1509" spans="1:5" hidden="1" x14ac:dyDescent="0.3">
      <c r="A1509" t="s">
        <v>205</v>
      </c>
      <c r="B1509">
        <v>9</v>
      </c>
      <c r="C1509">
        <f t="shared" si="46"/>
        <v>9</v>
      </c>
      <c r="D1509" t="str">
        <f t="shared" si="47"/>
        <v>Port Said Silos-Social Insurrance9</v>
      </c>
      <c r="E1509" s="18">
        <v>2996951.24</v>
      </c>
    </row>
    <row r="1510" spans="1:5" hidden="1" x14ac:dyDescent="0.3">
      <c r="A1510" t="s">
        <v>205</v>
      </c>
      <c r="B1510">
        <v>10</v>
      </c>
      <c r="C1510">
        <f t="shared" si="46"/>
        <v>10</v>
      </c>
      <c r="D1510" t="str">
        <f t="shared" si="47"/>
        <v>Port Said Silos-Social Insurrance10</v>
      </c>
      <c r="E1510" s="18">
        <v>999516</v>
      </c>
    </row>
    <row r="1511" spans="1:5" hidden="1" x14ac:dyDescent="0.3">
      <c r="A1511" t="s">
        <v>205</v>
      </c>
      <c r="B1511">
        <v>11</v>
      </c>
      <c r="C1511">
        <f t="shared" si="46"/>
        <v>11</v>
      </c>
      <c r="D1511" t="str">
        <f t="shared" si="47"/>
        <v>Port Said Silos-Social Insurrance11</v>
      </c>
      <c r="E1511" s="18">
        <v>1556882.52</v>
      </c>
    </row>
    <row r="1512" spans="1:5" hidden="1" x14ac:dyDescent="0.3">
      <c r="A1512" t="s">
        <v>20</v>
      </c>
      <c r="B1512">
        <v>2</v>
      </c>
      <c r="C1512">
        <f t="shared" si="46"/>
        <v>2</v>
      </c>
      <c r="D1512" t="str">
        <f t="shared" si="47"/>
        <v>PSP Substation2</v>
      </c>
      <c r="E1512" s="18">
        <v>1160599</v>
      </c>
    </row>
    <row r="1513" spans="1:5" hidden="1" x14ac:dyDescent="0.3">
      <c r="A1513" t="s">
        <v>20</v>
      </c>
      <c r="B1513">
        <v>3</v>
      </c>
      <c r="C1513">
        <f t="shared" si="46"/>
        <v>3</v>
      </c>
      <c r="D1513" t="str">
        <f t="shared" si="47"/>
        <v>PSP Substation3</v>
      </c>
      <c r="E1513" s="18">
        <v>1834172.07</v>
      </c>
    </row>
    <row r="1514" spans="1:5" hidden="1" x14ac:dyDescent="0.3">
      <c r="A1514" t="s">
        <v>20</v>
      </c>
      <c r="B1514">
        <v>4</v>
      </c>
      <c r="C1514">
        <f t="shared" si="46"/>
        <v>4</v>
      </c>
      <c r="D1514" t="str">
        <f t="shared" si="47"/>
        <v>PSP Substation4</v>
      </c>
      <c r="E1514" s="18">
        <v>1268627.7</v>
      </c>
    </row>
    <row r="1515" spans="1:5" hidden="1" x14ac:dyDescent="0.3">
      <c r="A1515" t="s">
        <v>20</v>
      </c>
      <c r="B1515">
        <v>5</v>
      </c>
      <c r="C1515">
        <f t="shared" si="46"/>
        <v>5</v>
      </c>
      <c r="D1515" t="str">
        <f t="shared" si="47"/>
        <v>PSP Substation5</v>
      </c>
      <c r="E1515" s="18">
        <v>3991290.99</v>
      </c>
    </row>
    <row r="1516" spans="1:5" hidden="1" x14ac:dyDescent="0.3">
      <c r="A1516" t="s">
        <v>20</v>
      </c>
      <c r="B1516">
        <v>6</v>
      </c>
      <c r="C1516">
        <f t="shared" si="46"/>
        <v>6</v>
      </c>
      <c r="D1516" t="str">
        <f t="shared" si="47"/>
        <v>PSP Substation6</v>
      </c>
      <c r="E1516" s="18">
        <v>3047586.1</v>
      </c>
    </row>
    <row r="1517" spans="1:5" hidden="1" x14ac:dyDescent="0.3">
      <c r="A1517" t="s">
        <v>20</v>
      </c>
      <c r="B1517">
        <v>7</v>
      </c>
      <c r="C1517">
        <f t="shared" si="46"/>
        <v>7</v>
      </c>
      <c r="D1517" t="str">
        <f t="shared" si="47"/>
        <v>PSP Substation7</v>
      </c>
      <c r="E1517" s="18">
        <v>1780094.35</v>
      </c>
    </row>
    <row r="1518" spans="1:5" hidden="1" x14ac:dyDescent="0.3">
      <c r="A1518" t="s">
        <v>20</v>
      </c>
      <c r="B1518">
        <v>8</v>
      </c>
      <c r="C1518">
        <f t="shared" si="46"/>
        <v>8</v>
      </c>
      <c r="D1518" t="str">
        <f t="shared" si="47"/>
        <v>PSP Substation8</v>
      </c>
      <c r="E1518" s="18">
        <v>1829713.21</v>
      </c>
    </row>
    <row r="1519" spans="1:5" hidden="1" x14ac:dyDescent="0.3">
      <c r="A1519" t="s">
        <v>20</v>
      </c>
      <c r="B1519">
        <v>9</v>
      </c>
      <c r="C1519">
        <f t="shared" si="46"/>
        <v>9</v>
      </c>
      <c r="D1519" t="str">
        <f t="shared" si="47"/>
        <v>PSP Substation9</v>
      </c>
      <c r="E1519" s="18">
        <v>1314287.28</v>
      </c>
    </row>
    <row r="1520" spans="1:5" hidden="1" x14ac:dyDescent="0.3">
      <c r="A1520" t="s">
        <v>20</v>
      </c>
      <c r="B1520">
        <v>10</v>
      </c>
      <c r="C1520">
        <f t="shared" si="46"/>
        <v>10</v>
      </c>
      <c r="D1520" t="str">
        <f t="shared" si="47"/>
        <v>PSP Substation10</v>
      </c>
      <c r="E1520" s="18">
        <v>3264225.8</v>
      </c>
    </row>
    <row r="1521" spans="1:5" hidden="1" x14ac:dyDescent="0.3">
      <c r="A1521" t="s">
        <v>20</v>
      </c>
      <c r="B1521">
        <v>11</v>
      </c>
      <c r="C1521">
        <f t="shared" si="46"/>
        <v>11</v>
      </c>
      <c r="D1521" t="str">
        <f t="shared" si="47"/>
        <v>PSP Substation11</v>
      </c>
      <c r="E1521" s="18">
        <v>2606365.14</v>
      </c>
    </row>
    <row r="1522" spans="1:5" hidden="1" x14ac:dyDescent="0.3">
      <c r="A1522" t="s">
        <v>20</v>
      </c>
      <c r="B1522">
        <v>12</v>
      </c>
      <c r="C1522">
        <f t="shared" si="46"/>
        <v>12</v>
      </c>
      <c r="D1522" t="str">
        <f t="shared" si="47"/>
        <v>PSP Substation12</v>
      </c>
      <c r="E1522" s="18">
        <v>28515</v>
      </c>
    </row>
    <row r="1523" spans="1:5" hidden="1" x14ac:dyDescent="0.3">
      <c r="A1523" t="s">
        <v>186</v>
      </c>
      <c r="B1523">
        <v>29</v>
      </c>
      <c r="C1523">
        <f t="shared" si="46"/>
        <v>29</v>
      </c>
      <c r="D1523" t="str">
        <f t="shared" si="47"/>
        <v>PSP Substation - Beni Suef29</v>
      </c>
      <c r="E1523" s="18">
        <v>4326586.5</v>
      </c>
    </row>
    <row r="1524" spans="1:5" hidden="1" x14ac:dyDescent="0.3">
      <c r="A1524" t="s">
        <v>20</v>
      </c>
      <c r="B1524">
        <v>1</v>
      </c>
      <c r="C1524">
        <f t="shared" si="46"/>
        <v>1</v>
      </c>
      <c r="D1524" t="str">
        <f t="shared" si="47"/>
        <v>PSP Substation1</v>
      </c>
      <c r="E1524" s="18">
        <v>6647052.2000000002</v>
      </c>
    </row>
    <row r="1525" spans="1:5" hidden="1" x14ac:dyDescent="0.3">
      <c r="A1525" t="s">
        <v>166</v>
      </c>
      <c r="B1525">
        <v>1</v>
      </c>
      <c r="C1525">
        <f t="shared" si="46"/>
        <v>1</v>
      </c>
      <c r="D1525" t="str">
        <f t="shared" si="47"/>
        <v>PSP Substation-Retention1</v>
      </c>
      <c r="E1525" s="18">
        <v>597560.88</v>
      </c>
    </row>
    <row r="1526" spans="1:5" hidden="1" x14ac:dyDescent="0.3">
      <c r="A1526" t="s">
        <v>166</v>
      </c>
      <c r="B1526">
        <v>2</v>
      </c>
      <c r="C1526">
        <f t="shared" si="46"/>
        <v>2</v>
      </c>
      <c r="D1526" t="str">
        <f t="shared" si="47"/>
        <v>PSP Substation-Retention2</v>
      </c>
      <c r="E1526" s="18">
        <v>480264.83</v>
      </c>
    </row>
    <row r="1527" spans="1:5" hidden="1" x14ac:dyDescent="0.3">
      <c r="A1527" t="s">
        <v>166</v>
      </c>
      <c r="B1527">
        <v>3</v>
      </c>
      <c r="C1527">
        <f t="shared" si="46"/>
        <v>3</v>
      </c>
      <c r="D1527" t="str">
        <f t="shared" si="47"/>
        <v>PSP Substation-Retention3</v>
      </c>
      <c r="E1527" s="18">
        <v>536537.43999999994</v>
      </c>
    </row>
    <row r="1528" spans="1:5" hidden="1" x14ac:dyDescent="0.3">
      <c r="A1528" t="s">
        <v>166</v>
      </c>
      <c r="B1528">
        <v>4</v>
      </c>
      <c r="C1528">
        <f t="shared" si="46"/>
        <v>4</v>
      </c>
      <c r="D1528" t="str">
        <f t="shared" si="47"/>
        <v>PSP Substation-Retention4</v>
      </c>
      <c r="E1528" s="18">
        <v>1617088.7</v>
      </c>
    </row>
    <row r="1529" spans="1:5" hidden="1" x14ac:dyDescent="0.3">
      <c r="A1529" t="s">
        <v>135</v>
      </c>
      <c r="B1529">
        <v>1</v>
      </c>
      <c r="C1529">
        <f t="shared" si="46"/>
        <v>1</v>
      </c>
      <c r="D1529" t="str">
        <f t="shared" si="47"/>
        <v>Rabigh Ext. - Piles1</v>
      </c>
      <c r="E1529" s="18">
        <v>947881.6</v>
      </c>
    </row>
    <row r="1530" spans="1:5" hidden="1" x14ac:dyDescent="0.3">
      <c r="A1530" t="s">
        <v>135</v>
      </c>
      <c r="B1530">
        <v>2</v>
      </c>
      <c r="C1530">
        <f t="shared" si="46"/>
        <v>2</v>
      </c>
      <c r="D1530" t="str">
        <f t="shared" si="47"/>
        <v>Rabigh Ext. - Piles2</v>
      </c>
      <c r="E1530" s="18">
        <v>1174037</v>
      </c>
    </row>
    <row r="1531" spans="1:5" hidden="1" x14ac:dyDescent="0.3">
      <c r="A1531" t="s">
        <v>135</v>
      </c>
      <c r="B1531">
        <v>3</v>
      </c>
      <c r="C1531">
        <f t="shared" si="46"/>
        <v>3</v>
      </c>
      <c r="D1531" t="str">
        <f t="shared" si="47"/>
        <v>Rabigh Ext. - Piles3</v>
      </c>
      <c r="E1531" s="18">
        <v>966227</v>
      </c>
    </row>
    <row r="1532" spans="1:5" hidden="1" x14ac:dyDescent="0.3">
      <c r="A1532" t="s">
        <v>135</v>
      </c>
      <c r="B1532">
        <v>4</v>
      </c>
      <c r="C1532">
        <f t="shared" si="46"/>
        <v>4</v>
      </c>
      <c r="D1532" t="str">
        <f t="shared" si="47"/>
        <v>Rabigh Ext. - Piles4</v>
      </c>
      <c r="E1532" s="18">
        <v>1787056</v>
      </c>
    </row>
    <row r="1533" spans="1:5" hidden="1" x14ac:dyDescent="0.3">
      <c r="A1533" t="s">
        <v>135</v>
      </c>
      <c r="B1533">
        <v>5</v>
      </c>
      <c r="C1533">
        <f t="shared" ref="C1533:C1596" si="48">ROUNDDOWN(B1533,0)</f>
        <v>5</v>
      </c>
      <c r="D1533" t="str">
        <f t="shared" ref="D1533:D1596" si="49">A1533&amp;C1533</f>
        <v>Rabigh Ext. - Piles5</v>
      </c>
      <c r="E1533" s="18">
        <v>1130623</v>
      </c>
    </row>
    <row r="1534" spans="1:5" hidden="1" x14ac:dyDescent="0.3">
      <c r="A1534" t="s">
        <v>135</v>
      </c>
      <c r="B1534">
        <v>6</v>
      </c>
      <c r="C1534">
        <f t="shared" si="48"/>
        <v>6</v>
      </c>
      <c r="D1534" t="str">
        <f t="shared" si="49"/>
        <v>Rabigh Ext. - Piles6</v>
      </c>
      <c r="E1534" s="18">
        <v>2013847.54</v>
      </c>
    </row>
    <row r="1535" spans="1:5" hidden="1" x14ac:dyDescent="0.3">
      <c r="A1535" t="s">
        <v>227</v>
      </c>
      <c r="B1535">
        <v>1</v>
      </c>
      <c r="C1535">
        <f t="shared" si="48"/>
        <v>1</v>
      </c>
      <c r="D1535" t="str">
        <f t="shared" si="49"/>
        <v>Rabigh Ext. - Piles- DP1</v>
      </c>
      <c r="E1535" s="18">
        <v>195500</v>
      </c>
    </row>
    <row r="1536" spans="1:5" hidden="1" x14ac:dyDescent="0.3">
      <c r="A1536" t="s">
        <v>227</v>
      </c>
      <c r="B1536">
        <v>2</v>
      </c>
      <c r="C1536">
        <f t="shared" si="48"/>
        <v>2</v>
      </c>
      <c r="D1536" t="str">
        <f t="shared" si="49"/>
        <v>Rabigh Ext. - Piles- DP2</v>
      </c>
      <c r="E1536" s="18">
        <v>5181540</v>
      </c>
    </row>
    <row r="1537" spans="1:5" hidden="1" x14ac:dyDescent="0.3">
      <c r="A1537" t="s">
        <v>146</v>
      </c>
      <c r="B1537">
        <v>1</v>
      </c>
      <c r="C1537">
        <f t="shared" si="48"/>
        <v>1</v>
      </c>
      <c r="D1537" t="str">
        <f t="shared" si="49"/>
        <v>Rabigh Ext. -Building1</v>
      </c>
      <c r="E1537" s="18">
        <v>2660254.84</v>
      </c>
    </row>
    <row r="1538" spans="1:5" hidden="1" x14ac:dyDescent="0.3">
      <c r="A1538" t="s">
        <v>146</v>
      </c>
      <c r="B1538">
        <v>2</v>
      </c>
      <c r="C1538">
        <f t="shared" si="48"/>
        <v>2</v>
      </c>
      <c r="D1538" t="str">
        <f t="shared" si="49"/>
        <v>Rabigh Ext. -Building2</v>
      </c>
      <c r="E1538" s="18">
        <v>4708047.7699999996</v>
      </c>
    </row>
    <row r="1539" spans="1:5" hidden="1" x14ac:dyDescent="0.3">
      <c r="A1539" t="s">
        <v>226</v>
      </c>
      <c r="B1539">
        <v>1</v>
      </c>
      <c r="C1539">
        <f t="shared" si="48"/>
        <v>1</v>
      </c>
      <c r="D1539" t="str">
        <f t="shared" si="49"/>
        <v>Rabigh Ext. -Building- DP1</v>
      </c>
      <c r="E1539" s="18">
        <v>10000000</v>
      </c>
    </row>
    <row r="1540" spans="1:5" hidden="1" x14ac:dyDescent="0.3">
      <c r="A1540" t="s">
        <v>226</v>
      </c>
      <c r="B1540">
        <v>2</v>
      </c>
      <c r="C1540">
        <f t="shared" si="48"/>
        <v>2</v>
      </c>
      <c r="D1540" t="str">
        <f t="shared" si="49"/>
        <v>Rabigh Ext. -Building- DP2</v>
      </c>
      <c r="E1540" s="18">
        <v>5000000</v>
      </c>
    </row>
    <row r="1541" spans="1:5" hidden="1" x14ac:dyDescent="0.3">
      <c r="A1541" t="s">
        <v>226</v>
      </c>
      <c r="B1541">
        <v>3</v>
      </c>
      <c r="C1541">
        <f t="shared" si="48"/>
        <v>3</v>
      </c>
      <c r="D1541" t="str">
        <f t="shared" si="49"/>
        <v>Rabigh Ext. -Building- DP3</v>
      </c>
      <c r="E1541" s="18">
        <v>49209592.039999999</v>
      </c>
    </row>
    <row r="1542" spans="1:5" hidden="1" x14ac:dyDescent="0.3">
      <c r="A1542" t="s">
        <v>93</v>
      </c>
      <c r="B1542">
        <v>1</v>
      </c>
      <c r="C1542">
        <f t="shared" si="48"/>
        <v>1</v>
      </c>
      <c r="D1542" t="str">
        <f t="shared" si="49"/>
        <v>Radamis-Concrete1</v>
      </c>
      <c r="E1542" s="18">
        <v>10000000</v>
      </c>
    </row>
    <row r="1543" spans="1:5" hidden="1" x14ac:dyDescent="0.3">
      <c r="A1543" t="s">
        <v>93</v>
      </c>
      <c r="B1543">
        <v>2</v>
      </c>
      <c r="C1543">
        <f t="shared" si="48"/>
        <v>2</v>
      </c>
      <c r="D1543" t="str">
        <f t="shared" si="49"/>
        <v>Radamis-Concrete2</v>
      </c>
      <c r="E1543" s="18">
        <v>10000000</v>
      </c>
    </row>
    <row r="1544" spans="1:5" hidden="1" x14ac:dyDescent="0.3">
      <c r="A1544" t="s">
        <v>270</v>
      </c>
      <c r="B1544">
        <v>1</v>
      </c>
      <c r="C1544">
        <f t="shared" si="48"/>
        <v>1</v>
      </c>
      <c r="D1544" t="str">
        <f t="shared" si="49"/>
        <v>Radamis-H11</v>
      </c>
      <c r="E1544" s="18">
        <v>5000000</v>
      </c>
    </row>
    <row r="1545" spans="1:5" hidden="1" x14ac:dyDescent="0.3">
      <c r="A1545" t="s">
        <v>270</v>
      </c>
      <c r="B1545">
        <v>2</v>
      </c>
      <c r="C1545">
        <f t="shared" si="48"/>
        <v>2</v>
      </c>
      <c r="D1545" t="str">
        <f t="shared" si="49"/>
        <v>Radamis-H12</v>
      </c>
      <c r="E1545" s="18">
        <v>3000000</v>
      </c>
    </row>
    <row r="1546" spans="1:5" hidden="1" x14ac:dyDescent="0.3">
      <c r="A1546" t="s">
        <v>270</v>
      </c>
      <c r="B1546">
        <v>3</v>
      </c>
      <c r="C1546">
        <f t="shared" si="48"/>
        <v>3</v>
      </c>
      <c r="D1546" t="str">
        <f t="shared" si="49"/>
        <v>Radamis-H13</v>
      </c>
      <c r="E1546" s="18">
        <v>5000000</v>
      </c>
    </row>
    <row r="1547" spans="1:5" hidden="1" x14ac:dyDescent="0.3">
      <c r="A1547" t="s">
        <v>270</v>
      </c>
      <c r="B1547">
        <v>4</v>
      </c>
      <c r="C1547">
        <f t="shared" si="48"/>
        <v>4</v>
      </c>
      <c r="D1547" t="str">
        <f t="shared" si="49"/>
        <v>Radamis-H14</v>
      </c>
      <c r="E1547" s="18">
        <v>3000000</v>
      </c>
    </row>
    <row r="1548" spans="1:5" hidden="1" x14ac:dyDescent="0.3">
      <c r="A1548" t="s">
        <v>270</v>
      </c>
      <c r="B1548">
        <v>5</v>
      </c>
      <c r="C1548">
        <f t="shared" si="48"/>
        <v>5</v>
      </c>
      <c r="D1548" t="str">
        <f t="shared" si="49"/>
        <v>Radamis-H15</v>
      </c>
      <c r="E1548" s="18">
        <v>10000000</v>
      </c>
    </row>
    <row r="1549" spans="1:5" hidden="1" x14ac:dyDescent="0.3">
      <c r="A1549" t="s">
        <v>270</v>
      </c>
      <c r="B1549">
        <v>6</v>
      </c>
      <c r="C1549">
        <f t="shared" si="48"/>
        <v>6</v>
      </c>
      <c r="D1549" t="str">
        <f t="shared" si="49"/>
        <v>Radamis-H16</v>
      </c>
      <c r="E1549" s="18">
        <v>10000000</v>
      </c>
    </row>
    <row r="1550" spans="1:5" hidden="1" x14ac:dyDescent="0.3">
      <c r="A1550" t="s">
        <v>270</v>
      </c>
      <c r="B1550">
        <v>7</v>
      </c>
      <c r="C1550">
        <f t="shared" si="48"/>
        <v>7</v>
      </c>
      <c r="D1550" t="str">
        <f t="shared" si="49"/>
        <v>Radamis-H17</v>
      </c>
      <c r="E1550" s="18">
        <v>5000000</v>
      </c>
    </row>
    <row r="1551" spans="1:5" hidden="1" x14ac:dyDescent="0.3">
      <c r="A1551" t="s">
        <v>270</v>
      </c>
      <c r="B1551">
        <v>8</v>
      </c>
      <c r="C1551">
        <f t="shared" si="48"/>
        <v>8</v>
      </c>
      <c r="D1551" t="str">
        <f t="shared" si="49"/>
        <v>Radamis-H18</v>
      </c>
      <c r="E1551" s="18">
        <v>10000000</v>
      </c>
    </row>
    <row r="1552" spans="1:5" hidden="1" x14ac:dyDescent="0.3">
      <c r="A1552" t="s">
        <v>270</v>
      </c>
      <c r="B1552">
        <v>9</v>
      </c>
      <c r="C1552">
        <f t="shared" si="48"/>
        <v>9</v>
      </c>
      <c r="D1552" t="str">
        <f t="shared" si="49"/>
        <v>Radamis-H19</v>
      </c>
      <c r="E1552" s="18">
        <v>10000000</v>
      </c>
    </row>
    <row r="1553" spans="1:5" hidden="1" x14ac:dyDescent="0.3">
      <c r="A1553" t="s">
        <v>270</v>
      </c>
      <c r="B1553">
        <v>10</v>
      </c>
      <c r="C1553">
        <f t="shared" si="48"/>
        <v>10</v>
      </c>
      <c r="D1553" t="str">
        <f t="shared" si="49"/>
        <v>Radamis-H110</v>
      </c>
      <c r="E1553" s="18">
        <v>10000000</v>
      </c>
    </row>
    <row r="1554" spans="1:5" hidden="1" x14ac:dyDescent="0.3">
      <c r="A1554" t="s">
        <v>270</v>
      </c>
      <c r="B1554">
        <v>11</v>
      </c>
      <c r="C1554">
        <f t="shared" si="48"/>
        <v>11</v>
      </c>
      <c r="D1554" t="str">
        <f t="shared" si="49"/>
        <v>Radamis-H111</v>
      </c>
      <c r="E1554" s="18">
        <v>15000000</v>
      </c>
    </row>
    <row r="1555" spans="1:5" hidden="1" x14ac:dyDescent="0.3">
      <c r="A1555" t="s">
        <v>270</v>
      </c>
      <c r="B1555">
        <v>13</v>
      </c>
      <c r="C1555">
        <f t="shared" si="48"/>
        <v>13</v>
      </c>
      <c r="D1555" t="str">
        <f t="shared" si="49"/>
        <v>Radamis-H113</v>
      </c>
      <c r="E1555" s="18">
        <v>10000000</v>
      </c>
    </row>
    <row r="1556" spans="1:5" hidden="1" x14ac:dyDescent="0.3">
      <c r="A1556" t="s">
        <v>270</v>
      </c>
      <c r="B1556">
        <v>15</v>
      </c>
      <c r="C1556">
        <f t="shared" si="48"/>
        <v>15</v>
      </c>
      <c r="D1556" t="str">
        <f t="shared" si="49"/>
        <v>Radamis-H115</v>
      </c>
      <c r="E1556" s="18">
        <v>10000000</v>
      </c>
    </row>
    <row r="1557" spans="1:5" hidden="1" x14ac:dyDescent="0.3">
      <c r="A1557" t="s">
        <v>270</v>
      </c>
      <c r="B1557">
        <v>16</v>
      </c>
      <c r="C1557">
        <f t="shared" si="48"/>
        <v>16</v>
      </c>
      <c r="D1557" t="str">
        <f t="shared" si="49"/>
        <v>Radamis-H116</v>
      </c>
      <c r="E1557" s="18">
        <v>15000000</v>
      </c>
    </row>
    <row r="1558" spans="1:5" hidden="1" x14ac:dyDescent="0.3">
      <c r="A1558" t="s">
        <v>270</v>
      </c>
      <c r="B1558">
        <v>17</v>
      </c>
      <c r="C1558">
        <f t="shared" si="48"/>
        <v>17</v>
      </c>
      <c r="D1558" t="str">
        <f t="shared" si="49"/>
        <v>Radamis-H117</v>
      </c>
      <c r="E1558" s="18">
        <v>18000000</v>
      </c>
    </row>
    <row r="1559" spans="1:5" hidden="1" x14ac:dyDescent="0.3">
      <c r="A1559" t="s">
        <v>270</v>
      </c>
      <c r="B1559">
        <v>18</v>
      </c>
      <c r="C1559">
        <f t="shared" si="48"/>
        <v>18</v>
      </c>
      <c r="D1559" t="str">
        <f t="shared" si="49"/>
        <v>Radamis-H118</v>
      </c>
      <c r="E1559" s="18">
        <v>10000000</v>
      </c>
    </row>
    <row r="1560" spans="1:5" hidden="1" x14ac:dyDescent="0.3">
      <c r="A1560" t="s">
        <v>270</v>
      </c>
      <c r="B1560">
        <v>19</v>
      </c>
      <c r="C1560">
        <f t="shared" si="48"/>
        <v>19</v>
      </c>
      <c r="D1560" t="str">
        <f t="shared" si="49"/>
        <v>Radamis-H119</v>
      </c>
      <c r="E1560" s="18">
        <v>16000000</v>
      </c>
    </row>
    <row r="1561" spans="1:5" hidden="1" x14ac:dyDescent="0.3">
      <c r="A1561" t="s">
        <v>270</v>
      </c>
      <c r="B1561">
        <v>20</v>
      </c>
      <c r="C1561">
        <f t="shared" si="48"/>
        <v>20</v>
      </c>
      <c r="D1561" t="str">
        <f t="shared" si="49"/>
        <v>Radamis-H120</v>
      </c>
      <c r="E1561" s="18">
        <v>10000000</v>
      </c>
    </row>
    <row r="1562" spans="1:5" hidden="1" x14ac:dyDescent="0.3">
      <c r="A1562" t="s">
        <v>270</v>
      </c>
      <c r="B1562">
        <v>21</v>
      </c>
      <c r="C1562">
        <f t="shared" si="48"/>
        <v>21</v>
      </c>
      <c r="D1562" t="str">
        <f t="shared" si="49"/>
        <v>Radamis-H121</v>
      </c>
      <c r="E1562" s="18">
        <v>10000000</v>
      </c>
    </row>
    <row r="1563" spans="1:5" hidden="1" x14ac:dyDescent="0.3">
      <c r="A1563" t="s">
        <v>270</v>
      </c>
      <c r="B1563">
        <v>22</v>
      </c>
      <c r="C1563">
        <f t="shared" si="48"/>
        <v>22</v>
      </c>
      <c r="D1563" t="str">
        <f t="shared" si="49"/>
        <v>Radamis-H122</v>
      </c>
      <c r="E1563" s="18">
        <v>10000000</v>
      </c>
    </row>
    <row r="1564" spans="1:5" hidden="1" x14ac:dyDescent="0.3">
      <c r="A1564" t="s">
        <v>270</v>
      </c>
      <c r="B1564">
        <v>23</v>
      </c>
      <c r="C1564">
        <f t="shared" si="48"/>
        <v>23</v>
      </c>
      <c r="D1564" t="str">
        <f t="shared" si="49"/>
        <v>Radamis-H123</v>
      </c>
      <c r="E1564" s="18">
        <v>10000000</v>
      </c>
    </row>
    <row r="1565" spans="1:5" hidden="1" x14ac:dyDescent="0.3">
      <c r="A1565" t="s">
        <v>270</v>
      </c>
      <c r="B1565">
        <v>24</v>
      </c>
      <c r="C1565">
        <f t="shared" si="48"/>
        <v>24</v>
      </c>
      <c r="D1565" t="str">
        <f t="shared" si="49"/>
        <v>Radamis-H124</v>
      </c>
      <c r="E1565" s="18">
        <v>10000000</v>
      </c>
    </row>
    <row r="1566" spans="1:5" hidden="1" x14ac:dyDescent="0.3">
      <c r="A1566" t="s">
        <v>270</v>
      </c>
      <c r="B1566">
        <v>25</v>
      </c>
      <c r="C1566">
        <f t="shared" si="48"/>
        <v>25</v>
      </c>
      <c r="D1566" t="str">
        <f t="shared" si="49"/>
        <v>Radamis-H125</v>
      </c>
      <c r="E1566" s="18">
        <v>10000000</v>
      </c>
    </row>
    <row r="1567" spans="1:5" hidden="1" x14ac:dyDescent="0.3">
      <c r="A1567" t="s">
        <v>270</v>
      </c>
      <c r="B1567">
        <v>26</v>
      </c>
      <c r="C1567">
        <f t="shared" si="48"/>
        <v>26</v>
      </c>
      <c r="D1567" t="str">
        <f t="shared" si="49"/>
        <v>Radamis-H126</v>
      </c>
      <c r="E1567" s="18">
        <v>10000000</v>
      </c>
    </row>
    <row r="1568" spans="1:5" hidden="1" x14ac:dyDescent="0.3">
      <c r="A1568" t="s">
        <v>270</v>
      </c>
      <c r="B1568">
        <v>27</v>
      </c>
      <c r="C1568">
        <f t="shared" si="48"/>
        <v>27</v>
      </c>
      <c r="D1568" t="str">
        <f t="shared" si="49"/>
        <v>Radamis-H127</v>
      </c>
      <c r="E1568" s="18">
        <v>10000000</v>
      </c>
    </row>
    <row r="1569" spans="1:5" hidden="1" x14ac:dyDescent="0.3">
      <c r="A1569" t="s">
        <v>270</v>
      </c>
      <c r="B1569">
        <v>28</v>
      </c>
      <c r="C1569">
        <f t="shared" si="48"/>
        <v>28</v>
      </c>
      <c r="D1569" t="str">
        <f t="shared" si="49"/>
        <v>Radamis-H128</v>
      </c>
      <c r="E1569" s="18">
        <v>10000000</v>
      </c>
    </row>
    <row r="1570" spans="1:5" hidden="1" x14ac:dyDescent="0.3">
      <c r="A1570" t="s">
        <v>270</v>
      </c>
      <c r="B1570">
        <v>29</v>
      </c>
      <c r="C1570">
        <f t="shared" si="48"/>
        <v>29</v>
      </c>
      <c r="D1570" t="str">
        <f t="shared" si="49"/>
        <v>Radamis-H129</v>
      </c>
      <c r="E1570" s="18">
        <v>10000000</v>
      </c>
    </row>
    <row r="1571" spans="1:5" hidden="1" x14ac:dyDescent="0.3">
      <c r="A1571" t="s">
        <v>270</v>
      </c>
      <c r="B1571">
        <v>30</v>
      </c>
      <c r="C1571">
        <f t="shared" si="48"/>
        <v>30</v>
      </c>
      <c r="D1571" t="str">
        <f t="shared" si="49"/>
        <v>Radamis-H130</v>
      </c>
      <c r="E1571" s="18">
        <v>10000000</v>
      </c>
    </row>
    <row r="1572" spans="1:5" hidden="1" x14ac:dyDescent="0.3">
      <c r="A1572" t="s">
        <v>270</v>
      </c>
      <c r="B1572">
        <v>31</v>
      </c>
      <c r="C1572">
        <f t="shared" si="48"/>
        <v>31</v>
      </c>
      <c r="D1572" t="str">
        <f t="shared" si="49"/>
        <v>Radamis-H131</v>
      </c>
      <c r="E1572" s="18">
        <v>20000000</v>
      </c>
    </row>
    <row r="1573" spans="1:5" hidden="1" x14ac:dyDescent="0.3">
      <c r="A1573" t="s">
        <v>270</v>
      </c>
      <c r="B1573">
        <v>32</v>
      </c>
      <c r="C1573">
        <f t="shared" si="48"/>
        <v>32</v>
      </c>
      <c r="D1573" t="str">
        <f t="shared" si="49"/>
        <v>Radamis-H132</v>
      </c>
      <c r="E1573" s="18">
        <v>30000000</v>
      </c>
    </row>
    <row r="1574" spans="1:5" hidden="1" x14ac:dyDescent="0.3">
      <c r="A1574" t="s">
        <v>270</v>
      </c>
      <c r="B1574">
        <v>33</v>
      </c>
      <c r="C1574">
        <f t="shared" si="48"/>
        <v>33</v>
      </c>
      <c r="D1574" t="str">
        <f t="shared" si="49"/>
        <v>Radamis-H133</v>
      </c>
      <c r="E1574" s="18">
        <v>30000000</v>
      </c>
    </row>
    <row r="1575" spans="1:5" hidden="1" x14ac:dyDescent="0.3">
      <c r="A1575" t="s">
        <v>270</v>
      </c>
      <c r="B1575">
        <v>34</v>
      </c>
      <c r="C1575">
        <f t="shared" si="48"/>
        <v>34</v>
      </c>
      <c r="D1575" t="str">
        <f t="shared" si="49"/>
        <v>Radamis-H134</v>
      </c>
      <c r="E1575" s="18">
        <v>10000000</v>
      </c>
    </row>
    <row r="1576" spans="1:5" hidden="1" x14ac:dyDescent="0.3">
      <c r="A1576" t="s">
        <v>270</v>
      </c>
      <c r="B1576">
        <v>35</v>
      </c>
      <c r="C1576">
        <f t="shared" si="48"/>
        <v>35</v>
      </c>
      <c r="D1576" t="str">
        <f t="shared" si="49"/>
        <v>Radamis-H135</v>
      </c>
      <c r="E1576" s="18">
        <v>20000000</v>
      </c>
    </row>
    <row r="1577" spans="1:5" hidden="1" x14ac:dyDescent="0.3">
      <c r="A1577" t="s">
        <v>270</v>
      </c>
      <c r="B1577">
        <v>36</v>
      </c>
      <c r="C1577">
        <f t="shared" si="48"/>
        <v>36</v>
      </c>
      <c r="D1577" t="str">
        <f t="shared" si="49"/>
        <v>Radamis-H136</v>
      </c>
      <c r="E1577" s="18">
        <v>25000000</v>
      </c>
    </row>
    <row r="1578" spans="1:5" hidden="1" x14ac:dyDescent="0.3">
      <c r="A1578" t="s">
        <v>270</v>
      </c>
      <c r="B1578">
        <v>37</v>
      </c>
      <c r="C1578">
        <f t="shared" si="48"/>
        <v>37</v>
      </c>
      <c r="D1578" t="str">
        <f t="shared" si="49"/>
        <v>Radamis-H137</v>
      </c>
      <c r="E1578" s="18">
        <v>20000000</v>
      </c>
    </row>
    <row r="1579" spans="1:5" hidden="1" x14ac:dyDescent="0.3">
      <c r="A1579" t="s">
        <v>270</v>
      </c>
      <c r="B1579">
        <v>38</v>
      </c>
      <c r="C1579">
        <f t="shared" si="48"/>
        <v>38</v>
      </c>
      <c r="D1579" t="str">
        <f t="shared" si="49"/>
        <v>Radamis-H138</v>
      </c>
      <c r="E1579" s="18">
        <v>10000000</v>
      </c>
    </row>
    <row r="1580" spans="1:5" hidden="1" x14ac:dyDescent="0.3">
      <c r="A1580" t="s">
        <v>270</v>
      </c>
      <c r="B1580">
        <v>39</v>
      </c>
      <c r="C1580">
        <f t="shared" si="48"/>
        <v>39</v>
      </c>
      <c r="D1580" t="str">
        <f t="shared" si="49"/>
        <v>Radamis-H139</v>
      </c>
      <c r="E1580" s="18">
        <v>20000000</v>
      </c>
    </row>
    <row r="1581" spans="1:5" hidden="1" x14ac:dyDescent="0.3">
      <c r="A1581" t="s">
        <v>270</v>
      </c>
      <c r="B1581">
        <v>40</v>
      </c>
      <c r="C1581">
        <f t="shared" si="48"/>
        <v>40</v>
      </c>
      <c r="D1581" t="str">
        <f t="shared" si="49"/>
        <v>Radamis-H140</v>
      </c>
      <c r="E1581" s="18">
        <v>20000000</v>
      </c>
    </row>
    <row r="1582" spans="1:5" hidden="1" x14ac:dyDescent="0.3">
      <c r="A1582" t="s">
        <v>122</v>
      </c>
      <c r="B1582">
        <v>1</v>
      </c>
      <c r="C1582">
        <f t="shared" si="48"/>
        <v>1</v>
      </c>
      <c r="D1582" t="str">
        <f t="shared" si="49"/>
        <v>Radamis-Rooms Fitout1</v>
      </c>
      <c r="E1582" s="18">
        <v>250000</v>
      </c>
    </row>
    <row r="1583" spans="1:5" hidden="1" x14ac:dyDescent="0.3">
      <c r="A1583" t="s">
        <v>122</v>
      </c>
      <c r="B1583">
        <v>2</v>
      </c>
      <c r="C1583">
        <f t="shared" si="48"/>
        <v>2</v>
      </c>
      <c r="D1583" t="str">
        <f t="shared" si="49"/>
        <v>Radamis-Rooms Fitout2</v>
      </c>
      <c r="E1583" s="18">
        <v>500000</v>
      </c>
    </row>
    <row r="1584" spans="1:5" hidden="1" x14ac:dyDescent="0.3">
      <c r="A1584" t="s">
        <v>122</v>
      </c>
      <c r="B1584">
        <v>3</v>
      </c>
      <c r="C1584">
        <f t="shared" si="48"/>
        <v>3</v>
      </c>
      <c r="D1584" t="str">
        <f t="shared" si="49"/>
        <v>Radamis-Rooms Fitout3</v>
      </c>
      <c r="E1584" s="18">
        <v>15000000</v>
      </c>
    </row>
    <row r="1585" spans="1:5" hidden="1" x14ac:dyDescent="0.3">
      <c r="A1585" t="s">
        <v>122</v>
      </c>
      <c r="B1585">
        <v>4</v>
      </c>
      <c r="C1585">
        <f t="shared" si="48"/>
        <v>4</v>
      </c>
      <c r="D1585" t="str">
        <f t="shared" si="49"/>
        <v>Radamis-Rooms Fitout4</v>
      </c>
      <c r="E1585" s="18">
        <v>4000000</v>
      </c>
    </row>
    <row r="1586" spans="1:5" hidden="1" x14ac:dyDescent="0.3">
      <c r="A1586" t="s">
        <v>147</v>
      </c>
      <c r="B1586">
        <v>1</v>
      </c>
      <c r="C1586">
        <f t="shared" si="48"/>
        <v>1</v>
      </c>
      <c r="D1586" t="str">
        <f t="shared" si="49"/>
        <v>Red Sea Museum1</v>
      </c>
      <c r="E1586" s="18">
        <v>2918717</v>
      </c>
    </row>
    <row r="1587" spans="1:5" hidden="1" x14ac:dyDescent="0.3">
      <c r="A1587" t="s">
        <v>147</v>
      </c>
      <c r="B1587">
        <v>2</v>
      </c>
      <c r="C1587">
        <f t="shared" si="48"/>
        <v>2</v>
      </c>
      <c r="D1587" t="str">
        <f t="shared" si="49"/>
        <v>Red Sea Museum2</v>
      </c>
      <c r="E1587" s="18">
        <v>2114752.9300000002</v>
      </c>
    </row>
    <row r="1588" spans="1:5" hidden="1" x14ac:dyDescent="0.3">
      <c r="A1588" t="s">
        <v>147</v>
      </c>
      <c r="B1588">
        <v>1</v>
      </c>
      <c r="C1588">
        <f t="shared" si="48"/>
        <v>1</v>
      </c>
      <c r="D1588" t="str">
        <f t="shared" si="49"/>
        <v>Red Sea Museum1</v>
      </c>
      <c r="E1588" s="18">
        <v>2300000</v>
      </c>
    </row>
    <row r="1589" spans="1:5" hidden="1" x14ac:dyDescent="0.3">
      <c r="A1589" t="s">
        <v>147</v>
      </c>
      <c r="B1589">
        <v>2</v>
      </c>
      <c r="C1589">
        <f t="shared" si="48"/>
        <v>2</v>
      </c>
      <c r="D1589" t="str">
        <f t="shared" si="49"/>
        <v>Red Sea Museum2</v>
      </c>
      <c r="E1589" s="18">
        <v>2300000</v>
      </c>
    </row>
    <row r="1590" spans="1:5" hidden="1" x14ac:dyDescent="0.3">
      <c r="A1590" t="s">
        <v>147</v>
      </c>
      <c r="B1590">
        <v>3</v>
      </c>
      <c r="C1590">
        <f t="shared" si="48"/>
        <v>3</v>
      </c>
      <c r="D1590" t="str">
        <f t="shared" si="49"/>
        <v>Red Sea Museum3</v>
      </c>
      <c r="E1590" s="18">
        <v>4443406</v>
      </c>
    </row>
    <row r="1591" spans="1:5" hidden="1" x14ac:dyDescent="0.3">
      <c r="A1591" t="s">
        <v>65</v>
      </c>
      <c r="B1591">
        <v>1</v>
      </c>
      <c r="C1591">
        <f t="shared" si="48"/>
        <v>1</v>
      </c>
      <c r="D1591" t="str">
        <f t="shared" si="49"/>
        <v>Ring Road - El Marg1</v>
      </c>
      <c r="E1591" s="18">
        <v>45719198.399999999</v>
      </c>
    </row>
    <row r="1592" spans="1:5" hidden="1" x14ac:dyDescent="0.3">
      <c r="A1592" t="s">
        <v>65</v>
      </c>
      <c r="B1592">
        <v>2</v>
      </c>
      <c r="C1592">
        <f t="shared" si="48"/>
        <v>2</v>
      </c>
      <c r="D1592" t="str">
        <f t="shared" si="49"/>
        <v>Ring Road - El Marg2</v>
      </c>
      <c r="E1592" s="18">
        <v>9576635.3000000007</v>
      </c>
    </row>
    <row r="1593" spans="1:5" hidden="1" x14ac:dyDescent="0.3">
      <c r="A1593" t="s">
        <v>65</v>
      </c>
      <c r="B1593">
        <v>3</v>
      </c>
      <c r="C1593">
        <f t="shared" si="48"/>
        <v>3</v>
      </c>
      <c r="D1593" t="str">
        <f t="shared" si="49"/>
        <v>Ring Road - El Marg3</v>
      </c>
      <c r="E1593" s="18">
        <v>13773926.1</v>
      </c>
    </row>
    <row r="1594" spans="1:5" hidden="1" x14ac:dyDescent="0.3">
      <c r="A1594" t="s">
        <v>65</v>
      </c>
      <c r="B1594">
        <v>4</v>
      </c>
      <c r="C1594">
        <f t="shared" si="48"/>
        <v>4</v>
      </c>
      <c r="D1594" t="str">
        <f t="shared" si="49"/>
        <v>Ring Road - El Marg4</v>
      </c>
      <c r="E1594" s="18">
        <v>4525661.3</v>
      </c>
    </row>
    <row r="1595" spans="1:5" hidden="1" x14ac:dyDescent="0.3">
      <c r="A1595" t="s">
        <v>65</v>
      </c>
      <c r="B1595">
        <v>5</v>
      </c>
      <c r="C1595">
        <f t="shared" si="48"/>
        <v>5</v>
      </c>
      <c r="D1595" t="str">
        <f t="shared" si="49"/>
        <v>Ring Road - El Marg5</v>
      </c>
      <c r="E1595" s="18">
        <v>2097964.2999999998</v>
      </c>
    </row>
    <row r="1596" spans="1:5" hidden="1" x14ac:dyDescent="0.3">
      <c r="A1596" t="s">
        <v>65</v>
      </c>
      <c r="B1596">
        <v>6</v>
      </c>
      <c r="C1596">
        <f t="shared" si="48"/>
        <v>6</v>
      </c>
      <c r="D1596" t="str">
        <f t="shared" si="49"/>
        <v>Ring Road - El Marg6</v>
      </c>
      <c r="E1596" s="18">
        <v>1156719</v>
      </c>
    </row>
    <row r="1597" spans="1:5" hidden="1" x14ac:dyDescent="0.3">
      <c r="A1597" t="s">
        <v>65</v>
      </c>
      <c r="B1597">
        <v>7</v>
      </c>
      <c r="C1597">
        <f t="shared" ref="C1597:C1660" si="50">ROUNDDOWN(B1597,0)</f>
        <v>7</v>
      </c>
      <c r="D1597" t="str">
        <f t="shared" ref="D1597:D1660" si="51">A1597&amp;C1597</f>
        <v>Ring Road - El Marg7</v>
      </c>
      <c r="E1597" s="18">
        <v>2151897.2999999998</v>
      </c>
    </row>
    <row r="1598" spans="1:5" hidden="1" x14ac:dyDescent="0.3">
      <c r="A1598" t="s">
        <v>65</v>
      </c>
      <c r="B1598">
        <v>8</v>
      </c>
      <c r="C1598">
        <f t="shared" si="50"/>
        <v>8</v>
      </c>
      <c r="D1598" t="str">
        <f t="shared" si="51"/>
        <v>Ring Road - El Marg8</v>
      </c>
      <c r="E1598" s="18">
        <v>3742254.85</v>
      </c>
    </row>
    <row r="1599" spans="1:5" hidden="1" x14ac:dyDescent="0.3">
      <c r="A1599" t="s">
        <v>65</v>
      </c>
      <c r="B1599">
        <v>9</v>
      </c>
      <c r="C1599">
        <f t="shared" si="50"/>
        <v>9</v>
      </c>
      <c r="D1599" t="str">
        <f t="shared" si="51"/>
        <v>Ring Road - El Marg9</v>
      </c>
      <c r="E1599" s="18">
        <v>4020500.85</v>
      </c>
    </row>
    <row r="1600" spans="1:5" hidden="1" x14ac:dyDescent="0.3">
      <c r="A1600" t="s">
        <v>65</v>
      </c>
      <c r="B1600">
        <v>10</v>
      </c>
      <c r="C1600">
        <f t="shared" si="50"/>
        <v>10</v>
      </c>
      <c r="D1600" t="str">
        <f t="shared" si="51"/>
        <v>Ring Road - El Marg10</v>
      </c>
      <c r="E1600" s="18">
        <v>2795847.4</v>
      </c>
    </row>
    <row r="1601" spans="1:5" hidden="1" x14ac:dyDescent="0.3">
      <c r="A1601" t="s">
        <v>65</v>
      </c>
      <c r="B1601">
        <v>11</v>
      </c>
      <c r="C1601">
        <f t="shared" si="50"/>
        <v>11</v>
      </c>
      <c r="D1601" t="str">
        <f t="shared" si="51"/>
        <v>Ring Road - El Marg11</v>
      </c>
      <c r="E1601" s="18">
        <v>1E-4</v>
      </c>
    </row>
    <row r="1602" spans="1:5" hidden="1" x14ac:dyDescent="0.3">
      <c r="A1602" t="s">
        <v>65</v>
      </c>
      <c r="B1602">
        <v>12</v>
      </c>
      <c r="C1602">
        <f t="shared" si="50"/>
        <v>12</v>
      </c>
      <c r="D1602" t="str">
        <f t="shared" si="51"/>
        <v>Ring Road - El Marg12</v>
      </c>
      <c r="E1602" s="18">
        <v>1E-4</v>
      </c>
    </row>
    <row r="1603" spans="1:5" hidden="1" x14ac:dyDescent="0.3">
      <c r="A1603" t="s">
        <v>65</v>
      </c>
      <c r="B1603">
        <v>13</v>
      </c>
      <c r="C1603">
        <f t="shared" si="50"/>
        <v>13</v>
      </c>
      <c r="D1603" t="str">
        <f t="shared" si="51"/>
        <v>Ring Road - El Marg13</v>
      </c>
      <c r="E1603" s="18">
        <v>1E-4</v>
      </c>
    </row>
    <row r="1604" spans="1:5" hidden="1" x14ac:dyDescent="0.3">
      <c r="A1604" t="s">
        <v>197</v>
      </c>
      <c r="B1604">
        <v>1</v>
      </c>
      <c r="C1604">
        <f t="shared" si="50"/>
        <v>1</v>
      </c>
      <c r="D1604" t="str">
        <f t="shared" si="51"/>
        <v>Ring Road - El Marg - Retention Release1</v>
      </c>
      <c r="E1604" s="18">
        <v>1436312.4</v>
      </c>
    </row>
    <row r="1605" spans="1:5" hidden="1" x14ac:dyDescent="0.3">
      <c r="A1605" t="s">
        <v>63</v>
      </c>
      <c r="B1605">
        <v>1</v>
      </c>
      <c r="C1605">
        <f t="shared" si="50"/>
        <v>1</v>
      </c>
      <c r="D1605" t="str">
        <f t="shared" si="51"/>
        <v>Ring Road - Mounib1</v>
      </c>
      <c r="E1605" s="18">
        <v>26333646.739130437</v>
      </c>
    </row>
    <row r="1606" spans="1:5" hidden="1" x14ac:dyDescent="0.3">
      <c r="A1606" t="s">
        <v>63</v>
      </c>
      <c r="B1606">
        <v>2</v>
      </c>
      <c r="C1606">
        <f t="shared" si="50"/>
        <v>2</v>
      </c>
      <c r="D1606" t="str">
        <f t="shared" si="51"/>
        <v>Ring Road - Mounib2</v>
      </c>
      <c r="E1606" s="18">
        <v>7157243.5999999996</v>
      </c>
    </row>
    <row r="1607" spans="1:5" hidden="1" x14ac:dyDescent="0.3">
      <c r="A1607" t="s">
        <v>63</v>
      </c>
      <c r="B1607">
        <v>3</v>
      </c>
      <c r="C1607">
        <f t="shared" si="50"/>
        <v>3</v>
      </c>
      <c r="D1607" t="str">
        <f t="shared" si="51"/>
        <v>Ring Road - Mounib3</v>
      </c>
      <c r="E1607" s="18">
        <v>10759736.15</v>
      </c>
    </row>
    <row r="1608" spans="1:5" hidden="1" x14ac:dyDescent="0.3">
      <c r="A1608" t="s">
        <v>63</v>
      </c>
      <c r="B1608">
        <v>4</v>
      </c>
      <c r="C1608">
        <f t="shared" si="50"/>
        <v>4</v>
      </c>
      <c r="D1608" t="str">
        <f t="shared" si="51"/>
        <v>Ring Road - Mounib4</v>
      </c>
      <c r="E1608" s="18">
        <v>4521989.75</v>
      </c>
    </row>
    <row r="1609" spans="1:5" hidden="1" x14ac:dyDescent="0.3">
      <c r="A1609" t="s">
        <v>63</v>
      </c>
      <c r="B1609">
        <v>5</v>
      </c>
      <c r="C1609">
        <f t="shared" si="50"/>
        <v>5</v>
      </c>
      <c r="D1609" t="str">
        <f t="shared" si="51"/>
        <v>Ring Road - Mounib5</v>
      </c>
      <c r="E1609" s="18">
        <v>6026340.3499999996</v>
      </c>
    </row>
    <row r="1610" spans="1:5" hidden="1" x14ac:dyDescent="0.3">
      <c r="A1610" t="s">
        <v>63</v>
      </c>
      <c r="B1610">
        <v>6</v>
      </c>
      <c r="C1610">
        <f t="shared" si="50"/>
        <v>6</v>
      </c>
      <c r="D1610" t="str">
        <f t="shared" si="51"/>
        <v>Ring Road - Mounib6</v>
      </c>
      <c r="E1610" s="18">
        <v>4751540.0143990107</v>
      </c>
    </row>
    <row r="1611" spans="1:5" hidden="1" x14ac:dyDescent="0.3">
      <c r="A1611" t="s">
        <v>63</v>
      </c>
      <c r="B1611">
        <v>7</v>
      </c>
      <c r="C1611">
        <f t="shared" si="50"/>
        <v>7</v>
      </c>
      <c r="D1611" t="str">
        <f t="shared" si="51"/>
        <v>Ring Road - Mounib7</v>
      </c>
      <c r="E1611" s="18">
        <v>3640291.7356009893</v>
      </c>
    </row>
    <row r="1612" spans="1:5" hidden="1" x14ac:dyDescent="0.3">
      <c r="A1612" t="s">
        <v>63</v>
      </c>
      <c r="B1612">
        <v>8</v>
      </c>
      <c r="C1612">
        <f t="shared" si="50"/>
        <v>8</v>
      </c>
      <c r="D1612" t="str">
        <f t="shared" si="51"/>
        <v>Ring Road - Mounib8</v>
      </c>
      <c r="E1612" s="18">
        <v>2701161.75</v>
      </c>
    </row>
    <row r="1613" spans="1:5" hidden="1" x14ac:dyDescent="0.3">
      <c r="A1613" t="s">
        <v>63</v>
      </c>
      <c r="B1613">
        <v>9</v>
      </c>
      <c r="C1613">
        <f t="shared" si="50"/>
        <v>9</v>
      </c>
      <c r="D1613" t="str">
        <f t="shared" si="51"/>
        <v>Ring Road - Mounib9</v>
      </c>
      <c r="E1613" s="18">
        <v>3856121.55</v>
      </c>
    </row>
    <row r="1614" spans="1:5" hidden="1" x14ac:dyDescent="0.3">
      <c r="A1614" t="s">
        <v>63</v>
      </c>
      <c r="B1614">
        <v>10</v>
      </c>
      <c r="C1614">
        <f t="shared" si="50"/>
        <v>10</v>
      </c>
      <c r="D1614" t="str">
        <f t="shared" si="51"/>
        <v>Ring Road - Mounib10</v>
      </c>
      <c r="E1614" s="18">
        <v>10942755.35</v>
      </c>
    </row>
    <row r="1615" spans="1:5" hidden="1" x14ac:dyDescent="0.3">
      <c r="A1615" t="s">
        <v>63</v>
      </c>
      <c r="B1615">
        <v>11</v>
      </c>
      <c r="C1615">
        <f t="shared" si="50"/>
        <v>11</v>
      </c>
      <c r="D1615" t="str">
        <f t="shared" si="51"/>
        <v>Ring Road - Mounib11</v>
      </c>
      <c r="E1615" s="18">
        <v>2713820.35</v>
      </c>
    </row>
    <row r="1616" spans="1:5" hidden="1" x14ac:dyDescent="0.3">
      <c r="A1616" t="s">
        <v>63</v>
      </c>
      <c r="B1616">
        <v>11.1</v>
      </c>
      <c r="C1616">
        <f t="shared" si="50"/>
        <v>11</v>
      </c>
      <c r="D1616" t="str">
        <f t="shared" si="51"/>
        <v>Ring Road - Mounib11</v>
      </c>
      <c r="E1616" s="18">
        <v>994575.65</v>
      </c>
    </row>
    <row r="1617" spans="1:5" hidden="1" x14ac:dyDescent="0.3">
      <c r="A1617" t="s">
        <v>63</v>
      </c>
      <c r="B1617">
        <v>12</v>
      </c>
      <c r="C1617">
        <f t="shared" si="50"/>
        <v>12</v>
      </c>
      <c r="D1617" t="str">
        <f t="shared" si="51"/>
        <v>Ring Road - Mounib12</v>
      </c>
      <c r="E1617" s="18">
        <v>14886673.24</v>
      </c>
    </row>
    <row r="1618" spans="1:5" hidden="1" x14ac:dyDescent="0.3">
      <c r="A1618" t="s">
        <v>63</v>
      </c>
      <c r="B1618">
        <v>13</v>
      </c>
      <c r="C1618">
        <f t="shared" si="50"/>
        <v>13</v>
      </c>
      <c r="D1618" t="str">
        <f t="shared" si="51"/>
        <v>Ring Road - Mounib13</v>
      </c>
      <c r="E1618" s="18">
        <v>4632929.959999999</v>
      </c>
    </row>
    <row r="1619" spans="1:5" hidden="1" x14ac:dyDescent="0.3">
      <c r="A1619" t="s">
        <v>63</v>
      </c>
      <c r="B1619">
        <v>13.1</v>
      </c>
      <c r="C1619">
        <f t="shared" si="50"/>
        <v>13</v>
      </c>
      <c r="D1619" t="str">
        <f t="shared" si="51"/>
        <v>Ring Road - Mounib13</v>
      </c>
      <c r="E1619" s="18">
        <v>21269971.050000001</v>
      </c>
    </row>
    <row r="1620" spans="1:5" hidden="1" x14ac:dyDescent="0.3">
      <c r="A1620" t="s">
        <v>63</v>
      </c>
      <c r="B1620">
        <v>13.2</v>
      </c>
      <c r="C1620">
        <f t="shared" si="50"/>
        <v>13</v>
      </c>
      <c r="D1620" t="str">
        <f t="shared" si="51"/>
        <v>Ring Road - Mounib13</v>
      </c>
      <c r="E1620" s="18">
        <v>6375786</v>
      </c>
    </row>
    <row r="1621" spans="1:5" hidden="1" x14ac:dyDescent="0.3">
      <c r="A1621" t="s">
        <v>63</v>
      </c>
      <c r="B1621">
        <v>13.3</v>
      </c>
      <c r="C1621">
        <f t="shared" si="50"/>
        <v>13</v>
      </c>
      <c r="D1621" t="str">
        <f t="shared" si="51"/>
        <v>Ring Road - Mounib13</v>
      </c>
      <c r="E1621" s="18">
        <v>719946.2</v>
      </c>
    </row>
    <row r="1622" spans="1:5" hidden="1" x14ac:dyDescent="0.3">
      <c r="A1622" t="s">
        <v>63</v>
      </c>
      <c r="B1622">
        <v>14</v>
      </c>
      <c r="C1622">
        <f t="shared" si="50"/>
        <v>14</v>
      </c>
      <c r="D1622" t="str">
        <f t="shared" si="51"/>
        <v>Ring Road - Mounib14</v>
      </c>
      <c r="E1622" s="18">
        <v>5086863.5</v>
      </c>
    </row>
    <row r="1623" spans="1:5" hidden="1" x14ac:dyDescent="0.3">
      <c r="A1623" t="s">
        <v>63</v>
      </c>
      <c r="B1623">
        <v>14.1</v>
      </c>
      <c r="C1623">
        <f t="shared" si="50"/>
        <v>14</v>
      </c>
      <c r="D1623" t="str">
        <f t="shared" si="51"/>
        <v>Ring Road - Mounib14</v>
      </c>
      <c r="E1623" s="18">
        <v>9870444.4000000004</v>
      </c>
    </row>
    <row r="1624" spans="1:5" hidden="1" x14ac:dyDescent="0.3">
      <c r="A1624" t="s">
        <v>63</v>
      </c>
      <c r="B1624">
        <v>15</v>
      </c>
      <c r="C1624">
        <f t="shared" si="50"/>
        <v>15</v>
      </c>
      <c r="D1624" t="str">
        <f t="shared" si="51"/>
        <v>Ring Road - Mounib15</v>
      </c>
      <c r="E1624" s="18">
        <v>10573632.35</v>
      </c>
    </row>
    <row r="1625" spans="1:5" hidden="1" x14ac:dyDescent="0.3">
      <c r="A1625" t="s">
        <v>63</v>
      </c>
      <c r="B1625">
        <v>15.1</v>
      </c>
      <c r="C1625">
        <f t="shared" si="50"/>
        <v>15</v>
      </c>
      <c r="D1625" t="str">
        <f t="shared" si="51"/>
        <v>Ring Road - Mounib15</v>
      </c>
      <c r="E1625" s="18">
        <v>376461.75</v>
      </c>
    </row>
    <row r="1626" spans="1:5" hidden="1" x14ac:dyDescent="0.3">
      <c r="A1626" t="s">
        <v>63</v>
      </c>
      <c r="B1626">
        <v>16</v>
      </c>
      <c r="C1626">
        <f t="shared" si="50"/>
        <v>16</v>
      </c>
      <c r="D1626" t="str">
        <f t="shared" si="51"/>
        <v>Ring Road - Mounib16</v>
      </c>
      <c r="E1626" s="18">
        <v>96448162.400000006</v>
      </c>
    </row>
    <row r="1627" spans="1:5" hidden="1" x14ac:dyDescent="0.3">
      <c r="A1627" t="s">
        <v>63</v>
      </c>
      <c r="B1627">
        <v>16.100000000000001</v>
      </c>
      <c r="C1627">
        <f t="shared" si="50"/>
        <v>16</v>
      </c>
      <c r="D1627" t="str">
        <f t="shared" si="51"/>
        <v>Ring Road - Mounib16</v>
      </c>
      <c r="E1627" s="18">
        <v>35042549.450000003</v>
      </c>
    </row>
    <row r="1628" spans="1:5" hidden="1" x14ac:dyDescent="0.3">
      <c r="A1628" t="s">
        <v>63</v>
      </c>
      <c r="B1628">
        <v>17</v>
      </c>
      <c r="C1628">
        <f t="shared" si="50"/>
        <v>17</v>
      </c>
      <c r="D1628" t="str">
        <f t="shared" si="51"/>
        <v>Ring Road - Mounib17</v>
      </c>
      <c r="E1628" s="18">
        <v>1170803.2</v>
      </c>
    </row>
    <row r="1629" spans="1:5" hidden="1" x14ac:dyDescent="0.3">
      <c r="A1629" t="s">
        <v>63</v>
      </c>
      <c r="B1629">
        <v>18</v>
      </c>
      <c r="C1629">
        <f t="shared" si="50"/>
        <v>18</v>
      </c>
      <c r="D1629" t="str">
        <f t="shared" si="51"/>
        <v>Ring Road - Mounib18</v>
      </c>
      <c r="E1629" s="18">
        <v>2897048.5</v>
      </c>
    </row>
    <row r="1630" spans="1:5" hidden="1" x14ac:dyDescent="0.3">
      <c r="A1630" t="s">
        <v>63</v>
      </c>
      <c r="B1630">
        <v>19</v>
      </c>
      <c r="C1630">
        <f t="shared" si="50"/>
        <v>19</v>
      </c>
      <c r="D1630" t="str">
        <f t="shared" si="51"/>
        <v>Ring Road - Mounib19</v>
      </c>
      <c r="E1630" s="18">
        <v>1351162.1</v>
      </c>
    </row>
    <row r="1631" spans="1:5" hidden="1" x14ac:dyDescent="0.3">
      <c r="A1631" t="s">
        <v>194</v>
      </c>
      <c r="B1631">
        <v>1</v>
      </c>
      <c r="C1631">
        <f t="shared" si="50"/>
        <v>1</v>
      </c>
      <c r="D1631" t="str">
        <f t="shared" si="51"/>
        <v>Ring Road - Mounib - refund1</v>
      </c>
      <c r="E1631" s="18">
        <v>11410289.1</v>
      </c>
    </row>
    <row r="1632" spans="1:5" hidden="1" x14ac:dyDescent="0.3">
      <c r="A1632" t="s">
        <v>195</v>
      </c>
      <c r="B1632">
        <v>1</v>
      </c>
      <c r="C1632">
        <f t="shared" si="50"/>
        <v>1</v>
      </c>
      <c r="D1632" t="str">
        <f t="shared" si="51"/>
        <v>Ring Road - Mounib - Social Insurance1</v>
      </c>
      <c r="E1632" s="18">
        <v>337945.75</v>
      </c>
    </row>
    <row r="1633" spans="1:5" hidden="1" x14ac:dyDescent="0.3">
      <c r="A1633" t="s">
        <v>118</v>
      </c>
      <c r="B1633">
        <v>1</v>
      </c>
      <c r="C1633">
        <f t="shared" si="50"/>
        <v>1</v>
      </c>
      <c r="D1633" t="str">
        <f t="shared" si="51"/>
        <v>RO  Apply -Mech- SSC1</v>
      </c>
      <c r="E1633" s="18">
        <v>1730229.07</v>
      </c>
    </row>
    <row r="1634" spans="1:5" hidden="1" x14ac:dyDescent="0.3">
      <c r="A1634" t="s">
        <v>118</v>
      </c>
      <c r="B1634">
        <v>2</v>
      </c>
      <c r="C1634">
        <f t="shared" si="50"/>
        <v>2</v>
      </c>
      <c r="D1634" t="str">
        <f t="shared" si="51"/>
        <v>RO  Apply -Mech- SSC2</v>
      </c>
      <c r="E1634" s="18">
        <v>1.0000000000000001E-5</v>
      </c>
    </row>
    <row r="1635" spans="1:5" hidden="1" x14ac:dyDescent="0.3">
      <c r="A1635" t="s">
        <v>118</v>
      </c>
      <c r="B1635">
        <v>4</v>
      </c>
      <c r="C1635">
        <f t="shared" si="50"/>
        <v>4</v>
      </c>
      <c r="D1635" t="str">
        <f t="shared" si="51"/>
        <v>RO  Apply -Mech- SSC4</v>
      </c>
      <c r="E1635" s="18">
        <v>1E-3</v>
      </c>
    </row>
    <row r="1636" spans="1:5" hidden="1" x14ac:dyDescent="0.3">
      <c r="A1636" t="s">
        <v>107</v>
      </c>
      <c r="B1636">
        <v>1</v>
      </c>
      <c r="C1636">
        <f t="shared" si="50"/>
        <v>1</v>
      </c>
      <c r="D1636" t="str">
        <f t="shared" si="51"/>
        <v>RO - Supply - Electric1</v>
      </c>
      <c r="E1636" s="18">
        <v>1.0000000000000001E-5</v>
      </c>
    </row>
    <row r="1637" spans="1:5" hidden="1" x14ac:dyDescent="0.3">
      <c r="A1637" t="s">
        <v>107</v>
      </c>
      <c r="B1637">
        <v>2</v>
      </c>
      <c r="C1637">
        <f t="shared" si="50"/>
        <v>2</v>
      </c>
      <c r="D1637" t="str">
        <f t="shared" si="51"/>
        <v>RO - Supply - Electric2</v>
      </c>
      <c r="E1637" s="18">
        <v>1.0000000000000001E-5</v>
      </c>
    </row>
    <row r="1638" spans="1:5" hidden="1" x14ac:dyDescent="0.3">
      <c r="A1638" t="s">
        <v>107</v>
      </c>
      <c r="B1638">
        <v>3</v>
      </c>
      <c r="C1638">
        <f t="shared" si="50"/>
        <v>3</v>
      </c>
      <c r="D1638" t="str">
        <f t="shared" si="51"/>
        <v>RO - Supply - Electric3</v>
      </c>
      <c r="E1638" s="18">
        <v>2225665.9094736842</v>
      </c>
    </row>
    <row r="1639" spans="1:5" hidden="1" x14ac:dyDescent="0.3">
      <c r="A1639" t="s">
        <v>114</v>
      </c>
      <c r="B1639">
        <v>1</v>
      </c>
      <c r="C1639">
        <f t="shared" si="50"/>
        <v>1</v>
      </c>
      <c r="D1639" t="str">
        <f t="shared" si="51"/>
        <v>RO  Supply -Mech- SSC1</v>
      </c>
      <c r="E1639" s="18">
        <v>13698304.23</v>
      </c>
    </row>
    <row r="1640" spans="1:5" hidden="1" x14ac:dyDescent="0.3">
      <c r="A1640" t="s">
        <v>114</v>
      </c>
      <c r="B1640">
        <v>2</v>
      </c>
      <c r="C1640">
        <f t="shared" si="50"/>
        <v>2</v>
      </c>
      <c r="D1640" t="str">
        <f t="shared" si="51"/>
        <v>RO  Supply -Mech- SSC2</v>
      </c>
      <c r="E1640" s="18">
        <v>1574191.94</v>
      </c>
    </row>
    <row r="1641" spans="1:5" hidden="1" x14ac:dyDescent="0.3">
      <c r="A1641" t="s">
        <v>114</v>
      </c>
      <c r="B1641">
        <v>3</v>
      </c>
      <c r="C1641">
        <f t="shared" si="50"/>
        <v>3</v>
      </c>
      <c r="D1641" t="str">
        <f t="shared" si="51"/>
        <v>RO  Supply -Mech- SSC3</v>
      </c>
      <c r="E1641" s="18">
        <v>8116147.9035</v>
      </c>
    </row>
    <row r="1642" spans="1:5" hidden="1" x14ac:dyDescent="0.3">
      <c r="A1642" t="s">
        <v>114</v>
      </c>
      <c r="B1642">
        <v>4</v>
      </c>
      <c r="C1642">
        <f t="shared" si="50"/>
        <v>4</v>
      </c>
      <c r="D1642" t="str">
        <f t="shared" si="51"/>
        <v>RO  Supply -Mech- SSC4</v>
      </c>
      <c r="E1642" s="18">
        <v>6312150</v>
      </c>
    </row>
    <row r="1643" spans="1:5" hidden="1" x14ac:dyDescent="0.3">
      <c r="A1643" t="s">
        <v>114</v>
      </c>
      <c r="B1643">
        <v>5</v>
      </c>
      <c r="C1643">
        <f t="shared" si="50"/>
        <v>5</v>
      </c>
      <c r="D1643" t="str">
        <f t="shared" si="51"/>
        <v>RO  Supply -Mech- SSC5</v>
      </c>
      <c r="E1643" s="18">
        <v>2149698.33</v>
      </c>
    </row>
    <row r="1644" spans="1:5" hidden="1" x14ac:dyDescent="0.3">
      <c r="A1644" t="s">
        <v>115</v>
      </c>
      <c r="B1644">
        <v>1</v>
      </c>
      <c r="C1644">
        <f t="shared" si="50"/>
        <v>1</v>
      </c>
      <c r="D1644" t="str">
        <f t="shared" si="51"/>
        <v>RO Pump room - SSC - price diff.1</v>
      </c>
      <c r="E1644" s="18">
        <v>15849915.529999999</v>
      </c>
    </row>
    <row r="1645" spans="1:5" hidden="1" x14ac:dyDescent="0.3">
      <c r="A1645" t="s">
        <v>115</v>
      </c>
      <c r="B1645">
        <v>2</v>
      </c>
      <c r="C1645">
        <f t="shared" si="50"/>
        <v>2</v>
      </c>
      <c r="D1645" t="str">
        <f t="shared" si="51"/>
        <v>RO Pump room - SSC - price diff.2</v>
      </c>
      <c r="E1645" s="18">
        <v>918959</v>
      </c>
    </row>
    <row r="1646" spans="1:5" hidden="1" x14ac:dyDescent="0.3">
      <c r="A1646" t="s">
        <v>115</v>
      </c>
      <c r="B1646">
        <v>3</v>
      </c>
      <c r="C1646">
        <f t="shared" si="50"/>
        <v>3</v>
      </c>
      <c r="D1646" t="str">
        <f t="shared" si="51"/>
        <v>RO Pump room - SSC - price diff.3</v>
      </c>
      <c r="E1646" s="18">
        <v>9400325.9199999999</v>
      </c>
    </row>
    <row r="1647" spans="1:5" hidden="1" x14ac:dyDescent="0.3">
      <c r="A1647" t="s">
        <v>115</v>
      </c>
      <c r="B1647">
        <v>4</v>
      </c>
      <c r="C1647">
        <f t="shared" si="50"/>
        <v>4</v>
      </c>
      <c r="D1647" t="str">
        <f t="shared" si="51"/>
        <v>RO Pump room - SSC - price diff.4</v>
      </c>
      <c r="E1647" s="18">
        <v>7294244.1699999999</v>
      </c>
    </row>
    <row r="1648" spans="1:5" hidden="1" x14ac:dyDescent="0.3">
      <c r="A1648" t="s">
        <v>124</v>
      </c>
      <c r="B1648">
        <v>1</v>
      </c>
      <c r="C1648">
        <f t="shared" si="50"/>
        <v>1</v>
      </c>
      <c r="D1648" t="str">
        <f t="shared" si="51"/>
        <v>RO.21</v>
      </c>
      <c r="E1648" s="18">
        <v>1.0000000000000001E-5</v>
      </c>
    </row>
    <row r="1649" spans="1:5" hidden="1" x14ac:dyDescent="0.3">
      <c r="A1649" t="s">
        <v>79</v>
      </c>
      <c r="B1649">
        <v>1</v>
      </c>
      <c r="C1649">
        <f t="shared" si="50"/>
        <v>1</v>
      </c>
      <c r="D1649" t="str">
        <f t="shared" si="51"/>
        <v>Rolling Mill #4-TRAESUEZ1</v>
      </c>
      <c r="E1649" s="18">
        <v>10000000</v>
      </c>
    </row>
    <row r="1650" spans="1:5" hidden="1" x14ac:dyDescent="0.3">
      <c r="A1650" t="s">
        <v>79</v>
      </c>
      <c r="B1650">
        <v>1.1000000000000001</v>
      </c>
      <c r="C1650">
        <f t="shared" si="50"/>
        <v>1</v>
      </c>
      <c r="D1650" t="str">
        <f t="shared" si="51"/>
        <v>Rolling Mill #4-TRAESUEZ1</v>
      </c>
      <c r="E1650" s="18">
        <v>6966551.5099999998</v>
      </c>
    </row>
    <row r="1651" spans="1:5" hidden="1" x14ac:dyDescent="0.3">
      <c r="A1651" t="s">
        <v>79</v>
      </c>
      <c r="B1651">
        <v>2</v>
      </c>
      <c r="C1651">
        <f t="shared" si="50"/>
        <v>2</v>
      </c>
      <c r="D1651" t="str">
        <f t="shared" si="51"/>
        <v>Rolling Mill #4-TRAESUEZ2</v>
      </c>
      <c r="E1651" s="18">
        <v>12106800.039999999</v>
      </c>
    </row>
    <row r="1652" spans="1:5" hidden="1" x14ac:dyDescent="0.3">
      <c r="A1652" t="s">
        <v>79</v>
      </c>
      <c r="B1652">
        <v>3</v>
      </c>
      <c r="C1652">
        <f t="shared" si="50"/>
        <v>3</v>
      </c>
      <c r="D1652" t="str">
        <f t="shared" si="51"/>
        <v>Rolling Mill #4-TRAESUEZ3</v>
      </c>
      <c r="E1652" s="18">
        <v>10231445.300000001</v>
      </c>
    </row>
    <row r="1653" spans="1:5" hidden="1" x14ac:dyDescent="0.3">
      <c r="A1653" t="s">
        <v>79</v>
      </c>
      <c r="B1653">
        <v>4</v>
      </c>
      <c r="C1653">
        <f t="shared" si="50"/>
        <v>4</v>
      </c>
      <c r="D1653" t="str">
        <f t="shared" si="51"/>
        <v>Rolling Mill #4-TRAESUEZ4</v>
      </c>
      <c r="E1653" s="18">
        <v>6596541.3799999999</v>
      </c>
    </row>
    <row r="1654" spans="1:5" hidden="1" x14ac:dyDescent="0.3">
      <c r="A1654" t="s">
        <v>79</v>
      </c>
      <c r="B1654">
        <v>5</v>
      </c>
      <c r="C1654">
        <f t="shared" si="50"/>
        <v>5</v>
      </c>
      <c r="D1654" t="str">
        <f t="shared" si="51"/>
        <v>Rolling Mill #4-TRAESUEZ5</v>
      </c>
      <c r="E1654" s="18">
        <v>9293714.7200000007</v>
      </c>
    </row>
    <row r="1655" spans="1:5" hidden="1" x14ac:dyDescent="0.3">
      <c r="A1655" t="s">
        <v>79</v>
      </c>
      <c r="B1655">
        <v>6</v>
      </c>
      <c r="C1655">
        <f t="shared" si="50"/>
        <v>6</v>
      </c>
      <c r="D1655" t="str">
        <f t="shared" si="51"/>
        <v>Rolling Mill #4-TRAESUEZ6</v>
      </c>
      <c r="E1655" s="18">
        <v>4622509.21</v>
      </c>
    </row>
    <row r="1656" spans="1:5" hidden="1" x14ac:dyDescent="0.3">
      <c r="A1656" t="s">
        <v>79</v>
      </c>
      <c r="B1656">
        <v>7</v>
      </c>
      <c r="C1656">
        <f t="shared" si="50"/>
        <v>7</v>
      </c>
      <c r="D1656" t="str">
        <f t="shared" si="51"/>
        <v>Rolling Mill #4-TRAESUEZ7</v>
      </c>
      <c r="E1656" s="18">
        <v>13289718.960000001</v>
      </c>
    </row>
    <row r="1657" spans="1:5" hidden="1" x14ac:dyDescent="0.3">
      <c r="A1657" t="s">
        <v>79</v>
      </c>
      <c r="B1657">
        <v>8</v>
      </c>
      <c r="C1657">
        <f t="shared" si="50"/>
        <v>8</v>
      </c>
      <c r="D1657" t="str">
        <f t="shared" si="51"/>
        <v>Rolling Mill #4-TRAESUEZ8</v>
      </c>
      <c r="E1657" s="18">
        <v>16970562.32</v>
      </c>
    </row>
    <row r="1658" spans="1:5" hidden="1" x14ac:dyDescent="0.3">
      <c r="A1658" t="s">
        <v>79</v>
      </c>
      <c r="B1658">
        <v>9</v>
      </c>
      <c r="C1658">
        <f t="shared" si="50"/>
        <v>9</v>
      </c>
      <c r="D1658" t="str">
        <f t="shared" si="51"/>
        <v>Rolling Mill #4-TRAESUEZ9</v>
      </c>
      <c r="E1658" s="18">
        <v>15728855.470000001</v>
      </c>
    </row>
    <row r="1659" spans="1:5" hidden="1" x14ac:dyDescent="0.3">
      <c r="A1659" t="s">
        <v>79</v>
      </c>
      <c r="B1659">
        <v>10</v>
      </c>
      <c r="C1659">
        <f t="shared" si="50"/>
        <v>10</v>
      </c>
      <c r="D1659" t="str">
        <f t="shared" si="51"/>
        <v>Rolling Mill #4-TRAESUEZ10</v>
      </c>
      <c r="E1659" s="18">
        <v>10380808.5</v>
      </c>
    </row>
    <row r="1660" spans="1:5" hidden="1" x14ac:dyDescent="0.3">
      <c r="A1660" t="s">
        <v>79</v>
      </c>
      <c r="B1660">
        <v>11</v>
      </c>
      <c r="C1660">
        <f t="shared" si="50"/>
        <v>11</v>
      </c>
      <c r="D1660" t="str">
        <f t="shared" si="51"/>
        <v>Rolling Mill #4-TRAESUEZ11</v>
      </c>
      <c r="E1660" s="18">
        <v>9072857.6899999995</v>
      </c>
    </row>
    <row r="1661" spans="1:5" hidden="1" x14ac:dyDescent="0.3">
      <c r="A1661" t="s">
        <v>79</v>
      </c>
      <c r="B1661">
        <v>12</v>
      </c>
      <c r="C1661">
        <f t="shared" ref="C1661:C1724" si="52">ROUNDDOWN(B1661,0)</f>
        <v>12</v>
      </c>
      <c r="D1661" t="str">
        <f t="shared" ref="D1661:D1724" si="53">A1661&amp;C1661</f>
        <v>Rolling Mill #4-TRAESUEZ12</v>
      </c>
      <c r="E1661" s="18">
        <v>13213191.25</v>
      </c>
    </row>
    <row r="1662" spans="1:5" hidden="1" x14ac:dyDescent="0.3">
      <c r="A1662" t="s">
        <v>79</v>
      </c>
      <c r="B1662">
        <v>13</v>
      </c>
      <c r="C1662">
        <f t="shared" si="52"/>
        <v>13</v>
      </c>
      <c r="D1662" t="str">
        <f t="shared" si="53"/>
        <v>Rolling Mill #4-TRAESUEZ13</v>
      </c>
      <c r="E1662" s="18">
        <v>1.0000000000000001E-5</v>
      </c>
    </row>
    <row r="1663" spans="1:5" hidden="1" x14ac:dyDescent="0.3">
      <c r="A1663" t="s">
        <v>79</v>
      </c>
      <c r="B1663">
        <v>14</v>
      </c>
      <c r="C1663">
        <f t="shared" si="52"/>
        <v>14</v>
      </c>
      <c r="D1663" t="str">
        <f t="shared" si="53"/>
        <v>Rolling Mill #4-TRAESUEZ14</v>
      </c>
      <c r="E1663" s="18">
        <v>1.0000000000000001E-5</v>
      </c>
    </row>
    <row r="1664" spans="1:5" hidden="1" x14ac:dyDescent="0.3">
      <c r="A1664" t="s">
        <v>79</v>
      </c>
      <c r="B1664">
        <v>15</v>
      </c>
      <c r="C1664">
        <f t="shared" si="52"/>
        <v>15</v>
      </c>
      <c r="D1664" t="str">
        <f t="shared" si="53"/>
        <v>Rolling Mill #4-TRAESUEZ15</v>
      </c>
      <c r="E1664" s="18">
        <v>1.0000000000000001E-5</v>
      </c>
    </row>
    <row r="1665" spans="1:5" hidden="1" x14ac:dyDescent="0.3">
      <c r="A1665" t="s">
        <v>79</v>
      </c>
      <c r="B1665">
        <v>16</v>
      </c>
      <c r="C1665">
        <f t="shared" si="52"/>
        <v>16</v>
      </c>
      <c r="D1665" t="str">
        <f t="shared" si="53"/>
        <v>Rolling Mill #4-TRAESUEZ16</v>
      </c>
      <c r="E1665" s="18">
        <v>1.0000000000000001E-5</v>
      </c>
    </row>
    <row r="1666" spans="1:5" hidden="1" x14ac:dyDescent="0.3">
      <c r="A1666" t="s">
        <v>79</v>
      </c>
      <c r="B1666">
        <v>1</v>
      </c>
      <c r="C1666">
        <f t="shared" si="52"/>
        <v>1</v>
      </c>
      <c r="D1666" t="str">
        <f t="shared" si="53"/>
        <v>Rolling Mill #4-TRAESUEZ1</v>
      </c>
      <c r="E1666" s="18">
        <v>108750000</v>
      </c>
    </row>
    <row r="1667" spans="1:5" hidden="1" x14ac:dyDescent="0.3">
      <c r="A1667" t="s">
        <v>9</v>
      </c>
      <c r="B1667">
        <v>2</v>
      </c>
      <c r="C1667">
        <f t="shared" si="52"/>
        <v>2</v>
      </c>
      <c r="D1667" t="str">
        <f t="shared" si="53"/>
        <v>Royal City2</v>
      </c>
      <c r="E1667" s="18">
        <v>4892835.45</v>
      </c>
    </row>
    <row r="1668" spans="1:5" hidden="1" x14ac:dyDescent="0.3">
      <c r="A1668" t="s">
        <v>9</v>
      </c>
      <c r="B1668">
        <v>3</v>
      </c>
      <c r="C1668">
        <f t="shared" si="52"/>
        <v>3</v>
      </c>
      <c r="D1668" t="str">
        <f t="shared" si="53"/>
        <v>Royal City3</v>
      </c>
      <c r="E1668" s="18">
        <v>7926742.0999999996</v>
      </c>
    </row>
    <row r="1669" spans="1:5" hidden="1" x14ac:dyDescent="0.3">
      <c r="A1669" t="s">
        <v>9</v>
      </c>
      <c r="B1669">
        <v>4</v>
      </c>
      <c r="C1669">
        <f t="shared" si="52"/>
        <v>4</v>
      </c>
      <c r="D1669" t="str">
        <f t="shared" si="53"/>
        <v>Royal City4</v>
      </c>
      <c r="E1669" s="18">
        <v>10437271.65</v>
      </c>
    </row>
    <row r="1670" spans="1:5" hidden="1" x14ac:dyDescent="0.3">
      <c r="A1670" t="s">
        <v>9</v>
      </c>
      <c r="B1670">
        <v>5</v>
      </c>
      <c r="C1670">
        <f t="shared" si="52"/>
        <v>5</v>
      </c>
      <c r="D1670" t="str">
        <f t="shared" si="53"/>
        <v>Royal City5</v>
      </c>
      <c r="E1670" s="18">
        <v>5169557.6500000004</v>
      </c>
    </row>
    <row r="1671" spans="1:5" hidden="1" x14ac:dyDescent="0.3">
      <c r="A1671" t="s">
        <v>9</v>
      </c>
      <c r="B1671">
        <v>6</v>
      </c>
      <c r="C1671">
        <f t="shared" si="52"/>
        <v>6</v>
      </c>
      <c r="D1671" t="str">
        <f t="shared" si="53"/>
        <v>Royal City6</v>
      </c>
      <c r="E1671" s="18">
        <v>12495801.4</v>
      </c>
    </row>
    <row r="1672" spans="1:5" hidden="1" x14ac:dyDescent="0.3">
      <c r="A1672" t="s">
        <v>9</v>
      </c>
      <c r="B1672">
        <v>7</v>
      </c>
      <c r="C1672">
        <f t="shared" si="52"/>
        <v>7</v>
      </c>
      <c r="D1672" t="str">
        <f t="shared" si="53"/>
        <v>Royal City7</v>
      </c>
      <c r="E1672" s="18">
        <v>8703262.4000000004</v>
      </c>
    </row>
    <row r="1673" spans="1:5" hidden="1" x14ac:dyDescent="0.3">
      <c r="A1673" t="s">
        <v>9</v>
      </c>
      <c r="B1673">
        <v>8</v>
      </c>
      <c r="C1673">
        <f t="shared" si="52"/>
        <v>8</v>
      </c>
      <c r="D1673" t="str">
        <f t="shared" si="53"/>
        <v>Royal City8</v>
      </c>
      <c r="E1673" s="18">
        <v>6085844.5</v>
      </c>
    </row>
    <row r="1674" spans="1:5" hidden="1" x14ac:dyDescent="0.3">
      <c r="A1674" t="s">
        <v>9</v>
      </c>
      <c r="B1674">
        <v>9</v>
      </c>
      <c r="C1674">
        <f t="shared" si="52"/>
        <v>9</v>
      </c>
      <c r="D1674" t="str">
        <f t="shared" si="53"/>
        <v>Royal City9</v>
      </c>
      <c r="E1674" s="18">
        <v>6397146.2000000002</v>
      </c>
    </row>
    <row r="1675" spans="1:5" hidden="1" x14ac:dyDescent="0.3">
      <c r="A1675" t="s">
        <v>9</v>
      </c>
      <c r="B1675">
        <v>10</v>
      </c>
      <c r="C1675">
        <f t="shared" si="52"/>
        <v>10</v>
      </c>
      <c r="D1675" t="str">
        <f t="shared" si="53"/>
        <v>Royal City10</v>
      </c>
      <c r="E1675" s="18">
        <v>5786688.5</v>
      </c>
    </row>
    <row r="1676" spans="1:5" hidden="1" x14ac:dyDescent="0.3">
      <c r="A1676" t="s">
        <v>9</v>
      </c>
      <c r="B1676">
        <v>11</v>
      </c>
      <c r="C1676">
        <f t="shared" si="52"/>
        <v>11</v>
      </c>
      <c r="D1676" t="str">
        <f t="shared" si="53"/>
        <v>Royal City11</v>
      </c>
      <c r="E1676" s="18">
        <v>3482306.95</v>
      </c>
    </row>
    <row r="1677" spans="1:5" hidden="1" x14ac:dyDescent="0.3">
      <c r="A1677" t="s">
        <v>9</v>
      </c>
      <c r="B1677">
        <v>12</v>
      </c>
      <c r="C1677">
        <f t="shared" si="52"/>
        <v>12</v>
      </c>
      <c r="D1677" t="str">
        <f t="shared" si="53"/>
        <v>Royal City12</v>
      </c>
      <c r="E1677" s="18">
        <v>9822648.0500000007</v>
      </c>
    </row>
    <row r="1678" spans="1:5" hidden="1" x14ac:dyDescent="0.3">
      <c r="A1678" t="s">
        <v>9</v>
      </c>
      <c r="B1678">
        <v>13</v>
      </c>
      <c r="C1678">
        <f t="shared" si="52"/>
        <v>13</v>
      </c>
      <c r="D1678" t="str">
        <f t="shared" si="53"/>
        <v>Royal City13</v>
      </c>
      <c r="E1678" s="18">
        <v>6339338.4500000002</v>
      </c>
    </row>
    <row r="1679" spans="1:5" hidden="1" x14ac:dyDescent="0.3">
      <c r="A1679" t="s">
        <v>9</v>
      </c>
      <c r="B1679">
        <v>14</v>
      </c>
      <c r="C1679">
        <f t="shared" si="52"/>
        <v>14</v>
      </c>
      <c r="D1679" t="str">
        <f t="shared" si="53"/>
        <v>Royal City14</v>
      </c>
      <c r="E1679" s="18">
        <v>5980045.2999999998</v>
      </c>
    </row>
    <row r="1680" spans="1:5" hidden="1" x14ac:dyDescent="0.3">
      <c r="A1680" t="s">
        <v>9</v>
      </c>
      <c r="B1680">
        <v>15</v>
      </c>
      <c r="C1680">
        <f t="shared" si="52"/>
        <v>15</v>
      </c>
      <c r="D1680" t="str">
        <f t="shared" si="53"/>
        <v>Royal City15</v>
      </c>
      <c r="E1680" s="18">
        <v>6570751.7999999998</v>
      </c>
    </row>
    <row r="1681" spans="1:5" hidden="1" x14ac:dyDescent="0.3">
      <c r="A1681" t="s">
        <v>9</v>
      </c>
      <c r="B1681">
        <v>16</v>
      </c>
      <c r="C1681">
        <f t="shared" si="52"/>
        <v>16</v>
      </c>
      <c r="D1681" t="str">
        <f t="shared" si="53"/>
        <v>Royal City16</v>
      </c>
      <c r="E1681" s="18">
        <v>7847127.4000000004</v>
      </c>
    </row>
    <row r="1682" spans="1:5" hidden="1" x14ac:dyDescent="0.3">
      <c r="A1682" t="s">
        <v>9</v>
      </c>
      <c r="B1682">
        <v>17</v>
      </c>
      <c r="C1682">
        <f t="shared" si="52"/>
        <v>17</v>
      </c>
      <c r="D1682" t="str">
        <f t="shared" si="53"/>
        <v>Royal City17</v>
      </c>
      <c r="E1682" s="18">
        <v>5868379.5499999998</v>
      </c>
    </row>
    <row r="1683" spans="1:5" hidden="1" x14ac:dyDescent="0.3">
      <c r="A1683" t="s">
        <v>9</v>
      </c>
      <c r="B1683">
        <v>18</v>
      </c>
      <c r="C1683">
        <f t="shared" si="52"/>
        <v>18</v>
      </c>
      <c r="D1683" t="str">
        <f t="shared" si="53"/>
        <v>Royal City18</v>
      </c>
      <c r="E1683" s="18">
        <v>4501953.5</v>
      </c>
    </row>
    <row r="1684" spans="1:5" hidden="1" x14ac:dyDescent="0.3">
      <c r="A1684" t="s">
        <v>9</v>
      </c>
      <c r="B1684">
        <v>19</v>
      </c>
      <c r="C1684">
        <f t="shared" si="52"/>
        <v>19</v>
      </c>
      <c r="D1684" t="str">
        <f t="shared" si="53"/>
        <v>Royal City19</v>
      </c>
      <c r="E1684" s="18">
        <v>9999974.75</v>
      </c>
    </row>
    <row r="1685" spans="1:5" hidden="1" x14ac:dyDescent="0.3">
      <c r="A1685" t="s">
        <v>9</v>
      </c>
      <c r="B1685">
        <v>20</v>
      </c>
      <c r="C1685">
        <f t="shared" si="52"/>
        <v>20</v>
      </c>
      <c r="D1685" t="str">
        <f t="shared" si="53"/>
        <v>Royal City20</v>
      </c>
      <c r="E1685" s="18">
        <v>5072118</v>
      </c>
    </row>
    <row r="1686" spans="1:5" hidden="1" x14ac:dyDescent="0.3">
      <c r="A1686" t="s">
        <v>9</v>
      </c>
      <c r="B1686">
        <v>21</v>
      </c>
      <c r="C1686">
        <f t="shared" si="52"/>
        <v>21</v>
      </c>
      <c r="D1686" t="str">
        <f t="shared" si="53"/>
        <v>Royal City21</v>
      </c>
      <c r="E1686" s="18">
        <v>5000000</v>
      </c>
    </row>
    <row r="1687" spans="1:5" hidden="1" x14ac:dyDescent="0.3">
      <c r="A1687" t="s">
        <v>9</v>
      </c>
      <c r="B1687">
        <v>22</v>
      </c>
      <c r="C1687">
        <f t="shared" si="52"/>
        <v>22</v>
      </c>
      <c r="D1687" t="str">
        <f t="shared" si="53"/>
        <v>Royal City22</v>
      </c>
      <c r="E1687" s="18">
        <v>16824453.699999999</v>
      </c>
    </row>
    <row r="1688" spans="1:5" hidden="1" x14ac:dyDescent="0.3">
      <c r="A1688" t="s">
        <v>9</v>
      </c>
      <c r="B1688">
        <v>23</v>
      </c>
      <c r="C1688">
        <f t="shared" si="52"/>
        <v>23</v>
      </c>
      <c r="D1688" t="str">
        <f t="shared" si="53"/>
        <v>Royal City23</v>
      </c>
      <c r="E1688" s="18">
        <v>6453450.5999999996</v>
      </c>
    </row>
    <row r="1689" spans="1:5" hidden="1" x14ac:dyDescent="0.3">
      <c r="A1689" t="s">
        <v>9</v>
      </c>
      <c r="B1689">
        <v>24</v>
      </c>
      <c r="C1689">
        <f t="shared" si="52"/>
        <v>24</v>
      </c>
      <c r="D1689" t="str">
        <f t="shared" si="53"/>
        <v>Royal City24</v>
      </c>
      <c r="E1689" s="18">
        <v>9088642.9000000004</v>
      </c>
    </row>
    <row r="1690" spans="1:5" hidden="1" x14ac:dyDescent="0.3">
      <c r="A1690" t="s">
        <v>9</v>
      </c>
      <c r="B1690">
        <v>25</v>
      </c>
      <c r="C1690">
        <f t="shared" si="52"/>
        <v>25</v>
      </c>
      <c r="D1690" t="str">
        <f t="shared" si="53"/>
        <v>Royal City25</v>
      </c>
      <c r="E1690" s="18">
        <v>9972683.9499999993</v>
      </c>
    </row>
    <row r="1691" spans="1:5" hidden="1" x14ac:dyDescent="0.3">
      <c r="A1691" t="s">
        <v>9</v>
      </c>
      <c r="B1691">
        <v>26</v>
      </c>
      <c r="C1691">
        <f t="shared" si="52"/>
        <v>26</v>
      </c>
      <c r="D1691" t="str">
        <f t="shared" si="53"/>
        <v>Royal City26</v>
      </c>
      <c r="E1691" s="18">
        <v>8025338.2999999998</v>
      </c>
    </row>
    <row r="1692" spans="1:5" hidden="1" x14ac:dyDescent="0.3">
      <c r="A1692" t="s">
        <v>9</v>
      </c>
      <c r="B1692">
        <v>27</v>
      </c>
      <c r="C1692">
        <f t="shared" si="52"/>
        <v>27</v>
      </c>
      <c r="D1692" t="str">
        <f t="shared" si="53"/>
        <v>Royal City27</v>
      </c>
      <c r="E1692" s="18">
        <v>5000000</v>
      </c>
    </row>
    <row r="1693" spans="1:5" hidden="1" x14ac:dyDescent="0.3">
      <c r="A1693" t="s">
        <v>9</v>
      </c>
      <c r="B1693">
        <v>27.1</v>
      </c>
      <c r="C1693">
        <f t="shared" si="52"/>
        <v>27</v>
      </c>
      <c r="D1693" t="str">
        <f t="shared" si="53"/>
        <v>Royal City27</v>
      </c>
      <c r="E1693" s="18">
        <v>5150000</v>
      </c>
    </row>
    <row r="1694" spans="1:5" hidden="1" x14ac:dyDescent="0.3">
      <c r="A1694" t="s">
        <v>9</v>
      </c>
      <c r="B1694">
        <v>27.2</v>
      </c>
      <c r="C1694">
        <f t="shared" si="52"/>
        <v>27</v>
      </c>
      <c r="D1694" t="str">
        <f t="shared" si="53"/>
        <v>Royal City27</v>
      </c>
      <c r="E1694" s="18">
        <v>1745943.7</v>
      </c>
    </row>
    <row r="1695" spans="1:5" hidden="1" x14ac:dyDescent="0.3">
      <c r="A1695" t="s">
        <v>9</v>
      </c>
      <c r="B1695">
        <v>28</v>
      </c>
      <c r="C1695">
        <f t="shared" si="52"/>
        <v>28</v>
      </c>
      <c r="D1695" t="str">
        <f t="shared" si="53"/>
        <v>Royal City28</v>
      </c>
      <c r="E1695" s="18">
        <v>7000000</v>
      </c>
    </row>
    <row r="1696" spans="1:5" hidden="1" x14ac:dyDescent="0.3">
      <c r="A1696" t="s">
        <v>9</v>
      </c>
      <c r="B1696">
        <v>28.1</v>
      </c>
      <c r="C1696">
        <f t="shared" si="52"/>
        <v>28</v>
      </c>
      <c r="D1696" t="str">
        <f t="shared" si="53"/>
        <v>Royal City28</v>
      </c>
      <c r="E1696" s="18">
        <v>3500306.7699999996</v>
      </c>
    </row>
    <row r="1697" spans="1:5" hidden="1" x14ac:dyDescent="0.3">
      <c r="A1697" t="s">
        <v>9</v>
      </c>
      <c r="B1697">
        <v>29</v>
      </c>
      <c r="C1697">
        <f t="shared" si="52"/>
        <v>29</v>
      </c>
      <c r="D1697" t="str">
        <f t="shared" si="53"/>
        <v>Royal City29</v>
      </c>
      <c r="E1697" s="18">
        <v>12838209.35</v>
      </c>
    </row>
    <row r="1698" spans="1:5" hidden="1" x14ac:dyDescent="0.3">
      <c r="A1698" t="s">
        <v>9</v>
      </c>
      <c r="B1698">
        <v>30</v>
      </c>
      <c r="C1698">
        <f t="shared" si="52"/>
        <v>30</v>
      </c>
      <c r="D1698" t="str">
        <f t="shared" si="53"/>
        <v>Royal City30</v>
      </c>
      <c r="E1698" s="18">
        <v>7400000</v>
      </c>
    </row>
    <row r="1699" spans="1:5" hidden="1" x14ac:dyDescent="0.3">
      <c r="A1699" t="s">
        <v>9</v>
      </c>
      <c r="B1699">
        <v>30.1</v>
      </c>
      <c r="C1699">
        <f t="shared" si="52"/>
        <v>30</v>
      </c>
      <c r="D1699" t="str">
        <f t="shared" si="53"/>
        <v>Royal City30</v>
      </c>
      <c r="E1699" s="18">
        <v>2431952.1350388527</v>
      </c>
    </row>
    <row r="1700" spans="1:5" hidden="1" x14ac:dyDescent="0.3">
      <c r="A1700" t="s">
        <v>9</v>
      </c>
      <c r="B1700">
        <v>31</v>
      </c>
      <c r="C1700">
        <f t="shared" si="52"/>
        <v>31</v>
      </c>
      <c r="D1700" t="str">
        <f t="shared" si="53"/>
        <v>Royal City31</v>
      </c>
      <c r="E1700" s="18">
        <v>2500000</v>
      </c>
    </row>
    <row r="1701" spans="1:5" hidden="1" x14ac:dyDescent="0.3">
      <c r="A1701" t="s">
        <v>9</v>
      </c>
      <c r="B1701">
        <v>31.1</v>
      </c>
      <c r="C1701">
        <f t="shared" si="52"/>
        <v>31</v>
      </c>
      <c r="D1701" t="str">
        <f t="shared" si="53"/>
        <v>Royal City31</v>
      </c>
      <c r="E1701" s="18">
        <v>3975508.58</v>
      </c>
    </row>
    <row r="1702" spans="1:5" hidden="1" x14ac:dyDescent="0.3">
      <c r="A1702" t="s">
        <v>9</v>
      </c>
      <c r="B1702">
        <v>32</v>
      </c>
      <c r="C1702">
        <f t="shared" si="52"/>
        <v>32</v>
      </c>
      <c r="D1702" t="str">
        <f t="shared" si="53"/>
        <v>Royal City32</v>
      </c>
      <c r="E1702" s="18">
        <v>2151533.38</v>
      </c>
    </row>
    <row r="1703" spans="1:5" hidden="1" x14ac:dyDescent="0.3">
      <c r="A1703" t="s">
        <v>9</v>
      </c>
      <c r="B1703">
        <v>33</v>
      </c>
      <c r="C1703">
        <f t="shared" si="52"/>
        <v>33</v>
      </c>
      <c r="D1703" t="str">
        <f t="shared" si="53"/>
        <v>Royal City33</v>
      </c>
      <c r="E1703" s="18">
        <v>5000000</v>
      </c>
    </row>
    <row r="1704" spans="1:5" hidden="1" x14ac:dyDescent="0.3">
      <c r="A1704" t="s">
        <v>9</v>
      </c>
      <c r="B1704">
        <v>33.1</v>
      </c>
      <c r="C1704">
        <f t="shared" si="52"/>
        <v>33</v>
      </c>
      <c r="D1704" t="str">
        <f t="shared" si="53"/>
        <v>Royal City33</v>
      </c>
      <c r="E1704" s="18">
        <v>4101413.8170539141</v>
      </c>
    </row>
    <row r="1705" spans="1:5" hidden="1" x14ac:dyDescent="0.3">
      <c r="A1705" t="s">
        <v>9</v>
      </c>
      <c r="B1705">
        <v>34</v>
      </c>
      <c r="C1705">
        <f t="shared" si="52"/>
        <v>34</v>
      </c>
      <c r="D1705" t="str">
        <f t="shared" si="53"/>
        <v>Royal City34</v>
      </c>
      <c r="E1705" s="18">
        <v>1294144.2829460856</v>
      </c>
    </row>
    <row r="1706" spans="1:5" hidden="1" x14ac:dyDescent="0.3">
      <c r="A1706" t="s">
        <v>9</v>
      </c>
      <c r="B1706">
        <v>34.1</v>
      </c>
      <c r="C1706">
        <f t="shared" si="52"/>
        <v>34</v>
      </c>
      <c r="D1706" t="str">
        <f t="shared" si="53"/>
        <v>Royal City34</v>
      </c>
      <c r="E1706" s="18">
        <v>4079298.6431613807</v>
      </c>
    </row>
    <row r="1707" spans="1:5" hidden="1" x14ac:dyDescent="0.3">
      <c r="A1707" t="s">
        <v>9</v>
      </c>
      <c r="B1707">
        <v>35</v>
      </c>
      <c r="C1707">
        <f t="shared" si="52"/>
        <v>35</v>
      </c>
      <c r="D1707" t="str">
        <f t="shared" si="53"/>
        <v>Royal City35</v>
      </c>
      <c r="E1707" s="18">
        <v>3237336.5862955451</v>
      </c>
    </row>
    <row r="1708" spans="1:5" hidden="1" x14ac:dyDescent="0.3">
      <c r="A1708" t="s">
        <v>9</v>
      </c>
      <c r="B1708">
        <v>36</v>
      </c>
      <c r="C1708">
        <f t="shared" si="52"/>
        <v>36</v>
      </c>
      <c r="D1708" t="str">
        <f t="shared" si="53"/>
        <v>Royal City36</v>
      </c>
      <c r="E1708" s="18">
        <v>1578133.6205430739</v>
      </c>
    </row>
    <row r="1709" spans="1:5" hidden="1" x14ac:dyDescent="0.3">
      <c r="A1709" t="s">
        <v>9</v>
      </c>
      <c r="B1709">
        <v>36.1</v>
      </c>
      <c r="C1709">
        <f t="shared" si="52"/>
        <v>36</v>
      </c>
      <c r="D1709" t="str">
        <f t="shared" si="53"/>
        <v>Royal City36</v>
      </c>
      <c r="E1709" s="18">
        <v>3653291.5694569265</v>
      </c>
    </row>
    <row r="1710" spans="1:5" hidden="1" x14ac:dyDescent="0.3">
      <c r="A1710" t="s">
        <v>9</v>
      </c>
      <c r="B1710">
        <v>37</v>
      </c>
      <c r="C1710">
        <f t="shared" si="52"/>
        <v>37</v>
      </c>
      <c r="D1710" t="str">
        <f t="shared" si="53"/>
        <v>Royal City37</v>
      </c>
      <c r="E1710" s="18">
        <v>3663343.67</v>
      </c>
    </row>
    <row r="1711" spans="1:5" hidden="1" x14ac:dyDescent="0.3">
      <c r="A1711" t="s">
        <v>9</v>
      </c>
      <c r="B1711">
        <v>38</v>
      </c>
      <c r="C1711">
        <f t="shared" si="52"/>
        <v>38</v>
      </c>
      <c r="D1711" t="str">
        <f t="shared" si="53"/>
        <v>Royal City38</v>
      </c>
      <c r="E1711" s="18">
        <v>2267127.8800000008</v>
      </c>
    </row>
    <row r="1712" spans="1:5" hidden="1" x14ac:dyDescent="0.3">
      <c r="A1712" t="s">
        <v>9</v>
      </c>
      <c r="B1712">
        <v>39</v>
      </c>
      <c r="C1712">
        <f t="shared" si="52"/>
        <v>39</v>
      </c>
      <c r="D1712" t="str">
        <f t="shared" si="53"/>
        <v>Royal City39</v>
      </c>
      <c r="E1712" s="18">
        <v>1002773.1925886869</v>
      </c>
    </row>
    <row r="1713" spans="1:5" hidden="1" x14ac:dyDescent="0.3">
      <c r="A1713" t="s">
        <v>9</v>
      </c>
      <c r="B1713">
        <v>40</v>
      </c>
      <c r="C1713">
        <f t="shared" si="52"/>
        <v>40</v>
      </c>
      <c r="D1713" t="str">
        <f t="shared" si="53"/>
        <v>Royal City40</v>
      </c>
      <c r="E1713" s="18">
        <v>955713.13787357509</v>
      </c>
    </row>
    <row r="1714" spans="1:5" hidden="1" x14ac:dyDescent="0.3">
      <c r="A1714" t="s">
        <v>9</v>
      </c>
      <c r="B1714">
        <v>40.1</v>
      </c>
      <c r="C1714">
        <f t="shared" si="52"/>
        <v>40</v>
      </c>
      <c r="D1714" t="str">
        <f t="shared" si="53"/>
        <v>Royal City40</v>
      </c>
      <c r="E1714" s="18">
        <v>5023973.5321264248</v>
      </c>
    </row>
    <row r="1715" spans="1:5" hidden="1" x14ac:dyDescent="0.3">
      <c r="A1715" t="s">
        <v>9</v>
      </c>
      <c r="B1715">
        <v>41</v>
      </c>
      <c r="C1715">
        <f t="shared" si="52"/>
        <v>41</v>
      </c>
      <c r="D1715" t="str">
        <f t="shared" si="53"/>
        <v>Royal City41</v>
      </c>
      <c r="E1715" s="18">
        <v>5714023.3138359804</v>
      </c>
    </row>
    <row r="1716" spans="1:5" hidden="1" x14ac:dyDescent="0.3">
      <c r="A1716" t="s">
        <v>9</v>
      </c>
      <c r="B1716">
        <v>42</v>
      </c>
      <c r="C1716">
        <f t="shared" si="52"/>
        <v>42</v>
      </c>
      <c r="D1716" t="str">
        <f t="shared" si="53"/>
        <v>Royal City42</v>
      </c>
      <c r="E1716" s="18">
        <v>15000000</v>
      </c>
    </row>
    <row r="1717" spans="1:5" hidden="1" x14ac:dyDescent="0.3">
      <c r="A1717" t="s">
        <v>9</v>
      </c>
      <c r="B1717">
        <v>42.1</v>
      </c>
      <c r="C1717">
        <f t="shared" si="52"/>
        <v>42</v>
      </c>
      <c r="D1717" t="str">
        <f t="shared" si="53"/>
        <v>Royal City42</v>
      </c>
      <c r="E1717" s="18">
        <v>4161782.8000000007</v>
      </c>
    </row>
    <row r="1718" spans="1:5" hidden="1" x14ac:dyDescent="0.3">
      <c r="A1718" t="s">
        <v>9</v>
      </c>
      <c r="B1718">
        <v>42.2</v>
      </c>
      <c r="C1718">
        <f t="shared" si="52"/>
        <v>42</v>
      </c>
      <c r="D1718" t="str">
        <f t="shared" si="53"/>
        <v>Royal City42</v>
      </c>
      <c r="E1718" s="18">
        <v>16000000</v>
      </c>
    </row>
    <row r="1719" spans="1:5" hidden="1" x14ac:dyDescent="0.3">
      <c r="A1719" t="s">
        <v>43</v>
      </c>
      <c r="B1719">
        <v>1</v>
      </c>
      <c r="C1719">
        <f t="shared" si="52"/>
        <v>1</v>
      </c>
      <c r="D1719" t="str">
        <f t="shared" si="53"/>
        <v>Royal City - Landscape1</v>
      </c>
      <c r="E1719" s="18">
        <v>1782000</v>
      </c>
    </row>
    <row r="1720" spans="1:5" hidden="1" x14ac:dyDescent="0.3">
      <c r="A1720" t="s">
        <v>43</v>
      </c>
      <c r="B1720">
        <v>2</v>
      </c>
      <c r="C1720">
        <f t="shared" si="52"/>
        <v>2</v>
      </c>
      <c r="D1720" t="str">
        <f t="shared" si="53"/>
        <v>Royal City - Landscape2</v>
      </c>
      <c r="E1720" s="18">
        <v>4014037.5</v>
      </c>
    </row>
    <row r="1721" spans="1:5" hidden="1" x14ac:dyDescent="0.3">
      <c r="A1721" t="s">
        <v>43</v>
      </c>
      <c r="B1721">
        <v>3</v>
      </c>
      <c r="C1721">
        <f t="shared" si="52"/>
        <v>3</v>
      </c>
      <c r="D1721" t="str">
        <f t="shared" si="53"/>
        <v>Royal City - Landscape3</v>
      </c>
      <c r="E1721" s="18">
        <v>2421804.9</v>
      </c>
    </row>
    <row r="1722" spans="1:5" hidden="1" x14ac:dyDescent="0.3">
      <c r="A1722" t="s">
        <v>43</v>
      </c>
      <c r="B1722">
        <v>4</v>
      </c>
      <c r="C1722">
        <f t="shared" si="52"/>
        <v>4</v>
      </c>
      <c r="D1722" t="str">
        <f t="shared" si="53"/>
        <v>Royal City - Landscape4</v>
      </c>
      <c r="E1722" s="18">
        <v>4390934.75</v>
      </c>
    </row>
    <row r="1723" spans="1:5" hidden="1" x14ac:dyDescent="0.3">
      <c r="A1723" t="s">
        <v>43</v>
      </c>
      <c r="B1723">
        <v>5</v>
      </c>
      <c r="C1723">
        <f t="shared" si="52"/>
        <v>5</v>
      </c>
      <c r="D1723" t="str">
        <f t="shared" si="53"/>
        <v>Royal City - Landscape5</v>
      </c>
      <c r="E1723" s="18">
        <v>7060326.7999999998</v>
      </c>
    </row>
    <row r="1724" spans="1:5" hidden="1" x14ac:dyDescent="0.3">
      <c r="A1724" t="s">
        <v>43</v>
      </c>
      <c r="B1724">
        <v>6</v>
      </c>
      <c r="C1724">
        <f t="shared" si="52"/>
        <v>6</v>
      </c>
      <c r="D1724" t="str">
        <f t="shared" si="53"/>
        <v>Royal City - Landscape6</v>
      </c>
      <c r="E1724" s="18">
        <v>9240902.25</v>
      </c>
    </row>
    <row r="1725" spans="1:5" hidden="1" x14ac:dyDescent="0.3">
      <c r="A1725" t="s">
        <v>43</v>
      </c>
      <c r="B1725">
        <v>7</v>
      </c>
      <c r="C1725">
        <f t="shared" ref="C1725:C1788" si="54">ROUNDDOWN(B1725,0)</f>
        <v>7</v>
      </c>
      <c r="D1725" t="str">
        <f t="shared" ref="D1725:D1788" si="55">A1725&amp;C1725</f>
        <v>Royal City - Landscape7</v>
      </c>
      <c r="E1725" s="18">
        <v>5000000</v>
      </c>
    </row>
    <row r="1726" spans="1:5" hidden="1" x14ac:dyDescent="0.3">
      <c r="A1726" t="s">
        <v>43</v>
      </c>
      <c r="B1726">
        <v>7.1</v>
      </c>
      <c r="C1726">
        <f t="shared" si="54"/>
        <v>7</v>
      </c>
      <c r="D1726" t="str">
        <f t="shared" si="55"/>
        <v>Royal City - Landscape7</v>
      </c>
      <c r="E1726" s="18">
        <v>1442723.3499999996</v>
      </c>
    </row>
    <row r="1727" spans="1:5" hidden="1" x14ac:dyDescent="0.3">
      <c r="A1727" t="s">
        <v>43</v>
      </c>
      <c r="B1727">
        <v>8</v>
      </c>
      <c r="C1727">
        <f t="shared" si="54"/>
        <v>8</v>
      </c>
      <c r="D1727" t="str">
        <f t="shared" si="55"/>
        <v>Royal City - Landscape8</v>
      </c>
      <c r="E1727" s="18">
        <v>2161790.65</v>
      </c>
    </row>
    <row r="1728" spans="1:5" hidden="1" x14ac:dyDescent="0.3">
      <c r="A1728" t="s">
        <v>43</v>
      </c>
      <c r="B1728">
        <v>8.1</v>
      </c>
      <c r="C1728">
        <f t="shared" si="54"/>
        <v>8</v>
      </c>
      <c r="D1728" t="str">
        <f t="shared" si="55"/>
        <v>Royal City - Landscape8</v>
      </c>
      <c r="E1728" s="18">
        <v>10194453.1</v>
      </c>
    </row>
    <row r="1729" spans="1:5" hidden="1" x14ac:dyDescent="0.3">
      <c r="A1729" t="s">
        <v>43</v>
      </c>
      <c r="B1729">
        <v>9</v>
      </c>
      <c r="C1729">
        <f t="shared" si="54"/>
        <v>9</v>
      </c>
      <c r="D1729" t="str">
        <f t="shared" si="55"/>
        <v>Royal City - Landscape9</v>
      </c>
      <c r="E1729" s="18">
        <v>4886117.91</v>
      </c>
    </row>
    <row r="1730" spans="1:5" hidden="1" x14ac:dyDescent="0.3">
      <c r="A1730" t="s">
        <v>43</v>
      </c>
      <c r="B1730">
        <v>10</v>
      </c>
      <c r="C1730">
        <f t="shared" si="54"/>
        <v>10</v>
      </c>
      <c r="D1730" t="str">
        <f t="shared" si="55"/>
        <v>Royal City - Landscape10</v>
      </c>
      <c r="E1730" s="18">
        <v>2500000</v>
      </c>
    </row>
    <row r="1731" spans="1:5" hidden="1" x14ac:dyDescent="0.3">
      <c r="A1731" t="s">
        <v>43</v>
      </c>
      <c r="B1731">
        <v>10.1</v>
      </c>
      <c r="C1731">
        <f t="shared" si="54"/>
        <v>10</v>
      </c>
      <c r="D1731" t="str">
        <f t="shared" si="55"/>
        <v>Royal City - Landscape10</v>
      </c>
      <c r="E1731" s="18">
        <v>561010.9700000002</v>
      </c>
    </row>
    <row r="1732" spans="1:5" hidden="1" x14ac:dyDescent="0.3">
      <c r="A1732" t="s">
        <v>43</v>
      </c>
      <c r="B1732">
        <v>11</v>
      </c>
      <c r="C1732">
        <f t="shared" si="54"/>
        <v>11</v>
      </c>
      <c r="D1732" t="str">
        <f t="shared" si="55"/>
        <v>Royal City - Landscape11</v>
      </c>
      <c r="E1732" s="18">
        <v>4947910.42</v>
      </c>
    </row>
    <row r="1733" spans="1:5" hidden="1" x14ac:dyDescent="0.3">
      <c r="A1733" t="s">
        <v>43</v>
      </c>
      <c r="B1733">
        <v>12</v>
      </c>
      <c r="C1733">
        <f t="shared" si="54"/>
        <v>12</v>
      </c>
      <c r="D1733" t="str">
        <f t="shared" si="55"/>
        <v>Royal City - Landscape12</v>
      </c>
      <c r="E1733" s="18">
        <v>5000000</v>
      </c>
    </row>
    <row r="1734" spans="1:5" hidden="1" x14ac:dyDescent="0.3">
      <c r="A1734" t="s">
        <v>43</v>
      </c>
      <c r="B1734">
        <v>12.1</v>
      </c>
      <c r="C1734">
        <f t="shared" si="54"/>
        <v>12</v>
      </c>
      <c r="D1734" t="str">
        <f t="shared" si="55"/>
        <v>Royal City - Landscape12</v>
      </c>
      <c r="E1734" s="18">
        <v>2029456.415514715</v>
      </c>
    </row>
    <row r="1735" spans="1:5" hidden="1" x14ac:dyDescent="0.3">
      <c r="A1735" t="s">
        <v>43</v>
      </c>
      <c r="B1735">
        <v>13</v>
      </c>
      <c r="C1735">
        <f t="shared" si="54"/>
        <v>13</v>
      </c>
      <c r="D1735" t="str">
        <f t="shared" si="55"/>
        <v>Royal City - Landscape13</v>
      </c>
      <c r="E1735" s="18">
        <v>2173267.6157138199</v>
      </c>
    </row>
    <row r="1736" spans="1:5" hidden="1" x14ac:dyDescent="0.3">
      <c r="A1736" t="s">
        <v>43</v>
      </c>
      <c r="B1736">
        <v>14</v>
      </c>
      <c r="C1736">
        <f t="shared" si="54"/>
        <v>14</v>
      </c>
      <c r="D1736" t="str">
        <f t="shared" si="55"/>
        <v>Royal City - Landscape14</v>
      </c>
      <c r="E1736" s="18">
        <v>1308214.7555090636</v>
      </c>
    </row>
    <row r="1737" spans="1:5" hidden="1" x14ac:dyDescent="0.3">
      <c r="A1737" t="s">
        <v>43</v>
      </c>
      <c r="B1737">
        <v>15</v>
      </c>
      <c r="C1737">
        <f t="shared" si="54"/>
        <v>15</v>
      </c>
      <c r="D1737" t="str">
        <f t="shared" si="55"/>
        <v>Royal City - Landscape15</v>
      </c>
      <c r="E1737" s="18">
        <v>2272705.37</v>
      </c>
    </row>
    <row r="1738" spans="1:5" hidden="1" x14ac:dyDescent="0.3">
      <c r="A1738" t="s">
        <v>43</v>
      </c>
      <c r="B1738">
        <v>16</v>
      </c>
      <c r="C1738">
        <f t="shared" si="54"/>
        <v>16</v>
      </c>
      <c r="D1738" t="str">
        <f t="shared" si="55"/>
        <v>Royal City - Landscape16</v>
      </c>
      <c r="E1738" s="18">
        <v>650222.94326240104</v>
      </c>
    </row>
    <row r="1739" spans="1:5" hidden="1" x14ac:dyDescent="0.3">
      <c r="A1739" t="s">
        <v>43</v>
      </c>
      <c r="B1739">
        <v>17</v>
      </c>
      <c r="C1739">
        <f t="shared" si="54"/>
        <v>17</v>
      </c>
      <c r="D1739" t="str">
        <f t="shared" si="55"/>
        <v>Royal City - Landscape17</v>
      </c>
      <c r="E1739" s="18">
        <v>1288827.45</v>
      </c>
    </row>
    <row r="1740" spans="1:5" hidden="1" x14ac:dyDescent="0.3">
      <c r="A1740" t="s">
        <v>43</v>
      </c>
      <c r="B1740">
        <v>17.100000000000001</v>
      </c>
      <c r="C1740">
        <f t="shared" si="54"/>
        <v>17</v>
      </c>
      <c r="D1740" t="str">
        <f t="shared" si="55"/>
        <v>Royal City - Landscape17</v>
      </c>
      <c r="E1740" s="18">
        <v>1531216.7805430731</v>
      </c>
    </row>
    <row r="1741" spans="1:5" hidden="1" x14ac:dyDescent="0.3">
      <c r="A1741" t="s">
        <v>43</v>
      </c>
      <c r="B1741">
        <v>18</v>
      </c>
      <c r="C1741">
        <f t="shared" si="54"/>
        <v>18</v>
      </c>
      <c r="D1741" t="str">
        <f t="shared" si="55"/>
        <v>Royal City - Landscape18</v>
      </c>
      <c r="E1741" s="18">
        <v>819297.08162349463</v>
      </c>
    </row>
    <row r="1742" spans="1:5" hidden="1" x14ac:dyDescent="0.3">
      <c r="A1742" t="s">
        <v>43</v>
      </c>
      <c r="B1742">
        <v>19</v>
      </c>
      <c r="C1742">
        <f t="shared" si="54"/>
        <v>19</v>
      </c>
      <c r="D1742" t="str">
        <f t="shared" si="55"/>
        <v>Royal City - Landscape19</v>
      </c>
      <c r="E1742" s="18">
        <v>1116339.8934675306</v>
      </c>
    </row>
    <row r="1743" spans="1:5" hidden="1" x14ac:dyDescent="0.3">
      <c r="A1743" t="s">
        <v>43</v>
      </c>
      <c r="B1743">
        <v>20</v>
      </c>
      <c r="C1743">
        <f t="shared" si="54"/>
        <v>20</v>
      </c>
      <c r="D1743" t="str">
        <f t="shared" si="55"/>
        <v>Royal City - Landscape20</v>
      </c>
      <c r="E1743" s="18">
        <v>1105876.6944467127</v>
      </c>
    </row>
    <row r="1744" spans="1:5" hidden="1" x14ac:dyDescent="0.3">
      <c r="A1744" t="s">
        <v>43</v>
      </c>
      <c r="B1744">
        <v>21</v>
      </c>
      <c r="C1744">
        <f t="shared" si="54"/>
        <v>21</v>
      </c>
      <c r="D1744" t="str">
        <f t="shared" si="55"/>
        <v>Royal City - Landscape21</v>
      </c>
      <c r="E1744" s="18">
        <v>520336.71787357517</v>
      </c>
    </row>
    <row r="1745" spans="1:5" hidden="1" x14ac:dyDescent="0.3">
      <c r="A1745" t="s">
        <v>43</v>
      </c>
      <c r="B1745">
        <v>21.1</v>
      </c>
      <c r="C1745">
        <f t="shared" si="54"/>
        <v>21</v>
      </c>
      <c r="D1745" t="str">
        <f t="shared" si="55"/>
        <v>Royal City - Landscape21</v>
      </c>
      <c r="E1745" s="18">
        <v>2285976.6861640196</v>
      </c>
    </row>
    <row r="1746" spans="1:5" hidden="1" x14ac:dyDescent="0.3">
      <c r="A1746" t="s">
        <v>43</v>
      </c>
      <c r="B1746">
        <v>22</v>
      </c>
      <c r="C1746">
        <f t="shared" si="54"/>
        <v>22</v>
      </c>
      <c r="D1746" t="str">
        <f t="shared" si="55"/>
        <v>Royal City - Landscape22</v>
      </c>
      <c r="E1746" s="18">
        <v>1838217.1999999993</v>
      </c>
    </row>
    <row r="1747" spans="1:5" hidden="1" x14ac:dyDescent="0.3">
      <c r="A1747" t="s">
        <v>43</v>
      </c>
      <c r="B1747">
        <v>23</v>
      </c>
      <c r="C1747">
        <f t="shared" si="54"/>
        <v>23</v>
      </c>
      <c r="D1747" t="str">
        <f t="shared" si="55"/>
        <v>Royal City - Landscape23</v>
      </c>
      <c r="E1747" s="18">
        <v>9000000</v>
      </c>
    </row>
    <row r="1748" spans="1:5" hidden="1" x14ac:dyDescent="0.3">
      <c r="A1748" t="s">
        <v>43</v>
      </c>
      <c r="B1748">
        <v>23.1</v>
      </c>
      <c r="C1748">
        <f t="shared" si="54"/>
        <v>23</v>
      </c>
      <c r="D1748" t="str">
        <f t="shared" si="55"/>
        <v>Royal City - Landscape23</v>
      </c>
      <c r="E1748" s="18">
        <v>4000000</v>
      </c>
    </row>
    <row r="1749" spans="1:5" hidden="1" x14ac:dyDescent="0.3">
      <c r="A1749" t="s">
        <v>256</v>
      </c>
      <c r="B1749">
        <v>3</v>
      </c>
      <c r="C1749">
        <f t="shared" si="54"/>
        <v>3</v>
      </c>
      <c r="D1749" t="str">
        <f t="shared" si="55"/>
        <v>Royal City 33</v>
      </c>
      <c r="E1749" s="18">
        <v>20000000</v>
      </c>
    </row>
    <row r="1750" spans="1:5" hidden="1" x14ac:dyDescent="0.3">
      <c r="A1750" t="s">
        <v>257</v>
      </c>
      <c r="B1750">
        <v>4</v>
      </c>
      <c r="C1750">
        <f t="shared" si="54"/>
        <v>4</v>
      </c>
      <c r="D1750" t="str">
        <f t="shared" si="55"/>
        <v>Royal City 44</v>
      </c>
      <c r="E1750" s="18">
        <v>20093247.399999999</v>
      </c>
    </row>
    <row r="1751" spans="1:5" hidden="1" x14ac:dyDescent="0.3">
      <c r="A1751" t="s">
        <v>258</v>
      </c>
      <c r="B1751">
        <v>1</v>
      </c>
      <c r="C1751">
        <f t="shared" si="54"/>
        <v>1</v>
      </c>
      <c r="D1751" t="str">
        <f t="shared" si="55"/>
        <v>Royal City11</v>
      </c>
      <c r="E1751" s="18">
        <v>58500000</v>
      </c>
    </row>
    <row r="1752" spans="1:5" hidden="1" x14ac:dyDescent="0.3">
      <c r="A1752" t="s">
        <v>259</v>
      </c>
      <c r="B1752">
        <v>2</v>
      </c>
      <c r="C1752">
        <f t="shared" si="54"/>
        <v>2</v>
      </c>
      <c r="D1752" t="str">
        <f t="shared" si="55"/>
        <v>Royal City22</v>
      </c>
      <c r="E1752" s="18">
        <v>20000000</v>
      </c>
    </row>
    <row r="1753" spans="1:5" hidden="1" x14ac:dyDescent="0.3">
      <c r="A1753" t="s">
        <v>265</v>
      </c>
      <c r="B1753">
        <v>1</v>
      </c>
      <c r="C1753">
        <f t="shared" si="54"/>
        <v>1</v>
      </c>
      <c r="D1753" t="str">
        <f t="shared" si="55"/>
        <v>Saint Gobain Factory1</v>
      </c>
      <c r="E1753" s="18">
        <v>103530970.23999999</v>
      </c>
    </row>
    <row r="1754" spans="1:5" hidden="1" x14ac:dyDescent="0.3">
      <c r="A1754" t="s">
        <v>265</v>
      </c>
      <c r="B1754">
        <v>2</v>
      </c>
      <c r="C1754">
        <f t="shared" si="54"/>
        <v>2</v>
      </c>
      <c r="D1754" t="str">
        <f t="shared" si="55"/>
        <v>Saint Gobain Factory2</v>
      </c>
      <c r="E1754" s="18">
        <v>26538435</v>
      </c>
    </row>
    <row r="1755" spans="1:5" hidden="1" x14ac:dyDescent="0.3">
      <c r="A1755" t="s">
        <v>14</v>
      </c>
      <c r="B1755">
        <v>1</v>
      </c>
      <c r="C1755">
        <f t="shared" si="54"/>
        <v>1</v>
      </c>
      <c r="D1755" t="str">
        <f t="shared" si="55"/>
        <v>SIEMENS - Sokhna1</v>
      </c>
      <c r="E1755" s="18">
        <v>93300000</v>
      </c>
    </row>
    <row r="1756" spans="1:5" hidden="1" x14ac:dyDescent="0.3">
      <c r="A1756" t="s">
        <v>14</v>
      </c>
      <c r="B1756">
        <v>2</v>
      </c>
      <c r="C1756">
        <f t="shared" si="54"/>
        <v>2</v>
      </c>
      <c r="D1756" t="str">
        <f t="shared" si="55"/>
        <v>SIEMENS - Sokhna2</v>
      </c>
      <c r="E1756" s="18">
        <v>3059283.73</v>
      </c>
    </row>
    <row r="1757" spans="1:5" hidden="1" x14ac:dyDescent="0.3">
      <c r="A1757" t="s">
        <v>14</v>
      </c>
      <c r="B1757">
        <v>3</v>
      </c>
      <c r="C1757">
        <f t="shared" si="54"/>
        <v>3</v>
      </c>
      <c r="D1757" t="str">
        <f t="shared" si="55"/>
        <v>SIEMENS - Sokhna3</v>
      </c>
      <c r="E1757" s="18">
        <v>7201577.0499999998</v>
      </c>
    </row>
    <row r="1758" spans="1:5" hidden="1" x14ac:dyDescent="0.3">
      <c r="A1758" t="s">
        <v>14</v>
      </c>
      <c r="B1758">
        <v>4</v>
      </c>
      <c r="C1758">
        <f t="shared" si="54"/>
        <v>4</v>
      </c>
      <c r="D1758" t="str">
        <f t="shared" si="55"/>
        <v>SIEMENS - Sokhna4</v>
      </c>
      <c r="E1758" s="18">
        <v>11065687.699999999</v>
      </c>
    </row>
    <row r="1759" spans="1:5" hidden="1" x14ac:dyDescent="0.3">
      <c r="A1759" t="s">
        <v>14</v>
      </c>
      <c r="B1759">
        <v>5</v>
      </c>
      <c r="C1759">
        <f t="shared" si="54"/>
        <v>5</v>
      </c>
      <c r="D1759" t="str">
        <f t="shared" si="55"/>
        <v>SIEMENS - Sokhna5</v>
      </c>
      <c r="E1759" s="18">
        <v>13218163.560000001</v>
      </c>
    </row>
    <row r="1760" spans="1:5" hidden="1" x14ac:dyDescent="0.3">
      <c r="A1760" t="s">
        <v>14</v>
      </c>
      <c r="B1760">
        <v>6</v>
      </c>
      <c r="C1760">
        <f t="shared" si="54"/>
        <v>6</v>
      </c>
      <c r="D1760" t="str">
        <f t="shared" si="55"/>
        <v>SIEMENS - Sokhna6</v>
      </c>
      <c r="E1760" s="18">
        <v>7060448.9080144614</v>
      </c>
    </row>
    <row r="1761" spans="1:5" hidden="1" x14ac:dyDescent="0.3">
      <c r="A1761" t="s">
        <v>14</v>
      </c>
      <c r="B1761">
        <v>7</v>
      </c>
      <c r="C1761">
        <f t="shared" si="54"/>
        <v>7</v>
      </c>
      <c r="D1761" t="str">
        <f t="shared" si="55"/>
        <v>SIEMENS - Sokhna7</v>
      </c>
      <c r="E1761" s="18">
        <v>8833159.8200000003</v>
      </c>
    </row>
    <row r="1762" spans="1:5" hidden="1" x14ac:dyDescent="0.3">
      <c r="A1762" t="s">
        <v>14</v>
      </c>
      <c r="B1762">
        <v>8</v>
      </c>
      <c r="C1762">
        <f t="shared" si="54"/>
        <v>8</v>
      </c>
      <c r="D1762" t="str">
        <f t="shared" si="55"/>
        <v>SIEMENS - Sokhna8</v>
      </c>
      <c r="E1762" s="18">
        <v>12641621.4</v>
      </c>
    </row>
    <row r="1763" spans="1:5" hidden="1" x14ac:dyDescent="0.3">
      <c r="A1763" t="s">
        <v>14</v>
      </c>
      <c r="B1763">
        <v>9</v>
      </c>
      <c r="C1763">
        <f t="shared" si="54"/>
        <v>9</v>
      </c>
      <c r="D1763" t="str">
        <f t="shared" si="55"/>
        <v>SIEMENS - Sokhna9</v>
      </c>
      <c r="E1763" s="18">
        <v>13673026.82</v>
      </c>
    </row>
    <row r="1764" spans="1:5" hidden="1" x14ac:dyDescent="0.3">
      <c r="A1764" t="s">
        <v>14</v>
      </c>
      <c r="B1764">
        <v>10</v>
      </c>
      <c r="C1764">
        <f t="shared" si="54"/>
        <v>10</v>
      </c>
      <c r="D1764" t="str">
        <f t="shared" si="55"/>
        <v>SIEMENS - Sokhna10</v>
      </c>
      <c r="E1764" s="18">
        <v>6271528.3300000001</v>
      </c>
    </row>
    <row r="1765" spans="1:5" hidden="1" x14ac:dyDescent="0.3">
      <c r="A1765" t="s">
        <v>14</v>
      </c>
      <c r="B1765">
        <v>11</v>
      </c>
      <c r="C1765">
        <f t="shared" si="54"/>
        <v>11</v>
      </c>
      <c r="D1765" t="str">
        <f t="shared" si="55"/>
        <v>SIEMENS - Sokhna11</v>
      </c>
      <c r="E1765" s="18">
        <v>5230123.67</v>
      </c>
    </row>
    <row r="1766" spans="1:5" hidden="1" x14ac:dyDescent="0.3">
      <c r="A1766" t="s">
        <v>14</v>
      </c>
      <c r="B1766">
        <v>12</v>
      </c>
      <c r="C1766">
        <f t="shared" si="54"/>
        <v>12</v>
      </c>
      <c r="D1766" t="str">
        <f t="shared" si="55"/>
        <v>SIEMENS - Sokhna12</v>
      </c>
      <c r="E1766" s="18">
        <v>20041232.559999999</v>
      </c>
    </row>
    <row r="1767" spans="1:5" hidden="1" x14ac:dyDescent="0.3">
      <c r="A1767" t="s">
        <v>14</v>
      </c>
      <c r="B1767">
        <v>13</v>
      </c>
      <c r="C1767">
        <f t="shared" si="54"/>
        <v>13</v>
      </c>
      <c r="D1767" t="str">
        <f t="shared" si="55"/>
        <v>SIEMENS - Sokhna13</v>
      </c>
      <c r="E1767" s="18">
        <v>17822796.649999999</v>
      </c>
    </row>
    <row r="1768" spans="1:5" hidden="1" x14ac:dyDescent="0.3">
      <c r="A1768" t="s">
        <v>14</v>
      </c>
      <c r="B1768">
        <v>14</v>
      </c>
      <c r="C1768">
        <f t="shared" si="54"/>
        <v>14</v>
      </c>
      <c r="D1768" t="str">
        <f t="shared" si="55"/>
        <v>SIEMENS - Sokhna14</v>
      </c>
      <c r="E1768" s="18">
        <v>20002003.079999998</v>
      </c>
    </row>
    <row r="1769" spans="1:5" hidden="1" x14ac:dyDescent="0.3">
      <c r="A1769" t="s">
        <v>14</v>
      </c>
      <c r="B1769">
        <v>15</v>
      </c>
      <c r="C1769">
        <f t="shared" si="54"/>
        <v>15</v>
      </c>
      <c r="D1769" t="str">
        <f t="shared" si="55"/>
        <v>SIEMENS - Sokhna15</v>
      </c>
      <c r="E1769" s="18">
        <v>2699428.63</v>
      </c>
    </row>
    <row r="1770" spans="1:5" hidden="1" x14ac:dyDescent="0.3">
      <c r="A1770" t="s">
        <v>14</v>
      </c>
      <c r="B1770">
        <v>16</v>
      </c>
      <c r="C1770">
        <f t="shared" si="54"/>
        <v>16</v>
      </c>
      <c r="D1770" t="str">
        <f t="shared" si="55"/>
        <v>SIEMENS - Sokhna16</v>
      </c>
      <c r="E1770" s="18">
        <v>25271545.73</v>
      </c>
    </row>
    <row r="1771" spans="1:5" hidden="1" x14ac:dyDescent="0.3">
      <c r="A1771" t="s">
        <v>14</v>
      </c>
      <c r="B1771">
        <v>17</v>
      </c>
      <c r="C1771">
        <f t="shared" si="54"/>
        <v>17</v>
      </c>
      <c r="D1771" t="str">
        <f t="shared" si="55"/>
        <v>SIEMENS - Sokhna17</v>
      </c>
      <c r="E1771" s="18">
        <v>20418831.59</v>
      </c>
    </row>
    <row r="1772" spans="1:5" hidden="1" x14ac:dyDescent="0.3">
      <c r="A1772" t="s">
        <v>14</v>
      </c>
      <c r="B1772">
        <v>18</v>
      </c>
      <c r="C1772">
        <f t="shared" si="54"/>
        <v>18</v>
      </c>
      <c r="D1772" t="str">
        <f t="shared" si="55"/>
        <v>SIEMENS - Sokhna18</v>
      </c>
      <c r="E1772" s="18">
        <v>12124718</v>
      </c>
    </row>
    <row r="1773" spans="1:5" hidden="1" x14ac:dyDescent="0.3">
      <c r="A1773" t="s">
        <v>14</v>
      </c>
      <c r="B1773">
        <v>19</v>
      </c>
      <c r="C1773">
        <f t="shared" si="54"/>
        <v>19</v>
      </c>
      <c r="D1773" t="str">
        <f t="shared" si="55"/>
        <v>SIEMENS - Sokhna19</v>
      </c>
      <c r="E1773" s="18">
        <v>25672200.91</v>
      </c>
    </row>
    <row r="1774" spans="1:5" hidden="1" x14ac:dyDescent="0.3">
      <c r="A1774" t="s">
        <v>14</v>
      </c>
      <c r="B1774">
        <v>20</v>
      </c>
      <c r="C1774">
        <f t="shared" si="54"/>
        <v>20</v>
      </c>
      <c r="D1774" t="str">
        <f t="shared" si="55"/>
        <v>SIEMENS - Sokhna20</v>
      </c>
      <c r="E1774" s="18">
        <v>15319191.73</v>
      </c>
    </row>
    <row r="1775" spans="1:5" hidden="1" x14ac:dyDescent="0.3">
      <c r="A1775" t="s">
        <v>14</v>
      </c>
      <c r="B1775">
        <v>21</v>
      </c>
      <c r="C1775">
        <f t="shared" si="54"/>
        <v>21</v>
      </c>
      <c r="D1775" t="str">
        <f t="shared" si="55"/>
        <v>SIEMENS - Sokhna21</v>
      </c>
      <c r="E1775" s="18">
        <v>888628.7</v>
      </c>
    </row>
    <row r="1776" spans="1:5" hidden="1" x14ac:dyDescent="0.3">
      <c r="A1776" t="s">
        <v>181</v>
      </c>
      <c r="B1776">
        <v>1</v>
      </c>
      <c r="C1776">
        <f t="shared" si="54"/>
        <v>1</v>
      </c>
      <c r="D1776" t="str">
        <f t="shared" si="55"/>
        <v>SIEMENS - Sokhna - Bill1</v>
      </c>
      <c r="E1776" s="18">
        <v>144907</v>
      </c>
    </row>
    <row r="1777" spans="1:5" hidden="1" x14ac:dyDescent="0.3">
      <c r="A1777" t="s">
        <v>106</v>
      </c>
      <c r="B1777">
        <v>1</v>
      </c>
      <c r="C1777">
        <f t="shared" si="54"/>
        <v>1</v>
      </c>
      <c r="D1777" t="str">
        <f t="shared" si="55"/>
        <v>SMP1 - Revamp1</v>
      </c>
      <c r="E1777" s="18">
        <v>2207548.2000000002</v>
      </c>
    </row>
    <row r="1778" spans="1:5" hidden="1" x14ac:dyDescent="0.3">
      <c r="A1778" t="s">
        <v>106</v>
      </c>
      <c r="B1778">
        <v>2</v>
      </c>
      <c r="C1778">
        <f t="shared" si="54"/>
        <v>2</v>
      </c>
      <c r="D1778" t="str">
        <f t="shared" si="55"/>
        <v>SMP1 - Revamp2</v>
      </c>
      <c r="E1778" s="18">
        <v>1.0000000000000001E-5</v>
      </c>
    </row>
    <row r="1779" spans="1:5" hidden="1" x14ac:dyDescent="0.3">
      <c r="A1779" t="s">
        <v>106</v>
      </c>
      <c r="B1779">
        <v>3</v>
      </c>
      <c r="C1779">
        <f t="shared" si="54"/>
        <v>3</v>
      </c>
      <c r="D1779" t="str">
        <f t="shared" si="55"/>
        <v>SMP1 - Revamp3</v>
      </c>
      <c r="E1779" s="18">
        <v>1.0000000000000001E-5</v>
      </c>
    </row>
    <row r="1780" spans="1:5" hidden="1" x14ac:dyDescent="0.3">
      <c r="A1780" t="s">
        <v>106</v>
      </c>
      <c r="B1780">
        <v>4</v>
      </c>
      <c r="C1780">
        <f t="shared" si="54"/>
        <v>4</v>
      </c>
      <c r="D1780" t="str">
        <f t="shared" si="55"/>
        <v>SMP1 - Revamp4</v>
      </c>
      <c r="E1780" s="18">
        <v>2647384.8437142861</v>
      </c>
    </row>
    <row r="1781" spans="1:5" hidden="1" x14ac:dyDescent="0.3">
      <c r="A1781" t="s">
        <v>106</v>
      </c>
      <c r="B1781">
        <v>5</v>
      </c>
      <c r="C1781">
        <f t="shared" si="54"/>
        <v>5</v>
      </c>
      <c r="D1781" t="str">
        <f t="shared" si="55"/>
        <v>SMP1 - Revamp5</v>
      </c>
      <c r="E1781" s="18">
        <v>2853769.6857142858</v>
      </c>
    </row>
    <row r="1782" spans="1:5" hidden="1" x14ac:dyDescent="0.3">
      <c r="A1782" t="s">
        <v>106</v>
      </c>
      <c r="B1782">
        <v>6</v>
      </c>
      <c r="C1782">
        <f t="shared" si="54"/>
        <v>6</v>
      </c>
      <c r="D1782" t="str">
        <f t="shared" si="55"/>
        <v>SMP1 - Revamp6</v>
      </c>
      <c r="E1782" s="18">
        <v>6112062.5631428557</v>
      </c>
    </row>
    <row r="1783" spans="1:5" hidden="1" x14ac:dyDescent="0.3">
      <c r="A1783" t="s">
        <v>106</v>
      </c>
      <c r="B1783">
        <v>7</v>
      </c>
      <c r="C1783">
        <f t="shared" si="54"/>
        <v>7</v>
      </c>
      <c r="D1783" t="str">
        <f t="shared" si="55"/>
        <v>SMP1 - Revamp7</v>
      </c>
      <c r="E1783" s="18">
        <v>3154540.1</v>
      </c>
    </row>
    <row r="1784" spans="1:5" hidden="1" x14ac:dyDescent="0.3">
      <c r="A1784" t="s">
        <v>106</v>
      </c>
      <c r="B1784">
        <v>8</v>
      </c>
      <c r="C1784">
        <f t="shared" si="54"/>
        <v>8</v>
      </c>
      <c r="D1784" t="str">
        <f t="shared" si="55"/>
        <v>SMP1 - Revamp8</v>
      </c>
      <c r="E1784" s="18">
        <v>1992085.4365714288</v>
      </c>
    </row>
    <row r="1785" spans="1:5" hidden="1" x14ac:dyDescent="0.3">
      <c r="A1785" t="s">
        <v>106</v>
      </c>
      <c r="B1785">
        <v>1</v>
      </c>
      <c r="C1785">
        <f t="shared" si="54"/>
        <v>1</v>
      </c>
      <c r="D1785" t="str">
        <f t="shared" si="55"/>
        <v>SMP1 - Revamp1</v>
      </c>
      <c r="E1785" s="18">
        <v>11698500</v>
      </c>
    </row>
    <row r="1786" spans="1:5" hidden="1" x14ac:dyDescent="0.3">
      <c r="A1786" t="s">
        <v>106</v>
      </c>
      <c r="B1786">
        <v>2</v>
      </c>
      <c r="C1786">
        <f t="shared" si="54"/>
        <v>2</v>
      </c>
      <c r="D1786" t="str">
        <f t="shared" si="55"/>
        <v>SMP1 - Revamp2</v>
      </c>
      <c r="E1786" s="18">
        <v>25693427.5</v>
      </c>
    </row>
    <row r="1787" spans="1:5" hidden="1" x14ac:dyDescent="0.3">
      <c r="A1787" t="s">
        <v>106</v>
      </c>
      <c r="B1787">
        <v>3</v>
      </c>
      <c r="C1787">
        <f t="shared" si="54"/>
        <v>3</v>
      </c>
      <c r="D1787" t="str">
        <f t="shared" si="55"/>
        <v>SMP1 - Revamp3</v>
      </c>
      <c r="E1787" s="18">
        <v>16806572.5</v>
      </c>
    </row>
    <row r="1788" spans="1:5" hidden="1" x14ac:dyDescent="0.3">
      <c r="A1788" t="s">
        <v>130</v>
      </c>
      <c r="B1788">
        <v>1</v>
      </c>
      <c r="C1788">
        <f t="shared" si="54"/>
        <v>1</v>
      </c>
      <c r="D1788" t="str">
        <f t="shared" si="55"/>
        <v>SMP1 - Shut Down1</v>
      </c>
      <c r="E1788" s="18">
        <v>5388381.9400000004</v>
      </c>
    </row>
    <row r="1789" spans="1:5" hidden="1" x14ac:dyDescent="0.3">
      <c r="A1789" t="s">
        <v>130</v>
      </c>
      <c r="B1789">
        <v>2</v>
      </c>
      <c r="C1789">
        <f t="shared" ref="C1789:C1852" si="56">ROUNDDOWN(B1789,0)</f>
        <v>2</v>
      </c>
      <c r="D1789" t="str">
        <f t="shared" ref="D1789:D1852" si="57">A1789&amp;C1789</f>
        <v>SMP1 - Shut Down2</v>
      </c>
      <c r="E1789" s="18">
        <v>15140879.891428569</v>
      </c>
    </row>
    <row r="1790" spans="1:5" hidden="1" x14ac:dyDescent="0.3">
      <c r="A1790" t="s">
        <v>130</v>
      </c>
      <c r="B1790">
        <v>3</v>
      </c>
      <c r="C1790">
        <f t="shared" si="56"/>
        <v>3</v>
      </c>
      <c r="D1790" t="str">
        <f t="shared" si="57"/>
        <v>SMP1 - Shut Down3</v>
      </c>
      <c r="E1790" s="18">
        <v>8648912.9484000001</v>
      </c>
    </row>
    <row r="1791" spans="1:5" hidden="1" x14ac:dyDescent="0.3">
      <c r="A1791" t="s">
        <v>214</v>
      </c>
      <c r="B1791">
        <v>1</v>
      </c>
      <c r="C1791">
        <f t="shared" si="56"/>
        <v>1</v>
      </c>
      <c r="D1791" t="str">
        <f t="shared" si="57"/>
        <v>SMP1 - Shut Down- Final Retention1</v>
      </c>
      <c r="E1791" s="18">
        <v>2700753.58</v>
      </c>
    </row>
    <row r="1792" spans="1:5" hidden="1" x14ac:dyDescent="0.3">
      <c r="A1792" t="s">
        <v>134</v>
      </c>
      <c r="B1792">
        <v>2</v>
      </c>
      <c r="C1792">
        <f t="shared" si="56"/>
        <v>2</v>
      </c>
      <c r="D1792" t="str">
        <f t="shared" si="57"/>
        <v>SMP2 - Shut Down2</v>
      </c>
      <c r="E1792" s="18">
        <v>5426194.9513333319</v>
      </c>
    </row>
    <row r="1793" spans="1:5" hidden="1" x14ac:dyDescent="0.3">
      <c r="A1793" t="s">
        <v>134</v>
      </c>
      <c r="B1793">
        <v>3</v>
      </c>
      <c r="C1793">
        <f t="shared" si="56"/>
        <v>3</v>
      </c>
      <c r="D1793" t="str">
        <f t="shared" si="57"/>
        <v>SMP2 - Shut Down3</v>
      </c>
      <c r="E1793" s="18">
        <v>581185.34</v>
      </c>
    </row>
    <row r="1794" spans="1:5" hidden="1" x14ac:dyDescent="0.3">
      <c r="A1794" t="s">
        <v>216</v>
      </c>
      <c r="B1794">
        <v>1</v>
      </c>
      <c r="C1794">
        <f t="shared" si="56"/>
        <v>1</v>
      </c>
      <c r="D1794" t="str">
        <f t="shared" si="57"/>
        <v>SMP2 - Shut Down- Retention release1</v>
      </c>
      <c r="E1794" s="18">
        <v>553693.36</v>
      </c>
    </row>
    <row r="1795" spans="1:5" hidden="1" x14ac:dyDescent="0.3">
      <c r="A1795" t="s">
        <v>228</v>
      </c>
      <c r="B1795">
        <v>1</v>
      </c>
      <c r="C1795">
        <f t="shared" si="56"/>
        <v>1</v>
      </c>
      <c r="D1795" t="str">
        <f t="shared" si="57"/>
        <v>SMP2 - Shut Down- V.O1</v>
      </c>
      <c r="E1795" s="18">
        <v>20000000</v>
      </c>
    </row>
    <row r="1796" spans="1:5" hidden="1" x14ac:dyDescent="0.3">
      <c r="A1796" t="s">
        <v>8</v>
      </c>
      <c r="B1796">
        <v>23</v>
      </c>
      <c r="C1796">
        <f t="shared" si="56"/>
        <v>23</v>
      </c>
      <c r="D1796" t="str">
        <f t="shared" si="57"/>
        <v>Sodic Club House23</v>
      </c>
      <c r="E1796" s="18">
        <v>2727407.25</v>
      </c>
    </row>
    <row r="1797" spans="1:5" hidden="1" x14ac:dyDescent="0.3">
      <c r="A1797" t="s">
        <v>8</v>
      </c>
      <c r="B1797">
        <v>24</v>
      </c>
      <c r="C1797">
        <f t="shared" si="56"/>
        <v>24</v>
      </c>
      <c r="D1797" t="str">
        <f t="shared" si="57"/>
        <v>Sodic Club House24</v>
      </c>
      <c r="E1797" s="18">
        <v>4528572.66</v>
      </c>
    </row>
    <row r="1798" spans="1:5" hidden="1" x14ac:dyDescent="0.3">
      <c r="A1798" t="s">
        <v>8</v>
      </c>
      <c r="B1798">
        <v>25</v>
      </c>
      <c r="C1798">
        <f t="shared" si="56"/>
        <v>25</v>
      </c>
      <c r="D1798" t="str">
        <f t="shared" si="57"/>
        <v>Sodic Club House25</v>
      </c>
      <c r="E1798" s="18">
        <v>894280.83</v>
      </c>
    </row>
    <row r="1799" spans="1:5" hidden="1" x14ac:dyDescent="0.3">
      <c r="A1799" t="s">
        <v>8</v>
      </c>
      <c r="B1799">
        <v>26</v>
      </c>
      <c r="C1799">
        <f t="shared" si="56"/>
        <v>26</v>
      </c>
      <c r="D1799" t="str">
        <f t="shared" si="57"/>
        <v>Sodic Club House26</v>
      </c>
      <c r="E1799" s="18">
        <v>2563543.65</v>
      </c>
    </row>
    <row r="1800" spans="1:5" hidden="1" x14ac:dyDescent="0.3">
      <c r="A1800" t="s">
        <v>8</v>
      </c>
      <c r="B1800">
        <v>27</v>
      </c>
      <c r="C1800">
        <f t="shared" si="56"/>
        <v>27</v>
      </c>
      <c r="D1800" t="str">
        <f t="shared" si="57"/>
        <v>Sodic Club House27</v>
      </c>
      <c r="E1800" s="18">
        <v>7171420.8099999996</v>
      </c>
    </row>
    <row r="1801" spans="1:5" hidden="1" x14ac:dyDescent="0.3">
      <c r="A1801" t="s">
        <v>8</v>
      </c>
      <c r="B1801">
        <v>28</v>
      </c>
      <c r="C1801">
        <f t="shared" si="56"/>
        <v>28</v>
      </c>
      <c r="D1801" t="str">
        <f t="shared" si="57"/>
        <v>Sodic Club House28</v>
      </c>
      <c r="E1801" s="18">
        <v>3643251.2</v>
      </c>
    </row>
    <row r="1802" spans="1:5" hidden="1" x14ac:dyDescent="0.3">
      <c r="A1802" t="s">
        <v>8</v>
      </c>
      <c r="B1802">
        <v>29</v>
      </c>
      <c r="C1802">
        <f t="shared" si="56"/>
        <v>29</v>
      </c>
      <c r="D1802" t="str">
        <f t="shared" si="57"/>
        <v>Sodic Club House29</v>
      </c>
      <c r="E1802" s="18">
        <v>2927170</v>
      </c>
    </row>
    <row r="1803" spans="1:5" hidden="1" x14ac:dyDescent="0.3">
      <c r="A1803" t="s">
        <v>8</v>
      </c>
      <c r="B1803">
        <v>30</v>
      </c>
      <c r="C1803">
        <f t="shared" si="56"/>
        <v>30</v>
      </c>
      <c r="D1803" t="str">
        <f t="shared" si="57"/>
        <v>Sodic Club House30</v>
      </c>
      <c r="E1803" s="18">
        <v>1523667.33</v>
      </c>
    </row>
    <row r="1804" spans="1:5" hidden="1" x14ac:dyDescent="0.3">
      <c r="A1804" t="s">
        <v>8</v>
      </c>
      <c r="B1804">
        <v>31</v>
      </c>
      <c r="C1804">
        <f t="shared" si="56"/>
        <v>31</v>
      </c>
      <c r="D1804" t="str">
        <f t="shared" si="57"/>
        <v>Sodic Club House31</v>
      </c>
      <c r="E1804" s="18">
        <v>3752933.2199999997</v>
      </c>
    </row>
    <row r="1805" spans="1:5" hidden="1" x14ac:dyDescent="0.3">
      <c r="A1805" t="s">
        <v>8</v>
      </c>
      <c r="B1805">
        <v>32</v>
      </c>
      <c r="C1805">
        <f t="shared" si="56"/>
        <v>32</v>
      </c>
      <c r="D1805" t="str">
        <f t="shared" si="57"/>
        <v>Sodic Club House32</v>
      </c>
      <c r="E1805" s="18">
        <v>1851323.25</v>
      </c>
    </row>
    <row r="1806" spans="1:5" hidden="1" x14ac:dyDescent="0.3">
      <c r="A1806" t="s">
        <v>8</v>
      </c>
      <c r="B1806">
        <v>33</v>
      </c>
      <c r="C1806">
        <f t="shared" si="56"/>
        <v>33</v>
      </c>
      <c r="D1806" t="str">
        <f t="shared" si="57"/>
        <v>Sodic Club House33</v>
      </c>
      <c r="E1806" s="18">
        <v>5028067.13</v>
      </c>
    </row>
    <row r="1807" spans="1:5" hidden="1" x14ac:dyDescent="0.3">
      <c r="A1807" t="s">
        <v>8</v>
      </c>
      <c r="B1807">
        <v>34</v>
      </c>
      <c r="C1807">
        <f t="shared" si="56"/>
        <v>34</v>
      </c>
      <c r="D1807" t="str">
        <f t="shared" si="57"/>
        <v>Sodic Club House34</v>
      </c>
      <c r="E1807" s="18">
        <v>1372787.1900000004</v>
      </c>
    </row>
    <row r="1808" spans="1:5" hidden="1" x14ac:dyDescent="0.3">
      <c r="A1808" t="s">
        <v>8</v>
      </c>
      <c r="B1808">
        <v>35</v>
      </c>
      <c r="C1808">
        <f t="shared" si="56"/>
        <v>35</v>
      </c>
      <c r="D1808" t="str">
        <f t="shared" si="57"/>
        <v>Sodic Club House35</v>
      </c>
      <c r="E1808" s="18">
        <v>2061960.96</v>
      </c>
    </row>
    <row r="1809" spans="1:5" hidden="1" x14ac:dyDescent="0.3">
      <c r="A1809" t="s">
        <v>8</v>
      </c>
      <c r="B1809">
        <v>36</v>
      </c>
      <c r="C1809">
        <f t="shared" si="56"/>
        <v>36</v>
      </c>
      <c r="D1809" t="str">
        <f t="shared" si="57"/>
        <v>Sodic Club House36</v>
      </c>
      <c r="E1809" s="18">
        <v>3000000</v>
      </c>
    </row>
    <row r="1810" spans="1:5" hidden="1" x14ac:dyDescent="0.3">
      <c r="A1810" t="s">
        <v>8</v>
      </c>
      <c r="B1810">
        <v>36.1</v>
      </c>
      <c r="C1810">
        <f t="shared" si="56"/>
        <v>36</v>
      </c>
      <c r="D1810" t="str">
        <f t="shared" si="57"/>
        <v>Sodic Club House36</v>
      </c>
      <c r="E1810" s="18">
        <v>6516540.6600000001</v>
      </c>
    </row>
    <row r="1811" spans="1:5" hidden="1" x14ac:dyDescent="0.3">
      <c r="A1811" t="s">
        <v>8</v>
      </c>
      <c r="B1811">
        <v>37</v>
      </c>
      <c r="C1811">
        <f t="shared" si="56"/>
        <v>37</v>
      </c>
      <c r="D1811" t="str">
        <f t="shared" si="57"/>
        <v>Sodic Club House37</v>
      </c>
      <c r="E1811" s="18">
        <v>4028521</v>
      </c>
    </row>
    <row r="1812" spans="1:5" hidden="1" x14ac:dyDescent="0.3">
      <c r="A1812" t="s">
        <v>168</v>
      </c>
      <c r="B1812">
        <v>1</v>
      </c>
      <c r="C1812">
        <f t="shared" si="56"/>
        <v>1</v>
      </c>
      <c r="D1812" t="str">
        <f t="shared" si="57"/>
        <v>Sodic Club House - Social Insurance1</v>
      </c>
      <c r="E1812" s="18">
        <v>184729.32</v>
      </c>
    </row>
    <row r="1813" spans="1:5" hidden="1" x14ac:dyDescent="0.3">
      <c r="A1813" t="s">
        <v>168</v>
      </c>
      <c r="B1813">
        <v>2</v>
      </c>
      <c r="C1813">
        <f t="shared" si="56"/>
        <v>2</v>
      </c>
      <c r="D1813" t="str">
        <f t="shared" si="57"/>
        <v>Sodic Club House - Social Insurance2</v>
      </c>
      <c r="E1813" s="18">
        <v>503082.9</v>
      </c>
    </row>
    <row r="1814" spans="1:5" hidden="1" x14ac:dyDescent="0.3">
      <c r="A1814" t="s">
        <v>32</v>
      </c>
      <c r="B1814">
        <v>1</v>
      </c>
      <c r="C1814">
        <f t="shared" si="56"/>
        <v>1</v>
      </c>
      <c r="D1814" t="str">
        <f t="shared" si="57"/>
        <v>Sodic Eastown1</v>
      </c>
      <c r="E1814" s="18">
        <v>6789620.1200000001</v>
      </c>
    </row>
    <row r="1815" spans="1:5" hidden="1" x14ac:dyDescent="0.3">
      <c r="A1815" t="s">
        <v>32</v>
      </c>
      <c r="B1815">
        <v>2</v>
      </c>
      <c r="C1815">
        <f t="shared" si="56"/>
        <v>2</v>
      </c>
      <c r="D1815" t="str">
        <f t="shared" si="57"/>
        <v>Sodic Eastown2</v>
      </c>
      <c r="E1815" s="18">
        <v>15638373.66</v>
      </c>
    </row>
    <row r="1816" spans="1:5" hidden="1" x14ac:dyDescent="0.3">
      <c r="A1816" t="s">
        <v>32</v>
      </c>
      <c r="B1816">
        <v>3</v>
      </c>
      <c r="C1816">
        <f t="shared" si="56"/>
        <v>3</v>
      </c>
      <c r="D1816" t="str">
        <f t="shared" si="57"/>
        <v>Sodic Eastown3</v>
      </c>
      <c r="E1816" s="18">
        <v>1574016.18</v>
      </c>
    </row>
    <row r="1817" spans="1:5" hidden="1" x14ac:dyDescent="0.3">
      <c r="A1817" t="s">
        <v>32</v>
      </c>
      <c r="B1817">
        <v>4</v>
      </c>
      <c r="C1817">
        <f t="shared" si="56"/>
        <v>4</v>
      </c>
      <c r="D1817" t="str">
        <f t="shared" si="57"/>
        <v>Sodic Eastown4</v>
      </c>
      <c r="E1817" s="18">
        <v>25688338.609999999</v>
      </c>
    </row>
    <row r="1818" spans="1:5" hidden="1" x14ac:dyDescent="0.3">
      <c r="A1818" t="s">
        <v>32</v>
      </c>
      <c r="B1818">
        <v>5</v>
      </c>
      <c r="C1818">
        <f t="shared" si="56"/>
        <v>5</v>
      </c>
      <c r="D1818" t="str">
        <f t="shared" si="57"/>
        <v>Sodic Eastown5</v>
      </c>
      <c r="E1818" s="18">
        <v>37056568.399999999</v>
      </c>
    </row>
    <row r="1819" spans="1:5" hidden="1" x14ac:dyDescent="0.3">
      <c r="A1819" t="s">
        <v>32</v>
      </c>
      <c r="B1819">
        <v>6</v>
      </c>
      <c r="C1819">
        <f t="shared" si="56"/>
        <v>6</v>
      </c>
      <c r="D1819" t="str">
        <f t="shared" si="57"/>
        <v>Sodic Eastown6</v>
      </c>
      <c r="E1819" s="18">
        <v>18000000</v>
      </c>
    </row>
    <row r="1820" spans="1:5" hidden="1" x14ac:dyDescent="0.3">
      <c r="A1820" t="s">
        <v>32</v>
      </c>
      <c r="B1820">
        <v>6.1</v>
      </c>
      <c r="C1820">
        <f t="shared" si="56"/>
        <v>6</v>
      </c>
      <c r="D1820" t="str">
        <f t="shared" si="57"/>
        <v>Sodic Eastown6</v>
      </c>
      <c r="E1820" s="18">
        <v>10554847.67</v>
      </c>
    </row>
    <row r="1821" spans="1:5" hidden="1" x14ac:dyDescent="0.3">
      <c r="A1821" t="s">
        <v>32</v>
      </c>
      <c r="B1821">
        <v>7</v>
      </c>
      <c r="C1821">
        <f t="shared" si="56"/>
        <v>7</v>
      </c>
      <c r="D1821" t="str">
        <f t="shared" si="57"/>
        <v>Sodic Eastown7</v>
      </c>
      <c r="E1821" s="18">
        <v>35000000</v>
      </c>
    </row>
    <row r="1822" spans="1:5" hidden="1" x14ac:dyDescent="0.3">
      <c r="A1822" t="s">
        <v>32</v>
      </c>
      <c r="B1822">
        <v>7.1</v>
      </c>
      <c r="C1822">
        <f t="shared" si="56"/>
        <v>7</v>
      </c>
      <c r="D1822" t="str">
        <f t="shared" si="57"/>
        <v>Sodic Eastown7</v>
      </c>
      <c r="E1822" s="18">
        <v>3197130.95</v>
      </c>
    </row>
    <row r="1823" spans="1:5" hidden="1" x14ac:dyDescent="0.3">
      <c r="A1823" t="s">
        <v>32</v>
      </c>
      <c r="B1823">
        <v>8</v>
      </c>
      <c r="C1823">
        <f t="shared" si="56"/>
        <v>8</v>
      </c>
      <c r="D1823" t="str">
        <f t="shared" si="57"/>
        <v>Sodic Eastown8</v>
      </c>
      <c r="E1823" s="18">
        <v>46000000</v>
      </c>
    </row>
    <row r="1824" spans="1:5" hidden="1" x14ac:dyDescent="0.3">
      <c r="A1824" t="s">
        <v>32</v>
      </c>
      <c r="B1824">
        <v>8.1</v>
      </c>
      <c r="C1824">
        <f t="shared" si="56"/>
        <v>8</v>
      </c>
      <c r="D1824" t="str">
        <f t="shared" si="57"/>
        <v>Sodic Eastown8</v>
      </c>
      <c r="E1824" s="18">
        <v>9532397.6099999994</v>
      </c>
    </row>
    <row r="1825" spans="1:5" hidden="1" x14ac:dyDescent="0.3">
      <c r="A1825" t="s">
        <v>32</v>
      </c>
      <c r="B1825">
        <v>9</v>
      </c>
      <c r="C1825">
        <f t="shared" si="56"/>
        <v>9</v>
      </c>
      <c r="D1825" t="str">
        <f t="shared" si="57"/>
        <v>Sodic Eastown9</v>
      </c>
      <c r="E1825" s="18">
        <v>40504812.259999998</v>
      </c>
    </row>
    <row r="1826" spans="1:5" hidden="1" x14ac:dyDescent="0.3">
      <c r="A1826" t="s">
        <v>32</v>
      </c>
      <c r="B1826">
        <v>10</v>
      </c>
      <c r="C1826">
        <f t="shared" si="56"/>
        <v>10</v>
      </c>
      <c r="D1826" t="str">
        <f t="shared" si="57"/>
        <v>Sodic Eastown10</v>
      </c>
      <c r="E1826" s="18">
        <v>32553581.239999998</v>
      </c>
    </row>
    <row r="1827" spans="1:5" hidden="1" x14ac:dyDescent="0.3">
      <c r="A1827" t="s">
        <v>32</v>
      </c>
      <c r="B1827">
        <v>11</v>
      </c>
      <c r="C1827">
        <f t="shared" si="56"/>
        <v>11</v>
      </c>
      <c r="D1827" t="str">
        <f t="shared" si="57"/>
        <v>Sodic Eastown11</v>
      </c>
      <c r="E1827" s="18">
        <v>27179529.392899614</v>
      </c>
    </row>
    <row r="1828" spans="1:5" hidden="1" x14ac:dyDescent="0.3">
      <c r="A1828" t="s">
        <v>32</v>
      </c>
      <c r="B1828">
        <v>12</v>
      </c>
      <c r="C1828">
        <f t="shared" si="56"/>
        <v>12</v>
      </c>
      <c r="D1828" t="str">
        <f t="shared" si="57"/>
        <v>Sodic Eastown12</v>
      </c>
      <c r="E1828" s="18">
        <v>19553108.789999999</v>
      </c>
    </row>
    <row r="1829" spans="1:5" hidden="1" x14ac:dyDescent="0.3">
      <c r="A1829" t="s">
        <v>32</v>
      </c>
      <c r="B1829">
        <v>13</v>
      </c>
      <c r="C1829">
        <f t="shared" si="56"/>
        <v>13</v>
      </c>
      <c r="D1829" t="str">
        <f t="shared" si="57"/>
        <v>Sodic Eastown13</v>
      </c>
      <c r="E1829" s="18">
        <v>10000000</v>
      </c>
    </row>
    <row r="1830" spans="1:5" hidden="1" x14ac:dyDescent="0.3">
      <c r="A1830" t="s">
        <v>32</v>
      </c>
      <c r="B1830">
        <v>13.1</v>
      </c>
      <c r="C1830">
        <f t="shared" si="56"/>
        <v>13</v>
      </c>
      <c r="D1830" t="str">
        <f t="shared" si="57"/>
        <v>Sodic Eastown13</v>
      </c>
      <c r="E1830" s="18">
        <v>6201534.04</v>
      </c>
    </row>
    <row r="1831" spans="1:5" hidden="1" x14ac:dyDescent="0.3">
      <c r="A1831" t="s">
        <v>32</v>
      </c>
      <c r="B1831">
        <v>14</v>
      </c>
      <c r="C1831">
        <f t="shared" si="56"/>
        <v>14</v>
      </c>
      <c r="D1831" t="str">
        <f t="shared" si="57"/>
        <v>Sodic Eastown14</v>
      </c>
      <c r="E1831" s="18">
        <v>15000000</v>
      </c>
    </row>
    <row r="1832" spans="1:5" hidden="1" x14ac:dyDescent="0.3">
      <c r="A1832" t="s">
        <v>32</v>
      </c>
      <c r="B1832">
        <v>14.1</v>
      </c>
      <c r="C1832">
        <f t="shared" si="56"/>
        <v>14</v>
      </c>
      <c r="D1832" t="str">
        <f t="shared" si="57"/>
        <v>Sodic Eastown14</v>
      </c>
      <c r="E1832" s="18">
        <v>1537461.58</v>
      </c>
    </row>
    <row r="1833" spans="1:5" hidden="1" x14ac:dyDescent="0.3">
      <c r="A1833" t="s">
        <v>32</v>
      </c>
      <c r="B1833">
        <v>15</v>
      </c>
      <c r="C1833">
        <f t="shared" si="56"/>
        <v>15</v>
      </c>
      <c r="D1833" t="str">
        <f t="shared" si="57"/>
        <v>Sodic Eastown15</v>
      </c>
      <c r="E1833" s="18">
        <v>12895954</v>
      </c>
    </row>
    <row r="1834" spans="1:5" hidden="1" x14ac:dyDescent="0.3">
      <c r="A1834" t="s">
        <v>32</v>
      </c>
      <c r="B1834">
        <v>16</v>
      </c>
      <c r="C1834">
        <f t="shared" si="56"/>
        <v>16</v>
      </c>
      <c r="D1834" t="str">
        <f t="shared" si="57"/>
        <v>Sodic Eastown16</v>
      </c>
      <c r="E1834" s="18">
        <v>30145771.57</v>
      </c>
    </row>
    <row r="1835" spans="1:5" hidden="1" x14ac:dyDescent="0.3">
      <c r="A1835" t="s">
        <v>32</v>
      </c>
      <c r="B1835">
        <v>17</v>
      </c>
      <c r="C1835">
        <f t="shared" si="56"/>
        <v>17</v>
      </c>
      <c r="D1835" t="str">
        <f t="shared" si="57"/>
        <v>Sodic Eastown17</v>
      </c>
      <c r="E1835" s="18">
        <v>20000000</v>
      </c>
    </row>
    <row r="1836" spans="1:5" hidden="1" x14ac:dyDescent="0.3">
      <c r="A1836" t="s">
        <v>32</v>
      </c>
      <c r="B1836">
        <v>17.100000000000001</v>
      </c>
      <c r="C1836">
        <f t="shared" si="56"/>
        <v>17</v>
      </c>
      <c r="D1836" t="str">
        <f t="shared" si="57"/>
        <v>Sodic Eastown17</v>
      </c>
      <c r="E1836" s="18">
        <v>899381.34</v>
      </c>
    </row>
    <row r="1837" spans="1:5" hidden="1" x14ac:dyDescent="0.3">
      <c r="A1837" t="s">
        <v>32</v>
      </c>
      <c r="B1837">
        <v>18</v>
      </c>
      <c r="C1837">
        <f t="shared" si="56"/>
        <v>18</v>
      </c>
      <c r="D1837" t="str">
        <f t="shared" si="57"/>
        <v>Sodic Eastown18</v>
      </c>
      <c r="E1837" s="18">
        <v>15000000</v>
      </c>
    </row>
    <row r="1838" spans="1:5" hidden="1" x14ac:dyDescent="0.3">
      <c r="A1838" t="s">
        <v>32</v>
      </c>
      <c r="B1838">
        <v>18.100000000000001</v>
      </c>
      <c r="C1838">
        <f t="shared" si="56"/>
        <v>18</v>
      </c>
      <c r="D1838" t="str">
        <f t="shared" si="57"/>
        <v>Sodic Eastown18</v>
      </c>
      <c r="E1838" s="18">
        <v>7406610.7800000003</v>
      </c>
    </row>
    <row r="1839" spans="1:5" hidden="1" x14ac:dyDescent="0.3">
      <c r="A1839" t="s">
        <v>32</v>
      </c>
      <c r="B1839">
        <v>19</v>
      </c>
      <c r="C1839">
        <f t="shared" si="56"/>
        <v>19</v>
      </c>
      <c r="D1839" t="str">
        <f t="shared" si="57"/>
        <v>Sodic Eastown19</v>
      </c>
      <c r="E1839" s="18">
        <v>25500000</v>
      </c>
    </row>
    <row r="1840" spans="1:5" hidden="1" x14ac:dyDescent="0.3">
      <c r="A1840" t="s">
        <v>32</v>
      </c>
      <c r="B1840">
        <v>19.100000000000001</v>
      </c>
      <c r="C1840">
        <f t="shared" si="56"/>
        <v>19</v>
      </c>
      <c r="D1840" t="str">
        <f t="shared" si="57"/>
        <v>Sodic Eastown19</v>
      </c>
      <c r="E1840" s="18">
        <v>8917592.7199999988</v>
      </c>
    </row>
    <row r="1841" spans="1:5" hidden="1" x14ac:dyDescent="0.3">
      <c r="A1841" t="s">
        <v>32</v>
      </c>
      <c r="B1841">
        <v>20</v>
      </c>
      <c r="C1841">
        <f t="shared" si="56"/>
        <v>20</v>
      </c>
      <c r="D1841" t="str">
        <f t="shared" si="57"/>
        <v>Sodic Eastown20</v>
      </c>
      <c r="E1841" s="18">
        <v>27000000</v>
      </c>
    </row>
    <row r="1842" spans="1:5" hidden="1" x14ac:dyDescent="0.3">
      <c r="A1842" t="s">
        <v>32</v>
      </c>
      <c r="B1842">
        <v>20.100000000000001</v>
      </c>
      <c r="C1842">
        <f t="shared" si="56"/>
        <v>20</v>
      </c>
      <c r="D1842" t="str">
        <f t="shared" si="57"/>
        <v>Sodic Eastown20</v>
      </c>
      <c r="E1842" s="18">
        <v>4197031.83</v>
      </c>
    </row>
    <row r="1843" spans="1:5" hidden="1" x14ac:dyDescent="0.3">
      <c r="A1843" t="s">
        <v>32</v>
      </c>
      <c r="B1843">
        <v>21</v>
      </c>
      <c r="C1843">
        <f t="shared" si="56"/>
        <v>21</v>
      </c>
      <c r="D1843" t="str">
        <f t="shared" si="57"/>
        <v>Sodic Eastown21</v>
      </c>
      <c r="E1843" s="18">
        <v>25000000</v>
      </c>
    </row>
    <row r="1844" spans="1:5" hidden="1" x14ac:dyDescent="0.3">
      <c r="A1844" t="s">
        <v>32</v>
      </c>
      <c r="B1844">
        <v>21.1</v>
      </c>
      <c r="C1844">
        <f t="shared" si="56"/>
        <v>21</v>
      </c>
      <c r="D1844" t="str">
        <f t="shared" si="57"/>
        <v>Sodic Eastown21</v>
      </c>
      <c r="E1844" s="18">
        <v>4743783.32</v>
      </c>
    </row>
    <row r="1845" spans="1:5" hidden="1" x14ac:dyDescent="0.3">
      <c r="A1845" t="s">
        <v>32</v>
      </c>
      <c r="B1845">
        <v>22</v>
      </c>
      <c r="C1845">
        <f t="shared" si="56"/>
        <v>22</v>
      </c>
      <c r="D1845" t="str">
        <f t="shared" si="57"/>
        <v>Sodic Eastown22</v>
      </c>
      <c r="E1845" s="18">
        <v>15000000</v>
      </c>
    </row>
    <row r="1846" spans="1:5" hidden="1" x14ac:dyDescent="0.3">
      <c r="A1846" t="s">
        <v>32</v>
      </c>
      <c r="B1846">
        <v>22.1</v>
      </c>
      <c r="C1846">
        <f t="shared" si="56"/>
        <v>22</v>
      </c>
      <c r="D1846" t="str">
        <f t="shared" si="57"/>
        <v>Sodic Eastown22</v>
      </c>
      <c r="E1846" s="18">
        <v>4964135.7</v>
      </c>
    </row>
    <row r="1847" spans="1:5" hidden="1" x14ac:dyDescent="0.3">
      <c r="A1847" t="s">
        <v>32</v>
      </c>
      <c r="B1847">
        <v>23</v>
      </c>
      <c r="C1847">
        <f t="shared" si="56"/>
        <v>23</v>
      </c>
      <c r="D1847" t="str">
        <f t="shared" si="57"/>
        <v>Sodic Eastown23</v>
      </c>
      <c r="E1847" s="18">
        <v>12000000</v>
      </c>
    </row>
    <row r="1848" spans="1:5" hidden="1" x14ac:dyDescent="0.3">
      <c r="A1848" t="s">
        <v>32</v>
      </c>
      <c r="B1848">
        <v>23.1</v>
      </c>
      <c r="C1848">
        <f t="shared" si="56"/>
        <v>23</v>
      </c>
      <c r="D1848" t="str">
        <f t="shared" si="57"/>
        <v>Sodic Eastown23</v>
      </c>
      <c r="E1848" s="18">
        <v>7672746.6299999999</v>
      </c>
    </row>
    <row r="1849" spans="1:5" hidden="1" x14ac:dyDescent="0.3">
      <c r="A1849" t="s">
        <v>32</v>
      </c>
      <c r="B1849">
        <v>24</v>
      </c>
      <c r="C1849">
        <f t="shared" si="56"/>
        <v>24</v>
      </c>
      <c r="D1849" t="str">
        <f t="shared" si="57"/>
        <v>Sodic Eastown24</v>
      </c>
      <c r="E1849" s="18">
        <v>12000000</v>
      </c>
    </row>
    <row r="1850" spans="1:5" hidden="1" x14ac:dyDescent="0.3">
      <c r="A1850" t="s">
        <v>32</v>
      </c>
      <c r="B1850">
        <v>24.1</v>
      </c>
      <c r="C1850">
        <f t="shared" si="56"/>
        <v>24</v>
      </c>
      <c r="D1850" t="str">
        <f t="shared" si="57"/>
        <v>Sodic Eastown24</v>
      </c>
      <c r="E1850" s="18">
        <v>2713744.17</v>
      </c>
    </row>
    <row r="1851" spans="1:5" hidden="1" x14ac:dyDescent="0.3">
      <c r="A1851" t="s">
        <v>32</v>
      </c>
      <c r="B1851">
        <v>25</v>
      </c>
      <c r="C1851">
        <f t="shared" si="56"/>
        <v>25</v>
      </c>
      <c r="D1851" t="str">
        <f t="shared" si="57"/>
        <v>Sodic Eastown25</v>
      </c>
      <c r="E1851" s="18">
        <v>15000000</v>
      </c>
    </row>
    <row r="1852" spans="1:5" hidden="1" x14ac:dyDescent="0.3">
      <c r="A1852" t="s">
        <v>32</v>
      </c>
      <c r="B1852">
        <v>25.1</v>
      </c>
      <c r="C1852">
        <f t="shared" si="56"/>
        <v>25</v>
      </c>
      <c r="D1852" t="str">
        <f t="shared" si="57"/>
        <v>Sodic Eastown25</v>
      </c>
      <c r="E1852" s="18">
        <v>3632387.16</v>
      </c>
    </row>
    <row r="1853" spans="1:5" hidden="1" x14ac:dyDescent="0.3">
      <c r="A1853" t="s">
        <v>32</v>
      </c>
      <c r="B1853">
        <v>26</v>
      </c>
      <c r="C1853">
        <f t="shared" ref="C1853:C1916" si="58">ROUNDDOWN(B1853,0)</f>
        <v>26</v>
      </c>
      <c r="D1853" t="str">
        <f t="shared" ref="D1853:D1916" si="59">A1853&amp;C1853</f>
        <v>Sodic Eastown26</v>
      </c>
      <c r="E1853" s="18">
        <v>19000000</v>
      </c>
    </row>
    <row r="1854" spans="1:5" hidden="1" x14ac:dyDescent="0.3">
      <c r="A1854" t="s">
        <v>32</v>
      </c>
      <c r="B1854">
        <v>26.1</v>
      </c>
      <c r="C1854">
        <f t="shared" si="58"/>
        <v>26</v>
      </c>
      <c r="D1854" t="str">
        <f t="shared" si="59"/>
        <v>Sodic Eastown26</v>
      </c>
      <c r="E1854" s="18">
        <v>13407888.609999999</v>
      </c>
    </row>
    <row r="1855" spans="1:5" hidden="1" x14ac:dyDescent="0.3">
      <c r="A1855" t="s">
        <v>32</v>
      </c>
      <c r="B1855">
        <v>27</v>
      </c>
      <c r="C1855">
        <f t="shared" si="58"/>
        <v>27</v>
      </c>
      <c r="D1855" t="str">
        <f t="shared" si="59"/>
        <v>Sodic Eastown27</v>
      </c>
      <c r="E1855" s="18">
        <v>19000000</v>
      </c>
    </row>
    <row r="1856" spans="1:5" hidden="1" x14ac:dyDescent="0.3">
      <c r="A1856" t="s">
        <v>32</v>
      </c>
      <c r="B1856">
        <v>27.1</v>
      </c>
      <c r="C1856">
        <f t="shared" si="58"/>
        <v>27</v>
      </c>
      <c r="D1856" t="str">
        <f t="shared" si="59"/>
        <v>Sodic Eastown27</v>
      </c>
      <c r="E1856" s="18">
        <v>2101612.8199999998</v>
      </c>
    </row>
    <row r="1857" spans="1:5" hidden="1" x14ac:dyDescent="0.3">
      <c r="A1857" t="s">
        <v>32</v>
      </c>
      <c r="B1857">
        <v>28</v>
      </c>
      <c r="C1857">
        <f t="shared" si="58"/>
        <v>28</v>
      </c>
      <c r="D1857" t="str">
        <f t="shared" si="59"/>
        <v>Sodic Eastown28</v>
      </c>
      <c r="E1857" s="18">
        <v>30000000</v>
      </c>
    </row>
    <row r="1858" spans="1:5" hidden="1" x14ac:dyDescent="0.3">
      <c r="A1858" t="s">
        <v>32</v>
      </c>
      <c r="B1858">
        <v>28.1</v>
      </c>
      <c r="C1858">
        <f t="shared" si="58"/>
        <v>28</v>
      </c>
      <c r="D1858" t="str">
        <f t="shared" si="59"/>
        <v>Sodic Eastown28</v>
      </c>
      <c r="E1858" s="18">
        <v>11708616.23</v>
      </c>
    </row>
    <row r="1859" spans="1:5" hidden="1" x14ac:dyDescent="0.3">
      <c r="A1859" t="s">
        <v>32</v>
      </c>
      <c r="B1859">
        <v>29</v>
      </c>
      <c r="C1859">
        <f t="shared" si="58"/>
        <v>29</v>
      </c>
      <c r="D1859" t="str">
        <f t="shared" si="59"/>
        <v>Sodic Eastown29</v>
      </c>
      <c r="E1859" s="18">
        <v>10880905.48</v>
      </c>
    </row>
    <row r="1860" spans="1:5" hidden="1" x14ac:dyDescent="0.3">
      <c r="A1860" t="s">
        <v>32</v>
      </c>
      <c r="B1860">
        <v>30</v>
      </c>
      <c r="C1860">
        <f t="shared" si="58"/>
        <v>30</v>
      </c>
      <c r="D1860" t="str">
        <f t="shared" si="59"/>
        <v>Sodic Eastown30</v>
      </c>
      <c r="E1860" s="18">
        <v>20000000</v>
      </c>
    </row>
    <row r="1861" spans="1:5" hidden="1" x14ac:dyDescent="0.3">
      <c r="A1861" t="s">
        <v>32</v>
      </c>
      <c r="B1861">
        <v>30.1</v>
      </c>
      <c r="C1861">
        <f t="shared" si="58"/>
        <v>30</v>
      </c>
      <c r="D1861" t="str">
        <f t="shared" si="59"/>
        <v>Sodic Eastown30</v>
      </c>
      <c r="E1861" s="18">
        <v>5479297.3600000003</v>
      </c>
    </row>
    <row r="1862" spans="1:5" hidden="1" x14ac:dyDescent="0.3">
      <c r="A1862" t="s">
        <v>32</v>
      </c>
      <c r="B1862">
        <v>31</v>
      </c>
      <c r="C1862">
        <f t="shared" si="58"/>
        <v>31</v>
      </c>
      <c r="D1862" t="str">
        <f t="shared" si="59"/>
        <v>Sodic Eastown31</v>
      </c>
      <c r="E1862" s="18">
        <v>22493923.41</v>
      </c>
    </row>
    <row r="1863" spans="1:5" hidden="1" x14ac:dyDescent="0.3">
      <c r="A1863" t="s">
        <v>32</v>
      </c>
      <c r="B1863">
        <v>32</v>
      </c>
      <c r="C1863">
        <f t="shared" si="58"/>
        <v>32</v>
      </c>
      <c r="D1863" t="str">
        <f t="shared" si="59"/>
        <v>Sodic Eastown32</v>
      </c>
      <c r="E1863" s="18">
        <v>15680621.74</v>
      </c>
    </row>
    <row r="1864" spans="1:5" hidden="1" x14ac:dyDescent="0.3">
      <c r="A1864" t="s">
        <v>32</v>
      </c>
      <c r="B1864">
        <v>33</v>
      </c>
      <c r="C1864">
        <f t="shared" si="58"/>
        <v>33</v>
      </c>
      <c r="D1864" t="str">
        <f t="shared" si="59"/>
        <v>Sodic Eastown33</v>
      </c>
      <c r="E1864" s="18">
        <v>19311419.98</v>
      </c>
    </row>
    <row r="1865" spans="1:5" hidden="1" x14ac:dyDescent="0.3">
      <c r="A1865" t="s">
        <v>32</v>
      </c>
      <c r="B1865">
        <v>34</v>
      </c>
      <c r="C1865">
        <f t="shared" si="58"/>
        <v>34</v>
      </c>
      <c r="D1865" t="str">
        <f t="shared" si="59"/>
        <v>Sodic Eastown34</v>
      </c>
      <c r="E1865" s="18">
        <v>4602037.6100000003</v>
      </c>
    </row>
    <row r="1866" spans="1:5" hidden="1" x14ac:dyDescent="0.3">
      <c r="A1866" t="s">
        <v>32</v>
      </c>
      <c r="B1866">
        <v>35</v>
      </c>
      <c r="C1866">
        <f t="shared" si="58"/>
        <v>35</v>
      </c>
      <c r="D1866" t="str">
        <f t="shared" si="59"/>
        <v>Sodic Eastown35</v>
      </c>
      <c r="E1866" s="18">
        <v>12555804.9</v>
      </c>
    </row>
    <row r="1867" spans="1:5" hidden="1" x14ac:dyDescent="0.3">
      <c r="A1867" t="s">
        <v>32</v>
      </c>
      <c r="B1867">
        <v>36</v>
      </c>
      <c r="C1867">
        <f t="shared" si="58"/>
        <v>36</v>
      </c>
      <c r="D1867" t="str">
        <f t="shared" si="59"/>
        <v>Sodic Eastown36</v>
      </c>
      <c r="E1867" s="18">
        <v>2350120</v>
      </c>
    </row>
    <row r="1868" spans="1:5" hidden="1" x14ac:dyDescent="0.3">
      <c r="A1868" t="s">
        <v>32</v>
      </c>
      <c r="B1868">
        <v>36.1</v>
      </c>
      <c r="C1868">
        <f t="shared" si="58"/>
        <v>36</v>
      </c>
      <c r="D1868" t="str">
        <f t="shared" si="59"/>
        <v>Sodic Eastown36</v>
      </c>
      <c r="E1868" s="18">
        <v>3904269.49</v>
      </c>
    </row>
    <row r="1869" spans="1:5" hidden="1" x14ac:dyDescent="0.3">
      <c r="A1869" t="s">
        <v>32</v>
      </c>
      <c r="B1869">
        <v>37</v>
      </c>
      <c r="C1869">
        <f t="shared" si="58"/>
        <v>37</v>
      </c>
      <c r="D1869" t="str">
        <f t="shared" si="59"/>
        <v>Sodic Eastown37</v>
      </c>
      <c r="E1869" s="18">
        <v>5035428.4000000004</v>
      </c>
    </row>
    <row r="1870" spans="1:5" hidden="1" x14ac:dyDescent="0.3">
      <c r="A1870" t="s">
        <v>32</v>
      </c>
      <c r="B1870">
        <v>38</v>
      </c>
      <c r="C1870">
        <f t="shared" si="58"/>
        <v>38</v>
      </c>
      <c r="D1870" t="str">
        <f t="shared" si="59"/>
        <v>Sodic Eastown38</v>
      </c>
      <c r="E1870" s="18">
        <v>2231188</v>
      </c>
    </row>
    <row r="1871" spans="1:5" hidden="1" x14ac:dyDescent="0.3">
      <c r="A1871" t="s">
        <v>32</v>
      </c>
      <c r="B1871">
        <v>39</v>
      </c>
      <c r="C1871">
        <f t="shared" si="58"/>
        <v>39</v>
      </c>
      <c r="D1871" t="str">
        <f t="shared" si="59"/>
        <v>Sodic Eastown39</v>
      </c>
      <c r="E1871" s="18">
        <v>17894573</v>
      </c>
    </row>
    <row r="1872" spans="1:5" hidden="1" x14ac:dyDescent="0.3">
      <c r="A1872" t="s">
        <v>82</v>
      </c>
      <c r="B1872">
        <v>1</v>
      </c>
      <c r="C1872">
        <f t="shared" si="58"/>
        <v>1</v>
      </c>
      <c r="D1872" t="str">
        <f t="shared" si="59"/>
        <v>Sodic Eastown - Landscape1</v>
      </c>
      <c r="E1872" s="18">
        <v>1545976.54</v>
      </c>
    </row>
    <row r="1873" spans="1:5" hidden="1" x14ac:dyDescent="0.3">
      <c r="A1873" t="s">
        <v>82</v>
      </c>
      <c r="B1873">
        <v>2</v>
      </c>
      <c r="C1873">
        <f t="shared" si="58"/>
        <v>2</v>
      </c>
      <c r="D1873" t="str">
        <f t="shared" si="59"/>
        <v>Sodic Eastown - Landscape2</v>
      </c>
      <c r="E1873" s="18">
        <v>2689319.17</v>
      </c>
    </row>
    <row r="1874" spans="1:5" hidden="1" x14ac:dyDescent="0.3">
      <c r="A1874" t="s">
        <v>82</v>
      </c>
      <c r="B1874">
        <v>3</v>
      </c>
      <c r="C1874">
        <f t="shared" si="58"/>
        <v>3</v>
      </c>
      <c r="D1874" t="str">
        <f t="shared" si="59"/>
        <v>Sodic Eastown - Landscape3</v>
      </c>
      <c r="E1874" s="18">
        <v>5060960.68</v>
      </c>
    </row>
    <row r="1875" spans="1:5" hidden="1" x14ac:dyDescent="0.3">
      <c r="A1875" t="s">
        <v>82</v>
      </c>
      <c r="B1875">
        <v>4</v>
      </c>
      <c r="C1875">
        <f t="shared" si="58"/>
        <v>4</v>
      </c>
      <c r="D1875" t="str">
        <f t="shared" si="59"/>
        <v>Sodic Eastown - Landscape4</v>
      </c>
      <c r="E1875" s="18">
        <v>4237695.68</v>
      </c>
    </row>
    <row r="1876" spans="1:5" hidden="1" x14ac:dyDescent="0.3">
      <c r="A1876" t="s">
        <v>82</v>
      </c>
      <c r="B1876">
        <v>5</v>
      </c>
      <c r="C1876">
        <f t="shared" si="58"/>
        <v>5</v>
      </c>
      <c r="D1876" t="str">
        <f t="shared" si="59"/>
        <v>Sodic Eastown - Landscape5</v>
      </c>
      <c r="E1876" s="18">
        <v>2847434.11</v>
      </c>
    </row>
    <row r="1877" spans="1:5" hidden="1" x14ac:dyDescent="0.3">
      <c r="A1877" t="s">
        <v>82</v>
      </c>
      <c r="B1877">
        <v>6</v>
      </c>
      <c r="C1877">
        <f t="shared" si="58"/>
        <v>6</v>
      </c>
      <c r="D1877" t="str">
        <f t="shared" si="59"/>
        <v>Sodic Eastown - Landscape6</v>
      </c>
      <c r="E1877" s="18">
        <v>1865468.85</v>
      </c>
    </row>
    <row r="1878" spans="1:5" hidden="1" x14ac:dyDescent="0.3">
      <c r="A1878" t="s">
        <v>82</v>
      </c>
      <c r="B1878">
        <v>7</v>
      </c>
      <c r="C1878">
        <f t="shared" si="58"/>
        <v>7</v>
      </c>
      <c r="D1878" t="str">
        <f t="shared" si="59"/>
        <v>Sodic Eastown - Landscape7</v>
      </c>
      <c r="E1878" s="18">
        <v>2249247.81</v>
      </c>
    </row>
    <row r="1879" spans="1:5" hidden="1" x14ac:dyDescent="0.3">
      <c r="A1879" t="s">
        <v>82</v>
      </c>
      <c r="B1879">
        <v>8</v>
      </c>
      <c r="C1879">
        <f t="shared" si="58"/>
        <v>8</v>
      </c>
      <c r="D1879" t="str">
        <f t="shared" si="59"/>
        <v>Sodic Eastown - Landscape8</v>
      </c>
      <c r="E1879" s="18">
        <v>8937999.7400000002</v>
      </c>
    </row>
    <row r="1880" spans="1:5" hidden="1" x14ac:dyDescent="0.3">
      <c r="A1880" t="s">
        <v>82</v>
      </c>
      <c r="B1880">
        <v>9</v>
      </c>
      <c r="C1880">
        <f t="shared" si="58"/>
        <v>9</v>
      </c>
      <c r="D1880" t="str">
        <f t="shared" si="59"/>
        <v>Sodic Eastown - Landscape9</v>
      </c>
      <c r="E1880" s="18">
        <v>837296.03</v>
      </c>
    </row>
    <row r="1881" spans="1:5" hidden="1" x14ac:dyDescent="0.3">
      <c r="A1881" t="s">
        <v>82</v>
      </c>
      <c r="B1881">
        <v>10</v>
      </c>
      <c r="C1881">
        <f t="shared" si="58"/>
        <v>10</v>
      </c>
      <c r="D1881" t="str">
        <f t="shared" si="59"/>
        <v>Sodic Eastown - Landscape10</v>
      </c>
      <c r="E1881" s="18">
        <v>2965081</v>
      </c>
    </row>
    <row r="1882" spans="1:5" hidden="1" x14ac:dyDescent="0.3">
      <c r="A1882" t="s">
        <v>82</v>
      </c>
      <c r="B1882">
        <v>11</v>
      </c>
      <c r="C1882">
        <f t="shared" si="58"/>
        <v>11</v>
      </c>
      <c r="D1882" t="str">
        <f t="shared" si="59"/>
        <v>Sodic Eastown - Landscape11</v>
      </c>
      <c r="E1882" s="18">
        <v>970278.45</v>
      </c>
    </row>
    <row r="1883" spans="1:5" hidden="1" x14ac:dyDescent="0.3">
      <c r="A1883" t="s">
        <v>82</v>
      </c>
      <c r="B1883">
        <v>12</v>
      </c>
      <c r="C1883">
        <f t="shared" si="58"/>
        <v>12</v>
      </c>
      <c r="D1883" t="str">
        <f t="shared" si="59"/>
        <v>Sodic Eastown - Landscape12</v>
      </c>
      <c r="E1883" s="18">
        <v>2038310.81</v>
      </c>
    </row>
    <row r="1884" spans="1:5" hidden="1" x14ac:dyDescent="0.3">
      <c r="A1884" t="s">
        <v>82</v>
      </c>
      <c r="B1884">
        <v>13</v>
      </c>
      <c r="C1884">
        <f t="shared" si="58"/>
        <v>13</v>
      </c>
      <c r="D1884" t="str">
        <f t="shared" si="59"/>
        <v>Sodic Eastown - Landscape13</v>
      </c>
      <c r="E1884" s="18">
        <v>4532604.51</v>
      </c>
    </row>
    <row r="1885" spans="1:5" hidden="1" x14ac:dyDescent="0.3">
      <c r="A1885" t="s">
        <v>32</v>
      </c>
      <c r="B1885">
        <v>1</v>
      </c>
      <c r="C1885">
        <f t="shared" si="58"/>
        <v>1</v>
      </c>
      <c r="D1885" t="str">
        <f t="shared" si="59"/>
        <v>Sodic Eastown1</v>
      </c>
      <c r="E1885" s="18">
        <v>10000000</v>
      </c>
    </row>
    <row r="1886" spans="1:5" hidden="1" x14ac:dyDescent="0.3">
      <c r="A1886" t="s">
        <v>170</v>
      </c>
      <c r="B1886">
        <v>1</v>
      </c>
      <c r="C1886">
        <f t="shared" si="58"/>
        <v>1</v>
      </c>
      <c r="D1886" t="str">
        <f t="shared" si="59"/>
        <v>Sodic Eastown - Social Insurance1</v>
      </c>
      <c r="E1886" s="18">
        <v>849097.69</v>
      </c>
    </row>
    <row r="1887" spans="1:5" hidden="1" x14ac:dyDescent="0.3">
      <c r="A1887" t="s">
        <v>170</v>
      </c>
      <c r="B1887">
        <v>2</v>
      </c>
      <c r="C1887">
        <f t="shared" si="58"/>
        <v>2</v>
      </c>
      <c r="D1887" t="str">
        <f t="shared" si="59"/>
        <v>Sodic Eastown - Social Insurance2</v>
      </c>
      <c r="E1887" s="18">
        <v>59565.32</v>
      </c>
    </row>
    <row r="1888" spans="1:5" hidden="1" x14ac:dyDescent="0.3">
      <c r="A1888" t="s">
        <v>170</v>
      </c>
      <c r="B1888">
        <v>3</v>
      </c>
      <c r="C1888">
        <f t="shared" si="58"/>
        <v>3</v>
      </c>
      <c r="D1888" t="str">
        <f t="shared" si="59"/>
        <v>Sodic Eastown - Social Insurance3</v>
      </c>
      <c r="E1888" s="18">
        <v>3554660.12</v>
      </c>
    </row>
    <row r="1889" spans="1:5" hidden="1" x14ac:dyDescent="0.3">
      <c r="A1889" t="s">
        <v>170</v>
      </c>
      <c r="B1889">
        <v>4</v>
      </c>
      <c r="C1889">
        <f t="shared" si="58"/>
        <v>4</v>
      </c>
      <c r="D1889" t="str">
        <f t="shared" si="59"/>
        <v>Sodic Eastown - Social Insurance4</v>
      </c>
      <c r="E1889" s="18">
        <v>1311245.56</v>
      </c>
    </row>
    <row r="1890" spans="1:5" hidden="1" x14ac:dyDescent="0.3">
      <c r="A1890" t="s">
        <v>170</v>
      </c>
      <c r="B1890">
        <v>5</v>
      </c>
      <c r="C1890">
        <f t="shared" si="58"/>
        <v>5</v>
      </c>
      <c r="D1890" t="str">
        <f t="shared" si="59"/>
        <v>Sodic Eastown - Social Insurance5</v>
      </c>
      <c r="E1890" s="18">
        <v>2324833</v>
      </c>
    </row>
    <row r="1891" spans="1:5" hidden="1" x14ac:dyDescent="0.3">
      <c r="A1891" t="s">
        <v>170</v>
      </c>
      <c r="B1891">
        <v>6</v>
      </c>
      <c r="C1891">
        <f t="shared" si="58"/>
        <v>6</v>
      </c>
      <c r="D1891" t="str">
        <f t="shared" si="59"/>
        <v>Sodic Eastown - Social Insurance6</v>
      </c>
      <c r="E1891" s="18">
        <v>2884335.94</v>
      </c>
    </row>
    <row r="1892" spans="1:5" hidden="1" x14ac:dyDescent="0.3">
      <c r="A1892" t="s">
        <v>170</v>
      </c>
      <c r="B1892">
        <v>7</v>
      </c>
      <c r="C1892">
        <f t="shared" si="58"/>
        <v>7</v>
      </c>
      <c r="D1892" t="str">
        <f t="shared" si="59"/>
        <v>Sodic Eastown - Social Insurance7</v>
      </c>
      <c r="E1892" s="18">
        <v>1801458.51</v>
      </c>
    </row>
    <row r="1893" spans="1:5" hidden="1" x14ac:dyDescent="0.3">
      <c r="A1893" t="s">
        <v>170</v>
      </c>
      <c r="B1893">
        <v>8</v>
      </c>
      <c r="C1893">
        <f t="shared" si="58"/>
        <v>8</v>
      </c>
      <c r="D1893" t="str">
        <f t="shared" si="59"/>
        <v>Sodic Eastown - Social Insurance8</v>
      </c>
      <c r="E1893" s="18">
        <v>1322438.3600000001</v>
      </c>
    </row>
    <row r="1894" spans="1:5" hidden="1" x14ac:dyDescent="0.3">
      <c r="A1894" t="s">
        <v>170</v>
      </c>
      <c r="B1894">
        <v>9</v>
      </c>
      <c r="C1894">
        <f t="shared" si="58"/>
        <v>9</v>
      </c>
      <c r="D1894" t="str">
        <f t="shared" si="59"/>
        <v>Sodic Eastown - Social Insurance9</v>
      </c>
      <c r="E1894" s="18">
        <v>1754521.36</v>
      </c>
    </row>
    <row r="1895" spans="1:5" hidden="1" x14ac:dyDescent="0.3">
      <c r="A1895" t="s">
        <v>170</v>
      </c>
      <c r="B1895">
        <v>10</v>
      </c>
      <c r="C1895">
        <f t="shared" si="58"/>
        <v>10</v>
      </c>
      <c r="D1895" t="str">
        <f t="shared" si="59"/>
        <v>Sodic Eastown - Social Insurance10</v>
      </c>
      <c r="E1895" s="18">
        <v>862557.37</v>
      </c>
    </row>
    <row r="1896" spans="1:5" hidden="1" x14ac:dyDescent="0.3">
      <c r="A1896" t="s">
        <v>170</v>
      </c>
      <c r="B1896">
        <v>11</v>
      </c>
      <c r="C1896">
        <f t="shared" si="58"/>
        <v>11</v>
      </c>
      <c r="D1896" t="str">
        <f t="shared" si="59"/>
        <v>Sodic Eastown - Social Insurance11</v>
      </c>
      <c r="E1896" s="18">
        <v>2423402.7599999998</v>
      </c>
    </row>
    <row r="1897" spans="1:5" hidden="1" x14ac:dyDescent="0.3">
      <c r="A1897" t="s">
        <v>170</v>
      </c>
      <c r="B1897">
        <v>12</v>
      </c>
      <c r="C1897">
        <f t="shared" si="58"/>
        <v>12</v>
      </c>
      <c r="D1897" t="str">
        <f t="shared" si="59"/>
        <v>Sodic Eastown - Social Insurance12</v>
      </c>
      <c r="E1897" s="18">
        <v>2569099.92</v>
      </c>
    </row>
    <row r="1898" spans="1:5" hidden="1" x14ac:dyDescent="0.3">
      <c r="A1898" t="s">
        <v>170</v>
      </c>
      <c r="B1898">
        <v>13</v>
      </c>
      <c r="C1898">
        <f t="shared" si="58"/>
        <v>13</v>
      </c>
      <c r="D1898" t="str">
        <f t="shared" si="59"/>
        <v>Sodic Eastown - Social Insurance13</v>
      </c>
      <c r="E1898" s="18">
        <v>1513109.68</v>
      </c>
    </row>
    <row r="1899" spans="1:5" hidden="1" x14ac:dyDescent="0.3">
      <c r="A1899" t="s">
        <v>170</v>
      </c>
      <c r="B1899">
        <v>14</v>
      </c>
      <c r="C1899">
        <f t="shared" si="58"/>
        <v>14</v>
      </c>
      <c r="D1899" t="str">
        <f t="shared" si="59"/>
        <v>Sodic Eastown - Social Insurance14</v>
      </c>
      <c r="E1899" s="18">
        <v>1540691.11</v>
      </c>
    </row>
    <row r="1900" spans="1:5" hidden="1" x14ac:dyDescent="0.3">
      <c r="A1900" t="s">
        <v>170</v>
      </c>
      <c r="B1900">
        <v>15</v>
      </c>
      <c r="C1900">
        <f t="shared" si="58"/>
        <v>15</v>
      </c>
      <c r="D1900" t="str">
        <f t="shared" si="59"/>
        <v>Sodic Eastown - Social Insurance15</v>
      </c>
      <c r="E1900" s="18">
        <v>2140215.06</v>
      </c>
    </row>
    <row r="1901" spans="1:5" hidden="1" x14ac:dyDescent="0.3">
      <c r="A1901" t="s">
        <v>170</v>
      </c>
      <c r="B1901">
        <v>16</v>
      </c>
      <c r="C1901">
        <f t="shared" si="58"/>
        <v>16</v>
      </c>
      <c r="D1901" t="str">
        <f t="shared" si="59"/>
        <v>Sodic Eastown - Social Insurance16</v>
      </c>
      <c r="E1901" s="18">
        <v>1796921.66</v>
      </c>
    </row>
    <row r="1902" spans="1:5" hidden="1" x14ac:dyDescent="0.3">
      <c r="A1902" t="s">
        <v>170</v>
      </c>
      <c r="B1902">
        <v>17</v>
      </c>
      <c r="C1902">
        <f t="shared" si="58"/>
        <v>17</v>
      </c>
      <c r="D1902" t="str">
        <f t="shared" si="59"/>
        <v>Sodic Eastown - Social Insurance17</v>
      </c>
      <c r="E1902" s="18">
        <v>1371899.5</v>
      </c>
    </row>
    <row r="1903" spans="1:5" hidden="1" x14ac:dyDescent="0.3">
      <c r="A1903" t="s">
        <v>170</v>
      </c>
      <c r="B1903">
        <v>18</v>
      </c>
      <c r="C1903">
        <f t="shared" si="58"/>
        <v>18</v>
      </c>
      <c r="D1903" t="str">
        <f t="shared" si="59"/>
        <v>Sodic Eastown - Social Insurance18</v>
      </c>
      <c r="E1903" s="18">
        <v>327894.39</v>
      </c>
    </row>
    <row r="1904" spans="1:5" hidden="1" x14ac:dyDescent="0.3">
      <c r="A1904" t="s">
        <v>170</v>
      </c>
      <c r="B1904">
        <v>19</v>
      </c>
      <c r="C1904">
        <f t="shared" si="58"/>
        <v>19</v>
      </c>
      <c r="D1904" t="str">
        <f t="shared" si="59"/>
        <v>Sodic Eastown - Social Insurance19</v>
      </c>
      <c r="E1904" s="18">
        <v>944267.32</v>
      </c>
    </row>
    <row r="1905" spans="1:5" hidden="1" x14ac:dyDescent="0.3">
      <c r="A1905" t="s">
        <v>170</v>
      </c>
      <c r="B1905">
        <v>20</v>
      </c>
      <c r="C1905">
        <f t="shared" si="58"/>
        <v>20</v>
      </c>
      <c r="D1905" t="str">
        <f t="shared" si="59"/>
        <v>Sodic Eastown - Social Insurance20</v>
      </c>
      <c r="E1905" s="18">
        <v>1149200.8700000001</v>
      </c>
    </row>
    <row r="1906" spans="1:5" hidden="1" x14ac:dyDescent="0.3">
      <c r="A1906" t="s">
        <v>170</v>
      </c>
      <c r="B1906">
        <v>21</v>
      </c>
      <c r="C1906">
        <f t="shared" si="58"/>
        <v>21</v>
      </c>
      <c r="D1906" t="str">
        <f t="shared" si="59"/>
        <v>Sodic Eastown - Social Insurance21</v>
      </c>
      <c r="E1906" s="18">
        <v>6876328.1500000004</v>
      </c>
    </row>
    <row r="1907" spans="1:5" hidden="1" x14ac:dyDescent="0.3">
      <c r="A1907" t="s">
        <v>32</v>
      </c>
      <c r="B1907">
        <v>1</v>
      </c>
      <c r="C1907">
        <f t="shared" si="58"/>
        <v>1</v>
      </c>
      <c r="D1907" t="str">
        <f t="shared" si="59"/>
        <v>Sodic Eastown1</v>
      </c>
      <c r="E1907" s="18">
        <v>122000000</v>
      </c>
    </row>
    <row r="1908" spans="1:5" hidden="1" x14ac:dyDescent="0.3">
      <c r="A1908" t="s">
        <v>32</v>
      </c>
      <c r="B1908">
        <v>2</v>
      </c>
      <c r="C1908">
        <f t="shared" si="58"/>
        <v>2</v>
      </c>
      <c r="D1908" t="str">
        <f t="shared" si="59"/>
        <v>Sodic Eastown2</v>
      </c>
      <c r="E1908" s="18">
        <v>5928168</v>
      </c>
    </row>
    <row r="1909" spans="1:5" hidden="1" x14ac:dyDescent="0.3">
      <c r="A1909" t="s">
        <v>89</v>
      </c>
      <c r="B1909">
        <v>1</v>
      </c>
      <c r="C1909">
        <f t="shared" si="58"/>
        <v>1</v>
      </c>
      <c r="D1909" t="str">
        <f t="shared" si="59"/>
        <v>Sokhna Port Expansion1</v>
      </c>
      <c r="E1909" s="18">
        <v>16602157.800000001</v>
      </c>
    </row>
    <row r="1910" spans="1:5" hidden="1" x14ac:dyDescent="0.3">
      <c r="A1910" t="s">
        <v>89</v>
      </c>
      <c r="B1910">
        <v>2</v>
      </c>
      <c r="C1910">
        <f t="shared" si="58"/>
        <v>2</v>
      </c>
      <c r="D1910" t="str">
        <f t="shared" si="59"/>
        <v>Sokhna Port Expansion2</v>
      </c>
      <c r="E1910" s="18">
        <v>19087604.300000001</v>
      </c>
    </row>
    <row r="1911" spans="1:5" hidden="1" x14ac:dyDescent="0.3">
      <c r="A1911" t="s">
        <v>89</v>
      </c>
      <c r="B1911">
        <v>3</v>
      </c>
      <c r="C1911">
        <f t="shared" si="58"/>
        <v>3</v>
      </c>
      <c r="D1911" t="str">
        <f t="shared" si="59"/>
        <v>Sokhna Port Expansion3</v>
      </c>
      <c r="E1911" s="18">
        <v>55802951.649999999</v>
      </c>
    </row>
    <row r="1912" spans="1:5" hidden="1" x14ac:dyDescent="0.3">
      <c r="A1912" t="s">
        <v>89</v>
      </c>
      <c r="B1912">
        <v>4</v>
      </c>
      <c r="C1912">
        <f t="shared" si="58"/>
        <v>4</v>
      </c>
      <c r="D1912" t="str">
        <f t="shared" si="59"/>
        <v>Sokhna Port Expansion4</v>
      </c>
      <c r="E1912" s="18">
        <v>16604871.85</v>
      </c>
    </row>
    <row r="1913" spans="1:5" hidden="1" x14ac:dyDescent="0.3">
      <c r="A1913" t="s">
        <v>89</v>
      </c>
      <c r="B1913">
        <v>5</v>
      </c>
      <c r="C1913">
        <f t="shared" si="58"/>
        <v>5</v>
      </c>
      <c r="D1913" t="str">
        <f t="shared" si="59"/>
        <v>Sokhna Port Expansion5</v>
      </c>
      <c r="E1913" s="18">
        <v>24339603.199999999</v>
      </c>
    </row>
    <row r="1914" spans="1:5" hidden="1" x14ac:dyDescent="0.3">
      <c r="A1914" t="s">
        <v>89</v>
      </c>
      <c r="B1914">
        <v>5.0999999999999996</v>
      </c>
      <c r="C1914">
        <f t="shared" si="58"/>
        <v>5</v>
      </c>
      <c r="D1914" t="str">
        <f t="shared" si="59"/>
        <v>Sokhna Port Expansion5</v>
      </c>
      <c r="E1914" s="18">
        <v>19863057.300000001</v>
      </c>
    </row>
    <row r="1915" spans="1:5" hidden="1" x14ac:dyDescent="0.3">
      <c r="A1915" t="s">
        <v>89</v>
      </c>
      <c r="B1915">
        <v>5.2</v>
      </c>
      <c r="C1915">
        <f t="shared" si="58"/>
        <v>5</v>
      </c>
      <c r="D1915" t="str">
        <f t="shared" si="59"/>
        <v>Sokhna Port Expansion5</v>
      </c>
      <c r="E1915" s="18">
        <v>14812304.050000001</v>
      </c>
    </row>
    <row r="1916" spans="1:5" hidden="1" x14ac:dyDescent="0.3">
      <c r="A1916" t="s">
        <v>89</v>
      </c>
      <c r="B1916">
        <v>6</v>
      </c>
      <c r="C1916">
        <f t="shared" si="58"/>
        <v>6</v>
      </c>
      <c r="D1916" t="str">
        <f t="shared" si="59"/>
        <v>Sokhna Port Expansion6</v>
      </c>
      <c r="E1916" s="18">
        <v>4879591.2</v>
      </c>
    </row>
    <row r="1917" spans="1:5" hidden="1" x14ac:dyDescent="0.3">
      <c r="A1917" t="s">
        <v>89</v>
      </c>
      <c r="B1917">
        <v>6.1</v>
      </c>
      <c r="C1917">
        <f t="shared" ref="C1917:C1980" si="60">ROUNDDOWN(B1917,0)</f>
        <v>6</v>
      </c>
      <c r="D1917" t="str">
        <f t="shared" ref="D1917:D1980" si="61">A1917&amp;C1917</f>
        <v>Sokhna Port Expansion6</v>
      </c>
      <c r="E1917" s="18">
        <v>10735001.15</v>
      </c>
    </row>
    <row r="1918" spans="1:5" hidden="1" x14ac:dyDescent="0.3">
      <c r="A1918" t="s">
        <v>89</v>
      </c>
      <c r="B1918">
        <v>6.2</v>
      </c>
      <c r="C1918">
        <f t="shared" si="60"/>
        <v>6</v>
      </c>
      <c r="D1918" t="str">
        <f t="shared" si="61"/>
        <v>Sokhna Port Expansion6</v>
      </c>
      <c r="E1918" s="18">
        <v>10594441</v>
      </c>
    </row>
    <row r="1919" spans="1:5" hidden="1" x14ac:dyDescent="0.3">
      <c r="A1919" t="s">
        <v>89</v>
      </c>
      <c r="B1919">
        <v>7</v>
      </c>
      <c r="C1919">
        <f t="shared" si="60"/>
        <v>7</v>
      </c>
      <c r="D1919" t="str">
        <f t="shared" si="61"/>
        <v>Sokhna Port Expansion7</v>
      </c>
      <c r="E1919" s="18">
        <v>36803665.950000003</v>
      </c>
    </row>
    <row r="1920" spans="1:5" hidden="1" x14ac:dyDescent="0.3">
      <c r="A1920" t="s">
        <v>89</v>
      </c>
      <c r="B1920">
        <v>8</v>
      </c>
      <c r="C1920">
        <f t="shared" si="60"/>
        <v>8</v>
      </c>
      <c r="D1920" t="str">
        <f t="shared" si="61"/>
        <v>Sokhna Port Expansion8</v>
      </c>
      <c r="E1920" s="18">
        <v>36284090.450000003</v>
      </c>
    </row>
    <row r="1921" spans="1:5" hidden="1" x14ac:dyDescent="0.3">
      <c r="A1921" t="s">
        <v>89</v>
      </c>
      <c r="B1921">
        <v>9</v>
      </c>
      <c r="C1921">
        <f t="shared" si="60"/>
        <v>9</v>
      </c>
      <c r="D1921" t="str">
        <f t="shared" si="61"/>
        <v>Sokhna Port Expansion9</v>
      </c>
      <c r="E1921" s="18">
        <v>30030028.449999999</v>
      </c>
    </row>
    <row r="1922" spans="1:5" hidden="1" x14ac:dyDescent="0.3">
      <c r="A1922" t="s">
        <v>89</v>
      </c>
      <c r="B1922">
        <v>10</v>
      </c>
      <c r="C1922">
        <f t="shared" si="60"/>
        <v>10</v>
      </c>
      <c r="D1922" t="str">
        <f t="shared" si="61"/>
        <v>Sokhna Port Expansion10</v>
      </c>
      <c r="E1922" s="18">
        <v>27461819.5</v>
      </c>
    </row>
    <row r="1923" spans="1:5" hidden="1" x14ac:dyDescent="0.3">
      <c r="A1923" t="s">
        <v>89</v>
      </c>
      <c r="B1923">
        <v>11</v>
      </c>
      <c r="C1923">
        <f t="shared" si="60"/>
        <v>11</v>
      </c>
      <c r="D1923" t="str">
        <f t="shared" si="61"/>
        <v>Sokhna Port Expansion11</v>
      </c>
      <c r="E1923" s="18">
        <v>50769799.200000003</v>
      </c>
    </row>
    <row r="1924" spans="1:5" hidden="1" x14ac:dyDescent="0.3">
      <c r="A1924" t="s">
        <v>89</v>
      </c>
      <c r="B1924">
        <v>12</v>
      </c>
      <c r="C1924">
        <f t="shared" si="60"/>
        <v>12</v>
      </c>
      <c r="D1924" t="str">
        <f t="shared" si="61"/>
        <v>Sokhna Port Expansion12</v>
      </c>
      <c r="E1924" s="18">
        <v>70395885.549999997</v>
      </c>
    </row>
    <row r="1925" spans="1:5" hidden="1" x14ac:dyDescent="0.3">
      <c r="A1925" t="s">
        <v>89</v>
      </c>
      <c r="B1925">
        <v>13</v>
      </c>
      <c r="C1925">
        <f t="shared" si="60"/>
        <v>13</v>
      </c>
      <c r="D1925" t="str">
        <f t="shared" si="61"/>
        <v>Sokhna Port Expansion13</v>
      </c>
      <c r="E1925" s="18">
        <v>491489.95</v>
      </c>
    </row>
    <row r="1926" spans="1:5" hidden="1" x14ac:dyDescent="0.3">
      <c r="A1926" t="s">
        <v>89</v>
      </c>
      <c r="B1926">
        <v>14</v>
      </c>
      <c r="C1926">
        <f t="shared" si="60"/>
        <v>14</v>
      </c>
      <c r="D1926" t="str">
        <f t="shared" si="61"/>
        <v>Sokhna Port Expansion14</v>
      </c>
      <c r="E1926" s="18">
        <v>6704080.8499999996</v>
      </c>
    </row>
    <row r="1927" spans="1:5" hidden="1" x14ac:dyDescent="0.3">
      <c r="A1927" t="s">
        <v>89</v>
      </c>
      <c r="B1927">
        <v>15</v>
      </c>
      <c r="C1927">
        <f t="shared" si="60"/>
        <v>15</v>
      </c>
      <c r="D1927" t="str">
        <f t="shared" si="61"/>
        <v>Sokhna Port Expansion15</v>
      </c>
      <c r="E1927" s="18">
        <v>4368115.6500000004</v>
      </c>
    </row>
    <row r="1928" spans="1:5" hidden="1" x14ac:dyDescent="0.3">
      <c r="A1928" t="s">
        <v>89</v>
      </c>
      <c r="B1928">
        <v>16</v>
      </c>
      <c r="C1928">
        <f t="shared" si="60"/>
        <v>16</v>
      </c>
      <c r="D1928" t="str">
        <f t="shared" si="61"/>
        <v>Sokhna Port Expansion16</v>
      </c>
      <c r="E1928" s="18">
        <v>23966243.5</v>
      </c>
    </row>
    <row r="1929" spans="1:5" hidden="1" x14ac:dyDescent="0.3">
      <c r="A1929" t="s">
        <v>89</v>
      </c>
      <c r="B1929">
        <v>17</v>
      </c>
      <c r="C1929">
        <f t="shared" si="60"/>
        <v>17</v>
      </c>
      <c r="D1929" t="str">
        <f t="shared" si="61"/>
        <v>Sokhna Port Expansion17</v>
      </c>
      <c r="E1929" s="18">
        <v>14567572.189999999</v>
      </c>
    </row>
    <row r="1930" spans="1:5" hidden="1" x14ac:dyDescent="0.3">
      <c r="A1930" t="s">
        <v>89</v>
      </c>
      <c r="B1930">
        <v>18</v>
      </c>
      <c r="C1930">
        <f t="shared" si="60"/>
        <v>18</v>
      </c>
      <c r="D1930" t="str">
        <f t="shared" si="61"/>
        <v>Sokhna Port Expansion18</v>
      </c>
      <c r="E1930" s="18">
        <v>14135207.0055</v>
      </c>
    </row>
    <row r="1931" spans="1:5" hidden="1" x14ac:dyDescent="0.3">
      <c r="A1931" t="s">
        <v>89</v>
      </c>
      <c r="B1931">
        <v>19</v>
      </c>
      <c r="C1931">
        <f t="shared" si="60"/>
        <v>19</v>
      </c>
      <c r="D1931" t="str">
        <f t="shared" si="61"/>
        <v>Sokhna Port Expansion19</v>
      </c>
      <c r="E1931" s="18">
        <v>10049896.609999999</v>
      </c>
    </row>
    <row r="1932" spans="1:5" hidden="1" x14ac:dyDescent="0.3">
      <c r="A1932" t="s">
        <v>89</v>
      </c>
      <c r="B1932">
        <v>20</v>
      </c>
      <c r="C1932">
        <f t="shared" si="60"/>
        <v>20</v>
      </c>
      <c r="D1932" t="str">
        <f t="shared" si="61"/>
        <v>Sokhna Port Expansion20</v>
      </c>
      <c r="E1932" s="18">
        <v>13204353</v>
      </c>
    </row>
    <row r="1933" spans="1:5" hidden="1" x14ac:dyDescent="0.3">
      <c r="A1933" t="s">
        <v>89</v>
      </c>
      <c r="B1933">
        <v>21</v>
      </c>
      <c r="C1933">
        <f t="shared" si="60"/>
        <v>21</v>
      </c>
      <c r="D1933" t="str">
        <f t="shared" si="61"/>
        <v>Sokhna Port Expansion21</v>
      </c>
      <c r="E1933" s="18">
        <v>5788234</v>
      </c>
    </row>
    <row r="1934" spans="1:5" hidden="1" x14ac:dyDescent="0.3">
      <c r="A1934" t="s">
        <v>89</v>
      </c>
      <c r="B1934">
        <v>22</v>
      </c>
      <c r="C1934">
        <f t="shared" si="60"/>
        <v>22</v>
      </c>
      <c r="D1934" t="str">
        <f t="shared" si="61"/>
        <v>Sokhna Port Expansion22</v>
      </c>
      <c r="E1934" s="18">
        <v>2510900.4310000064</v>
      </c>
    </row>
    <row r="1935" spans="1:5" hidden="1" x14ac:dyDescent="0.3">
      <c r="A1935" t="s">
        <v>89</v>
      </c>
      <c r="B1935">
        <v>23</v>
      </c>
      <c r="C1935">
        <f t="shared" si="60"/>
        <v>23</v>
      </c>
      <c r="D1935" t="str">
        <f t="shared" si="61"/>
        <v>Sokhna Port Expansion23</v>
      </c>
      <c r="E1935" s="18">
        <v>568614.5189999938</v>
      </c>
    </row>
    <row r="1936" spans="1:5" hidden="1" x14ac:dyDescent="0.3">
      <c r="A1936" t="s">
        <v>99</v>
      </c>
      <c r="B1936">
        <v>1</v>
      </c>
      <c r="C1936">
        <f t="shared" si="60"/>
        <v>1</v>
      </c>
      <c r="D1936" t="str">
        <f t="shared" si="61"/>
        <v>Sokhna Port Expansion- 100m1</v>
      </c>
      <c r="E1936" s="18">
        <v>39700885.25</v>
      </c>
    </row>
    <row r="1937" spans="1:5" hidden="1" x14ac:dyDescent="0.3">
      <c r="A1937" t="s">
        <v>99</v>
      </c>
      <c r="B1937">
        <v>2</v>
      </c>
      <c r="C1937">
        <f t="shared" si="60"/>
        <v>2</v>
      </c>
      <c r="D1937" t="str">
        <f t="shared" si="61"/>
        <v>Sokhna Port Expansion- 100m2</v>
      </c>
      <c r="E1937" s="18">
        <v>10628517.75</v>
      </c>
    </row>
    <row r="1938" spans="1:5" hidden="1" x14ac:dyDescent="0.3">
      <c r="A1938" t="s">
        <v>99</v>
      </c>
      <c r="B1938">
        <v>3</v>
      </c>
      <c r="C1938">
        <f t="shared" si="60"/>
        <v>3</v>
      </c>
      <c r="D1938" t="str">
        <f t="shared" si="61"/>
        <v>Sokhna Port Expansion- 100m3</v>
      </c>
      <c r="E1938" s="18">
        <v>10464912.35</v>
      </c>
    </row>
    <row r="1939" spans="1:5" hidden="1" x14ac:dyDescent="0.3">
      <c r="A1939" t="s">
        <v>99</v>
      </c>
      <c r="B1939">
        <v>4</v>
      </c>
      <c r="C1939">
        <f t="shared" si="60"/>
        <v>4</v>
      </c>
      <c r="D1939" t="str">
        <f t="shared" si="61"/>
        <v>Sokhna Port Expansion- 100m4</v>
      </c>
      <c r="E1939" s="18">
        <v>8297916</v>
      </c>
    </row>
    <row r="1940" spans="1:5" hidden="1" x14ac:dyDescent="0.3">
      <c r="A1940" t="s">
        <v>99</v>
      </c>
      <c r="B1940">
        <v>5</v>
      </c>
      <c r="C1940">
        <f t="shared" si="60"/>
        <v>5</v>
      </c>
      <c r="D1940" t="str">
        <f t="shared" si="61"/>
        <v>Sokhna Port Expansion- 100m5</v>
      </c>
      <c r="E1940" s="18">
        <v>3240800</v>
      </c>
    </row>
    <row r="1941" spans="1:5" hidden="1" x14ac:dyDescent="0.3">
      <c r="A1941" t="s">
        <v>99</v>
      </c>
      <c r="B1941">
        <v>6</v>
      </c>
      <c r="C1941">
        <f t="shared" si="60"/>
        <v>6</v>
      </c>
      <c r="D1941" t="str">
        <f t="shared" si="61"/>
        <v>Sokhna Port Expansion- 100m6</v>
      </c>
      <c r="E1941" s="18">
        <v>20436714.5</v>
      </c>
    </row>
    <row r="1942" spans="1:5" hidden="1" x14ac:dyDescent="0.3">
      <c r="A1942" t="s">
        <v>99</v>
      </c>
      <c r="B1942">
        <v>7</v>
      </c>
      <c r="C1942">
        <f t="shared" si="60"/>
        <v>7</v>
      </c>
      <c r="D1942" t="str">
        <f t="shared" si="61"/>
        <v>Sokhna Port Expansion- 100m7</v>
      </c>
      <c r="E1942" s="18">
        <v>3976775.9</v>
      </c>
    </row>
    <row r="1943" spans="1:5" hidden="1" x14ac:dyDescent="0.3">
      <c r="A1943" t="s">
        <v>215</v>
      </c>
      <c r="B1943">
        <v>1</v>
      </c>
      <c r="C1943">
        <f t="shared" si="60"/>
        <v>1</v>
      </c>
      <c r="D1943" t="str">
        <f t="shared" si="61"/>
        <v>Sokhna Port Expansion 100m- Escalation1</v>
      </c>
      <c r="E1943" s="18">
        <v>11758235</v>
      </c>
    </row>
    <row r="1944" spans="1:5" hidden="1" x14ac:dyDescent="0.3">
      <c r="A1944" t="s">
        <v>215</v>
      </c>
      <c r="B1944">
        <v>2</v>
      </c>
      <c r="C1944">
        <f t="shared" si="60"/>
        <v>2</v>
      </c>
      <c r="D1944" t="str">
        <f t="shared" si="61"/>
        <v>Sokhna Port Expansion 100m- Escalation2</v>
      </c>
      <c r="E1944" s="18">
        <v>6484391</v>
      </c>
    </row>
    <row r="1945" spans="1:5" hidden="1" x14ac:dyDescent="0.3">
      <c r="A1945" t="s">
        <v>210</v>
      </c>
      <c r="B1945">
        <v>1</v>
      </c>
      <c r="C1945">
        <f t="shared" si="60"/>
        <v>1</v>
      </c>
      <c r="D1945" t="str">
        <f t="shared" si="61"/>
        <v>Sokhna Port Expansion- EDECS1</v>
      </c>
      <c r="E1945" s="18">
        <v>478776</v>
      </c>
    </row>
    <row r="1946" spans="1:5" hidden="1" x14ac:dyDescent="0.3">
      <c r="A1946" t="s">
        <v>208</v>
      </c>
      <c r="B1946">
        <v>1</v>
      </c>
      <c r="C1946">
        <f t="shared" si="60"/>
        <v>1</v>
      </c>
      <c r="D1946" t="str">
        <f t="shared" si="61"/>
        <v>Sokhna Port Expansion- Escalation1</v>
      </c>
      <c r="E1946" s="18">
        <v>20947176.649999999</v>
      </c>
    </row>
    <row r="1947" spans="1:5" hidden="1" x14ac:dyDescent="0.3">
      <c r="A1947" t="s">
        <v>208</v>
      </c>
      <c r="B1947">
        <v>2</v>
      </c>
      <c r="C1947">
        <f t="shared" si="60"/>
        <v>2</v>
      </c>
      <c r="D1947" t="str">
        <f t="shared" si="61"/>
        <v>Sokhna Port Expansion- Escalation2</v>
      </c>
      <c r="E1947" s="18">
        <v>39132293.549999997</v>
      </c>
    </row>
    <row r="1948" spans="1:5" hidden="1" x14ac:dyDescent="0.3">
      <c r="A1948" t="s">
        <v>208</v>
      </c>
      <c r="B1948">
        <v>3</v>
      </c>
      <c r="C1948">
        <f t="shared" si="60"/>
        <v>3</v>
      </c>
      <c r="D1948" t="str">
        <f t="shared" si="61"/>
        <v>Sokhna Port Expansion- Escalation3</v>
      </c>
      <c r="E1948" s="18">
        <v>103409321</v>
      </c>
    </row>
    <row r="1949" spans="1:5" hidden="1" x14ac:dyDescent="0.3">
      <c r="A1949" t="s">
        <v>89</v>
      </c>
      <c r="B1949">
        <v>1</v>
      </c>
      <c r="C1949">
        <f t="shared" si="60"/>
        <v>1</v>
      </c>
      <c r="D1949" t="str">
        <f t="shared" si="61"/>
        <v>Sokhna Port Expansion1</v>
      </c>
      <c r="E1949" s="18">
        <v>185016019.19999999</v>
      </c>
    </row>
    <row r="1950" spans="1:5" hidden="1" x14ac:dyDescent="0.3">
      <c r="A1950" t="s">
        <v>89</v>
      </c>
      <c r="B1950">
        <v>2</v>
      </c>
      <c r="C1950">
        <f t="shared" si="60"/>
        <v>2</v>
      </c>
      <c r="D1950" t="str">
        <f t="shared" si="61"/>
        <v>Sokhna Port Expansion2</v>
      </c>
      <c r="E1950" s="18">
        <v>33908706</v>
      </c>
    </row>
    <row r="1951" spans="1:5" hidden="1" x14ac:dyDescent="0.3">
      <c r="A1951" t="s">
        <v>100</v>
      </c>
      <c r="B1951">
        <v>1</v>
      </c>
      <c r="C1951">
        <f t="shared" si="60"/>
        <v>1</v>
      </c>
      <c r="D1951" t="str">
        <f t="shared" si="61"/>
        <v>Sokhna Port Expansion-internal roads1</v>
      </c>
      <c r="E1951" s="18">
        <v>1800470.45</v>
      </c>
    </row>
    <row r="1952" spans="1:5" hidden="1" x14ac:dyDescent="0.3">
      <c r="A1952" t="s">
        <v>100</v>
      </c>
      <c r="B1952">
        <v>2</v>
      </c>
      <c r="C1952">
        <f t="shared" si="60"/>
        <v>2</v>
      </c>
      <c r="D1952" t="str">
        <f t="shared" si="61"/>
        <v>Sokhna Port Expansion-internal roads2</v>
      </c>
      <c r="E1952" s="18">
        <v>3219.75</v>
      </c>
    </row>
    <row r="1953" spans="1:5" hidden="1" x14ac:dyDescent="0.3">
      <c r="A1953" t="s">
        <v>62</v>
      </c>
      <c r="B1953">
        <v>3</v>
      </c>
      <c r="C1953">
        <f t="shared" si="60"/>
        <v>3</v>
      </c>
      <c r="D1953" t="str">
        <f t="shared" si="61"/>
        <v>Sports Hall - Civil Works3</v>
      </c>
      <c r="E1953" s="18">
        <v>2493330</v>
      </c>
    </row>
    <row r="1954" spans="1:5" hidden="1" x14ac:dyDescent="0.3">
      <c r="A1954" t="s">
        <v>62</v>
      </c>
      <c r="B1954">
        <v>4</v>
      </c>
      <c r="C1954">
        <f t="shared" si="60"/>
        <v>4</v>
      </c>
      <c r="D1954" t="str">
        <f t="shared" si="61"/>
        <v>Sports Hall - Civil Works4</v>
      </c>
      <c r="E1954" s="18">
        <v>10576930</v>
      </c>
    </row>
    <row r="1955" spans="1:5" hidden="1" x14ac:dyDescent="0.3">
      <c r="A1955" t="s">
        <v>62</v>
      </c>
      <c r="B1955">
        <v>5</v>
      </c>
      <c r="C1955">
        <f t="shared" si="60"/>
        <v>5</v>
      </c>
      <c r="D1955" t="str">
        <f t="shared" si="61"/>
        <v>Sports Hall - Civil Works5</v>
      </c>
      <c r="E1955" s="18">
        <v>17108045</v>
      </c>
    </row>
    <row r="1956" spans="1:5" hidden="1" x14ac:dyDescent="0.3">
      <c r="A1956" t="s">
        <v>62</v>
      </c>
      <c r="B1956">
        <v>6</v>
      </c>
      <c r="C1956">
        <f t="shared" si="60"/>
        <v>6</v>
      </c>
      <c r="D1956" t="str">
        <f t="shared" si="61"/>
        <v>Sports Hall - Civil Works6</v>
      </c>
      <c r="E1956" s="18">
        <v>414025</v>
      </c>
    </row>
    <row r="1957" spans="1:5" hidden="1" x14ac:dyDescent="0.3">
      <c r="A1957" t="s">
        <v>69</v>
      </c>
      <c r="B1957">
        <v>1</v>
      </c>
      <c r="C1957">
        <f t="shared" si="60"/>
        <v>1</v>
      </c>
      <c r="D1957" t="str">
        <f t="shared" si="61"/>
        <v>Sports Hall - Finishes1</v>
      </c>
      <c r="E1957" s="18">
        <v>1388840</v>
      </c>
    </row>
    <row r="1958" spans="1:5" hidden="1" x14ac:dyDescent="0.3">
      <c r="A1958" t="s">
        <v>69</v>
      </c>
      <c r="B1958">
        <v>2</v>
      </c>
      <c r="C1958">
        <f t="shared" si="60"/>
        <v>2</v>
      </c>
      <c r="D1958" t="str">
        <f t="shared" si="61"/>
        <v>Sports Hall - Finishes2</v>
      </c>
      <c r="E1958" s="18">
        <v>13091760</v>
      </c>
    </row>
    <row r="1959" spans="1:5" hidden="1" x14ac:dyDescent="0.3">
      <c r="A1959" t="s">
        <v>69</v>
      </c>
      <c r="B1959">
        <v>3</v>
      </c>
      <c r="C1959">
        <f t="shared" si="60"/>
        <v>3</v>
      </c>
      <c r="D1959" t="str">
        <f t="shared" si="61"/>
        <v>Sports Hall - Finishes3</v>
      </c>
      <c r="E1959" s="18">
        <v>7109625</v>
      </c>
    </row>
    <row r="1960" spans="1:5" hidden="1" x14ac:dyDescent="0.3">
      <c r="A1960" t="s">
        <v>69</v>
      </c>
      <c r="B1960">
        <v>4</v>
      </c>
      <c r="C1960">
        <f t="shared" si="60"/>
        <v>4</v>
      </c>
      <c r="D1960" t="str">
        <f t="shared" si="61"/>
        <v>Sports Hall - Finishes4</v>
      </c>
      <c r="E1960" s="18">
        <v>3699060</v>
      </c>
    </row>
    <row r="1961" spans="1:5" hidden="1" x14ac:dyDescent="0.3">
      <c r="A1961" t="s">
        <v>78</v>
      </c>
      <c r="B1961">
        <v>1</v>
      </c>
      <c r="C1961">
        <f t="shared" si="60"/>
        <v>1</v>
      </c>
      <c r="D1961" t="str">
        <f t="shared" si="61"/>
        <v>Sports Hall - Finishes - ADD.011</v>
      </c>
      <c r="E1961" s="18">
        <v>5941290</v>
      </c>
    </row>
    <row r="1962" spans="1:5" hidden="1" x14ac:dyDescent="0.3">
      <c r="A1962" t="s">
        <v>78</v>
      </c>
      <c r="B1962">
        <v>2</v>
      </c>
      <c r="C1962">
        <f t="shared" si="60"/>
        <v>2</v>
      </c>
      <c r="D1962" t="str">
        <f t="shared" si="61"/>
        <v>Sports Hall - Finishes - ADD.012</v>
      </c>
      <c r="E1962" s="18">
        <v>2631750</v>
      </c>
    </row>
    <row r="1963" spans="1:5" hidden="1" x14ac:dyDescent="0.3">
      <c r="A1963" t="s">
        <v>204</v>
      </c>
      <c r="B1963">
        <v>1</v>
      </c>
      <c r="C1963">
        <f t="shared" si="60"/>
        <v>1</v>
      </c>
      <c r="D1963" t="str">
        <f t="shared" si="61"/>
        <v>Sports Hall - Finishes - ADD.01 - Final Retention1</v>
      </c>
      <c r="E1963" s="18">
        <v>790505</v>
      </c>
    </row>
    <row r="1964" spans="1:5" hidden="1" x14ac:dyDescent="0.3">
      <c r="A1964" t="s">
        <v>92</v>
      </c>
      <c r="B1964">
        <v>1</v>
      </c>
      <c r="C1964">
        <f t="shared" si="60"/>
        <v>1</v>
      </c>
      <c r="D1964" t="str">
        <f t="shared" si="61"/>
        <v>Sports Hall - Finishes - Landscape1</v>
      </c>
      <c r="E1964" s="18">
        <v>2.9999999999999997E-4</v>
      </c>
    </row>
    <row r="1965" spans="1:5" hidden="1" x14ac:dyDescent="0.3">
      <c r="A1965" t="s">
        <v>203</v>
      </c>
      <c r="B1965">
        <v>1</v>
      </c>
      <c r="C1965">
        <f t="shared" si="60"/>
        <v>1</v>
      </c>
      <c r="D1965" t="str">
        <f t="shared" si="61"/>
        <v>Sports Hall - Finishes - Landscape - Final Retention1</v>
      </c>
      <c r="E1965" s="18">
        <v>2595335</v>
      </c>
    </row>
    <row r="1966" spans="1:5" hidden="1" x14ac:dyDescent="0.3">
      <c r="A1966" t="s">
        <v>190</v>
      </c>
      <c r="B1966">
        <v>1</v>
      </c>
      <c r="C1966">
        <f t="shared" si="60"/>
        <v>1</v>
      </c>
      <c r="D1966" t="str">
        <f t="shared" si="61"/>
        <v>Sports Hall - Finishes - Social Insurance1</v>
      </c>
      <c r="E1966" s="18">
        <v>12888786</v>
      </c>
    </row>
    <row r="1967" spans="1:5" hidden="1" x14ac:dyDescent="0.3">
      <c r="A1967" t="s">
        <v>87</v>
      </c>
      <c r="B1967">
        <v>1</v>
      </c>
      <c r="C1967">
        <f t="shared" si="60"/>
        <v>1</v>
      </c>
      <c r="D1967" t="str">
        <f t="shared" si="61"/>
        <v>Sports Hall - MEP1</v>
      </c>
      <c r="E1967" s="18">
        <v>19417720</v>
      </c>
    </row>
    <row r="1968" spans="1:5" hidden="1" x14ac:dyDescent="0.3">
      <c r="A1968" t="s">
        <v>87</v>
      </c>
      <c r="B1968">
        <v>2</v>
      </c>
      <c r="C1968">
        <f t="shared" si="60"/>
        <v>2</v>
      </c>
      <c r="D1968" t="str">
        <f t="shared" si="61"/>
        <v>Sports Hall - MEP2</v>
      </c>
      <c r="E1968" s="18">
        <v>1103175</v>
      </c>
    </row>
    <row r="1969" spans="1:5" hidden="1" x14ac:dyDescent="0.3">
      <c r="A1969" t="s">
        <v>87</v>
      </c>
      <c r="B1969">
        <v>1</v>
      </c>
      <c r="C1969">
        <f t="shared" si="60"/>
        <v>1</v>
      </c>
      <c r="D1969" t="str">
        <f t="shared" si="61"/>
        <v>Sports Hall - MEP1</v>
      </c>
      <c r="E1969" s="18">
        <v>47999995</v>
      </c>
    </row>
    <row r="1970" spans="1:5" hidden="1" x14ac:dyDescent="0.3">
      <c r="A1970" t="s">
        <v>201</v>
      </c>
      <c r="B1970">
        <v>1</v>
      </c>
      <c r="C1970">
        <f t="shared" si="60"/>
        <v>1</v>
      </c>
      <c r="D1970" t="str">
        <f t="shared" si="61"/>
        <v>Sports Hall - MEP - Final Retention1</v>
      </c>
      <c r="E1970" s="18">
        <v>2580450</v>
      </c>
    </row>
    <row r="1971" spans="1:5" hidden="1" x14ac:dyDescent="0.3">
      <c r="A1971" t="s">
        <v>108</v>
      </c>
      <c r="B1971">
        <v>1</v>
      </c>
      <c r="C1971">
        <f t="shared" si="60"/>
        <v>1</v>
      </c>
      <c r="D1971" t="str">
        <f t="shared" si="61"/>
        <v>Suez Intake &amp; P Stations-ABB apply1</v>
      </c>
      <c r="E1971" s="18">
        <v>509186.43</v>
      </c>
    </row>
    <row r="1972" spans="1:5" hidden="1" x14ac:dyDescent="0.3">
      <c r="A1972" t="s">
        <v>108</v>
      </c>
      <c r="B1972">
        <v>2</v>
      </c>
      <c r="C1972">
        <f t="shared" si="60"/>
        <v>2</v>
      </c>
      <c r="D1972" t="str">
        <f t="shared" si="61"/>
        <v>Suez Intake &amp; P Stations-ABB apply2</v>
      </c>
      <c r="E1972" s="18">
        <v>988420.71</v>
      </c>
    </row>
    <row r="1973" spans="1:5" hidden="1" x14ac:dyDescent="0.3">
      <c r="A1973" t="s">
        <v>108</v>
      </c>
      <c r="B1973">
        <v>3</v>
      </c>
      <c r="C1973">
        <f t="shared" si="60"/>
        <v>3</v>
      </c>
      <c r="D1973" t="str">
        <f t="shared" si="61"/>
        <v>Suez Intake &amp; P Stations-ABB apply3</v>
      </c>
      <c r="E1973" s="18">
        <v>1048324.99639137</v>
      </c>
    </row>
    <row r="1974" spans="1:5" hidden="1" x14ac:dyDescent="0.3">
      <c r="A1974" t="s">
        <v>102</v>
      </c>
      <c r="B1974">
        <v>1</v>
      </c>
      <c r="C1974">
        <f t="shared" si="60"/>
        <v>1</v>
      </c>
      <c r="D1974" t="str">
        <f t="shared" si="61"/>
        <v>Suez Intake &amp; P Stations-ABB supply1</v>
      </c>
      <c r="E1974" s="18">
        <v>5134498.57</v>
      </c>
    </row>
    <row r="1975" spans="1:5" hidden="1" x14ac:dyDescent="0.3">
      <c r="A1975" t="s">
        <v>102</v>
      </c>
      <c r="B1975">
        <v>2</v>
      </c>
      <c r="C1975">
        <f t="shared" si="60"/>
        <v>2</v>
      </c>
      <c r="D1975" t="str">
        <f t="shared" si="61"/>
        <v>Suez Intake &amp; P Stations-ABB supply2</v>
      </c>
      <c r="E1975" s="18">
        <v>7437727.8200000003</v>
      </c>
    </row>
    <row r="1976" spans="1:5" hidden="1" x14ac:dyDescent="0.3">
      <c r="A1976" t="s">
        <v>102</v>
      </c>
      <c r="B1976">
        <v>3</v>
      </c>
      <c r="C1976">
        <f t="shared" si="60"/>
        <v>3</v>
      </c>
      <c r="D1976" t="str">
        <f t="shared" si="61"/>
        <v>Suez Intake &amp; P Stations-ABB supply3</v>
      </c>
      <c r="E1976" s="18">
        <v>814872.95</v>
      </c>
    </row>
    <row r="1977" spans="1:5" hidden="1" x14ac:dyDescent="0.3">
      <c r="A1977" t="s">
        <v>102</v>
      </c>
      <c r="B1977">
        <v>4</v>
      </c>
      <c r="C1977">
        <f t="shared" si="60"/>
        <v>4</v>
      </c>
      <c r="D1977" t="str">
        <f t="shared" si="61"/>
        <v>Suez Intake &amp; P Stations-ABB supply4</v>
      </c>
      <c r="E1977" s="18">
        <v>3667977.98</v>
      </c>
    </row>
    <row r="1978" spans="1:5" hidden="1" x14ac:dyDescent="0.3">
      <c r="A1978" t="s">
        <v>102</v>
      </c>
      <c r="B1978">
        <v>8</v>
      </c>
      <c r="C1978">
        <f t="shared" si="60"/>
        <v>8</v>
      </c>
      <c r="D1978" t="str">
        <f t="shared" si="61"/>
        <v>Suez Intake &amp; P Stations-ABB supply8</v>
      </c>
      <c r="E1978" s="18">
        <v>1.0000000000000001E-5</v>
      </c>
    </row>
    <row r="1979" spans="1:5" hidden="1" x14ac:dyDescent="0.3">
      <c r="A1979" t="s">
        <v>225</v>
      </c>
      <c r="B1979">
        <v>1</v>
      </c>
      <c r="C1979">
        <f t="shared" si="60"/>
        <v>1</v>
      </c>
      <c r="D1979" t="str">
        <f t="shared" si="61"/>
        <v>Suez Intake &amp; P Stations-ABB-Escalation1</v>
      </c>
      <c r="E1979" s="18">
        <v>35028257.789999999</v>
      </c>
    </row>
    <row r="1980" spans="1:5" hidden="1" x14ac:dyDescent="0.3">
      <c r="A1980" t="s">
        <v>225</v>
      </c>
      <c r="B1980">
        <v>2</v>
      </c>
      <c r="C1980">
        <f t="shared" si="60"/>
        <v>2</v>
      </c>
      <c r="D1980" t="str">
        <f t="shared" si="61"/>
        <v>Suez Intake &amp; P Stations-ABB-Escalation2</v>
      </c>
      <c r="E1980" s="18">
        <v>7725580.3399999999</v>
      </c>
    </row>
    <row r="1981" spans="1:5" hidden="1" x14ac:dyDescent="0.3">
      <c r="A1981" t="s">
        <v>111</v>
      </c>
      <c r="B1981">
        <v>1</v>
      </c>
      <c r="C1981">
        <f t="shared" ref="C1981:C2043" si="62">ROUNDDOWN(B1981,0)</f>
        <v>1</v>
      </c>
      <c r="D1981" t="str">
        <f t="shared" ref="D1981:D2043" si="63">A1981&amp;C1981</f>
        <v>Suez Intake &amp; P Stations-SSC apply1</v>
      </c>
      <c r="E1981" s="18">
        <v>1102291.6200000001</v>
      </c>
    </row>
    <row r="1982" spans="1:5" hidden="1" x14ac:dyDescent="0.3">
      <c r="A1982" t="s">
        <v>111</v>
      </c>
      <c r="B1982">
        <v>2</v>
      </c>
      <c r="C1982">
        <f t="shared" si="62"/>
        <v>2</v>
      </c>
      <c r="D1982" t="str">
        <f t="shared" si="63"/>
        <v>Suez Intake &amp; P Stations-SSC apply2</v>
      </c>
      <c r="E1982" s="18">
        <v>3020707.78</v>
      </c>
    </row>
    <row r="1983" spans="1:5" hidden="1" x14ac:dyDescent="0.3">
      <c r="A1983" t="s">
        <v>111</v>
      </c>
      <c r="B1983">
        <v>3</v>
      </c>
      <c r="C1983">
        <f t="shared" si="62"/>
        <v>3</v>
      </c>
      <c r="D1983" t="str">
        <f t="shared" si="63"/>
        <v>Suez Intake &amp; P Stations-SSC apply3</v>
      </c>
      <c r="E1983" s="18">
        <v>772824.19236835896</v>
      </c>
    </row>
    <row r="1984" spans="1:5" hidden="1" x14ac:dyDescent="0.3">
      <c r="A1984" t="s">
        <v>111</v>
      </c>
      <c r="B1984">
        <v>8</v>
      </c>
      <c r="C1984">
        <f t="shared" si="62"/>
        <v>8</v>
      </c>
      <c r="D1984" t="str">
        <f t="shared" si="63"/>
        <v>Suez Intake &amp; P Stations-SSC apply8</v>
      </c>
      <c r="E1984" s="18">
        <v>1886891.07</v>
      </c>
    </row>
    <row r="1985" spans="1:5" hidden="1" x14ac:dyDescent="0.3">
      <c r="A1985" t="s">
        <v>101</v>
      </c>
      <c r="B1985">
        <v>1</v>
      </c>
      <c r="C1985">
        <f t="shared" si="62"/>
        <v>1</v>
      </c>
      <c r="D1985" t="str">
        <f t="shared" si="63"/>
        <v>Suez Intake &amp; P Stations-SSC supply1</v>
      </c>
      <c r="E1985" s="18">
        <v>8726326.4199999999</v>
      </c>
    </row>
    <row r="1986" spans="1:5" hidden="1" x14ac:dyDescent="0.3">
      <c r="A1986" t="s">
        <v>101</v>
      </c>
      <c r="B1986">
        <v>2</v>
      </c>
      <c r="C1986">
        <f t="shared" si="62"/>
        <v>2</v>
      </c>
      <c r="D1986" t="str">
        <f t="shared" si="63"/>
        <v>Suez Intake &amp; P Stations-SSC supply2</v>
      </c>
      <c r="E1986" s="18">
        <v>3190893.09</v>
      </c>
    </row>
    <row r="1987" spans="1:5" hidden="1" x14ac:dyDescent="0.3">
      <c r="A1987" t="s">
        <v>101</v>
      </c>
      <c r="B1987">
        <v>3</v>
      </c>
      <c r="C1987">
        <f t="shared" si="62"/>
        <v>3</v>
      </c>
      <c r="D1987" t="str">
        <f t="shared" si="63"/>
        <v>Suez Intake &amp; P Stations-SSC supply3</v>
      </c>
      <c r="E1987" s="18">
        <v>283552.06</v>
      </c>
    </row>
    <row r="1988" spans="1:5" hidden="1" x14ac:dyDescent="0.3">
      <c r="A1988" t="s">
        <v>101</v>
      </c>
      <c r="B1988">
        <v>4</v>
      </c>
      <c r="C1988">
        <f t="shared" si="62"/>
        <v>4</v>
      </c>
      <c r="D1988" t="str">
        <f t="shared" si="63"/>
        <v>Suez Intake &amp; P Stations-SSC supply4</v>
      </c>
      <c r="E1988" s="18">
        <v>1.0000000000000001E-5</v>
      </c>
    </row>
    <row r="1989" spans="1:5" hidden="1" x14ac:dyDescent="0.3">
      <c r="A1989" t="s">
        <v>260</v>
      </c>
      <c r="B1989">
        <v>1</v>
      </c>
      <c r="C1989">
        <f t="shared" si="62"/>
        <v>1</v>
      </c>
      <c r="D1989" t="str">
        <f t="shared" si="63"/>
        <v>Suez Steel Intake &amp; P Stations1</v>
      </c>
      <c r="E1989" s="18">
        <v>19045714</v>
      </c>
    </row>
    <row r="1990" spans="1:5" hidden="1" x14ac:dyDescent="0.3">
      <c r="A1990" t="s">
        <v>260</v>
      </c>
      <c r="B1990">
        <v>2</v>
      </c>
      <c r="C1990">
        <f t="shared" si="62"/>
        <v>2</v>
      </c>
      <c r="D1990" t="str">
        <f t="shared" si="63"/>
        <v>Suez Steel Intake &amp; P Stations2</v>
      </c>
      <c r="E1990" s="18">
        <v>28804143</v>
      </c>
    </row>
    <row r="1991" spans="1:5" hidden="1" x14ac:dyDescent="0.3">
      <c r="A1991" t="s">
        <v>260</v>
      </c>
      <c r="B1991">
        <v>3</v>
      </c>
      <c r="C1991">
        <f t="shared" si="62"/>
        <v>3</v>
      </c>
      <c r="D1991" t="str">
        <f t="shared" si="63"/>
        <v>Suez Steel Intake &amp; P Stations3</v>
      </c>
      <c r="E1991" s="18">
        <v>25468559.949999999</v>
      </c>
    </row>
    <row r="1992" spans="1:5" hidden="1" x14ac:dyDescent="0.3">
      <c r="A1992" t="s">
        <v>261</v>
      </c>
      <c r="B1992">
        <v>1</v>
      </c>
      <c r="C1992">
        <f t="shared" si="62"/>
        <v>1</v>
      </c>
      <c r="D1992" t="str">
        <f t="shared" si="63"/>
        <v>Suez Steel-Al Baraka1</v>
      </c>
      <c r="E1992" s="18">
        <v>19326786</v>
      </c>
    </row>
    <row r="1993" spans="1:5" hidden="1" x14ac:dyDescent="0.3">
      <c r="A1993" t="s">
        <v>262</v>
      </c>
      <c r="B1993">
        <v>1</v>
      </c>
      <c r="C1993">
        <f t="shared" si="62"/>
        <v>1</v>
      </c>
      <c r="D1993" t="str">
        <f t="shared" si="63"/>
        <v>Suez Steel-Gas Station1</v>
      </c>
      <c r="E1993" s="18">
        <v>5014142.0999999996</v>
      </c>
    </row>
    <row r="1994" spans="1:5" hidden="1" x14ac:dyDescent="0.3">
      <c r="A1994" t="s">
        <v>138</v>
      </c>
      <c r="B1994">
        <v>1</v>
      </c>
      <c r="C1994">
        <f t="shared" si="62"/>
        <v>1</v>
      </c>
      <c r="D1994" t="str">
        <f t="shared" si="63"/>
        <v>SVC1</v>
      </c>
      <c r="E1994" s="18">
        <v>2216581.5616000001</v>
      </c>
    </row>
    <row r="1995" spans="1:5" hidden="1" x14ac:dyDescent="0.3">
      <c r="A1995" t="s">
        <v>138</v>
      </c>
      <c r="B1995">
        <v>1</v>
      </c>
      <c r="C1995">
        <f t="shared" si="62"/>
        <v>1</v>
      </c>
      <c r="D1995" t="str">
        <f t="shared" si="63"/>
        <v>SVC1</v>
      </c>
      <c r="E1995" s="18">
        <v>1158731.1000000001</v>
      </c>
    </row>
    <row r="1996" spans="1:5" hidden="1" x14ac:dyDescent="0.3">
      <c r="A1996" t="s">
        <v>11</v>
      </c>
      <c r="B1996">
        <v>25</v>
      </c>
      <c r="C1996">
        <f t="shared" si="62"/>
        <v>25</v>
      </c>
      <c r="D1996" t="str">
        <f t="shared" si="63"/>
        <v>Uptown PK #5325</v>
      </c>
      <c r="E1996" s="18">
        <v>12009168.609999999</v>
      </c>
    </row>
    <row r="1997" spans="1:5" hidden="1" x14ac:dyDescent="0.3">
      <c r="A1997" t="s">
        <v>11</v>
      </c>
      <c r="B1997">
        <v>26</v>
      </c>
      <c r="C1997">
        <f t="shared" si="62"/>
        <v>26</v>
      </c>
      <c r="D1997" t="str">
        <f t="shared" si="63"/>
        <v>Uptown PK #5326</v>
      </c>
      <c r="E1997" s="18">
        <v>13124888.109999999</v>
      </c>
    </row>
    <row r="1998" spans="1:5" hidden="1" x14ac:dyDescent="0.3">
      <c r="A1998" t="s">
        <v>11</v>
      </c>
      <c r="B1998">
        <v>27</v>
      </c>
      <c r="C1998">
        <f t="shared" si="62"/>
        <v>27</v>
      </c>
      <c r="D1998" t="str">
        <f t="shared" si="63"/>
        <v>Uptown PK #5327</v>
      </c>
      <c r="E1998" s="18">
        <v>9593936.7945266366</v>
      </c>
    </row>
    <row r="1999" spans="1:5" hidden="1" x14ac:dyDescent="0.3">
      <c r="A1999" t="s">
        <v>11</v>
      </c>
      <c r="B1999">
        <v>28</v>
      </c>
      <c r="C1999">
        <f t="shared" si="62"/>
        <v>28</v>
      </c>
      <c r="D1999" t="str">
        <f t="shared" si="63"/>
        <v>Uptown PK #5328</v>
      </c>
      <c r="E1999" s="18">
        <v>13320601.43</v>
      </c>
    </row>
    <row r="2000" spans="1:5" hidden="1" x14ac:dyDescent="0.3">
      <c r="A2000" t="s">
        <v>11</v>
      </c>
      <c r="B2000">
        <v>29</v>
      </c>
      <c r="C2000">
        <f t="shared" si="62"/>
        <v>29</v>
      </c>
      <c r="D2000" t="str">
        <f t="shared" si="63"/>
        <v>Uptown PK #5329</v>
      </c>
      <c r="E2000" s="18">
        <v>10942287.560000001</v>
      </c>
    </row>
    <row r="2001" spans="1:5" hidden="1" x14ac:dyDescent="0.3">
      <c r="A2001" t="s">
        <v>11</v>
      </c>
      <c r="B2001">
        <v>30</v>
      </c>
      <c r="C2001">
        <f t="shared" si="62"/>
        <v>30</v>
      </c>
      <c r="D2001" t="str">
        <f t="shared" si="63"/>
        <v>Uptown PK #5330</v>
      </c>
      <c r="E2001" s="18">
        <v>11348802.26</v>
      </c>
    </row>
    <row r="2002" spans="1:5" hidden="1" x14ac:dyDescent="0.3">
      <c r="A2002" t="s">
        <v>11</v>
      </c>
      <c r="B2002">
        <v>31</v>
      </c>
      <c r="C2002">
        <f t="shared" si="62"/>
        <v>31</v>
      </c>
      <c r="D2002" t="str">
        <f t="shared" si="63"/>
        <v>Uptown PK #5331</v>
      </c>
      <c r="E2002" s="18">
        <v>7033824.8300000001</v>
      </c>
    </row>
    <row r="2003" spans="1:5" hidden="1" x14ac:dyDescent="0.3">
      <c r="A2003" t="s">
        <v>11</v>
      </c>
      <c r="B2003">
        <v>32</v>
      </c>
      <c r="C2003">
        <f t="shared" si="62"/>
        <v>32</v>
      </c>
      <c r="D2003" t="str">
        <f t="shared" si="63"/>
        <v>Uptown PK #5332</v>
      </c>
      <c r="E2003" s="18">
        <v>2358051.13</v>
      </c>
    </row>
    <row r="2004" spans="1:5" hidden="1" x14ac:dyDescent="0.3">
      <c r="A2004" t="s">
        <v>11</v>
      </c>
      <c r="B2004">
        <v>33</v>
      </c>
      <c r="C2004">
        <f t="shared" si="62"/>
        <v>33</v>
      </c>
      <c r="D2004" t="str">
        <f t="shared" si="63"/>
        <v>Uptown PK #5333</v>
      </c>
      <c r="E2004" s="18">
        <v>2690853.59</v>
      </c>
    </row>
    <row r="2005" spans="1:5" hidden="1" x14ac:dyDescent="0.3">
      <c r="A2005" t="s">
        <v>11</v>
      </c>
      <c r="B2005">
        <v>34</v>
      </c>
      <c r="C2005">
        <f t="shared" si="62"/>
        <v>34</v>
      </c>
      <c r="D2005" t="str">
        <f t="shared" si="63"/>
        <v>Uptown PK #5334</v>
      </c>
      <c r="E2005" s="18">
        <v>1431626.0807167888</v>
      </c>
    </row>
    <row r="2006" spans="1:5" hidden="1" x14ac:dyDescent="0.3">
      <c r="A2006" t="s">
        <v>11</v>
      </c>
      <c r="B2006">
        <v>35</v>
      </c>
      <c r="C2006">
        <f t="shared" si="62"/>
        <v>35</v>
      </c>
      <c r="D2006" t="str">
        <f t="shared" si="63"/>
        <v>Uptown PK #5335</v>
      </c>
      <c r="E2006" s="18">
        <v>2466454.7599999998</v>
      </c>
    </row>
    <row r="2007" spans="1:5" hidden="1" x14ac:dyDescent="0.3">
      <c r="A2007" t="s">
        <v>11</v>
      </c>
      <c r="B2007">
        <v>36</v>
      </c>
      <c r="C2007">
        <f t="shared" si="62"/>
        <v>36</v>
      </c>
      <c r="D2007" t="str">
        <f t="shared" si="63"/>
        <v>Uptown PK #5336</v>
      </c>
      <c r="E2007" s="18">
        <v>2490213.39</v>
      </c>
    </row>
    <row r="2008" spans="1:5" hidden="1" x14ac:dyDescent="0.3">
      <c r="A2008" t="s">
        <v>11</v>
      </c>
      <c r="B2008">
        <v>37</v>
      </c>
      <c r="C2008">
        <f t="shared" si="62"/>
        <v>37</v>
      </c>
      <c r="D2008" t="str">
        <f t="shared" si="63"/>
        <v>Uptown PK #5337</v>
      </c>
      <c r="E2008" s="18">
        <v>1746850.68</v>
      </c>
    </row>
    <row r="2009" spans="1:5" hidden="1" x14ac:dyDescent="0.3">
      <c r="A2009" t="s">
        <v>11</v>
      </c>
      <c r="B2009">
        <v>38</v>
      </c>
      <c r="C2009">
        <f t="shared" si="62"/>
        <v>38</v>
      </c>
      <c r="D2009" t="str">
        <f t="shared" si="63"/>
        <v>Uptown PK #5338</v>
      </c>
      <c r="E2009" s="18">
        <v>1902092.11</v>
      </c>
    </row>
    <row r="2010" spans="1:5" hidden="1" x14ac:dyDescent="0.3">
      <c r="A2010" t="s">
        <v>11</v>
      </c>
      <c r="B2010">
        <v>39</v>
      </c>
      <c r="C2010">
        <f t="shared" si="62"/>
        <v>39</v>
      </c>
      <c r="D2010" t="str">
        <f t="shared" si="63"/>
        <v>Uptown PK #5339</v>
      </c>
      <c r="E2010" s="18">
        <v>943725.79</v>
      </c>
    </row>
    <row r="2011" spans="1:5" hidden="1" x14ac:dyDescent="0.3">
      <c r="A2011" t="s">
        <v>11</v>
      </c>
      <c r="B2011">
        <v>40</v>
      </c>
      <c r="C2011">
        <f t="shared" si="62"/>
        <v>40</v>
      </c>
      <c r="D2011" t="str">
        <f t="shared" si="63"/>
        <v>Uptown PK #5340</v>
      </c>
      <c r="E2011" s="18">
        <v>1435222.17</v>
      </c>
    </row>
    <row r="2012" spans="1:5" hidden="1" x14ac:dyDescent="0.3">
      <c r="A2012" t="s">
        <v>11</v>
      </c>
      <c r="B2012">
        <v>41</v>
      </c>
      <c r="C2012">
        <f t="shared" si="62"/>
        <v>41</v>
      </c>
      <c r="D2012" t="str">
        <f t="shared" si="63"/>
        <v>Uptown PK #5341</v>
      </c>
      <c r="E2012" s="18">
        <v>4202366.45</v>
      </c>
    </row>
    <row r="2013" spans="1:5" hidden="1" x14ac:dyDescent="0.3">
      <c r="A2013" t="s">
        <v>11</v>
      </c>
      <c r="B2013">
        <v>42</v>
      </c>
      <c r="C2013">
        <f t="shared" si="62"/>
        <v>42</v>
      </c>
      <c r="D2013" t="str">
        <f t="shared" si="63"/>
        <v>Uptown PK #5342</v>
      </c>
      <c r="E2013" s="18">
        <v>1380970.95</v>
      </c>
    </row>
    <row r="2014" spans="1:5" hidden="1" x14ac:dyDescent="0.3">
      <c r="A2014" t="s">
        <v>11</v>
      </c>
      <c r="B2014">
        <v>43</v>
      </c>
      <c r="C2014">
        <f t="shared" si="62"/>
        <v>43</v>
      </c>
      <c r="D2014" t="str">
        <f t="shared" si="63"/>
        <v>Uptown PK #5343</v>
      </c>
      <c r="E2014" s="18">
        <v>4834138.97</v>
      </c>
    </row>
    <row r="2015" spans="1:5" hidden="1" x14ac:dyDescent="0.3">
      <c r="A2015" t="s">
        <v>10</v>
      </c>
      <c r="B2015">
        <v>7</v>
      </c>
      <c r="C2015">
        <f t="shared" si="62"/>
        <v>7</v>
      </c>
      <c r="D2015" t="str">
        <f t="shared" si="63"/>
        <v>Uptown PK #627</v>
      </c>
      <c r="E2015" s="18">
        <v>1684908.09</v>
      </c>
    </row>
    <row r="2016" spans="1:5" hidden="1" x14ac:dyDescent="0.3">
      <c r="A2016" t="s">
        <v>10</v>
      </c>
      <c r="B2016">
        <v>8</v>
      </c>
      <c r="C2016">
        <f t="shared" si="62"/>
        <v>8</v>
      </c>
      <c r="D2016" t="str">
        <f t="shared" si="63"/>
        <v>Uptown PK #628</v>
      </c>
      <c r="E2016" s="18">
        <v>2970870.89</v>
      </c>
    </row>
    <row r="2017" spans="1:5" hidden="1" x14ac:dyDescent="0.3">
      <c r="A2017" t="s">
        <v>10</v>
      </c>
      <c r="B2017">
        <v>9</v>
      </c>
      <c r="C2017">
        <f t="shared" si="62"/>
        <v>9</v>
      </c>
      <c r="D2017" t="str">
        <f t="shared" si="63"/>
        <v>Uptown PK #629</v>
      </c>
      <c r="E2017" s="18">
        <v>2124952.16</v>
      </c>
    </row>
    <row r="2018" spans="1:5" hidden="1" x14ac:dyDescent="0.3">
      <c r="A2018" t="s">
        <v>10</v>
      </c>
      <c r="B2018">
        <v>10</v>
      </c>
      <c r="C2018">
        <f t="shared" si="62"/>
        <v>10</v>
      </c>
      <c r="D2018" t="str">
        <f t="shared" si="63"/>
        <v>Uptown PK #6210</v>
      </c>
      <c r="E2018" s="18">
        <v>2207449.91</v>
      </c>
    </row>
    <row r="2019" spans="1:5" hidden="1" x14ac:dyDescent="0.3">
      <c r="A2019" t="s">
        <v>10</v>
      </c>
      <c r="B2019">
        <v>11</v>
      </c>
      <c r="C2019">
        <f t="shared" si="62"/>
        <v>11</v>
      </c>
      <c r="D2019" t="str">
        <f t="shared" si="63"/>
        <v>Uptown PK #6211</v>
      </c>
      <c r="E2019" s="18">
        <v>1524280.94</v>
      </c>
    </row>
    <row r="2020" spans="1:5" hidden="1" x14ac:dyDescent="0.3">
      <c r="A2020" t="s">
        <v>10</v>
      </c>
      <c r="B2020">
        <v>12</v>
      </c>
      <c r="C2020">
        <f t="shared" si="62"/>
        <v>12</v>
      </c>
      <c r="D2020" t="str">
        <f t="shared" si="63"/>
        <v>Uptown PK #6212</v>
      </c>
      <c r="E2020" s="18">
        <v>1565019.14</v>
      </c>
    </row>
    <row r="2021" spans="1:5" hidden="1" x14ac:dyDescent="0.3">
      <c r="A2021" t="s">
        <v>10</v>
      </c>
      <c r="B2021">
        <v>13</v>
      </c>
      <c r="C2021">
        <f t="shared" si="62"/>
        <v>13</v>
      </c>
      <c r="D2021" t="str">
        <f t="shared" si="63"/>
        <v>Uptown PK #6213</v>
      </c>
      <c r="E2021" s="18">
        <v>2219134.0299999998</v>
      </c>
    </row>
    <row r="2022" spans="1:5" hidden="1" x14ac:dyDescent="0.3">
      <c r="A2022" t="s">
        <v>10</v>
      </c>
      <c r="B2022">
        <v>14</v>
      </c>
      <c r="C2022">
        <f t="shared" si="62"/>
        <v>14</v>
      </c>
      <c r="D2022" t="str">
        <f t="shared" si="63"/>
        <v>Uptown PK #6214</v>
      </c>
      <c r="E2022" s="18">
        <v>854854.29</v>
      </c>
    </row>
    <row r="2023" spans="1:5" hidden="1" x14ac:dyDescent="0.3">
      <c r="A2023" t="s">
        <v>10</v>
      </c>
      <c r="B2023">
        <v>15</v>
      </c>
      <c r="C2023">
        <f t="shared" si="62"/>
        <v>15</v>
      </c>
      <c r="D2023" t="str">
        <f t="shared" si="63"/>
        <v>Uptown PK #6215</v>
      </c>
      <c r="E2023" s="18">
        <v>2299870.9900000002</v>
      </c>
    </row>
    <row r="2024" spans="1:5" hidden="1" x14ac:dyDescent="0.3">
      <c r="A2024" t="s">
        <v>10</v>
      </c>
      <c r="B2024">
        <v>16</v>
      </c>
      <c r="C2024">
        <f t="shared" si="62"/>
        <v>16</v>
      </c>
      <c r="D2024" t="str">
        <f t="shared" si="63"/>
        <v>Uptown PK #6216</v>
      </c>
      <c r="E2024" s="18">
        <v>931895.88</v>
      </c>
    </row>
    <row r="2025" spans="1:5" hidden="1" x14ac:dyDescent="0.3">
      <c r="A2025" t="s">
        <v>10</v>
      </c>
      <c r="B2025">
        <v>17</v>
      </c>
      <c r="C2025">
        <f t="shared" si="62"/>
        <v>17</v>
      </c>
      <c r="D2025" t="str">
        <f t="shared" si="63"/>
        <v>Uptown PK #6217</v>
      </c>
      <c r="E2025" s="18">
        <v>419078.79</v>
      </c>
    </row>
    <row r="2026" spans="1:5" hidden="1" x14ac:dyDescent="0.3">
      <c r="A2026" t="s">
        <v>10</v>
      </c>
      <c r="B2026">
        <v>18</v>
      </c>
      <c r="C2026">
        <f t="shared" si="62"/>
        <v>18</v>
      </c>
      <c r="D2026" t="str">
        <f t="shared" si="63"/>
        <v>Uptown PK #6218</v>
      </c>
      <c r="E2026" s="18">
        <v>864260.36</v>
      </c>
    </row>
    <row r="2027" spans="1:5" hidden="1" x14ac:dyDescent="0.3">
      <c r="A2027" t="s">
        <v>10</v>
      </c>
      <c r="B2027">
        <v>19</v>
      </c>
      <c r="C2027">
        <f t="shared" si="62"/>
        <v>19</v>
      </c>
      <c r="D2027" t="str">
        <f t="shared" si="63"/>
        <v>Uptown PK #6219</v>
      </c>
      <c r="E2027" s="18">
        <v>1416810.93</v>
      </c>
    </row>
    <row r="2028" spans="1:5" hidden="1" x14ac:dyDescent="0.3">
      <c r="A2028" t="s">
        <v>162</v>
      </c>
      <c r="B2028">
        <v>17</v>
      </c>
      <c r="C2028">
        <f t="shared" si="62"/>
        <v>17</v>
      </c>
      <c r="D2028" t="str">
        <f t="shared" si="63"/>
        <v>Uptown PK #62 - Retention17</v>
      </c>
      <c r="E2028" s="18">
        <v>148822.85999999999</v>
      </c>
    </row>
    <row r="2029" spans="1:5" hidden="1" x14ac:dyDescent="0.3">
      <c r="A2029" t="s">
        <v>162</v>
      </c>
      <c r="B2029">
        <v>18</v>
      </c>
      <c r="C2029">
        <f t="shared" si="62"/>
        <v>18</v>
      </c>
      <c r="D2029" t="str">
        <f t="shared" si="63"/>
        <v>Uptown PK #62 - Retention18</v>
      </c>
      <c r="E2029" s="18">
        <v>504922.64</v>
      </c>
    </row>
    <row r="2030" spans="1:5" hidden="1" x14ac:dyDescent="0.3">
      <c r="A2030" t="s">
        <v>105</v>
      </c>
      <c r="B2030">
        <v>1</v>
      </c>
      <c r="C2030">
        <f t="shared" si="62"/>
        <v>1</v>
      </c>
      <c r="D2030" t="str">
        <f t="shared" si="63"/>
        <v>Wady Halfa1</v>
      </c>
      <c r="E2030" s="18">
        <v>22733360.899999999</v>
      </c>
    </row>
    <row r="2031" spans="1:5" hidden="1" x14ac:dyDescent="0.3">
      <c r="A2031" t="s">
        <v>105</v>
      </c>
      <c r="B2031">
        <v>2</v>
      </c>
      <c r="C2031">
        <f t="shared" si="62"/>
        <v>2</v>
      </c>
      <c r="D2031" t="str">
        <f t="shared" si="63"/>
        <v>Wady Halfa2</v>
      </c>
      <c r="E2031" s="18">
        <v>8196261.8499999996</v>
      </c>
    </row>
    <row r="2032" spans="1:5" hidden="1" x14ac:dyDescent="0.3">
      <c r="A2032" t="s">
        <v>105</v>
      </c>
      <c r="B2032">
        <v>3</v>
      </c>
      <c r="C2032">
        <f t="shared" si="62"/>
        <v>3</v>
      </c>
      <c r="D2032" t="str">
        <f t="shared" si="63"/>
        <v>Wady Halfa3</v>
      </c>
      <c r="E2032" s="18">
        <v>2807166.9</v>
      </c>
    </row>
    <row r="2033" spans="1:5" hidden="1" x14ac:dyDescent="0.3">
      <c r="A2033" t="s">
        <v>105</v>
      </c>
      <c r="B2033">
        <v>4</v>
      </c>
      <c r="C2033">
        <f t="shared" si="62"/>
        <v>4</v>
      </c>
      <c r="D2033" t="str">
        <f t="shared" si="63"/>
        <v>Wady Halfa4</v>
      </c>
      <c r="E2033" s="18">
        <v>3015154.3</v>
      </c>
    </row>
    <row r="2034" spans="1:5" hidden="1" x14ac:dyDescent="0.3">
      <c r="A2034" t="s">
        <v>105</v>
      </c>
      <c r="B2034">
        <v>5</v>
      </c>
      <c r="C2034">
        <f t="shared" si="62"/>
        <v>5</v>
      </c>
      <c r="D2034" t="str">
        <f t="shared" si="63"/>
        <v>Wady Halfa5</v>
      </c>
      <c r="E2034" s="18">
        <v>2984537.1</v>
      </c>
    </row>
    <row r="2035" spans="1:5" hidden="1" x14ac:dyDescent="0.3">
      <c r="A2035" t="s">
        <v>8706</v>
      </c>
      <c r="B2035">
        <v>1</v>
      </c>
      <c r="C2035">
        <f t="shared" si="62"/>
        <v>1</v>
      </c>
      <c r="D2035" t="str">
        <f t="shared" si="63"/>
        <v>Wady Halfa-DP1</v>
      </c>
      <c r="E2035" s="18">
        <v>19000000</v>
      </c>
    </row>
    <row r="2036" spans="1:5" hidden="1" x14ac:dyDescent="0.3">
      <c r="A2036" t="s">
        <v>8706</v>
      </c>
      <c r="B2036">
        <v>2</v>
      </c>
      <c r="C2036">
        <f t="shared" si="62"/>
        <v>2</v>
      </c>
      <c r="D2036" t="str">
        <f t="shared" si="63"/>
        <v>Wady Halfa-DP2</v>
      </c>
      <c r="E2036" s="18">
        <v>11000000</v>
      </c>
    </row>
    <row r="2037" spans="1:5" hidden="1" x14ac:dyDescent="0.3">
      <c r="A2037" t="s">
        <v>213</v>
      </c>
      <c r="B2037">
        <v>1</v>
      </c>
      <c r="C2037">
        <f t="shared" si="62"/>
        <v>1</v>
      </c>
      <c r="D2037" t="str">
        <f t="shared" si="63"/>
        <v>Wady Halfa - Escalation Claim1</v>
      </c>
      <c r="E2037" s="18">
        <v>14076920.26</v>
      </c>
    </row>
    <row r="2038" spans="1:5" hidden="1" x14ac:dyDescent="0.3">
      <c r="A2038" t="s">
        <v>213</v>
      </c>
      <c r="B2038">
        <v>2</v>
      </c>
      <c r="C2038">
        <f t="shared" si="62"/>
        <v>2</v>
      </c>
      <c r="D2038" t="str">
        <f t="shared" si="63"/>
        <v>Wady Halfa - Escalation Claim2</v>
      </c>
      <c r="E2038" s="18">
        <v>10413528.42</v>
      </c>
    </row>
    <row r="2039" spans="1:5" hidden="1" x14ac:dyDescent="0.3">
      <c r="A2039" t="s">
        <v>223</v>
      </c>
      <c r="B2039">
        <v>1</v>
      </c>
      <c r="C2039">
        <f t="shared" si="62"/>
        <v>1</v>
      </c>
      <c r="D2039" t="str">
        <f t="shared" si="63"/>
        <v>Wady Halfa - Stoppage Period1</v>
      </c>
      <c r="E2039" s="18">
        <v>8364831</v>
      </c>
    </row>
    <row r="2040" spans="1:5" hidden="1" x14ac:dyDescent="0.3">
      <c r="A2040" t="s">
        <v>113</v>
      </c>
      <c r="B2040">
        <v>1</v>
      </c>
      <c r="C2040">
        <f t="shared" si="62"/>
        <v>1</v>
      </c>
      <c r="D2040" t="str">
        <f t="shared" si="63"/>
        <v>Western Fence1</v>
      </c>
      <c r="E2040" s="18">
        <v>418218.39</v>
      </c>
    </row>
    <row r="2041" spans="1:5" hidden="1" x14ac:dyDescent="0.3">
      <c r="A2041" t="s">
        <v>224</v>
      </c>
      <c r="B2041">
        <v>1</v>
      </c>
      <c r="C2041">
        <f t="shared" si="62"/>
        <v>1</v>
      </c>
      <c r="D2041" t="str">
        <f t="shared" si="63"/>
        <v>Western Fence-PO1</v>
      </c>
      <c r="E2041" s="18">
        <v>5200000</v>
      </c>
    </row>
    <row r="2042" spans="1:5" hidden="1" x14ac:dyDescent="0.3">
      <c r="A2042" t="s">
        <v>47</v>
      </c>
      <c r="B2042">
        <v>1</v>
      </c>
      <c r="C2042">
        <f t="shared" si="62"/>
        <v>1</v>
      </c>
      <c r="D2042" t="str">
        <f t="shared" si="63"/>
        <v>Zayed Park1</v>
      </c>
      <c r="E2042" s="18">
        <v>505797</v>
      </c>
    </row>
    <row r="2043" spans="1:5" hidden="1" x14ac:dyDescent="0.3">
      <c r="A2043" t="s">
        <v>47</v>
      </c>
      <c r="B2043">
        <v>2</v>
      </c>
      <c r="C2043">
        <f t="shared" si="62"/>
        <v>2</v>
      </c>
      <c r="D2043" t="str">
        <f t="shared" si="63"/>
        <v>Zayed Park2</v>
      </c>
      <c r="E2043" s="18">
        <v>264423.21000000002</v>
      </c>
    </row>
  </sheetData>
  <autoFilter ref="A1:E2043" xr:uid="{61092535-BC10-4F6B-B28D-D2B631EA4046}">
    <filterColumn colId="0">
      <filters>
        <filter val="CFC"/>
        <filter val="CFC - Final Retention"/>
      </filters>
    </filterColumn>
    <filterColumn colId="1">
      <filters>
        <filter val="2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0710-ECBF-4C46-8ADE-C2C28CD45D32}">
  <dimension ref="A1:H801"/>
  <sheetViews>
    <sheetView workbookViewId="0">
      <selection activeCell="B17" sqref="B17"/>
    </sheetView>
  </sheetViews>
  <sheetFormatPr defaultRowHeight="14.4" x14ac:dyDescent="0.3"/>
  <cols>
    <col min="1" max="8" width="23.33203125" customWidth="1"/>
  </cols>
  <sheetData>
    <row r="1" spans="1:8" x14ac:dyDescent="0.3">
      <c r="A1" s="12" t="s">
        <v>154</v>
      </c>
      <c r="B1" s="12" t="s">
        <v>155</v>
      </c>
      <c r="C1" s="12" t="s">
        <v>243</v>
      </c>
      <c r="D1" s="12" t="s">
        <v>244</v>
      </c>
      <c r="E1" s="12" t="s">
        <v>435</v>
      </c>
      <c r="F1" s="12" t="s">
        <v>436</v>
      </c>
      <c r="G1" s="12" t="s">
        <v>437</v>
      </c>
      <c r="H1" s="12" t="s">
        <v>438</v>
      </c>
    </row>
    <row r="2" spans="1:8" x14ac:dyDescent="0.3">
      <c r="A2" t="s">
        <v>2</v>
      </c>
      <c r="B2">
        <v>9</v>
      </c>
      <c r="C2">
        <f>ROUNDDOWN(B2,0)</f>
        <v>9</v>
      </c>
      <c r="D2" t="str">
        <f>A2&amp;C2</f>
        <v>PK #1079</v>
      </c>
      <c r="E2">
        <v>43061</v>
      </c>
      <c r="F2">
        <v>1856322.1100000069</v>
      </c>
      <c r="G2">
        <v>38038903.520000003</v>
      </c>
      <c r="H2">
        <v>43067</v>
      </c>
    </row>
    <row r="3" spans="1:8" x14ac:dyDescent="0.3">
      <c r="A3" t="s">
        <v>3</v>
      </c>
      <c r="B3">
        <v>19</v>
      </c>
      <c r="C3">
        <f t="shared" ref="C3:C66" si="0">ROUNDDOWN(B3,0)</f>
        <v>19</v>
      </c>
      <c r="D3" t="str">
        <f t="shared" ref="D3:D66" si="1">A3&amp;C3</f>
        <v>JICA19</v>
      </c>
      <c r="E3">
        <v>43038</v>
      </c>
      <c r="F3">
        <v>1210863.76</v>
      </c>
      <c r="G3">
        <v>117203462.77</v>
      </c>
      <c r="H3">
        <v>43038</v>
      </c>
    </row>
    <row r="4" spans="1:8" x14ac:dyDescent="0.3">
      <c r="A4" t="s">
        <v>4</v>
      </c>
      <c r="B4">
        <v>210</v>
      </c>
      <c r="C4">
        <f t="shared" si="0"/>
        <v>210</v>
      </c>
      <c r="D4" t="str">
        <f t="shared" si="1"/>
        <v>FIEM210</v>
      </c>
      <c r="E4">
        <v>43031</v>
      </c>
      <c r="F4">
        <v>2236443.87</v>
      </c>
      <c r="G4">
        <v>69808024.800000012</v>
      </c>
      <c r="H4">
        <v>43031</v>
      </c>
    </row>
    <row r="5" spans="1:8" x14ac:dyDescent="0.3">
      <c r="A5" t="s">
        <v>6</v>
      </c>
      <c r="B5">
        <v>15</v>
      </c>
      <c r="C5">
        <f t="shared" si="0"/>
        <v>15</v>
      </c>
      <c r="D5" t="str">
        <f t="shared" si="1"/>
        <v>Cement Plant15</v>
      </c>
      <c r="E5">
        <v>43054</v>
      </c>
      <c r="F5">
        <v>8583366.1930472907</v>
      </c>
      <c r="G5">
        <v>228271708.90789732</v>
      </c>
      <c r="H5">
        <v>43054</v>
      </c>
    </row>
    <row r="6" spans="1:8" x14ac:dyDescent="0.3">
      <c r="A6" t="s">
        <v>7</v>
      </c>
      <c r="B6">
        <v>1</v>
      </c>
      <c r="C6">
        <f t="shared" si="0"/>
        <v>1</v>
      </c>
      <c r="D6" t="str">
        <f t="shared" si="1"/>
        <v>PI Parks - ELSEWEDY1</v>
      </c>
      <c r="E6">
        <v>43038</v>
      </c>
      <c r="F6">
        <v>3990886.7186955311</v>
      </c>
      <c r="G6">
        <v>3990886.7186955311</v>
      </c>
      <c r="H6">
        <v>43043</v>
      </c>
    </row>
    <row r="7" spans="1:8" x14ac:dyDescent="0.3">
      <c r="A7" t="s">
        <v>7</v>
      </c>
      <c r="B7">
        <v>2</v>
      </c>
      <c r="C7">
        <f t="shared" si="0"/>
        <v>2</v>
      </c>
      <c r="D7" t="str">
        <f t="shared" si="1"/>
        <v>PI Parks - ELSEWEDY2</v>
      </c>
      <c r="E7">
        <v>43061</v>
      </c>
      <c r="F7">
        <v>4642464.2723838231</v>
      </c>
      <c r="G7">
        <v>7590402.3631653534</v>
      </c>
      <c r="H7">
        <v>43067</v>
      </c>
    </row>
    <row r="8" spans="1:8" x14ac:dyDescent="0.3">
      <c r="A8" t="s">
        <v>8</v>
      </c>
      <c r="B8">
        <v>24</v>
      </c>
      <c r="C8">
        <f t="shared" si="0"/>
        <v>24</v>
      </c>
      <c r="D8" t="str">
        <f t="shared" si="1"/>
        <v>Sodic Club House24</v>
      </c>
      <c r="E8">
        <v>43065</v>
      </c>
      <c r="F8">
        <v>7208751.8600132018</v>
      </c>
      <c r="G8">
        <v>64461008.254205003</v>
      </c>
      <c r="H8">
        <v>43086</v>
      </c>
    </row>
    <row r="9" spans="1:8" x14ac:dyDescent="0.3">
      <c r="A9" t="s">
        <v>9</v>
      </c>
      <c r="B9">
        <v>2</v>
      </c>
      <c r="C9">
        <f t="shared" si="0"/>
        <v>2</v>
      </c>
      <c r="D9" t="str">
        <f t="shared" si="1"/>
        <v>Royal City2</v>
      </c>
      <c r="E9">
        <v>43019</v>
      </c>
      <c r="F9">
        <v>5127541.59</v>
      </c>
      <c r="G9">
        <v>9046023.1600000001</v>
      </c>
      <c r="H9">
        <v>43019</v>
      </c>
    </row>
    <row r="10" spans="1:8" x14ac:dyDescent="0.3">
      <c r="A10" t="s">
        <v>9</v>
      </c>
      <c r="B10">
        <v>3</v>
      </c>
      <c r="C10">
        <f t="shared" si="0"/>
        <v>3</v>
      </c>
      <c r="D10" t="str">
        <f t="shared" si="1"/>
        <v>Royal City3</v>
      </c>
      <c r="E10">
        <v>43048</v>
      </c>
      <c r="F10">
        <v>8536189.7899999991</v>
      </c>
      <c r="G10">
        <v>17411738.66</v>
      </c>
      <c r="H10">
        <v>43053</v>
      </c>
    </row>
    <row r="11" spans="1:8" x14ac:dyDescent="0.3">
      <c r="A11" t="s">
        <v>10</v>
      </c>
      <c r="B11">
        <v>8</v>
      </c>
      <c r="C11">
        <f t="shared" si="0"/>
        <v>8</v>
      </c>
      <c r="D11" t="str">
        <f t="shared" si="1"/>
        <v>Uptown PK #628</v>
      </c>
      <c r="E11">
        <v>43047</v>
      </c>
      <c r="F11">
        <v>4024169.6400000006</v>
      </c>
      <c r="G11">
        <v>22444166.23</v>
      </c>
      <c r="H11">
        <v>43053</v>
      </c>
    </row>
    <row r="12" spans="1:8" x14ac:dyDescent="0.3">
      <c r="A12" t="s">
        <v>11</v>
      </c>
      <c r="B12">
        <v>26</v>
      </c>
      <c r="C12">
        <f t="shared" si="0"/>
        <v>26</v>
      </c>
      <c r="D12" t="str">
        <f t="shared" si="1"/>
        <v>Uptown PK #5326</v>
      </c>
      <c r="E12">
        <v>43088</v>
      </c>
      <c r="F12">
        <v>18228071.688399699</v>
      </c>
      <c r="G12">
        <v>228353712.87410969</v>
      </c>
      <c r="H12">
        <v>43090</v>
      </c>
    </row>
    <row r="13" spans="1:8" x14ac:dyDescent="0.3">
      <c r="A13" t="s">
        <v>2</v>
      </c>
      <c r="B13">
        <v>10</v>
      </c>
      <c r="C13">
        <f t="shared" si="0"/>
        <v>10</v>
      </c>
      <c r="D13" t="str">
        <f t="shared" si="1"/>
        <v>PK #10710</v>
      </c>
      <c r="E13">
        <v>43093</v>
      </c>
      <c r="F13">
        <v>2025124.4099999964</v>
      </c>
      <c r="G13">
        <v>40064027.93</v>
      </c>
      <c r="H13">
        <v>43096</v>
      </c>
    </row>
    <row r="14" spans="1:8" x14ac:dyDescent="0.3">
      <c r="A14" t="s">
        <v>7</v>
      </c>
      <c r="B14">
        <v>3</v>
      </c>
      <c r="C14">
        <f t="shared" si="0"/>
        <v>3</v>
      </c>
      <c r="D14" t="str">
        <f t="shared" si="1"/>
        <v>PI Parks - ELSEWEDY3</v>
      </c>
      <c r="E14">
        <v>43092</v>
      </c>
      <c r="F14">
        <v>1837652.48</v>
      </c>
      <c r="G14">
        <v>9383809.1300000008</v>
      </c>
      <c r="H14">
        <v>43094</v>
      </c>
    </row>
    <row r="15" spans="1:8" x14ac:dyDescent="0.3">
      <c r="A15" t="s">
        <v>10</v>
      </c>
      <c r="B15">
        <v>9</v>
      </c>
      <c r="C15">
        <f t="shared" si="0"/>
        <v>9</v>
      </c>
      <c r="D15" t="str">
        <f t="shared" si="1"/>
        <v>Uptown PK #629</v>
      </c>
      <c r="E15">
        <v>43087</v>
      </c>
      <c r="F15">
        <v>3353637.0280000009</v>
      </c>
      <c r="G15">
        <v>25797803.258000001</v>
      </c>
      <c r="H15">
        <v>43090</v>
      </c>
    </row>
    <row r="16" spans="1:8" x14ac:dyDescent="0.3">
      <c r="A16" t="s">
        <v>8</v>
      </c>
      <c r="B16">
        <v>25</v>
      </c>
      <c r="C16">
        <f t="shared" si="0"/>
        <v>25</v>
      </c>
      <c r="D16" t="str">
        <f t="shared" si="1"/>
        <v>Sodic Club House25</v>
      </c>
      <c r="E16">
        <v>43106</v>
      </c>
      <c r="F16">
        <v>4060848.9478130341</v>
      </c>
      <c r="G16">
        <v>65696424.84781304</v>
      </c>
      <c r="H16">
        <v>43124</v>
      </c>
    </row>
    <row r="17" spans="1:8" x14ac:dyDescent="0.3">
      <c r="A17" t="s">
        <v>14</v>
      </c>
      <c r="B17">
        <v>2</v>
      </c>
      <c r="C17">
        <f t="shared" si="0"/>
        <v>2</v>
      </c>
      <c r="D17" t="str">
        <f t="shared" si="1"/>
        <v>SIEMENS - Sokhna2</v>
      </c>
      <c r="E17">
        <v>43116</v>
      </c>
      <c r="F17">
        <v>4401847.0999999996</v>
      </c>
      <c r="G17">
        <v>4401847.0999999996</v>
      </c>
    </row>
    <row r="18" spans="1:8" x14ac:dyDescent="0.3">
      <c r="A18" t="s">
        <v>2</v>
      </c>
      <c r="B18">
        <v>11</v>
      </c>
      <c r="C18">
        <f t="shared" si="0"/>
        <v>11</v>
      </c>
      <c r="D18" t="str">
        <f t="shared" si="1"/>
        <v>PK #10711</v>
      </c>
      <c r="E18">
        <v>43115</v>
      </c>
      <c r="F18">
        <v>3591068.2299999967</v>
      </c>
      <c r="G18">
        <v>43655096.159999996</v>
      </c>
    </row>
    <row r="19" spans="1:8" x14ac:dyDescent="0.3">
      <c r="A19" t="s">
        <v>10</v>
      </c>
      <c r="B19">
        <v>10</v>
      </c>
      <c r="C19">
        <f t="shared" si="0"/>
        <v>10</v>
      </c>
      <c r="D19" t="str">
        <f t="shared" si="1"/>
        <v>Uptown PK #6210</v>
      </c>
      <c r="E19">
        <v>43118</v>
      </c>
      <c r="F19">
        <v>3315629.9049999975</v>
      </c>
      <c r="G19">
        <v>29113433.162999999</v>
      </c>
    </row>
    <row r="20" spans="1:8" x14ac:dyDescent="0.3">
      <c r="A20" t="s">
        <v>11</v>
      </c>
      <c r="B20">
        <v>27</v>
      </c>
      <c r="C20">
        <f t="shared" si="0"/>
        <v>27</v>
      </c>
      <c r="D20" t="str">
        <f t="shared" si="1"/>
        <v>Uptown PK #5327</v>
      </c>
      <c r="E20">
        <v>43108</v>
      </c>
      <c r="F20">
        <v>11525442.334672235</v>
      </c>
      <c r="G20">
        <v>240340912.32736605</v>
      </c>
    </row>
    <row r="21" spans="1:8" x14ac:dyDescent="0.3">
      <c r="A21" t="s">
        <v>9</v>
      </c>
      <c r="B21">
        <v>5</v>
      </c>
      <c r="C21">
        <f t="shared" si="0"/>
        <v>5</v>
      </c>
      <c r="D21" t="str">
        <f t="shared" si="1"/>
        <v>Royal City5</v>
      </c>
      <c r="E21">
        <v>43122</v>
      </c>
      <c r="F21">
        <v>11565536.418675654</v>
      </c>
      <c r="G21">
        <v>38812358.418675654</v>
      </c>
    </row>
    <row r="22" spans="1:8" x14ac:dyDescent="0.3">
      <c r="A22" t="s">
        <v>7</v>
      </c>
      <c r="B22">
        <v>4</v>
      </c>
      <c r="C22">
        <f t="shared" si="0"/>
        <v>4</v>
      </c>
      <c r="D22" t="str">
        <f t="shared" si="1"/>
        <v>PI Parks - ELSEWEDY4</v>
      </c>
      <c r="E22">
        <v>43131</v>
      </c>
      <c r="F22">
        <v>3758163.8696457408</v>
      </c>
      <c r="G22">
        <v>12907472.929645741</v>
      </c>
      <c r="H22">
        <v>43146</v>
      </c>
    </row>
    <row r="23" spans="1:8" x14ac:dyDescent="0.3">
      <c r="A23" t="s">
        <v>8</v>
      </c>
      <c r="B23">
        <v>26</v>
      </c>
      <c r="C23">
        <f t="shared" si="0"/>
        <v>26</v>
      </c>
      <c r="D23" t="str">
        <f t="shared" si="1"/>
        <v>Sodic Club House26</v>
      </c>
      <c r="E23">
        <v>43138</v>
      </c>
      <c r="F23">
        <v>5215631.6339884996</v>
      </c>
      <c r="G23">
        <v>70469032.923988506</v>
      </c>
      <c r="H23">
        <v>43153</v>
      </c>
    </row>
    <row r="24" spans="1:8" x14ac:dyDescent="0.3">
      <c r="A24" t="s">
        <v>11</v>
      </c>
      <c r="B24">
        <v>28</v>
      </c>
      <c r="C24">
        <f t="shared" si="0"/>
        <v>28</v>
      </c>
      <c r="D24" t="str">
        <f t="shared" si="1"/>
        <v>Uptown PK #5328</v>
      </c>
      <c r="E24">
        <v>43135</v>
      </c>
      <c r="F24">
        <v>13381649.893940214</v>
      </c>
      <c r="G24">
        <v>253722562.22130629</v>
      </c>
      <c r="H24">
        <v>43146</v>
      </c>
    </row>
    <row r="25" spans="1:8" x14ac:dyDescent="0.3">
      <c r="A25" t="s">
        <v>10</v>
      </c>
      <c r="B25">
        <v>11</v>
      </c>
      <c r="C25">
        <f t="shared" si="0"/>
        <v>11</v>
      </c>
      <c r="D25" t="str">
        <f t="shared" si="1"/>
        <v>Uptown PK #6211</v>
      </c>
      <c r="E25">
        <v>43138</v>
      </c>
      <c r="F25">
        <v>3260036.5784609094</v>
      </c>
      <c r="G25">
        <v>32373469.741460908</v>
      </c>
      <c r="H25">
        <v>43146</v>
      </c>
    </row>
    <row r="26" spans="1:8" x14ac:dyDescent="0.3">
      <c r="A26" t="s">
        <v>7</v>
      </c>
      <c r="B26">
        <v>5</v>
      </c>
      <c r="C26">
        <f t="shared" si="0"/>
        <v>5</v>
      </c>
      <c r="D26" t="str">
        <f t="shared" si="1"/>
        <v>PI Parks - ELSEWEDY5</v>
      </c>
      <c r="E26">
        <v>43170</v>
      </c>
      <c r="F26">
        <v>1927670.8</v>
      </c>
      <c r="G26">
        <v>14835143.73</v>
      </c>
      <c r="H26">
        <v>43195</v>
      </c>
    </row>
    <row r="27" spans="1:8" x14ac:dyDescent="0.3">
      <c r="A27" t="s">
        <v>14</v>
      </c>
      <c r="B27">
        <v>3</v>
      </c>
      <c r="C27">
        <f t="shared" si="0"/>
        <v>3</v>
      </c>
      <c r="D27" t="str">
        <f t="shared" si="1"/>
        <v>SIEMENS - Sokhna3</v>
      </c>
      <c r="E27">
        <v>43136</v>
      </c>
      <c r="F27">
        <v>10401972.73</v>
      </c>
      <c r="G27">
        <v>14803819.83</v>
      </c>
    </row>
    <row r="28" spans="1:8" x14ac:dyDescent="0.3">
      <c r="A28" t="s">
        <v>15</v>
      </c>
      <c r="B28">
        <v>2</v>
      </c>
      <c r="C28">
        <f t="shared" si="0"/>
        <v>2</v>
      </c>
      <c r="D28" t="str">
        <f t="shared" si="1"/>
        <v>PK #1172</v>
      </c>
      <c r="E28">
        <v>43152</v>
      </c>
      <c r="F28">
        <v>7803090.3499999996</v>
      </c>
      <c r="G28">
        <v>7803090.3499999996</v>
      </c>
      <c r="H28">
        <v>43166</v>
      </c>
    </row>
    <row r="29" spans="1:8" x14ac:dyDescent="0.3">
      <c r="A29" t="s">
        <v>11</v>
      </c>
      <c r="B29">
        <v>29</v>
      </c>
      <c r="C29">
        <f t="shared" si="0"/>
        <v>29</v>
      </c>
      <c r="D29" t="str">
        <f t="shared" si="1"/>
        <v>Uptown PK #5329</v>
      </c>
      <c r="E29">
        <v>43157</v>
      </c>
      <c r="F29">
        <v>17114848.124706153</v>
      </c>
      <c r="G29">
        <v>270837410.34601241</v>
      </c>
      <c r="H29">
        <v>43165</v>
      </c>
    </row>
    <row r="30" spans="1:8" x14ac:dyDescent="0.3">
      <c r="A30" t="s">
        <v>13</v>
      </c>
      <c r="B30">
        <v>26</v>
      </c>
      <c r="C30">
        <f t="shared" si="0"/>
        <v>26</v>
      </c>
      <c r="D30" t="str">
        <f t="shared" si="1"/>
        <v>NGU 226</v>
      </c>
      <c r="E30">
        <v>43131</v>
      </c>
      <c r="F30">
        <v>6579666.5394753218</v>
      </c>
      <c r="G30">
        <v>147069957.53947529</v>
      </c>
      <c r="H30">
        <v>43243</v>
      </c>
    </row>
    <row r="31" spans="1:8" x14ac:dyDescent="0.3">
      <c r="A31" t="s">
        <v>10</v>
      </c>
      <c r="B31">
        <v>12</v>
      </c>
      <c r="C31">
        <f t="shared" si="0"/>
        <v>12</v>
      </c>
      <c r="D31" t="str">
        <f t="shared" si="1"/>
        <v>Uptown PK #6212</v>
      </c>
      <c r="E31">
        <v>43177</v>
      </c>
      <c r="F31">
        <v>2806216.2910000011</v>
      </c>
      <c r="G31">
        <v>35193186.031000003</v>
      </c>
    </row>
    <row r="32" spans="1:8" x14ac:dyDescent="0.3">
      <c r="A32" t="s">
        <v>8</v>
      </c>
      <c r="B32">
        <v>27</v>
      </c>
      <c r="C32">
        <f t="shared" si="0"/>
        <v>27</v>
      </c>
      <c r="D32" t="str">
        <f t="shared" si="1"/>
        <v>Sodic Club House27</v>
      </c>
      <c r="E32">
        <v>43169</v>
      </c>
      <c r="F32">
        <v>6347559.6680582911</v>
      </c>
      <c r="G32">
        <v>86021988.359319299</v>
      </c>
      <c r="H32">
        <v>43191</v>
      </c>
    </row>
    <row r="33" spans="1:8" x14ac:dyDescent="0.3">
      <c r="A33" t="s">
        <v>14</v>
      </c>
      <c r="B33">
        <v>4</v>
      </c>
      <c r="C33">
        <f t="shared" si="0"/>
        <v>4</v>
      </c>
      <c r="D33" t="str">
        <f t="shared" si="1"/>
        <v>SIEMENS - Sokhna4</v>
      </c>
      <c r="E33">
        <v>43173</v>
      </c>
      <c r="F33">
        <v>15960664.310000001</v>
      </c>
      <c r="G33">
        <v>30764484.140000001</v>
      </c>
    </row>
    <row r="34" spans="1:8" x14ac:dyDescent="0.3">
      <c r="A34" t="s">
        <v>15</v>
      </c>
      <c r="B34">
        <v>3</v>
      </c>
      <c r="C34">
        <f t="shared" si="0"/>
        <v>3</v>
      </c>
      <c r="D34" t="str">
        <f t="shared" si="1"/>
        <v>PK #1173</v>
      </c>
      <c r="E34">
        <v>43173</v>
      </c>
      <c r="F34">
        <v>4332593.51</v>
      </c>
      <c r="G34">
        <v>12135683.859999999</v>
      </c>
      <c r="H34">
        <v>43188</v>
      </c>
    </row>
    <row r="35" spans="1:8" x14ac:dyDescent="0.3">
      <c r="A35" t="s">
        <v>7</v>
      </c>
      <c r="B35">
        <v>6</v>
      </c>
      <c r="C35">
        <f t="shared" si="0"/>
        <v>6</v>
      </c>
      <c r="D35" t="str">
        <f t="shared" si="1"/>
        <v>PI Parks - ELSEWEDY6</v>
      </c>
      <c r="E35">
        <v>43201</v>
      </c>
      <c r="F35">
        <v>694638.62999999896</v>
      </c>
      <c r="G35">
        <v>15017848.529999999</v>
      </c>
      <c r="H35">
        <v>43205</v>
      </c>
    </row>
    <row r="36" spans="1:8" x14ac:dyDescent="0.3">
      <c r="A36" t="s">
        <v>2</v>
      </c>
      <c r="B36">
        <v>13</v>
      </c>
      <c r="C36">
        <f t="shared" si="0"/>
        <v>13</v>
      </c>
      <c r="D36" t="str">
        <f t="shared" si="1"/>
        <v>PK #10713</v>
      </c>
      <c r="E36">
        <v>43192</v>
      </c>
      <c r="F36">
        <v>2719252.3700000048</v>
      </c>
      <c r="G36">
        <v>52257607.280000001</v>
      </c>
      <c r="H36">
        <v>43194</v>
      </c>
    </row>
    <row r="37" spans="1:8" x14ac:dyDescent="0.3">
      <c r="A37" t="s">
        <v>11</v>
      </c>
      <c r="B37">
        <v>30</v>
      </c>
      <c r="C37">
        <f t="shared" si="0"/>
        <v>30</v>
      </c>
      <c r="D37" t="str">
        <f t="shared" si="1"/>
        <v>Uptown PK #5330</v>
      </c>
      <c r="E37">
        <v>43188</v>
      </c>
      <c r="F37">
        <v>15380090.623356257</v>
      </c>
      <c r="G37">
        <v>286603499.24970359</v>
      </c>
      <c r="H37">
        <v>43194</v>
      </c>
    </row>
    <row r="38" spans="1:8" x14ac:dyDescent="0.3">
      <c r="A38" t="s">
        <v>8</v>
      </c>
      <c r="B38">
        <v>28</v>
      </c>
      <c r="C38">
        <f t="shared" si="0"/>
        <v>28</v>
      </c>
      <c r="D38" t="str">
        <f t="shared" si="1"/>
        <v>Sodic Club House28</v>
      </c>
      <c r="E38">
        <v>43194</v>
      </c>
      <c r="F38">
        <v>4455128.7308689058</v>
      </c>
      <c r="G38">
        <v>90555725.5808689</v>
      </c>
      <c r="H38">
        <v>43228</v>
      </c>
    </row>
    <row r="39" spans="1:8" x14ac:dyDescent="0.3">
      <c r="A39" t="s">
        <v>10</v>
      </c>
      <c r="B39">
        <v>13</v>
      </c>
      <c r="C39">
        <f t="shared" si="0"/>
        <v>13</v>
      </c>
      <c r="D39" t="str">
        <f t="shared" si="1"/>
        <v>Uptown PK #6213</v>
      </c>
      <c r="E39">
        <v>43208</v>
      </c>
      <c r="F39">
        <v>6967775.6499999985</v>
      </c>
      <c r="G39">
        <v>42160961.681000002</v>
      </c>
      <c r="H39">
        <v>43228</v>
      </c>
    </row>
    <row r="40" spans="1:8" x14ac:dyDescent="0.3">
      <c r="A40" t="s">
        <v>15</v>
      </c>
      <c r="B40">
        <v>4</v>
      </c>
      <c r="C40">
        <f t="shared" si="0"/>
        <v>4</v>
      </c>
      <c r="D40" t="str">
        <f t="shared" si="1"/>
        <v>PK #1174</v>
      </c>
      <c r="E40">
        <v>43200</v>
      </c>
      <c r="F40">
        <v>4131277.1774396021</v>
      </c>
      <c r="G40">
        <v>16266961.037439601</v>
      </c>
      <c r="H40">
        <v>43209</v>
      </c>
    </row>
    <row r="41" spans="1:8" x14ac:dyDescent="0.3">
      <c r="A41" t="s">
        <v>9</v>
      </c>
      <c r="B41">
        <v>6</v>
      </c>
      <c r="C41">
        <f t="shared" si="0"/>
        <v>6</v>
      </c>
      <c r="D41" t="str">
        <f t="shared" si="1"/>
        <v>Royal City6</v>
      </c>
      <c r="E41">
        <v>43214</v>
      </c>
      <c r="F41">
        <v>17361811.890000001</v>
      </c>
      <c r="G41">
        <v>54716858.140000001</v>
      </c>
      <c r="H41">
        <v>43241</v>
      </c>
    </row>
    <row r="42" spans="1:8" x14ac:dyDescent="0.3">
      <c r="A42" t="s">
        <v>7</v>
      </c>
      <c r="B42">
        <v>7</v>
      </c>
      <c r="C42">
        <f t="shared" si="0"/>
        <v>7</v>
      </c>
      <c r="D42" t="str">
        <f t="shared" si="1"/>
        <v>PI Parks - ELSEWEDY7</v>
      </c>
      <c r="E42">
        <v>43211</v>
      </c>
      <c r="F42">
        <v>667972.21000000089</v>
      </c>
      <c r="G42">
        <v>15685820.74</v>
      </c>
    </row>
    <row r="43" spans="1:8" x14ac:dyDescent="0.3">
      <c r="A43" t="s">
        <v>14</v>
      </c>
      <c r="B43">
        <v>5</v>
      </c>
      <c r="C43">
        <f t="shared" si="0"/>
        <v>5</v>
      </c>
      <c r="D43" t="str">
        <f t="shared" si="1"/>
        <v>SIEMENS - Sokhna5</v>
      </c>
      <c r="E43">
        <v>43205</v>
      </c>
      <c r="F43">
        <v>19051976.329999998</v>
      </c>
      <c r="G43">
        <v>49816460.469999999</v>
      </c>
    </row>
    <row r="44" spans="1:8" x14ac:dyDescent="0.3">
      <c r="A44" t="s">
        <v>2</v>
      </c>
      <c r="B44">
        <v>14</v>
      </c>
      <c r="C44">
        <f t="shared" si="0"/>
        <v>14</v>
      </c>
      <c r="D44" t="str">
        <f t="shared" si="1"/>
        <v>PK #10714</v>
      </c>
      <c r="E44">
        <v>43219</v>
      </c>
      <c r="F44">
        <v>1449945.8099999949</v>
      </c>
      <c r="G44">
        <v>53707553.089999996</v>
      </c>
    </row>
    <row r="45" spans="1:8" x14ac:dyDescent="0.3">
      <c r="A45" t="s">
        <v>18</v>
      </c>
      <c r="B45">
        <v>1</v>
      </c>
      <c r="C45">
        <f t="shared" si="0"/>
        <v>1</v>
      </c>
      <c r="D45" t="str">
        <f t="shared" si="1"/>
        <v>Mintra1</v>
      </c>
      <c r="E45">
        <v>43361</v>
      </c>
      <c r="F45">
        <v>26487256.440000001</v>
      </c>
      <c r="G45">
        <v>26487256.440000001</v>
      </c>
    </row>
    <row r="46" spans="1:8" x14ac:dyDescent="0.3">
      <c r="A46" t="s">
        <v>11</v>
      </c>
      <c r="B46">
        <v>31</v>
      </c>
      <c r="C46">
        <f t="shared" si="0"/>
        <v>31</v>
      </c>
      <c r="D46" t="str">
        <f t="shared" si="1"/>
        <v>Uptown PK #5331</v>
      </c>
      <c r="E46">
        <v>43220</v>
      </c>
      <c r="F46">
        <v>10847277.713164091</v>
      </c>
      <c r="G46">
        <v>297391694.21286768</v>
      </c>
      <c r="H46">
        <v>43240</v>
      </c>
    </row>
    <row r="47" spans="1:8" x14ac:dyDescent="0.3">
      <c r="A47" t="s">
        <v>15</v>
      </c>
      <c r="B47">
        <v>5</v>
      </c>
      <c r="C47">
        <f t="shared" si="0"/>
        <v>5</v>
      </c>
      <c r="D47" t="str">
        <f t="shared" si="1"/>
        <v>PK #1175</v>
      </c>
      <c r="E47">
        <v>43227</v>
      </c>
      <c r="F47">
        <v>6909334.9825603981</v>
      </c>
      <c r="G47">
        <v>23176296.02</v>
      </c>
      <c r="H47">
        <v>43242</v>
      </c>
    </row>
    <row r="48" spans="1:8" x14ac:dyDescent="0.3">
      <c r="A48" t="s">
        <v>9</v>
      </c>
      <c r="B48">
        <v>7</v>
      </c>
      <c r="C48">
        <f t="shared" si="0"/>
        <v>7</v>
      </c>
      <c r="D48" t="str">
        <f t="shared" si="1"/>
        <v>Royal City7</v>
      </c>
      <c r="E48">
        <v>43242</v>
      </c>
      <c r="F48">
        <v>11988097.700000003</v>
      </c>
      <c r="G48">
        <v>66634655.560000002</v>
      </c>
      <c r="H48">
        <v>43262</v>
      </c>
    </row>
    <row r="49" spans="1:8" x14ac:dyDescent="0.3">
      <c r="A49" t="s">
        <v>14</v>
      </c>
      <c r="B49">
        <v>6</v>
      </c>
      <c r="C49">
        <f t="shared" si="0"/>
        <v>6</v>
      </c>
      <c r="D49" t="str">
        <f t="shared" si="1"/>
        <v>SIEMENS - Sokhna6</v>
      </c>
      <c r="E49">
        <v>43240</v>
      </c>
      <c r="F49">
        <v>10481549.512756109</v>
      </c>
      <c r="G49">
        <v>60298009.982756108</v>
      </c>
    </row>
    <row r="50" spans="1:8" x14ac:dyDescent="0.3">
      <c r="A50" t="s">
        <v>7</v>
      </c>
      <c r="B50">
        <v>8</v>
      </c>
      <c r="C50">
        <f t="shared" si="0"/>
        <v>8</v>
      </c>
      <c r="D50" t="str">
        <f t="shared" si="1"/>
        <v>PI Parks - ELSEWEDY8</v>
      </c>
      <c r="E50">
        <v>43237</v>
      </c>
      <c r="F50">
        <v>1892096.0888440814</v>
      </c>
      <c r="G50">
        <v>17577916.828844082</v>
      </c>
      <c r="H50">
        <v>43253</v>
      </c>
    </row>
    <row r="51" spans="1:8" x14ac:dyDescent="0.3">
      <c r="A51" t="s">
        <v>11</v>
      </c>
      <c r="B51">
        <v>32</v>
      </c>
      <c r="C51">
        <f t="shared" si="0"/>
        <v>32</v>
      </c>
      <c r="D51" t="str">
        <f t="shared" si="1"/>
        <v>Uptown PK #5332</v>
      </c>
      <c r="E51">
        <v>43249</v>
      </c>
      <c r="F51">
        <v>4916024.5036740899</v>
      </c>
      <c r="G51">
        <v>302680787.21367407</v>
      </c>
    </row>
    <row r="52" spans="1:8" x14ac:dyDescent="0.3">
      <c r="A52" t="s">
        <v>19</v>
      </c>
      <c r="B52">
        <v>1</v>
      </c>
      <c r="C52">
        <f t="shared" si="0"/>
        <v>1</v>
      </c>
      <c r="D52" t="str">
        <f t="shared" si="1"/>
        <v>Al Jazi1</v>
      </c>
      <c r="E52">
        <v>43249</v>
      </c>
      <c r="F52">
        <v>9888666.6300000008</v>
      </c>
      <c r="G52">
        <v>9888666.6300000008</v>
      </c>
      <c r="H52">
        <v>43254</v>
      </c>
    </row>
    <row r="53" spans="1:8" x14ac:dyDescent="0.3">
      <c r="A53" t="s">
        <v>15</v>
      </c>
      <c r="B53">
        <v>6</v>
      </c>
      <c r="C53">
        <f t="shared" si="0"/>
        <v>6</v>
      </c>
      <c r="D53" t="str">
        <f t="shared" si="1"/>
        <v>PK #1176</v>
      </c>
      <c r="E53">
        <v>43272</v>
      </c>
      <c r="F53">
        <v>6651333.7100000009</v>
      </c>
      <c r="G53">
        <v>29827629.73</v>
      </c>
      <c r="H53">
        <v>43293</v>
      </c>
    </row>
    <row r="54" spans="1:8" x14ac:dyDescent="0.3">
      <c r="A54" t="s">
        <v>9</v>
      </c>
      <c r="B54">
        <v>8</v>
      </c>
      <c r="C54">
        <f t="shared" si="0"/>
        <v>8</v>
      </c>
      <c r="D54" t="str">
        <f t="shared" si="1"/>
        <v>Royal City8</v>
      </c>
      <c r="E54">
        <v>43275</v>
      </c>
      <c r="F54">
        <v>7845708.0074792877</v>
      </c>
      <c r="G54">
        <v>74373631.477479279</v>
      </c>
    </row>
    <row r="55" spans="1:8" x14ac:dyDescent="0.3">
      <c r="A55" t="s">
        <v>14</v>
      </c>
      <c r="B55">
        <v>7</v>
      </c>
      <c r="C55">
        <f t="shared" si="0"/>
        <v>7</v>
      </c>
      <c r="D55" t="str">
        <f t="shared" si="1"/>
        <v>SIEMENS - Sokhna7</v>
      </c>
      <c r="E55">
        <v>43285</v>
      </c>
      <c r="F55">
        <v>12587450.09724389</v>
      </c>
      <c r="G55">
        <v>72885460.079999998</v>
      </c>
    </row>
    <row r="56" spans="1:8" x14ac:dyDescent="0.3">
      <c r="A56" t="s">
        <v>7</v>
      </c>
      <c r="B56">
        <v>9</v>
      </c>
      <c r="C56">
        <f t="shared" si="0"/>
        <v>9</v>
      </c>
      <c r="D56" t="str">
        <f t="shared" si="1"/>
        <v>PI Parks - ELSEWEDY9</v>
      </c>
      <c r="E56">
        <v>43263</v>
      </c>
      <c r="F56">
        <v>1491159.5592195801</v>
      </c>
      <c r="G56">
        <v>19036617.159219582</v>
      </c>
    </row>
    <row r="57" spans="1:8" x14ac:dyDescent="0.3">
      <c r="A57" t="s">
        <v>11</v>
      </c>
      <c r="B57">
        <v>33</v>
      </c>
      <c r="C57">
        <f t="shared" si="0"/>
        <v>33</v>
      </c>
      <c r="D57" t="str">
        <f t="shared" si="1"/>
        <v>Uptown PK #5333</v>
      </c>
      <c r="E57">
        <v>43284</v>
      </c>
      <c r="F57">
        <v>3312628.1575558782</v>
      </c>
      <c r="G57">
        <v>305993415.37122995</v>
      </c>
      <c r="H57">
        <v>43291</v>
      </c>
    </row>
    <row r="58" spans="1:8" x14ac:dyDescent="0.3">
      <c r="A58" t="s">
        <v>7</v>
      </c>
      <c r="B58">
        <v>10</v>
      </c>
      <c r="C58">
        <f t="shared" si="0"/>
        <v>10</v>
      </c>
      <c r="D58" t="str">
        <f t="shared" si="1"/>
        <v>PI Parks - ELSEWEDY10</v>
      </c>
      <c r="E58">
        <v>43303</v>
      </c>
      <c r="F58">
        <v>4758616.5673809238</v>
      </c>
      <c r="G58">
        <v>23795233.726600505</v>
      </c>
      <c r="H58">
        <v>43313</v>
      </c>
    </row>
    <row r="59" spans="1:8" x14ac:dyDescent="0.3">
      <c r="A59" t="s">
        <v>15</v>
      </c>
      <c r="B59">
        <v>7</v>
      </c>
      <c r="C59">
        <f t="shared" si="0"/>
        <v>7</v>
      </c>
      <c r="D59" t="str">
        <f t="shared" si="1"/>
        <v>PK #1177</v>
      </c>
      <c r="E59">
        <v>43464</v>
      </c>
      <c r="F59">
        <v>-9.9999979138374329E-3</v>
      </c>
      <c r="G59">
        <v>29854171.25</v>
      </c>
    </row>
    <row r="60" spans="1:8" x14ac:dyDescent="0.3">
      <c r="A60" t="s">
        <v>19</v>
      </c>
      <c r="B60">
        <v>2</v>
      </c>
      <c r="C60">
        <f t="shared" si="0"/>
        <v>2</v>
      </c>
      <c r="D60" t="str">
        <f t="shared" si="1"/>
        <v>Al Jazi2</v>
      </c>
      <c r="E60">
        <v>43262</v>
      </c>
      <c r="F60">
        <v>6959342.0999999996</v>
      </c>
      <c r="G60">
        <v>16848008.73</v>
      </c>
      <c r="H60">
        <v>43277</v>
      </c>
    </row>
    <row r="61" spans="1:8" x14ac:dyDescent="0.3">
      <c r="A61" t="s">
        <v>14</v>
      </c>
      <c r="B61">
        <v>8</v>
      </c>
      <c r="C61">
        <f t="shared" si="0"/>
        <v>8</v>
      </c>
      <c r="D61" t="str">
        <f t="shared" si="1"/>
        <v>SIEMENS - Sokhna8</v>
      </c>
      <c r="E61">
        <v>43300</v>
      </c>
      <c r="F61">
        <v>18208993.379999995</v>
      </c>
      <c r="G61">
        <v>91094453.459999993</v>
      </c>
      <c r="H61">
        <v>43300</v>
      </c>
    </row>
    <row r="62" spans="1:8" x14ac:dyDescent="0.3">
      <c r="A62" t="s">
        <v>8</v>
      </c>
      <c r="B62">
        <v>31</v>
      </c>
      <c r="C62">
        <f t="shared" si="0"/>
        <v>31</v>
      </c>
      <c r="D62" t="str">
        <f t="shared" si="1"/>
        <v>Sodic Club House31</v>
      </c>
      <c r="E62">
        <v>43305</v>
      </c>
      <c r="F62">
        <v>9473412.9251038879</v>
      </c>
      <c r="G62">
        <v>110298796.0099923</v>
      </c>
      <c r="H62">
        <v>43314</v>
      </c>
    </row>
    <row r="63" spans="1:8" x14ac:dyDescent="0.3">
      <c r="A63" t="s">
        <v>19</v>
      </c>
      <c r="B63">
        <v>3</v>
      </c>
      <c r="C63">
        <f t="shared" si="0"/>
        <v>3</v>
      </c>
      <c r="D63" t="str">
        <f t="shared" si="1"/>
        <v>Al Jazi3</v>
      </c>
      <c r="E63">
        <v>43292</v>
      </c>
      <c r="F63">
        <v>6863158.1900000013</v>
      </c>
      <c r="G63">
        <v>23711166.920000002</v>
      </c>
      <c r="H63">
        <v>43306</v>
      </c>
    </row>
    <row r="64" spans="1:8" x14ac:dyDescent="0.3">
      <c r="A64" t="s">
        <v>9</v>
      </c>
      <c r="B64">
        <v>9</v>
      </c>
      <c r="C64">
        <f t="shared" si="0"/>
        <v>9</v>
      </c>
      <c r="D64" t="str">
        <f t="shared" si="1"/>
        <v>Royal City9</v>
      </c>
      <c r="E64">
        <v>43307</v>
      </c>
      <c r="F64">
        <v>7890492.1320364624</v>
      </c>
      <c r="G64">
        <v>82264123.609515741</v>
      </c>
    </row>
    <row r="65" spans="1:8" x14ac:dyDescent="0.3">
      <c r="A65" t="s">
        <v>11</v>
      </c>
      <c r="B65">
        <v>34</v>
      </c>
      <c r="C65">
        <f t="shared" si="0"/>
        <v>34</v>
      </c>
      <c r="D65" t="str">
        <f t="shared" si="1"/>
        <v>Uptown PK #5334</v>
      </c>
      <c r="E65">
        <v>43307</v>
      </c>
      <c r="F65">
        <v>73574.69225692749</v>
      </c>
      <c r="G65">
        <v>306066990.06825697</v>
      </c>
    </row>
    <row r="66" spans="1:8" x14ac:dyDescent="0.3">
      <c r="A66" t="s">
        <v>19</v>
      </c>
      <c r="B66">
        <v>4</v>
      </c>
      <c r="C66">
        <f t="shared" si="0"/>
        <v>4</v>
      </c>
      <c r="D66" t="str">
        <f t="shared" si="1"/>
        <v>Al Jazi4</v>
      </c>
      <c r="E66">
        <v>43305</v>
      </c>
      <c r="F66">
        <v>6873307.379999999</v>
      </c>
      <c r="G66">
        <v>30584400.789999999</v>
      </c>
      <c r="H66">
        <v>43310</v>
      </c>
    </row>
    <row r="67" spans="1:8" x14ac:dyDescent="0.3">
      <c r="A67" t="s">
        <v>18</v>
      </c>
      <c r="B67">
        <v>2</v>
      </c>
      <c r="C67">
        <f t="shared" ref="C67:C130" si="2">ROUNDDOWN(B67,0)</f>
        <v>2</v>
      </c>
      <c r="D67" t="str">
        <f t="shared" ref="D67:D130" si="3">A67&amp;C67</f>
        <v>Mintra2</v>
      </c>
      <c r="E67">
        <v>43366</v>
      </c>
      <c r="F67">
        <v>16295714.900000002</v>
      </c>
      <c r="G67">
        <v>42782971.340000004</v>
      </c>
    </row>
    <row r="68" spans="1:8" x14ac:dyDescent="0.3">
      <c r="A68" t="s">
        <v>8</v>
      </c>
      <c r="B68">
        <v>32</v>
      </c>
      <c r="C68">
        <f t="shared" si="2"/>
        <v>32</v>
      </c>
      <c r="D68" t="str">
        <f t="shared" si="3"/>
        <v>Sodic Club House32</v>
      </c>
      <c r="E68">
        <v>43328</v>
      </c>
      <c r="F68">
        <v>11500368.617491484</v>
      </c>
      <c r="G68">
        <v>117323157.53702052</v>
      </c>
      <c r="H68">
        <v>43347</v>
      </c>
    </row>
    <row r="69" spans="1:8" x14ac:dyDescent="0.3">
      <c r="A69" t="s">
        <v>7</v>
      </c>
      <c r="B69">
        <v>11</v>
      </c>
      <c r="C69">
        <f t="shared" si="2"/>
        <v>11</v>
      </c>
      <c r="D69" t="str">
        <f t="shared" si="3"/>
        <v>PI Parks - ELSEWEDY11</v>
      </c>
      <c r="E69">
        <v>43320</v>
      </c>
      <c r="F69">
        <v>891495.1766336076</v>
      </c>
      <c r="G69">
        <v>23128178.046633609</v>
      </c>
      <c r="H69">
        <v>43356</v>
      </c>
    </row>
    <row r="70" spans="1:8" x14ac:dyDescent="0.3">
      <c r="A70" t="s">
        <v>14</v>
      </c>
      <c r="B70">
        <v>9</v>
      </c>
      <c r="C70">
        <f t="shared" si="2"/>
        <v>9</v>
      </c>
      <c r="D70" t="str">
        <f t="shared" si="3"/>
        <v>SIEMENS - Sokhna9</v>
      </c>
      <c r="E70">
        <v>43346</v>
      </c>
      <c r="F70">
        <v>19922320.609999999</v>
      </c>
      <c r="G70">
        <v>111016774.06999999</v>
      </c>
    </row>
    <row r="71" spans="1:8" x14ac:dyDescent="0.3">
      <c r="A71" t="s">
        <v>20</v>
      </c>
      <c r="B71">
        <v>3</v>
      </c>
      <c r="C71">
        <f t="shared" si="2"/>
        <v>3</v>
      </c>
      <c r="D71" t="str">
        <f t="shared" si="3"/>
        <v>PSP Substation3</v>
      </c>
      <c r="E71">
        <v>43384</v>
      </c>
      <c r="F71">
        <v>2696322.9906025697</v>
      </c>
      <c r="G71">
        <v>4366249.7906025695</v>
      </c>
    </row>
    <row r="72" spans="1:8" x14ac:dyDescent="0.3">
      <c r="A72" t="s">
        <v>9</v>
      </c>
      <c r="B72">
        <v>10</v>
      </c>
      <c r="C72">
        <f t="shared" si="2"/>
        <v>10</v>
      </c>
      <c r="D72" t="str">
        <f t="shared" si="3"/>
        <v>Royal City10</v>
      </c>
      <c r="E72">
        <v>43339</v>
      </c>
      <c r="F72">
        <v>8199169.3490493447</v>
      </c>
      <c r="G72">
        <v>90463292.958565086</v>
      </c>
    </row>
    <row r="73" spans="1:8" x14ac:dyDescent="0.3">
      <c r="A73" t="s">
        <v>19</v>
      </c>
      <c r="B73">
        <v>5</v>
      </c>
      <c r="C73">
        <f t="shared" si="2"/>
        <v>5</v>
      </c>
      <c r="D73" t="str">
        <f t="shared" si="3"/>
        <v>Al Jazi5</v>
      </c>
      <c r="E73">
        <v>43325</v>
      </c>
      <c r="F73">
        <v>7893373.579029642</v>
      </c>
      <c r="G73">
        <v>38477684.259029642</v>
      </c>
      <c r="H73">
        <v>43342</v>
      </c>
    </row>
    <row r="74" spans="1:8" x14ac:dyDescent="0.3">
      <c r="A74" t="s">
        <v>10</v>
      </c>
      <c r="B74">
        <v>15</v>
      </c>
      <c r="C74">
        <f t="shared" si="2"/>
        <v>15</v>
      </c>
      <c r="D74" t="str">
        <f t="shared" si="3"/>
        <v>Uptown PK #6215</v>
      </c>
      <c r="E74">
        <v>43349</v>
      </c>
      <c r="F74">
        <v>1266868.5099999979</v>
      </c>
      <c r="G74">
        <v>47319155.640000001</v>
      </c>
    </row>
    <row r="75" spans="1:8" x14ac:dyDescent="0.3">
      <c r="A75" t="s">
        <v>11</v>
      </c>
      <c r="B75">
        <v>35</v>
      </c>
      <c r="C75">
        <f t="shared" si="2"/>
        <v>35</v>
      </c>
      <c r="D75" t="str">
        <f t="shared" si="3"/>
        <v>Uptown PK #5335</v>
      </c>
      <c r="E75">
        <v>43355</v>
      </c>
      <c r="F75">
        <v>3416261.3696286678</v>
      </c>
      <c r="G75">
        <v>309483251.43788564</v>
      </c>
    </row>
    <row r="76" spans="1:8" x14ac:dyDescent="0.3">
      <c r="A76" t="s">
        <v>19</v>
      </c>
      <c r="B76">
        <v>6</v>
      </c>
      <c r="C76">
        <f t="shared" si="2"/>
        <v>6</v>
      </c>
      <c r="D76" t="str">
        <f t="shared" si="3"/>
        <v>Al Jazi6</v>
      </c>
      <c r="E76">
        <v>43353</v>
      </c>
      <c r="F76">
        <v>4850391.5599999949</v>
      </c>
      <c r="G76">
        <v>43327773.159999996</v>
      </c>
    </row>
    <row r="77" spans="1:8" x14ac:dyDescent="0.3">
      <c r="A77" t="s">
        <v>8</v>
      </c>
      <c r="B77">
        <v>33</v>
      </c>
      <c r="C77">
        <f t="shared" si="2"/>
        <v>33</v>
      </c>
      <c r="D77" t="str">
        <f t="shared" si="3"/>
        <v>Sodic Club House33</v>
      </c>
      <c r="E77">
        <v>43368</v>
      </c>
      <c r="F77">
        <v>7276853.7792554796</v>
      </c>
      <c r="G77">
        <v>124600011.316276</v>
      </c>
      <c r="H77">
        <v>43382</v>
      </c>
    </row>
    <row r="78" spans="1:8" x14ac:dyDescent="0.3">
      <c r="A78" t="s">
        <v>7</v>
      </c>
      <c r="B78">
        <v>12</v>
      </c>
      <c r="C78">
        <f t="shared" si="2"/>
        <v>12</v>
      </c>
      <c r="D78" t="str">
        <f t="shared" si="3"/>
        <v>PI Parks - ELSEWEDY12</v>
      </c>
      <c r="E78">
        <v>43369</v>
      </c>
      <c r="F78">
        <v>1804540.7797853388</v>
      </c>
      <c r="G78">
        <v>24932718.826418947</v>
      </c>
    </row>
    <row r="79" spans="1:8" x14ac:dyDescent="0.3">
      <c r="A79" t="s">
        <v>22</v>
      </c>
      <c r="B79">
        <v>1</v>
      </c>
      <c r="C79">
        <f t="shared" si="2"/>
        <v>1</v>
      </c>
      <c r="D79" t="str">
        <f t="shared" si="3"/>
        <v>El Sewedy Uni.-PKG.11</v>
      </c>
      <c r="E79">
        <v>43388</v>
      </c>
      <c r="F79">
        <v>2762087.0380952382</v>
      </c>
      <c r="G79">
        <v>2762087.0380952382</v>
      </c>
      <c r="H79">
        <v>43388</v>
      </c>
    </row>
    <row r="80" spans="1:8" x14ac:dyDescent="0.3">
      <c r="A80" t="s">
        <v>14</v>
      </c>
      <c r="B80">
        <v>10</v>
      </c>
      <c r="C80">
        <f t="shared" si="2"/>
        <v>10</v>
      </c>
      <c r="D80" t="str">
        <f t="shared" si="3"/>
        <v>SIEMENS - Sokhna10</v>
      </c>
      <c r="E80">
        <v>43368</v>
      </c>
      <c r="F80">
        <v>9128690.3200000077</v>
      </c>
      <c r="G80">
        <v>120145464.39</v>
      </c>
    </row>
    <row r="81" spans="1:8" x14ac:dyDescent="0.3">
      <c r="A81" t="s">
        <v>9</v>
      </c>
      <c r="B81">
        <v>11</v>
      </c>
      <c r="C81">
        <f t="shared" si="2"/>
        <v>11</v>
      </c>
      <c r="D81" t="str">
        <f t="shared" si="3"/>
        <v>Royal City11</v>
      </c>
      <c r="E81">
        <v>43367</v>
      </c>
      <c r="F81">
        <v>2707034.9014349133</v>
      </c>
      <c r="G81">
        <v>93170327.859999999</v>
      </c>
    </row>
    <row r="82" spans="1:8" x14ac:dyDescent="0.3">
      <c r="A82" t="s">
        <v>11</v>
      </c>
      <c r="B82">
        <v>36</v>
      </c>
      <c r="C82">
        <f t="shared" si="2"/>
        <v>36</v>
      </c>
      <c r="D82" t="str">
        <f t="shared" si="3"/>
        <v>Uptown PK #5336</v>
      </c>
      <c r="E82">
        <v>43376</v>
      </c>
      <c r="F82">
        <v>2041348.59421736</v>
      </c>
      <c r="G82">
        <v>311524600.032103</v>
      </c>
      <c r="H82">
        <v>43393</v>
      </c>
    </row>
    <row r="83" spans="1:8" x14ac:dyDescent="0.3">
      <c r="A83" t="s">
        <v>18</v>
      </c>
      <c r="B83">
        <v>3</v>
      </c>
      <c r="C83">
        <f t="shared" si="2"/>
        <v>3</v>
      </c>
      <c r="D83" t="str">
        <f t="shared" si="3"/>
        <v>Mintra3</v>
      </c>
      <c r="E83">
        <v>43388</v>
      </c>
      <c r="F83">
        <v>19469085.789999999</v>
      </c>
      <c r="G83">
        <v>62252057.130000003</v>
      </c>
    </row>
    <row r="84" spans="1:8" x14ac:dyDescent="0.3">
      <c r="A84" t="s">
        <v>23</v>
      </c>
      <c r="B84">
        <v>1</v>
      </c>
      <c r="C84">
        <f t="shared" si="2"/>
        <v>1</v>
      </c>
      <c r="D84" t="str">
        <f t="shared" si="3"/>
        <v>El Sewedy Uni.-PKG.21</v>
      </c>
      <c r="E84">
        <v>43391</v>
      </c>
      <c r="F84">
        <v>4165158.06</v>
      </c>
      <c r="G84">
        <v>4165158.06</v>
      </c>
    </row>
    <row r="85" spans="1:8" x14ac:dyDescent="0.3">
      <c r="A85" t="s">
        <v>24</v>
      </c>
      <c r="B85">
        <v>1</v>
      </c>
      <c r="C85">
        <f t="shared" si="2"/>
        <v>1</v>
      </c>
      <c r="D85" t="str">
        <f t="shared" si="3"/>
        <v>PI Parks - MEP1</v>
      </c>
      <c r="E85">
        <v>43383</v>
      </c>
      <c r="F85">
        <v>4100153.3699999996</v>
      </c>
      <c r="G85">
        <v>4100153.3699999996</v>
      </c>
    </row>
    <row r="86" spans="1:8" x14ac:dyDescent="0.3">
      <c r="A86" t="s">
        <v>14</v>
      </c>
      <c r="B86">
        <v>11</v>
      </c>
      <c r="C86">
        <f t="shared" si="2"/>
        <v>11</v>
      </c>
      <c r="D86" t="str">
        <f t="shared" si="3"/>
        <v>SIEMENS - Sokhna11</v>
      </c>
      <c r="E86">
        <v>43409</v>
      </c>
      <c r="F86">
        <v>7601906.7600000054</v>
      </c>
      <c r="G86">
        <v>127747371.15000001</v>
      </c>
    </row>
    <row r="87" spans="1:8" x14ac:dyDescent="0.3">
      <c r="A87" t="s">
        <v>19</v>
      </c>
      <c r="B87">
        <v>7</v>
      </c>
      <c r="C87">
        <f t="shared" si="2"/>
        <v>7</v>
      </c>
      <c r="D87" t="str">
        <f t="shared" si="3"/>
        <v>Al Jazi7</v>
      </c>
      <c r="E87">
        <v>43383</v>
      </c>
      <c r="F87">
        <v>9361764.450000003</v>
      </c>
      <c r="G87">
        <v>52689537.609999999</v>
      </c>
      <c r="H87">
        <v>43389</v>
      </c>
    </row>
    <row r="88" spans="1:8" x14ac:dyDescent="0.3">
      <c r="A88" t="s">
        <v>7</v>
      </c>
      <c r="B88">
        <v>13</v>
      </c>
      <c r="C88">
        <f t="shared" si="2"/>
        <v>13</v>
      </c>
      <c r="D88" t="str">
        <f t="shared" si="3"/>
        <v>PI Parks - ELSEWEDY13</v>
      </c>
      <c r="E88">
        <v>43383</v>
      </c>
      <c r="F88">
        <v>1076504.1196935661</v>
      </c>
      <c r="G88">
        <v>26009222.946112514</v>
      </c>
    </row>
    <row r="89" spans="1:8" x14ac:dyDescent="0.3">
      <c r="A89" t="s">
        <v>9</v>
      </c>
      <c r="B89">
        <v>12</v>
      </c>
      <c r="C89">
        <f t="shared" si="2"/>
        <v>12</v>
      </c>
      <c r="D89" t="str">
        <f t="shared" si="3"/>
        <v>Royal City12</v>
      </c>
      <c r="E89">
        <v>43397</v>
      </c>
      <c r="F89">
        <v>9032801.2300000042</v>
      </c>
      <c r="G89">
        <v>102203129.09</v>
      </c>
      <c r="H89">
        <v>43411</v>
      </c>
    </row>
    <row r="90" spans="1:8" x14ac:dyDescent="0.3">
      <c r="A90" t="s">
        <v>10</v>
      </c>
      <c r="B90">
        <v>16</v>
      </c>
      <c r="C90">
        <f t="shared" si="2"/>
        <v>16</v>
      </c>
      <c r="D90" t="str">
        <f t="shared" si="3"/>
        <v>Uptown PK #6216</v>
      </c>
      <c r="E90">
        <v>43429</v>
      </c>
      <c r="F90">
        <v>-245868.21999999881</v>
      </c>
      <c r="G90">
        <v>47073287.420000002</v>
      </c>
    </row>
    <row r="91" spans="1:8" x14ac:dyDescent="0.3">
      <c r="A91" t="s">
        <v>8</v>
      </c>
      <c r="B91">
        <v>34</v>
      </c>
      <c r="C91">
        <f t="shared" si="2"/>
        <v>34</v>
      </c>
      <c r="D91" t="str">
        <f t="shared" si="3"/>
        <v>Sodic Club House34</v>
      </c>
      <c r="E91">
        <v>43404</v>
      </c>
      <c r="F91">
        <v>14426802.973249823</v>
      </c>
      <c r="G91">
        <v>134390194.72548157</v>
      </c>
      <c r="H91">
        <v>43425</v>
      </c>
    </row>
    <row r="92" spans="1:8" x14ac:dyDescent="0.3">
      <c r="A92" t="s">
        <v>25</v>
      </c>
      <c r="B92">
        <v>1</v>
      </c>
      <c r="C92">
        <f t="shared" si="2"/>
        <v>1</v>
      </c>
      <c r="D92" t="str">
        <f t="shared" si="3"/>
        <v>Mintra-Hanger 1200m21</v>
      </c>
      <c r="E92">
        <v>43402</v>
      </c>
      <c r="F92">
        <v>1411985.3420880763</v>
      </c>
      <c r="G92">
        <v>1411985.3420880763</v>
      </c>
    </row>
    <row r="93" spans="1:8" x14ac:dyDescent="0.3">
      <c r="A93" t="s">
        <v>22</v>
      </c>
      <c r="B93">
        <v>2</v>
      </c>
      <c r="C93">
        <f t="shared" si="2"/>
        <v>2</v>
      </c>
      <c r="D93" t="str">
        <f t="shared" si="3"/>
        <v>El Sewedy Uni.-PKG.12</v>
      </c>
      <c r="E93">
        <v>43398</v>
      </c>
      <c r="F93">
        <v>1370079.6319047613</v>
      </c>
      <c r="G93">
        <v>4132166.6699999995</v>
      </c>
    </row>
    <row r="94" spans="1:8" x14ac:dyDescent="0.3">
      <c r="A94" t="s">
        <v>11</v>
      </c>
      <c r="B94">
        <v>37</v>
      </c>
      <c r="C94">
        <f t="shared" si="2"/>
        <v>37</v>
      </c>
      <c r="D94" t="str">
        <f t="shared" si="3"/>
        <v>Uptown PK #5337</v>
      </c>
      <c r="E94">
        <v>43450</v>
      </c>
      <c r="F94">
        <v>1273110.6826965809</v>
      </c>
      <c r="G94">
        <v>312797710.70769662</v>
      </c>
    </row>
    <row r="95" spans="1:8" x14ac:dyDescent="0.3">
      <c r="A95" t="s">
        <v>18</v>
      </c>
      <c r="B95">
        <v>4</v>
      </c>
      <c r="C95">
        <f t="shared" si="2"/>
        <v>4</v>
      </c>
      <c r="D95" t="str">
        <f t="shared" si="3"/>
        <v>Mintra4</v>
      </c>
      <c r="E95">
        <v>43422</v>
      </c>
      <c r="F95">
        <v>9723925.4203725234</v>
      </c>
      <c r="G95">
        <v>71975982.550372526</v>
      </c>
    </row>
    <row r="96" spans="1:8" x14ac:dyDescent="0.3">
      <c r="A96" t="s">
        <v>19</v>
      </c>
      <c r="B96">
        <v>8</v>
      </c>
      <c r="C96">
        <f t="shared" si="2"/>
        <v>8</v>
      </c>
      <c r="D96" t="str">
        <f t="shared" si="3"/>
        <v>Al Jazi8</v>
      </c>
      <c r="E96">
        <v>43410</v>
      </c>
      <c r="F96">
        <v>13305889.629999995</v>
      </c>
      <c r="G96">
        <v>65994656.049999997</v>
      </c>
    </row>
    <row r="97" spans="1:8" x14ac:dyDescent="0.3">
      <c r="A97" t="s">
        <v>9</v>
      </c>
      <c r="B97">
        <v>13</v>
      </c>
      <c r="C97">
        <f t="shared" si="2"/>
        <v>13</v>
      </c>
      <c r="D97" t="str">
        <f t="shared" si="3"/>
        <v>Royal City13</v>
      </c>
      <c r="E97">
        <v>43425</v>
      </c>
      <c r="F97">
        <v>7318551.3312750906</v>
      </c>
      <c r="G97">
        <v>113140343.46127509</v>
      </c>
      <c r="H97">
        <v>43438</v>
      </c>
    </row>
    <row r="98" spans="1:8" x14ac:dyDescent="0.3">
      <c r="A98" t="s">
        <v>7</v>
      </c>
      <c r="B98">
        <v>14</v>
      </c>
      <c r="C98">
        <f t="shared" si="2"/>
        <v>14</v>
      </c>
      <c r="D98" t="str">
        <f t="shared" si="3"/>
        <v>PI Parks - ELSEWEDY14</v>
      </c>
      <c r="E98">
        <v>43419</v>
      </c>
      <c r="F98">
        <v>2476006.3138874881</v>
      </c>
      <c r="G98">
        <v>28485229.260000002</v>
      </c>
      <c r="H98">
        <v>43436</v>
      </c>
    </row>
    <row r="99" spans="1:8" x14ac:dyDescent="0.3">
      <c r="A99" t="s">
        <v>24</v>
      </c>
      <c r="B99">
        <v>2</v>
      </c>
      <c r="C99">
        <f t="shared" si="2"/>
        <v>2</v>
      </c>
      <c r="D99" t="str">
        <f t="shared" si="3"/>
        <v>PI Parks - MEP2</v>
      </c>
      <c r="E99">
        <v>43419</v>
      </c>
      <c r="F99">
        <v>3824663.600000001</v>
      </c>
      <c r="G99">
        <v>7924816.9700000007</v>
      </c>
      <c r="H99">
        <v>43436</v>
      </c>
    </row>
    <row r="100" spans="1:8" x14ac:dyDescent="0.3">
      <c r="A100" t="s">
        <v>22</v>
      </c>
      <c r="B100">
        <v>3</v>
      </c>
      <c r="C100">
        <f t="shared" si="2"/>
        <v>3</v>
      </c>
      <c r="D100" t="str">
        <f t="shared" si="3"/>
        <v>El Sewedy Uni.-PKG.13</v>
      </c>
      <c r="E100">
        <v>43431</v>
      </c>
      <c r="F100">
        <v>1749696.3300000005</v>
      </c>
      <c r="G100">
        <v>5881863</v>
      </c>
    </row>
    <row r="101" spans="1:8" x14ac:dyDescent="0.3">
      <c r="A101" t="s">
        <v>23</v>
      </c>
      <c r="B101">
        <v>2</v>
      </c>
      <c r="C101">
        <f t="shared" si="2"/>
        <v>2</v>
      </c>
      <c r="D101" t="str">
        <f t="shared" si="3"/>
        <v>El Sewedy Uni.-PKG.22</v>
      </c>
      <c r="E101">
        <v>43412</v>
      </c>
      <c r="F101">
        <v>5976536.2299999986</v>
      </c>
      <c r="G101">
        <v>10141694.289999999</v>
      </c>
    </row>
    <row r="102" spans="1:8" x14ac:dyDescent="0.3">
      <c r="A102" t="s">
        <v>19</v>
      </c>
      <c r="B102">
        <v>9</v>
      </c>
      <c r="C102">
        <f t="shared" si="2"/>
        <v>9</v>
      </c>
      <c r="D102" t="str">
        <f t="shared" si="3"/>
        <v>Al Jazi9</v>
      </c>
      <c r="E102">
        <v>43432</v>
      </c>
      <c r="F102">
        <v>11249079.120000005</v>
      </c>
      <c r="G102">
        <v>77243735.170000002</v>
      </c>
    </row>
    <row r="103" spans="1:8" x14ac:dyDescent="0.3">
      <c r="A103" t="s">
        <v>22</v>
      </c>
      <c r="B103">
        <v>4</v>
      </c>
      <c r="C103">
        <f t="shared" si="2"/>
        <v>4</v>
      </c>
      <c r="D103" t="str">
        <f t="shared" si="3"/>
        <v>El Sewedy Uni.-PKG.14</v>
      </c>
      <c r="E103">
        <v>43444</v>
      </c>
      <c r="F103">
        <v>807197.65238095261</v>
      </c>
      <c r="G103">
        <v>7615896.5</v>
      </c>
      <c r="H103">
        <v>43444</v>
      </c>
    </row>
    <row r="104" spans="1:8" x14ac:dyDescent="0.3">
      <c r="A104" t="s">
        <v>9</v>
      </c>
      <c r="B104">
        <v>14</v>
      </c>
      <c r="C104">
        <f t="shared" si="2"/>
        <v>14</v>
      </c>
      <c r="D104" t="str">
        <f t="shared" si="3"/>
        <v>Royal City14</v>
      </c>
      <c r="E104">
        <v>43463</v>
      </c>
      <c r="F104">
        <v>3293171.7404981405</v>
      </c>
      <c r="G104">
        <v>120430321.49049814</v>
      </c>
    </row>
    <row r="105" spans="1:8" x14ac:dyDescent="0.3">
      <c r="A105" t="s">
        <v>15</v>
      </c>
      <c r="B105">
        <v>8</v>
      </c>
      <c r="C105">
        <f t="shared" si="2"/>
        <v>8</v>
      </c>
      <c r="D105" t="str">
        <f t="shared" si="3"/>
        <v>PK #1178</v>
      </c>
      <c r="E105">
        <v>43464</v>
      </c>
      <c r="F105">
        <v>4511257.4900000021</v>
      </c>
      <c r="G105">
        <v>34365428.740000002</v>
      </c>
    </row>
    <row r="106" spans="1:8" x14ac:dyDescent="0.3">
      <c r="A106" t="s">
        <v>24</v>
      </c>
      <c r="B106">
        <v>3</v>
      </c>
      <c r="C106">
        <f t="shared" si="2"/>
        <v>3</v>
      </c>
      <c r="D106" t="str">
        <f t="shared" si="3"/>
        <v>PI Parks - MEP3</v>
      </c>
      <c r="E106">
        <v>43449</v>
      </c>
      <c r="F106">
        <v>4229682.9000000004</v>
      </c>
      <c r="G106">
        <v>12154499.870000001</v>
      </c>
      <c r="H106">
        <v>43460</v>
      </c>
    </row>
    <row r="107" spans="1:8" x14ac:dyDescent="0.3">
      <c r="A107" t="s">
        <v>7</v>
      </c>
      <c r="B107">
        <v>15</v>
      </c>
      <c r="C107">
        <f t="shared" si="2"/>
        <v>15</v>
      </c>
      <c r="D107" t="str">
        <f t="shared" si="3"/>
        <v>PI Parks - ELSEWEDY15</v>
      </c>
      <c r="E107">
        <v>43449</v>
      </c>
      <c r="F107">
        <v>7576900.6799999997</v>
      </c>
      <c r="G107">
        <v>34774839.859999999</v>
      </c>
      <c r="H107">
        <v>43460</v>
      </c>
    </row>
    <row r="108" spans="1:8" x14ac:dyDescent="0.3">
      <c r="A108" t="s">
        <v>22</v>
      </c>
      <c r="B108">
        <v>5</v>
      </c>
      <c r="C108">
        <f t="shared" si="2"/>
        <v>5</v>
      </c>
      <c r="D108" t="str">
        <f t="shared" si="3"/>
        <v>El Sewedy Uni.-PKG.15</v>
      </c>
      <c r="E108">
        <v>43452</v>
      </c>
      <c r="F108">
        <v>267331.58999999985</v>
      </c>
      <c r="G108">
        <v>7883228.0899999999</v>
      </c>
    </row>
    <row r="109" spans="1:8" x14ac:dyDescent="0.3">
      <c r="A109" t="s">
        <v>19</v>
      </c>
      <c r="B109">
        <v>10</v>
      </c>
      <c r="C109">
        <f t="shared" si="2"/>
        <v>10</v>
      </c>
      <c r="D109" t="str">
        <f t="shared" si="3"/>
        <v>Al Jazi10</v>
      </c>
      <c r="E109">
        <v>43453</v>
      </c>
      <c r="F109">
        <v>7201307.2300000042</v>
      </c>
      <c r="G109">
        <v>84445042.400000006</v>
      </c>
    </row>
    <row r="110" spans="1:8" x14ac:dyDescent="0.3">
      <c r="A110" t="s">
        <v>19</v>
      </c>
      <c r="B110">
        <v>11</v>
      </c>
      <c r="C110">
        <f t="shared" si="2"/>
        <v>11</v>
      </c>
      <c r="D110" t="str">
        <f t="shared" si="3"/>
        <v>Al Jazi11</v>
      </c>
      <c r="E110">
        <v>43473</v>
      </c>
      <c r="F110">
        <v>10407080.280000001</v>
      </c>
      <c r="G110">
        <v>94852122.680000007</v>
      </c>
    </row>
    <row r="111" spans="1:8" x14ac:dyDescent="0.3">
      <c r="A111" t="s">
        <v>23</v>
      </c>
      <c r="B111">
        <v>4</v>
      </c>
      <c r="C111">
        <f t="shared" si="2"/>
        <v>4</v>
      </c>
      <c r="D111" t="str">
        <f t="shared" si="3"/>
        <v>El Sewedy Uni.-PKG.24</v>
      </c>
      <c r="E111">
        <v>43475</v>
      </c>
      <c r="F111">
        <v>5121900.2295488827</v>
      </c>
      <c r="G111">
        <v>19721961.880143829</v>
      </c>
    </row>
    <row r="112" spans="1:8" x14ac:dyDescent="0.3">
      <c r="A112" t="s">
        <v>29</v>
      </c>
      <c r="B112">
        <v>2</v>
      </c>
      <c r="C112">
        <f t="shared" si="2"/>
        <v>2</v>
      </c>
      <c r="D112" t="str">
        <f t="shared" si="3"/>
        <v>PKG#1442</v>
      </c>
      <c r="E112">
        <v>43485</v>
      </c>
      <c r="F112">
        <v>4125990.87</v>
      </c>
      <c r="G112">
        <v>4125990.87</v>
      </c>
    </row>
    <row r="113" spans="1:8" x14ac:dyDescent="0.3">
      <c r="A113" t="s">
        <v>22</v>
      </c>
      <c r="B113">
        <v>6</v>
      </c>
      <c r="C113">
        <f t="shared" si="2"/>
        <v>6</v>
      </c>
      <c r="D113" t="str">
        <f t="shared" si="3"/>
        <v>El Sewedy Uni.-PKG.16</v>
      </c>
      <c r="E113">
        <v>43473</v>
      </c>
      <c r="F113">
        <v>205504.28000000119</v>
      </c>
      <c r="G113">
        <v>8088732.370000001</v>
      </c>
    </row>
    <row r="114" spans="1:8" x14ac:dyDescent="0.3">
      <c r="A114" t="s">
        <v>15</v>
      </c>
      <c r="B114">
        <v>9</v>
      </c>
      <c r="C114">
        <f t="shared" si="2"/>
        <v>9</v>
      </c>
      <c r="D114" t="str">
        <f t="shared" si="3"/>
        <v>PK #1179</v>
      </c>
      <c r="E114">
        <v>43495</v>
      </c>
      <c r="F114">
        <v>3153415.0899999961</v>
      </c>
      <c r="G114">
        <v>37518843.829999998</v>
      </c>
    </row>
    <row r="115" spans="1:8" x14ac:dyDescent="0.3">
      <c r="A115" t="s">
        <v>8</v>
      </c>
      <c r="B115">
        <v>35</v>
      </c>
      <c r="C115">
        <f t="shared" si="2"/>
        <v>35</v>
      </c>
      <c r="D115" t="str">
        <f t="shared" si="3"/>
        <v>Sodic Club House35</v>
      </c>
      <c r="E115">
        <v>43434</v>
      </c>
      <c r="F115">
        <v>10886083.229694039</v>
      </c>
      <c r="G115">
        <v>140396520.41216126</v>
      </c>
      <c r="H115">
        <v>43819</v>
      </c>
    </row>
    <row r="116" spans="1:8" x14ac:dyDescent="0.3">
      <c r="A116" t="s">
        <v>24</v>
      </c>
      <c r="B116">
        <v>4</v>
      </c>
      <c r="C116">
        <f t="shared" si="2"/>
        <v>4</v>
      </c>
      <c r="D116" t="str">
        <f t="shared" si="3"/>
        <v>PI Parks - MEP4</v>
      </c>
      <c r="E116">
        <v>43479</v>
      </c>
      <c r="F116">
        <v>13292686.779999999</v>
      </c>
      <c r="G116">
        <v>23744138.609999999</v>
      </c>
    </row>
    <row r="117" spans="1:8" x14ac:dyDescent="0.3">
      <c r="A117" t="s">
        <v>7</v>
      </c>
      <c r="B117">
        <v>16</v>
      </c>
      <c r="C117">
        <f t="shared" si="2"/>
        <v>16</v>
      </c>
      <c r="D117" t="str">
        <f t="shared" si="3"/>
        <v>PI Parks - ELSEWEDY16</v>
      </c>
      <c r="E117">
        <v>43479</v>
      </c>
      <c r="F117">
        <v>6344223.529927507</v>
      </c>
      <c r="G117">
        <v>40029120.329927504</v>
      </c>
      <c r="H117">
        <v>43492</v>
      </c>
    </row>
    <row r="118" spans="1:8" x14ac:dyDescent="0.3">
      <c r="A118" t="s">
        <v>9</v>
      </c>
      <c r="B118">
        <v>15</v>
      </c>
      <c r="C118">
        <f t="shared" si="2"/>
        <v>15</v>
      </c>
      <c r="D118" t="str">
        <f t="shared" si="3"/>
        <v>Royal City15</v>
      </c>
      <c r="E118">
        <v>43485</v>
      </c>
      <c r="F118">
        <v>16384822.454812571</v>
      </c>
      <c r="G118">
        <v>136815143.94531071</v>
      </c>
    </row>
    <row r="119" spans="1:8" x14ac:dyDescent="0.3">
      <c r="A119" t="s">
        <v>14</v>
      </c>
      <c r="B119">
        <v>16</v>
      </c>
      <c r="C119">
        <f t="shared" si="2"/>
        <v>16</v>
      </c>
      <c r="D119" t="str">
        <f t="shared" si="3"/>
        <v>SIEMENS - Sokhna16</v>
      </c>
      <c r="E119">
        <v>43485</v>
      </c>
      <c r="F119">
        <v>32022484.920000017</v>
      </c>
      <c r="G119">
        <v>254086770.43000001</v>
      </c>
      <c r="H119">
        <v>43488</v>
      </c>
    </row>
    <row r="120" spans="1:8" x14ac:dyDescent="0.3">
      <c r="A120" t="s">
        <v>22</v>
      </c>
      <c r="B120">
        <v>7</v>
      </c>
      <c r="C120">
        <f t="shared" si="2"/>
        <v>7</v>
      </c>
      <c r="D120" t="str">
        <f t="shared" si="3"/>
        <v>El Sewedy Uni.-PKG.17</v>
      </c>
      <c r="E120">
        <v>43487</v>
      </c>
      <c r="F120">
        <v>410253.11999999918</v>
      </c>
      <c r="G120">
        <v>8498985.4900000002</v>
      </c>
    </row>
    <row r="121" spans="1:8" x14ac:dyDescent="0.3">
      <c r="A121" t="s">
        <v>11</v>
      </c>
      <c r="B121">
        <v>38</v>
      </c>
      <c r="C121">
        <f t="shared" si="2"/>
        <v>38</v>
      </c>
      <c r="D121" t="str">
        <f t="shared" si="3"/>
        <v>Uptown PK #5338</v>
      </c>
      <c r="E121">
        <v>43514</v>
      </c>
      <c r="F121">
        <v>747405.61430335045</v>
      </c>
      <c r="G121">
        <v>313545116.32199997</v>
      </c>
    </row>
    <row r="122" spans="1:8" x14ac:dyDescent="0.3">
      <c r="A122" t="s">
        <v>19</v>
      </c>
      <c r="B122">
        <v>12</v>
      </c>
      <c r="C122">
        <f t="shared" si="2"/>
        <v>12</v>
      </c>
      <c r="D122" t="str">
        <f t="shared" si="3"/>
        <v>Al Jazi12</v>
      </c>
      <c r="E122">
        <v>43500</v>
      </c>
      <c r="F122">
        <v>8329656</v>
      </c>
      <c r="G122">
        <v>103181778.68000001</v>
      </c>
    </row>
    <row r="123" spans="1:8" x14ac:dyDescent="0.3">
      <c r="A123" t="s">
        <v>32</v>
      </c>
      <c r="B123">
        <v>1</v>
      </c>
      <c r="C123">
        <f t="shared" si="2"/>
        <v>1</v>
      </c>
      <c r="D123" t="str">
        <f t="shared" si="3"/>
        <v>Sodic Eastown1</v>
      </c>
      <c r="E123">
        <v>43544</v>
      </c>
      <c r="F123">
        <v>9063098.3368571419</v>
      </c>
      <c r="G123">
        <v>9063098.3368571419</v>
      </c>
    </row>
    <row r="124" spans="1:8" x14ac:dyDescent="0.3">
      <c r="A124" t="s">
        <v>15</v>
      </c>
      <c r="B124">
        <v>10</v>
      </c>
      <c r="C124">
        <f t="shared" si="2"/>
        <v>10</v>
      </c>
      <c r="D124" t="str">
        <f t="shared" si="3"/>
        <v>PK #11710</v>
      </c>
      <c r="E124">
        <v>43506</v>
      </c>
      <c r="F124">
        <v>992195.96809653193</v>
      </c>
      <c r="G124">
        <v>38511039.79809653</v>
      </c>
      <c r="H124">
        <v>43524</v>
      </c>
    </row>
    <row r="125" spans="1:8" x14ac:dyDescent="0.3">
      <c r="A125" t="s">
        <v>33</v>
      </c>
      <c r="B125">
        <v>1</v>
      </c>
      <c r="C125">
        <f t="shared" si="2"/>
        <v>1</v>
      </c>
      <c r="D125" t="str">
        <f t="shared" si="3"/>
        <v>PKG#1011</v>
      </c>
      <c r="E125">
        <v>43508</v>
      </c>
      <c r="F125">
        <v>1738465.6666666665</v>
      </c>
      <c r="G125">
        <v>1738465.6666666665</v>
      </c>
      <c r="H125">
        <v>43513</v>
      </c>
    </row>
    <row r="126" spans="1:8" x14ac:dyDescent="0.3">
      <c r="A126" t="s">
        <v>23</v>
      </c>
      <c r="B126">
        <v>5</v>
      </c>
      <c r="C126">
        <f t="shared" si="2"/>
        <v>5</v>
      </c>
      <c r="D126" t="str">
        <f t="shared" si="3"/>
        <v>El Sewedy Uni.-PKG.25</v>
      </c>
      <c r="E126">
        <v>43506</v>
      </c>
      <c r="F126">
        <v>8018043.8083927333</v>
      </c>
      <c r="G126">
        <v>27740005.688536562</v>
      </c>
    </row>
    <row r="127" spans="1:8" x14ac:dyDescent="0.3">
      <c r="A127" t="s">
        <v>34</v>
      </c>
      <c r="B127">
        <v>1</v>
      </c>
      <c r="C127">
        <f t="shared" si="2"/>
        <v>1</v>
      </c>
      <c r="D127" t="str">
        <f t="shared" si="3"/>
        <v>El Sewedy Uni.-PKG.31</v>
      </c>
      <c r="E127">
        <v>43514</v>
      </c>
      <c r="F127">
        <v>1805053.3662499997</v>
      </c>
      <c r="G127">
        <v>1805053.3662499997</v>
      </c>
    </row>
    <row r="128" spans="1:8" x14ac:dyDescent="0.3">
      <c r="A128" t="s">
        <v>22</v>
      </c>
      <c r="B128">
        <v>8</v>
      </c>
      <c r="C128">
        <f t="shared" si="2"/>
        <v>8</v>
      </c>
      <c r="D128" t="str">
        <f t="shared" si="3"/>
        <v>El Sewedy Uni.-PKG.18</v>
      </c>
      <c r="E128">
        <v>43502</v>
      </c>
      <c r="F128">
        <v>339720.12000000104</v>
      </c>
      <c r="G128">
        <v>8838705.6100000013</v>
      </c>
    </row>
    <row r="129" spans="1:8" x14ac:dyDescent="0.3">
      <c r="A129" t="s">
        <v>24</v>
      </c>
      <c r="B129">
        <v>5</v>
      </c>
      <c r="C129">
        <f t="shared" si="2"/>
        <v>5</v>
      </c>
      <c r="D129" t="str">
        <f t="shared" si="3"/>
        <v>PI Parks - MEP5</v>
      </c>
      <c r="E129">
        <v>43512</v>
      </c>
      <c r="F129">
        <v>7765619.629999999</v>
      </c>
      <c r="G129">
        <v>31509758.239999998</v>
      </c>
      <c r="H129">
        <v>43537</v>
      </c>
    </row>
    <row r="130" spans="1:8" x14ac:dyDescent="0.3">
      <c r="A130" t="s">
        <v>14</v>
      </c>
      <c r="B130">
        <v>17</v>
      </c>
      <c r="C130">
        <f t="shared" si="2"/>
        <v>17</v>
      </c>
      <c r="D130" t="str">
        <f t="shared" si="3"/>
        <v>SIEMENS - Sokhna17</v>
      </c>
      <c r="E130">
        <v>43577</v>
      </c>
      <c r="F130">
        <v>57817326.870000005</v>
      </c>
      <c r="G130">
        <v>311904097.30000001</v>
      </c>
    </row>
    <row r="131" spans="1:8" x14ac:dyDescent="0.3">
      <c r="A131" t="s">
        <v>7</v>
      </c>
      <c r="B131">
        <v>17</v>
      </c>
      <c r="C131">
        <f t="shared" ref="C131:C194" si="4">ROUNDDOWN(B131,0)</f>
        <v>17</v>
      </c>
      <c r="D131" t="str">
        <f t="shared" ref="D131:D194" si="5">A131&amp;C131</f>
        <v>PI Parks - ELSEWEDY17</v>
      </c>
      <c r="E131">
        <v>43512</v>
      </c>
      <c r="F131">
        <v>3393993.1200000048</v>
      </c>
      <c r="G131">
        <v>42011770.380000003</v>
      </c>
      <c r="H131">
        <v>43537</v>
      </c>
    </row>
    <row r="132" spans="1:8" x14ac:dyDescent="0.3">
      <c r="A132" t="s">
        <v>9</v>
      </c>
      <c r="B132">
        <v>16</v>
      </c>
      <c r="C132">
        <f t="shared" si="4"/>
        <v>16</v>
      </c>
      <c r="D132" t="str">
        <f t="shared" si="5"/>
        <v>Royal City16</v>
      </c>
      <c r="E132">
        <v>43521</v>
      </c>
      <c r="F132">
        <v>11488490.333868295</v>
      </c>
      <c r="G132">
        <v>148303634.27917901</v>
      </c>
    </row>
    <row r="133" spans="1:8" x14ac:dyDescent="0.3">
      <c r="A133" t="s">
        <v>19</v>
      </c>
      <c r="B133">
        <v>13</v>
      </c>
      <c r="C133">
        <f t="shared" si="4"/>
        <v>13</v>
      </c>
      <c r="D133" t="str">
        <f t="shared" si="5"/>
        <v>Al Jazi13</v>
      </c>
      <c r="E133">
        <v>43528</v>
      </c>
      <c r="F133">
        <v>8749208.7599999905</v>
      </c>
      <c r="G133">
        <v>111930987.44</v>
      </c>
    </row>
    <row r="134" spans="1:8" x14ac:dyDescent="0.3">
      <c r="A134" t="s">
        <v>34</v>
      </c>
      <c r="B134">
        <v>2</v>
      </c>
      <c r="C134">
        <f t="shared" si="4"/>
        <v>2</v>
      </c>
      <c r="D134" t="str">
        <f t="shared" si="5"/>
        <v>El Sewedy Uni.-PKG.32</v>
      </c>
      <c r="E134">
        <v>43515</v>
      </c>
      <c r="F134">
        <v>3340179.7019642857</v>
      </c>
      <c r="G134">
        <v>3340179.7019642857</v>
      </c>
    </row>
    <row r="135" spans="1:8" x14ac:dyDescent="0.3">
      <c r="A135" t="s">
        <v>23</v>
      </c>
      <c r="B135">
        <v>6</v>
      </c>
      <c r="C135">
        <f t="shared" si="4"/>
        <v>6</v>
      </c>
      <c r="D135" t="str">
        <f t="shared" si="5"/>
        <v>El Sewedy Uni.-PKG.26</v>
      </c>
      <c r="E135">
        <v>43535</v>
      </c>
      <c r="F135">
        <v>8105230.811463438</v>
      </c>
      <c r="G135">
        <v>35845236.5</v>
      </c>
    </row>
    <row r="136" spans="1:8" x14ac:dyDescent="0.3">
      <c r="A136" t="s">
        <v>34</v>
      </c>
      <c r="B136">
        <v>3</v>
      </c>
      <c r="C136">
        <f t="shared" si="4"/>
        <v>3</v>
      </c>
      <c r="D136" t="str">
        <f t="shared" si="5"/>
        <v>El Sewedy Uni.-PKG.33</v>
      </c>
      <c r="E136">
        <v>43536</v>
      </c>
      <c r="F136">
        <v>2400436.8317857152</v>
      </c>
      <c r="G136">
        <v>7545669.9000000004</v>
      </c>
    </row>
    <row r="137" spans="1:8" x14ac:dyDescent="0.3">
      <c r="A137" t="s">
        <v>24</v>
      </c>
      <c r="B137">
        <v>6</v>
      </c>
      <c r="C137">
        <f t="shared" si="4"/>
        <v>6</v>
      </c>
      <c r="D137" t="str">
        <f t="shared" si="5"/>
        <v>PI Parks - MEP6</v>
      </c>
      <c r="E137">
        <v>43541</v>
      </c>
      <c r="F137">
        <v>3555303.7699999996</v>
      </c>
      <c r="G137">
        <v>35065062.009999998</v>
      </c>
      <c r="H137">
        <v>43550</v>
      </c>
    </row>
    <row r="138" spans="1:8" x14ac:dyDescent="0.3">
      <c r="A138" t="s">
        <v>33</v>
      </c>
      <c r="B138">
        <v>2</v>
      </c>
      <c r="C138">
        <f t="shared" si="4"/>
        <v>2</v>
      </c>
      <c r="D138" t="str">
        <f t="shared" si="5"/>
        <v>PKG#1012</v>
      </c>
      <c r="E138">
        <v>43543</v>
      </c>
      <c r="F138">
        <v>1610908.8476190479</v>
      </c>
      <c r="G138">
        <v>3349374.5142857144</v>
      </c>
    </row>
    <row r="139" spans="1:8" x14ac:dyDescent="0.3">
      <c r="A139" t="s">
        <v>9</v>
      </c>
      <c r="B139">
        <v>17</v>
      </c>
      <c r="C139">
        <f t="shared" si="4"/>
        <v>17</v>
      </c>
      <c r="D139" t="str">
        <f t="shared" si="5"/>
        <v>Royal City17</v>
      </c>
      <c r="E139">
        <v>43556</v>
      </c>
      <c r="F139">
        <v>9063503.9339289963</v>
      </c>
      <c r="G139">
        <v>157367138.213108</v>
      </c>
    </row>
    <row r="140" spans="1:8" x14ac:dyDescent="0.3">
      <c r="A140" t="s">
        <v>7</v>
      </c>
      <c r="B140">
        <v>18</v>
      </c>
      <c r="C140">
        <f t="shared" si="4"/>
        <v>18</v>
      </c>
      <c r="D140" t="str">
        <f t="shared" si="5"/>
        <v>PI Parks - ELSEWEDY18</v>
      </c>
      <c r="E140">
        <v>43541</v>
      </c>
      <c r="F140">
        <v>4573274.5450352952</v>
      </c>
      <c r="G140">
        <v>46585044.925035298</v>
      </c>
      <c r="H140">
        <v>43551</v>
      </c>
    </row>
    <row r="141" spans="1:8" x14ac:dyDescent="0.3">
      <c r="A141" t="s">
        <v>19</v>
      </c>
      <c r="B141">
        <v>14</v>
      </c>
      <c r="C141">
        <f t="shared" si="4"/>
        <v>14</v>
      </c>
      <c r="D141" t="str">
        <f t="shared" si="5"/>
        <v>Al Jazi14</v>
      </c>
      <c r="E141">
        <v>43563</v>
      </c>
      <c r="F141">
        <v>9382086.3700000048</v>
      </c>
      <c r="G141">
        <v>121313073.81</v>
      </c>
    </row>
    <row r="142" spans="1:8" x14ac:dyDescent="0.3">
      <c r="A142" t="s">
        <v>35</v>
      </c>
      <c r="B142">
        <v>1</v>
      </c>
      <c r="C142">
        <f t="shared" si="4"/>
        <v>1</v>
      </c>
      <c r="D142" t="str">
        <f t="shared" si="5"/>
        <v>Al Jazi - Center Zone1</v>
      </c>
      <c r="E142">
        <v>43563</v>
      </c>
      <c r="F142">
        <v>2377467.23</v>
      </c>
      <c r="G142">
        <v>2377467.23</v>
      </c>
      <c r="H142">
        <v>43579</v>
      </c>
    </row>
    <row r="143" spans="1:8" x14ac:dyDescent="0.3">
      <c r="A143" t="s">
        <v>22</v>
      </c>
      <c r="B143">
        <v>9</v>
      </c>
      <c r="C143">
        <f t="shared" si="4"/>
        <v>9</v>
      </c>
      <c r="D143" t="str">
        <f t="shared" si="5"/>
        <v>El Sewedy Uni.-PKG.19</v>
      </c>
      <c r="E143">
        <v>43565</v>
      </c>
      <c r="F143">
        <v>104805.88999999873</v>
      </c>
      <c r="G143">
        <v>8943511.5</v>
      </c>
    </row>
    <row r="144" spans="1:8" x14ac:dyDescent="0.3">
      <c r="A144" t="s">
        <v>34</v>
      </c>
      <c r="B144">
        <v>4</v>
      </c>
      <c r="C144">
        <f t="shared" si="4"/>
        <v>4</v>
      </c>
      <c r="D144" t="str">
        <f t="shared" si="5"/>
        <v>El Sewedy Uni.-PKG.34</v>
      </c>
      <c r="E144">
        <v>43565</v>
      </c>
      <c r="F144">
        <v>6026842.9000000004</v>
      </c>
      <c r="G144">
        <v>13572512.800000001</v>
      </c>
    </row>
    <row r="145" spans="1:8" x14ac:dyDescent="0.3">
      <c r="A145" t="s">
        <v>24</v>
      </c>
      <c r="B145">
        <v>7</v>
      </c>
      <c r="C145">
        <f t="shared" si="4"/>
        <v>7</v>
      </c>
      <c r="D145" t="str">
        <f t="shared" si="5"/>
        <v>PI Parks - MEP7</v>
      </c>
      <c r="E145">
        <v>43572</v>
      </c>
      <c r="F145">
        <v>4908164.7774000019</v>
      </c>
      <c r="G145">
        <v>39969524.167400002</v>
      </c>
      <c r="H145">
        <v>43599</v>
      </c>
    </row>
    <row r="146" spans="1:8" x14ac:dyDescent="0.3">
      <c r="A146" t="s">
        <v>20</v>
      </c>
      <c r="B146">
        <v>10</v>
      </c>
      <c r="C146">
        <f t="shared" si="4"/>
        <v>10</v>
      </c>
      <c r="D146" t="str">
        <f t="shared" si="5"/>
        <v>PSP Substation10</v>
      </c>
      <c r="E146">
        <v>43578</v>
      </c>
      <c r="F146">
        <v>4978707.75</v>
      </c>
      <c r="G146">
        <v>29883668.300000001</v>
      </c>
    </row>
    <row r="147" spans="1:8" x14ac:dyDescent="0.3">
      <c r="A147" t="s">
        <v>9</v>
      </c>
      <c r="B147">
        <v>18</v>
      </c>
      <c r="C147">
        <f t="shared" si="4"/>
        <v>18</v>
      </c>
      <c r="D147" t="str">
        <f t="shared" si="5"/>
        <v>Royal City18</v>
      </c>
      <c r="E147">
        <v>43573</v>
      </c>
      <c r="F147">
        <v>8621924.8043220043</v>
      </c>
      <c r="G147">
        <v>165989063.01743001</v>
      </c>
    </row>
    <row r="148" spans="1:8" x14ac:dyDescent="0.3">
      <c r="A148" t="s">
        <v>11</v>
      </c>
      <c r="B148">
        <v>39</v>
      </c>
      <c r="C148">
        <f t="shared" si="4"/>
        <v>39</v>
      </c>
      <c r="D148" t="str">
        <f t="shared" si="5"/>
        <v>Uptown PK #5339</v>
      </c>
      <c r="E148">
        <v>43576</v>
      </c>
      <c r="F148">
        <v>32300.995737910271</v>
      </c>
      <c r="G148">
        <v>313577417.31773788</v>
      </c>
    </row>
    <row r="149" spans="1:8" x14ac:dyDescent="0.3">
      <c r="A149" t="s">
        <v>23</v>
      </c>
      <c r="B149">
        <v>7</v>
      </c>
      <c r="C149">
        <f t="shared" si="4"/>
        <v>7</v>
      </c>
      <c r="D149" t="str">
        <f t="shared" si="5"/>
        <v>El Sewedy Uni.-PKG.27</v>
      </c>
      <c r="E149">
        <v>43565</v>
      </c>
      <c r="F149">
        <v>4929812</v>
      </c>
      <c r="G149">
        <v>40775048.5</v>
      </c>
    </row>
    <row r="150" spans="1:8" x14ac:dyDescent="0.3">
      <c r="A150" t="s">
        <v>33</v>
      </c>
      <c r="B150">
        <v>3</v>
      </c>
      <c r="C150">
        <f t="shared" si="4"/>
        <v>3</v>
      </c>
      <c r="D150" t="str">
        <f t="shared" si="5"/>
        <v>PKG#1013</v>
      </c>
      <c r="E150">
        <v>43578</v>
      </c>
      <c r="F150">
        <v>4030395.5428571422</v>
      </c>
      <c r="G150">
        <v>7379770.0571428565</v>
      </c>
      <c r="H150">
        <v>43590</v>
      </c>
    </row>
    <row r="151" spans="1:8" x14ac:dyDescent="0.3">
      <c r="A151" t="s">
        <v>7</v>
      </c>
      <c r="B151">
        <v>19</v>
      </c>
      <c r="C151">
        <f t="shared" si="4"/>
        <v>19</v>
      </c>
      <c r="D151" t="str">
        <f t="shared" si="5"/>
        <v>PI Parks - ELSEWEDY19</v>
      </c>
      <c r="E151">
        <v>43572</v>
      </c>
      <c r="F151">
        <v>4823264.9185738936</v>
      </c>
      <c r="G151">
        <v>49467914.39857389</v>
      </c>
      <c r="H151">
        <v>43599</v>
      </c>
    </row>
    <row r="152" spans="1:8" x14ac:dyDescent="0.3">
      <c r="A152" t="s">
        <v>32</v>
      </c>
      <c r="B152">
        <v>2</v>
      </c>
      <c r="C152">
        <f t="shared" si="4"/>
        <v>2</v>
      </c>
      <c r="D152" t="str">
        <f t="shared" si="5"/>
        <v>Sodic Eastown2</v>
      </c>
      <c r="E152">
        <v>43573</v>
      </c>
      <c r="F152">
        <v>20887437.310761906</v>
      </c>
      <c r="G152">
        <v>29950535.647619046</v>
      </c>
    </row>
    <row r="153" spans="1:8" x14ac:dyDescent="0.3">
      <c r="A153" t="s">
        <v>34</v>
      </c>
      <c r="B153">
        <v>5</v>
      </c>
      <c r="C153">
        <f t="shared" si="4"/>
        <v>5</v>
      </c>
      <c r="D153" t="str">
        <f t="shared" si="5"/>
        <v>El Sewedy Uni.-PKG.35</v>
      </c>
      <c r="E153">
        <v>43590</v>
      </c>
      <c r="F153">
        <v>27458064.600000005</v>
      </c>
      <c r="G153">
        <v>41030577.400000006</v>
      </c>
    </row>
    <row r="154" spans="1:8" x14ac:dyDescent="0.3">
      <c r="A154" t="s">
        <v>24</v>
      </c>
      <c r="B154">
        <v>8</v>
      </c>
      <c r="C154">
        <f t="shared" si="4"/>
        <v>8</v>
      </c>
      <c r="D154" t="str">
        <f t="shared" si="5"/>
        <v>PI Parks - MEP8</v>
      </c>
      <c r="E154">
        <v>43604</v>
      </c>
      <c r="F154">
        <v>2655162.8183000013</v>
      </c>
      <c r="G154">
        <v>42624686.942400001</v>
      </c>
    </row>
    <row r="155" spans="1:8" x14ac:dyDescent="0.3">
      <c r="A155" t="s">
        <v>19</v>
      </c>
      <c r="B155">
        <v>15</v>
      </c>
      <c r="C155">
        <f t="shared" si="4"/>
        <v>15</v>
      </c>
      <c r="D155" t="str">
        <f t="shared" si="5"/>
        <v>Al Jazi15</v>
      </c>
      <c r="E155">
        <v>43594</v>
      </c>
      <c r="F155">
        <v>9011217.1899999976</v>
      </c>
      <c r="G155">
        <v>130324291</v>
      </c>
    </row>
    <row r="156" spans="1:8" x14ac:dyDescent="0.3">
      <c r="A156" t="s">
        <v>7</v>
      </c>
      <c r="B156">
        <v>20</v>
      </c>
      <c r="C156">
        <f t="shared" si="4"/>
        <v>20</v>
      </c>
      <c r="D156" t="str">
        <f t="shared" si="5"/>
        <v>PI Parks - ELSEWEDY20</v>
      </c>
      <c r="E156">
        <v>43604</v>
      </c>
      <c r="F156">
        <v>4018450.927889891</v>
      </c>
      <c r="G156">
        <v>51315568.427889891</v>
      </c>
    </row>
    <row r="157" spans="1:8" x14ac:dyDescent="0.3">
      <c r="A157" t="s">
        <v>9</v>
      </c>
      <c r="B157">
        <v>19</v>
      </c>
      <c r="C157">
        <f t="shared" si="4"/>
        <v>19</v>
      </c>
      <c r="D157" t="str">
        <f t="shared" si="5"/>
        <v>Royal City19</v>
      </c>
      <c r="E157">
        <v>43608</v>
      </c>
      <c r="F157">
        <v>15549148.04855898</v>
      </c>
      <c r="G157">
        <v>181538211.06598899</v>
      </c>
    </row>
    <row r="158" spans="1:8" x14ac:dyDescent="0.3">
      <c r="A158" t="s">
        <v>19</v>
      </c>
      <c r="B158">
        <v>16</v>
      </c>
      <c r="C158">
        <f t="shared" si="4"/>
        <v>16</v>
      </c>
      <c r="D158" t="str">
        <f t="shared" si="5"/>
        <v>Al Jazi16</v>
      </c>
      <c r="E158">
        <v>43617</v>
      </c>
      <c r="F158">
        <v>9502208.8799999952</v>
      </c>
      <c r="G158">
        <v>139826499.88</v>
      </c>
    </row>
    <row r="159" spans="1:8" x14ac:dyDescent="0.3">
      <c r="A159" t="s">
        <v>35</v>
      </c>
      <c r="B159">
        <v>2</v>
      </c>
      <c r="C159">
        <f t="shared" si="4"/>
        <v>2</v>
      </c>
      <c r="D159" t="str">
        <f t="shared" si="5"/>
        <v>Al Jazi - Center Zone2</v>
      </c>
      <c r="E159">
        <v>43614</v>
      </c>
      <c r="F159">
        <v>6291718.0099999998</v>
      </c>
      <c r="G159">
        <v>8640525.6099999994</v>
      </c>
    </row>
    <row r="160" spans="1:8" x14ac:dyDescent="0.3">
      <c r="A160" t="s">
        <v>33</v>
      </c>
      <c r="B160">
        <v>4</v>
      </c>
      <c r="C160">
        <f t="shared" si="4"/>
        <v>4</v>
      </c>
      <c r="D160" t="str">
        <f t="shared" si="5"/>
        <v>PKG#1014</v>
      </c>
      <c r="E160">
        <v>43614</v>
      </c>
      <c r="F160">
        <v>4428897.7238095235</v>
      </c>
      <c r="G160">
        <v>11808672.485714285</v>
      </c>
    </row>
    <row r="161" spans="1:8" x14ac:dyDescent="0.3">
      <c r="A161" t="s">
        <v>32</v>
      </c>
      <c r="B161">
        <v>3</v>
      </c>
      <c r="C161">
        <f t="shared" si="4"/>
        <v>3</v>
      </c>
      <c r="D161" t="str">
        <f t="shared" si="5"/>
        <v>Sodic Eastown3</v>
      </c>
      <c r="E161">
        <v>43608</v>
      </c>
      <c r="F161">
        <v>2101069.4380952418</v>
      </c>
      <c r="G161">
        <v>32051605.085714288</v>
      </c>
    </row>
    <row r="162" spans="1:8" x14ac:dyDescent="0.3">
      <c r="A162" t="s">
        <v>23</v>
      </c>
      <c r="B162">
        <v>8</v>
      </c>
      <c r="C162">
        <f t="shared" si="4"/>
        <v>8</v>
      </c>
      <c r="D162" t="str">
        <f t="shared" si="5"/>
        <v>El Sewedy Uni.-PKG.28</v>
      </c>
      <c r="E162">
        <v>43684</v>
      </c>
      <c r="F162">
        <v>1755356.799999997</v>
      </c>
      <c r="G162">
        <v>42530405.299999997</v>
      </c>
    </row>
    <row r="163" spans="1:8" x14ac:dyDescent="0.3">
      <c r="A163" t="s">
        <v>34</v>
      </c>
      <c r="B163">
        <v>6</v>
      </c>
      <c r="C163">
        <f t="shared" si="4"/>
        <v>6</v>
      </c>
      <c r="D163" t="str">
        <f t="shared" si="5"/>
        <v>El Sewedy Uni.-PKG.36</v>
      </c>
      <c r="E163">
        <v>43632</v>
      </c>
      <c r="F163">
        <v>30765208.299999997</v>
      </c>
      <c r="G163">
        <v>71795785.700000003</v>
      </c>
    </row>
    <row r="164" spans="1:8" x14ac:dyDescent="0.3">
      <c r="A164" t="s">
        <v>37</v>
      </c>
      <c r="B164">
        <v>1</v>
      </c>
      <c r="C164">
        <f t="shared" si="4"/>
        <v>1</v>
      </c>
      <c r="D164" t="str">
        <f t="shared" si="5"/>
        <v>Mivida-PK#1401</v>
      </c>
      <c r="E164">
        <v>43643</v>
      </c>
      <c r="F164">
        <v>4797449.5194000006</v>
      </c>
      <c r="G164">
        <v>4797449.5194000006</v>
      </c>
    </row>
    <row r="165" spans="1:8" x14ac:dyDescent="0.3">
      <c r="A165" t="s">
        <v>9</v>
      </c>
      <c r="B165">
        <v>20</v>
      </c>
      <c r="C165">
        <f t="shared" si="4"/>
        <v>20</v>
      </c>
      <c r="D165" t="str">
        <f t="shared" si="5"/>
        <v>Royal City20</v>
      </c>
      <c r="E165">
        <v>43642</v>
      </c>
      <c r="F165">
        <v>7876990.4814729989</v>
      </c>
      <c r="G165">
        <v>189415201.54746199</v>
      </c>
    </row>
    <row r="166" spans="1:8" x14ac:dyDescent="0.3">
      <c r="A166" t="s">
        <v>11</v>
      </c>
      <c r="B166">
        <v>40</v>
      </c>
      <c r="C166">
        <f t="shared" si="4"/>
        <v>40</v>
      </c>
      <c r="D166" t="str">
        <f t="shared" si="5"/>
        <v>Uptown PK #5340</v>
      </c>
      <c r="E166">
        <v>43662</v>
      </c>
      <c r="F166">
        <v>52815.002262115479</v>
      </c>
      <c r="G166">
        <v>313630232.31999999</v>
      </c>
    </row>
    <row r="167" spans="1:8" x14ac:dyDescent="0.3">
      <c r="A167" t="s">
        <v>7</v>
      </c>
      <c r="B167">
        <v>21</v>
      </c>
      <c r="C167">
        <f t="shared" si="4"/>
        <v>21</v>
      </c>
      <c r="D167" t="str">
        <f t="shared" si="5"/>
        <v>PI Parks - ELSEWEDY21</v>
      </c>
      <c r="E167">
        <v>43751</v>
      </c>
      <c r="F167">
        <v>598299.79211010784</v>
      </c>
      <c r="G167">
        <v>51913868.219999999</v>
      </c>
    </row>
    <row r="168" spans="1:8" x14ac:dyDescent="0.3">
      <c r="A168" t="s">
        <v>24</v>
      </c>
      <c r="B168">
        <v>9</v>
      </c>
      <c r="C168">
        <f t="shared" si="4"/>
        <v>9</v>
      </c>
      <c r="D168" t="str">
        <f t="shared" si="5"/>
        <v>PI Parks - MEP9</v>
      </c>
      <c r="E168">
        <v>43751</v>
      </c>
      <c r="F168">
        <v>3596767.6975999996</v>
      </c>
      <c r="G168">
        <v>46221454.640000001</v>
      </c>
    </row>
    <row r="169" spans="1:8" x14ac:dyDescent="0.3">
      <c r="A169" t="s">
        <v>19</v>
      </c>
      <c r="B169">
        <v>17</v>
      </c>
      <c r="C169">
        <f t="shared" si="4"/>
        <v>17</v>
      </c>
      <c r="D169" t="str">
        <f t="shared" si="5"/>
        <v>Al Jazi17</v>
      </c>
      <c r="E169">
        <v>43652</v>
      </c>
      <c r="F169">
        <v>7664029.3199999928</v>
      </c>
      <c r="G169">
        <v>147490529.19999999</v>
      </c>
    </row>
    <row r="170" spans="1:8" x14ac:dyDescent="0.3">
      <c r="A170" t="s">
        <v>32</v>
      </c>
      <c r="B170">
        <v>4</v>
      </c>
      <c r="C170">
        <f t="shared" si="4"/>
        <v>4</v>
      </c>
      <c r="D170" t="str">
        <f t="shared" si="5"/>
        <v>Sodic Eastown4</v>
      </c>
      <c r="E170">
        <v>43654</v>
      </c>
      <c r="F170">
        <v>22270031.399999999</v>
      </c>
      <c r="G170">
        <v>54321636.485714287</v>
      </c>
    </row>
    <row r="171" spans="1:8" x14ac:dyDescent="0.3">
      <c r="A171" t="s">
        <v>33</v>
      </c>
      <c r="B171">
        <v>5</v>
      </c>
      <c r="C171">
        <f t="shared" si="4"/>
        <v>5</v>
      </c>
      <c r="D171" t="str">
        <f t="shared" si="5"/>
        <v>PKG#1015</v>
      </c>
      <c r="E171">
        <v>43670</v>
      </c>
      <c r="F171">
        <v>2224631.7142857146</v>
      </c>
      <c r="G171">
        <v>14033304.199999999</v>
      </c>
    </row>
    <row r="172" spans="1:8" x14ac:dyDescent="0.3">
      <c r="A172" t="s">
        <v>37</v>
      </c>
      <c r="B172">
        <v>2</v>
      </c>
      <c r="C172">
        <f t="shared" si="4"/>
        <v>2</v>
      </c>
      <c r="D172" t="str">
        <f t="shared" si="5"/>
        <v>Mivida-PK#1402</v>
      </c>
      <c r="E172">
        <v>43667</v>
      </c>
      <c r="F172">
        <v>4911239.0805999991</v>
      </c>
      <c r="G172">
        <v>9708688.5999999996</v>
      </c>
    </row>
    <row r="173" spans="1:8" x14ac:dyDescent="0.3">
      <c r="A173" t="s">
        <v>9</v>
      </c>
      <c r="B173">
        <v>21</v>
      </c>
      <c r="C173">
        <f t="shared" si="4"/>
        <v>21</v>
      </c>
      <c r="D173" t="str">
        <f t="shared" si="5"/>
        <v>Royal City21</v>
      </c>
      <c r="E173">
        <v>43664</v>
      </c>
      <c r="F173">
        <v>7532294.3264729977</v>
      </c>
      <c r="G173">
        <v>196947495.87393498</v>
      </c>
    </row>
    <row r="174" spans="1:8" x14ac:dyDescent="0.3">
      <c r="A174" t="s">
        <v>34</v>
      </c>
      <c r="B174">
        <v>7</v>
      </c>
      <c r="C174">
        <f t="shared" si="4"/>
        <v>7</v>
      </c>
      <c r="D174" t="str">
        <f t="shared" si="5"/>
        <v>El Sewedy Uni.-PKG.37</v>
      </c>
      <c r="E174">
        <v>43671</v>
      </c>
      <c r="F174">
        <v>41332921.099999994</v>
      </c>
      <c r="G174">
        <v>113128706.8</v>
      </c>
    </row>
    <row r="175" spans="1:8" x14ac:dyDescent="0.3">
      <c r="A175" t="s">
        <v>19</v>
      </c>
      <c r="B175">
        <v>18</v>
      </c>
      <c r="C175">
        <f t="shared" si="4"/>
        <v>18</v>
      </c>
      <c r="D175" t="str">
        <f t="shared" si="5"/>
        <v>Al Jazi18</v>
      </c>
      <c r="E175">
        <v>43673</v>
      </c>
      <c r="F175">
        <v>7401622.4300000072</v>
      </c>
      <c r="G175">
        <v>154892151.63</v>
      </c>
    </row>
    <row r="176" spans="1:8" x14ac:dyDescent="0.3">
      <c r="A176" t="s">
        <v>35</v>
      </c>
      <c r="B176">
        <v>3</v>
      </c>
      <c r="C176">
        <f t="shared" si="4"/>
        <v>3</v>
      </c>
      <c r="D176" t="str">
        <f t="shared" si="5"/>
        <v>Al Jazi - Center Zone3</v>
      </c>
      <c r="E176">
        <v>43673</v>
      </c>
      <c r="F176">
        <v>12038969.260000002</v>
      </c>
      <c r="G176">
        <v>20679494.870000001</v>
      </c>
      <c r="H176">
        <v>43709</v>
      </c>
    </row>
    <row r="177" spans="1:8" x14ac:dyDescent="0.3">
      <c r="A177" t="s">
        <v>32</v>
      </c>
      <c r="B177">
        <v>5</v>
      </c>
      <c r="C177">
        <f t="shared" si="4"/>
        <v>5</v>
      </c>
      <c r="D177" t="str">
        <f t="shared" si="5"/>
        <v>Sodic Eastown5</v>
      </c>
      <c r="E177">
        <v>43678</v>
      </c>
      <c r="F177">
        <v>45005158.611809522</v>
      </c>
      <c r="G177">
        <v>99326795.097523808</v>
      </c>
    </row>
    <row r="178" spans="1:8" x14ac:dyDescent="0.3">
      <c r="A178" t="s">
        <v>37</v>
      </c>
      <c r="B178">
        <v>3</v>
      </c>
      <c r="C178">
        <f t="shared" si="4"/>
        <v>3</v>
      </c>
      <c r="D178" t="str">
        <f t="shared" si="5"/>
        <v>Mivida-PK#1403</v>
      </c>
      <c r="E178">
        <v>43697</v>
      </c>
      <c r="F178">
        <v>6244069.8628576435</v>
      </c>
      <c r="G178">
        <v>15952758.462857643</v>
      </c>
    </row>
    <row r="179" spans="1:8" x14ac:dyDescent="0.3">
      <c r="A179" t="s">
        <v>9</v>
      </c>
      <c r="B179">
        <v>22</v>
      </c>
      <c r="C179">
        <f t="shared" si="4"/>
        <v>22</v>
      </c>
      <c r="D179" t="str">
        <f t="shared" si="5"/>
        <v>Royal City22</v>
      </c>
      <c r="E179">
        <v>43710</v>
      </c>
      <c r="F179">
        <v>24265130.195901036</v>
      </c>
      <c r="G179">
        <v>221212626.06983602</v>
      </c>
    </row>
    <row r="180" spans="1:8" x14ac:dyDescent="0.3">
      <c r="A180" t="s">
        <v>33</v>
      </c>
      <c r="B180">
        <v>6</v>
      </c>
      <c r="C180">
        <f t="shared" si="4"/>
        <v>6</v>
      </c>
      <c r="D180" t="str">
        <f t="shared" si="5"/>
        <v>PKG#1016</v>
      </c>
      <c r="E180">
        <v>43705</v>
      </c>
      <c r="F180">
        <v>3491880.8380952366</v>
      </c>
      <c r="G180">
        <v>17525185.038095236</v>
      </c>
    </row>
    <row r="181" spans="1:8" x14ac:dyDescent="0.3">
      <c r="A181" t="s">
        <v>34</v>
      </c>
      <c r="B181">
        <v>8</v>
      </c>
      <c r="C181">
        <f t="shared" si="4"/>
        <v>8</v>
      </c>
      <c r="D181" t="str">
        <f t="shared" si="5"/>
        <v>El Sewedy Uni.-PKG.38</v>
      </c>
      <c r="E181">
        <v>43701</v>
      </c>
      <c r="F181">
        <v>23588218.299999997</v>
      </c>
      <c r="G181">
        <v>136716925.09999999</v>
      </c>
    </row>
    <row r="182" spans="1:8" x14ac:dyDescent="0.3">
      <c r="A182" t="s">
        <v>22</v>
      </c>
      <c r="B182">
        <v>10</v>
      </c>
      <c r="C182">
        <f t="shared" si="4"/>
        <v>10</v>
      </c>
      <c r="D182" t="str">
        <f t="shared" si="5"/>
        <v>El Sewedy Uni.-PKG.110</v>
      </c>
      <c r="E182">
        <v>43684</v>
      </c>
      <c r="F182">
        <v>2360</v>
      </c>
      <c r="G182">
        <v>8945871.5</v>
      </c>
    </row>
    <row r="183" spans="1:8" x14ac:dyDescent="0.3">
      <c r="A183" t="s">
        <v>32</v>
      </c>
      <c r="B183">
        <v>6</v>
      </c>
      <c r="C183">
        <f t="shared" si="4"/>
        <v>6</v>
      </c>
      <c r="D183" t="str">
        <f t="shared" si="5"/>
        <v>Sodic Eastown6</v>
      </c>
      <c r="E183">
        <v>43716</v>
      </c>
      <c r="F183">
        <v>38734277.150095254</v>
      </c>
      <c r="G183">
        <v>138061072.24761906</v>
      </c>
    </row>
    <row r="184" spans="1:8" x14ac:dyDescent="0.3">
      <c r="A184" t="s">
        <v>19</v>
      </c>
      <c r="B184">
        <v>19</v>
      </c>
      <c r="C184">
        <f t="shared" si="4"/>
        <v>19</v>
      </c>
      <c r="D184" t="str">
        <f t="shared" si="5"/>
        <v>Al Jazi19</v>
      </c>
      <c r="E184">
        <v>43718</v>
      </c>
      <c r="F184">
        <v>9504587.6299999952</v>
      </c>
      <c r="G184">
        <v>164396739.25999999</v>
      </c>
    </row>
    <row r="185" spans="1:8" x14ac:dyDescent="0.3">
      <c r="A185" t="s">
        <v>35</v>
      </c>
      <c r="B185">
        <v>4</v>
      </c>
      <c r="C185">
        <f t="shared" si="4"/>
        <v>4</v>
      </c>
      <c r="D185" t="str">
        <f t="shared" si="5"/>
        <v>Al Jazi - Center Zone4</v>
      </c>
      <c r="E185">
        <v>43718</v>
      </c>
      <c r="F185">
        <v>4840645.7400000021</v>
      </c>
      <c r="G185">
        <v>25519840.190000001</v>
      </c>
    </row>
    <row r="186" spans="1:8" x14ac:dyDescent="0.3">
      <c r="A186" t="s">
        <v>34</v>
      </c>
      <c r="B186">
        <v>9</v>
      </c>
      <c r="C186">
        <f t="shared" si="4"/>
        <v>9</v>
      </c>
      <c r="D186" t="str">
        <f t="shared" si="5"/>
        <v>El Sewedy Uni.-PKG.39</v>
      </c>
      <c r="E186">
        <v>43705</v>
      </c>
      <c r="F186">
        <v>30130968</v>
      </c>
      <c r="G186">
        <v>166847893.09999999</v>
      </c>
    </row>
    <row r="187" spans="1:8" x14ac:dyDescent="0.3">
      <c r="A187" t="s">
        <v>15</v>
      </c>
      <c r="B187">
        <v>12</v>
      </c>
      <c r="C187">
        <f t="shared" si="4"/>
        <v>12</v>
      </c>
      <c r="D187" t="str">
        <f t="shared" si="5"/>
        <v>PK #11712</v>
      </c>
      <c r="E187">
        <v>43733</v>
      </c>
      <c r="F187">
        <v>2921413.4200000018</v>
      </c>
      <c r="G187">
        <v>42643976.350000001</v>
      </c>
    </row>
    <row r="188" spans="1:8" x14ac:dyDescent="0.3">
      <c r="A188" t="s">
        <v>37</v>
      </c>
      <c r="B188">
        <v>4</v>
      </c>
      <c r="C188">
        <f t="shared" si="4"/>
        <v>4</v>
      </c>
      <c r="D188" t="str">
        <f t="shared" si="5"/>
        <v>Mivida-PK#1404</v>
      </c>
      <c r="E188">
        <v>43725</v>
      </c>
      <c r="F188">
        <v>2442385.7688547354</v>
      </c>
      <c r="G188">
        <v>18395144.231712379</v>
      </c>
    </row>
    <row r="189" spans="1:8" x14ac:dyDescent="0.3">
      <c r="A189" t="s">
        <v>29</v>
      </c>
      <c r="B189">
        <v>12</v>
      </c>
      <c r="C189">
        <f t="shared" si="4"/>
        <v>12</v>
      </c>
      <c r="D189" t="str">
        <f t="shared" si="5"/>
        <v>PKG#14412</v>
      </c>
      <c r="E189">
        <v>43741</v>
      </c>
      <c r="F189">
        <v>34717376.420000002</v>
      </c>
      <c r="G189">
        <v>151479307.34</v>
      </c>
    </row>
    <row r="190" spans="1:8" x14ac:dyDescent="0.3">
      <c r="A190" t="s">
        <v>9</v>
      </c>
      <c r="B190">
        <v>23</v>
      </c>
      <c r="C190">
        <f t="shared" si="4"/>
        <v>23</v>
      </c>
      <c r="D190" t="str">
        <f t="shared" si="5"/>
        <v>Royal City23</v>
      </c>
      <c r="E190">
        <v>43736</v>
      </c>
      <c r="F190">
        <v>6268692.5562053919</v>
      </c>
      <c r="G190">
        <v>227481318.62604141</v>
      </c>
    </row>
    <row r="191" spans="1:8" x14ac:dyDescent="0.3">
      <c r="A191" t="s">
        <v>33</v>
      </c>
      <c r="B191">
        <v>7</v>
      </c>
      <c r="C191">
        <f t="shared" si="4"/>
        <v>7</v>
      </c>
      <c r="D191" t="str">
        <f t="shared" si="5"/>
        <v>PKG#1017</v>
      </c>
      <c r="E191">
        <v>43729</v>
      </c>
      <c r="F191">
        <v>3120848.9809523821</v>
      </c>
      <c r="G191">
        <v>20646034.019047618</v>
      </c>
      <c r="H191">
        <v>43734</v>
      </c>
    </row>
    <row r="192" spans="1:8" x14ac:dyDescent="0.3">
      <c r="A192" t="s">
        <v>34</v>
      </c>
      <c r="B192">
        <v>10</v>
      </c>
      <c r="C192">
        <f t="shared" si="4"/>
        <v>10</v>
      </c>
      <c r="D192" t="str">
        <f t="shared" si="5"/>
        <v>El Sewedy Uni.-PKG.310</v>
      </c>
      <c r="E192">
        <v>43737</v>
      </c>
      <c r="F192">
        <v>28039187.700000018</v>
      </c>
      <c r="G192">
        <v>194887080.80000001</v>
      </c>
    </row>
    <row r="193" spans="1:8" x14ac:dyDescent="0.3">
      <c r="A193" t="s">
        <v>37</v>
      </c>
      <c r="B193">
        <v>5</v>
      </c>
      <c r="C193">
        <f t="shared" si="4"/>
        <v>5</v>
      </c>
      <c r="D193" t="str">
        <f t="shared" si="5"/>
        <v>Mivida-PK#1405</v>
      </c>
      <c r="E193">
        <v>43761</v>
      </c>
      <c r="F193">
        <v>1994559.838287618</v>
      </c>
      <c r="G193">
        <v>20389704.069999997</v>
      </c>
    </row>
    <row r="194" spans="1:8" x14ac:dyDescent="0.3">
      <c r="A194" t="s">
        <v>19</v>
      </c>
      <c r="B194">
        <v>20</v>
      </c>
      <c r="C194">
        <f t="shared" si="4"/>
        <v>20</v>
      </c>
      <c r="D194" t="str">
        <f t="shared" si="5"/>
        <v>Al Jazi20</v>
      </c>
      <c r="E194">
        <v>43772</v>
      </c>
      <c r="F194">
        <v>8799095.4900000095</v>
      </c>
      <c r="G194">
        <v>173195834.75</v>
      </c>
    </row>
    <row r="195" spans="1:8" x14ac:dyDescent="0.3">
      <c r="A195" t="s">
        <v>35</v>
      </c>
      <c r="B195">
        <v>5</v>
      </c>
      <c r="C195">
        <f t="shared" ref="C195:C258" si="6">ROUNDDOWN(B195,0)</f>
        <v>5</v>
      </c>
      <c r="D195" t="str">
        <f t="shared" ref="D195:D258" si="7">A195&amp;C195</f>
        <v>Al Jazi - Center Zone5</v>
      </c>
      <c r="E195">
        <v>43772</v>
      </c>
      <c r="F195">
        <v>7051826.3099999987</v>
      </c>
      <c r="G195">
        <v>32571666.5</v>
      </c>
    </row>
    <row r="196" spans="1:8" x14ac:dyDescent="0.3">
      <c r="A196" t="s">
        <v>9</v>
      </c>
      <c r="B196">
        <v>24</v>
      </c>
      <c r="C196">
        <f t="shared" si="6"/>
        <v>24</v>
      </c>
      <c r="D196" t="str">
        <f t="shared" si="7"/>
        <v>Royal City24</v>
      </c>
      <c r="E196">
        <v>43762</v>
      </c>
      <c r="F196">
        <v>17799666.736012578</v>
      </c>
      <c r="G196">
        <v>245280985.36205399</v>
      </c>
    </row>
    <row r="197" spans="1:8" x14ac:dyDescent="0.3">
      <c r="A197" t="s">
        <v>43</v>
      </c>
      <c r="B197">
        <v>3</v>
      </c>
      <c r="C197">
        <f t="shared" si="6"/>
        <v>3</v>
      </c>
      <c r="D197" t="str">
        <f t="shared" si="7"/>
        <v>Royal City - Landscape3</v>
      </c>
      <c r="E197">
        <v>43761</v>
      </c>
      <c r="F197">
        <v>341000</v>
      </c>
      <c r="G197">
        <v>341000</v>
      </c>
    </row>
    <row r="198" spans="1:8" x14ac:dyDescent="0.3">
      <c r="A198" t="s">
        <v>33</v>
      </c>
      <c r="B198">
        <v>8</v>
      </c>
      <c r="C198">
        <f t="shared" si="6"/>
        <v>8</v>
      </c>
      <c r="D198" t="str">
        <f t="shared" si="7"/>
        <v>PKG#1018</v>
      </c>
      <c r="E198">
        <v>43772</v>
      </c>
      <c r="F198">
        <v>4703530.9523809515</v>
      </c>
      <c r="G198">
        <v>25352356.980952378</v>
      </c>
      <c r="H198">
        <v>43774</v>
      </c>
    </row>
    <row r="199" spans="1:8" x14ac:dyDescent="0.3">
      <c r="A199" t="s">
        <v>15</v>
      </c>
      <c r="B199">
        <v>13</v>
      </c>
      <c r="C199">
        <f t="shared" si="6"/>
        <v>13</v>
      </c>
      <c r="D199" t="str">
        <f t="shared" si="7"/>
        <v>PK #11713</v>
      </c>
      <c r="E199">
        <v>43781</v>
      </c>
      <c r="F199">
        <v>2611652.8699999973</v>
      </c>
      <c r="G199">
        <v>45255629.219999999</v>
      </c>
    </row>
    <row r="200" spans="1:8" x14ac:dyDescent="0.3">
      <c r="A200" t="s">
        <v>32</v>
      </c>
      <c r="B200">
        <v>8</v>
      </c>
      <c r="C200">
        <f t="shared" si="6"/>
        <v>8</v>
      </c>
      <c r="D200" t="str">
        <f t="shared" si="7"/>
        <v>Sodic Eastown8</v>
      </c>
      <c r="E200">
        <v>43783</v>
      </c>
      <c r="F200">
        <v>85059782.152381003</v>
      </c>
      <c r="G200">
        <v>288748271.59047621</v>
      </c>
    </row>
    <row r="201" spans="1:8" x14ac:dyDescent="0.3">
      <c r="A201" t="s">
        <v>9</v>
      </c>
      <c r="B201">
        <v>25</v>
      </c>
      <c r="C201">
        <f t="shared" si="6"/>
        <v>25</v>
      </c>
      <c r="D201" t="str">
        <f t="shared" si="7"/>
        <v>Royal City25</v>
      </c>
      <c r="E201">
        <v>43796</v>
      </c>
      <c r="F201">
        <v>17503083.026775002</v>
      </c>
      <c r="G201">
        <v>262784068.38882899</v>
      </c>
    </row>
    <row r="202" spans="1:8" x14ac:dyDescent="0.3">
      <c r="A202" t="s">
        <v>43</v>
      </c>
      <c r="B202">
        <v>4</v>
      </c>
      <c r="C202">
        <f t="shared" si="6"/>
        <v>4</v>
      </c>
      <c r="D202" t="str">
        <f t="shared" si="7"/>
        <v>Royal City - Landscape4</v>
      </c>
      <c r="E202">
        <v>43824</v>
      </c>
      <c r="F202">
        <v>2839877.7881250004</v>
      </c>
      <c r="G202">
        <v>3180877.7881250004</v>
      </c>
    </row>
    <row r="203" spans="1:8" x14ac:dyDescent="0.3">
      <c r="A203" t="s">
        <v>37</v>
      </c>
      <c r="B203">
        <v>6</v>
      </c>
      <c r="C203">
        <f t="shared" si="6"/>
        <v>6</v>
      </c>
      <c r="D203" t="str">
        <f t="shared" si="7"/>
        <v>Mivida-PK#1406</v>
      </c>
      <c r="E203">
        <v>43789</v>
      </c>
      <c r="F203">
        <v>12232780.543697618</v>
      </c>
      <c r="G203">
        <v>32622484.613697615</v>
      </c>
      <c r="H203">
        <v>43809</v>
      </c>
    </row>
    <row r="204" spans="1:8" x14ac:dyDescent="0.3">
      <c r="A204" t="s">
        <v>48</v>
      </c>
      <c r="B204">
        <v>1</v>
      </c>
      <c r="C204">
        <f t="shared" si="6"/>
        <v>1</v>
      </c>
      <c r="D204" t="str">
        <f t="shared" si="7"/>
        <v>HyperOne1</v>
      </c>
      <c r="E204">
        <v>43793</v>
      </c>
      <c r="F204">
        <v>1684523.66</v>
      </c>
      <c r="G204">
        <v>1684523.66</v>
      </c>
    </row>
    <row r="205" spans="1:8" x14ac:dyDescent="0.3">
      <c r="A205" t="s">
        <v>33</v>
      </c>
      <c r="B205">
        <v>9</v>
      </c>
      <c r="C205">
        <f t="shared" si="6"/>
        <v>9</v>
      </c>
      <c r="D205" t="str">
        <f t="shared" si="7"/>
        <v>PKG#1019</v>
      </c>
      <c r="E205">
        <v>43802</v>
      </c>
      <c r="F205">
        <v>3179849.8817667626</v>
      </c>
      <c r="G205">
        <v>28533563.314285714</v>
      </c>
    </row>
    <row r="206" spans="1:8" x14ac:dyDescent="0.3">
      <c r="A206" t="s">
        <v>49</v>
      </c>
      <c r="B206">
        <v>1</v>
      </c>
      <c r="C206">
        <f t="shared" si="6"/>
        <v>1</v>
      </c>
      <c r="D206" t="str">
        <f t="shared" si="7"/>
        <v>PH.2-El Sewedy Uni. - Enabling1</v>
      </c>
      <c r="E206">
        <v>43810</v>
      </c>
      <c r="F206">
        <v>1222080</v>
      </c>
      <c r="G206">
        <v>1222080</v>
      </c>
    </row>
    <row r="207" spans="1:8" x14ac:dyDescent="0.3">
      <c r="A207" t="s">
        <v>37</v>
      </c>
      <c r="B207">
        <v>7</v>
      </c>
      <c r="C207">
        <f t="shared" si="6"/>
        <v>7</v>
      </c>
      <c r="D207" t="str">
        <f t="shared" si="7"/>
        <v>Mivida-PK#1407</v>
      </c>
      <c r="E207">
        <v>43818</v>
      </c>
      <c r="F207">
        <v>7170532.1164471544</v>
      </c>
      <c r="G207">
        <v>39793016.726447158</v>
      </c>
    </row>
    <row r="208" spans="1:8" x14ac:dyDescent="0.3">
      <c r="A208" t="s">
        <v>48</v>
      </c>
      <c r="B208">
        <v>2</v>
      </c>
      <c r="C208">
        <f t="shared" si="6"/>
        <v>2</v>
      </c>
      <c r="D208" t="str">
        <f t="shared" si="7"/>
        <v>HyperOne2</v>
      </c>
      <c r="E208">
        <v>43811</v>
      </c>
      <c r="F208">
        <v>11473372.17</v>
      </c>
      <c r="G208">
        <v>13157895.83</v>
      </c>
    </row>
    <row r="209" spans="1:8" x14ac:dyDescent="0.3">
      <c r="A209" t="s">
        <v>9</v>
      </c>
      <c r="B209">
        <v>26</v>
      </c>
      <c r="C209">
        <f t="shared" si="6"/>
        <v>26</v>
      </c>
      <c r="D209" t="str">
        <f t="shared" si="7"/>
        <v>Royal City26</v>
      </c>
      <c r="E209">
        <v>43835</v>
      </c>
      <c r="F209">
        <v>10595979.930119038</v>
      </c>
      <c r="G209">
        <v>273380048.31894803</v>
      </c>
    </row>
    <row r="210" spans="1:8" x14ac:dyDescent="0.3">
      <c r="A210" t="s">
        <v>43</v>
      </c>
      <c r="B210">
        <v>5</v>
      </c>
      <c r="C210">
        <f t="shared" si="6"/>
        <v>5</v>
      </c>
      <c r="D210" t="str">
        <f t="shared" si="7"/>
        <v>Royal City - Landscape5</v>
      </c>
      <c r="E210">
        <v>43835</v>
      </c>
      <c r="F210">
        <v>5896802.2264564987</v>
      </c>
      <c r="G210">
        <v>9077680.0145814996</v>
      </c>
    </row>
    <row r="211" spans="1:8" x14ac:dyDescent="0.3">
      <c r="A211" t="s">
        <v>33</v>
      </c>
      <c r="B211">
        <v>10</v>
      </c>
      <c r="C211">
        <f t="shared" si="6"/>
        <v>10</v>
      </c>
      <c r="D211" t="str">
        <f t="shared" si="7"/>
        <v>PKG#10110</v>
      </c>
      <c r="E211">
        <v>43828</v>
      </c>
      <c r="F211">
        <v>3111780.0857142843</v>
      </c>
      <c r="G211">
        <v>31645343.399999999</v>
      </c>
      <c r="H211">
        <v>43836</v>
      </c>
    </row>
    <row r="212" spans="1:8" x14ac:dyDescent="0.3">
      <c r="A212" t="s">
        <v>50</v>
      </c>
      <c r="B212">
        <v>1</v>
      </c>
      <c r="C212">
        <f t="shared" si="6"/>
        <v>1</v>
      </c>
      <c r="D212" t="str">
        <f t="shared" si="7"/>
        <v>CFC1</v>
      </c>
      <c r="E212">
        <v>43842</v>
      </c>
      <c r="F212">
        <v>6586123.1799999997</v>
      </c>
      <c r="G212">
        <v>6586123.1799999997</v>
      </c>
    </row>
    <row r="213" spans="1:8" x14ac:dyDescent="0.3">
      <c r="A213" t="s">
        <v>10</v>
      </c>
      <c r="B213">
        <v>19</v>
      </c>
      <c r="C213">
        <f t="shared" si="6"/>
        <v>19</v>
      </c>
      <c r="D213" t="str">
        <f t="shared" si="7"/>
        <v>Uptown PK #6219</v>
      </c>
      <c r="E213">
        <v>43944</v>
      </c>
      <c r="F213">
        <v>22437</v>
      </c>
      <c r="G213">
        <v>47095724.420000002</v>
      </c>
      <c r="H213">
        <v>44031</v>
      </c>
    </row>
    <row r="214" spans="1:8" x14ac:dyDescent="0.3">
      <c r="A214" t="s">
        <v>49</v>
      </c>
      <c r="B214">
        <v>2</v>
      </c>
      <c r="C214">
        <f t="shared" si="6"/>
        <v>2</v>
      </c>
      <c r="D214" t="str">
        <f t="shared" si="7"/>
        <v>PH.2-El Sewedy Uni. - Enabling2</v>
      </c>
      <c r="E214">
        <v>43841</v>
      </c>
      <c r="F214">
        <v>19989408.989999998</v>
      </c>
      <c r="G214">
        <v>21211488.989999998</v>
      </c>
    </row>
    <row r="215" spans="1:8" x14ac:dyDescent="0.3">
      <c r="A215" t="s">
        <v>48</v>
      </c>
      <c r="B215">
        <v>3</v>
      </c>
      <c r="C215">
        <f t="shared" si="6"/>
        <v>3</v>
      </c>
      <c r="D215" t="str">
        <f t="shared" si="7"/>
        <v>HyperOne3</v>
      </c>
      <c r="E215">
        <v>43843</v>
      </c>
      <c r="F215">
        <v>10276217.588699998</v>
      </c>
      <c r="G215">
        <v>23434113.418699998</v>
      </c>
    </row>
    <row r="216" spans="1:8" x14ac:dyDescent="0.3">
      <c r="A216" t="s">
        <v>37</v>
      </c>
      <c r="B216">
        <v>8</v>
      </c>
      <c r="C216">
        <f t="shared" si="6"/>
        <v>8</v>
      </c>
      <c r="D216" t="str">
        <f t="shared" si="7"/>
        <v>Mivida-PK#1408</v>
      </c>
      <c r="E216">
        <v>43858</v>
      </c>
      <c r="F216">
        <v>6113446.7506776005</v>
      </c>
      <c r="G216">
        <v>45906463.477124758</v>
      </c>
      <c r="H216">
        <v>43874</v>
      </c>
    </row>
    <row r="217" spans="1:8" x14ac:dyDescent="0.3">
      <c r="A217" t="s">
        <v>32</v>
      </c>
      <c r="B217">
        <v>10</v>
      </c>
      <c r="C217">
        <f t="shared" si="6"/>
        <v>10</v>
      </c>
      <c r="D217" t="str">
        <f t="shared" si="7"/>
        <v>Sodic Eastown10</v>
      </c>
      <c r="E217">
        <v>43856</v>
      </c>
      <c r="F217">
        <v>88119712.72380954</v>
      </c>
      <c r="G217">
        <v>392914894.22857141</v>
      </c>
      <c r="H217">
        <v>43850</v>
      </c>
    </row>
    <row r="218" spans="1:8" x14ac:dyDescent="0.3">
      <c r="A218" t="s">
        <v>50</v>
      </c>
      <c r="B218">
        <v>2</v>
      </c>
      <c r="C218">
        <f t="shared" si="6"/>
        <v>2</v>
      </c>
      <c r="D218" t="str">
        <f t="shared" si="7"/>
        <v>CFC2</v>
      </c>
      <c r="E218">
        <v>43872</v>
      </c>
      <c r="F218">
        <v>16003200.379999999</v>
      </c>
      <c r="G218">
        <v>22589323.559999999</v>
      </c>
    </row>
    <row r="219" spans="1:8" x14ac:dyDescent="0.3">
      <c r="A219" t="s">
        <v>9</v>
      </c>
      <c r="B219">
        <v>27</v>
      </c>
      <c r="C219">
        <f t="shared" si="6"/>
        <v>27</v>
      </c>
      <c r="D219" t="str">
        <f t="shared" si="7"/>
        <v>Royal City27</v>
      </c>
      <c r="E219">
        <v>43871</v>
      </c>
      <c r="F219">
        <v>20586377.630117774</v>
      </c>
      <c r="G219">
        <v>293966425.9490658</v>
      </c>
    </row>
    <row r="220" spans="1:8" x14ac:dyDescent="0.3">
      <c r="A220" t="s">
        <v>43</v>
      </c>
      <c r="B220">
        <v>6</v>
      </c>
      <c r="C220">
        <f t="shared" si="6"/>
        <v>6</v>
      </c>
      <c r="D220" t="str">
        <f t="shared" si="7"/>
        <v>Royal City - Landscape6</v>
      </c>
      <c r="E220">
        <v>43871</v>
      </c>
      <c r="F220">
        <v>12932194.615418499</v>
      </c>
      <c r="G220">
        <v>22009874.629999999</v>
      </c>
    </row>
    <row r="221" spans="1:8" x14ac:dyDescent="0.3">
      <c r="A221" t="s">
        <v>51</v>
      </c>
      <c r="B221">
        <v>1</v>
      </c>
      <c r="C221">
        <f t="shared" si="6"/>
        <v>1</v>
      </c>
      <c r="D221" t="str">
        <f t="shared" si="7"/>
        <v>El-Gouna - Equip. Rental1</v>
      </c>
      <c r="E221">
        <v>43863</v>
      </c>
      <c r="F221">
        <v>80875</v>
      </c>
      <c r="G221">
        <v>80875</v>
      </c>
    </row>
    <row r="222" spans="1:8" x14ac:dyDescent="0.3">
      <c r="A222" t="s">
        <v>52</v>
      </c>
      <c r="B222">
        <v>1</v>
      </c>
      <c r="C222">
        <f t="shared" si="6"/>
        <v>1</v>
      </c>
      <c r="D222" t="str">
        <f t="shared" si="7"/>
        <v>El-Gouna - Temp. Fence1</v>
      </c>
      <c r="E222">
        <v>43891</v>
      </c>
      <c r="F222">
        <v>409200</v>
      </c>
      <c r="G222">
        <v>409200</v>
      </c>
    </row>
    <row r="223" spans="1:8" x14ac:dyDescent="0.3">
      <c r="A223" t="s">
        <v>19</v>
      </c>
      <c r="B223">
        <v>21</v>
      </c>
      <c r="C223">
        <f t="shared" si="6"/>
        <v>21</v>
      </c>
      <c r="D223" t="str">
        <f t="shared" si="7"/>
        <v>Al Jazi21</v>
      </c>
      <c r="E223">
        <v>43914</v>
      </c>
      <c r="F223">
        <v>33097306.620499909</v>
      </c>
      <c r="G223">
        <v>206293141.37049991</v>
      </c>
    </row>
    <row r="224" spans="1:8" x14ac:dyDescent="0.3">
      <c r="A224" t="s">
        <v>50</v>
      </c>
      <c r="B224">
        <v>3</v>
      </c>
      <c r="C224">
        <f t="shared" si="6"/>
        <v>3</v>
      </c>
      <c r="D224" t="str">
        <f t="shared" si="7"/>
        <v>CFC3</v>
      </c>
      <c r="E224">
        <v>43901</v>
      </c>
      <c r="F224">
        <v>16743766.830000002</v>
      </c>
      <c r="G224">
        <v>39333090.390000001</v>
      </c>
    </row>
    <row r="225" spans="1:8" x14ac:dyDescent="0.3">
      <c r="A225" t="s">
        <v>48</v>
      </c>
      <c r="B225">
        <v>4</v>
      </c>
      <c r="C225">
        <f t="shared" si="6"/>
        <v>4</v>
      </c>
      <c r="D225" t="str">
        <f t="shared" si="7"/>
        <v>HyperOne4</v>
      </c>
      <c r="E225">
        <v>43874</v>
      </c>
      <c r="F225">
        <v>12451224.366799999</v>
      </c>
      <c r="G225">
        <v>35885337.785499997</v>
      </c>
      <c r="H225">
        <v>43884</v>
      </c>
    </row>
    <row r="226" spans="1:8" x14ac:dyDescent="0.3">
      <c r="A226" t="s">
        <v>49</v>
      </c>
      <c r="B226">
        <v>3</v>
      </c>
      <c r="C226">
        <f t="shared" si="6"/>
        <v>3</v>
      </c>
      <c r="D226" t="str">
        <f t="shared" si="7"/>
        <v>PH.2-El Sewedy Uni. - Enabling3</v>
      </c>
      <c r="E226">
        <v>43866</v>
      </c>
      <c r="F226">
        <v>22171564.66</v>
      </c>
      <c r="G226">
        <v>43383053.649999999</v>
      </c>
    </row>
    <row r="227" spans="1:8" x14ac:dyDescent="0.3">
      <c r="A227" t="s">
        <v>33</v>
      </c>
      <c r="B227">
        <v>11</v>
      </c>
      <c r="C227">
        <f t="shared" si="6"/>
        <v>11</v>
      </c>
      <c r="D227" t="str">
        <f t="shared" si="7"/>
        <v>PKG#10111</v>
      </c>
      <c r="E227">
        <v>43874</v>
      </c>
      <c r="F227">
        <v>382240.25714286044</v>
      </c>
      <c r="G227">
        <v>32016510.45714286</v>
      </c>
      <c r="H227">
        <v>43888</v>
      </c>
    </row>
    <row r="228" spans="1:8" x14ac:dyDescent="0.3">
      <c r="A228" t="s">
        <v>37</v>
      </c>
      <c r="B228">
        <v>9</v>
      </c>
      <c r="C228">
        <f t="shared" si="6"/>
        <v>9</v>
      </c>
      <c r="D228" t="str">
        <f t="shared" si="7"/>
        <v>Mivida-PK#1409</v>
      </c>
      <c r="E228">
        <v>43884</v>
      </c>
      <c r="F228">
        <v>4233335.7568048686</v>
      </c>
      <c r="G228">
        <v>50139799.236804865</v>
      </c>
      <c r="H228">
        <v>43908</v>
      </c>
    </row>
    <row r="229" spans="1:8" x14ac:dyDescent="0.3">
      <c r="A229" t="s">
        <v>35</v>
      </c>
      <c r="B229">
        <v>6</v>
      </c>
      <c r="C229">
        <f t="shared" si="6"/>
        <v>6</v>
      </c>
      <c r="D229" t="str">
        <f t="shared" si="7"/>
        <v>Al Jazi - Center Zone6</v>
      </c>
      <c r="E229">
        <v>43914</v>
      </c>
      <c r="F229">
        <v>6082957.0300000012</v>
      </c>
      <c r="G229">
        <v>38654623.530000001</v>
      </c>
    </row>
    <row r="230" spans="1:8" x14ac:dyDescent="0.3">
      <c r="A230" t="s">
        <v>48</v>
      </c>
      <c r="B230">
        <v>5</v>
      </c>
      <c r="C230">
        <f t="shared" si="6"/>
        <v>5</v>
      </c>
      <c r="D230" t="str">
        <f t="shared" si="7"/>
        <v>HyperOne5</v>
      </c>
      <c r="E230">
        <v>43884</v>
      </c>
      <c r="F230">
        <v>5616638.2145000026</v>
      </c>
      <c r="G230">
        <v>41501976</v>
      </c>
    </row>
    <row r="231" spans="1:8" x14ac:dyDescent="0.3">
      <c r="A231" t="s">
        <v>9</v>
      </c>
      <c r="B231">
        <v>28</v>
      </c>
      <c r="C231">
        <f t="shared" si="6"/>
        <v>28</v>
      </c>
      <c r="D231" t="str">
        <f t="shared" si="7"/>
        <v>Royal City28</v>
      </c>
      <c r="E231">
        <v>43906</v>
      </c>
      <c r="F231">
        <v>15640549.4851408</v>
      </c>
      <c r="G231">
        <v>309606975.4342066</v>
      </c>
    </row>
    <row r="232" spans="1:8" x14ac:dyDescent="0.3">
      <c r="A232" t="s">
        <v>43</v>
      </c>
      <c r="B232">
        <v>7</v>
      </c>
      <c r="C232">
        <f t="shared" si="6"/>
        <v>7</v>
      </c>
      <c r="D232" t="str">
        <f t="shared" si="7"/>
        <v>Royal City - Landscape7</v>
      </c>
      <c r="E232">
        <v>43906</v>
      </c>
      <c r="F232">
        <v>6479189.8548709489</v>
      </c>
      <c r="G232">
        <v>28489064.484870948</v>
      </c>
    </row>
    <row r="233" spans="1:8" x14ac:dyDescent="0.3">
      <c r="A233" t="s">
        <v>45</v>
      </c>
      <c r="B233">
        <v>5</v>
      </c>
      <c r="C233">
        <f t="shared" si="6"/>
        <v>5</v>
      </c>
      <c r="D233" t="str">
        <f t="shared" si="7"/>
        <v>El-Gouna5</v>
      </c>
      <c r="E233">
        <v>43884</v>
      </c>
      <c r="F233">
        <v>3430037.6100000031</v>
      </c>
      <c r="G233">
        <v>17346579.720000003</v>
      </c>
    </row>
    <row r="234" spans="1:8" x14ac:dyDescent="0.3">
      <c r="A234" t="s">
        <v>48</v>
      </c>
      <c r="B234">
        <v>6</v>
      </c>
      <c r="C234">
        <f t="shared" si="6"/>
        <v>6</v>
      </c>
      <c r="D234" t="str">
        <f t="shared" si="7"/>
        <v>HyperOne6</v>
      </c>
      <c r="E234">
        <v>43897</v>
      </c>
      <c r="F234">
        <v>10976157.505199999</v>
      </c>
      <c r="G234">
        <v>52478133.505199999</v>
      </c>
    </row>
    <row r="235" spans="1:8" x14ac:dyDescent="0.3">
      <c r="A235" t="s">
        <v>37</v>
      </c>
      <c r="B235">
        <v>10</v>
      </c>
      <c r="C235">
        <f t="shared" si="6"/>
        <v>10</v>
      </c>
      <c r="D235" t="str">
        <f t="shared" si="7"/>
        <v>Mivida-PK#14010</v>
      </c>
      <c r="E235">
        <v>43950</v>
      </c>
      <c r="F235">
        <v>6612227.7834342495</v>
      </c>
      <c r="G235">
        <v>56752027.020239115</v>
      </c>
    </row>
    <row r="236" spans="1:8" x14ac:dyDescent="0.3">
      <c r="A236" t="s">
        <v>32</v>
      </c>
      <c r="B236">
        <v>12</v>
      </c>
      <c r="C236">
        <f t="shared" si="6"/>
        <v>12</v>
      </c>
      <c r="D236" t="str">
        <f t="shared" si="7"/>
        <v>Sodic Eastown12</v>
      </c>
      <c r="E236">
        <v>43919</v>
      </c>
      <c r="F236">
        <v>26833421.413022816</v>
      </c>
      <c r="G236">
        <v>450976932.57142854</v>
      </c>
    </row>
    <row r="237" spans="1:8" x14ac:dyDescent="0.3">
      <c r="A237" t="s">
        <v>49</v>
      </c>
      <c r="B237">
        <v>4</v>
      </c>
      <c r="C237">
        <f t="shared" si="6"/>
        <v>4</v>
      </c>
      <c r="D237" t="str">
        <f t="shared" si="7"/>
        <v>PH.2-El Sewedy Uni. - Enabling4</v>
      </c>
      <c r="E237">
        <v>43906</v>
      </c>
      <c r="F237">
        <v>17471458.950000003</v>
      </c>
      <c r="G237">
        <v>60854512.600000001</v>
      </c>
    </row>
    <row r="238" spans="1:8" x14ac:dyDescent="0.3">
      <c r="A238" t="s">
        <v>55</v>
      </c>
      <c r="B238">
        <v>1</v>
      </c>
      <c r="C238">
        <f t="shared" si="6"/>
        <v>1</v>
      </c>
      <c r="D238" t="str">
        <f t="shared" si="7"/>
        <v>PH.2-El Sewedy Uni. - Finishes1</v>
      </c>
      <c r="E238">
        <v>43912</v>
      </c>
      <c r="F238">
        <v>39552087.899999999</v>
      </c>
      <c r="G238">
        <v>39552087.899999999</v>
      </c>
    </row>
    <row r="239" spans="1:8" x14ac:dyDescent="0.3">
      <c r="A239" t="s">
        <v>50</v>
      </c>
      <c r="B239">
        <v>4</v>
      </c>
      <c r="C239">
        <f t="shared" si="6"/>
        <v>4</v>
      </c>
      <c r="D239" t="str">
        <f t="shared" si="7"/>
        <v>CFC4</v>
      </c>
      <c r="E239">
        <v>43923</v>
      </c>
      <c r="F239">
        <v>35226223.200000003</v>
      </c>
      <c r="G239">
        <v>74559313.590000004</v>
      </c>
    </row>
    <row r="240" spans="1:8" x14ac:dyDescent="0.3">
      <c r="A240" t="s">
        <v>45</v>
      </c>
      <c r="B240">
        <v>6</v>
      </c>
      <c r="C240">
        <f t="shared" si="6"/>
        <v>6</v>
      </c>
      <c r="D240" t="str">
        <f t="shared" si="7"/>
        <v>El-Gouna6</v>
      </c>
      <c r="E240">
        <v>43908</v>
      </c>
      <c r="F240">
        <v>6540676.1899999976</v>
      </c>
      <c r="G240">
        <v>23887255.91</v>
      </c>
      <c r="H240">
        <v>43908</v>
      </c>
    </row>
    <row r="241" spans="1:8" x14ac:dyDescent="0.3">
      <c r="A241" t="s">
        <v>48</v>
      </c>
      <c r="B241">
        <v>7</v>
      </c>
      <c r="C241">
        <f t="shared" si="6"/>
        <v>7</v>
      </c>
      <c r="D241" t="str">
        <f t="shared" si="7"/>
        <v>HyperOne7</v>
      </c>
      <c r="E241">
        <v>43913</v>
      </c>
      <c r="F241">
        <v>12354446.494800001</v>
      </c>
      <c r="G241">
        <v>64832580</v>
      </c>
    </row>
    <row r="242" spans="1:8" x14ac:dyDescent="0.3">
      <c r="A242" t="s">
        <v>50</v>
      </c>
      <c r="B242">
        <v>5</v>
      </c>
      <c r="C242">
        <f t="shared" si="6"/>
        <v>5</v>
      </c>
      <c r="D242" t="str">
        <f t="shared" si="7"/>
        <v>CFC5</v>
      </c>
      <c r="E242">
        <v>43943</v>
      </c>
      <c r="F242">
        <v>30502560.310000002</v>
      </c>
      <c r="G242">
        <v>105061873.90000001</v>
      </c>
    </row>
    <row r="243" spans="1:8" x14ac:dyDescent="0.3">
      <c r="A243" t="s">
        <v>37</v>
      </c>
      <c r="B243">
        <v>11</v>
      </c>
      <c r="C243">
        <f t="shared" si="6"/>
        <v>11</v>
      </c>
      <c r="D243" t="str">
        <f t="shared" si="7"/>
        <v>Mivida-PK#14011</v>
      </c>
      <c r="E243">
        <v>43950</v>
      </c>
      <c r="F243">
        <v>3124627.5927554742</v>
      </c>
      <c r="G243">
        <v>59876654.612994589</v>
      </c>
    </row>
    <row r="244" spans="1:8" x14ac:dyDescent="0.3">
      <c r="A244" t="s">
        <v>9</v>
      </c>
      <c r="B244">
        <v>29</v>
      </c>
      <c r="C244">
        <f t="shared" si="6"/>
        <v>29</v>
      </c>
      <c r="D244" t="str">
        <f t="shared" si="7"/>
        <v>Royal City29</v>
      </c>
      <c r="E244">
        <v>43926</v>
      </c>
      <c r="F244">
        <v>18804604.79772228</v>
      </c>
      <c r="G244">
        <v>328411580.23192888</v>
      </c>
    </row>
    <row r="245" spans="1:8" x14ac:dyDescent="0.3">
      <c r="A245" t="s">
        <v>43</v>
      </c>
      <c r="B245">
        <v>8</v>
      </c>
      <c r="C245">
        <f t="shared" si="6"/>
        <v>8</v>
      </c>
      <c r="D245" t="str">
        <f t="shared" si="7"/>
        <v>Royal City - Landscape8</v>
      </c>
      <c r="E245">
        <v>43926</v>
      </c>
      <c r="F245">
        <v>17137734.282245159</v>
      </c>
      <c r="G245">
        <v>45626798.767116107</v>
      </c>
    </row>
    <row r="246" spans="1:8" x14ac:dyDescent="0.3">
      <c r="A246" t="s">
        <v>33</v>
      </c>
      <c r="B246">
        <v>12</v>
      </c>
      <c r="C246">
        <f t="shared" si="6"/>
        <v>12</v>
      </c>
      <c r="D246" t="str">
        <f t="shared" si="7"/>
        <v>PKG#10112</v>
      </c>
      <c r="E246">
        <v>43929</v>
      </c>
      <c r="F246">
        <v>2584477.6666666642</v>
      </c>
      <c r="G246">
        <v>34580168.266666666</v>
      </c>
    </row>
    <row r="247" spans="1:8" x14ac:dyDescent="0.3">
      <c r="A247" t="s">
        <v>49</v>
      </c>
      <c r="B247">
        <v>5</v>
      </c>
      <c r="C247">
        <f t="shared" si="6"/>
        <v>5</v>
      </c>
      <c r="D247" t="str">
        <f t="shared" si="7"/>
        <v>PH.2-El Sewedy Uni. - Enabling5</v>
      </c>
      <c r="E247">
        <v>43930</v>
      </c>
      <c r="F247">
        <v>7891719.6000000015</v>
      </c>
      <c r="G247">
        <v>68746232.200000003</v>
      </c>
    </row>
    <row r="248" spans="1:8" x14ac:dyDescent="0.3">
      <c r="A248" t="s">
        <v>32</v>
      </c>
      <c r="B248">
        <v>13</v>
      </c>
      <c r="C248">
        <f t="shared" si="6"/>
        <v>13</v>
      </c>
      <c r="D248" t="str">
        <f t="shared" si="7"/>
        <v>Sodic Eastown13</v>
      </c>
      <c r="E248">
        <v>43943</v>
      </c>
      <c r="F248">
        <v>26192906.028571427</v>
      </c>
      <c r="G248">
        <v>477169838.59999996</v>
      </c>
      <c r="H248">
        <v>43968</v>
      </c>
    </row>
    <row r="249" spans="1:8" x14ac:dyDescent="0.3">
      <c r="A249" t="s">
        <v>48</v>
      </c>
      <c r="B249">
        <v>8</v>
      </c>
      <c r="C249">
        <f t="shared" si="6"/>
        <v>8</v>
      </c>
      <c r="D249" t="str">
        <f t="shared" si="7"/>
        <v>HyperOne8</v>
      </c>
      <c r="E249">
        <v>43933</v>
      </c>
      <c r="F249">
        <v>7228560.7301416993</v>
      </c>
      <c r="G249">
        <v>72061140.730141699</v>
      </c>
    </row>
    <row r="250" spans="1:8" x14ac:dyDescent="0.3">
      <c r="A250" t="s">
        <v>55</v>
      </c>
      <c r="B250">
        <v>2</v>
      </c>
      <c r="C250">
        <f t="shared" si="6"/>
        <v>2</v>
      </c>
      <c r="D250" t="str">
        <f t="shared" si="7"/>
        <v>PH.2-El Sewedy Uni. - Finishes2</v>
      </c>
      <c r="E250">
        <v>43943</v>
      </c>
      <c r="F250">
        <v>33281363.919999994</v>
      </c>
      <c r="G250">
        <v>72833451.819999993</v>
      </c>
    </row>
    <row r="251" spans="1:8" x14ac:dyDescent="0.3">
      <c r="A251" t="s">
        <v>50</v>
      </c>
      <c r="B251">
        <v>6</v>
      </c>
      <c r="C251">
        <f t="shared" si="6"/>
        <v>6</v>
      </c>
      <c r="D251" t="str">
        <f t="shared" si="7"/>
        <v>CFC6</v>
      </c>
      <c r="E251">
        <v>43955</v>
      </c>
      <c r="F251">
        <v>42011127.985077173</v>
      </c>
      <c r="G251">
        <v>147073001.88507718</v>
      </c>
    </row>
    <row r="252" spans="1:8" x14ac:dyDescent="0.3">
      <c r="A252" t="s">
        <v>9</v>
      </c>
      <c r="B252">
        <v>30</v>
      </c>
      <c r="C252">
        <f t="shared" si="6"/>
        <v>30</v>
      </c>
      <c r="D252" t="str">
        <f t="shared" si="7"/>
        <v>Royal City30</v>
      </c>
      <c r="E252">
        <v>43956</v>
      </c>
      <c r="F252">
        <v>13862319.014234662</v>
      </c>
      <c r="G252">
        <v>342273899.24616355</v>
      </c>
    </row>
    <row r="253" spans="1:8" x14ac:dyDescent="0.3">
      <c r="A253" t="s">
        <v>43</v>
      </c>
      <c r="B253">
        <v>9</v>
      </c>
      <c r="C253">
        <f t="shared" si="6"/>
        <v>9</v>
      </c>
      <c r="D253" t="str">
        <f t="shared" si="7"/>
        <v>Royal City - Landscape9</v>
      </c>
      <c r="E253">
        <v>43956</v>
      </c>
      <c r="F253">
        <v>6296234.5253016278</v>
      </c>
      <c r="G253">
        <v>51923033.292417735</v>
      </c>
    </row>
    <row r="254" spans="1:8" x14ac:dyDescent="0.3">
      <c r="A254" t="s">
        <v>48</v>
      </c>
      <c r="B254">
        <v>9</v>
      </c>
      <c r="C254">
        <f t="shared" si="6"/>
        <v>9</v>
      </c>
      <c r="D254" t="str">
        <f t="shared" si="7"/>
        <v>HyperOne9</v>
      </c>
      <c r="E254">
        <v>43947</v>
      </c>
      <c r="F254">
        <v>2029339.2698583007</v>
      </c>
      <c r="G254">
        <v>74090480</v>
      </c>
    </row>
    <row r="255" spans="1:8" x14ac:dyDescent="0.3">
      <c r="A255" t="s">
        <v>45</v>
      </c>
      <c r="B255">
        <v>7</v>
      </c>
      <c r="C255">
        <f t="shared" si="6"/>
        <v>7</v>
      </c>
      <c r="D255" t="str">
        <f t="shared" si="7"/>
        <v>El-Gouna7</v>
      </c>
      <c r="E255">
        <v>43942</v>
      </c>
      <c r="F255">
        <v>3114205.16</v>
      </c>
      <c r="G255">
        <v>27001461.07</v>
      </c>
      <c r="H255">
        <v>43942</v>
      </c>
    </row>
    <row r="256" spans="1:8" x14ac:dyDescent="0.3">
      <c r="A256" t="s">
        <v>49</v>
      </c>
      <c r="B256">
        <v>6</v>
      </c>
      <c r="C256">
        <f t="shared" si="6"/>
        <v>6</v>
      </c>
      <c r="D256" t="str">
        <f t="shared" si="7"/>
        <v>PH.2-El Sewedy Uni. - Enabling6</v>
      </c>
      <c r="E256">
        <v>43957</v>
      </c>
      <c r="F256">
        <v>18379179.400000006</v>
      </c>
      <c r="G256">
        <v>87125411.600000009</v>
      </c>
    </row>
    <row r="257" spans="1:8" x14ac:dyDescent="0.3">
      <c r="A257" t="s">
        <v>37</v>
      </c>
      <c r="B257">
        <v>12</v>
      </c>
      <c r="C257">
        <f t="shared" si="6"/>
        <v>12</v>
      </c>
      <c r="D257" t="str">
        <f t="shared" si="7"/>
        <v>Mivida-PK#14012</v>
      </c>
      <c r="E257">
        <v>43972</v>
      </c>
      <c r="F257">
        <v>1875813.0480084568</v>
      </c>
      <c r="G257">
        <v>61752467.661003046</v>
      </c>
    </row>
    <row r="258" spans="1:8" x14ac:dyDescent="0.3">
      <c r="A258" t="s">
        <v>55</v>
      </c>
      <c r="B258">
        <v>3</v>
      </c>
      <c r="C258">
        <f t="shared" si="6"/>
        <v>3</v>
      </c>
      <c r="D258" t="str">
        <f t="shared" si="7"/>
        <v>PH.2-El Sewedy Uni. - Finishes3</v>
      </c>
      <c r="E258">
        <v>43970</v>
      </c>
      <c r="F258">
        <v>24169965.907644898</v>
      </c>
      <c r="G258">
        <v>97003417.727644891</v>
      </c>
    </row>
    <row r="259" spans="1:8" x14ac:dyDescent="0.3">
      <c r="A259" t="s">
        <v>50</v>
      </c>
      <c r="B259">
        <v>7</v>
      </c>
      <c r="C259">
        <f t="shared" ref="C259:C322" si="8">ROUNDDOWN(B259,0)</f>
        <v>7</v>
      </c>
      <c r="D259" t="str">
        <f t="shared" ref="D259:D322" si="9">A259&amp;C259</f>
        <v>CFC7</v>
      </c>
      <c r="E259">
        <v>43986</v>
      </c>
      <c r="F259">
        <v>17879880.06492281</v>
      </c>
      <c r="G259">
        <v>164952881.94999999</v>
      </c>
    </row>
    <row r="260" spans="1:8" x14ac:dyDescent="0.3">
      <c r="A260" t="s">
        <v>43</v>
      </c>
      <c r="B260">
        <v>10</v>
      </c>
      <c r="C260">
        <f t="shared" si="8"/>
        <v>10</v>
      </c>
      <c r="D260" t="str">
        <f t="shared" si="9"/>
        <v>Royal City - Landscape10</v>
      </c>
      <c r="E260">
        <v>44014</v>
      </c>
      <c r="F260">
        <v>3937848.8970131576</v>
      </c>
      <c r="G260">
        <v>55860882.189430892</v>
      </c>
    </row>
    <row r="261" spans="1:8" x14ac:dyDescent="0.3">
      <c r="A261" t="s">
        <v>9</v>
      </c>
      <c r="B261">
        <v>31</v>
      </c>
      <c r="C261">
        <f t="shared" si="8"/>
        <v>31</v>
      </c>
      <c r="D261" t="str">
        <f t="shared" si="9"/>
        <v>Royal City31</v>
      </c>
      <c r="E261">
        <v>44014</v>
      </c>
      <c r="F261">
        <v>10234077.877596915</v>
      </c>
      <c r="G261">
        <v>352507977.12376046</v>
      </c>
    </row>
    <row r="262" spans="1:8" x14ac:dyDescent="0.3">
      <c r="A262" t="s">
        <v>48</v>
      </c>
      <c r="B262">
        <v>10</v>
      </c>
      <c r="C262">
        <f t="shared" si="8"/>
        <v>10</v>
      </c>
      <c r="D262" t="str">
        <f t="shared" si="9"/>
        <v>HyperOne10</v>
      </c>
      <c r="E262">
        <v>43983</v>
      </c>
      <c r="F262">
        <v>7741768.3647465408</v>
      </c>
      <c r="G262">
        <v>81832248.364746541</v>
      </c>
    </row>
    <row r="263" spans="1:8" x14ac:dyDescent="0.3">
      <c r="A263" t="s">
        <v>49</v>
      </c>
      <c r="B263">
        <v>7</v>
      </c>
      <c r="C263">
        <f t="shared" si="8"/>
        <v>7</v>
      </c>
      <c r="D263" t="str">
        <f t="shared" si="9"/>
        <v>PH.2-El Sewedy Uni. - Enabling7</v>
      </c>
      <c r="E263">
        <v>44023</v>
      </c>
      <c r="F263">
        <v>9076073.5</v>
      </c>
      <c r="G263">
        <v>96201485.100000009</v>
      </c>
    </row>
    <row r="264" spans="1:8" x14ac:dyDescent="0.3">
      <c r="A264" t="s">
        <v>50</v>
      </c>
      <c r="B264">
        <v>8</v>
      </c>
      <c r="C264">
        <f t="shared" si="8"/>
        <v>8</v>
      </c>
      <c r="D264" t="str">
        <f t="shared" si="9"/>
        <v>CFC8</v>
      </c>
      <c r="E264">
        <v>44019</v>
      </c>
      <c r="F264">
        <v>31008098.605416417</v>
      </c>
      <c r="G264">
        <v>195960980.55541641</v>
      </c>
    </row>
    <row r="265" spans="1:8" x14ac:dyDescent="0.3">
      <c r="A265" t="s">
        <v>55</v>
      </c>
      <c r="B265">
        <v>4</v>
      </c>
      <c r="C265">
        <f t="shared" si="8"/>
        <v>4</v>
      </c>
      <c r="D265" t="str">
        <f t="shared" si="9"/>
        <v>PH.2-El Sewedy Uni. - Finishes4</v>
      </c>
      <c r="E265">
        <v>44000</v>
      </c>
      <c r="F265">
        <v>24591514.842355102</v>
      </c>
      <c r="G265">
        <v>121594932.56999999</v>
      </c>
    </row>
    <row r="266" spans="1:8" x14ac:dyDescent="0.3">
      <c r="A266" t="s">
        <v>48</v>
      </c>
      <c r="B266">
        <v>11</v>
      </c>
      <c r="C266">
        <f t="shared" si="8"/>
        <v>11</v>
      </c>
      <c r="D266" t="str">
        <f t="shared" si="9"/>
        <v>HyperOne11</v>
      </c>
      <c r="E266">
        <v>44005</v>
      </c>
      <c r="F266">
        <v>9960645.6352534592</v>
      </c>
      <c r="G266">
        <v>91792894</v>
      </c>
    </row>
    <row r="267" spans="1:8" x14ac:dyDescent="0.3">
      <c r="A267" t="s">
        <v>9</v>
      </c>
      <c r="B267">
        <v>32</v>
      </c>
      <c r="C267">
        <f t="shared" si="8"/>
        <v>32</v>
      </c>
      <c r="D267" t="str">
        <f t="shared" si="9"/>
        <v>Royal City32</v>
      </c>
      <c r="E267">
        <v>44020</v>
      </c>
      <c r="F267">
        <v>3761397.6023240685</v>
      </c>
      <c r="G267">
        <v>356269374.72608453</v>
      </c>
    </row>
    <row r="268" spans="1:8" x14ac:dyDescent="0.3">
      <c r="A268" t="s">
        <v>43</v>
      </c>
      <c r="B268">
        <v>11</v>
      </c>
      <c r="C268">
        <f t="shared" si="8"/>
        <v>11</v>
      </c>
      <c r="D268" t="str">
        <f t="shared" si="9"/>
        <v>Royal City - Landscape11</v>
      </c>
      <c r="E268">
        <v>44020</v>
      </c>
      <c r="F268">
        <v>5192701.4936671183</v>
      </c>
      <c r="G268">
        <v>61053583.683098011</v>
      </c>
    </row>
    <row r="269" spans="1:8" x14ac:dyDescent="0.3">
      <c r="A269" t="s">
        <v>15</v>
      </c>
      <c r="B269">
        <v>14</v>
      </c>
      <c r="C269">
        <f t="shared" si="8"/>
        <v>14</v>
      </c>
      <c r="D269" t="str">
        <f t="shared" si="9"/>
        <v>PK #11714</v>
      </c>
      <c r="E269">
        <v>44082</v>
      </c>
      <c r="F269">
        <v>1169069.6665932089</v>
      </c>
      <c r="G269">
        <v>46915000.030000001</v>
      </c>
      <c r="H269">
        <v>44101</v>
      </c>
    </row>
    <row r="270" spans="1:8" x14ac:dyDescent="0.3">
      <c r="A270" t="s">
        <v>50</v>
      </c>
      <c r="B270">
        <v>9</v>
      </c>
      <c r="C270">
        <f t="shared" si="8"/>
        <v>9</v>
      </c>
      <c r="D270" t="str">
        <f t="shared" si="9"/>
        <v>CFC9</v>
      </c>
      <c r="E270">
        <v>44039</v>
      </c>
      <c r="F270">
        <v>29660399.824812204</v>
      </c>
      <c r="G270">
        <v>225621380.38022861</v>
      </c>
    </row>
    <row r="271" spans="1:8" x14ac:dyDescent="0.3">
      <c r="A271" t="s">
        <v>48</v>
      </c>
      <c r="B271">
        <v>12</v>
      </c>
      <c r="C271">
        <f t="shared" si="8"/>
        <v>12</v>
      </c>
      <c r="D271" t="str">
        <f t="shared" si="9"/>
        <v>HyperOne12</v>
      </c>
      <c r="E271">
        <v>44023</v>
      </c>
      <c r="F271">
        <v>3093528.571520105</v>
      </c>
      <c r="G271">
        <v>94886422.571520105</v>
      </c>
    </row>
    <row r="272" spans="1:8" x14ac:dyDescent="0.3">
      <c r="A272" t="s">
        <v>45</v>
      </c>
      <c r="B272">
        <v>8</v>
      </c>
      <c r="C272">
        <f t="shared" si="8"/>
        <v>8</v>
      </c>
      <c r="D272" t="str">
        <f t="shared" si="9"/>
        <v>El-Gouna8</v>
      </c>
      <c r="E272">
        <v>44018</v>
      </c>
      <c r="F272">
        <v>3250029.799999997</v>
      </c>
      <c r="G272">
        <v>30251490.869999997</v>
      </c>
      <c r="H272">
        <v>44018</v>
      </c>
    </row>
    <row r="273" spans="1:8" x14ac:dyDescent="0.3">
      <c r="A273" t="s">
        <v>37</v>
      </c>
      <c r="B273">
        <v>14</v>
      </c>
      <c r="C273">
        <f t="shared" si="8"/>
        <v>14</v>
      </c>
      <c r="D273" t="str">
        <f t="shared" si="9"/>
        <v>Mivida-PK#14014</v>
      </c>
      <c r="E273">
        <v>44033</v>
      </c>
      <c r="F273">
        <v>2429362.3735546023</v>
      </c>
      <c r="G273">
        <v>65607696.343554601</v>
      </c>
    </row>
    <row r="274" spans="1:8" x14ac:dyDescent="0.3">
      <c r="A274" t="s">
        <v>49</v>
      </c>
      <c r="B274">
        <v>8</v>
      </c>
      <c r="C274">
        <f t="shared" si="8"/>
        <v>8</v>
      </c>
      <c r="D274" t="str">
        <f t="shared" si="9"/>
        <v>PH.2-El Sewedy Uni. - Enabling8</v>
      </c>
      <c r="E274">
        <v>44021</v>
      </c>
      <c r="F274">
        <v>2504382.3999999911</v>
      </c>
      <c r="G274">
        <v>98705867.5</v>
      </c>
    </row>
    <row r="275" spans="1:8" x14ac:dyDescent="0.3">
      <c r="A275" t="s">
        <v>55</v>
      </c>
      <c r="B275">
        <v>5</v>
      </c>
      <c r="C275">
        <f t="shared" si="8"/>
        <v>5</v>
      </c>
      <c r="D275" t="str">
        <f t="shared" si="9"/>
        <v>PH.2-El Sewedy Uni. - Finishes5</v>
      </c>
      <c r="E275">
        <v>44025</v>
      </c>
      <c r="F275">
        <v>77007398.300000012</v>
      </c>
      <c r="G275">
        <v>198602330.87</v>
      </c>
    </row>
    <row r="276" spans="1:8" x14ac:dyDescent="0.3">
      <c r="A276" t="s">
        <v>9</v>
      </c>
      <c r="B276">
        <v>33</v>
      </c>
      <c r="C276">
        <f t="shared" si="8"/>
        <v>33</v>
      </c>
      <c r="D276" t="str">
        <f t="shared" si="9"/>
        <v>Royal City33</v>
      </c>
      <c r="E276">
        <v>44055</v>
      </c>
      <c r="F276">
        <v>13830917.435151756</v>
      </c>
      <c r="G276">
        <v>370100292.16123629</v>
      </c>
    </row>
    <row r="277" spans="1:8" x14ac:dyDescent="0.3">
      <c r="A277" t="s">
        <v>43</v>
      </c>
      <c r="B277">
        <v>12</v>
      </c>
      <c r="C277">
        <f t="shared" si="8"/>
        <v>12</v>
      </c>
      <c r="D277" t="str">
        <f t="shared" si="9"/>
        <v>Royal City - Landscape12</v>
      </c>
      <c r="E277">
        <v>44055</v>
      </c>
      <c r="F277">
        <v>8940402.3014472499</v>
      </c>
      <c r="G277">
        <v>69993985.984545261</v>
      </c>
    </row>
    <row r="278" spans="1:8" x14ac:dyDescent="0.3">
      <c r="A278" t="s">
        <v>55</v>
      </c>
      <c r="B278">
        <v>6</v>
      </c>
      <c r="C278">
        <f t="shared" si="8"/>
        <v>6</v>
      </c>
      <c r="D278" t="str">
        <f t="shared" si="9"/>
        <v>PH.2-El Sewedy Uni. - Finishes6</v>
      </c>
      <c r="E278">
        <v>44041</v>
      </c>
      <c r="F278">
        <v>22875033.550000012</v>
      </c>
      <c r="G278">
        <v>221477364.42000002</v>
      </c>
    </row>
    <row r="279" spans="1:8" x14ac:dyDescent="0.3">
      <c r="A279" t="s">
        <v>49</v>
      </c>
      <c r="B279">
        <v>9</v>
      </c>
      <c r="C279">
        <f t="shared" si="8"/>
        <v>9</v>
      </c>
      <c r="D279" t="str">
        <f t="shared" si="9"/>
        <v>PH.2-El Sewedy Uni. - Enabling9</v>
      </c>
      <c r="E279">
        <v>44070</v>
      </c>
      <c r="F279">
        <v>9452002.6999999881</v>
      </c>
      <c r="G279">
        <v>108157870.19999999</v>
      </c>
    </row>
    <row r="280" spans="1:8" x14ac:dyDescent="0.3">
      <c r="A280" t="s">
        <v>50</v>
      </c>
      <c r="B280">
        <v>10</v>
      </c>
      <c r="C280">
        <f t="shared" si="8"/>
        <v>10</v>
      </c>
      <c r="D280" t="str">
        <f t="shared" si="9"/>
        <v>CFC10</v>
      </c>
      <c r="E280">
        <v>44069</v>
      </c>
      <c r="F280">
        <v>46257284.426217407</v>
      </c>
      <c r="G280">
        <v>271878664.80644602</v>
      </c>
    </row>
    <row r="281" spans="1:8" x14ac:dyDescent="0.3">
      <c r="A281" t="s">
        <v>37</v>
      </c>
      <c r="B281">
        <v>15</v>
      </c>
      <c r="C281">
        <f t="shared" si="8"/>
        <v>15</v>
      </c>
      <c r="D281" t="str">
        <f t="shared" si="9"/>
        <v>Mivida-PK#14015</v>
      </c>
      <c r="E281">
        <v>44067</v>
      </c>
      <c r="F281">
        <v>16266667.671359122</v>
      </c>
      <c r="G281">
        <v>81874364.014913723</v>
      </c>
    </row>
    <row r="282" spans="1:8" x14ac:dyDescent="0.3">
      <c r="A282" t="s">
        <v>48</v>
      </c>
      <c r="B282">
        <v>13</v>
      </c>
      <c r="C282">
        <f t="shared" si="8"/>
        <v>13</v>
      </c>
      <c r="D282" t="str">
        <f t="shared" si="9"/>
        <v>HyperOne13</v>
      </c>
      <c r="E282">
        <v>44062</v>
      </c>
      <c r="F282">
        <v>9161230.5390150398</v>
      </c>
      <c r="G282">
        <v>104047653.11053514</v>
      </c>
    </row>
    <row r="283" spans="1:8" x14ac:dyDescent="0.3">
      <c r="A283" t="s">
        <v>43</v>
      </c>
      <c r="B283">
        <v>13</v>
      </c>
      <c r="C283">
        <f t="shared" si="8"/>
        <v>13</v>
      </c>
      <c r="D283" t="str">
        <f t="shared" si="9"/>
        <v>Royal City - Landscape13</v>
      </c>
      <c r="E283">
        <v>44081</v>
      </c>
      <c r="F283">
        <v>3598777.1178905815</v>
      </c>
      <c r="G283">
        <v>73592763.102435842</v>
      </c>
    </row>
    <row r="284" spans="1:8" x14ac:dyDescent="0.3">
      <c r="A284" t="s">
        <v>9</v>
      </c>
      <c r="B284">
        <v>34</v>
      </c>
      <c r="C284">
        <f t="shared" si="8"/>
        <v>34</v>
      </c>
      <c r="D284" t="str">
        <f t="shared" si="9"/>
        <v>Royal City34</v>
      </c>
      <c r="E284">
        <v>44088</v>
      </c>
      <c r="F284">
        <v>7811639.6921140552</v>
      </c>
      <c r="G284">
        <v>377911931.85335034</v>
      </c>
    </row>
    <row r="285" spans="1:8" x14ac:dyDescent="0.3">
      <c r="A285" t="s">
        <v>55</v>
      </c>
      <c r="B285">
        <v>7</v>
      </c>
      <c r="C285">
        <f t="shared" si="8"/>
        <v>7</v>
      </c>
      <c r="D285" t="str">
        <f t="shared" si="9"/>
        <v>PH.2-El Sewedy Uni. - Finishes7</v>
      </c>
      <c r="E285">
        <v>44069</v>
      </c>
      <c r="F285">
        <v>54216090.639999986</v>
      </c>
      <c r="G285">
        <v>275693455.06</v>
      </c>
    </row>
    <row r="286" spans="1:8" x14ac:dyDescent="0.3">
      <c r="A286" t="s">
        <v>32</v>
      </c>
      <c r="B286">
        <v>17</v>
      </c>
      <c r="C286">
        <f t="shared" si="8"/>
        <v>17</v>
      </c>
      <c r="D286" t="str">
        <f t="shared" si="9"/>
        <v>Sodic Eastown17</v>
      </c>
      <c r="E286">
        <v>44065</v>
      </c>
      <c r="F286">
        <v>33693489.009680986</v>
      </c>
      <c r="G286">
        <v>593205155.98095238</v>
      </c>
      <c r="H286">
        <v>44081</v>
      </c>
    </row>
    <row r="287" spans="1:8" x14ac:dyDescent="0.3">
      <c r="A287" t="s">
        <v>50</v>
      </c>
      <c r="B287">
        <v>11</v>
      </c>
      <c r="C287">
        <f t="shared" si="8"/>
        <v>11</v>
      </c>
      <c r="D287" t="str">
        <f t="shared" si="9"/>
        <v>CFC11</v>
      </c>
      <c r="E287">
        <v>44103</v>
      </c>
      <c r="F287">
        <v>22706553.523553967</v>
      </c>
      <c r="G287">
        <v>294585218.32999998</v>
      </c>
    </row>
    <row r="288" spans="1:8" x14ac:dyDescent="0.3">
      <c r="A288" t="s">
        <v>37</v>
      </c>
      <c r="B288">
        <v>16</v>
      </c>
      <c r="C288">
        <f t="shared" si="8"/>
        <v>16</v>
      </c>
      <c r="D288" t="str">
        <f t="shared" si="9"/>
        <v>Mivida-PK#14016</v>
      </c>
      <c r="E288">
        <v>44089</v>
      </c>
      <c r="F288">
        <v>19380294.598350704</v>
      </c>
      <c r="G288">
        <v>101254658.61326443</v>
      </c>
    </row>
    <row r="289" spans="1:8" x14ac:dyDescent="0.3">
      <c r="A289" t="s">
        <v>48</v>
      </c>
      <c r="B289">
        <v>14</v>
      </c>
      <c r="C289">
        <f t="shared" si="8"/>
        <v>14</v>
      </c>
      <c r="D289" t="str">
        <f t="shared" si="9"/>
        <v>HyperOne14</v>
      </c>
      <c r="E289">
        <v>44087</v>
      </c>
      <c r="F289">
        <v>5698538.8894648552</v>
      </c>
      <c r="G289">
        <v>109746192</v>
      </c>
    </row>
    <row r="290" spans="1:8" x14ac:dyDescent="0.3">
      <c r="A290" t="s">
        <v>55</v>
      </c>
      <c r="B290">
        <v>8</v>
      </c>
      <c r="C290">
        <f t="shared" si="8"/>
        <v>8</v>
      </c>
      <c r="D290" t="str">
        <f t="shared" si="9"/>
        <v>PH.2-El Sewedy Uni. - Finishes8</v>
      </c>
      <c r="E290">
        <v>44091</v>
      </c>
      <c r="F290">
        <v>61814968.029999971</v>
      </c>
      <c r="G290">
        <v>337508423.08999997</v>
      </c>
    </row>
    <row r="291" spans="1:8" x14ac:dyDescent="0.3">
      <c r="A291" t="s">
        <v>9</v>
      </c>
      <c r="B291">
        <v>35</v>
      </c>
      <c r="C291">
        <f t="shared" si="8"/>
        <v>35</v>
      </c>
      <c r="D291" t="str">
        <f t="shared" si="9"/>
        <v>Royal City35</v>
      </c>
      <c r="E291">
        <v>44109</v>
      </c>
      <c r="F291">
        <v>3980750.5222379565</v>
      </c>
      <c r="G291">
        <v>381892682.3755883</v>
      </c>
    </row>
    <row r="292" spans="1:8" x14ac:dyDescent="0.3">
      <c r="A292" t="s">
        <v>43</v>
      </c>
      <c r="B292">
        <v>14</v>
      </c>
      <c r="C292">
        <f t="shared" si="8"/>
        <v>14</v>
      </c>
      <c r="D292" t="str">
        <f t="shared" si="9"/>
        <v>Royal City - Landscape14</v>
      </c>
      <c r="E292">
        <v>44109</v>
      </c>
      <c r="F292">
        <v>2137131.0839797407</v>
      </c>
      <c r="G292">
        <v>75729894.186415583</v>
      </c>
    </row>
    <row r="293" spans="1:8" x14ac:dyDescent="0.3">
      <c r="A293" t="s">
        <v>48</v>
      </c>
      <c r="B293">
        <v>15</v>
      </c>
      <c r="C293">
        <f t="shared" si="8"/>
        <v>15</v>
      </c>
      <c r="D293" t="str">
        <f t="shared" si="9"/>
        <v>HyperOne15</v>
      </c>
      <c r="E293">
        <v>44447</v>
      </c>
      <c r="F293">
        <v>16067546</v>
      </c>
      <c r="G293">
        <v>125813738</v>
      </c>
    </row>
    <row r="294" spans="1:8" x14ac:dyDescent="0.3">
      <c r="A294" t="s">
        <v>37</v>
      </c>
      <c r="B294">
        <v>17</v>
      </c>
      <c r="C294">
        <f t="shared" si="8"/>
        <v>17</v>
      </c>
      <c r="D294" t="str">
        <f t="shared" si="9"/>
        <v>Mivida-PK#14017</v>
      </c>
      <c r="E294">
        <v>44123</v>
      </c>
      <c r="F294">
        <v>16610857.332764179</v>
      </c>
      <c r="G294">
        <v>117865515.94602861</v>
      </c>
    </row>
    <row r="295" spans="1:8" x14ac:dyDescent="0.3">
      <c r="A295" t="s">
        <v>9</v>
      </c>
      <c r="B295">
        <v>36</v>
      </c>
      <c r="C295">
        <f t="shared" si="8"/>
        <v>36</v>
      </c>
      <c r="D295" t="str">
        <f t="shared" si="9"/>
        <v>Royal City36</v>
      </c>
      <c r="E295">
        <v>44132</v>
      </c>
      <c r="F295">
        <v>8343396.9284319878</v>
      </c>
      <c r="G295">
        <v>390236079.30402029</v>
      </c>
    </row>
    <row r="296" spans="1:8" x14ac:dyDescent="0.3">
      <c r="A296" t="s">
        <v>43</v>
      </c>
      <c r="B296">
        <v>15</v>
      </c>
      <c r="C296">
        <f t="shared" si="8"/>
        <v>15</v>
      </c>
      <c r="D296" t="str">
        <f t="shared" si="9"/>
        <v>Royal City - Landscape15</v>
      </c>
      <c r="E296">
        <v>44132</v>
      </c>
      <c r="F296">
        <v>3135305.5981386453</v>
      </c>
      <c r="G296">
        <v>78865199.784554228</v>
      </c>
    </row>
    <row r="297" spans="1:8" x14ac:dyDescent="0.3">
      <c r="A297" t="s">
        <v>50</v>
      </c>
      <c r="B297">
        <v>12</v>
      </c>
      <c r="C297">
        <f t="shared" si="8"/>
        <v>12</v>
      </c>
      <c r="D297" t="str">
        <f t="shared" si="9"/>
        <v>CFC12</v>
      </c>
      <c r="E297">
        <v>44139</v>
      </c>
      <c r="F297">
        <v>35304714.241744578</v>
      </c>
      <c r="G297">
        <v>329889932.57174456</v>
      </c>
    </row>
    <row r="298" spans="1:8" x14ac:dyDescent="0.3">
      <c r="A298" t="s">
        <v>55</v>
      </c>
      <c r="B298">
        <v>9</v>
      </c>
      <c r="C298">
        <f t="shared" si="8"/>
        <v>9</v>
      </c>
      <c r="D298" t="str">
        <f t="shared" si="9"/>
        <v>PH.2-El Sewedy Uni. - Finishes9</v>
      </c>
      <c r="E298">
        <v>44124</v>
      </c>
      <c r="F298">
        <v>56169721.370000005</v>
      </c>
      <c r="G298">
        <v>393678144.45999998</v>
      </c>
    </row>
    <row r="299" spans="1:8" x14ac:dyDescent="0.3">
      <c r="A299" t="s">
        <v>58</v>
      </c>
      <c r="B299">
        <v>2</v>
      </c>
      <c r="C299">
        <f t="shared" si="8"/>
        <v>2</v>
      </c>
      <c r="D299" t="str">
        <f t="shared" si="9"/>
        <v>AEON2</v>
      </c>
      <c r="E299">
        <v>44147</v>
      </c>
      <c r="F299">
        <v>1300835.203239762</v>
      </c>
      <c r="G299">
        <v>2626046.4794302383</v>
      </c>
      <c r="H299">
        <v>44180</v>
      </c>
    </row>
    <row r="300" spans="1:8" x14ac:dyDescent="0.3">
      <c r="A300" t="s">
        <v>50</v>
      </c>
      <c r="B300">
        <v>13</v>
      </c>
      <c r="C300">
        <f t="shared" si="8"/>
        <v>13</v>
      </c>
      <c r="D300" t="str">
        <f t="shared" si="9"/>
        <v>CFC13</v>
      </c>
      <c r="E300">
        <v>44174</v>
      </c>
      <c r="F300">
        <v>13502068.44518888</v>
      </c>
      <c r="G300">
        <v>343392001.01693344</v>
      </c>
    </row>
    <row r="301" spans="1:8" x14ac:dyDescent="0.3">
      <c r="A301" t="s">
        <v>9</v>
      </c>
      <c r="B301">
        <v>37</v>
      </c>
      <c r="C301">
        <f t="shared" si="8"/>
        <v>37</v>
      </c>
      <c r="D301" t="str">
        <f t="shared" si="9"/>
        <v>Royal City37</v>
      </c>
      <c r="E301">
        <v>44161</v>
      </c>
      <c r="F301">
        <v>5412454.8663220406</v>
      </c>
      <c r="G301">
        <v>395648534.17034233</v>
      </c>
    </row>
    <row r="302" spans="1:8" x14ac:dyDescent="0.3">
      <c r="A302" t="s">
        <v>37</v>
      </c>
      <c r="B302">
        <v>18</v>
      </c>
      <c r="C302">
        <f t="shared" si="8"/>
        <v>18</v>
      </c>
      <c r="D302" t="str">
        <f t="shared" si="9"/>
        <v>Mivida-PK#14018</v>
      </c>
      <c r="E302">
        <v>44164</v>
      </c>
      <c r="F302">
        <v>4603925.7609414905</v>
      </c>
      <c r="G302">
        <v>122469441.7069701</v>
      </c>
    </row>
    <row r="303" spans="1:8" x14ac:dyDescent="0.3">
      <c r="A303" t="s">
        <v>43</v>
      </c>
      <c r="B303">
        <v>16</v>
      </c>
      <c r="C303">
        <f t="shared" si="8"/>
        <v>16</v>
      </c>
      <c r="D303" t="str">
        <f t="shared" si="9"/>
        <v>Royal City - Landscape16</v>
      </c>
      <c r="E303">
        <v>44161</v>
      </c>
      <c r="F303">
        <v>1582061.2621570528</v>
      </c>
      <c r="G303">
        <v>80447261.046711281</v>
      </c>
    </row>
    <row r="304" spans="1:8" x14ac:dyDescent="0.3">
      <c r="A304" t="s">
        <v>55</v>
      </c>
      <c r="B304">
        <v>10</v>
      </c>
      <c r="C304">
        <f t="shared" si="8"/>
        <v>10</v>
      </c>
      <c r="D304" t="str">
        <f t="shared" si="9"/>
        <v>PH.2-El Sewedy Uni. - Finishes10</v>
      </c>
      <c r="E304">
        <v>44154</v>
      </c>
      <c r="F304">
        <v>33204826.410000026</v>
      </c>
      <c r="G304">
        <v>426882970.87</v>
      </c>
    </row>
    <row r="305" spans="1:8" x14ac:dyDescent="0.3">
      <c r="A305" t="s">
        <v>59</v>
      </c>
      <c r="B305">
        <v>1</v>
      </c>
      <c r="C305">
        <f t="shared" si="8"/>
        <v>1</v>
      </c>
      <c r="D305" t="str">
        <f t="shared" si="9"/>
        <v>ORA - ZED1</v>
      </c>
      <c r="E305">
        <v>44213</v>
      </c>
      <c r="F305">
        <v>2407390.5714285714</v>
      </c>
      <c r="G305">
        <v>2407390.5714285714</v>
      </c>
    </row>
    <row r="306" spans="1:8" x14ac:dyDescent="0.3">
      <c r="A306" t="s">
        <v>50</v>
      </c>
      <c r="B306">
        <v>14</v>
      </c>
      <c r="C306">
        <f t="shared" si="8"/>
        <v>14</v>
      </c>
      <c r="D306" t="str">
        <f t="shared" si="9"/>
        <v>CFC14</v>
      </c>
      <c r="E306">
        <v>44207</v>
      </c>
      <c r="F306">
        <v>29172801.672970533</v>
      </c>
      <c r="G306">
        <v>372564802.68990397</v>
      </c>
    </row>
    <row r="307" spans="1:8" x14ac:dyDescent="0.3">
      <c r="A307" t="s">
        <v>33</v>
      </c>
      <c r="B307">
        <v>15</v>
      </c>
      <c r="C307">
        <f t="shared" si="8"/>
        <v>15</v>
      </c>
      <c r="D307" t="str">
        <f t="shared" si="9"/>
        <v>PKG#10115</v>
      </c>
      <c r="E307">
        <v>44182</v>
      </c>
      <c r="F307">
        <v>440607.31547599286</v>
      </c>
      <c r="G307">
        <v>42275929.086904563</v>
      </c>
      <c r="H307">
        <v>44216</v>
      </c>
    </row>
    <row r="308" spans="1:8" x14ac:dyDescent="0.3">
      <c r="A308" t="s">
        <v>37</v>
      </c>
      <c r="B308">
        <v>19</v>
      </c>
      <c r="C308">
        <f t="shared" si="8"/>
        <v>19</v>
      </c>
      <c r="D308" t="str">
        <f t="shared" si="9"/>
        <v>Mivida-PK#14019</v>
      </c>
      <c r="E308">
        <v>44186</v>
      </c>
      <c r="F308">
        <v>11459315.863602147</v>
      </c>
      <c r="G308">
        <v>133928757.57057224</v>
      </c>
      <c r="H308">
        <v>44186</v>
      </c>
    </row>
    <row r="309" spans="1:8" x14ac:dyDescent="0.3">
      <c r="A309" t="s">
        <v>9</v>
      </c>
      <c r="B309">
        <v>38</v>
      </c>
      <c r="C309">
        <f t="shared" si="8"/>
        <v>38</v>
      </c>
      <c r="D309" t="str">
        <f t="shared" si="9"/>
        <v>Royal City38</v>
      </c>
      <c r="E309">
        <v>44201</v>
      </c>
      <c r="F309">
        <v>3712322.3219479918</v>
      </c>
      <c r="G309">
        <v>399360856.49229032</v>
      </c>
    </row>
    <row r="310" spans="1:8" x14ac:dyDescent="0.3">
      <c r="A310" t="s">
        <v>43</v>
      </c>
      <c r="B310">
        <v>17</v>
      </c>
      <c r="C310">
        <f t="shared" si="8"/>
        <v>17</v>
      </c>
      <c r="D310" t="str">
        <f t="shared" si="9"/>
        <v>Royal City - Landscape17</v>
      </c>
      <c r="E310">
        <v>44201</v>
      </c>
      <c r="F310">
        <v>3716309.8260650486</v>
      </c>
      <c r="G310">
        <v>84163570.87277633</v>
      </c>
    </row>
    <row r="311" spans="1:8" x14ac:dyDescent="0.3">
      <c r="A311" t="s">
        <v>55</v>
      </c>
      <c r="B311">
        <v>11</v>
      </c>
      <c r="C311">
        <f t="shared" si="8"/>
        <v>11</v>
      </c>
      <c r="D311" t="str">
        <f t="shared" si="9"/>
        <v>PH.2-El Sewedy Uni. - Finishes11</v>
      </c>
      <c r="E311">
        <v>44186</v>
      </c>
      <c r="F311">
        <v>20698550.399999976</v>
      </c>
      <c r="G311">
        <v>447581521.26999998</v>
      </c>
    </row>
    <row r="312" spans="1:8" x14ac:dyDescent="0.3">
      <c r="A312" t="s">
        <v>58</v>
      </c>
      <c r="B312">
        <v>3</v>
      </c>
      <c r="C312">
        <f t="shared" si="8"/>
        <v>3</v>
      </c>
      <c r="D312" t="str">
        <f t="shared" si="9"/>
        <v>AEON3</v>
      </c>
      <c r="E312">
        <v>44200</v>
      </c>
      <c r="F312">
        <v>799158.9955310002</v>
      </c>
      <c r="G312">
        <v>3737551.6717214761</v>
      </c>
    </row>
    <row r="313" spans="1:8" x14ac:dyDescent="0.3">
      <c r="A313" t="s">
        <v>59</v>
      </c>
      <c r="B313">
        <v>2</v>
      </c>
      <c r="C313">
        <f t="shared" si="8"/>
        <v>2</v>
      </c>
      <c r="D313" t="str">
        <f t="shared" si="9"/>
        <v>ORA - ZED2</v>
      </c>
      <c r="E313">
        <v>44202</v>
      </c>
      <c r="F313">
        <v>43865060.088615134</v>
      </c>
      <c r="G313">
        <v>46272450.660043709</v>
      </c>
      <c r="H313">
        <v>44202</v>
      </c>
    </row>
    <row r="314" spans="1:8" x14ac:dyDescent="0.3">
      <c r="A314" t="s">
        <v>37</v>
      </c>
      <c r="B314">
        <v>20</v>
      </c>
      <c r="C314">
        <f t="shared" si="8"/>
        <v>20</v>
      </c>
      <c r="D314" t="str">
        <f t="shared" si="9"/>
        <v>Mivida-PK#14020</v>
      </c>
      <c r="E314">
        <v>44231</v>
      </c>
      <c r="F314">
        <v>5957491.0722286552</v>
      </c>
      <c r="G314">
        <v>139886248.6428009</v>
      </c>
    </row>
    <row r="315" spans="1:8" x14ac:dyDescent="0.3">
      <c r="A315" t="s">
        <v>50</v>
      </c>
      <c r="B315">
        <v>15</v>
      </c>
      <c r="C315">
        <f t="shared" si="8"/>
        <v>15</v>
      </c>
      <c r="D315" t="str">
        <f t="shared" si="9"/>
        <v>CFC15</v>
      </c>
      <c r="E315">
        <v>44249</v>
      </c>
      <c r="F315">
        <v>46288367.919714808</v>
      </c>
      <c r="G315">
        <v>418853170.60961878</v>
      </c>
    </row>
    <row r="316" spans="1:8" x14ac:dyDescent="0.3">
      <c r="A316" t="s">
        <v>43</v>
      </c>
      <c r="B316">
        <v>18</v>
      </c>
      <c r="C316">
        <f t="shared" si="8"/>
        <v>18</v>
      </c>
      <c r="D316" t="str">
        <f t="shared" si="9"/>
        <v>Royal City - Landscape18</v>
      </c>
      <c r="E316">
        <v>44230</v>
      </c>
      <c r="F316">
        <v>1163660.873648867</v>
      </c>
      <c r="G316">
        <v>85327231.746425197</v>
      </c>
    </row>
    <row r="317" spans="1:8" x14ac:dyDescent="0.3">
      <c r="A317" t="s">
        <v>9</v>
      </c>
      <c r="B317">
        <v>39</v>
      </c>
      <c r="C317">
        <f t="shared" si="8"/>
        <v>39</v>
      </c>
      <c r="D317" t="str">
        <f t="shared" si="9"/>
        <v>Royal City39</v>
      </c>
      <c r="E317">
        <v>44230</v>
      </c>
      <c r="F317">
        <v>1174176.5076029897</v>
      </c>
      <c r="G317">
        <v>400535032.99989331</v>
      </c>
    </row>
    <row r="318" spans="1:8" x14ac:dyDescent="0.3">
      <c r="A318" t="s">
        <v>29</v>
      </c>
      <c r="B318">
        <v>16</v>
      </c>
      <c r="C318">
        <f t="shared" si="8"/>
        <v>16</v>
      </c>
      <c r="D318" t="str">
        <f t="shared" si="9"/>
        <v>PKG#14416</v>
      </c>
      <c r="E318">
        <v>44256</v>
      </c>
      <c r="F318">
        <v>150533.34000000358</v>
      </c>
      <c r="G318">
        <v>176412609.31999999</v>
      </c>
      <c r="H318">
        <v>44280</v>
      </c>
    </row>
    <row r="319" spans="1:8" x14ac:dyDescent="0.3">
      <c r="A319" t="s">
        <v>59</v>
      </c>
      <c r="B319">
        <v>3</v>
      </c>
      <c r="C319">
        <f t="shared" si="8"/>
        <v>3</v>
      </c>
      <c r="D319" t="str">
        <f t="shared" si="9"/>
        <v>ORA - ZED3</v>
      </c>
      <c r="E319">
        <v>44244</v>
      </c>
      <c r="F319">
        <v>23073312.52380953</v>
      </c>
      <c r="G319">
        <v>70686130.171428576</v>
      </c>
      <c r="H319">
        <v>44244</v>
      </c>
    </row>
    <row r="320" spans="1:8" x14ac:dyDescent="0.3">
      <c r="A320" t="s">
        <v>50</v>
      </c>
      <c r="B320">
        <v>16</v>
      </c>
      <c r="C320">
        <f t="shared" si="8"/>
        <v>16</v>
      </c>
      <c r="D320" t="str">
        <f t="shared" si="9"/>
        <v>CFC16</v>
      </c>
      <c r="E320">
        <v>44276</v>
      </c>
      <c r="F320">
        <v>25170121.104830027</v>
      </c>
      <c r="G320">
        <v>444023291.71444881</v>
      </c>
    </row>
    <row r="321" spans="1:8" x14ac:dyDescent="0.3">
      <c r="A321" t="s">
        <v>37</v>
      </c>
      <c r="B321">
        <v>21</v>
      </c>
      <c r="C321">
        <f t="shared" si="8"/>
        <v>21</v>
      </c>
      <c r="D321" t="str">
        <f t="shared" si="9"/>
        <v>Mivida-PK#14021</v>
      </c>
      <c r="E321">
        <v>44244</v>
      </c>
      <c r="F321">
        <v>9991628.9774986804</v>
      </c>
      <c r="G321">
        <v>149877877.62029958</v>
      </c>
      <c r="H321">
        <v>44245</v>
      </c>
    </row>
    <row r="322" spans="1:8" x14ac:dyDescent="0.3">
      <c r="A322" t="s">
        <v>64</v>
      </c>
      <c r="B322">
        <v>1</v>
      </c>
      <c r="C322">
        <f t="shared" si="8"/>
        <v>1</v>
      </c>
      <c r="D322" t="str">
        <f t="shared" si="9"/>
        <v>HQ - CFC1</v>
      </c>
      <c r="E322">
        <v>44249</v>
      </c>
      <c r="F322">
        <v>1435679.4</v>
      </c>
      <c r="G322">
        <v>1435679.4</v>
      </c>
    </row>
    <row r="323" spans="1:8" x14ac:dyDescent="0.3">
      <c r="A323" t="s">
        <v>43</v>
      </c>
      <c r="B323">
        <v>19</v>
      </c>
      <c r="C323">
        <f t="shared" ref="C323:C386" si="10">ROUNDDOWN(B323,0)</f>
        <v>19</v>
      </c>
      <c r="D323" t="str">
        <f t="shared" ref="D323:D386" si="11">A323&amp;C323</f>
        <v>Royal City - Landscape19</v>
      </c>
      <c r="E323">
        <v>44257</v>
      </c>
      <c r="F323">
        <v>2029657.8337516636</v>
      </c>
      <c r="G323">
        <v>87356889.58017686</v>
      </c>
    </row>
    <row r="324" spans="1:8" x14ac:dyDescent="0.3">
      <c r="A324" t="s">
        <v>55</v>
      </c>
      <c r="B324">
        <v>12</v>
      </c>
      <c r="C324">
        <f t="shared" si="10"/>
        <v>12</v>
      </c>
      <c r="D324" t="str">
        <f t="shared" si="11"/>
        <v>PH.2-El Sewedy Uni. - Finishes12</v>
      </c>
      <c r="E324">
        <v>44271</v>
      </c>
      <c r="F324">
        <v>36099063.777566016</v>
      </c>
      <c r="G324">
        <v>483680585.047566</v>
      </c>
      <c r="H324">
        <v>44277</v>
      </c>
    </row>
    <row r="325" spans="1:8" x14ac:dyDescent="0.3">
      <c r="A325" t="s">
        <v>50</v>
      </c>
      <c r="B325">
        <v>17</v>
      </c>
      <c r="C325">
        <f t="shared" si="10"/>
        <v>17</v>
      </c>
      <c r="D325" t="str">
        <f t="shared" si="11"/>
        <v>CFC17</v>
      </c>
      <c r="E325">
        <v>44280</v>
      </c>
      <c r="F325">
        <v>23196101.945551217</v>
      </c>
      <c r="G325">
        <v>467219393.66000003</v>
      </c>
    </row>
    <row r="326" spans="1:8" x14ac:dyDescent="0.3">
      <c r="A326" t="s">
        <v>50</v>
      </c>
      <c r="B326">
        <v>18</v>
      </c>
      <c r="C326">
        <f t="shared" si="10"/>
        <v>18</v>
      </c>
      <c r="D326" t="str">
        <f t="shared" si="11"/>
        <v>CFC18</v>
      </c>
      <c r="E326">
        <v>44292</v>
      </c>
      <c r="F326">
        <v>16880809.48999995</v>
      </c>
      <c r="G326">
        <v>484100203.14999998</v>
      </c>
    </row>
    <row r="327" spans="1:8" x14ac:dyDescent="0.3">
      <c r="A327" t="s">
        <v>59</v>
      </c>
      <c r="B327">
        <v>4</v>
      </c>
      <c r="C327">
        <f t="shared" si="10"/>
        <v>4</v>
      </c>
      <c r="D327" t="str">
        <f t="shared" si="11"/>
        <v>ORA - ZED4</v>
      </c>
      <c r="E327">
        <v>44279</v>
      </c>
      <c r="F327">
        <v>21833038.371428564</v>
      </c>
      <c r="G327">
        <v>96213963.466666669</v>
      </c>
      <c r="H327">
        <v>44279</v>
      </c>
    </row>
    <row r="328" spans="1:8" x14ac:dyDescent="0.3">
      <c r="A328" t="s">
        <v>64</v>
      </c>
      <c r="B328">
        <v>2</v>
      </c>
      <c r="C328">
        <f t="shared" si="10"/>
        <v>2</v>
      </c>
      <c r="D328" t="str">
        <f t="shared" si="11"/>
        <v>HQ - CFC2</v>
      </c>
      <c r="E328">
        <v>44277</v>
      </c>
      <c r="F328">
        <v>7766126.6999999993</v>
      </c>
      <c r="G328">
        <v>9201806.0999999996</v>
      </c>
    </row>
    <row r="329" spans="1:8" x14ac:dyDescent="0.3">
      <c r="A329" t="s">
        <v>32</v>
      </c>
      <c r="B329">
        <v>24</v>
      </c>
      <c r="C329">
        <f t="shared" si="10"/>
        <v>24</v>
      </c>
      <c r="D329" t="str">
        <f t="shared" si="11"/>
        <v>Sodic Eastown24</v>
      </c>
      <c r="E329">
        <v>44284</v>
      </c>
      <c r="F329">
        <v>25445155.621399999</v>
      </c>
      <c r="G329">
        <v>844856989.89523804</v>
      </c>
      <c r="H329">
        <v>44297</v>
      </c>
    </row>
    <row r="330" spans="1:8" x14ac:dyDescent="0.3">
      <c r="A330" t="s">
        <v>9</v>
      </c>
      <c r="B330">
        <v>40</v>
      </c>
      <c r="C330">
        <f t="shared" si="10"/>
        <v>40</v>
      </c>
      <c r="D330" t="str">
        <f t="shared" si="11"/>
        <v>Royal City40</v>
      </c>
      <c r="E330">
        <v>44298</v>
      </c>
      <c r="F330">
        <v>5847326.4556019902</v>
      </c>
      <c r="G330">
        <v>406382359.4554953</v>
      </c>
    </row>
    <row r="331" spans="1:8" x14ac:dyDescent="0.3">
      <c r="A331" t="s">
        <v>43</v>
      </c>
      <c r="B331">
        <v>20</v>
      </c>
      <c r="C331">
        <f t="shared" si="10"/>
        <v>20</v>
      </c>
      <c r="D331" t="str">
        <f t="shared" si="11"/>
        <v>Royal City - Landscape20</v>
      </c>
      <c r="E331">
        <v>44298</v>
      </c>
      <c r="F331">
        <v>1366613.9628688246</v>
      </c>
      <c r="G331">
        <v>88723503.543045685</v>
      </c>
    </row>
    <row r="332" spans="1:8" x14ac:dyDescent="0.3">
      <c r="A332" t="s">
        <v>50</v>
      </c>
      <c r="B332">
        <v>19</v>
      </c>
      <c r="C332">
        <f t="shared" si="10"/>
        <v>19</v>
      </c>
      <c r="D332" t="str">
        <f t="shared" si="11"/>
        <v>CFC19</v>
      </c>
      <c r="E332">
        <v>44306</v>
      </c>
      <c r="F332">
        <v>20398722.160000026</v>
      </c>
      <c r="G332">
        <v>504498925.31</v>
      </c>
    </row>
    <row r="333" spans="1:8" x14ac:dyDescent="0.3">
      <c r="A333" t="s">
        <v>50</v>
      </c>
      <c r="B333">
        <v>20</v>
      </c>
      <c r="C333">
        <f t="shared" si="10"/>
        <v>20</v>
      </c>
      <c r="D333" t="str">
        <f t="shared" si="11"/>
        <v>CFC20</v>
      </c>
      <c r="E333">
        <v>44340</v>
      </c>
      <c r="F333">
        <v>23102145.850000024</v>
      </c>
      <c r="G333">
        <v>527601071.16000003</v>
      </c>
    </row>
    <row r="334" spans="1:8" x14ac:dyDescent="0.3">
      <c r="A334" t="s">
        <v>59</v>
      </c>
      <c r="B334">
        <v>5</v>
      </c>
      <c r="C334">
        <f t="shared" si="10"/>
        <v>5</v>
      </c>
      <c r="D334" t="str">
        <f t="shared" si="11"/>
        <v>ORA - ZED5</v>
      </c>
      <c r="E334">
        <v>44339</v>
      </c>
      <c r="F334">
        <v>41442903.705501899</v>
      </c>
      <c r="G334">
        <v>142416997.34359714</v>
      </c>
      <c r="H334">
        <v>44327</v>
      </c>
    </row>
    <row r="335" spans="1:8" x14ac:dyDescent="0.3">
      <c r="A335" t="s">
        <v>64</v>
      </c>
      <c r="B335">
        <v>3</v>
      </c>
      <c r="C335">
        <f t="shared" si="10"/>
        <v>3</v>
      </c>
      <c r="D335" t="str">
        <f t="shared" si="11"/>
        <v>HQ - CFC3</v>
      </c>
      <c r="E335">
        <v>44301</v>
      </c>
      <c r="F335">
        <v>12533035.1</v>
      </c>
      <c r="G335">
        <v>21734841.199999999</v>
      </c>
    </row>
    <row r="336" spans="1:8" x14ac:dyDescent="0.3">
      <c r="A336" t="s">
        <v>37</v>
      </c>
      <c r="B336">
        <v>23</v>
      </c>
      <c r="C336">
        <f t="shared" si="10"/>
        <v>23</v>
      </c>
      <c r="D336" t="str">
        <f t="shared" si="11"/>
        <v>Mivida-PK#14023</v>
      </c>
      <c r="E336">
        <v>44327</v>
      </c>
      <c r="F336">
        <v>1777689.2862962484</v>
      </c>
      <c r="G336">
        <v>157122573.97629625</v>
      </c>
      <c r="H336">
        <v>44342</v>
      </c>
    </row>
    <row r="337" spans="1:8" x14ac:dyDescent="0.3">
      <c r="A337" t="s">
        <v>64</v>
      </c>
      <c r="B337">
        <v>4</v>
      </c>
      <c r="C337">
        <f t="shared" si="10"/>
        <v>4</v>
      </c>
      <c r="D337" t="str">
        <f t="shared" si="11"/>
        <v>HQ - CFC4</v>
      </c>
      <c r="E337">
        <v>44342</v>
      </c>
      <c r="F337">
        <v>11480730.199999999</v>
      </c>
      <c r="G337">
        <v>33215571.399999999</v>
      </c>
    </row>
    <row r="338" spans="1:8" x14ac:dyDescent="0.3">
      <c r="A338" t="s">
        <v>50</v>
      </c>
      <c r="B338">
        <v>21</v>
      </c>
      <c r="C338">
        <f t="shared" si="10"/>
        <v>21</v>
      </c>
      <c r="D338" t="str">
        <f t="shared" si="11"/>
        <v>CFC21</v>
      </c>
      <c r="E338">
        <v>44364</v>
      </c>
      <c r="F338">
        <v>23568050.800000012</v>
      </c>
      <c r="G338">
        <v>551169121.96000004</v>
      </c>
    </row>
    <row r="339" spans="1:8" x14ac:dyDescent="0.3">
      <c r="A339" t="s">
        <v>50</v>
      </c>
      <c r="B339">
        <v>22</v>
      </c>
      <c r="C339">
        <f t="shared" si="10"/>
        <v>22</v>
      </c>
      <c r="D339" t="str">
        <f t="shared" si="11"/>
        <v>CFC22</v>
      </c>
      <c r="E339">
        <v>44376</v>
      </c>
      <c r="F339">
        <v>19833699.319999933</v>
      </c>
      <c r="G339">
        <v>571002821.27999997</v>
      </c>
    </row>
    <row r="340" spans="1:8" x14ac:dyDescent="0.3">
      <c r="A340" t="s">
        <v>59</v>
      </c>
      <c r="B340">
        <v>6</v>
      </c>
      <c r="C340">
        <f t="shared" si="10"/>
        <v>6</v>
      </c>
      <c r="D340" t="str">
        <f t="shared" si="11"/>
        <v>ORA - ZED6</v>
      </c>
      <c r="E340">
        <v>44343</v>
      </c>
      <c r="F340">
        <v>15678333.32856667</v>
      </c>
      <c r="G340">
        <v>156246633.67142382</v>
      </c>
      <c r="H340">
        <v>44355</v>
      </c>
    </row>
    <row r="341" spans="1:8" x14ac:dyDescent="0.3">
      <c r="A341" t="s">
        <v>71</v>
      </c>
      <c r="B341">
        <v>1</v>
      </c>
      <c r="C341">
        <f t="shared" si="10"/>
        <v>1</v>
      </c>
      <c r="D341" t="str">
        <f t="shared" si="11"/>
        <v>EGAT Pelletizing Plant1</v>
      </c>
      <c r="E341">
        <v>44362</v>
      </c>
      <c r="F341">
        <v>5145072.8899999997</v>
      </c>
      <c r="G341">
        <v>5145072.8899999997</v>
      </c>
    </row>
    <row r="342" spans="1:8" x14ac:dyDescent="0.3">
      <c r="A342" t="s">
        <v>72</v>
      </c>
      <c r="B342">
        <v>1</v>
      </c>
      <c r="C342">
        <f t="shared" si="10"/>
        <v>1</v>
      </c>
      <c r="D342" t="str">
        <f t="shared" si="11"/>
        <v>EGAT Pelletizing Plant-Water Tank1</v>
      </c>
      <c r="E342">
        <v>44369</v>
      </c>
      <c r="F342">
        <v>3274479.04</v>
      </c>
      <c r="G342">
        <v>3274479.04</v>
      </c>
    </row>
    <row r="343" spans="1:8" x14ac:dyDescent="0.3">
      <c r="A343" t="s">
        <v>9</v>
      </c>
      <c r="B343">
        <v>41</v>
      </c>
      <c r="C343">
        <f t="shared" si="10"/>
        <v>41</v>
      </c>
      <c r="D343" t="str">
        <f t="shared" si="11"/>
        <v>Royal City41</v>
      </c>
      <c r="E343">
        <v>44501</v>
      </c>
      <c r="F343">
        <v>5256684.0377396941</v>
      </c>
      <c r="G343">
        <v>411639043.49323499</v>
      </c>
    </row>
    <row r="344" spans="1:8" x14ac:dyDescent="0.3">
      <c r="A344" t="s">
        <v>55</v>
      </c>
      <c r="B344">
        <v>13</v>
      </c>
      <c r="C344">
        <f t="shared" si="10"/>
        <v>13</v>
      </c>
      <c r="D344" t="str">
        <f t="shared" si="11"/>
        <v>PH.2-El Sewedy Uni. - Finishes13</v>
      </c>
      <c r="E344">
        <v>44678</v>
      </c>
      <c r="F344">
        <v>13891238</v>
      </c>
      <c r="G344">
        <v>494664244.29000002</v>
      </c>
    </row>
    <row r="345" spans="1:8" x14ac:dyDescent="0.3">
      <c r="A345" t="s">
        <v>43</v>
      </c>
      <c r="B345">
        <v>21</v>
      </c>
      <c r="C345">
        <f t="shared" si="10"/>
        <v>21</v>
      </c>
      <c r="D345" t="str">
        <f t="shared" si="11"/>
        <v>Royal City - Landscape21</v>
      </c>
      <c r="E345">
        <v>44390</v>
      </c>
      <c r="F345">
        <v>4112536.4569543153</v>
      </c>
      <c r="G345">
        <v>92836040</v>
      </c>
    </row>
    <row r="346" spans="1:8" x14ac:dyDescent="0.3">
      <c r="A346" t="s">
        <v>74</v>
      </c>
      <c r="B346">
        <v>1</v>
      </c>
      <c r="C346">
        <f t="shared" si="10"/>
        <v>1</v>
      </c>
      <c r="D346" t="str">
        <f t="shared" si="11"/>
        <v>EGAT Pelletizing Plant-MEP1</v>
      </c>
      <c r="E346">
        <v>44433</v>
      </c>
      <c r="F346">
        <v>2011978.5</v>
      </c>
      <c r="G346">
        <v>2011978.5</v>
      </c>
    </row>
    <row r="347" spans="1:8" x14ac:dyDescent="0.3">
      <c r="A347" t="s">
        <v>71</v>
      </c>
      <c r="B347">
        <v>2</v>
      </c>
      <c r="C347">
        <f t="shared" si="10"/>
        <v>2</v>
      </c>
      <c r="D347" t="str">
        <f t="shared" si="11"/>
        <v>EGAT Pelletizing Plant2</v>
      </c>
      <c r="E347">
        <v>44389</v>
      </c>
      <c r="F347">
        <v>10496612.580000002</v>
      </c>
      <c r="G347">
        <v>15641685.470000001</v>
      </c>
    </row>
    <row r="348" spans="1:8" x14ac:dyDescent="0.3">
      <c r="A348" t="s">
        <v>50</v>
      </c>
      <c r="B348">
        <v>23</v>
      </c>
      <c r="C348">
        <f t="shared" si="10"/>
        <v>23</v>
      </c>
      <c r="D348" t="str">
        <f t="shared" si="11"/>
        <v>CFC23</v>
      </c>
      <c r="E348">
        <v>44426</v>
      </c>
      <c r="F348">
        <v>19569971.410000086</v>
      </c>
      <c r="G348">
        <v>590572792.69000006</v>
      </c>
    </row>
    <row r="349" spans="1:8" x14ac:dyDescent="0.3">
      <c r="A349" t="s">
        <v>60</v>
      </c>
      <c r="B349">
        <v>7</v>
      </c>
      <c r="C349">
        <f t="shared" si="10"/>
        <v>7</v>
      </c>
      <c r="D349" t="str">
        <f t="shared" si="11"/>
        <v>Katameya - Creeks7</v>
      </c>
      <c r="E349">
        <v>44404</v>
      </c>
      <c r="F349">
        <v>46826693.780000001</v>
      </c>
      <c r="G349">
        <v>204907885.72999999</v>
      </c>
    </row>
    <row r="350" spans="1:8" x14ac:dyDescent="0.3">
      <c r="A350" t="s">
        <v>66</v>
      </c>
      <c r="B350">
        <v>6</v>
      </c>
      <c r="C350">
        <f t="shared" si="10"/>
        <v>6</v>
      </c>
      <c r="D350" t="str">
        <f t="shared" si="11"/>
        <v>PKG#1786</v>
      </c>
      <c r="F350">
        <v>4524611.3441571593</v>
      </c>
      <c r="G350">
        <v>46623243.30415716</v>
      </c>
      <c r="H350">
        <v>44460</v>
      </c>
    </row>
    <row r="351" spans="1:8" x14ac:dyDescent="0.3">
      <c r="A351" t="s">
        <v>72</v>
      </c>
      <c r="B351">
        <v>2</v>
      </c>
      <c r="C351">
        <f t="shared" si="10"/>
        <v>2</v>
      </c>
      <c r="D351" t="str">
        <f t="shared" si="11"/>
        <v>EGAT Pelletizing Plant-Water Tank2</v>
      </c>
      <c r="E351">
        <v>44389</v>
      </c>
      <c r="F351">
        <v>2028589.79</v>
      </c>
      <c r="G351">
        <v>5303068.83</v>
      </c>
    </row>
    <row r="352" spans="1:8" x14ac:dyDescent="0.3">
      <c r="A352" t="s">
        <v>50</v>
      </c>
      <c r="B352">
        <v>24</v>
      </c>
      <c r="C352">
        <f t="shared" si="10"/>
        <v>24</v>
      </c>
      <c r="D352" t="str">
        <f t="shared" si="11"/>
        <v>CFC24</v>
      </c>
      <c r="E352">
        <v>44462</v>
      </c>
      <c r="F352">
        <v>14455028.519999981</v>
      </c>
      <c r="G352">
        <v>605027821.21000004</v>
      </c>
    </row>
    <row r="353" spans="1:8" x14ac:dyDescent="0.3">
      <c r="A353" t="s">
        <v>70</v>
      </c>
      <c r="B353">
        <v>18</v>
      </c>
      <c r="C353">
        <f t="shared" si="10"/>
        <v>18</v>
      </c>
      <c r="D353" t="str">
        <f t="shared" si="11"/>
        <v>PKG#17718</v>
      </c>
      <c r="E353">
        <v>44440</v>
      </c>
      <c r="F353">
        <v>12925810.519999996</v>
      </c>
      <c r="G353">
        <v>101062801.09</v>
      </c>
      <c r="H353">
        <v>44441</v>
      </c>
    </row>
    <row r="354" spans="1:8" x14ac:dyDescent="0.3">
      <c r="A354" t="s">
        <v>71</v>
      </c>
      <c r="B354">
        <v>3</v>
      </c>
      <c r="C354">
        <f t="shared" si="10"/>
        <v>3</v>
      </c>
      <c r="D354" t="str">
        <f t="shared" si="11"/>
        <v>EGAT Pelletizing Plant3</v>
      </c>
      <c r="E354">
        <v>44427</v>
      </c>
      <c r="F354">
        <v>4383722.2899999972</v>
      </c>
      <c r="G354">
        <v>20025407.759999998</v>
      </c>
    </row>
    <row r="355" spans="1:8" x14ac:dyDescent="0.3">
      <c r="A355" t="s">
        <v>72</v>
      </c>
      <c r="B355">
        <v>3</v>
      </c>
      <c r="C355">
        <f t="shared" si="10"/>
        <v>3</v>
      </c>
      <c r="D355" t="str">
        <f t="shared" si="11"/>
        <v>EGAT Pelletizing Plant-Water Tank3</v>
      </c>
      <c r="E355">
        <v>44427</v>
      </c>
      <c r="F355">
        <v>725357.84999999963</v>
      </c>
      <c r="G355">
        <v>6028426.6799999997</v>
      </c>
    </row>
    <row r="356" spans="1:8" x14ac:dyDescent="0.3">
      <c r="A356" t="s">
        <v>70</v>
      </c>
      <c r="B356">
        <v>19</v>
      </c>
      <c r="C356">
        <f t="shared" si="10"/>
        <v>19</v>
      </c>
      <c r="D356" t="str">
        <f t="shared" si="11"/>
        <v>PKG#17719</v>
      </c>
      <c r="F356">
        <v>-1E-4</v>
      </c>
      <c r="G356">
        <v>101062801.09</v>
      </c>
      <c r="H356">
        <v>44455</v>
      </c>
    </row>
    <row r="357" spans="1:8" x14ac:dyDescent="0.3">
      <c r="A357" t="s">
        <v>70</v>
      </c>
      <c r="B357">
        <v>20</v>
      </c>
      <c r="C357">
        <f t="shared" si="10"/>
        <v>20</v>
      </c>
      <c r="D357" t="str">
        <f t="shared" si="11"/>
        <v>PKG#17720</v>
      </c>
      <c r="F357">
        <v>-1E-3</v>
      </c>
      <c r="G357">
        <v>101062801.09</v>
      </c>
      <c r="H357">
        <v>44488</v>
      </c>
    </row>
    <row r="358" spans="1:8" x14ac:dyDescent="0.3">
      <c r="A358" t="s">
        <v>59</v>
      </c>
      <c r="B358">
        <v>9</v>
      </c>
      <c r="C358">
        <f t="shared" si="10"/>
        <v>9</v>
      </c>
      <c r="D358" t="str">
        <f t="shared" si="11"/>
        <v>ORA - ZED9</v>
      </c>
      <c r="E358">
        <v>44448</v>
      </c>
      <c r="F358">
        <v>29833656.45714283</v>
      </c>
      <c r="G358">
        <v>222298531.42857143</v>
      </c>
      <c r="H358">
        <v>44459</v>
      </c>
    </row>
    <row r="359" spans="1:8" x14ac:dyDescent="0.3">
      <c r="A359" t="s">
        <v>50</v>
      </c>
      <c r="B359">
        <v>25</v>
      </c>
      <c r="C359">
        <f t="shared" si="10"/>
        <v>25</v>
      </c>
      <c r="D359" t="str">
        <f t="shared" si="11"/>
        <v>CFC25</v>
      </c>
      <c r="E359">
        <v>44494</v>
      </c>
      <c r="F359">
        <v>13190112.669999957</v>
      </c>
      <c r="G359">
        <v>618217933.88</v>
      </c>
    </row>
    <row r="360" spans="1:8" x14ac:dyDescent="0.3">
      <c r="A360" t="s">
        <v>70</v>
      </c>
      <c r="B360">
        <v>21</v>
      </c>
      <c r="C360">
        <f t="shared" si="10"/>
        <v>21</v>
      </c>
      <c r="D360" t="str">
        <f t="shared" si="11"/>
        <v>PKG#17721</v>
      </c>
      <c r="F360">
        <v>-1E-4</v>
      </c>
      <c r="G360">
        <v>111518679.06</v>
      </c>
      <c r="H360">
        <v>44518</v>
      </c>
    </row>
    <row r="361" spans="1:8" x14ac:dyDescent="0.3">
      <c r="A361" t="s">
        <v>63</v>
      </c>
      <c r="B361">
        <v>9</v>
      </c>
      <c r="C361">
        <f t="shared" si="10"/>
        <v>9</v>
      </c>
      <c r="D361" t="str">
        <f t="shared" si="11"/>
        <v>Ring Road - Mounib9</v>
      </c>
      <c r="F361">
        <v>4536613.5882352944</v>
      </c>
      <c r="G361">
        <v>98438363.943000004</v>
      </c>
    </row>
    <row r="362" spans="1:8" x14ac:dyDescent="0.3">
      <c r="A362" t="s">
        <v>63</v>
      </c>
      <c r="B362">
        <v>10</v>
      </c>
      <c r="C362">
        <f t="shared" si="10"/>
        <v>10</v>
      </c>
      <c r="D362" t="str">
        <f t="shared" si="11"/>
        <v>Ring Road - Mounib10</v>
      </c>
      <c r="F362">
        <v>18316815</v>
      </c>
      <c r="G362">
        <v>116755178.943</v>
      </c>
    </row>
    <row r="363" spans="1:8" x14ac:dyDescent="0.3">
      <c r="A363" t="s">
        <v>70</v>
      </c>
      <c r="B363">
        <v>22</v>
      </c>
      <c r="C363">
        <f t="shared" si="10"/>
        <v>22</v>
      </c>
      <c r="D363" t="str">
        <f t="shared" si="11"/>
        <v>PKG#17722</v>
      </c>
      <c r="F363">
        <v>-1E-4</v>
      </c>
      <c r="G363">
        <v>122505070.54999998</v>
      </c>
      <c r="H363">
        <v>44537</v>
      </c>
    </row>
    <row r="364" spans="1:8" x14ac:dyDescent="0.3">
      <c r="A364" t="s">
        <v>72</v>
      </c>
      <c r="B364">
        <v>4</v>
      </c>
      <c r="C364">
        <f t="shared" si="10"/>
        <v>4</v>
      </c>
      <c r="D364" t="str">
        <f t="shared" si="11"/>
        <v>EGAT Pelletizing Plant-Water Tank4</v>
      </c>
      <c r="E364">
        <v>44444</v>
      </c>
      <c r="F364">
        <v>766173.48000000045</v>
      </c>
      <c r="G364">
        <v>6794600.1600000001</v>
      </c>
    </row>
    <row r="365" spans="1:8" x14ac:dyDescent="0.3">
      <c r="A365" t="s">
        <v>71</v>
      </c>
      <c r="B365">
        <v>4</v>
      </c>
      <c r="C365">
        <f t="shared" si="10"/>
        <v>4</v>
      </c>
      <c r="D365" t="str">
        <f t="shared" si="11"/>
        <v>EGAT Pelletizing Plant4</v>
      </c>
      <c r="E365">
        <v>44466</v>
      </c>
      <c r="F365">
        <v>6320391.6000000015</v>
      </c>
      <c r="G365">
        <v>26345799.359999999</v>
      </c>
    </row>
    <row r="366" spans="1:8" x14ac:dyDescent="0.3">
      <c r="A366" t="s">
        <v>63</v>
      </c>
      <c r="B366">
        <v>11</v>
      </c>
      <c r="C366">
        <f t="shared" si="10"/>
        <v>11</v>
      </c>
      <c r="D366" t="str">
        <f t="shared" si="11"/>
        <v>Ring Road - Mounib11</v>
      </c>
      <c r="E366">
        <v>44446</v>
      </c>
      <c r="F366">
        <v>30549611.056999996</v>
      </c>
      <c r="G366">
        <v>147304790</v>
      </c>
    </row>
    <row r="367" spans="1:8" x14ac:dyDescent="0.3">
      <c r="A367" t="s">
        <v>50</v>
      </c>
      <c r="B367">
        <v>26</v>
      </c>
      <c r="C367">
        <f t="shared" si="10"/>
        <v>26</v>
      </c>
      <c r="D367" t="str">
        <f t="shared" si="11"/>
        <v>CFC26</v>
      </c>
      <c r="E367">
        <v>44518</v>
      </c>
      <c r="F367">
        <v>6460765.9426511526</v>
      </c>
      <c r="G367">
        <v>624678699.82265115</v>
      </c>
    </row>
    <row r="368" spans="1:8" x14ac:dyDescent="0.3">
      <c r="A368" t="s">
        <v>64</v>
      </c>
      <c r="B368">
        <v>7</v>
      </c>
      <c r="C368">
        <f t="shared" si="10"/>
        <v>7</v>
      </c>
      <c r="D368" t="str">
        <f t="shared" si="11"/>
        <v>HQ - CFC7</v>
      </c>
      <c r="E368">
        <v>44448</v>
      </c>
      <c r="F368">
        <v>14463563.799999997</v>
      </c>
      <c r="G368">
        <v>59130669.899999999</v>
      </c>
    </row>
    <row r="369" spans="1:8" x14ac:dyDescent="0.3">
      <c r="A369" t="s">
        <v>70</v>
      </c>
      <c r="B369">
        <v>23</v>
      </c>
      <c r="C369">
        <f t="shared" si="10"/>
        <v>23</v>
      </c>
      <c r="D369" t="str">
        <f t="shared" si="11"/>
        <v>PKG#17723</v>
      </c>
      <c r="F369">
        <v>-1E-4</v>
      </c>
      <c r="G369">
        <v>130097671.64</v>
      </c>
      <c r="H369">
        <v>44565</v>
      </c>
    </row>
    <row r="370" spans="1:8" x14ac:dyDescent="0.3">
      <c r="A370" t="s">
        <v>59</v>
      </c>
      <c r="B370">
        <v>10</v>
      </c>
      <c r="C370">
        <f t="shared" si="10"/>
        <v>10</v>
      </c>
      <c r="D370" t="str">
        <f t="shared" si="11"/>
        <v>ORA - ZED10</v>
      </c>
      <c r="E370">
        <v>44465</v>
      </c>
      <c r="F370">
        <v>32858070.066666633</v>
      </c>
      <c r="G370">
        <v>252726343.06666663</v>
      </c>
    </row>
    <row r="371" spans="1:8" x14ac:dyDescent="0.3">
      <c r="A371" t="s">
        <v>70</v>
      </c>
      <c r="B371">
        <v>24</v>
      </c>
      <c r="C371">
        <f t="shared" si="10"/>
        <v>24</v>
      </c>
      <c r="D371" t="str">
        <f t="shared" si="11"/>
        <v>PKG#17724</v>
      </c>
      <c r="F371">
        <v>-1E-4</v>
      </c>
      <c r="G371">
        <v>134853540.34</v>
      </c>
      <c r="H371">
        <v>44587</v>
      </c>
    </row>
    <row r="372" spans="1:8" x14ac:dyDescent="0.3">
      <c r="A372" t="s">
        <v>43</v>
      </c>
      <c r="B372">
        <v>22</v>
      </c>
      <c r="C372">
        <f t="shared" si="10"/>
        <v>22</v>
      </c>
      <c r="D372" t="str">
        <f t="shared" si="11"/>
        <v>Royal City - Landscape22</v>
      </c>
      <c r="E372">
        <v>44501</v>
      </c>
      <c r="F372">
        <v>3299640.799999997</v>
      </c>
      <c r="G372">
        <v>96135680.799999997</v>
      </c>
    </row>
    <row r="373" spans="1:8" x14ac:dyDescent="0.3">
      <c r="A373" t="s">
        <v>71</v>
      </c>
      <c r="B373">
        <v>5</v>
      </c>
      <c r="C373">
        <f t="shared" si="10"/>
        <v>5</v>
      </c>
      <c r="D373" t="str">
        <f t="shared" si="11"/>
        <v>EGAT Pelletizing Plant5</v>
      </c>
      <c r="E373">
        <v>44489</v>
      </c>
      <c r="F373">
        <v>14624189</v>
      </c>
      <c r="G373">
        <v>40969988.359999999</v>
      </c>
    </row>
    <row r="374" spans="1:8" x14ac:dyDescent="0.3">
      <c r="A374" t="s">
        <v>72</v>
      </c>
      <c r="B374">
        <v>5</v>
      </c>
      <c r="C374">
        <f t="shared" si="10"/>
        <v>5</v>
      </c>
      <c r="D374" t="str">
        <f t="shared" si="11"/>
        <v>EGAT Pelletizing Plant-Water Tank5</v>
      </c>
      <c r="E374">
        <v>44481</v>
      </c>
      <c r="F374">
        <v>923594.33999999985</v>
      </c>
      <c r="G374">
        <v>7718194.5</v>
      </c>
    </row>
    <row r="375" spans="1:8" x14ac:dyDescent="0.3">
      <c r="A375" t="s">
        <v>70</v>
      </c>
      <c r="B375">
        <v>25</v>
      </c>
      <c r="C375">
        <f t="shared" si="10"/>
        <v>25</v>
      </c>
      <c r="D375" t="str">
        <f t="shared" si="11"/>
        <v>PKG#17725</v>
      </c>
      <c r="F375">
        <v>-1E-4</v>
      </c>
      <c r="G375">
        <v>140808056.22999999</v>
      </c>
      <c r="H375">
        <v>44620</v>
      </c>
    </row>
    <row r="376" spans="1:8" x14ac:dyDescent="0.3">
      <c r="A376" t="s">
        <v>75</v>
      </c>
      <c r="B376">
        <v>1</v>
      </c>
      <c r="C376">
        <f t="shared" si="10"/>
        <v>1</v>
      </c>
      <c r="D376" t="str">
        <f t="shared" si="11"/>
        <v>ORA - ZED - ph.021</v>
      </c>
      <c r="E376">
        <v>44482</v>
      </c>
      <c r="F376">
        <v>13196047.199999999</v>
      </c>
      <c r="G376">
        <v>13196047.199999999</v>
      </c>
      <c r="H376">
        <v>44482</v>
      </c>
    </row>
    <row r="377" spans="1:8" x14ac:dyDescent="0.3">
      <c r="A377" t="s">
        <v>64</v>
      </c>
      <c r="B377">
        <v>8</v>
      </c>
      <c r="C377">
        <f t="shared" si="10"/>
        <v>8</v>
      </c>
      <c r="D377" t="str">
        <f t="shared" si="11"/>
        <v>HQ - CFC8</v>
      </c>
      <c r="E377">
        <v>44482</v>
      </c>
      <c r="F377">
        <v>12903651.600000001</v>
      </c>
      <c r="G377">
        <v>72034321.5</v>
      </c>
      <c r="H377">
        <v>44486</v>
      </c>
    </row>
    <row r="378" spans="1:8" x14ac:dyDescent="0.3">
      <c r="A378" t="s">
        <v>63</v>
      </c>
      <c r="B378">
        <v>12</v>
      </c>
      <c r="C378">
        <f t="shared" si="10"/>
        <v>12</v>
      </c>
      <c r="D378" t="str">
        <f t="shared" si="11"/>
        <v>Ring Road - Mounib12</v>
      </c>
      <c r="E378">
        <v>44485</v>
      </c>
      <c r="F378">
        <v>20117126</v>
      </c>
      <c r="G378">
        <v>167421916</v>
      </c>
    </row>
    <row r="379" spans="1:8" x14ac:dyDescent="0.3">
      <c r="A379" t="s">
        <v>67</v>
      </c>
      <c r="B379">
        <v>7</v>
      </c>
      <c r="C379">
        <f t="shared" si="10"/>
        <v>7</v>
      </c>
      <c r="D379" t="str">
        <f t="shared" si="11"/>
        <v>Kafr Shokr 7</v>
      </c>
      <c r="F379">
        <v>31881474.949999999</v>
      </c>
      <c r="G379">
        <v>108184525</v>
      </c>
    </row>
    <row r="380" spans="1:8" x14ac:dyDescent="0.3">
      <c r="A380" t="s">
        <v>50</v>
      </c>
      <c r="B380">
        <v>27</v>
      </c>
      <c r="C380">
        <f t="shared" si="10"/>
        <v>27</v>
      </c>
      <c r="D380" t="str">
        <f t="shared" si="11"/>
        <v>CFC27</v>
      </c>
      <c r="E380">
        <v>44522</v>
      </c>
      <c r="F380">
        <v>7714993.7673488855</v>
      </c>
      <c r="G380">
        <v>632393693.59000003</v>
      </c>
    </row>
    <row r="381" spans="1:8" x14ac:dyDescent="0.3">
      <c r="A381" t="s">
        <v>71</v>
      </c>
      <c r="B381">
        <v>6</v>
      </c>
      <c r="C381">
        <f t="shared" si="10"/>
        <v>6</v>
      </c>
      <c r="D381" t="str">
        <f t="shared" si="11"/>
        <v>EGAT Pelletizing Plant6</v>
      </c>
      <c r="E381">
        <v>44514</v>
      </c>
      <c r="F381">
        <v>11102739.539999999</v>
      </c>
      <c r="G381">
        <v>52072727.899999999</v>
      </c>
    </row>
    <row r="382" spans="1:8" x14ac:dyDescent="0.3">
      <c r="A382" t="s">
        <v>72</v>
      </c>
      <c r="B382">
        <v>6</v>
      </c>
      <c r="C382">
        <f t="shared" si="10"/>
        <v>6</v>
      </c>
      <c r="D382" t="str">
        <f t="shared" si="11"/>
        <v>EGAT Pelletizing Plant-Water Tank6</v>
      </c>
      <c r="E382">
        <v>44509</v>
      </c>
      <c r="F382">
        <v>1464316.5999999996</v>
      </c>
      <c r="G382">
        <v>9182511.0999999996</v>
      </c>
    </row>
    <row r="383" spans="1:8" x14ac:dyDescent="0.3">
      <c r="A383" t="s">
        <v>64</v>
      </c>
      <c r="B383">
        <v>9</v>
      </c>
      <c r="C383">
        <f t="shared" si="10"/>
        <v>9</v>
      </c>
      <c r="D383" t="str">
        <f t="shared" si="11"/>
        <v>HQ - CFC9</v>
      </c>
      <c r="E383">
        <v>44511</v>
      </c>
      <c r="F383">
        <v>11039038.400000021</v>
      </c>
      <c r="G383">
        <v>83025202.300000012</v>
      </c>
    </row>
    <row r="384" spans="1:8" x14ac:dyDescent="0.3">
      <c r="A384" t="s">
        <v>43</v>
      </c>
      <c r="B384">
        <v>23</v>
      </c>
      <c r="C384">
        <f t="shared" si="10"/>
        <v>23</v>
      </c>
      <c r="D384" t="str">
        <f t="shared" si="11"/>
        <v>Royal City - Landscape23</v>
      </c>
      <c r="E384">
        <v>44970</v>
      </c>
      <c r="F384">
        <v>10826725.430000007</v>
      </c>
      <c r="G384">
        <v>106962406.23</v>
      </c>
    </row>
    <row r="385" spans="1:8" x14ac:dyDescent="0.3">
      <c r="A385" t="s">
        <v>63</v>
      </c>
      <c r="B385">
        <v>13</v>
      </c>
      <c r="C385">
        <f t="shared" si="10"/>
        <v>13</v>
      </c>
      <c r="D385" t="str">
        <f t="shared" si="11"/>
        <v>Ring Road - Mounib13</v>
      </c>
      <c r="E385">
        <v>44513</v>
      </c>
      <c r="F385">
        <v>56505929</v>
      </c>
      <c r="G385">
        <v>223927845</v>
      </c>
    </row>
    <row r="386" spans="1:8" x14ac:dyDescent="0.3">
      <c r="A386" t="s">
        <v>69</v>
      </c>
      <c r="B386">
        <v>3</v>
      </c>
      <c r="C386">
        <f t="shared" si="10"/>
        <v>3</v>
      </c>
      <c r="D386" t="str">
        <f t="shared" si="11"/>
        <v>Sports Hall - Finishes3</v>
      </c>
      <c r="E386">
        <v>44517</v>
      </c>
      <c r="F386">
        <v>91998353.75</v>
      </c>
      <c r="G386">
        <v>178494684.93000001</v>
      </c>
    </row>
    <row r="387" spans="1:8" x14ac:dyDescent="0.3">
      <c r="A387" t="s">
        <v>75</v>
      </c>
      <c r="B387">
        <v>2</v>
      </c>
      <c r="C387">
        <f t="shared" ref="C387:C450" si="12">ROUNDDOWN(B387,0)</f>
        <v>2</v>
      </c>
      <c r="D387" t="str">
        <f t="shared" ref="D387:D450" si="13">A387&amp;C387</f>
        <v>ORA - ZED - ph.022</v>
      </c>
      <c r="E387">
        <v>44514</v>
      </c>
      <c r="F387">
        <v>21711682.201356944</v>
      </c>
      <c r="G387">
        <v>34907729.401356943</v>
      </c>
      <c r="H387">
        <v>44514</v>
      </c>
    </row>
    <row r="388" spans="1:8" x14ac:dyDescent="0.3">
      <c r="A388" t="s">
        <v>54</v>
      </c>
      <c r="B388">
        <v>15</v>
      </c>
      <c r="C388">
        <f t="shared" si="12"/>
        <v>15</v>
      </c>
      <c r="D388" t="str">
        <f t="shared" si="13"/>
        <v>PKG#16215</v>
      </c>
      <c r="E388">
        <v>44613</v>
      </c>
      <c r="F388">
        <v>9.9999904632568359E-3</v>
      </c>
      <c r="G388">
        <v>100261400.95999999</v>
      </c>
      <c r="H388">
        <v>44627</v>
      </c>
    </row>
    <row r="389" spans="1:8" x14ac:dyDescent="0.3">
      <c r="A389" t="s">
        <v>67</v>
      </c>
      <c r="B389">
        <v>8</v>
      </c>
      <c r="C389">
        <f t="shared" si="12"/>
        <v>8</v>
      </c>
      <c r="D389" t="str">
        <f t="shared" si="13"/>
        <v>Kafr Shokr 8</v>
      </c>
      <c r="E389">
        <v>44555</v>
      </c>
      <c r="F389">
        <v>2504502</v>
      </c>
      <c r="G389">
        <v>110689027</v>
      </c>
    </row>
    <row r="390" spans="1:8" x14ac:dyDescent="0.3">
      <c r="A390" t="s">
        <v>75</v>
      </c>
      <c r="B390">
        <v>3</v>
      </c>
      <c r="C390">
        <f t="shared" si="12"/>
        <v>3</v>
      </c>
      <c r="D390" t="str">
        <f t="shared" si="13"/>
        <v>ORA - ZED - ph.023</v>
      </c>
      <c r="E390">
        <v>44579</v>
      </c>
      <c r="F390">
        <v>15579509.185629547</v>
      </c>
      <c r="G390">
        <v>50487238.58698649</v>
      </c>
      <c r="H390">
        <v>44579</v>
      </c>
    </row>
    <row r="391" spans="1:8" x14ac:dyDescent="0.3">
      <c r="A391" t="s">
        <v>64</v>
      </c>
      <c r="B391">
        <v>10</v>
      </c>
      <c r="C391">
        <f t="shared" si="12"/>
        <v>10</v>
      </c>
      <c r="D391" t="str">
        <f t="shared" si="13"/>
        <v>HQ - CFC10</v>
      </c>
      <c r="E391">
        <v>44546</v>
      </c>
      <c r="F391">
        <v>10645458.899999991</v>
      </c>
      <c r="G391">
        <v>93670661.200000003</v>
      </c>
    </row>
    <row r="392" spans="1:8" x14ac:dyDescent="0.3">
      <c r="A392" t="s">
        <v>71</v>
      </c>
      <c r="B392">
        <v>7</v>
      </c>
      <c r="C392">
        <f t="shared" si="12"/>
        <v>7</v>
      </c>
      <c r="D392" t="str">
        <f t="shared" si="13"/>
        <v>EGAT Pelletizing Plant7</v>
      </c>
      <c r="E392">
        <v>44550</v>
      </c>
      <c r="F392">
        <v>14005522.660000004</v>
      </c>
      <c r="G392">
        <v>66078250.560000002</v>
      </c>
    </row>
    <row r="393" spans="1:8" x14ac:dyDescent="0.3">
      <c r="A393" t="s">
        <v>72</v>
      </c>
      <c r="B393">
        <v>7</v>
      </c>
      <c r="C393">
        <f t="shared" si="12"/>
        <v>7</v>
      </c>
      <c r="D393" t="str">
        <f t="shared" si="13"/>
        <v>EGAT Pelletizing Plant-Water Tank7</v>
      </c>
      <c r="E393">
        <v>44539</v>
      </c>
      <c r="F393">
        <v>399729.30000000075</v>
      </c>
      <c r="G393">
        <v>9582240.4000000004</v>
      </c>
    </row>
    <row r="394" spans="1:8" x14ac:dyDescent="0.3">
      <c r="A394" t="s">
        <v>73</v>
      </c>
      <c r="B394">
        <v>6</v>
      </c>
      <c r="C394">
        <f t="shared" si="12"/>
        <v>6</v>
      </c>
      <c r="D394" t="str">
        <f t="shared" si="13"/>
        <v>MDF Factory6</v>
      </c>
      <c r="E394">
        <v>44581</v>
      </c>
      <c r="F394">
        <v>17937654.126085415</v>
      </c>
      <c r="G394">
        <v>68968353.370000005</v>
      </c>
    </row>
    <row r="395" spans="1:8" x14ac:dyDescent="0.3">
      <c r="A395" t="s">
        <v>63</v>
      </c>
      <c r="B395">
        <v>14</v>
      </c>
      <c r="C395">
        <f t="shared" si="12"/>
        <v>14</v>
      </c>
      <c r="D395" t="str">
        <f t="shared" si="13"/>
        <v>Ring Road - Mounib14</v>
      </c>
      <c r="E395">
        <v>44924</v>
      </c>
      <c r="F395">
        <v>46948185.399999976</v>
      </c>
      <c r="G395">
        <v>270876030.39999998</v>
      </c>
    </row>
    <row r="396" spans="1:8" x14ac:dyDescent="0.3">
      <c r="A396" t="s">
        <v>75</v>
      </c>
      <c r="B396">
        <v>4</v>
      </c>
      <c r="C396">
        <f t="shared" si="12"/>
        <v>4</v>
      </c>
      <c r="D396" t="str">
        <f t="shared" si="13"/>
        <v>ORA - ZED - ph.024</v>
      </c>
      <c r="E396">
        <v>44570</v>
      </c>
      <c r="F396">
        <v>34505631.696577407</v>
      </c>
      <c r="G396">
        <v>84992870.283563897</v>
      </c>
      <c r="H396">
        <v>44607</v>
      </c>
    </row>
    <row r="397" spans="1:8" x14ac:dyDescent="0.3">
      <c r="A397" t="s">
        <v>71</v>
      </c>
      <c r="B397">
        <v>8</v>
      </c>
      <c r="C397">
        <f t="shared" si="12"/>
        <v>8</v>
      </c>
      <c r="D397" t="str">
        <f t="shared" si="13"/>
        <v>EGAT Pelletizing Plant8</v>
      </c>
      <c r="E397">
        <v>44579</v>
      </c>
      <c r="F397">
        <v>12121253.25</v>
      </c>
      <c r="G397">
        <v>78199503.810000002</v>
      </c>
    </row>
    <row r="398" spans="1:8" x14ac:dyDescent="0.3">
      <c r="A398" t="s">
        <v>72</v>
      </c>
      <c r="B398">
        <v>8</v>
      </c>
      <c r="C398">
        <f t="shared" si="12"/>
        <v>8</v>
      </c>
      <c r="D398" t="str">
        <f t="shared" si="13"/>
        <v>EGAT Pelletizing Plant-Water Tank8</v>
      </c>
      <c r="E398">
        <v>44567</v>
      </c>
      <c r="F398">
        <v>307226.19999999925</v>
      </c>
      <c r="G398">
        <v>9889466.5999999996</v>
      </c>
    </row>
    <row r="399" spans="1:8" x14ac:dyDescent="0.3">
      <c r="A399" t="s">
        <v>67</v>
      </c>
      <c r="B399">
        <v>9</v>
      </c>
      <c r="C399">
        <f t="shared" si="12"/>
        <v>9</v>
      </c>
      <c r="D399" t="str">
        <f t="shared" si="13"/>
        <v>Kafr Shokr 9</v>
      </c>
      <c r="E399">
        <v>44780</v>
      </c>
      <c r="F399">
        <v>5785188</v>
      </c>
      <c r="G399">
        <v>116474215</v>
      </c>
    </row>
    <row r="400" spans="1:8" x14ac:dyDescent="0.3">
      <c r="A400" t="s">
        <v>63</v>
      </c>
      <c r="B400">
        <v>15</v>
      </c>
      <c r="C400">
        <f t="shared" si="12"/>
        <v>15</v>
      </c>
      <c r="D400" t="str">
        <f t="shared" si="13"/>
        <v>Ring Road - Mounib15</v>
      </c>
      <c r="E400">
        <v>44581</v>
      </c>
      <c r="F400">
        <v>30552404.425000012</v>
      </c>
      <c r="G400">
        <v>301428434.82499999</v>
      </c>
    </row>
    <row r="401" spans="1:8" x14ac:dyDescent="0.3">
      <c r="A401" t="s">
        <v>64</v>
      </c>
      <c r="B401">
        <v>11</v>
      </c>
      <c r="C401">
        <f t="shared" si="12"/>
        <v>11</v>
      </c>
      <c r="D401" t="str">
        <f t="shared" si="13"/>
        <v>HQ - CFC11</v>
      </c>
      <c r="E401">
        <v>44578</v>
      </c>
      <c r="F401">
        <v>21606397.899999991</v>
      </c>
      <c r="G401">
        <v>115277059.09999999</v>
      </c>
      <c r="H401">
        <v>44854</v>
      </c>
    </row>
    <row r="402" spans="1:8" x14ac:dyDescent="0.3">
      <c r="A402" t="s">
        <v>78</v>
      </c>
      <c r="B402">
        <v>1</v>
      </c>
      <c r="C402">
        <f t="shared" si="12"/>
        <v>1</v>
      </c>
      <c r="D402" t="str">
        <f t="shared" si="13"/>
        <v>Sports Hall - Finishes - ADD.011</v>
      </c>
      <c r="E402">
        <v>44614</v>
      </c>
      <c r="F402">
        <v>9145259</v>
      </c>
      <c r="G402">
        <v>9145259</v>
      </c>
    </row>
    <row r="403" spans="1:8" x14ac:dyDescent="0.3">
      <c r="A403" t="s">
        <v>73</v>
      </c>
      <c r="B403">
        <v>7</v>
      </c>
      <c r="C403">
        <f t="shared" si="12"/>
        <v>7</v>
      </c>
      <c r="D403" t="str">
        <f t="shared" si="13"/>
        <v>MDF Factory7</v>
      </c>
      <c r="E403">
        <v>44594</v>
      </c>
      <c r="F403">
        <v>16588591.019999996</v>
      </c>
      <c r="G403">
        <v>85556944.390000001</v>
      </c>
      <c r="H403">
        <v>44606</v>
      </c>
    </row>
    <row r="404" spans="1:8" x14ac:dyDescent="0.3">
      <c r="A404" t="s">
        <v>79</v>
      </c>
      <c r="B404">
        <v>1</v>
      </c>
      <c r="C404">
        <f t="shared" si="12"/>
        <v>1</v>
      </c>
      <c r="D404" t="str">
        <f t="shared" si="13"/>
        <v>Rolling Mill #4-TRAESUEZ1</v>
      </c>
      <c r="E404">
        <v>44620</v>
      </c>
      <c r="F404">
        <v>21476647.48</v>
      </c>
      <c r="G404">
        <v>21476647.48</v>
      </c>
    </row>
    <row r="405" spans="1:8" x14ac:dyDescent="0.3">
      <c r="A405" t="s">
        <v>63</v>
      </c>
      <c r="B405">
        <v>16</v>
      </c>
      <c r="C405">
        <f t="shared" si="12"/>
        <v>16</v>
      </c>
      <c r="D405" t="str">
        <f t="shared" si="13"/>
        <v>Ring Road - Mounib16</v>
      </c>
      <c r="E405">
        <v>44769</v>
      </c>
      <c r="F405">
        <v>161507041.625</v>
      </c>
      <c r="G405">
        <v>462935476.44999999</v>
      </c>
    </row>
    <row r="406" spans="1:8" x14ac:dyDescent="0.3">
      <c r="A406" t="s">
        <v>67</v>
      </c>
      <c r="B406">
        <v>10</v>
      </c>
      <c r="C406">
        <f t="shared" si="12"/>
        <v>10</v>
      </c>
      <c r="D406" t="str">
        <f t="shared" si="13"/>
        <v>Kafr Shokr 10</v>
      </c>
      <c r="E406">
        <v>44830</v>
      </c>
      <c r="F406">
        <v>2841975</v>
      </c>
      <c r="G406">
        <v>119316190</v>
      </c>
    </row>
    <row r="407" spans="1:8" x14ac:dyDescent="0.3">
      <c r="A407" t="s">
        <v>84</v>
      </c>
      <c r="B407">
        <v>1</v>
      </c>
      <c r="C407">
        <f t="shared" si="12"/>
        <v>1</v>
      </c>
      <c r="D407" t="str">
        <f t="shared" si="13"/>
        <v>New Giza Hospital1</v>
      </c>
      <c r="E407">
        <v>44606</v>
      </c>
      <c r="F407">
        <v>34312846.600000001</v>
      </c>
      <c r="G407">
        <v>34312846.600000001</v>
      </c>
    </row>
    <row r="408" spans="1:8" x14ac:dyDescent="0.3">
      <c r="A408" t="s">
        <v>71</v>
      </c>
      <c r="B408">
        <v>9</v>
      </c>
      <c r="C408">
        <f t="shared" si="12"/>
        <v>9</v>
      </c>
      <c r="D408" t="str">
        <f t="shared" si="13"/>
        <v>EGAT Pelletizing Plant9</v>
      </c>
      <c r="E408">
        <v>44616</v>
      </c>
      <c r="F408">
        <v>15797419.959999993</v>
      </c>
      <c r="G408">
        <v>93996923.769999996</v>
      </c>
    </row>
    <row r="409" spans="1:8" x14ac:dyDescent="0.3">
      <c r="A409" t="s">
        <v>72</v>
      </c>
      <c r="B409">
        <v>9</v>
      </c>
      <c r="C409">
        <f t="shared" si="12"/>
        <v>9</v>
      </c>
      <c r="D409" t="str">
        <f t="shared" si="13"/>
        <v>EGAT Pelletizing Plant-Water Tank9</v>
      </c>
      <c r="E409">
        <v>44622</v>
      </c>
      <c r="F409">
        <v>1064224</v>
      </c>
      <c r="G409">
        <v>10953690.6</v>
      </c>
    </row>
    <row r="410" spans="1:8" x14ac:dyDescent="0.3">
      <c r="A410" t="s">
        <v>79</v>
      </c>
      <c r="B410">
        <v>2</v>
      </c>
      <c r="C410">
        <f t="shared" si="12"/>
        <v>2</v>
      </c>
      <c r="D410" t="str">
        <f t="shared" si="13"/>
        <v>Rolling Mill #4-TRAESUEZ2</v>
      </c>
      <c r="E410">
        <v>44642</v>
      </c>
      <c r="F410">
        <v>13583921.529999997</v>
      </c>
      <c r="G410">
        <v>35060569.009999998</v>
      </c>
    </row>
    <row r="411" spans="1:8" x14ac:dyDescent="0.3">
      <c r="A411" t="s">
        <v>85</v>
      </c>
      <c r="B411">
        <v>1</v>
      </c>
      <c r="C411">
        <f t="shared" si="12"/>
        <v>1</v>
      </c>
      <c r="D411" t="str">
        <f t="shared" si="13"/>
        <v>EGAT-Lock &amp; Load1</v>
      </c>
      <c r="E411">
        <v>44616</v>
      </c>
      <c r="F411">
        <v>5018202.5</v>
      </c>
      <c r="G411">
        <v>5018202.5</v>
      </c>
    </row>
    <row r="412" spans="1:8" x14ac:dyDescent="0.3">
      <c r="A412" t="s">
        <v>60</v>
      </c>
      <c r="B412">
        <v>14</v>
      </c>
      <c r="C412">
        <f t="shared" si="12"/>
        <v>14</v>
      </c>
      <c r="D412" t="str">
        <f t="shared" si="13"/>
        <v>Katameya - Creeks14</v>
      </c>
      <c r="E412">
        <v>44616</v>
      </c>
      <c r="F412">
        <v>45239351.949999928</v>
      </c>
      <c r="G412">
        <v>505191976.73999995</v>
      </c>
    </row>
    <row r="413" spans="1:8" x14ac:dyDescent="0.3">
      <c r="A413" t="s">
        <v>73</v>
      </c>
      <c r="B413">
        <v>8</v>
      </c>
      <c r="C413">
        <f t="shared" si="12"/>
        <v>8</v>
      </c>
      <c r="D413" t="str">
        <f t="shared" si="13"/>
        <v>MDF Factory8</v>
      </c>
      <c r="E413">
        <v>44621</v>
      </c>
      <c r="F413">
        <v>12291002.288397416</v>
      </c>
      <c r="G413">
        <v>97340309.439999998</v>
      </c>
    </row>
    <row r="414" spans="1:8" x14ac:dyDescent="0.3">
      <c r="A414" t="s">
        <v>75</v>
      </c>
      <c r="B414">
        <v>5</v>
      </c>
      <c r="C414">
        <f t="shared" si="12"/>
        <v>5</v>
      </c>
      <c r="D414" t="str">
        <f t="shared" si="13"/>
        <v>ORA - ZED - ph.025</v>
      </c>
      <c r="E414">
        <v>44617</v>
      </c>
      <c r="F414">
        <v>9902335.4874264598</v>
      </c>
      <c r="G414">
        <v>94895205.770990357</v>
      </c>
      <c r="H414">
        <v>44643</v>
      </c>
    </row>
    <row r="415" spans="1:8" x14ac:dyDescent="0.3">
      <c r="A415" t="s">
        <v>64</v>
      </c>
      <c r="B415">
        <v>12</v>
      </c>
      <c r="C415">
        <f t="shared" si="12"/>
        <v>12</v>
      </c>
      <c r="D415" t="str">
        <f t="shared" si="13"/>
        <v>HQ - CFC12</v>
      </c>
      <c r="E415">
        <v>44616</v>
      </c>
      <c r="F415">
        <v>11990804.879999995</v>
      </c>
      <c r="G415">
        <v>127267864.5</v>
      </c>
    </row>
    <row r="416" spans="1:8" x14ac:dyDescent="0.3">
      <c r="A416" t="s">
        <v>86</v>
      </c>
      <c r="B416">
        <v>1</v>
      </c>
      <c r="C416">
        <f t="shared" si="12"/>
        <v>1</v>
      </c>
      <c r="D416" t="str">
        <f t="shared" si="13"/>
        <v>Astoria Hotel1</v>
      </c>
      <c r="E416">
        <v>44620</v>
      </c>
      <c r="F416">
        <v>6707988.5199999996</v>
      </c>
      <c r="G416">
        <v>6707988.5199999996</v>
      </c>
    </row>
    <row r="417" spans="1:8" x14ac:dyDescent="0.3">
      <c r="A417" t="s">
        <v>59</v>
      </c>
      <c r="B417">
        <v>15</v>
      </c>
      <c r="C417">
        <f t="shared" si="12"/>
        <v>15</v>
      </c>
      <c r="D417" t="str">
        <f t="shared" si="13"/>
        <v>ORA - ZED15</v>
      </c>
      <c r="F417">
        <v>27710999.547509849</v>
      </c>
      <c r="G417">
        <v>424404904.8141765</v>
      </c>
      <c r="H417">
        <v>44651</v>
      </c>
    </row>
    <row r="418" spans="1:8" x14ac:dyDescent="0.3">
      <c r="A418" t="s">
        <v>74</v>
      </c>
      <c r="B418">
        <v>2</v>
      </c>
      <c r="C418">
        <f t="shared" si="12"/>
        <v>2</v>
      </c>
      <c r="D418" t="str">
        <f t="shared" si="13"/>
        <v>EGAT Pelletizing Plant-MEP2</v>
      </c>
      <c r="E418">
        <v>44614</v>
      </c>
      <c r="F418">
        <v>112937.5</v>
      </c>
      <c r="G418">
        <v>2124916</v>
      </c>
    </row>
    <row r="419" spans="1:8" x14ac:dyDescent="0.3">
      <c r="A419" t="s">
        <v>50</v>
      </c>
      <c r="B419">
        <v>28</v>
      </c>
      <c r="C419">
        <f t="shared" si="12"/>
        <v>28</v>
      </c>
      <c r="D419" t="str">
        <f t="shared" si="13"/>
        <v>CFC28</v>
      </c>
      <c r="E419">
        <v>44690</v>
      </c>
      <c r="F419">
        <v>5026145.4699999094</v>
      </c>
      <c r="G419">
        <v>637419839.05999994</v>
      </c>
    </row>
    <row r="420" spans="1:8" x14ac:dyDescent="0.3">
      <c r="A420" t="s">
        <v>70</v>
      </c>
      <c r="B420">
        <v>34</v>
      </c>
      <c r="C420">
        <f t="shared" si="12"/>
        <v>34</v>
      </c>
      <c r="D420" t="str">
        <f t="shared" si="13"/>
        <v>PKG#17734</v>
      </c>
      <c r="F420">
        <v>3016331.1151554361</v>
      </c>
      <c r="G420">
        <v>188904459.86515543</v>
      </c>
      <c r="H420">
        <v>44713</v>
      </c>
    </row>
    <row r="421" spans="1:8" x14ac:dyDescent="0.3">
      <c r="A421" t="s">
        <v>81</v>
      </c>
      <c r="B421">
        <v>2</v>
      </c>
      <c r="C421">
        <f t="shared" si="12"/>
        <v>2</v>
      </c>
      <c r="D421" t="str">
        <f t="shared" si="13"/>
        <v>Abo Ghaleb Bridge2</v>
      </c>
      <c r="E421">
        <v>44627</v>
      </c>
      <c r="F421">
        <v>3079766.6999999993</v>
      </c>
      <c r="G421">
        <v>15845653.699999999</v>
      </c>
    </row>
    <row r="422" spans="1:8" x14ac:dyDescent="0.3">
      <c r="A422" t="s">
        <v>73</v>
      </c>
      <c r="B422">
        <v>9</v>
      </c>
      <c r="C422">
        <f t="shared" si="12"/>
        <v>9</v>
      </c>
      <c r="D422" t="str">
        <f t="shared" si="13"/>
        <v>MDF Factory9</v>
      </c>
      <c r="E422">
        <v>44658</v>
      </c>
      <c r="F422">
        <v>8038787.7699999958</v>
      </c>
      <c r="G422">
        <v>105379097.20999999</v>
      </c>
    </row>
    <row r="423" spans="1:8" x14ac:dyDescent="0.3">
      <c r="A423" t="s">
        <v>71</v>
      </c>
      <c r="B423">
        <v>10</v>
      </c>
      <c r="C423">
        <f t="shared" si="12"/>
        <v>10</v>
      </c>
      <c r="D423" t="str">
        <f t="shared" si="13"/>
        <v>EGAT Pelletizing Plant10</v>
      </c>
      <c r="E423">
        <v>44663</v>
      </c>
      <c r="F423">
        <v>13671163.109999999</v>
      </c>
      <c r="G423">
        <v>107668086.88</v>
      </c>
    </row>
    <row r="424" spans="1:8" x14ac:dyDescent="0.3">
      <c r="A424" t="s">
        <v>85</v>
      </c>
      <c r="B424">
        <v>2</v>
      </c>
      <c r="C424">
        <f t="shared" si="12"/>
        <v>2</v>
      </c>
      <c r="D424" t="str">
        <f t="shared" si="13"/>
        <v>EGAT-Lock &amp; Load2</v>
      </c>
      <c r="E424">
        <v>44626</v>
      </c>
      <c r="F424">
        <v>2362059.16</v>
      </c>
      <c r="G424">
        <v>7380261.6600000001</v>
      </c>
    </row>
    <row r="425" spans="1:8" x14ac:dyDescent="0.3">
      <c r="A425" t="s">
        <v>72</v>
      </c>
      <c r="B425">
        <v>10</v>
      </c>
      <c r="C425">
        <f t="shared" si="12"/>
        <v>10</v>
      </c>
      <c r="D425" t="str">
        <f t="shared" si="13"/>
        <v>EGAT Pelletizing Plant-Water Tank10</v>
      </c>
      <c r="E425">
        <v>44634</v>
      </c>
      <c r="F425">
        <v>3540729.8000000007</v>
      </c>
      <c r="G425">
        <v>14494420.4</v>
      </c>
    </row>
    <row r="426" spans="1:8" x14ac:dyDescent="0.3">
      <c r="A426" t="s">
        <v>89</v>
      </c>
      <c r="B426">
        <v>1</v>
      </c>
      <c r="C426">
        <f t="shared" si="12"/>
        <v>1</v>
      </c>
      <c r="D426" t="str">
        <f t="shared" si="13"/>
        <v>Sokhna Port Expansion1</v>
      </c>
      <c r="E426">
        <v>44644</v>
      </c>
      <c r="F426">
        <v>28642092.800000001</v>
      </c>
      <c r="G426">
        <v>28642092.800000001</v>
      </c>
    </row>
    <row r="427" spans="1:8" x14ac:dyDescent="0.3">
      <c r="A427" t="s">
        <v>64</v>
      </c>
      <c r="B427">
        <v>13</v>
      </c>
      <c r="C427">
        <f t="shared" si="12"/>
        <v>13</v>
      </c>
      <c r="D427" t="str">
        <f t="shared" si="13"/>
        <v>HQ - CFC13</v>
      </c>
      <c r="E427">
        <v>44648</v>
      </c>
      <c r="F427">
        <v>23373232.299999982</v>
      </c>
      <c r="G427">
        <v>150641096.79999998</v>
      </c>
    </row>
    <row r="428" spans="1:8" x14ac:dyDescent="0.3">
      <c r="A428" t="s">
        <v>59</v>
      </c>
      <c r="B428">
        <v>16</v>
      </c>
      <c r="C428">
        <f t="shared" si="12"/>
        <v>16</v>
      </c>
      <c r="D428" t="str">
        <f t="shared" si="13"/>
        <v>ORA - ZED16</v>
      </c>
      <c r="F428">
        <v>28676537.666901529</v>
      </c>
      <c r="G428">
        <v>453081442.48107803</v>
      </c>
      <c r="H428">
        <v>44663</v>
      </c>
    </row>
    <row r="429" spans="1:8" x14ac:dyDescent="0.3">
      <c r="A429" t="s">
        <v>75</v>
      </c>
      <c r="B429">
        <v>6</v>
      </c>
      <c r="C429">
        <f t="shared" si="12"/>
        <v>6</v>
      </c>
      <c r="D429" t="str">
        <f t="shared" si="13"/>
        <v>ORA - ZED - ph.026</v>
      </c>
      <c r="E429">
        <v>44691</v>
      </c>
      <c r="F429">
        <v>23225104.464319572</v>
      </c>
      <c r="G429">
        <v>118120310.23530993</v>
      </c>
    </row>
    <row r="430" spans="1:8" x14ac:dyDescent="0.3">
      <c r="A430" t="s">
        <v>81</v>
      </c>
      <c r="B430">
        <v>3</v>
      </c>
      <c r="C430">
        <f t="shared" si="12"/>
        <v>3</v>
      </c>
      <c r="D430" t="str">
        <f t="shared" si="13"/>
        <v>Abo Ghaleb Bridge3</v>
      </c>
      <c r="E430">
        <v>44655</v>
      </c>
      <c r="F430">
        <v>3857104.5</v>
      </c>
      <c r="G430">
        <v>19702758.199999999</v>
      </c>
    </row>
    <row r="431" spans="1:8" x14ac:dyDescent="0.3">
      <c r="A431" t="s">
        <v>75</v>
      </c>
      <c r="B431">
        <v>7</v>
      </c>
      <c r="C431">
        <f t="shared" si="12"/>
        <v>7</v>
      </c>
      <c r="D431" t="str">
        <f t="shared" si="13"/>
        <v>ORA - ZED - ph.027</v>
      </c>
      <c r="E431">
        <v>44780</v>
      </c>
      <c r="F431">
        <v>42383851.588843614</v>
      </c>
      <c r="G431">
        <v>160504161.82415354</v>
      </c>
    </row>
    <row r="432" spans="1:8" x14ac:dyDescent="0.3">
      <c r="A432" t="s">
        <v>59</v>
      </c>
      <c r="B432">
        <v>17</v>
      </c>
      <c r="C432">
        <f t="shared" si="12"/>
        <v>17</v>
      </c>
      <c r="D432" t="str">
        <f t="shared" si="13"/>
        <v>ORA - ZED17</v>
      </c>
      <c r="E432">
        <v>44692</v>
      </c>
      <c r="F432">
        <v>31100661.129270852</v>
      </c>
      <c r="G432">
        <v>484182103.61034888</v>
      </c>
      <c r="H432">
        <v>44692</v>
      </c>
    </row>
    <row r="433" spans="1:8" x14ac:dyDescent="0.3">
      <c r="A433" t="s">
        <v>70</v>
      </c>
      <c r="B433">
        <v>36</v>
      </c>
      <c r="C433">
        <f t="shared" si="12"/>
        <v>36</v>
      </c>
      <c r="D433" t="str">
        <f t="shared" si="13"/>
        <v>PKG#17736</v>
      </c>
      <c r="F433">
        <v>2649851.2200000286</v>
      </c>
      <c r="G433">
        <v>213241337.22000003</v>
      </c>
      <c r="H433">
        <v>44777</v>
      </c>
    </row>
    <row r="434" spans="1:8" x14ac:dyDescent="0.3">
      <c r="A434" t="s">
        <v>86</v>
      </c>
      <c r="B434">
        <v>3</v>
      </c>
      <c r="C434">
        <f t="shared" si="12"/>
        <v>3</v>
      </c>
      <c r="D434" t="str">
        <f t="shared" si="13"/>
        <v>Astoria Hotel3</v>
      </c>
      <c r="E434">
        <v>44672</v>
      </c>
      <c r="F434">
        <v>6522225.370000001</v>
      </c>
      <c r="G434">
        <v>16737694.310000001</v>
      </c>
    </row>
    <row r="435" spans="1:8" x14ac:dyDescent="0.3">
      <c r="A435" t="s">
        <v>85</v>
      </c>
      <c r="B435">
        <v>3</v>
      </c>
      <c r="C435">
        <f t="shared" si="12"/>
        <v>3</v>
      </c>
      <c r="D435" t="str">
        <f t="shared" si="13"/>
        <v>EGAT-Lock &amp; Load3</v>
      </c>
      <c r="E435">
        <v>44663</v>
      </c>
      <c r="F435">
        <v>1772326.5099999998</v>
      </c>
      <c r="G435">
        <v>9152588.1699999999</v>
      </c>
    </row>
    <row r="436" spans="1:8" x14ac:dyDescent="0.3">
      <c r="A436" t="s">
        <v>79</v>
      </c>
      <c r="B436">
        <v>3</v>
      </c>
      <c r="C436">
        <f t="shared" si="12"/>
        <v>3</v>
      </c>
      <c r="D436" t="str">
        <f t="shared" si="13"/>
        <v>Rolling Mill #4-TRAESUEZ3</v>
      </c>
      <c r="E436">
        <v>44671</v>
      </c>
      <c r="F436">
        <v>12117327.000000007</v>
      </c>
      <c r="G436">
        <v>47177896.010000005</v>
      </c>
    </row>
    <row r="437" spans="1:8" x14ac:dyDescent="0.3">
      <c r="A437" t="s">
        <v>72</v>
      </c>
      <c r="B437">
        <v>11</v>
      </c>
      <c r="C437">
        <f t="shared" si="12"/>
        <v>11</v>
      </c>
      <c r="D437" t="str">
        <f t="shared" si="13"/>
        <v>EGAT Pelletizing Plant-Water Tank11</v>
      </c>
      <c r="E437">
        <v>44796</v>
      </c>
      <c r="F437">
        <v>3753750.3199999984</v>
      </c>
      <c r="G437">
        <v>18248170.719999999</v>
      </c>
    </row>
    <row r="438" spans="1:8" x14ac:dyDescent="0.3">
      <c r="A438" t="s">
        <v>71</v>
      </c>
      <c r="B438">
        <v>11</v>
      </c>
      <c r="C438">
        <f t="shared" si="12"/>
        <v>11</v>
      </c>
      <c r="D438" t="str">
        <f t="shared" si="13"/>
        <v>EGAT Pelletizing Plant11</v>
      </c>
      <c r="E438">
        <v>44672</v>
      </c>
      <c r="F438">
        <v>14893958.070000008</v>
      </c>
      <c r="G438">
        <v>122562044.95</v>
      </c>
    </row>
    <row r="439" spans="1:8" x14ac:dyDescent="0.3">
      <c r="A439" t="s">
        <v>70</v>
      </c>
      <c r="B439">
        <v>37</v>
      </c>
      <c r="C439">
        <f t="shared" si="12"/>
        <v>37</v>
      </c>
      <c r="D439" t="str">
        <f t="shared" si="13"/>
        <v>PKG#17737</v>
      </c>
      <c r="E439">
        <v>44780</v>
      </c>
      <c r="F439">
        <v>3201524.5199999809</v>
      </c>
      <c r="G439">
        <v>255757972.06</v>
      </c>
      <c r="H439">
        <v>44787</v>
      </c>
    </row>
    <row r="440" spans="1:8" x14ac:dyDescent="0.3">
      <c r="A440" t="s">
        <v>73</v>
      </c>
      <c r="B440">
        <v>10</v>
      </c>
      <c r="C440">
        <f t="shared" si="12"/>
        <v>10</v>
      </c>
      <c r="D440" t="str">
        <f t="shared" si="13"/>
        <v>MDF Factory10</v>
      </c>
      <c r="E440">
        <v>44678</v>
      </c>
      <c r="F440">
        <v>6155129.9900000095</v>
      </c>
      <c r="G440">
        <v>111534227.2</v>
      </c>
    </row>
    <row r="441" spans="1:8" x14ac:dyDescent="0.3">
      <c r="A441" t="s">
        <v>89</v>
      </c>
      <c r="B441">
        <v>2</v>
      </c>
      <c r="C441">
        <f t="shared" si="12"/>
        <v>2</v>
      </c>
      <c r="D441" t="str">
        <f t="shared" si="13"/>
        <v>Sokhna Port Expansion2</v>
      </c>
      <c r="E441">
        <v>44668</v>
      </c>
      <c r="F441">
        <v>30329196.739999998</v>
      </c>
      <c r="G441">
        <v>58971289.539999999</v>
      </c>
    </row>
    <row r="442" spans="1:8" x14ac:dyDescent="0.3">
      <c r="A442" t="s">
        <v>81</v>
      </c>
      <c r="B442">
        <v>4</v>
      </c>
      <c r="C442">
        <f t="shared" si="12"/>
        <v>4</v>
      </c>
      <c r="D442" t="str">
        <f t="shared" si="13"/>
        <v>Abo Ghaleb Bridge4</v>
      </c>
      <c r="E442">
        <v>44782</v>
      </c>
      <c r="F442">
        <v>17739438.000000004</v>
      </c>
      <c r="G442">
        <v>37442196.200000003</v>
      </c>
    </row>
    <row r="443" spans="1:8" x14ac:dyDescent="0.3">
      <c r="A443" t="s">
        <v>71</v>
      </c>
      <c r="B443">
        <v>12</v>
      </c>
      <c r="C443">
        <f t="shared" si="12"/>
        <v>12</v>
      </c>
      <c r="D443" t="str">
        <f t="shared" si="13"/>
        <v>EGAT Pelletizing Plant12</v>
      </c>
      <c r="E443">
        <v>44704</v>
      </c>
      <c r="F443">
        <v>8116943.049999997</v>
      </c>
      <c r="G443">
        <v>130678988</v>
      </c>
    </row>
    <row r="444" spans="1:8" x14ac:dyDescent="0.3">
      <c r="A444" t="s">
        <v>79</v>
      </c>
      <c r="B444">
        <v>4</v>
      </c>
      <c r="C444">
        <f t="shared" si="12"/>
        <v>4</v>
      </c>
      <c r="D444" t="str">
        <f t="shared" si="13"/>
        <v>Rolling Mill #4-TRAESUEZ4</v>
      </c>
      <c r="E444">
        <v>44698</v>
      </c>
      <c r="F444">
        <v>8075015.7899999917</v>
      </c>
      <c r="G444">
        <v>55252911.799999997</v>
      </c>
    </row>
    <row r="445" spans="1:8" x14ac:dyDescent="0.3">
      <c r="A445" t="s">
        <v>75</v>
      </c>
      <c r="B445">
        <v>8</v>
      </c>
      <c r="C445">
        <f t="shared" si="12"/>
        <v>8</v>
      </c>
      <c r="D445" t="str">
        <f t="shared" si="13"/>
        <v>ORA - ZED - ph.028</v>
      </c>
      <c r="E445">
        <v>44719</v>
      </c>
      <c r="F445">
        <v>8766077.2795332968</v>
      </c>
      <c r="G445">
        <v>169270239.10368684</v>
      </c>
      <c r="H445">
        <v>44721</v>
      </c>
    </row>
    <row r="446" spans="1:8" x14ac:dyDescent="0.3">
      <c r="A446" t="s">
        <v>59</v>
      </c>
      <c r="B446">
        <v>18</v>
      </c>
      <c r="C446">
        <f t="shared" si="12"/>
        <v>18</v>
      </c>
      <c r="D446" t="str">
        <f t="shared" si="13"/>
        <v>ORA - ZED18</v>
      </c>
      <c r="E446">
        <v>44707</v>
      </c>
      <c r="F446">
        <v>11112905.980127275</v>
      </c>
      <c r="G446">
        <v>495295009.59047616</v>
      </c>
      <c r="H446">
        <v>44707</v>
      </c>
    </row>
    <row r="447" spans="1:8" x14ac:dyDescent="0.3">
      <c r="A447" t="s">
        <v>57</v>
      </c>
      <c r="B447">
        <v>24</v>
      </c>
      <c r="C447">
        <f t="shared" si="12"/>
        <v>24</v>
      </c>
      <c r="D447" t="str">
        <f t="shared" si="13"/>
        <v>PKG#16324</v>
      </c>
      <c r="F447">
        <v>5789760.2557910206</v>
      </c>
      <c r="G447">
        <v>115718940.93579102</v>
      </c>
      <c r="H447">
        <v>44810</v>
      </c>
    </row>
    <row r="448" spans="1:8" x14ac:dyDescent="0.3">
      <c r="A448" t="s">
        <v>70</v>
      </c>
      <c r="B448">
        <v>38</v>
      </c>
      <c r="C448">
        <f t="shared" si="12"/>
        <v>38</v>
      </c>
      <c r="D448" t="str">
        <f t="shared" si="13"/>
        <v>PKG#17738</v>
      </c>
      <c r="F448">
        <v>-0.86000323295593262</v>
      </c>
      <c r="G448">
        <v>255757972.05999672</v>
      </c>
      <c r="H448">
        <v>44788</v>
      </c>
    </row>
    <row r="449" spans="1:8" x14ac:dyDescent="0.3">
      <c r="A449" t="s">
        <v>77</v>
      </c>
      <c r="B449">
        <v>6</v>
      </c>
      <c r="C449">
        <f t="shared" si="12"/>
        <v>6</v>
      </c>
      <c r="D449" t="str">
        <f t="shared" si="13"/>
        <v>PKG#177 - SWI 076</v>
      </c>
      <c r="F449">
        <v>3141613.4180051303</v>
      </c>
      <c r="G449">
        <v>31868573.268005129</v>
      </c>
    </row>
    <row r="450" spans="1:8" x14ac:dyDescent="0.3">
      <c r="A450" t="s">
        <v>64</v>
      </c>
      <c r="B450">
        <v>15</v>
      </c>
      <c r="C450">
        <f t="shared" si="12"/>
        <v>15</v>
      </c>
      <c r="D450" t="str">
        <f t="shared" si="13"/>
        <v>HQ - CFC15</v>
      </c>
      <c r="E450">
        <v>44698</v>
      </c>
      <c r="F450">
        <v>16353901</v>
      </c>
      <c r="G450">
        <v>182179087</v>
      </c>
    </row>
    <row r="451" spans="1:8" x14ac:dyDescent="0.3">
      <c r="A451" t="s">
        <v>86</v>
      </c>
      <c r="B451">
        <v>4</v>
      </c>
      <c r="C451">
        <f t="shared" ref="C451:C514" si="14">ROUNDDOWN(B451,0)</f>
        <v>4</v>
      </c>
      <c r="D451" t="str">
        <f t="shared" ref="D451:D514" si="15">A451&amp;C451</f>
        <v>Astoria Hotel4</v>
      </c>
      <c r="E451">
        <v>44712</v>
      </c>
      <c r="F451">
        <v>5466647.2400000002</v>
      </c>
      <c r="G451">
        <v>22204341.550000001</v>
      </c>
    </row>
    <row r="452" spans="1:8" x14ac:dyDescent="0.3">
      <c r="A452" t="s">
        <v>73</v>
      </c>
      <c r="B452">
        <v>11</v>
      </c>
      <c r="C452">
        <f t="shared" si="14"/>
        <v>11</v>
      </c>
      <c r="D452" t="str">
        <f t="shared" si="15"/>
        <v>MDF Factory11</v>
      </c>
      <c r="E452">
        <v>44719</v>
      </c>
      <c r="F452">
        <v>9364100.799999997</v>
      </c>
      <c r="G452">
        <v>120898328</v>
      </c>
    </row>
    <row r="453" spans="1:8" x14ac:dyDescent="0.3">
      <c r="A453" t="s">
        <v>81</v>
      </c>
      <c r="B453">
        <v>5</v>
      </c>
      <c r="C453">
        <f t="shared" si="14"/>
        <v>5</v>
      </c>
      <c r="D453" t="str">
        <f t="shared" si="15"/>
        <v>Abo Ghaleb Bridge5</v>
      </c>
      <c r="E453">
        <v>44794</v>
      </c>
      <c r="F453">
        <v>2031888</v>
      </c>
      <c r="G453">
        <v>39474084.200000003</v>
      </c>
    </row>
    <row r="454" spans="1:8" x14ac:dyDescent="0.3">
      <c r="A454" t="s">
        <v>94</v>
      </c>
      <c r="B454">
        <v>1</v>
      </c>
      <c r="C454">
        <f t="shared" si="14"/>
        <v>1</v>
      </c>
      <c r="D454" t="str">
        <f t="shared" si="15"/>
        <v>Mivida-PK#1891</v>
      </c>
      <c r="E454">
        <v>44728</v>
      </c>
      <c r="F454">
        <v>15323108.533333333</v>
      </c>
      <c r="G454">
        <v>15323108.533333333</v>
      </c>
    </row>
    <row r="455" spans="1:8" x14ac:dyDescent="0.3">
      <c r="A455" t="s">
        <v>70</v>
      </c>
      <c r="B455">
        <v>39</v>
      </c>
      <c r="C455">
        <f t="shared" si="14"/>
        <v>39</v>
      </c>
      <c r="D455" t="str">
        <f t="shared" si="15"/>
        <v>PKG#17739</v>
      </c>
      <c r="F455">
        <v>-178832904.95999998</v>
      </c>
      <c r="G455">
        <v>190000000</v>
      </c>
      <c r="H455">
        <v>44837</v>
      </c>
    </row>
    <row r="456" spans="1:8" x14ac:dyDescent="0.3">
      <c r="A456" t="s">
        <v>57</v>
      </c>
      <c r="B456">
        <v>25</v>
      </c>
      <c r="C456">
        <f t="shared" si="14"/>
        <v>25</v>
      </c>
      <c r="D456" t="str">
        <f t="shared" si="15"/>
        <v>PKG#16325</v>
      </c>
      <c r="F456">
        <v>22617186.635736868</v>
      </c>
      <c r="G456">
        <v>145615407.70573688</v>
      </c>
      <c r="H456">
        <v>44810</v>
      </c>
    </row>
    <row r="457" spans="1:8" x14ac:dyDescent="0.3">
      <c r="A457" t="s">
        <v>77</v>
      </c>
      <c r="B457">
        <v>7</v>
      </c>
      <c r="C457">
        <f t="shared" si="14"/>
        <v>7</v>
      </c>
      <c r="D457" t="str">
        <f t="shared" si="15"/>
        <v>PKG#177 - SWI 077</v>
      </c>
      <c r="F457">
        <v>10847798.844642589</v>
      </c>
      <c r="G457">
        <v>42716372.11264772</v>
      </c>
    </row>
    <row r="458" spans="1:8" x14ac:dyDescent="0.3">
      <c r="A458" t="s">
        <v>86</v>
      </c>
      <c r="B458">
        <v>5</v>
      </c>
      <c r="C458">
        <f t="shared" si="14"/>
        <v>5</v>
      </c>
      <c r="D458" t="str">
        <f t="shared" si="15"/>
        <v>Astoria Hotel5</v>
      </c>
      <c r="E458">
        <v>44740</v>
      </c>
      <c r="F458">
        <v>3030560.1014405489</v>
      </c>
      <c r="G458">
        <v>25234901.65144055</v>
      </c>
    </row>
    <row r="459" spans="1:8" x14ac:dyDescent="0.3">
      <c r="A459" t="s">
        <v>85</v>
      </c>
      <c r="B459">
        <v>5</v>
      </c>
      <c r="C459">
        <f t="shared" si="14"/>
        <v>5</v>
      </c>
      <c r="D459" t="str">
        <f t="shared" si="15"/>
        <v>EGAT-Lock &amp; Load5</v>
      </c>
      <c r="E459">
        <v>44719</v>
      </c>
      <c r="F459">
        <v>3180176.34</v>
      </c>
      <c r="G459">
        <v>13211888.51</v>
      </c>
    </row>
    <row r="460" spans="1:8" x14ac:dyDescent="0.3">
      <c r="A460" t="s">
        <v>74</v>
      </c>
      <c r="B460">
        <v>3</v>
      </c>
      <c r="C460">
        <f t="shared" si="14"/>
        <v>3</v>
      </c>
      <c r="D460" t="str">
        <f t="shared" si="15"/>
        <v>EGAT Pelletizing Plant-MEP3</v>
      </c>
      <c r="E460">
        <v>44969</v>
      </c>
      <c r="F460">
        <v>1723067.19</v>
      </c>
      <c r="G460">
        <v>3847983.19</v>
      </c>
    </row>
    <row r="461" spans="1:8" x14ac:dyDescent="0.3">
      <c r="A461" t="s">
        <v>75</v>
      </c>
      <c r="B461">
        <v>9</v>
      </c>
      <c r="C461">
        <f t="shared" si="14"/>
        <v>9</v>
      </c>
      <c r="D461" t="str">
        <f t="shared" si="15"/>
        <v>ORA - ZED - ph.029</v>
      </c>
      <c r="E461">
        <v>44746</v>
      </c>
      <c r="F461">
        <v>8712415.4916354418</v>
      </c>
      <c r="G461">
        <v>177982654.59532228</v>
      </c>
      <c r="H461">
        <v>44781</v>
      </c>
    </row>
    <row r="462" spans="1:8" x14ac:dyDescent="0.3">
      <c r="A462" t="s">
        <v>59</v>
      </c>
      <c r="B462">
        <v>19</v>
      </c>
      <c r="C462">
        <f t="shared" si="14"/>
        <v>19</v>
      </c>
      <c r="D462" t="str">
        <f t="shared" si="15"/>
        <v>ORA - ZED19</v>
      </c>
      <c r="E462">
        <v>44740</v>
      </c>
      <c r="F462">
        <v>20070332.894132793</v>
      </c>
      <c r="G462">
        <v>515365342.48460895</v>
      </c>
      <c r="H462">
        <v>44740</v>
      </c>
    </row>
    <row r="463" spans="1:8" x14ac:dyDescent="0.3">
      <c r="A463" t="s">
        <v>79</v>
      </c>
      <c r="B463">
        <v>5</v>
      </c>
      <c r="C463">
        <f t="shared" si="14"/>
        <v>5</v>
      </c>
      <c r="D463" t="str">
        <f t="shared" si="15"/>
        <v>Rolling Mill #4-TRAESUEZ5</v>
      </c>
      <c r="E463">
        <v>44748</v>
      </c>
      <c r="F463">
        <v>9905844.4300000072</v>
      </c>
      <c r="G463">
        <v>65158756.230000004</v>
      </c>
    </row>
    <row r="464" spans="1:8" x14ac:dyDescent="0.3">
      <c r="A464" t="s">
        <v>73</v>
      </c>
      <c r="B464">
        <v>12</v>
      </c>
      <c r="C464">
        <f t="shared" si="14"/>
        <v>12</v>
      </c>
      <c r="D464" t="str">
        <f t="shared" si="15"/>
        <v>MDF Factory12</v>
      </c>
      <c r="E464">
        <v>44741</v>
      </c>
      <c r="F464">
        <v>27509389.270000011</v>
      </c>
      <c r="G464">
        <v>148407717.27000001</v>
      </c>
    </row>
    <row r="465" spans="1:8" x14ac:dyDescent="0.3">
      <c r="A465" t="s">
        <v>71</v>
      </c>
      <c r="B465">
        <v>13</v>
      </c>
      <c r="C465">
        <f t="shared" si="14"/>
        <v>13</v>
      </c>
      <c r="D465" t="str">
        <f t="shared" si="15"/>
        <v>EGAT Pelletizing Plant13</v>
      </c>
      <c r="E465">
        <v>44747</v>
      </c>
      <c r="F465">
        <v>13958441.789999992</v>
      </c>
      <c r="G465">
        <v>144637429.78999999</v>
      </c>
    </row>
    <row r="466" spans="1:8" x14ac:dyDescent="0.3">
      <c r="A466" t="s">
        <v>64</v>
      </c>
      <c r="B466">
        <v>16</v>
      </c>
      <c r="C466">
        <f t="shared" si="14"/>
        <v>16</v>
      </c>
      <c r="D466" t="str">
        <f t="shared" si="15"/>
        <v>HQ - CFC16</v>
      </c>
      <c r="E466">
        <v>44727</v>
      </c>
      <c r="F466">
        <v>8911604.3000000119</v>
      </c>
      <c r="G466">
        <v>191090691.30000001</v>
      </c>
    </row>
    <row r="467" spans="1:8" x14ac:dyDescent="0.3">
      <c r="A467" t="s">
        <v>97</v>
      </c>
      <c r="B467">
        <v>2</v>
      </c>
      <c r="C467">
        <f t="shared" si="14"/>
        <v>2</v>
      </c>
      <c r="D467" t="str">
        <f t="shared" si="15"/>
        <v>Astoria - Sharm2</v>
      </c>
      <c r="E467">
        <v>44748</v>
      </c>
      <c r="F467">
        <v>1243970</v>
      </c>
      <c r="G467">
        <v>1243970</v>
      </c>
    </row>
    <row r="468" spans="1:8" x14ac:dyDescent="0.3">
      <c r="A468" t="s">
        <v>86</v>
      </c>
      <c r="B468">
        <v>6</v>
      </c>
      <c r="C468">
        <f t="shared" si="14"/>
        <v>6</v>
      </c>
      <c r="D468" t="str">
        <f t="shared" si="15"/>
        <v>Astoria Hotel6</v>
      </c>
      <c r="E468">
        <v>44748</v>
      </c>
      <c r="F468">
        <v>14829494.34855945</v>
      </c>
      <c r="G468">
        <v>40064396</v>
      </c>
    </row>
    <row r="469" spans="1:8" x14ac:dyDescent="0.3">
      <c r="A469" t="s">
        <v>64</v>
      </c>
      <c r="B469">
        <v>17</v>
      </c>
      <c r="C469">
        <f t="shared" si="14"/>
        <v>17</v>
      </c>
      <c r="D469" t="str">
        <f t="shared" si="15"/>
        <v>HQ - CFC17</v>
      </c>
      <c r="E469">
        <v>44760</v>
      </c>
      <c r="F469">
        <v>17076484.199999988</v>
      </c>
      <c r="G469">
        <v>208167175.5</v>
      </c>
    </row>
    <row r="470" spans="1:8" x14ac:dyDescent="0.3">
      <c r="A470" t="s">
        <v>57</v>
      </c>
      <c r="B470">
        <v>26</v>
      </c>
      <c r="C470">
        <f t="shared" si="14"/>
        <v>26</v>
      </c>
      <c r="D470" t="str">
        <f t="shared" si="15"/>
        <v>PKG#16326</v>
      </c>
      <c r="F470">
        <v>20328767.653741956</v>
      </c>
      <c r="G470">
        <v>156256035.28374195</v>
      </c>
      <c r="H470">
        <v>44823</v>
      </c>
    </row>
    <row r="471" spans="1:8" x14ac:dyDescent="0.3">
      <c r="A471" t="s">
        <v>70</v>
      </c>
      <c r="B471">
        <v>41</v>
      </c>
      <c r="C471">
        <f t="shared" si="14"/>
        <v>41</v>
      </c>
      <c r="D471" t="str">
        <f t="shared" si="15"/>
        <v>PKG#17741</v>
      </c>
      <c r="F471">
        <v>-11904090.583679438</v>
      </c>
      <c r="G471">
        <v>421526736.22632056</v>
      </c>
      <c r="H471">
        <v>44887</v>
      </c>
    </row>
    <row r="472" spans="1:8" x14ac:dyDescent="0.3">
      <c r="A472" t="s">
        <v>75</v>
      </c>
      <c r="B472">
        <v>10</v>
      </c>
      <c r="C472">
        <f t="shared" si="14"/>
        <v>10</v>
      </c>
      <c r="D472" t="str">
        <f t="shared" si="15"/>
        <v>ORA - ZED - ph.0210</v>
      </c>
      <c r="E472">
        <v>44773</v>
      </c>
      <c r="F472">
        <v>25761823.862921536</v>
      </c>
      <c r="G472">
        <v>203744478.45824382</v>
      </c>
      <c r="H472">
        <v>44795</v>
      </c>
    </row>
    <row r="473" spans="1:8" x14ac:dyDescent="0.3">
      <c r="A473" t="s">
        <v>73</v>
      </c>
      <c r="B473">
        <v>13</v>
      </c>
      <c r="C473">
        <f t="shared" si="14"/>
        <v>13</v>
      </c>
      <c r="D473" t="str">
        <f t="shared" si="15"/>
        <v>MDF Factory13</v>
      </c>
      <c r="E473">
        <v>44780</v>
      </c>
      <c r="F473">
        <v>15343913.469999999</v>
      </c>
      <c r="G473">
        <v>163751630.74000001</v>
      </c>
    </row>
    <row r="474" spans="1:8" x14ac:dyDescent="0.3">
      <c r="A474" t="s">
        <v>71</v>
      </c>
      <c r="B474">
        <v>14</v>
      </c>
      <c r="C474">
        <f t="shared" si="14"/>
        <v>14</v>
      </c>
      <c r="D474" t="str">
        <f t="shared" si="15"/>
        <v>EGAT Pelletizing Plant14</v>
      </c>
      <c r="E474">
        <v>44796</v>
      </c>
      <c r="F474">
        <v>8283062.8400000036</v>
      </c>
      <c r="G474">
        <v>152920492.63</v>
      </c>
    </row>
    <row r="475" spans="1:8" x14ac:dyDescent="0.3">
      <c r="A475" t="s">
        <v>85</v>
      </c>
      <c r="B475">
        <v>6</v>
      </c>
      <c r="C475">
        <f t="shared" si="14"/>
        <v>6</v>
      </c>
      <c r="D475" t="str">
        <f t="shared" si="15"/>
        <v>EGAT-Lock &amp; Load6</v>
      </c>
      <c r="E475">
        <v>44748</v>
      </c>
      <c r="F475">
        <v>3378839.59</v>
      </c>
      <c r="G475">
        <v>16590728.1</v>
      </c>
    </row>
    <row r="476" spans="1:8" x14ac:dyDescent="0.3">
      <c r="A476" t="s">
        <v>79</v>
      </c>
      <c r="B476">
        <v>6</v>
      </c>
      <c r="C476">
        <f t="shared" si="14"/>
        <v>6</v>
      </c>
      <c r="D476" t="str">
        <f t="shared" si="15"/>
        <v>Rolling Mill #4-TRAESUEZ6</v>
      </c>
      <c r="E476">
        <v>44780</v>
      </c>
      <c r="F476">
        <v>5743581.3599999994</v>
      </c>
      <c r="G476">
        <v>70902337.590000004</v>
      </c>
    </row>
    <row r="477" spans="1:8" x14ac:dyDescent="0.3">
      <c r="A477" t="s">
        <v>59</v>
      </c>
      <c r="B477">
        <v>20</v>
      </c>
      <c r="C477">
        <f t="shared" si="14"/>
        <v>20</v>
      </c>
      <c r="D477" t="str">
        <f t="shared" si="15"/>
        <v>ORA - ZED20</v>
      </c>
      <c r="E477">
        <v>44780</v>
      </c>
      <c r="F477">
        <v>25297815.775610983</v>
      </c>
      <c r="G477">
        <v>540663158.26021993</v>
      </c>
      <c r="H477">
        <v>44801</v>
      </c>
    </row>
    <row r="478" spans="1:8" x14ac:dyDescent="0.3">
      <c r="A478" t="s">
        <v>94</v>
      </c>
      <c r="B478">
        <v>2</v>
      </c>
      <c r="C478">
        <f t="shared" si="14"/>
        <v>2</v>
      </c>
      <c r="D478" t="str">
        <f t="shared" si="15"/>
        <v>Mivida-PK#1892</v>
      </c>
      <c r="E478">
        <v>44779</v>
      </c>
      <c r="F478">
        <v>28497042.495238096</v>
      </c>
      <c r="G478">
        <v>43820151.028571427</v>
      </c>
    </row>
    <row r="479" spans="1:8" x14ac:dyDescent="0.3">
      <c r="A479" t="s">
        <v>82</v>
      </c>
      <c r="B479">
        <v>8</v>
      </c>
      <c r="C479">
        <f t="shared" si="14"/>
        <v>8</v>
      </c>
      <c r="D479" t="str">
        <f t="shared" si="15"/>
        <v>Sodic Eastown - Landscape8</v>
      </c>
      <c r="E479">
        <v>44769</v>
      </c>
      <c r="F479">
        <v>19106378.390476193</v>
      </c>
      <c r="G479">
        <v>46943391.219047621</v>
      </c>
    </row>
    <row r="480" spans="1:8" x14ac:dyDescent="0.3">
      <c r="A480" t="s">
        <v>80</v>
      </c>
      <c r="B480">
        <v>8</v>
      </c>
      <c r="C480">
        <f t="shared" si="14"/>
        <v>8</v>
      </c>
      <c r="D480" t="str">
        <f t="shared" si="15"/>
        <v>MDF Factory - Equip.8</v>
      </c>
      <c r="E480">
        <v>44775</v>
      </c>
      <c r="F480">
        <v>340101.33999999985</v>
      </c>
      <c r="G480">
        <v>11819751.779999999</v>
      </c>
    </row>
    <row r="481" spans="1:8" x14ac:dyDescent="0.3">
      <c r="A481" t="s">
        <v>97</v>
      </c>
      <c r="B481">
        <v>3</v>
      </c>
      <c r="C481">
        <f t="shared" si="14"/>
        <v>3</v>
      </c>
      <c r="D481" t="str">
        <f t="shared" si="15"/>
        <v>Astoria - Sharm3</v>
      </c>
      <c r="E481">
        <v>44782</v>
      </c>
      <c r="F481">
        <v>401082.64999999991</v>
      </c>
      <c r="G481">
        <v>1645052.65</v>
      </c>
    </row>
    <row r="482" spans="1:8" x14ac:dyDescent="0.3">
      <c r="A482" t="s">
        <v>86</v>
      </c>
      <c r="B482">
        <v>7</v>
      </c>
      <c r="C482">
        <f t="shared" si="14"/>
        <v>7</v>
      </c>
      <c r="D482" t="str">
        <f t="shared" si="15"/>
        <v>Astoria Hotel7</v>
      </c>
      <c r="E482">
        <v>44781</v>
      </c>
      <c r="F482">
        <v>11030217.630000003</v>
      </c>
      <c r="G482">
        <v>51094613.630000003</v>
      </c>
    </row>
    <row r="483" spans="1:8" x14ac:dyDescent="0.3">
      <c r="A483" t="s">
        <v>64</v>
      </c>
      <c r="B483">
        <v>18</v>
      </c>
      <c r="C483">
        <f t="shared" si="14"/>
        <v>18</v>
      </c>
      <c r="D483" t="str">
        <f t="shared" si="15"/>
        <v>HQ - CFC18</v>
      </c>
      <c r="E483">
        <v>44790</v>
      </c>
      <c r="F483">
        <v>15625697.200000018</v>
      </c>
      <c r="G483">
        <v>223792872.70000002</v>
      </c>
    </row>
    <row r="484" spans="1:8" x14ac:dyDescent="0.3">
      <c r="A484" t="s">
        <v>60</v>
      </c>
      <c r="B484">
        <v>20</v>
      </c>
      <c r="C484">
        <f t="shared" si="14"/>
        <v>20</v>
      </c>
      <c r="D484" t="str">
        <f t="shared" si="15"/>
        <v>Katameya - Creeks20</v>
      </c>
      <c r="E484">
        <v>44794</v>
      </c>
      <c r="F484">
        <v>23863809.779999852</v>
      </c>
      <c r="G484">
        <v>737934504.8499999</v>
      </c>
    </row>
    <row r="485" spans="1:8" x14ac:dyDescent="0.3">
      <c r="A485" t="s">
        <v>59</v>
      </c>
      <c r="B485">
        <v>21</v>
      </c>
      <c r="C485">
        <f t="shared" si="14"/>
        <v>21</v>
      </c>
      <c r="D485" t="str">
        <f t="shared" si="15"/>
        <v>ORA - ZED21</v>
      </c>
      <c r="E485">
        <v>44805</v>
      </c>
      <c r="F485">
        <v>9295356.7830731869</v>
      </c>
      <c r="G485">
        <v>549958515.04329312</v>
      </c>
      <c r="H485">
        <v>44815</v>
      </c>
    </row>
    <row r="486" spans="1:8" x14ac:dyDescent="0.3">
      <c r="A486" t="s">
        <v>63</v>
      </c>
      <c r="B486">
        <v>17</v>
      </c>
      <c r="C486">
        <f t="shared" si="14"/>
        <v>17</v>
      </c>
      <c r="D486" t="str">
        <f t="shared" si="15"/>
        <v>Ring Road - Mounib17</v>
      </c>
      <c r="E486">
        <v>44783</v>
      </c>
      <c r="F486">
        <v>6933306.5500000119</v>
      </c>
      <c r="G486">
        <v>469868783</v>
      </c>
    </row>
    <row r="487" spans="1:8" x14ac:dyDescent="0.3">
      <c r="A487" t="s">
        <v>75</v>
      </c>
      <c r="B487">
        <v>11</v>
      </c>
      <c r="C487">
        <f t="shared" si="14"/>
        <v>11</v>
      </c>
      <c r="D487" t="str">
        <f t="shared" si="15"/>
        <v>ORA - ZED - ph.0211</v>
      </c>
      <c r="E487">
        <v>44798</v>
      </c>
      <c r="F487">
        <v>10555360.846518099</v>
      </c>
      <c r="G487">
        <v>214299839.30476192</v>
      </c>
      <c r="H487">
        <v>44818</v>
      </c>
    </row>
    <row r="488" spans="1:8" x14ac:dyDescent="0.3">
      <c r="A488" t="s">
        <v>73</v>
      </c>
      <c r="B488">
        <v>14</v>
      </c>
      <c r="C488">
        <f t="shared" si="14"/>
        <v>14</v>
      </c>
      <c r="D488" t="str">
        <f t="shared" si="15"/>
        <v>MDF Factory14</v>
      </c>
      <c r="E488">
        <v>44810</v>
      </c>
      <c r="F488">
        <v>12301138.789999992</v>
      </c>
      <c r="G488">
        <v>176052769.53</v>
      </c>
      <c r="H488">
        <v>44829</v>
      </c>
    </row>
    <row r="489" spans="1:8" x14ac:dyDescent="0.3">
      <c r="A489" t="s">
        <v>85</v>
      </c>
      <c r="B489">
        <v>7</v>
      </c>
      <c r="C489">
        <f t="shared" si="14"/>
        <v>7</v>
      </c>
      <c r="D489" t="str">
        <f t="shared" si="15"/>
        <v>EGAT-Lock &amp; Load7</v>
      </c>
      <c r="E489">
        <v>44789</v>
      </c>
      <c r="F489">
        <v>1415984.0700000022</v>
      </c>
      <c r="G489">
        <v>18006712.170000002</v>
      </c>
    </row>
    <row r="490" spans="1:8" x14ac:dyDescent="0.3">
      <c r="A490" t="s">
        <v>94</v>
      </c>
      <c r="B490">
        <v>3</v>
      </c>
      <c r="C490">
        <f t="shared" si="14"/>
        <v>3</v>
      </c>
      <c r="D490" t="str">
        <f t="shared" si="15"/>
        <v>Mivida-PK#1893</v>
      </c>
      <c r="E490">
        <v>44808</v>
      </c>
      <c r="F490">
        <v>24279069.676190466</v>
      </c>
      <c r="G490">
        <v>68099220.704761893</v>
      </c>
    </row>
    <row r="491" spans="1:8" x14ac:dyDescent="0.3">
      <c r="A491" t="s">
        <v>79</v>
      </c>
      <c r="B491">
        <v>7</v>
      </c>
      <c r="C491">
        <f t="shared" si="14"/>
        <v>7</v>
      </c>
      <c r="D491" t="str">
        <f t="shared" si="15"/>
        <v>Rolling Mill #4-TRAESUEZ7</v>
      </c>
      <c r="E491">
        <v>44797</v>
      </c>
      <c r="F491">
        <v>16796950.930000007</v>
      </c>
      <c r="G491">
        <v>87699288.520000011</v>
      </c>
    </row>
    <row r="492" spans="1:8" x14ac:dyDescent="0.3">
      <c r="A492" t="s">
        <v>71</v>
      </c>
      <c r="B492">
        <v>15</v>
      </c>
      <c r="C492">
        <f t="shared" si="14"/>
        <v>15</v>
      </c>
      <c r="D492" t="str">
        <f t="shared" si="15"/>
        <v>EGAT Pelletizing Plant15</v>
      </c>
      <c r="E492">
        <v>44797</v>
      </c>
      <c r="F492">
        <v>20298475.01000002</v>
      </c>
      <c r="G492">
        <v>173218967.64000002</v>
      </c>
    </row>
    <row r="493" spans="1:8" x14ac:dyDescent="0.3">
      <c r="A493" t="s">
        <v>86</v>
      </c>
      <c r="B493">
        <v>8</v>
      </c>
      <c r="C493">
        <f t="shared" si="14"/>
        <v>8</v>
      </c>
      <c r="D493" t="str">
        <f t="shared" si="15"/>
        <v>Astoria Hotel8</v>
      </c>
      <c r="E493">
        <v>44812</v>
      </c>
      <c r="F493">
        <v>14516248.369999997</v>
      </c>
      <c r="G493">
        <v>65610862</v>
      </c>
    </row>
    <row r="494" spans="1:8" x14ac:dyDescent="0.3">
      <c r="A494" t="s">
        <v>97</v>
      </c>
      <c r="B494">
        <v>4</v>
      </c>
      <c r="C494">
        <f t="shared" si="14"/>
        <v>4</v>
      </c>
      <c r="D494" t="str">
        <f t="shared" si="15"/>
        <v>Astoria - Sharm4</v>
      </c>
      <c r="E494">
        <v>44809</v>
      </c>
      <c r="F494">
        <v>2440310</v>
      </c>
      <c r="G494">
        <v>4085362.65</v>
      </c>
    </row>
    <row r="495" spans="1:8" x14ac:dyDescent="0.3">
      <c r="A495" t="s">
        <v>60</v>
      </c>
      <c r="B495">
        <v>21</v>
      </c>
      <c r="C495">
        <f t="shared" si="14"/>
        <v>21</v>
      </c>
      <c r="D495" t="str">
        <f t="shared" si="15"/>
        <v>Katameya - Creeks21</v>
      </c>
      <c r="E495">
        <v>44824</v>
      </c>
      <c r="F495">
        <v>37145495.170000076</v>
      </c>
      <c r="G495">
        <v>775080000.01999998</v>
      </c>
    </row>
    <row r="496" spans="1:8" x14ac:dyDescent="0.3">
      <c r="A496" t="s">
        <v>59</v>
      </c>
      <c r="B496">
        <v>22</v>
      </c>
      <c r="C496">
        <f t="shared" si="14"/>
        <v>22</v>
      </c>
      <c r="D496" t="str">
        <f t="shared" si="15"/>
        <v>ORA - ZED22</v>
      </c>
      <c r="E496">
        <v>44819</v>
      </c>
      <c r="F496">
        <v>9997079.1376591921</v>
      </c>
      <c r="G496">
        <v>559955594.18095231</v>
      </c>
      <c r="H496">
        <v>44832</v>
      </c>
    </row>
    <row r="497" spans="1:8" x14ac:dyDescent="0.3">
      <c r="A497" t="s">
        <v>73</v>
      </c>
      <c r="B497">
        <v>15</v>
      </c>
      <c r="C497">
        <f t="shared" si="14"/>
        <v>15</v>
      </c>
      <c r="D497" t="str">
        <f t="shared" si="15"/>
        <v>MDF Factory15</v>
      </c>
      <c r="E497">
        <v>44843</v>
      </c>
      <c r="F497">
        <v>8651043.7332464159</v>
      </c>
      <c r="G497">
        <v>184308580.87</v>
      </c>
    </row>
    <row r="498" spans="1:8" x14ac:dyDescent="0.3">
      <c r="A498" t="s">
        <v>64</v>
      </c>
      <c r="B498">
        <v>19</v>
      </c>
      <c r="C498">
        <f t="shared" si="14"/>
        <v>19</v>
      </c>
      <c r="D498" t="str">
        <f t="shared" si="15"/>
        <v>HQ - CFC19</v>
      </c>
      <c r="E498">
        <v>44850</v>
      </c>
      <c r="F498">
        <v>11070593.299999982</v>
      </c>
      <c r="G498">
        <v>234863466</v>
      </c>
    </row>
    <row r="499" spans="1:8" x14ac:dyDescent="0.3">
      <c r="A499" t="s">
        <v>85</v>
      </c>
      <c r="B499">
        <v>8</v>
      </c>
      <c r="C499">
        <f t="shared" si="14"/>
        <v>8</v>
      </c>
      <c r="D499" t="str">
        <f t="shared" si="15"/>
        <v>EGAT-Lock &amp; Load8</v>
      </c>
      <c r="E499">
        <v>44815</v>
      </c>
      <c r="F499">
        <v>2786604.0999999978</v>
      </c>
      <c r="G499">
        <v>20793316.27</v>
      </c>
    </row>
    <row r="500" spans="1:8" x14ac:dyDescent="0.3">
      <c r="A500" t="s">
        <v>79</v>
      </c>
      <c r="B500">
        <v>8</v>
      </c>
      <c r="C500">
        <f t="shared" si="14"/>
        <v>8</v>
      </c>
      <c r="D500" t="str">
        <f t="shared" si="15"/>
        <v>Rolling Mill #4-TRAESUEZ8</v>
      </c>
      <c r="E500">
        <v>44831</v>
      </c>
      <c r="F500">
        <v>18519200.969999984</v>
      </c>
      <c r="G500">
        <v>106218489.48999999</v>
      </c>
    </row>
    <row r="501" spans="1:8" x14ac:dyDescent="0.3">
      <c r="A501" t="s">
        <v>63</v>
      </c>
      <c r="B501">
        <v>18</v>
      </c>
      <c r="C501">
        <f t="shared" si="14"/>
        <v>18</v>
      </c>
      <c r="D501" t="str">
        <f t="shared" si="15"/>
        <v>Ring Road - Mounib18</v>
      </c>
      <c r="E501">
        <v>44816</v>
      </c>
      <c r="F501">
        <v>4715315.1449999809</v>
      </c>
      <c r="G501">
        <v>474584098.14499998</v>
      </c>
    </row>
    <row r="502" spans="1:8" x14ac:dyDescent="0.3">
      <c r="A502" t="s">
        <v>75</v>
      </c>
      <c r="B502">
        <v>12</v>
      </c>
      <c r="C502">
        <f t="shared" si="14"/>
        <v>12</v>
      </c>
      <c r="D502" t="str">
        <f t="shared" si="15"/>
        <v>ORA - ZED - ph.0212</v>
      </c>
      <c r="E502">
        <v>44843</v>
      </c>
      <c r="F502">
        <v>16545380.542857111</v>
      </c>
      <c r="G502">
        <v>230845219.84761903</v>
      </c>
      <c r="H502">
        <v>44846</v>
      </c>
    </row>
    <row r="503" spans="1:8" x14ac:dyDescent="0.3">
      <c r="A503" t="s">
        <v>84</v>
      </c>
      <c r="B503">
        <v>9</v>
      </c>
      <c r="C503">
        <f t="shared" si="14"/>
        <v>9</v>
      </c>
      <c r="D503" t="str">
        <f t="shared" si="15"/>
        <v>New Giza Hospital9</v>
      </c>
      <c r="E503">
        <v>44826</v>
      </c>
      <c r="F503">
        <v>23318711.119999975</v>
      </c>
      <c r="G503">
        <v>196318952.56999999</v>
      </c>
    </row>
    <row r="504" spans="1:8" x14ac:dyDescent="0.3">
      <c r="A504" t="s">
        <v>94</v>
      </c>
      <c r="B504">
        <v>4</v>
      </c>
      <c r="C504">
        <f t="shared" si="14"/>
        <v>4</v>
      </c>
      <c r="D504" t="str">
        <f t="shared" si="15"/>
        <v>Mivida-PK#1894</v>
      </c>
      <c r="E504">
        <v>44843</v>
      </c>
      <c r="F504">
        <v>28546026.847619057</v>
      </c>
      <c r="G504">
        <v>96645247.552380949</v>
      </c>
    </row>
    <row r="505" spans="1:8" x14ac:dyDescent="0.3">
      <c r="A505" t="s">
        <v>71</v>
      </c>
      <c r="B505">
        <v>16</v>
      </c>
      <c r="C505">
        <f t="shared" si="14"/>
        <v>16</v>
      </c>
      <c r="D505" t="str">
        <f t="shared" si="15"/>
        <v>EGAT Pelletizing Plant16</v>
      </c>
      <c r="E505">
        <v>44844</v>
      </c>
      <c r="F505">
        <v>14282809.349999994</v>
      </c>
      <c r="G505">
        <v>187501776.99000001</v>
      </c>
    </row>
    <row r="506" spans="1:8" x14ac:dyDescent="0.3">
      <c r="A506" t="s">
        <v>86</v>
      </c>
      <c r="B506">
        <v>9</v>
      </c>
      <c r="C506">
        <f t="shared" si="14"/>
        <v>9</v>
      </c>
      <c r="D506" t="str">
        <f t="shared" si="15"/>
        <v>Astoria Hotel9</v>
      </c>
      <c r="E506">
        <v>44830</v>
      </c>
      <c r="F506">
        <v>10555127.629999995</v>
      </c>
      <c r="G506">
        <v>76165989.629999995</v>
      </c>
    </row>
    <row r="507" spans="1:8" x14ac:dyDescent="0.3">
      <c r="A507" t="s">
        <v>86</v>
      </c>
      <c r="B507">
        <v>10</v>
      </c>
      <c r="C507">
        <f t="shared" si="14"/>
        <v>10</v>
      </c>
      <c r="D507" t="str">
        <f t="shared" si="15"/>
        <v>Astoria Hotel10</v>
      </c>
      <c r="E507">
        <v>44840</v>
      </c>
      <c r="F507">
        <v>9739259.1600000113</v>
      </c>
      <c r="G507">
        <v>85905248.790000007</v>
      </c>
    </row>
    <row r="508" spans="1:8" x14ac:dyDescent="0.3">
      <c r="A508" t="s">
        <v>75</v>
      </c>
      <c r="B508">
        <v>13</v>
      </c>
      <c r="C508">
        <f t="shared" si="14"/>
        <v>13</v>
      </c>
      <c r="D508" t="str">
        <f t="shared" si="15"/>
        <v>ORA - ZED - ph.0213</v>
      </c>
      <c r="E508">
        <v>44856</v>
      </c>
      <c r="F508">
        <v>20581919.257142872</v>
      </c>
      <c r="G508">
        <v>251427139.1047619</v>
      </c>
    </row>
    <row r="509" spans="1:8" x14ac:dyDescent="0.3">
      <c r="A509" t="s">
        <v>59</v>
      </c>
      <c r="B509">
        <v>23</v>
      </c>
      <c r="C509">
        <f t="shared" si="14"/>
        <v>23</v>
      </c>
      <c r="D509" t="str">
        <f t="shared" si="15"/>
        <v>ORA - ZED23</v>
      </c>
      <c r="E509">
        <v>44861</v>
      </c>
      <c r="F509">
        <v>27314036.009523869</v>
      </c>
      <c r="G509">
        <v>587269630.19047618</v>
      </c>
    </row>
    <row r="510" spans="1:8" x14ac:dyDescent="0.3">
      <c r="A510" t="s">
        <v>97</v>
      </c>
      <c r="B510">
        <v>5</v>
      </c>
      <c r="C510">
        <f t="shared" si="14"/>
        <v>5</v>
      </c>
      <c r="D510" t="str">
        <f t="shared" si="15"/>
        <v>Astoria - Sharm5</v>
      </c>
      <c r="E510">
        <v>44840</v>
      </c>
      <c r="F510">
        <v>1055208.0000000005</v>
      </c>
      <c r="G510">
        <v>5140570.6500000004</v>
      </c>
    </row>
    <row r="511" spans="1:8" x14ac:dyDescent="0.3">
      <c r="A511" t="s">
        <v>82</v>
      </c>
      <c r="B511">
        <v>9</v>
      </c>
      <c r="C511">
        <f t="shared" si="14"/>
        <v>9</v>
      </c>
      <c r="D511" t="str">
        <f t="shared" si="15"/>
        <v>Sodic Eastown - Landscape9</v>
      </c>
      <c r="E511">
        <v>44817</v>
      </c>
      <c r="F511">
        <v>2763175.9999999925</v>
      </c>
      <c r="G511">
        <v>49706567.219047613</v>
      </c>
    </row>
    <row r="512" spans="1:8" x14ac:dyDescent="0.3">
      <c r="A512" t="s">
        <v>73</v>
      </c>
      <c r="B512">
        <v>16</v>
      </c>
      <c r="C512">
        <f t="shared" si="14"/>
        <v>16</v>
      </c>
      <c r="D512" t="str">
        <f t="shared" si="15"/>
        <v>MDF Factory16</v>
      </c>
      <c r="E512">
        <v>44871</v>
      </c>
      <c r="F512">
        <v>21753082.060000002</v>
      </c>
      <c r="G512">
        <v>206061662.93000001</v>
      </c>
    </row>
    <row r="513" spans="1:8" x14ac:dyDescent="0.3">
      <c r="A513" t="s">
        <v>84</v>
      </c>
      <c r="B513">
        <v>10</v>
      </c>
      <c r="C513">
        <f t="shared" si="14"/>
        <v>10</v>
      </c>
      <c r="D513" t="str">
        <f t="shared" si="15"/>
        <v>New Giza Hospital10</v>
      </c>
      <c r="E513">
        <v>44868</v>
      </c>
      <c r="F513">
        <v>22254898.639999986</v>
      </c>
      <c r="G513">
        <v>218573851.20999998</v>
      </c>
    </row>
    <row r="514" spans="1:8" x14ac:dyDescent="0.3">
      <c r="A514" t="s">
        <v>85</v>
      </c>
      <c r="B514">
        <v>9</v>
      </c>
      <c r="C514">
        <f t="shared" si="14"/>
        <v>9</v>
      </c>
      <c r="D514" t="str">
        <f t="shared" si="15"/>
        <v>EGAT-Lock &amp; Load9</v>
      </c>
      <c r="E514">
        <v>44852</v>
      </c>
      <c r="F514">
        <v>3980460.75</v>
      </c>
      <c r="G514">
        <v>24773777.02</v>
      </c>
    </row>
    <row r="515" spans="1:8" x14ac:dyDescent="0.3">
      <c r="A515" t="s">
        <v>64</v>
      </c>
      <c r="B515">
        <v>20</v>
      </c>
      <c r="C515">
        <f t="shared" ref="C515:C578" si="16">ROUNDDOWN(B515,0)</f>
        <v>20</v>
      </c>
      <c r="D515" t="str">
        <f t="shared" ref="D515:D578" si="17">A515&amp;C515</f>
        <v>HQ - CFC20</v>
      </c>
      <c r="E515">
        <v>44845</v>
      </c>
      <c r="F515">
        <v>43687204.699999988</v>
      </c>
      <c r="G515">
        <v>278550670.69999999</v>
      </c>
      <c r="H515">
        <v>44851</v>
      </c>
    </row>
    <row r="516" spans="1:8" x14ac:dyDescent="0.3">
      <c r="A516" t="s">
        <v>79</v>
      </c>
      <c r="B516">
        <v>9</v>
      </c>
      <c r="C516">
        <f t="shared" si="16"/>
        <v>9</v>
      </c>
      <c r="D516" t="str">
        <f t="shared" si="17"/>
        <v>Rolling Mill #4-TRAESUEZ9</v>
      </c>
      <c r="E516">
        <v>44872</v>
      </c>
      <c r="F516">
        <v>17686791.210000008</v>
      </c>
      <c r="G516">
        <v>123905280.7</v>
      </c>
    </row>
    <row r="517" spans="1:8" x14ac:dyDescent="0.3">
      <c r="A517" t="s">
        <v>94</v>
      </c>
      <c r="B517">
        <v>5</v>
      </c>
      <c r="C517">
        <f t="shared" si="16"/>
        <v>5</v>
      </c>
      <c r="D517" t="str">
        <f t="shared" si="17"/>
        <v>Mivida-PK#1895</v>
      </c>
      <c r="E517">
        <v>44870</v>
      </c>
      <c r="F517">
        <v>57245166.787619054</v>
      </c>
      <c r="G517">
        <v>153890414.34</v>
      </c>
    </row>
    <row r="518" spans="1:8" x14ac:dyDescent="0.3">
      <c r="A518" t="s">
        <v>57</v>
      </c>
      <c r="B518">
        <v>29</v>
      </c>
      <c r="C518">
        <f t="shared" si="16"/>
        <v>29</v>
      </c>
      <c r="D518" t="str">
        <f t="shared" si="17"/>
        <v>PKG#16329</v>
      </c>
      <c r="F518">
        <v>17622733.919999987</v>
      </c>
      <c r="G518">
        <v>181831948.64999998</v>
      </c>
      <c r="H518">
        <v>44941</v>
      </c>
    </row>
    <row r="519" spans="1:8" x14ac:dyDescent="0.3">
      <c r="A519" t="s">
        <v>86</v>
      </c>
      <c r="B519">
        <v>11</v>
      </c>
      <c r="C519">
        <f t="shared" si="16"/>
        <v>11</v>
      </c>
      <c r="D519" t="str">
        <f t="shared" si="17"/>
        <v>Astoria Hotel11</v>
      </c>
      <c r="E519">
        <v>44865</v>
      </c>
      <c r="F519">
        <v>22454296.859999999</v>
      </c>
      <c r="G519">
        <v>108359545.65000001</v>
      </c>
    </row>
    <row r="520" spans="1:8" x14ac:dyDescent="0.3">
      <c r="A520" t="s">
        <v>71</v>
      </c>
      <c r="B520">
        <v>17</v>
      </c>
      <c r="C520">
        <f t="shared" si="16"/>
        <v>17</v>
      </c>
      <c r="D520" t="str">
        <f t="shared" si="17"/>
        <v>EGAT Pelletizing Plant17</v>
      </c>
      <c r="E520">
        <v>44888</v>
      </c>
      <c r="F520">
        <v>16943574.979999989</v>
      </c>
      <c r="G520">
        <v>204445351.97</v>
      </c>
    </row>
    <row r="521" spans="1:8" x14ac:dyDescent="0.3">
      <c r="A521" t="s">
        <v>97</v>
      </c>
      <c r="B521">
        <v>6</v>
      </c>
      <c r="C521">
        <f t="shared" si="16"/>
        <v>6</v>
      </c>
      <c r="D521" t="str">
        <f t="shared" si="17"/>
        <v>Astoria - Sharm6</v>
      </c>
      <c r="E521">
        <v>44864</v>
      </c>
      <c r="F521">
        <v>314831.48999999929</v>
      </c>
      <c r="G521">
        <v>5455402.1399999997</v>
      </c>
    </row>
    <row r="522" spans="1:8" x14ac:dyDescent="0.3">
      <c r="A522" t="s">
        <v>85</v>
      </c>
      <c r="B522">
        <v>10</v>
      </c>
      <c r="C522">
        <f t="shared" si="16"/>
        <v>10</v>
      </c>
      <c r="D522" t="str">
        <f t="shared" si="17"/>
        <v>EGAT-Lock &amp; Load10</v>
      </c>
      <c r="E522">
        <v>44868</v>
      </c>
      <c r="F522">
        <v>1157252.5599999987</v>
      </c>
      <c r="G522">
        <v>25931029.579999998</v>
      </c>
    </row>
    <row r="523" spans="1:8" x14ac:dyDescent="0.3">
      <c r="A523" t="s">
        <v>86</v>
      </c>
      <c r="B523">
        <v>12</v>
      </c>
      <c r="C523">
        <f t="shared" si="16"/>
        <v>12</v>
      </c>
      <c r="D523" t="str">
        <f t="shared" si="17"/>
        <v>Astoria Hotel12</v>
      </c>
      <c r="E523">
        <v>44875</v>
      </c>
      <c r="F523">
        <v>7707398.9399999976</v>
      </c>
      <c r="G523">
        <v>116066944.59</v>
      </c>
    </row>
    <row r="524" spans="1:8" x14ac:dyDescent="0.3">
      <c r="A524" t="s">
        <v>79</v>
      </c>
      <c r="B524">
        <v>10</v>
      </c>
      <c r="C524">
        <f t="shared" si="16"/>
        <v>10</v>
      </c>
      <c r="D524" t="str">
        <f t="shared" si="17"/>
        <v>Rolling Mill #4-TRAESUEZ10</v>
      </c>
      <c r="E524">
        <v>44909</v>
      </c>
      <c r="F524">
        <v>15395023.200000003</v>
      </c>
      <c r="G524">
        <v>139300303.90000001</v>
      </c>
    </row>
    <row r="525" spans="1:8" x14ac:dyDescent="0.3">
      <c r="A525" t="s">
        <v>64</v>
      </c>
      <c r="B525">
        <v>21</v>
      </c>
      <c r="C525">
        <f t="shared" si="16"/>
        <v>21</v>
      </c>
      <c r="D525" t="str">
        <f t="shared" si="17"/>
        <v>HQ - CFC21</v>
      </c>
      <c r="E525">
        <v>44885</v>
      </c>
      <c r="F525">
        <v>6969185.8999999762</v>
      </c>
      <c r="G525">
        <v>285519856.59999996</v>
      </c>
    </row>
    <row r="526" spans="1:8" x14ac:dyDescent="0.3">
      <c r="A526" t="s">
        <v>75</v>
      </c>
      <c r="B526">
        <v>14</v>
      </c>
      <c r="C526">
        <f t="shared" si="16"/>
        <v>14</v>
      </c>
      <c r="D526" t="str">
        <f t="shared" si="17"/>
        <v>ORA - ZED - ph.0214</v>
      </c>
      <c r="E526">
        <v>44910</v>
      </c>
      <c r="F526">
        <v>19311587.793406367</v>
      </c>
      <c r="G526">
        <v>270738726.89816827</v>
      </c>
    </row>
    <row r="527" spans="1:8" x14ac:dyDescent="0.3">
      <c r="A527" t="s">
        <v>73</v>
      </c>
      <c r="B527">
        <v>17</v>
      </c>
      <c r="C527">
        <f t="shared" si="16"/>
        <v>17</v>
      </c>
      <c r="D527" t="str">
        <f t="shared" si="17"/>
        <v>MDF Factory17</v>
      </c>
      <c r="E527">
        <v>44888</v>
      </c>
      <c r="F527">
        <v>3503748.6999999881</v>
      </c>
      <c r="G527">
        <v>209565411.63</v>
      </c>
    </row>
    <row r="528" spans="1:8" x14ac:dyDescent="0.3">
      <c r="A528" t="s">
        <v>82</v>
      </c>
      <c r="B528">
        <v>10</v>
      </c>
      <c r="C528">
        <f t="shared" si="16"/>
        <v>10</v>
      </c>
      <c r="D528" t="str">
        <f t="shared" si="17"/>
        <v>Sodic Eastown - Landscape10</v>
      </c>
      <c r="E528">
        <v>44854</v>
      </c>
      <c r="F528">
        <v>1723810.5333333388</v>
      </c>
      <c r="G528">
        <v>51430377.752380952</v>
      </c>
      <c r="H528">
        <v>44854</v>
      </c>
    </row>
    <row r="529" spans="1:8" x14ac:dyDescent="0.3">
      <c r="A529" t="s">
        <v>82</v>
      </c>
      <c r="B529">
        <v>11</v>
      </c>
      <c r="C529">
        <f t="shared" si="16"/>
        <v>11</v>
      </c>
      <c r="D529" t="str">
        <f t="shared" si="17"/>
        <v>Sodic Eastown - Landscape11</v>
      </c>
      <c r="E529">
        <v>44872</v>
      </c>
      <c r="F529">
        <v>1095191.514285706</v>
      </c>
      <c r="G529">
        <v>52525569.266666658</v>
      </c>
      <c r="H529">
        <v>44880</v>
      </c>
    </row>
    <row r="530" spans="1:8" x14ac:dyDescent="0.3">
      <c r="A530" t="s">
        <v>84</v>
      </c>
      <c r="B530">
        <v>11</v>
      </c>
      <c r="C530">
        <f t="shared" si="16"/>
        <v>11</v>
      </c>
      <c r="D530" t="str">
        <f t="shared" si="17"/>
        <v>New Giza Hospital11</v>
      </c>
      <c r="E530">
        <v>44902</v>
      </c>
      <c r="F530">
        <v>29701638.200000018</v>
      </c>
      <c r="G530">
        <v>248275489.41</v>
      </c>
    </row>
    <row r="531" spans="1:8" x14ac:dyDescent="0.3">
      <c r="A531" t="s">
        <v>82</v>
      </c>
      <c r="B531">
        <v>12</v>
      </c>
      <c r="C531">
        <f t="shared" si="16"/>
        <v>12</v>
      </c>
      <c r="D531" t="str">
        <f t="shared" si="17"/>
        <v>Sodic Eastown - Landscape12</v>
      </c>
      <c r="E531">
        <v>44885</v>
      </c>
      <c r="F531">
        <v>1256657.104761906</v>
      </c>
      <c r="G531">
        <v>55165083.504761904</v>
      </c>
      <c r="H531">
        <v>44887</v>
      </c>
    </row>
    <row r="532" spans="1:8" x14ac:dyDescent="0.3">
      <c r="A532" t="s">
        <v>94</v>
      </c>
      <c r="B532">
        <v>6</v>
      </c>
      <c r="C532">
        <f t="shared" si="16"/>
        <v>6</v>
      </c>
      <c r="D532" t="str">
        <f t="shared" si="17"/>
        <v>Mivida-PK#1896</v>
      </c>
      <c r="E532">
        <v>44900</v>
      </c>
      <c r="F532">
        <v>-1E-4</v>
      </c>
      <c r="G532">
        <v>153890414.34</v>
      </c>
    </row>
    <row r="533" spans="1:8" x14ac:dyDescent="0.3">
      <c r="A533" t="s">
        <v>86</v>
      </c>
      <c r="B533">
        <v>13</v>
      </c>
      <c r="C533">
        <f t="shared" si="16"/>
        <v>13</v>
      </c>
      <c r="D533" t="str">
        <f t="shared" si="17"/>
        <v>Astoria Hotel13</v>
      </c>
      <c r="E533">
        <v>44893</v>
      </c>
      <c r="F533">
        <v>11273556.709999993</v>
      </c>
      <c r="G533">
        <v>127340501.3</v>
      </c>
    </row>
    <row r="534" spans="1:8" x14ac:dyDescent="0.3">
      <c r="A534" t="s">
        <v>96</v>
      </c>
      <c r="B534">
        <v>4</v>
      </c>
      <c r="C534">
        <f t="shared" si="16"/>
        <v>4</v>
      </c>
      <c r="D534" t="str">
        <f t="shared" si="17"/>
        <v>6TH October tunnel4</v>
      </c>
      <c r="E534">
        <v>44878</v>
      </c>
      <c r="F534">
        <v>7663602.6399999987</v>
      </c>
      <c r="G534">
        <v>12262958.789999999</v>
      </c>
      <c r="H534">
        <v>44879</v>
      </c>
    </row>
    <row r="535" spans="1:8" x14ac:dyDescent="0.3">
      <c r="A535" t="s">
        <v>96</v>
      </c>
      <c r="B535">
        <v>5</v>
      </c>
      <c r="C535">
        <f t="shared" si="16"/>
        <v>5</v>
      </c>
      <c r="D535" t="str">
        <f t="shared" si="17"/>
        <v>6TH October tunnel5</v>
      </c>
      <c r="E535">
        <v>44882</v>
      </c>
      <c r="F535">
        <v>6157467.5499999989</v>
      </c>
      <c r="G535">
        <v>17807278.449999999</v>
      </c>
      <c r="H535">
        <v>44890</v>
      </c>
    </row>
    <row r="536" spans="1:8" x14ac:dyDescent="0.3">
      <c r="A536" t="s">
        <v>71</v>
      </c>
      <c r="B536">
        <v>18</v>
      </c>
      <c r="C536">
        <f t="shared" si="16"/>
        <v>18</v>
      </c>
      <c r="D536" t="str">
        <f t="shared" si="17"/>
        <v>EGAT Pelletizing Plant18</v>
      </c>
      <c r="E536">
        <v>44914</v>
      </c>
      <c r="F536">
        <v>13727755.25</v>
      </c>
      <c r="G536">
        <v>218173107.22</v>
      </c>
    </row>
    <row r="537" spans="1:8" x14ac:dyDescent="0.3">
      <c r="A537" t="s">
        <v>73</v>
      </c>
      <c r="B537">
        <v>18</v>
      </c>
      <c r="C537">
        <f t="shared" si="16"/>
        <v>18</v>
      </c>
      <c r="D537" t="str">
        <f t="shared" si="17"/>
        <v>MDF Factory18</v>
      </c>
      <c r="E537">
        <v>44906</v>
      </c>
      <c r="F537">
        <v>4093790.1299999952</v>
      </c>
      <c r="G537">
        <v>213659201.75999999</v>
      </c>
    </row>
    <row r="538" spans="1:8" x14ac:dyDescent="0.3">
      <c r="A538" t="s">
        <v>85</v>
      </c>
      <c r="B538">
        <v>11</v>
      </c>
      <c r="C538">
        <f t="shared" si="16"/>
        <v>11</v>
      </c>
      <c r="D538" t="str">
        <f t="shared" si="17"/>
        <v>EGAT-Lock &amp; Load11</v>
      </c>
      <c r="E538">
        <v>44902</v>
      </c>
      <c r="F538">
        <v>1992889.6500000022</v>
      </c>
      <c r="G538">
        <v>27923919.23</v>
      </c>
    </row>
    <row r="539" spans="1:8" x14ac:dyDescent="0.3">
      <c r="A539" t="s">
        <v>94</v>
      </c>
      <c r="B539">
        <v>7</v>
      </c>
      <c r="C539">
        <f t="shared" si="16"/>
        <v>7</v>
      </c>
      <c r="D539" t="str">
        <f t="shared" si="17"/>
        <v>Mivida-PK#1897</v>
      </c>
      <c r="E539">
        <v>44900</v>
      </c>
      <c r="F539">
        <v>39773865.307619065</v>
      </c>
      <c r="G539">
        <v>193664279.64761907</v>
      </c>
    </row>
    <row r="540" spans="1:8" x14ac:dyDescent="0.3">
      <c r="A540" t="s">
        <v>60</v>
      </c>
      <c r="B540">
        <v>24</v>
      </c>
      <c r="C540">
        <f t="shared" si="16"/>
        <v>24</v>
      </c>
      <c r="D540" t="str">
        <f t="shared" si="17"/>
        <v>Katameya - Creeks24</v>
      </c>
      <c r="E540">
        <v>44921</v>
      </c>
      <c r="F540">
        <v>30975620.820000052</v>
      </c>
      <c r="G540">
        <v>858923356.91000009</v>
      </c>
    </row>
    <row r="541" spans="1:8" x14ac:dyDescent="0.3">
      <c r="A541" t="s">
        <v>75</v>
      </c>
      <c r="B541">
        <v>15</v>
      </c>
      <c r="C541">
        <f t="shared" si="16"/>
        <v>15</v>
      </c>
      <c r="D541" t="str">
        <f t="shared" si="17"/>
        <v>ORA - ZED - ph.0215</v>
      </c>
      <c r="E541">
        <v>44915</v>
      </c>
      <c r="F541">
        <v>14179983.454212666</v>
      </c>
      <c r="G541">
        <v>284918710.35238093</v>
      </c>
    </row>
    <row r="542" spans="1:8" x14ac:dyDescent="0.3">
      <c r="A542" t="s">
        <v>84</v>
      </c>
      <c r="B542">
        <v>12</v>
      </c>
      <c r="C542">
        <f t="shared" si="16"/>
        <v>12</v>
      </c>
      <c r="D542" t="str">
        <f t="shared" si="17"/>
        <v>New Giza Hospital12</v>
      </c>
      <c r="E542">
        <v>44924</v>
      </c>
      <c r="F542">
        <v>25988546.640000015</v>
      </c>
      <c r="G542">
        <v>274264036.05000001</v>
      </c>
    </row>
    <row r="543" spans="1:8" x14ac:dyDescent="0.3">
      <c r="A543" t="s">
        <v>79</v>
      </c>
      <c r="B543">
        <v>11</v>
      </c>
      <c r="C543">
        <f t="shared" si="16"/>
        <v>11</v>
      </c>
      <c r="D543" t="str">
        <f t="shared" si="17"/>
        <v>Rolling Mill #4-TRAESUEZ11</v>
      </c>
      <c r="E543">
        <v>44943</v>
      </c>
      <c r="F543">
        <v>16145745</v>
      </c>
      <c r="G543">
        <v>155446048.90000001</v>
      </c>
    </row>
    <row r="544" spans="1:8" x14ac:dyDescent="0.3">
      <c r="A544" t="s">
        <v>86</v>
      </c>
      <c r="B544">
        <v>14</v>
      </c>
      <c r="C544">
        <f t="shared" si="16"/>
        <v>14</v>
      </c>
      <c r="D544" t="str">
        <f t="shared" si="17"/>
        <v>Astoria Hotel14</v>
      </c>
      <c r="E544">
        <v>44915</v>
      </c>
      <c r="F544">
        <v>13597376.250000015</v>
      </c>
      <c r="G544">
        <v>140937877.55000001</v>
      </c>
    </row>
    <row r="545" spans="1:8" x14ac:dyDescent="0.3">
      <c r="A545" t="s">
        <v>104</v>
      </c>
      <c r="B545">
        <v>1</v>
      </c>
      <c r="C545">
        <f t="shared" si="16"/>
        <v>1</v>
      </c>
      <c r="D545" t="str">
        <f t="shared" si="17"/>
        <v>ORA - ZED - Landscape1</v>
      </c>
      <c r="E545">
        <v>44915</v>
      </c>
      <c r="F545">
        <v>2611606.8285714285</v>
      </c>
      <c r="G545">
        <v>2611606.8285714285</v>
      </c>
    </row>
    <row r="546" spans="1:8" x14ac:dyDescent="0.3">
      <c r="A546" t="s">
        <v>73</v>
      </c>
      <c r="B546">
        <v>19</v>
      </c>
      <c r="C546">
        <f t="shared" si="16"/>
        <v>19</v>
      </c>
      <c r="D546" t="str">
        <f t="shared" si="17"/>
        <v>MDF Factory19</v>
      </c>
      <c r="E546">
        <v>44923</v>
      </c>
      <c r="F546">
        <v>12077854.330000013</v>
      </c>
      <c r="G546">
        <v>225737056.09</v>
      </c>
    </row>
    <row r="547" spans="1:8" x14ac:dyDescent="0.3">
      <c r="A547" t="s">
        <v>105</v>
      </c>
      <c r="B547">
        <v>1</v>
      </c>
      <c r="C547">
        <f t="shared" si="16"/>
        <v>1</v>
      </c>
      <c r="D547" t="str">
        <f t="shared" si="17"/>
        <v>Wady Halfa1</v>
      </c>
      <c r="E547">
        <v>44913</v>
      </c>
      <c r="F547">
        <v>3078932.9</v>
      </c>
      <c r="G547">
        <v>3078932.9</v>
      </c>
    </row>
    <row r="548" spans="1:8" x14ac:dyDescent="0.3">
      <c r="A548" t="s">
        <v>64</v>
      </c>
      <c r="B548">
        <v>24</v>
      </c>
      <c r="C548">
        <f t="shared" si="16"/>
        <v>24</v>
      </c>
      <c r="D548" t="str">
        <f t="shared" si="17"/>
        <v>HQ - CFC24</v>
      </c>
      <c r="E548">
        <v>44922</v>
      </c>
      <c r="F548">
        <v>25568878.300000072</v>
      </c>
      <c r="G548">
        <v>320704119.60000002</v>
      </c>
    </row>
    <row r="549" spans="1:8" x14ac:dyDescent="0.3">
      <c r="A549" t="s">
        <v>94</v>
      </c>
      <c r="B549">
        <v>8</v>
      </c>
      <c r="C549">
        <f t="shared" si="16"/>
        <v>8</v>
      </c>
      <c r="D549" t="str">
        <f t="shared" si="17"/>
        <v>Mivida-PK#1898</v>
      </c>
      <c r="E549">
        <v>44927</v>
      </c>
      <c r="F549">
        <v>90047890.802380979</v>
      </c>
      <c r="G549">
        <v>283712170.45000005</v>
      </c>
    </row>
    <row r="550" spans="1:8" x14ac:dyDescent="0.3">
      <c r="A550" t="s">
        <v>59</v>
      </c>
      <c r="B550">
        <v>24</v>
      </c>
      <c r="C550">
        <f t="shared" si="16"/>
        <v>24</v>
      </c>
      <c r="D550" t="str">
        <f t="shared" si="17"/>
        <v>ORA - ZED24</v>
      </c>
      <c r="E550">
        <v>44976</v>
      </c>
      <c r="F550">
        <v>11751887.104168534</v>
      </c>
      <c r="G550">
        <v>599021517.29464471</v>
      </c>
      <c r="H550">
        <v>45007</v>
      </c>
    </row>
    <row r="551" spans="1:8" x14ac:dyDescent="0.3">
      <c r="A551" t="s">
        <v>73</v>
      </c>
      <c r="B551">
        <v>20</v>
      </c>
      <c r="C551">
        <f t="shared" si="16"/>
        <v>20</v>
      </c>
      <c r="D551" t="str">
        <f t="shared" si="17"/>
        <v>MDF Factory20</v>
      </c>
      <c r="E551">
        <v>44938</v>
      </c>
      <c r="F551">
        <v>10662163.650000006</v>
      </c>
      <c r="G551">
        <v>236399219.74000001</v>
      </c>
    </row>
    <row r="552" spans="1:8" x14ac:dyDescent="0.3">
      <c r="A552" t="s">
        <v>71</v>
      </c>
      <c r="B552">
        <v>19</v>
      </c>
      <c r="C552">
        <f t="shared" si="16"/>
        <v>19</v>
      </c>
      <c r="D552" t="str">
        <f t="shared" si="17"/>
        <v>EGAT Pelletizing Plant19</v>
      </c>
      <c r="E552">
        <v>44971</v>
      </c>
      <c r="F552">
        <v>20329650.189999998</v>
      </c>
      <c r="G552">
        <v>238502757.41</v>
      </c>
    </row>
    <row r="553" spans="1:8" x14ac:dyDescent="0.3">
      <c r="A553" t="s">
        <v>86</v>
      </c>
      <c r="B553">
        <v>15</v>
      </c>
      <c r="C553">
        <f t="shared" si="16"/>
        <v>15</v>
      </c>
      <c r="D553" t="str">
        <f t="shared" si="17"/>
        <v>Astoria Hotel15</v>
      </c>
      <c r="E553">
        <v>44951</v>
      </c>
      <c r="F553">
        <v>9032753.1099999845</v>
      </c>
      <c r="G553">
        <v>149970630.66</v>
      </c>
    </row>
    <row r="554" spans="1:8" x14ac:dyDescent="0.3">
      <c r="A554" t="s">
        <v>85</v>
      </c>
      <c r="B554">
        <v>12</v>
      </c>
      <c r="C554">
        <f t="shared" si="16"/>
        <v>12</v>
      </c>
      <c r="D554" t="str">
        <f t="shared" si="17"/>
        <v>EGAT-Lock &amp; Load12</v>
      </c>
      <c r="E554">
        <v>44923</v>
      </c>
      <c r="F554">
        <v>1778896.4699999988</v>
      </c>
      <c r="G554">
        <v>29702815.699999999</v>
      </c>
    </row>
    <row r="555" spans="1:8" x14ac:dyDescent="0.3">
      <c r="A555" t="s">
        <v>60</v>
      </c>
      <c r="B555">
        <v>25</v>
      </c>
      <c r="C555">
        <f t="shared" si="16"/>
        <v>25</v>
      </c>
      <c r="D555" t="str">
        <f t="shared" si="17"/>
        <v>Katameya - Creeks25</v>
      </c>
      <c r="E555">
        <v>44951</v>
      </c>
      <c r="F555">
        <v>21870157.409999847</v>
      </c>
      <c r="G555">
        <v>880793514.31999993</v>
      </c>
    </row>
    <row r="556" spans="1:8" x14ac:dyDescent="0.3">
      <c r="A556" t="s">
        <v>106</v>
      </c>
      <c r="B556">
        <v>1</v>
      </c>
      <c r="C556">
        <f t="shared" si="16"/>
        <v>1</v>
      </c>
      <c r="D556" t="str">
        <f t="shared" si="17"/>
        <v>SMP1 - Revamp1</v>
      </c>
      <c r="E556">
        <v>44959</v>
      </c>
      <c r="F556">
        <v>3199345.21</v>
      </c>
      <c r="G556">
        <v>3199345.21</v>
      </c>
    </row>
    <row r="557" spans="1:8" x14ac:dyDescent="0.3">
      <c r="A557" t="s">
        <v>75</v>
      </c>
      <c r="B557">
        <v>16</v>
      </c>
      <c r="C557">
        <f t="shared" si="16"/>
        <v>16</v>
      </c>
      <c r="D557" t="str">
        <f t="shared" si="17"/>
        <v>ORA - ZED - ph.0216</v>
      </c>
      <c r="E557">
        <v>44962</v>
      </c>
      <c r="F557">
        <v>11487525.824739277</v>
      </c>
      <c r="G557">
        <v>296406236.17712021</v>
      </c>
    </row>
    <row r="558" spans="1:8" x14ac:dyDescent="0.3">
      <c r="A558" t="s">
        <v>104</v>
      </c>
      <c r="B558">
        <v>2</v>
      </c>
      <c r="C558">
        <f t="shared" si="16"/>
        <v>2</v>
      </c>
      <c r="D558" t="str">
        <f t="shared" si="17"/>
        <v>ORA - ZED - Landscape2</v>
      </c>
      <c r="E558">
        <v>44958</v>
      </c>
      <c r="F558">
        <v>2071867.5333333332</v>
      </c>
      <c r="G558">
        <v>4683474.3619047618</v>
      </c>
    </row>
    <row r="559" spans="1:8" x14ac:dyDescent="0.3">
      <c r="A559" t="s">
        <v>64</v>
      </c>
      <c r="B559">
        <v>25</v>
      </c>
      <c r="C559">
        <f t="shared" si="16"/>
        <v>25</v>
      </c>
      <c r="D559" t="str">
        <f t="shared" si="17"/>
        <v>HQ - CFC25</v>
      </c>
      <c r="E559">
        <v>44956</v>
      </c>
      <c r="F559">
        <v>17887580.019047618</v>
      </c>
      <c r="G559">
        <v>338591699.61904764</v>
      </c>
    </row>
    <row r="560" spans="1:8" x14ac:dyDescent="0.3">
      <c r="A560" t="s">
        <v>59</v>
      </c>
      <c r="B560">
        <v>25</v>
      </c>
      <c r="C560">
        <f t="shared" si="16"/>
        <v>25</v>
      </c>
      <c r="D560" t="str">
        <f t="shared" si="17"/>
        <v>ORA - ZED25</v>
      </c>
      <c r="E560">
        <v>45026</v>
      </c>
      <c r="F560">
        <v>50310527.295831442</v>
      </c>
      <c r="G560">
        <v>649332044.59047616</v>
      </c>
    </row>
    <row r="561" spans="1:8" x14ac:dyDescent="0.3">
      <c r="A561" t="s">
        <v>94</v>
      </c>
      <c r="B561">
        <v>9</v>
      </c>
      <c r="C561">
        <f t="shared" si="16"/>
        <v>9</v>
      </c>
      <c r="D561" t="str">
        <f t="shared" si="17"/>
        <v>Mivida-PK#1899</v>
      </c>
      <c r="E561">
        <v>44950</v>
      </c>
      <c r="F561">
        <v>42271935.089999974</v>
      </c>
      <c r="G561">
        <v>325984105.54000002</v>
      </c>
    </row>
    <row r="562" spans="1:8" x14ac:dyDescent="0.3">
      <c r="A562" t="s">
        <v>84</v>
      </c>
      <c r="B562">
        <v>13</v>
      </c>
      <c r="C562">
        <f t="shared" si="16"/>
        <v>13</v>
      </c>
      <c r="D562" t="str">
        <f t="shared" si="17"/>
        <v>New Giza Hospital13</v>
      </c>
      <c r="E562">
        <v>44963</v>
      </c>
      <c r="F562">
        <v>24670486.269999981</v>
      </c>
      <c r="G562">
        <v>298934522.31999999</v>
      </c>
    </row>
    <row r="563" spans="1:8" x14ac:dyDescent="0.3">
      <c r="A563" t="s">
        <v>9</v>
      </c>
      <c r="B563">
        <v>42</v>
      </c>
      <c r="C563">
        <f t="shared" si="16"/>
        <v>42</v>
      </c>
      <c r="D563" t="str">
        <f t="shared" si="17"/>
        <v>Royal City42</v>
      </c>
      <c r="E563">
        <v>44970</v>
      </c>
      <c r="F563">
        <v>7571387.8467649817</v>
      </c>
      <c r="G563">
        <v>419210431.33999997</v>
      </c>
    </row>
    <row r="564" spans="1:8" x14ac:dyDescent="0.3">
      <c r="A564" t="s">
        <v>79</v>
      </c>
      <c r="B564">
        <v>12</v>
      </c>
      <c r="C564">
        <f t="shared" si="16"/>
        <v>12</v>
      </c>
      <c r="D564" t="str">
        <f t="shared" si="17"/>
        <v>Rolling Mill #4-TRAESUEZ12</v>
      </c>
      <c r="E564">
        <v>44964</v>
      </c>
      <c r="F564">
        <v>16694409.389999986</v>
      </c>
      <c r="G564">
        <v>172140458.28999999</v>
      </c>
    </row>
    <row r="565" spans="1:8" x14ac:dyDescent="0.3">
      <c r="A565" t="s">
        <v>73</v>
      </c>
      <c r="B565">
        <v>21</v>
      </c>
      <c r="C565">
        <f t="shared" si="16"/>
        <v>21</v>
      </c>
      <c r="D565" t="str">
        <f t="shared" si="17"/>
        <v>MDF Factory21</v>
      </c>
      <c r="E565">
        <v>44963</v>
      </c>
      <c r="F565">
        <v>18933899.859999985</v>
      </c>
      <c r="G565">
        <v>255333119.59999999</v>
      </c>
    </row>
    <row r="566" spans="1:8" x14ac:dyDescent="0.3">
      <c r="A566" t="s">
        <v>104</v>
      </c>
      <c r="B566">
        <v>3</v>
      </c>
      <c r="C566">
        <f t="shared" si="16"/>
        <v>3</v>
      </c>
      <c r="D566" t="str">
        <f t="shared" si="17"/>
        <v>ORA - ZED - Landscape3</v>
      </c>
      <c r="E566">
        <v>44983</v>
      </c>
      <c r="F566">
        <v>2138801.7904761899</v>
      </c>
      <c r="G566">
        <v>6822276.1523809517</v>
      </c>
    </row>
    <row r="567" spans="1:8" x14ac:dyDescent="0.3">
      <c r="A567" t="s">
        <v>75</v>
      </c>
      <c r="B567">
        <v>17</v>
      </c>
      <c r="C567">
        <f t="shared" si="16"/>
        <v>17</v>
      </c>
      <c r="D567" t="str">
        <f t="shared" si="17"/>
        <v>ORA - ZED - ph.0217</v>
      </c>
      <c r="E567">
        <v>44994</v>
      </c>
      <c r="F567">
        <v>9516947.0875407457</v>
      </c>
      <c r="G567">
        <v>305923183.26466095</v>
      </c>
      <c r="H567">
        <v>45004</v>
      </c>
    </row>
    <row r="568" spans="1:8" x14ac:dyDescent="0.3">
      <c r="A568" t="s">
        <v>109</v>
      </c>
      <c r="B568">
        <v>1</v>
      </c>
      <c r="C568">
        <f t="shared" si="16"/>
        <v>1</v>
      </c>
      <c r="D568" t="str">
        <f t="shared" si="17"/>
        <v>Port Said Silos - Local Supply1</v>
      </c>
      <c r="E568">
        <v>45001</v>
      </c>
      <c r="F568">
        <v>673851.6</v>
      </c>
      <c r="G568">
        <v>673851.6</v>
      </c>
    </row>
    <row r="569" spans="1:8" x14ac:dyDescent="0.3">
      <c r="A569" t="s">
        <v>85</v>
      </c>
      <c r="B569">
        <v>13</v>
      </c>
      <c r="C569">
        <f t="shared" si="16"/>
        <v>13</v>
      </c>
      <c r="D569" t="str">
        <f t="shared" si="17"/>
        <v>EGAT-Lock &amp; Load13</v>
      </c>
      <c r="E569">
        <v>44964</v>
      </c>
      <c r="F569">
        <v>2116780.4299999997</v>
      </c>
      <c r="G569">
        <v>31819596.129999999</v>
      </c>
    </row>
    <row r="570" spans="1:8" x14ac:dyDescent="0.3">
      <c r="A570" t="s">
        <v>110</v>
      </c>
      <c r="B570">
        <v>1</v>
      </c>
      <c r="C570">
        <f t="shared" si="16"/>
        <v>1</v>
      </c>
      <c r="D570" t="str">
        <f t="shared" si="17"/>
        <v>DPW - Ph.021</v>
      </c>
      <c r="E570">
        <v>44973</v>
      </c>
      <c r="F570">
        <v>23907099.300000001</v>
      </c>
      <c r="G570">
        <v>23907099.300000001</v>
      </c>
    </row>
    <row r="571" spans="1:8" x14ac:dyDescent="0.3">
      <c r="A571" t="s">
        <v>60</v>
      </c>
      <c r="B571">
        <v>26</v>
      </c>
      <c r="C571">
        <f t="shared" si="16"/>
        <v>26</v>
      </c>
      <c r="D571" t="str">
        <f t="shared" si="17"/>
        <v>Katameya - Creeks26</v>
      </c>
      <c r="E571">
        <v>44985</v>
      </c>
      <c r="F571">
        <v>41254688.360000014</v>
      </c>
      <c r="G571">
        <v>922048202.67999995</v>
      </c>
    </row>
    <row r="572" spans="1:8" x14ac:dyDescent="0.3">
      <c r="A572" t="s">
        <v>94</v>
      </c>
      <c r="B572">
        <v>10</v>
      </c>
      <c r="C572">
        <f t="shared" si="16"/>
        <v>10</v>
      </c>
      <c r="D572" t="str">
        <f t="shared" si="17"/>
        <v>Mivida-PK#18910</v>
      </c>
      <c r="E572">
        <v>44983</v>
      </c>
      <c r="F572">
        <v>29038558.459999979</v>
      </c>
      <c r="G572">
        <v>355022664</v>
      </c>
    </row>
    <row r="573" spans="1:8" x14ac:dyDescent="0.3">
      <c r="A573" t="s">
        <v>64</v>
      </c>
      <c r="B573">
        <v>26</v>
      </c>
      <c r="C573">
        <f t="shared" si="16"/>
        <v>26</v>
      </c>
      <c r="D573" t="str">
        <f t="shared" si="17"/>
        <v>HQ - CFC26</v>
      </c>
      <c r="E573">
        <v>45337</v>
      </c>
      <c r="F573">
        <v>15848994.285714269</v>
      </c>
      <c r="G573">
        <v>354440693.90476191</v>
      </c>
    </row>
    <row r="574" spans="1:8" x14ac:dyDescent="0.3">
      <c r="A574" t="s">
        <v>73</v>
      </c>
      <c r="B574">
        <v>22</v>
      </c>
      <c r="C574">
        <f t="shared" si="16"/>
        <v>22</v>
      </c>
      <c r="D574" t="str">
        <f t="shared" si="17"/>
        <v>MDF Factory22</v>
      </c>
      <c r="E574">
        <v>44982</v>
      </c>
      <c r="F574">
        <v>3256087.3100000024</v>
      </c>
      <c r="G574">
        <v>258589206.91</v>
      </c>
    </row>
    <row r="575" spans="1:8" x14ac:dyDescent="0.3">
      <c r="A575" t="s">
        <v>86</v>
      </c>
      <c r="B575">
        <v>16</v>
      </c>
      <c r="C575">
        <f t="shared" si="16"/>
        <v>16</v>
      </c>
      <c r="D575" t="str">
        <f t="shared" si="17"/>
        <v>Astoria Hotel16</v>
      </c>
      <c r="E575">
        <v>44982</v>
      </c>
      <c r="F575">
        <v>9372213.8300000131</v>
      </c>
      <c r="G575">
        <v>159342844.49000001</v>
      </c>
    </row>
    <row r="576" spans="1:8" x14ac:dyDescent="0.3">
      <c r="A576" t="s">
        <v>84</v>
      </c>
      <c r="B576">
        <v>14</v>
      </c>
      <c r="C576">
        <f t="shared" si="16"/>
        <v>14</v>
      </c>
      <c r="D576" t="str">
        <f t="shared" si="17"/>
        <v>New Giza Hospital14</v>
      </c>
      <c r="E576">
        <v>44999</v>
      </c>
      <c r="F576">
        <v>21692266.850000024</v>
      </c>
      <c r="G576">
        <v>320626789.17000002</v>
      </c>
    </row>
    <row r="577" spans="1:8" x14ac:dyDescent="0.3">
      <c r="A577" t="s">
        <v>79</v>
      </c>
      <c r="B577">
        <v>13</v>
      </c>
      <c r="C577">
        <f t="shared" si="16"/>
        <v>13</v>
      </c>
      <c r="D577" t="str">
        <f t="shared" si="17"/>
        <v>Rolling Mill #4-TRAESUEZ13</v>
      </c>
      <c r="E577">
        <v>44993</v>
      </c>
      <c r="F577">
        <v>14485776.580000013</v>
      </c>
      <c r="G577">
        <v>186626234.87</v>
      </c>
    </row>
    <row r="578" spans="1:8" x14ac:dyDescent="0.3">
      <c r="A578" t="s">
        <v>105</v>
      </c>
      <c r="B578">
        <v>2</v>
      </c>
      <c r="C578">
        <f t="shared" si="16"/>
        <v>2</v>
      </c>
      <c r="D578" t="str">
        <f t="shared" si="17"/>
        <v>Wady Halfa2</v>
      </c>
      <c r="E578">
        <v>44971</v>
      </c>
      <c r="F578">
        <v>23601516.100000001</v>
      </c>
      <c r="G578">
        <v>26680449</v>
      </c>
    </row>
    <row r="579" spans="1:8" x14ac:dyDescent="0.3">
      <c r="A579" t="s">
        <v>106</v>
      </c>
      <c r="B579">
        <v>2</v>
      </c>
      <c r="C579">
        <f t="shared" ref="C579:C642" si="18">ROUNDDOWN(B579,0)</f>
        <v>2</v>
      </c>
      <c r="D579" t="str">
        <f t="shared" ref="D579:D642" si="19">A579&amp;C579</f>
        <v>SMP1 - Revamp2</v>
      </c>
      <c r="E579">
        <v>45048</v>
      </c>
      <c r="F579">
        <v>1797569.4699999997</v>
      </c>
      <c r="G579">
        <v>4996914.68</v>
      </c>
    </row>
    <row r="580" spans="1:8" x14ac:dyDescent="0.3">
      <c r="A580" t="s">
        <v>70</v>
      </c>
      <c r="B580">
        <v>47</v>
      </c>
      <c r="C580">
        <f t="shared" si="18"/>
        <v>47</v>
      </c>
      <c r="D580" t="str">
        <f t="shared" si="19"/>
        <v>PKG#17747</v>
      </c>
      <c r="E580">
        <v>45141</v>
      </c>
      <c r="F580">
        <v>21331767.985297441</v>
      </c>
      <c r="G580">
        <v>575446386.25529742</v>
      </c>
      <c r="H580">
        <v>45141</v>
      </c>
    </row>
    <row r="581" spans="1:8" x14ac:dyDescent="0.3">
      <c r="A581" t="s">
        <v>56</v>
      </c>
      <c r="B581">
        <v>16</v>
      </c>
      <c r="C581">
        <f t="shared" si="18"/>
        <v>16</v>
      </c>
      <c r="D581" t="str">
        <f t="shared" si="19"/>
        <v>LEKELA16</v>
      </c>
      <c r="E581">
        <v>45016</v>
      </c>
      <c r="F581">
        <v>-1E-4</v>
      </c>
      <c r="G581">
        <v>207000000</v>
      </c>
    </row>
    <row r="582" spans="1:8" x14ac:dyDescent="0.3">
      <c r="A582" t="s">
        <v>75</v>
      </c>
      <c r="B582">
        <v>18</v>
      </c>
      <c r="C582">
        <f t="shared" si="18"/>
        <v>18</v>
      </c>
      <c r="D582" t="str">
        <f t="shared" si="19"/>
        <v>ORA - ZED - ph.0218</v>
      </c>
      <c r="E582">
        <v>45014</v>
      </c>
      <c r="F582">
        <v>15495416.059032977</v>
      </c>
      <c r="G582">
        <v>321418599.32369393</v>
      </c>
      <c r="H582">
        <v>45034</v>
      </c>
    </row>
    <row r="583" spans="1:8" x14ac:dyDescent="0.3">
      <c r="A583" t="s">
        <v>104</v>
      </c>
      <c r="B583">
        <v>4</v>
      </c>
      <c r="C583">
        <f t="shared" si="18"/>
        <v>4</v>
      </c>
      <c r="D583" t="str">
        <f t="shared" si="19"/>
        <v>ORA - ZED - Landscape4</v>
      </c>
      <c r="E583">
        <v>45026</v>
      </c>
      <c r="F583">
        <v>4909563.9142857147</v>
      </c>
      <c r="G583">
        <v>11731840.066666666</v>
      </c>
    </row>
    <row r="584" spans="1:8" x14ac:dyDescent="0.3">
      <c r="A584" t="s">
        <v>103</v>
      </c>
      <c r="B584">
        <v>4</v>
      </c>
      <c r="C584">
        <f t="shared" si="18"/>
        <v>4</v>
      </c>
      <c r="D584" t="str">
        <f t="shared" si="19"/>
        <v>EIPICO4</v>
      </c>
      <c r="E584">
        <v>45000</v>
      </c>
      <c r="F584">
        <v>8374674.1724999994</v>
      </c>
      <c r="G584">
        <v>42276520.752499998</v>
      </c>
    </row>
    <row r="585" spans="1:8" x14ac:dyDescent="0.3">
      <c r="A585" t="s">
        <v>85</v>
      </c>
      <c r="B585">
        <v>14</v>
      </c>
      <c r="C585">
        <f t="shared" si="18"/>
        <v>14</v>
      </c>
      <c r="D585" t="str">
        <f t="shared" si="19"/>
        <v>EGAT-Lock &amp; Load14</v>
      </c>
      <c r="E585">
        <v>44993</v>
      </c>
      <c r="F585">
        <v>2768145.620000001</v>
      </c>
      <c r="G585">
        <v>34587741.75</v>
      </c>
    </row>
    <row r="586" spans="1:8" x14ac:dyDescent="0.3">
      <c r="A586" t="s">
        <v>73</v>
      </c>
      <c r="B586">
        <v>23</v>
      </c>
      <c r="C586">
        <f t="shared" si="18"/>
        <v>23</v>
      </c>
      <c r="D586" t="str">
        <f t="shared" si="19"/>
        <v>MDF Factory23</v>
      </c>
      <c r="E586">
        <v>45007</v>
      </c>
      <c r="F586">
        <v>38888289.799999982</v>
      </c>
      <c r="G586">
        <v>297477496.70999998</v>
      </c>
    </row>
    <row r="587" spans="1:8" x14ac:dyDescent="0.3">
      <c r="A587" t="s">
        <v>112</v>
      </c>
      <c r="B587">
        <v>1</v>
      </c>
      <c r="C587">
        <f t="shared" si="18"/>
        <v>1</v>
      </c>
      <c r="D587" t="str">
        <f t="shared" si="19"/>
        <v>New Gas Station1</v>
      </c>
      <c r="E587">
        <v>45232</v>
      </c>
      <c r="F587">
        <v>3190160</v>
      </c>
      <c r="G587">
        <v>3190160</v>
      </c>
    </row>
    <row r="588" spans="1:8" x14ac:dyDescent="0.3">
      <c r="A588" t="s">
        <v>94</v>
      </c>
      <c r="B588">
        <v>11</v>
      </c>
      <c r="C588">
        <f t="shared" si="18"/>
        <v>11</v>
      </c>
      <c r="D588" t="str">
        <f t="shared" si="19"/>
        <v>Mivida-PK#18911</v>
      </c>
      <c r="E588">
        <v>45026</v>
      </c>
      <c r="F588">
        <v>23000800.560000002</v>
      </c>
      <c r="G588">
        <v>378023464.56</v>
      </c>
    </row>
    <row r="589" spans="1:8" x14ac:dyDescent="0.3">
      <c r="A589" t="s">
        <v>110</v>
      </c>
      <c r="B589">
        <v>2</v>
      </c>
      <c r="C589">
        <f t="shared" si="18"/>
        <v>2</v>
      </c>
      <c r="D589" t="str">
        <f t="shared" si="19"/>
        <v>DPW - Ph.022</v>
      </c>
      <c r="E589">
        <v>45007</v>
      </c>
      <c r="F589">
        <v>30365704.800000001</v>
      </c>
      <c r="G589">
        <v>54272804.100000001</v>
      </c>
    </row>
    <row r="590" spans="1:8" x14ac:dyDescent="0.3">
      <c r="A590" t="s">
        <v>86</v>
      </c>
      <c r="B590">
        <v>17</v>
      </c>
      <c r="C590">
        <f t="shared" si="18"/>
        <v>17</v>
      </c>
      <c r="D590" t="str">
        <f t="shared" si="19"/>
        <v>Astoria Hotel17</v>
      </c>
      <c r="E590">
        <v>45018</v>
      </c>
      <c r="F590">
        <v>7818140.349999994</v>
      </c>
      <c r="G590">
        <v>167160984.84</v>
      </c>
    </row>
    <row r="591" spans="1:8" x14ac:dyDescent="0.3">
      <c r="A591" t="s">
        <v>84</v>
      </c>
      <c r="B591">
        <v>15</v>
      </c>
      <c r="C591">
        <f t="shared" si="18"/>
        <v>15</v>
      </c>
      <c r="D591" t="str">
        <f t="shared" si="19"/>
        <v>New Giza Hospital15</v>
      </c>
      <c r="E591">
        <v>45034</v>
      </c>
      <c r="F591">
        <v>23725978.809999943</v>
      </c>
      <c r="G591">
        <v>344352767.97999996</v>
      </c>
    </row>
    <row r="592" spans="1:8" x14ac:dyDescent="0.3">
      <c r="A592" t="s">
        <v>105</v>
      </c>
      <c r="B592">
        <v>3</v>
      </c>
      <c r="C592">
        <f t="shared" si="18"/>
        <v>3</v>
      </c>
      <c r="D592" t="str">
        <f t="shared" si="19"/>
        <v>Wady Halfa3</v>
      </c>
      <c r="E592">
        <v>45001</v>
      </c>
      <c r="F592">
        <v>17962793.18</v>
      </c>
      <c r="G592">
        <v>44643242.18</v>
      </c>
    </row>
    <row r="593" spans="1:7" x14ac:dyDescent="0.3">
      <c r="A593" t="s">
        <v>103</v>
      </c>
      <c r="B593">
        <v>5</v>
      </c>
      <c r="C593">
        <f t="shared" si="18"/>
        <v>5</v>
      </c>
      <c r="D593" t="str">
        <f t="shared" si="19"/>
        <v>EIPICO5</v>
      </c>
      <c r="E593">
        <v>45026</v>
      </c>
      <c r="F593">
        <v>13210447.277500004</v>
      </c>
      <c r="G593">
        <v>55486968.030000001</v>
      </c>
    </row>
    <row r="594" spans="1:7" x14ac:dyDescent="0.3">
      <c r="A594" t="s">
        <v>91</v>
      </c>
      <c r="B594">
        <v>13</v>
      </c>
      <c r="C594">
        <f t="shared" si="18"/>
        <v>13</v>
      </c>
      <c r="D594" t="str">
        <f t="shared" si="19"/>
        <v>Port Said Silos13</v>
      </c>
      <c r="E594">
        <v>45018</v>
      </c>
      <c r="F594">
        <v>612060.83285714686</v>
      </c>
      <c r="G594">
        <v>80860263.079999998</v>
      </c>
    </row>
    <row r="595" spans="1:7" x14ac:dyDescent="0.3">
      <c r="A595" t="s">
        <v>73</v>
      </c>
      <c r="B595">
        <v>24</v>
      </c>
      <c r="C595">
        <f t="shared" si="18"/>
        <v>24</v>
      </c>
      <c r="D595" t="str">
        <f t="shared" si="19"/>
        <v>MDF Factory24</v>
      </c>
      <c r="E595">
        <v>45046</v>
      </c>
      <c r="F595">
        <v>18681389.160000026</v>
      </c>
      <c r="G595">
        <v>316158885.87</v>
      </c>
    </row>
    <row r="596" spans="1:7" x14ac:dyDescent="0.3">
      <c r="A596" t="s">
        <v>110</v>
      </c>
      <c r="B596">
        <v>3</v>
      </c>
      <c r="C596">
        <f t="shared" si="18"/>
        <v>3</v>
      </c>
      <c r="D596" t="str">
        <f t="shared" si="19"/>
        <v>DPW - Ph.023</v>
      </c>
      <c r="E596">
        <v>45012</v>
      </c>
      <c r="F596">
        <v>1809093.4699999988</v>
      </c>
      <c r="G596">
        <v>56081897.57</v>
      </c>
    </row>
    <row r="597" spans="1:7" x14ac:dyDescent="0.3">
      <c r="A597" t="s">
        <v>60</v>
      </c>
      <c r="B597">
        <v>28</v>
      </c>
      <c r="C597">
        <f t="shared" si="18"/>
        <v>28</v>
      </c>
      <c r="D597" t="str">
        <f t="shared" si="19"/>
        <v>Katameya - Creeks28</v>
      </c>
      <c r="E597">
        <v>45050</v>
      </c>
      <c r="F597">
        <v>26373696.190000057</v>
      </c>
      <c r="G597">
        <v>972370839.8900001</v>
      </c>
    </row>
    <row r="598" spans="1:7" x14ac:dyDescent="0.3">
      <c r="A598" t="s">
        <v>75</v>
      </c>
      <c r="B598">
        <v>19</v>
      </c>
      <c r="C598">
        <f t="shared" si="18"/>
        <v>19</v>
      </c>
      <c r="D598" t="str">
        <f t="shared" si="19"/>
        <v>ORA - ZED - ph.0219</v>
      </c>
      <c r="E598">
        <v>45047</v>
      </c>
      <c r="F598">
        <v>8053943.7500907779</v>
      </c>
      <c r="G598">
        <v>329472543.07378471</v>
      </c>
    </row>
    <row r="599" spans="1:7" x14ac:dyDescent="0.3">
      <c r="A599" t="s">
        <v>104</v>
      </c>
      <c r="B599">
        <v>5</v>
      </c>
      <c r="C599">
        <f t="shared" si="18"/>
        <v>5</v>
      </c>
      <c r="D599" t="str">
        <f t="shared" si="19"/>
        <v>ORA - ZED - Landscape5</v>
      </c>
      <c r="E599">
        <v>45047</v>
      </c>
      <c r="F599">
        <v>3861209.5999999996</v>
      </c>
      <c r="G599">
        <v>15593049.666666666</v>
      </c>
    </row>
    <row r="600" spans="1:7" x14ac:dyDescent="0.3">
      <c r="A600" t="s">
        <v>94</v>
      </c>
      <c r="B600">
        <v>12</v>
      </c>
      <c r="C600">
        <f t="shared" si="18"/>
        <v>12</v>
      </c>
      <c r="D600" t="str">
        <f t="shared" si="19"/>
        <v>Mivida-PK#18912</v>
      </c>
      <c r="E600">
        <v>45054</v>
      </c>
      <c r="F600">
        <v>15682494.859999955</v>
      </c>
      <c r="G600">
        <v>393705959.41999996</v>
      </c>
    </row>
    <row r="601" spans="1:7" x14ac:dyDescent="0.3">
      <c r="A601" t="s">
        <v>59</v>
      </c>
      <c r="B601">
        <v>26</v>
      </c>
      <c r="C601">
        <f t="shared" si="18"/>
        <v>26</v>
      </c>
      <c r="D601" t="str">
        <f t="shared" si="19"/>
        <v>ORA - ZED26</v>
      </c>
      <c r="E601">
        <v>45047</v>
      </c>
      <c r="F601">
        <v>19434003.536073327</v>
      </c>
      <c r="G601">
        <v>668766048.12654948</v>
      </c>
    </row>
    <row r="602" spans="1:7" x14ac:dyDescent="0.3">
      <c r="A602" t="s">
        <v>84</v>
      </c>
      <c r="B602">
        <v>16</v>
      </c>
      <c r="C602">
        <f t="shared" si="18"/>
        <v>16</v>
      </c>
      <c r="D602" t="str">
        <f t="shared" si="19"/>
        <v>New Giza Hospital16</v>
      </c>
      <c r="E602">
        <v>45060</v>
      </c>
      <c r="F602">
        <v>22492246.099999964</v>
      </c>
      <c r="G602">
        <v>366845014.07999992</v>
      </c>
    </row>
    <row r="603" spans="1:7" x14ac:dyDescent="0.3">
      <c r="A603" t="s">
        <v>103</v>
      </c>
      <c r="B603">
        <v>6</v>
      </c>
      <c r="C603">
        <f t="shared" si="18"/>
        <v>6</v>
      </c>
      <c r="D603" t="str">
        <f t="shared" si="19"/>
        <v>EIPICO6</v>
      </c>
      <c r="E603">
        <v>45063</v>
      </c>
      <c r="F603">
        <v>6910722.7699999958</v>
      </c>
      <c r="G603">
        <v>62397690.799999997</v>
      </c>
    </row>
    <row r="604" spans="1:7" x14ac:dyDescent="0.3">
      <c r="A604" t="s">
        <v>110</v>
      </c>
      <c r="B604">
        <v>4</v>
      </c>
      <c r="C604">
        <f t="shared" si="18"/>
        <v>4</v>
      </c>
      <c r="D604" t="str">
        <f t="shared" si="19"/>
        <v>DPW - Ph.024</v>
      </c>
      <c r="E604">
        <v>45085</v>
      </c>
      <c r="F604">
        <v>38567084.809999995</v>
      </c>
      <c r="G604">
        <v>94648982.379999995</v>
      </c>
    </row>
    <row r="605" spans="1:7" x14ac:dyDescent="0.3">
      <c r="A605" t="s">
        <v>60</v>
      </c>
      <c r="B605">
        <v>29</v>
      </c>
      <c r="C605">
        <f t="shared" si="18"/>
        <v>29</v>
      </c>
      <c r="D605" t="str">
        <f t="shared" si="19"/>
        <v>Katameya - Creeks29</v>
      </c>
      <c r="E605">
        <v>45080</v>
      </c>
      <c r="F605">
        <v>23994845.48999989</v>
      </c>
      <c r="G605">
        <v>996365685.38</v>
      </c>
    </row>
    <row r="606" spans="1:7" x14ac:dyDescent="0.3">
      <c r="A606" t="s">
        <v>94</v>
      </c>
      <c r="B606">
        <v>13</v>
      </c>
      <c r="C606">
        <f t="shared" si="18"/>
        <v>13</v>
      </c>
      <c r="D606" t="str">
        <f t="shared" si="19"/>
        <v>Mivida-PK#18913</v>
      </c>
      <c r="E606">
        <v>45083</v>
      </c>
      <c r="F606">
        <v>16636045.76000005</v>
      </c>
      <c r="G606">
        <v>410342005.18000001</v>
      </c>
    </row>
    <row r="607" spans="1:7" x14ac:dyDescent="0.3">
      <c r="A607" t="s">
        <v>104</v>
      </c>
      <c r="B607">
        <v>6</v>
      </c>
      <c r="C607">
        <f t="shared" si="18"/>
        <v>6</v>
      </c>
      <c r="D607" t="str">
        <f t="shared" si="19"/>
        <v>ORA - ZED - Landscape6</v>
      </c>
      <c r="E607">
        <v>45084</v>
      </c>
      <c r="F607">
        <v>3232045.3523809519</v>
      </c>
      <c r="G607">
        <v>18825095.019047618</v>
      </c>
    </row>
    <row r="608" spans="1:7" x14ac:dyDescent="0.3">
      <c r="A608" t="s">
        <v>75</v>
      </c>
      <c r="B608">
        <v>20</v>
      </c>
      <c r="C608">
        <f t="shared" si="18"/>
        <v>20</v>
      </c>
      <c r="D608" t="str">
        <f t="shared" si="19"/>
        <v>ORA - ZED - ph.0220</v>
      </c>
      <c r="E608">
        <v>45078</v>
      </c>
      <c r="F608">
        <v>4423045.8410393596</v>
      </c>
      <c r="G608">
        <v>333895588.91482407</v>
      </c>
    </row>
    <row r="609" spans="1:8" x14ac:dyDescent="0.3">
      <c r="A609" t="s">
        <v>59</v>
      </c>
      <c r="B609">
        <v>27</v>
      </c>
      <c r="C609">
        <f t="shared" si="18"/>
        <v>27</v>
      </c>
      <c r="D609" t="str">
        <f t="shared" si="19"/>
        <v>ORA - ZED27</v>
      </c>
      <c r="E609">
        <v>45092</v>
      </c>
      <c r="F609">
        <v>10662740.419469118</v>
      </c>
      <c r="G609">
        <v>679428788.5460186</v>
      </c>
    </row>
    <row r="610" spans="1:8" x14ac:dyDescent="0.3">
      <c r="A610" t="s">
        <v>120</v>
      </c>
      <c r="B610">
        <v>1</v>
      </c>
      <c r="C610">
        <f t="shared" si="18"/>
        <v>1</v>
      </c>
      <c r="D610" t="str">
        <f t="shared" si="19"/>
        <v>KSA-Tarek AbdelHakim Center1</v>
      </c>
      <c r="E610">
        <v>45090</v>
      </c>
      <c r="F610">
        <v>1174788.1000000001</v>
      </c>
      <c r="G610">
        <v>1174788.1000000001</v>
      </c>
    </row>
    <row r="611" spans="1:8" x14ac:dyDescent="0.3">
      <c r="A611" t="s">
        <v>110</v>
      </c>
      <c r="B611">
        <v>5</v>
      </c>
      <c r="C611">
        <f t="shared" si="18"/>
        <v>5</v>
      </c>
      <c r="D611" t="str">
        <f t="shared" si="19"/>
        <v>DPW - Ph.025</v>
      </c>
      <c r="E611">
        <v>45102</v>
      </c>
      <c r="F611">
        <v>77833745.070000023</v>
      </c>
      <c r="G611">
        <v>172482727.45000002</v>
      </c>
    </row>
    <row r="612" spans="1:8" x14ac:dyDescent="0.3">
      <c r="A612" t="s">
        <v>84</v>
      </c>
      <c r="B612">
        <v>17</v>
      </c>
      <c r="C612">
        <f t="shared" si="18"/>
        <v>17</v>
      </c>
      <c r="D612" t="str">
        <f t="shared" si="19"/>
        <v>New Giza Hospital17</v>
      </c>
      <c r="E612">
        <v>45111</v>
      </c>
      <c r="F612">
        <v>21612019.5200001</v>
      </c>
      <c r="G612">
        <v>388457033.60000002</v>
      </c>
    </row>
    <row r="613" spans="1:8" x14ac:dyDescent="0.3">
      <c r="A613" t="s">
        <v>75</v>
      </c>
      <c r="B613">
        <v>21</v>
      </c>
      <c r="C613">
        <f t="shared" si="18"/>
        <v>21</v>
      </c>
      <c r="D613" t="str">
        <f t="shared" si="19"/>
        <v>ORA - ZED - ph.0221</v>
      </c>
      <c r="E613">
        <v>45116</v>
      </c>
      <c r="F613">
        <v>4766150.0798071027</v>
      </c>
      <c r="G613">
        <v>338661738.99463117</v>
      </c>
      <c r="H613">
        <v>45152</v>
      </c>
    </row>
    <row r="614" spans="1:8" x14ac:dyDescent="0.3">
      <c r="A614" t="s">
        <v>86</v>
      </c>
      <c r="B614">
        <v>19</v>
      </c>
      <c r="C614">
        <f t="shared" si="18"/>
        <v>19</v>
      </c>
      <c r="D614" t="str">
        <f t="shared" si="19"/>
        <v>Astoria Hotel19</v>
      </c>
      <c r="E614">
        <v>45096</v>
      </c>
      <c r="F614">
        <v>12873774.135801315</v>
      </c>
      <c r="G614">
        <v>190455674.5258013</v>
      </c>
    </row>
    <row r="615" spans="1:8" x14ac:dyDescent="0.3">
      <c r="A615" t="s">
        <v>73</v>
      </c>
      <c r="B615">
        <v>26</v>
      </c>
      <c r="C615">
        <f t="shared" si="18"/>
        <v>26</v>
      </c>
      <c r="D615" t="str">
        <f t="shared" si="19"/>
        <v>MDF Factory26</v>
      </c>
      <c r="E615">
        <v>45098</v>
      </c>
      <c r="F615">
        <v>21011393.060000002</v>
      </c>
      <c r="G615">
        <v>347654910.69</v>
      </c>
    </row>
    <row r="616" spans="1:8" x14ac:dyDescent="0.3">
      <c r="A616" t="s">
        <v>37</v>
      </c>
      <c r="B616">
        <v>28</v>
      </c>
      <c r="C616">
        <f t="shared" si="18"/>
        <v>28</v>
      </c>
      <c r="D616" t="str">
        <f t="shared" si="19"/>
        <v>Mivida-PK#14028</v>
      </c>
      <c r="E616">
        <v>45365</v>
      </c>
      <c r="F616">
        <v>924591.97042015195</v>
      </c>
      <c r="G616">
        <v>174986240.73000002</v>
      </c>
      <c r="H616">
        <v>45482</v>
      </c>
    </row>
    <row r="617" spans="1:8" x14ac:dyDescent="0.3">
      <c r="A617" t="s">
        <v>106</v>
      </c>
      <c r="B617">
        <v>3</v>
      </c>
      <c r="C617">
        <f t="shared" si="18"/>
        <v>3</v>
      </c>
      <c r="D617" t="str">
        <f t="shared" si="19"/>
        <v>SMP1 - Revamp3</v>
      </c>
      <c r="F617">
        <v>2879525.92</v>
      </c>
      <c r="G617">
        <v>7876440.5999999996</v>
      </c>
    </row>
    <row r="618" spans="1:8" x14ac:dyDescent="0.3">
      <c r="A618" t="s">
        <v>120</v>
      </c>
      <c r="B618">
        <v>2</v>
      </c>
      <c r="C618">
        <f t="shared" si="18"/>
        <v>2</v>
      </c>
      <c r="D618" t="str">
        <f t="shared" si="19"/>
        <v>KSA-Tarek AbdelHakim Center2</v>
      </c>
      <c r="E618">
        <v>45090</v>
      </c>
      <c r="F618">
        <v>2619891.0299999998</v>
      </c>
      <c r="G618">
        <v>3794679.13</v>
      </c>
    </row>
    <row r="619" spans="1:8" x14ac:dyDescent="0.3">
      <c r="A619" t="s">
        <v>94</v>
      </c>
      <c r="B619">
        <v>14</v>
      </c>
      <c r="C619">
        <f t="shared" si="18"/>
        <v>14</v>
      </c>
      <c r="D619" t="str">
        <f t="shared" si="19"/>
        <v>Mivida-PK#18914</v>
      </c>
      <c r="E619">
        <v>45122</v>
      </c>
      <c r="F619">
        <v>22729528.920000017</v>
      </c>
      <c r="G619">
        <v>433071534.10000002</v>
      </c>
    </row>
    <row r="620" spans="1:8" x14ac:dyDescent="0.3">
      <c r="A620" t="s">
        <v>116</v>
      </c>
      <c r="B620">
        <v>3</v>
      </c>
      <c r="C620">
        <f t="shared" si="18"/>
        <v>3</v>
      </c>
      <c r="D620" t="str">
        <f t="shared" si="19"/>
        <v>Creeks - URBN K3</v>
      </c>
      <c r="E620">
        <v>45095</v>
      </c>
      <c r="F620">
        <v>40661954.879999995</v>
      </c>
      <c r="G620">
        <v>71628367.599999994</v>
      </c>
    </row>
    <row r="621" spans="1:8" x14ac:dyDescent="0.3">
      <c r="A621" t="s">
        <v>104</v>
      </c>
      <c r="B621">
        <v>7</v>
      </c>
      <c r="C621">
        <f t="shared" si="18"/>
        <v>7</v>
      </c>
      <c r="D621" t="str">
        <f t="shared" si="19"/>
        <v>ORA - ZED - Landscape7</v>
      </c>
      <c r="E621">
        <v>45124</v>
      </c>
      <c r="F621">
        <v>1440674.7619047612</v>
      </c>
      <c r="G621">
        <v>20265769.780952379</v>
      </c>
    </row>
    <row r="622" spans="1:8" x14ac:dyDescent="0.3">
      <c r="A622" t="s">
        <v>59</v>
      </c>
      <c r="B622">
        <v>28</v>
      </c>
      <c r="C622">
        <f t="shared" si="18"/>
        <v>28</v>
      </c>
      <c r="D622" t="str">
        <f t="shared" si="19"/>
        <v>ORA - ZED28</v>
      </c>
      <c r="E622">
        <v>45116</v>
      </c>
      <c r="F622">
        <v>24304667.596838593</v>
      </c>
      <c r="G622">
        <v>703733456.14285719</v>
      </c>
    </row>
    <row r="623" spans="1:8" x14ac:dyDescent="0.3">
      <c r="A623" t="s">
        <v>120</v>
      </c>
      <c r="B623">
        <v>3</v>
      </c>
      <c r="C623">
        <f t="shared" si="18"/>
        <v>3</v>
      </c>
      <c r="D623" t="str">
        <f t="shared" si="19"/>
        <v>KSA-Tarek AbdelHakim Center3</v>
      </c>
      <c r="E623">
        <v>45132</v>
      </c>
      <c r="F623">
        <v>1124829.43</v>
      </c>
      <c r="G623">
        <v>4919508.5599999996</v>
      </c>
    </row>
    <row r="624" spans="1:8" x14ac:dyDescent="0.3">
      <c r="A624" t="s">
        <v>110</v>
      </c>
      <c r="B624">
        <v>6</v>
      </c>
      <c r="C624">
        <f t="shared" si="18"/>
        <v>6</v>
      </c>
      <c r="D624" t="str">
        <f t="shared" si="19"/>
        <v>DPW - Ph.026</v>
      </c>
      <c r="E624">
        <v>45138</v>
      </c>
      <c r="F624">
        <v>32227821.339999974</v>
      </c>
      <c r="G624">
        <v>204710548.78999999</v>
      </c>
    </row>
    <row r="625" spans="1:8" x14ac:dyDescent="0.3">
      <c r="A625" t="s">
        <v>73</v>
      </c>
      <c r="B625">
        <v>27</v>
      </c>
      <c r="C625">
        <f t="shared" si="18"/>
        <v>27</v>
      </c>
      <c r="D625" t="str">
        <f t="shared" si="19"/>
        <v>MDF Factory27</v>
      </c>
      <c r="E625">
        <v>45119</v>
      </c>
      <c r="F625">
        <v>10160280.74000001</v>
      </c>
      <c r="G625">
        <v>357815191.43000001</v>
      </c>
    </row>
    <row r="626" spans="1:8" x14ac:dyDescent="0.3">
      <c r="A626" t="s">
        <v>103</v>
      </c>
      <c r="B626">
        <v>8</v>
      </c>
      <c r="C626">
        <f t="shared" si="18"/>
        <v>8</v>
      </c>
      <c r="D626" t="str">
        <f t="shared" si="19"/>
        <v>EIPICO8</v>
      </c>
      <c r="E626">
        <v>45132</v>
      </c>
      <c r="F626">
        <v>24151774.289999999</v>
      </c>
      <c r="G626">
        <v>88477871.420000002</v>
      </c>
      <c r="H626">
        <v>45169</v>
      </c>
    </row>
    <row r="627" spans="1:8" x14ac:dyDescent="0.3">
      <c r="A627" t="s">
        <v>104</v>
      </c>
      <c r="B627">
        <v>8</v>
      </c>
      <c r="C627">
        <f t="shared" si="18"/>
        <v>8</v>
      </c>
      <c r="D627" t="str">
        <f t="shared" si="19"/>
        <v>ORA - ZED - Landscape8</v>
      </c>
      <c r="E627">
        <v>45147</v>
      </c>
      <c r="F627">
        <v>11600772.269422572</v>
      </c>
      <c r="G627">
        <v>31866542.050374951</v>
      </c>
    </row>
    <row r="628" spans="1:8" x14ac:dyDescent="0.3">
      <c r="A628" t="s">
        <v>60</v>
      </c>
      <c r="B628">
        <v>31</v>
      </c>
      <c r="C628">
        <f t="shared" si="18"/>
        <v>31</v>
      </c>
      <c r="D628" t="str">
        <f t="shared" si="19"/>
        <v>Katameya - Creeks31</v>
      </c>
      <c r="E628">
        <v>45138</v>
      </c>
      <c r="F628">
        <v>34090513.580000162</v>
      </c>
      <c r="G628">
        <v>1112307883.9400001</v>
      </c>
    </row>
    <row r="629" spans="1:8" x14ac:dyDescent="0.3">
      <c r="A629" t="s">
        <v>75</v>
      </c>
      <c r="B629">
        <v>22</v>
      </c>
      <c r="C629">
        <f t="shared" si="18"/>
        <v>22</v>
      </c>
      <c r="D629" t="str">
        <f t="shared" si="19"/>
        <v>ORA - ZED - ph.0222</v>
      </c>
      <c r="E629">
        <v>45147</v>
      </c>
      <c r="F629">
        <v>11000140.300833941</v>
      </c>
      <c r="G629">
        <v>349661879.29131013</v>
      </c>
    </row>
    <row r="630" spans="1:8" x14ac:dyDescent="0.3">
      <c r="A630" t="s">
        <v>84</v>
      </c>
      <c r="B630">
        <v>18</v>
      </c>
      <c r="C630">
        <f t="shared" si="18"/>
        <v>18</v>
      </c>
      <c r="D630" t="str">
        <f t="shared" si="19"/>
        <v>New Giza Hospital18</v>
      </c>
      <c r="E630">
        <v>45144</v>
      </c>
      <c r="F630">
        <v>9332664.7799999714</v>
      </c>
      <c r="G630">
        <v>397789698.38</v>
      </c>
    </row>
    <row r="631" spans="1:8" x14ac:dyDescent="0.3">
      <c r="A631" t="s">
        <v>86</v>
      </c>
      <c r="B631">
        <v>20</v>
      </c>
      <c r="C631">
        <f t="shared" si="18"/>
        <v>20</v>
      </c>
      <c r="D631" t="str">
        <f t="shared" si="19"/>
        <v>Astoria Hotel20</v>
      </c>
      <c r="E631">
        <v>45140</v>
      </c>
      <c r="F631">
        <v>3956219.0141986907</v>
      </c>
      <c r="G631">
        <v>194411893.53999999</v>
      </c>
    </row>
    <row r="632" spans="1:8" x14ac:dyDescent="0.3">
      <c r="A632" t="s">
        <v>59</v>
      </c>
      <c r="B632">
        <v>29</v>
      </c>
      <c r="C632">
        <f t="shared" si="18"/>
        <v>29</v>
      </c>
      <c r="D632" t="str">
        <f t="shared" si="19"/>
        <v>ORA - ZED29</v>
      </c>
      <c r="E632">
        <v>45162</v>
      </c>
      <c r="F632">
        <v>27532348.019047499</v>
      </c>
      <c r="G632">
        <v>731265804.16190469</v>
      </c>
    </row>
    <row r="633" spans="1:8" x14ac:dyDescent="0.3">
      <c r="A633" t="s">
        <v>73</v>
      </c>
      <c r="B633">
        <v>28</v>
      </c>
      <c r="C633">
        <f t="shared" si="18"/>
        <v>28</v>
      </c>
      <c r="D633" t="str">
        <f t="shared" si="19"/>
        <v>MDF Factory28</v>
      </c>
      <c r="E633">
        <v>45138</v>
      </c>
      <c r="F633">
        <v>4632219.7699999809</v>
      </c>
      <c r="G633">
        <v>362447411.19999999</v>
      </c>
    </row>
    <row r="634" spans="1:8" x14ac:dyDescent="0.3">
      <c r="A634" t="s">
        <v>94</v>
      </c>
      <c r="B634">
        <v>15</v>
      </c>
      <c r="C634">
        <f t="shared" si="18"/>
        <v>15</v>
      </c>
      <c r="D634" t="str">
        <f t="shared" si="19"/>
        <v>Mivida-PK#18915</v>
      </c>
      <c r="E634">
        <v>45145</v>
      </c>
      <c r="F634">
        <v>18379426.48999995</v>
      </c>
      <c r="G634">
        <v>451450960.58999997</v>
      </c>
    </row>
    <row r="635" spans="1:8" x14ac:dyDescent="0.3">
      <c r="A635" t="s">
        <v>120</v>
      </c>
      <c r="B635">
        <v>4</v>
      </c>
      <c r="C635">
        <f t="shared" si="18"/>
        <v>4</v>
      </c>
      <c r="D635" t="str">
        <f t="shared" si="19"/>
        <v>KSA-Tarek AbdelHakim Center4</v>
      </c>
      <c r="E635">
        <v>45132</v>
      </c>
      <c r="F635">
        <v>1181749.3500000001</v>
      </c>
      <c r="G635">
        <v>6101257.9100000001</v>
      </c>
    </row>
    <row r="636" spans="1:8" x14ac:dyDescent="0.3">
      <c r="A636" t="s">
        <v>106</v>
      </c>
      <c r="B636">
        <v>4</v>
      </c>
      <c r="C636">
        <f t="shared" si="18"/>
        <v>4</v>
      </c>
      <c r="D636" t="str">
        <f t="shared" si="19"/>
        <v>SMP1 - Revamp4</v>
      </c>
      <c r="E636">
        <v>45170</v>
      </c>
      <c r="F636">
        <v>3836789.6300000008</v>
      </c>
      <c r="G636">
        <v>11713230.23</v>
      </c>
    </row>
    <row r="637" spans="1:8" x14ac:dyDescent="0.3">
      <c r="A637" t="s">
        <v>110</v>
      </c>
      <c r="B637">
        <v>7</v>
      </c>
      <c r="C637">
        <f t="shared" si="18"/>
        <v>7</v>
      </c>
      <c r="D637" t="str">
        <f t="shared" si="19"/>
        <v>DPW - Ph.027</v>
      </c>
      <c r="E637">
        <v>45166</v>
      </c>
      <c r="F637">
        <v>21546507.219999999</v>
      </c>
      <c r="G637">
        <v>226257056.00999999</v>
      </c>
    </row>
    <row r="638" spans="1:8" x14ac:dyDescent="0.3">
      <c r="A638" t="s">
        <v>86</v>
      </c>
      <c r="B638">
        <v>21</v>
      </c>
      <c r="C638">
        <f t="shared" si="18"/>
        <v>21</v>
      </c>
      <c r="D638" t="str">
        <f t="shared" si="19"/>
        <v>Astoria Hotel21</v>
      </c>
      <c r="E638">
        <v>45183</v>
      </c>
      <c r="F638">
        <v>1422437.2000000179</v>
      </c>
      <c r="G638">
        <v>195834330.74000001</v>
      </c>
    </row>
    <row r="639" spans="1:8" x14ac:dyDescent="0.3">
      <c r="A639" t="s">
        <v>73</v>
      </c>
      <c r="B639">
        <v>29</v>
      </c>
      <c r="C639">
        <f t="shared" si="18"/>
        <v>29</v>
      </c>
      <c r="D639" t="str">
        <f t="shared" si="19"/>
        <v>MDF Factory29</v>
      </c>
      <c r="E639">
        <v>45179</v>
      </c>
      <c r="F639">
        <v>7201895.8000000119</v>
      </c>
      <c r="G639">
        <v>369649307</v>
      </c>
    </row>
    <row r="640" spans="1:8" x14ac:dyDescent="0.3">
      <c r="A640" t="s">
        <v>104</v>
      </c>
      <c r="B640">
        <v>9</v>
      </c>
      <c r="C640">
        <f t="shared" si="18"/>
        <v>9</v>
      </c>
      <c r="D640" t="str">
        <f t="shared" si="19"/>
        <v>ORA - ZED - Landscape9</v>
      </c>
      <c r="E640">
        <v>45186</v>
      </c>
      <c r="F640">
        <v>3994751.4353393279</v>
      </c>
      <c r="G640">
        <v>35861293.485714279</v>
      </c>
    </row>
    <row r="641" spans="1:8" x14ac:dyDescent="0.3">
      <c r="A641" t="s">
        <v>75</v>
      </c>
      <c r="B641">
        <v>23</v>
      </c>
      <c r="C641">
        <f t="shared" si="18"/>
        <v>23</v>
      </c>
      <c r="D641" t="str">
        <f t="shared" si="19"/>
        <v>ORA - ZED - ph.0223</v>
      </c>
      <c r="E641">
        <v>45186</v>
      </c>
      <c r="F641">
        <v>1051681.4413629174</v>
      </c>
      <c r="G641">
        <v>350713560.73267305</v>
      </c>
    </row>
    <row r="642" spans="1:8" x14ac:dyDescent="0.3">
      <c r="A642" t="s">
        <v>84</v>
      </c>
      <c r="B642">
        <v>19</v>
      </c>
      <c r="C642">
        <f t="shared" si="18"/>
        <v>19</v>
      </c>
      <c r="D642" t="str">
        <f t="shared" si="19"/>
        <v>New Giza Hospital19</v>
      </c>
      <c r="E642">
        <v>45183</v>
      </c>
      <c r="F642">
        <v>18985757.50999999</v>
      </c>
      <c r="G642">
        <v>416775455.88999999</v>
      </c>
    </row>
    <row r="643" spans="1:8" x14ac:dyDescent="0.3">
      <c r="A643" t="s">
        <v>59</v>
      </c>
      <c r="B643">
        <v>30</v>
      </c>
      <c r="C643">
        <f t="shared" ref="C643:C706" si="20">ROUNDDOWN(B643,0)</f>
        <v>30</v>
      </c>
      <c r="D643" t="str">
        <f t="shared" ref="D643:D706" si="21">A643&amp;C643</f>
        <v>ORA - ZED30</v>
      </c>
      <c r="E643">
        <v>45186</v>
      </c>
      <c r="F643">
        <v>26015241.190476179</v>
      </c>
      <c r="G643">
        <v>757281045.35238087</v>
      </c>
    </row>
    <row r="644" spans="1:8" x14ac:dyDescent="0.3">
      <c r="A644" t="s">
        <v>116</v>
      </c>
      <c r="B644">
        <v>5</v>
      </c>
      <c r="C644">
        <f t="shared" si="20"/>
        <v>5</v>
      </c>
      <c r="D644" t="str">
        <f t="shared" si="21"/>
        <v>Creeks - URBN K5</v>
      </c>
      <c r="E644">
        <v>45161</v>
      </c>
      <c r="F644">
        <v>21068069.099999994</v>
      </c>
      <c r="G644">
        <v>118665999.81999999</v>
      </c>
    </row>
    <row r="645" spans="1:8" x14ac:dyDescent="0.3">
      <c r="A645" t="s">
        <v>94</v>
      </c>
      <c r="B645">
        <v>16</v>
      </c>
      <c r="C645">
        <f t="shared" si="20"/>
        <v>16</v>
      </c>
      <c r="D645" t="str">
        <f t="shared" si="21"/>
        <v>Mivida-PK#18916</v>
      </c>
      <c r="E645">
        <v>45189</v>
      </c>
      <c r="F645">
        <v>24459783.776241958</v>
      </c>
      <c r="G645">
        <v>475910744.36624193</v>
      </c>
    </row>
    <row r="646" spans="1:8" x14ac:dyDescent="0.3">
      <c r="A646" t="s">
        <v>103</v>
      </c>
      <c r="B646">
        <v>10</v>
      </c>
      <c r="C646">
        <f t="shared" si="20"/>
        <v>10</v>
      </c>
      <c r="D646" t="str">
        <f t="shared" si="21"/>
        <v>EIPICO10</v>
      </c>
      <c r="E646">
        <v>45166</v>
      </c>
      <c r="F646">
        <v>9818518.7899999917</v>
      </c>
      <c r="G646">
        <v>133296390.20999999</v>
      </c>
      <c r="H646">
        <v>45228</v>
      </c>
    </row>
    <row r="647" spans="1:8" x14ac:dyDescent="0.3">
      <c r="A647" t="s">
        <v>43</v>
      </c>
      <c r="B647">
        <v>24</v>
      </c>
      <c r="C647">
        <f t="shared" si="20"/>
        <v>24</v>
      </c>
      <c r="D647" t="str">
        <f t="shared" si="21"/>
        <v>Royal City - Landscape24</v>
      </c>
      <c r="E647">
        <v>45173</v>
      </c>
      <c r="F647">
        <v>3256136.0799999982</v>
      </c>
      <c r="G647">
        <v>110218542.31</v>
      </c>
    </row>
    <row r="648" spans="1:8" x14ac:dyDescent="0.3">
      <c r="A648" t="s">
        <v>9</v>
      </c>
      <c r="B648">
        <v>43</v>
      </c>
      <c r="C648">
        <f t="shared" si="20"/>
        <v>43</v>
      </c>
      <c r="D648" t="str">
        <f t="shared" si="21"/>
        <v>Royal City43</v>
      </c>
      <c r="E648">
        <v>45173</v>
      </c>
      <c r="F648">
        <v>13484961.26000005</v>
      </c>
      <c r="G648">
        <v>432695392.60000002</v>
      </c>
    </row>
    <row r="649" spans="1:8" x14ac:dyDescent="0.3">
      <c r="A649" t="s">
        <v>110</v>
      </c>
      <c r="B649">
        <v>8</v>
      </c>
      <c r="C649">
        <f t="shared" si="20"/>
        <v>8</v>
      </c>
      <c r="D649" t="str">
        <f t="shared" si="21"/>
        <v>DPW - Ph.028</v>
      </c>
      <c r="E649">
        <v>45173</v>
      </c>
      <c r="F649">
        <v>27781672.690000027</v>
      </c>
      <c r="G649">
        <v>254038728.70000002</v>
      </c>
    </row>
    <row r="650" spans="1:8" x14ac:dyDescent="0.3">
      <c r="A650" t="s">
        <v>103</v>
      </c>
      <c r="B650">
        <v>11</v>
      </c>
      <c r="C650">
        <f t="shared" si="20"/>
        <v>11</v>
      </c>
      <c r="D650" t="str">
        <f t="shared" si="21"/>
        <v>EIPICO11</v>
      </c>
      <c r="E650">
        <v>45209</v>
      </c>
      <c r="F650">
        <v>27259074.640000001</v>
      </c>
      <c r="G650">
        <v>160555464.84999999</v>
      </c>
      <c r="H650">
        <v>45258</v>
      </c>
    </row>
    <row r="651" spans="1:8" x14ac:dyDescent="0.3">
      <c r="A651" t="s">
        <v>75</v>
      </c>
      <c r="B651">
        <v>24</v>
      </c>
      <c r="C651">
        <f t="shared" si="20"/>
        <v>24</v>
      </c>
      <c r="D651" t="str">
        <f t="shared" si="21"/>
        <v>ORA - ZED - ph.0224</v>
      </c>
      <c r="E651">
        <v>45186</v>
      </c>
      <c r="F651">
        <v>1619984.7523809671</v>
      </c>
      <c r="G651">
        <v>352333545.48505402</v>
      </c>
    </row>
    <row r="652" spans="1:8" x14ac:dyDescent="0.3">
      <c r="A652" t="s">
        <v>73</v>
      </c>
      <c r="B652">
        <v>30</v>
      </c>
      <c r="C652">
        <f t="shared" si="20"/>
        <v>30</v>
      </c>
      <c r="D652" t="str">
        <f t="shared" si="21"/>
        <v>MDF Factory30</v>
      </c>
      <c r="E652">
        <v>45188</v>
      </c>
      <c r="F652">
        <v>42878737.920000017</v>
      </c>
      <c r="G652">
        <v>412528044.92000002</v>
      </c>
    </row>
    <row r="653" spans="1:8" x14ac:dyDescent="0.3">
      <c r="A653" t="s">
        <v>60</v>
      </c>
      <c r="B653">
        <v>33</v>
      </c>
      <c r="C653">
        <f t="shared" si="20"/>
        <v>33</v>
      </c>
      <c r="D653" t="str">
        <f t="shared" si="21"/>
        <v>Katameya - Creeks33</v>
      </c>
      <c r="E653">
        <v>45200</v>
      </c>
      <c r="F653">
        <v>61801377.920000076</v>
      </c>
      <c r="G653">
        <v>1210803657.22</v>
      </c>
    </row>
    <row r="654" spans="1:8" x14ac:dyDescent="0.3">
      <c r="A654" t="s">
        <v>106</v>
      </c>
      <c r="B654">
        <v>5</v>
      </c>
      <c r="C654">
        <f t="shared" si="20"/>
        <v>5</v>
      </c>
      <c r="D654" t="str">
        <f t="shared" si="21"/>
        <v>SMP1 - Revamp5</v>
      </c>
      <c r="E654">
        <v>45181</v>
      </c>
      <c r="F654">
        <v>4135898.0999999996</v>
      </c>
      <c r="G654">
        <v>15849128.33</v>
      </c>
    </row>
    <row r="655" spans="1:8" x14ac:dyDescent="0.3">
      <c r="A655" t="s">
        <v>116</v>
      </c>
      <c r="B655">
        <v>6</v>
      </c>
      <c r="C655">
        <f t="shared" si="20"/>
        <v>6</v>
      </c>
      <c r="D655" t="str">
        <f t="shared" si="21"/>
        <v>Creeks - URBN K6</v>
      </c>
      <c r="E655">
        <v>45196</v>
      </c>
      <c r="F655">
        <v>18829649.550000012</v>
      </c>
      <c r="G655">
        <v>137495649.37</v>
      </c>
    </row>
    <row r="656" spans="1:8" x14ac:dyDescent="0.3">
      <c r="A656" t="s">
        <v>59</v>
      </c>
      <c r="B656">
        <v>31</v>
      </c>
      <c r="C656">
        <f t="shared" si="20"/>
        <v>31</v>
      </c>
      <c r="D656" t="str">
        <f t="shared" si="21"/>
        <v>ORA - ZED31</v>
      </c>
      <c r="E656">
        <v>45196</v>
      </c>
      <c r="F656">
        <v>26102241.228571415</v>
      </c>
      <c r="G656">
        <v>783383286.58095229</v>
      </c>
    </row>
    <row r="657" spans="1:8" x14ac:dyDescent="0.3">
      <c r="A657" t="s">
        <v>104</v>
      </c>
      <c r="B657">
        <v>10</v>
      </c>
      <c r="C657">
        <f t="shared" si="20"/>
        <v>10</v>
      </c>
      <c r="D657" t="str">
        <f t="shared" si="21"/>
        <v>ORA - ZED - Landscape10</v>
      </c>
      <c r="E657">
        <v>45209</v>
      </c>
      <c r="F657">
        <v>3258480.285714291</v>
      </c>
      <c r="G657">
        <v>39119773.77142857</v>
      </c>
    </row>
    <row r="658" spans="1:8" x14ac:dyDescent="0.3">
      <c r="A658" t="s">
        <v>88</v>
      </c>
      <c r="B658">
        <v>15</v>
      </c>
      <c r="C658">
        <f t="shared" si="20"/>
        <v>15</v>
      </c>
      <c r="D658" t="str">
        <f t="shared" si="21"/>
        <v>MDF Factory - Local Fabrication15</v>
      </c>
      <c r="E658">
        <v>45278</v>
      </c>
      <c r="F658">
        <v>5403242.4699999988</v>
      </c>
      <c r="G658">
        <v>47293093.979999997</v>
      </c>
    </row>
    <row r="659" spans="1:8" x14ac:dyDescent="0.3">
      <c r="A659" t="s">
        <v>110</v>
      </c>
      <c r="B659">
        <v>9</v>
      </c>
      <c r="C659">
        <f t="shared" si="20"/>
        <v>9</v>
      </c>
      <c r="D659" t="str">
        <f t="shared" si="21"/>
        <v>DPW - Ph.029</v>
      </c>
      <c r="E659">
        <v>45230</v>
      </c>
      <c r="F659">
        <v>66926760.560000032</v>
      </c>
      <c r="G659">
        <v>320965489.26000005</v>
      </c>
    </row>
    <row r="660" spans="1:8" x14ac:dyDescent="0.3">
      <c r="A660" t="s">
        <v>73</v>
      </c>
      <c r="B660">
        <v>31</v>
      </c>
      <c r="C660">
        <f t="shared" si="20"/>
        <v>31</v>
      </c>
      <c r="D660" t="str">
        <f t="shared" si="21"/>
        <v>MDF Factory31</v>
      </c>
      <c r="E660">
        <v>45206</v>
      </c>
      <c r="F660">
        <v>26984773</v>
      </c>
      <c r="G660">
        <v>439512817.92000002</v>
      </c>
    </row>
    <row r="661" spans="1:8" x14ac:dyDescent="0.3">
      <c r="A661" t="s">
        <v>103</v>
      </c>
      <c r="B661">
        <v>12</v>
      </c>
      <c r="C661">
        <f t="shared" si="20"/>
        <v>12</v>
      </c>
      <c r="D661" t="str">
        <f t="shared" si="21"/>
        <v>EIPICO12</v>
      </c>
      <c r="E661">
        <v>45251</v>
      </c>
      <c r="F661">
        <v>13086699.849999994</v>
      </c>
      <c r="G661">
        <v>173642164.69999999</v>
      </c>
      <c r="H661">
        <v>45293</v>
      </c>
    </row>
    <row r="662" spans="1:8" x14ac:dyDescent="0.3">
      <c r="A662" t="s">
        <v>104</v>
      </c>
      <c r="B662">
        <v>11</v>
      </c>
      <c r="C662">
        <f t="shared" si="20"/>
        <v>11</v>
      </c>
      <c r="D662" t="str">
        <f t="shared" si="21"/>
        <v>ORA - ZED - Landscape11</v>
      </c>
      <c r="E662">
        <v>45234</v>
      </c>
      <c r="F662">
        <v>6742108.104761906</v>
      </c>
      <c r="G662">
        <v>45861881.876190476</v>
      </c>
    </row>
    <row r="663" spans="1:8" x14ac:dyDescent="0.3">
      <c r="A663" t="s">
        <v>60</v>
      </c>
      <c r="B663">
        <v>34</v>
      </c>
      <c r="C663">
        <f t="shared" si="20"/>
        <v>34</v>
      </c>
      <c r="D663" t="str">
        <f t="shared" si="21"/>
        <v>Katameya - Creeks34</v>
      </c>
      <c r="E663">
        <v>45232</v>
      </c>
      <c r="F663">
        <v>67431952.339999914</v>
      </c>
      <c r="G663">
        <v>1278235609.5599999</v>
      </c>
    </row>
    <row r="664" spans="1:8" x14ac:dyDescent="0.3">
      <c r="A664" t="s">
        <v>75</v>
      </c>
      <c r="B664">
        <v>25</v>
      </c>
      <c r="C664">
        <f t="shared" si="20"/>
        <v>25</v>
      </c>
      <c r="D664" t="str">
        <f t="shared" si="21"/>
        <v>ORA - ZED - ph.0225</v>
      </c>
      <c r="E664">
        <v>45237</v>
      </c>
      <c r="F664">
        <v>1429470.7339935899</v>
      </c>
      <c r="G664">
        <v>353763016.21904761</v>
      </c>
    </row>
    <row r="665" spans="1:8" x14ac:dyDescent="0.3">
      <c r="A665" t="s">
        <v>84</v>
      </c>
      <c r="B665">
        <v>20</v>
      </c>
      <c r="C665">
        <f t="shared" si="20"/>
        <v>20</v>
      </c>
      <c r="D665" t="str">
        <f t="shared" si="21"/>
        <v>New Giza Hospital20</v>
      </c>
      <c r="E665">
        <v>45202</v>
      </c>
      <c r="F665">
        <v>-9.9999999999999995E-8</v>
      </c>
      <c r="G665">
        <v>416775455.88999999</v>
      </c>
    </row>
    <row r="666" spans="1:8" x14ac:dyDescent="0.3">
      <c r="A666" t="s">
        <v>86</v>
      </c>
      <c r="B666">
        <v>22</v>
      </c>
      <c r="C666">
        <f t="shared" si="20"/>
        <v>22</v>
      </c>
      <c r="D666" t="str">
        <f t="shared" si="21"/>
        <v>Astoria Hotel22</v>
      </c>
      <c r="E666">
        <v>45208</v>
      </c>
      <c r="F666">
        <v>13661357.25999999</v>
      </c>
      <c r="G666">
        <v>209495688</v>
      </c>
      <c r="H666">
        <v>45213</v>
      </c>
    </row>
    <row r="667" spans="1:8" x14ac:dyDescent="0.3">
      <c r="A667" t="s">
        <v>59</v>
      </c>
      <c r="B667">
        <v>32</v>
      </c>
      <c r="C667">
        <f t="shared" si="20"/>
        <v>32</v>
      </c>
      <c r="D667" t="str">
        <f t="shared" si="21"/>
        <v>ORA - ZED32</v>
      </c>
      <c r="E667">
        <v>45241</v>
      </c>
      <c r="F667">
        <v>24532813.971428633</v>
      </c>
      <c r="G667">
        <v>807916100.55238092</v>
      </c>
    </row>
    <row r="668" spans="1:8" x14ac:dyDescent="0.3">
      <c r="A668" t="s">
        <v>73</v>
      </c>
      <c r="B668">
        <v>32</v>
      </c>
      <c r="C668">
        <f t="shared" si="20"/>
        <v>32</v>
      </c>
      <c r="D668" t="str">
        <f t="shared" si="21"/>
        <v>MDF Factory32</v>
      </c>
      <c r="E668">
        <v>45225</v>
      </c>
      <c r="F668">
        <v>2754000</v>
      </c>
      <c r="G668">
        <v>442266817.92000002</v>
      </c>
    </row>
    <row r="669" spans="1:8" x14ac:dyDescent="0.3">
      <c r="A669" t="s">
        <v>94</v>
      </c>
      <c r="B669">
        <v>17</v>
      </c>
      <c r="C669">
        <f t="shared" si="20"/>
        <v>17</v>
      </c>
      <c r="D669" t="str">
        <f t="shared" si="21"/>
        <v>Mivida-PK#18917</v>
      </c>
      <c r="E669">
        <v>45216</v>
      </c>
      <c r="F669">
        <v>30434807.733758032</v>
      </c>
      <c r="G669">
        <v>506345552.09999996</v>
      </c>
    </row>
    <row r="670" spans="1:8" x14ac:dyDescent="0.3">
      <c r="A670" t="s">
        <v>91</v>
      </c>
      <c r="B670">
        <v>20</v>
      </c>
      <c r="C670">
        <f t="shared" si="20"/>
        <v>20</v>
      </c>
      <c r="D670" t="str">
        <f t="shared" si="21"/>
        <v>Port Said Silos20</v>
      </c>
      <c r="E670">
        <v>45231</v>
      </c>
      <c r="F670">
        <v>13732229.226666659</v>
      </c>
      <c r="G670">
        <v>152603544.63999999</v>
      </c>
      <c r="H670">
        <v>45252</v>
      </c>
    </row>
    <row r="671" spans="1:8" x14ac:dyDescent="0.3">
      <c r="A671" t="s">
        <v>110</v>
      </c>
      <c r="B671">
        <v>10</v>
      </c>
      <c r="C671">
        <f t="shared" si="20"/>
        <v>10</v>
      </c>
      <c r="D671" t="str">
        <f t="shared" si="21"/>
        <v>DPW - Ph.0210</v>
      </c>
      <c r="E671">
        <v>45259</v>
      </c>
      <c r="F671">
        <v>59028304.349999964</v>
      </c>
      <c r="G671">
        <v>379993793.61000001</v>
      </c>
    </row>
    <row r="672" spans="1:8" x14ac:dyDescent="0.3">
      <c r="A672" t="s">
        <v>86</v>
      </c>
      <c r="B672">
        <v>23</v>
      </c>
      <c r="C672">
        <f t="shared" si="20"/>
        <v>23</v>
      </c>
      <c r="D672" t="str">
        <f t="shared" si="21"/>
        <v>Astoria Hotel23</v>
      </c>
      <c r="E672">
        <v>45253</v>
      </c>
      <c r="F672">
        <v>13277404.550000012</v>
      </c>
      <c r="G672">
        <v>219912624</v>
      </c>
    </row>
    <row r="673" spans="1:8" x14ac:dyDescent="0.3">
      <c r="A673" t="s">
        <v>73</v>
      </c>
      <c r="B673">
        <v>33</v>
      </c>
      <c r="C673">
        <f t="shared" si="20"/>
        <v>33</v>
      </c>
      <c r="D673" t="str">
        <f t="shared" si="21"/>
        <v>MDF Factory33</v>
      </c>
      <c r="E673">
        <v>45255</v>
      </c>
      <c r="F673">
        <v>20665276.539999962</v>
      </c>
      <c r="G673">
        <v>462932094.45999998</v>
      </c>
    </row>
    <row r="674" spans="1:8" x14ac:dyDescent="0.3">
      <c r="A674" t="s">
        <v>60</v>
      </c>
      <c r="B674">
        <v>35</v>
      </c>
      <c r="C674">
        <f t="shared" si="20"/>
        <v>35</v>
      </c>
      <c r="D674" t="str">
        <f t="shared" si="21"/>
        <v>Katameya - Creeks35</v>
      </c>
      <c r="E674">
        <v>45266</v>
      </c>
      <c r="F674">
        <v>61247331.119999886</v>
      </c>
      <c r="G674">
        <v>1339482940.6799998</v>
      </c>
    </row>
    <row r="675" spans="1:8" x14ac:dyDescent="0.3">
      <c r="A675" t="s">
        <v>104</v>
      </c>
      <c r="B675">
        <v>12</v>
      </c>
      <c r="C675">
        <f t="shared" si="20"/>
        <v>12</v>
      </c>
      <c r="D675" t="str">
        <f t="shared" si="21"/>
        <v>ORA - ZED - Landscape12</v>
      </c>
      <c r="E675">
        <v>45250</v>
      </c>
      <c r="F675">
        <v>9303031.3714285642</v>
      </c>
      <c r="G675">
        <v>55164913.24761904</v>
      </c>
    </row>
    <row r="676" spans="1:8" x14ac:dyDescent="0.3">
      <c r="A676" t="s">
        <v>75</v>
      </c>
      <c r="B676">
        <v>26</v>
      </c>
      <c r="C676">
        <f t="shared" si="20"/>
        <v>26</v>
      </c>
      <c r="D676" t="str">
        <f t="shared" si="21"/>
        <v>ORA - ZED - ph.0226</v>
      </c>
      <c r="E676">
        <v>45274</v>
      </c>
      <c r="F676">
        <v>3475331.4095237851</v>
      </c>
      <c r="G676">
        <v>357238347.62857139</v>
      </c>
    </row>
    <row r="677" spans="1:8" x14ac:dyDescent="0.3">
      <c r="A677" t="s">
        <v>59</v>
      </c>
      <c r="B677">
        <v>33</v>
      </c>
      <c r="C677">
        <f t="shared" si="20"/>
        <v>33</v>
      </c>
      <c r="D677" t="str">
        <f t="shared" si="21"/>
        <v>ORA - ZED33</v>
      </c>
      <c r="E677">
        <v>45277</v>
      </c>
      <c r="F677">
        <v>20642302.219047546</v>
      </c>
      <c r="G677">
        <v>828558402.77142847</v>
      </c>
    </row>
    <row r="678" spans="1:8" x14ac:dyDescent="0.3">
      <c r="A678" t="s">
        <v>94</v>
      </c>
      <c r="B678">
        <v>18</v>
      </c>
      <c r="C678">
        <f t="shared" si="20"/>
        <v>18</v>
      </c>
      <c r="D678" t="str">
        <f t="shared" si="21"/>
        <v>Mivida-PK#18918</v>
      </c>
      <c r="E678">
        <v>45262</v>
      </c>
      <c r="F678">
        <v>18563752.600000083</v>
      </c>
      <c r="G678">
        <v>524909304.70000005</v>
      </c>
    </row>
    <row r="679" spans="1:8" x14ac:dyDescent="0.3">
      <c r="A679" t="s">
        <v>89</v>
      </c>
      <c r="B679">
        <v>20</v>
      </c>
      <c r="C679">
        <f t="shared" si="20"/>
        <v>20</v>
      </c>
      <c r="D679" t="str">
        <f t="shared" si="21"/>
        <v>Sokhna Port Expansion20</v>
      </c>
      <c r="E679">
        <v>45224</v>
      </c>
      <c r="F679">
        <v>20920498.279999971</v>
      </c>
      <c r="G679">
        <v>877286055.98000002</v>
      </c>
      <c r="H679">
        <v>45250</v>
      </c>
    </row>
    <row r="680" spans="1:8" x14ac:dyDescent="0.3">
      <c r="A680" t="s">
        <v>84</v>
      </c>
      <c r="B680">
        <v>21</v>
      </c>
      <c r="C680">
        <f t="shared" si="20"/>
        <v>21</v>
      </c>
      <c r="D680" t="str">
        <f t="shared" si="21"/>
        <v>New Giza Hospital21</v>
      </c>
      <c r="E680">
        <v>45215</v>
      </c>
      <c r="F680">
        <v>12758386.300000012</v>
      </c>
      <c r="G680">
        <v>429533842.19</v>
      </c>
    </row>
    <row r="681" spans="1:8" x14ac:dyDescent="0.3">
      <c r="A681" t="s">
        <v>99</v>
      </c>
      <c r="B681">
        <v>5</v>
      </c>
      <c r="C681">
        <f t="shared" si="20"/>
        <v>5</v>
      </c>
      <c r="D681" t="str">
        <f t="shared" si="21"/>
        <v>Sokhna Port Expansion- 100m5</v>
      </c>
      <c r="E681">
        <v>45224</v>
      </c>
      <c r="F681">
        <v>4703266.4897000045</v>
      </c>
      <c r="G681">
        <v>126862233.53</v>
      </c>
      <c r="H681">
        <v>45250</v>
      </c>
    </row>
    <row r="682" spans="1:8" x14ac:dyDescent="0.3">
      <c r="A682" t="s">
        <v>131</v>
      </c>
      <c r="B682">
        <v>1</v>
      </c>
      <c r="C682">
        <f t="shared" si="20"/>
        <v>1</v>
      </c>
      <c r="D682" t="str">
        <f t="shared" si="21"/>
        <v>Baraka Land Fence1</v>
      </c>
      <c r="E682">
        <v>45236</v>
      </c>
      <c r="F682">
        <v>3575400</v>
      </c>
      <c r="G682">
        <v>3575400</v>
      </c>
    </row>
    <row r="683" spans="1:8" x14ac:dyDescent="0.3">
      <c r="A683" t="s">
        <v>84</v>
      </c>
      <c r="B683">
        <v>22</v>
      </c>
      <c r="C683">
        <f t="shared" si="20"/>
        <v>22</v>
      </c>
      <c r="D683" t="str">
        <f t="shared" si="21"/>
        <v>New Giza Hospital22</v>
      </c>
      <c r="E683">
        <v>45260</v>
      </c>
      <c r="F683">
        <v>18598623.839999914</v>
      </c>
      <c r="G683">
        <v>448132466.02999991</v>
      </c>
    </row>
    <row r="684" spans="1:8" x14ac:dyDescent="0.3">
      <c r="A684" t="s">
        <v>89</v>
      </c>
      <c r="B684">
        <v>21</v>
      </c>
      <c r="C684">
        <f t="shared" si="20"/>
        <v>21</v>
      </c>
      <c r="D684" t="str">
        <f t="shared" si="21"/>
        <v>Sokhna Port Expansion21</v>
      </c>
      <c r="E684">
        <v>45287</v>
      </c>
      <c r="F684">
        <v>9034186.7999999523</v>
      </c>
      <c r="G684">
        <v>886320242.77999997</v>
      </c>
      <c r="H684">
        <v>45287</v>
      </c>
    </row>
    <row r="685" spans="1:8" x14ac:dyDescent="0.3">
      <c r="A685" t="s">
        <v>106</v>
      </c>
      <c r="B685">
        <v>7</v>
      </c>
      <c r="C685">
        <f t="shared" si="20"/>
        <v>7</v>
      </c>
      <c r="D685" t="str">
        <f t="shared" si="21"/>
        <v>SMP1 - Revamp7</v>
      </c>
      <c r="E685">
        <v>45251</v>
      </c>
      <c r="F685">
        <v>4571797.25</v>
      </c>
      <c r="G685">
        <v>29278987.27</v>
      </c>
    </row>
    <row r="686" spans="1:8" x14ac:dyDescent="0.3">
      <c r="A686" t="s">
        <v>91</v>
      </c>
      <c r="B686">
        <v>21</v>
      </c>
      <c r="C686">
        <f t="shared" si="20"/>
        <v>21</v>
      </c>
      <c r="D686" t="str">
        <f t="shared" si="21"/>
        <v>Port Said Silos21</v>
      </c>
      <c r="E686">
        <v>45260</v>
      </c>
      <c r="F686">
        <v>15886446.656666666</v>
      </c>
      <c r="G686">
        <v>167746546.06999999</v>
      </c>
      <c r="H686">
        <v>45283</v>
      </c>
    </row>
    <row r="687" spans="1:8" x14ac:dyDescent="0.3">
      <c r="A687" t="s">
        <v>110</v>
      </c>
      <c r="B687">
        <v>11</v>
      </c>
      <c r="C687">
        <f t="shared" si="20"/>
        <v>11</v>
      </c>
      <c r="D687" t="str">
        <f t="shared" si="21"/>
        <v>DPW - Ph.0211</v>
      </c>
      <c r="E687">
        <v>45291</v>
      </c>
      <c r="F687">
        <v>54711779.099999964</v>
      </c>
      <c r="G687">
        <v>434705572.70999998</v>
      </c>
    </row>
    <row r="688" spans="1:8" x14ac:dyDescent="0.3">
      <c r="A688" t="s">
        <v>103</v>
      </c>
      <c r="B688">
        <v>13</v>
      </c>
      <c r="C688">
        <f t="shared" si="20"/>
        <v>13</v>
      </c>
      <c r="D688" t="str">
        <f t="shared" si="21"/>
        <v>EIPICO13</v>
      </c>
      <c r="E688">
        <v>45281</v>
      </c>
      <c r="F688">
        <v>50645387.030000001</v>
      </c>
      <c r="G688">
        <v>224287551.72999999</v>
      </c>
      <c r="H688">
        <v>45292</v>
      </c>
    </row>
    <row r="689" spans="1:8" x14ac:dyDescent="0.3">
      <c r="A689" t="s">
        <v>94</v>
      </c>
      <c r="B689">
        <v>19</v>
      </c>
      <c r="C689">
        <f t="shared" si="20"/>
        <v>19</v>
      </c>
      <c r="D689" t="str">
        <f t="shared" si="21"/>
        <v>Mivida-PK#18919</v>
      </c>
      <c r="E689">
        <v>45293</v>
      </c>
      <c r="F689">
        <v>21710553.309523702</v>
      </c>
      <c r="G689">
        <v>546619858.00952375</v>
      </c>
    </row>
    <row r="690" spans="1:8" x14ac:dyDescent="0.3">
      <c r="A690" t="s">
        <v>73</v>
      </c>
      <c r="B690">
        <v>34</v>
      </c>
      <c r="C690">
        <f t="shared" si="20"/>
        <v>34</v>
      </c>
      <c r="D690" t="str">
        <f t="shared" si="21"/>
        <v>MDF Factory34</v>
      </c>
      <c r="E690">
        <v>45280</v>
      </c>
      <c r="F690">
        <v>25469525.620000005</v>
      </c>
      <c r="G690">
        <v>488401620.07999998</v>
      </c>
    </row>
    <row r="691" spans="1:8" x14ac:dyDescent="0.3">
      <c r="A691" t="s">
        <v>60</v>
      </c>
      <c r="B691">
        <v>36</v>
      </c>
      <c r="C691">
        <f t="shared" si="20"/>
        <v>36</v>
      </c>
      <c r="D691" t="str">
        <f t="shared" si="21"/>
        <v>Katameya - Creeks36</v>
      </c>
      <c r="E691">
        <v>45290</v>
      </c>
      <c r="F691">
        <v>74463161.120000124</v>
      </c>
      <c r="G691">
        <v>1413946101.8</v>
      </c>
    </row>
    <row r="692" spans="1:8" x14ac:dyDescent="0.3">
      <c r="A692" t="s">
        <v>84</v>
      </c>
      <c r="B692">
        <v>23</v>
      </c>
      <c r="C692">
        <f t="shared" si="20"/>
        <v>23</v>
      </c>
      <c r="D692" t="str">
        <f t="shared" si="21"/>
        <v>New Giza Hospital23</v>
      </c>
      <c r="E692">
        <v>45318</v>
      </c>
      <c r="F692">
        <v>9056705.7100000381</v>
      </c>
      <c r="G692">
        <v>457189171.73999995</v>
      </c>
    </row>
    <row r="693" spans="1:8" x14ac:dyDescent="0.3">
      <c r="A693" t="s">
        <v>91</v>
      </c>
      <c r="B693">
        <v>22</v>
      </c>
      <c r="C693">
        <f t="shared" si="20"/>
        <v>22</v>
      </c>
      <c r="D693" t="str">
        <f t="shared" si="21"/>
        <v>Port Said Silos22</v>
      </c>
      <c r="E693">
        <v>45274</v>
      </c>
      <c r="F693">
        <v>6713332.6690476239</v>
      </c>
      <c r="G693">
        <v>174459878.72999999</v>
      </c>
      <c r="H693">
        <v>45287</v>
      </c>
    </row>
    <row r="694" spans="1:8" x14ac:dyDescent="0.3">
      <c r="A694" t="s">
        <v>59</v>
      </c>
      <c r="B694">
        <v>34</v>
      </c>
      <c r="C694">
        <f t="shared" si="20"/>
        <v>34</v>
      </c>
      <c r="D694" t="str">
        <f t="shared" si="21"/>
        <v>ORA - ZED34</v>
      </c>
      <c r="E694">
        <v>45319</v>
      </c>
      <c r="F694">
        <v>14702199.580952525</v>
      </c>
      <c r="G694">
        <v>843260602.35238099</v>
      </c>
    </row>
    <row r="695" spans="1:8" x14ac:dyDescent="0.3">
      <c r="A695" t="s">
        <v>75</v>
      </c>
      <c r="B695">
        <v>27</v>
      </c>
      <c r="C695">
        <f t="shared" si="20"/>
        <v>27</v>
      </c>
      <c r="D695" t="str">
        <f t="shared" si="21"/>
        <v>ORA - ZED - ph.0227</v>
      </c>
      <c r="E695">
        <v>45305</v>
      </c>
      <c r="F695">
        <v>3041219.2755302787</v>
      </c>
      <c r="G695">
        <v>360279566.90410167</v>
      </c>
    </row>
    <row r="696" spans="1:8" x14ac:dyDescent="0.3">
      <c r="A696" t="s">
        <v>80</v>
      </c>
      <c r="B696">
        <v>21</v>
      </c>
      <c r="C696">
        <f t="shared" si="20"/>
        <v>21</v>
      </c>
      <c r="D696" t="str">
        <f t="shared" si="21"/>
        <v>MDF Factory - Equip.21</v>
      </c>
      <c r="E696">
        <v>45285</v>
      </c>
      <c r="F696">
        <v>540952.41000000015</v>
      </c>
      <c r="G696">
        <v>22578347.52</v>
      </c>
      <c r="H696">
        <v>45328</v>
      </c>
    </row>
    <row r="697" spans="1:8" x14ac:dyDescent="0.3">
      <c r="A697" t="s">
        <v>120</v>
      </c>
      <c r="B697">
        <v>11</v>
      </c>
      <c r="C697">
        <f t="shared" si="20"/>
        <v>11</v>
      </c>
      <c r="D697" t="str">
        <f t="shared" si="21"/>
        <v>KSA-Tarek AbdelHakim Center11</v>
      </c>
      <c r="E697">
        <v>45295</v>
      </c>
      <c r="F697">
        <v>6272151.5800000001</v>
      </c>
      <c r="G697">
        <v>34906557.560000002</v>
      </c>
    </row>
    <row r="698" spans="1:8" x14ac:dyDescent="0.3">
      <c r="A698" t="s">
        <v>73</v>
      </c>
      <c r="B698">
        <v>35</v>
      </c>
      <c r="C698">
        <f t="shared" si="20"/>
        <v>35</v>
      </c>
      <c r="D698" t="str">
        <f t="shared" si="21"/>
        <v>MDF Factory35</v>
      </c>
      <c r="E698">
        <v>45312</v>
      </c>
      <c r="F698">
        <v>7460561</v>
      </c>
      <c r="G698">
        <v>495862181.07999998</v>
      </c>
    </row>
    <row r="699" spans="1:8" x14ac:dyDescent="0.3">
      <c r="A699" t="s">
        <v>110</v>
      </c>
      <c r="B699">
        <v>12</v>
      </c>
      <c r="C699">
        <f t="shared" si="20"/>
        <v>12</v>
      </c>
      <c r="D699" t="str">
        <f t="shared" si="21"/>
        <v>DPW - Ph.0212</v>
      </c>
      <c r="E699">
        <v>45326</v>
      </c>
      <c r="F699">
        <v>17644384.080000043</v>
      </c>
      <c r="G699">
        <v>452349956.79000002</v>
      </c>
    </row>
    <row r="700" spans="1:8" x14ac:dyDescent="0.3">
      <c r="A700" t="s">
        <v>94</v>
      </c>
      <c r="B700">
        <v>20</v>
      </c>
      <c r="C700">
        <f t="shared" si="20"/>
        <v>20</v>
      </c>
      <c r="D700" t="str">
        <f t="shared" si="21"/>
        <v>Mivida-PK#18920</v>
      </c>
      <c r="E700">
        <v>45302</v>
      </c>
      <c r="F700">
        <v>-2.9999999999999997E-4</v>
      </c>
      <c r="G700">
        <v>546619858.00952375</v>
      </c>
    </row>
    <row r="701" spans="1:8" x14ac:dyDescent="0.3">
      <c r="A701" t="s">
        <v>94</v>
      </c>
      <c r="B701">
        <v>21</v>
      </c>
      <c r="C701">
        <f t="shared" si="20"/>
        <v>21</v>
      </c>
      <c r="D701" t="str">
        <f t="shared" si="21"/>
        <v>Mivida-PK#18921</v>
      </c>
      <c r="E701">
        <v>45315</v>
      </c>
      <c r="F701">
        <v>22586754.704761982</v>
      </c>
      <c r="G701">
        <v>569206612.71428573</v>
      </c>
    </row>
    <row r="702" spans="1:8" x14ac:dyDescent="0.3">
      <c r="A702" t="s">
        <v>103</v>
      </c>
      <c r="B702">
        <v>14</v>
      </c>
      <c r="C702">
        <f t="shared" si="20"/>
        <v>14</v>
      </c>
      <c r="D702" t="str">
        <f t="shared" si="21"/>
        <v>EIPICO14</v>
      </c>
      <c r="E702">
        <v>45326</v>
      </c>
      <c r="F702">
        <v>69127444.900000006</v>
      </c>
      <c r="G702">
        <v>293414996.63</v>
      </c>
      <c r="H702">
        <v>45358</v>
      </c>
    </row>
    <row r="703" spans="1:8" x14ac:dyDescent="0.3">
      <c r="A703" t="s">
        <v>60</v>
      </c>
      <c r="B703">
        <v>37</v>
      </c>
      <c r="C703">
        <f t="shared" si="20"/>
        <v>37</v>
      </c>
      <c r="D703" t="str">
        <f t="shared" si="21"/>
        <v>Katameya - Creeks37</v>
      </c>
      <c r="E703">
        <v>45313</v>
      </c>
      <c r="F703">
        <v>53331460.140000105</v>
      </c>
      <c r="G703">
        <v>1467277561.9400001</v>
      </c>
    </row>
    <row r="704" spans="1:8" x14ac:dyDescent="0.3">
      <c r="A704" t="s">
        <v>59</v>
      </c>
      <c r="B704">
        <v>35</v>
      </c>
      <c r="C704">
        <f t="shared" si="20"/>
        <v>35</v>
      </c>
      <c r="D704" t="str">
        <f t="shared" si="21"/>
        <v>ORA - ZED35</v>
      </c>
      <c r="E704">
        <v>45333</v>
      </c>
      <c r="F704">
        <v>13918410.752380848</v>
      </c>
      <c r="G704">
        <v>857179013.10476184</v>
      </c>
    </row>
    <row r="705" spans="1:8" x14ac:dyDescent="0.3">
      <c r="A705" t="s">
        <v>116</v>
      </c>
      <c r="B705">
        <v>10</v>
      </c>
      <c r="C705">
        <f t="shared" si="20"/>
        <v>10</v>
      </c>
      <c r="D705" t="str">
        <f t="shared" si="21"/>
        <v>Creeks - URBN K10</v>
      </c>
      <c r="E705">
        <v>45326</v>
      </c>
      <c r="F705">
        <v>21707049.440000027</v>
      </c>
      <c r="G705">
        <v>217734751.99000001</v>
      </c>
      <c r="H705">
        <v>45366</v>
      </c>
    </row>
    <row r="706" spans="1:8" x14ac:dyDescent="0.3">
      <c r="A706" t="s">
        <v>75</v>
      </c>
      <c r="B706">
        <v>28</v>
      </c>
      <c r="C706">
        <f t="shared" si="20"/>
        <v>28</v>
      </c>
      <c r="D706" t="str">
        <f t="shared" si="21"/>
        <v>ORA - ZED - ph.0228</v>
      </c>
      <c r="E706">
        <v>45354</v>
      </c>
      <c r="F706">
        <v>5861894.8952380419</v>
      </c>
      <c r="G706">
        <v>366141461.79933971</v>
      </c>
    </row>
    <row r="707" spans="1:8" x14ac:dyDescent="0.3">
      <c r="A707" t="s">
        <v>104</v>
      </c>
      <c r="B707">
        <v>13</v>
      </c>
      <c r="C707">
        <f t="shared" ref="C707:C770" si="22">ROUNDDOWN(B707,0)</f>
        <v>13</v>
      </c>
      <c r="D707" t="str">
        <f t="shared" ref="D707:D770" si="23">A707&amp;C707</f>
        <v>ORA - ZED - Landscape13</v>
      </c>
      <c r="E707">
        <v>45342</v>
      </c>
      <c r="F707">
        <v>-692002.62857142836</v>
      </c>
      <c r="G707">
        <v>54472910.619047612</v>
      </c>
    </row>
    <row r="708" spans="1:8" x14ac:dyDescent="0.3">
      <c r="A708" t="s">
        <v>104</v>
      </c>
      <c r="B708">
        <v>14</v>
      </c>
      <c r="C708">
        <f t="shared" si="22"/>
        <v>14</v>
      </c>
      <c r="D708" t="str">
        <f t="shared" si="23"/>
        <v>ORA - ZED - Landscape14</v>
      </c>
      <c r="E708">
        <v>45371</v>
      </c>
      <c r="F708">
        <v>1197004.6952380985</v>
      </c>
      <c r="G708">
        <v>55669915.31428571</v>
      </c>
    </row>
    <row r="709" spans="1:8" x14ac:dyDescent="0.3">
      <c r="A709" t="s">
        <v>103</v>
      </c>
      <c r="B709">
        <v>15</v>
      </c>
      <c r="C709">
        <f t="shared" si="22"/>
        <v>15</v>
      </c>
      <c r="D709" t="str">
        <f t="shared" si="23"/>
        <v>EIPICO15</v>
      </c>
      <c r="E709">
        <v>45371</v>
      </c>
      <c r="F709">
        <v>41894786.25</v>
      </c>
      <c r="G709">
        <v>335309782.88</v>
      </c>
    </row>
    <row r="710" spans="1:8" x14ac:dyDescent="0.3">
      <c r="A710" t="s">
        <v>94</v>
      </c>
      <c r="B710">
        <v>22</v>
      </c>
      <c r="C710">
        <f t="shared" si="22"/>
        <v>22</v>
      </c>
      <c r="D710" t="str">
        <f t="shared" si="23"/>
        <v>Mivida-PK#18922</v>
      </c>
      <c r="E710">
        <v>45349</v>
      </c>
      <c r="F710">
        <v>23140993.535714269</v>
      </c>
      <c r="G710">
        <v>592347606.25</v>
      </c>
    </row>
    <row r="711" spans="1:8" x14ac:dyDescent="0.3">
      <c r="A711" t="s">
        <v>73</v>
      </c>
      <c r="B711">
        <v>36</v>
      </c>
      <c r="C711">
        <f t="shared" si="22"/>
        <v>36</v>
      </c>
      <c r="D711" t="str">
        <f t="shared" si="23"/>
        <v>MDF Factory36</v>
      </c>
      <c r="E711">
        <v>45350</v>
      </c>
      <c r="F711">
        <v>24220349.75</v>
      </c>
      <c r="G711">
        <v>520082530.82999998</v>
      </c>
    </row>
    <row r="712" spans="1:8" x14ac:dyDescent="0.3">
      <c r="A712" t="s">
        <v>104</v>
      </c>
      <c r="B712">
        <v>15</v>
      </c>
      <c r="C712">
        <f t="shared" si="22"/>
        <v>15</v>
      </c>
      <c r="D712" t="str">
        <f t="shared" si="23"/>
        <v>ORA - ZED - Landscape15</v>
      </c>
      <c r="E712">
        <v>45402</v>
      </c>
      <c r="F712">
        <v>3753240.2190476209</v>
      </c>
      <c r="G712">
        <v>59423155.533333331</v>
      </c>
    </row>
    <row r="713" spans="1:8" x14ac:dyDescent="0.3">
      <c r="A713" t="s">
        <v>60</v>
      </c>
      <c r="B713">
        <v>38</v>
      </c>
      <c r="C713">
        <f t="shared" si="22"/>
        <v>38</v>
      </c>
      <c r="D713" t="str">
        <f t="shared" si="23"/>
        <v>Katameya - Creeks38</v>
      </c>
      <c r="E713">
        <v>45357</v>
      </c>
      <c r="F713">
        <v>83842743.599999905</v>
      </c>
      <c r="G713">
        <v>1551120305.54</v>
      </c>
    </row>
    <row r="714" spans="1:8" x14ac:dyDescent="0.3">
      <c r="A714" t="s">
        <v>59</v>
      </c>
      <c r="B714">
        <v>36</v>
      </c>
      <c r="C714">
        <f t="shared" si="22"/>
        <v>36</v>
      </c>
      <c r="D714" t="str">
        <f t="shared" si="23"/>
        <v>ORA - ZED36</v>
      </c>
      <c r="E714">
        <v>45363</v>
      </c>
      <c r="F714">
        <v>9427629.6761904955</v>
      </c>
      <c r="G714">
        <v>866606642.78095233</v>
      </c>
    </row>
    <row r="715" spans="1:8" x14ac:dyDescent="0.3">
      <c r="A715" t="s">
        <v>75</v>
      </c>
      <c r="B715">
        <v>29</v>
      </c>
      <c r="C715">
        <f t="shared" si="22"/>
        <v>29</v>
      </c>
      <c r="D715" t="str">
        <f t="shared" si="23"/>
        <v>ORA - ZED - ph.0229</v>
      </c>
      <c r="E715">
        <v>45385</v>
      </c>
      <c r="F715">
        <v>2577878.9747052789</v>
      </c>
      <c r="G715">
        <v>368719340.77404499</v>
      </c>
      <c r="H715">
        <v>45397</v>
      </c>
    </row>
    <row r="716" spans="1:8" x14ac:dyDescent="0.3">
      <c r="A716" t="s">
        <v>84</v>
      </c>
      <c r="B716">
        <v>24</v>
      </c>
      <c r="C716">
        <f t="shared" si="22"/>
        <v>24</v>
      </c>
      <c r="D716" t="str">
        <f t="shared" si="23"/>
        <v>New Giza Hospital24</v>
      </c>
      <c r="E716">
        <v>45383</v>
      </c>
      <c r="F716">
        <v>30645299.930000007</v>
      </c>
      <c r="G716">
        <v>487834471.66999996</v>
      </c>
    </row>
    <row r="717" spans="1:8" x14ac:dyDescent="0.3">
      <c r="A717" t="s">
        <v>116</v>
      </c>
      <c r="B717">
        <v>11</v>
      </c>
      <c r="C717">
        <f t="shared" si="22"/>
        <v>11</v>
      </c>
      <c r="D717" t="str">
        <f t="shared" si="23"/>
        <v>Creeks - URBN K11</v>
      </c>
      <c r="E717">
        <v>45361</v>
      </c>
      <c r="F717">
        <v>19399852.909999996</v>
      </c>
      <c r="G717">
        <v>247787306.40000001</v>
      </c>
    </row>
    <row r="718" spans="1:8" x14ac:dyDescent="0.3">
      <c r="A718" t="s">
        <v>135</v>
      </c>
      <c r="B718">
        <v>1</v>
      </c>
      <c r="C718">
        <f t="shared" si="22"/>
        <v>1</v>
      </c>
      <c r="D718" t="str">
        <f t="shared" si="23"/>
        <v>Rabigh Ext. - Piles1</v>
      </c>
      <c r="E718">
        <v>45369</v>
      </c>
      <c r="F718">
        <v>1098993.1000000001</v>
      </c>
      <c r="G718">
        <v>1098993.1000000001</v>
      </c>
    </row>
    <row r="719" spans="1:8" x14ac:dyDescent="0.3">
      <c r="A719" t="s">
        <v>94</v>
      </c>
      <c r="B719">
        <v>23</v>
      </c>
      <c r="C719">
        <f t="shared" si="22"/>
        <v>23</v>
      </c>
      <c r="D719" t="str">
        <f t="shared" si="23"/>
        <v>Mivida-PK#18923</v>
      </c>
      <c r="E719">
        <v>45403</v>
      </c>
      <c r="F719">
        <v>30858954.269999981</v>
      </c>
      <c r="G719">
        <v>623206560.51999998</v>
      </c>
    </row>
    <row r="720" spans="1:8" x14ac:dyDescent="0.3">
      <c r="A720" t="s">
        <v>104</v>
      </c>
      <c r="B720">
        <v>16</v>
      </c>
      <c r="C720">
        <f t="shared" si="22"/>
        <v>16</v>
      </c>
      <c r="D720" t="str">
        <f t="shared" si="23"/>
        <v>ORA - ZED - Landscape16</v>
      </c>
      <c r="E720">
        <v>45381</v>
      </c>
      <c r="F720">
        <v>1773392.8380952403</v>
      </c>
      <c r="G720">
        <v>61196548.371428572</v>
      </c>
    </row>
    <row r="721" spans="1:8" x14ac:dyDescent="0.3">
      <c r="A721" t="s">
        <v>110</v>
      </c>
      <c r="B721">
        <v>13</v>
      </c>
      <c r="C721">
        <f t="shared" si="22"/>
        <v>13</v>
      </c>
      <c r="D721" t="str">
        <f t="shared" si="23"/>
        <v>DPW - Ph.0213</v>
      </c>
      <c r="E721">
        <v>45383</v>
      </c>
      <c r="F721">
        <v>13655091.110000014</v>
      </c>
      <c r="G721">
        <v>466005047.90000004</v>
      </c>
    </row>
    <row r="722" spans="1:8" x14ac:dyDescent="0.3">
      <c r="A722" t="s">
        <v>60</v>
      </c>
      <c r="B722">
        <v>39</v>
      </c>
      <c r="C722">
        <f t="shared" si="22"/>
        <v>39</v>
      </c>
      <c r="D722" t="str">
        <f t="shared" si="23"/>
        <v>Katameya - Creeks39</v>
      </c>
      <c r="E722">
        <v>45384</v>
      </c>
      <c r="F722">
        <v>81688930.920000076</v>
      </c>
      <c r="G722">
        <v>1632809236.46</v>
      </c>
    </row>
    <row r="723" spans="1:8" x14ac:dyDescent="0.3">
      <c r="A723" t="s">
        <v>73</v>
      </c>
      <c r="B723">
        <v>37</v>
      </c>
      <c r="C723">
        <f t="shared" si="22"/>
        <v>37</v>
      </c>
      <c r="D723" t="str">
        <f t="shared" si="23"/>
        <v>MDF Factory37</v>
      </c>
      <c r="E723">
        <v>45384</v>
      </c>
      <c r="F723">
        <v>18799337.860000074</v>
      </c>
      <c r="G723">
        <v>538881868.69000006</v>
      </c>
    </row>
    <row r="724" spans="1:8" x14ac:dyDescent="0.3">
      <c r="A724" t="s">
        <v>59</v>
      </c>
      <c r="B724">
        <v>37</v>
      </c>
      <c r="C724">
        <f t="shared" si="22"/>
        <v>37</v>
      </c>
      <c r="D724" t="str">
        <f t="shared" si="23"/>
        <v>ORA - ZED37</v>
      </c>
      <c r="E724">
        <v>45388</v>
      </c>
      <c r="F724">
        <v>11141064.952381015</v>
      </c>
      <c r="G724">
        <v>877747707.73333335</v>
      </c>
      <c r="H724">
        <v>45406</v>
      </c>
    </row>
    <row r="725" spans="1:8" x14ac:dyDescent="0.3">
      <c r="A725" t="s">
        <v>109</v>
      </c>
      <c r="B725">
        <v>3</v>
      </c>
      <c r="C725">
        <f t="shared" si="22"/>
        <v>3</v>
      </c>
      <c r="D725" t="str">
        <f t="shared" si="23"/>
        <v>Port Said Silos - Local Supply3</v>
      </c>
      <c r="E725">
        <v>45364</v>
      </c>
      <c r="F725">
        <v>3085091.6308771931</v>
      </c>
      <c r="G725">
        <v>4953919.88</v>
      </c>
      <c r="H725">
        <v>45382</v>
      </c>
    </row>
    <row r="726" spans="1:8" x14ac:dyDescent="0.3">
      <c r="A726" t="s">
        <v>110</v>
      </c>
      <c r="B726">
        <v>14</v>
      </c>
      <c r="C726">
        <f t="shared" si="22"/>
        <v>14</v>
      </c>
      <c r="D726" t="str">
        <f t="shared" si="23"/>
        <v>DPW - Ph.0214</v>
      </c>
      <c r="E726">
        <v>45426</v>
      </c>
      <c r="F726">
        <v>-1E-4</v>
      </c>
      <c r="G726">
        <v>466005047.90000004</v>
      </c>
    </row>
    <row r="727" spans="1:8" x14ac:dyDescent="0.3">
      <c r="A727" t="s">
        <v>116</v>
      </c>
      <c r="B727">
        <v>12</v>
      </c>
      <c r="C727">
        <f t="shared" si="22"/>
        <v>12</v>
      </c>
      <c r="D727" t="str">
        <f t="shared" si="23"/>
        <v>Creeks - URBN K12</v>
      </c>
      <c r="E727">
        <v>45385</v>
      </c>
      <c r="F727">
        <v>13939506.690000027</v>
      </c>
      <c r="G727">
        <v>261726813.09000003</v>
      </c>
    </row>
    <row r="728" spans="1:8" x14ac:dyDescent="0.3">
      <c r="A728" t="s">
        <v>75</v>
      </c>
      <c r="B728">
        <v>30</v>
      </c>
      <c r="C728">
        <f t="shared" si="22"/>
        <v>30</v>
      </c>
      <c r="D728" t="str">
        <f t="shared" si="23"/>
        <v>ORA - ZED - ph.0230</v>
      </c>
      <c r="E728">
        <v>45385</v>
      </c>
      <c r="F728">
        <v>2066668.4036362767</v>
      </c>
      <c r="G728">
        <v>370786009.17768127</v>
      </c>
      <c r="H728">
        <v>45411</v>
      </c>
    </row>
    <row r="729" spans="1:8" x14ac:dyDescent="0.3">
      <c r="A729" t="s">
        <v>103</v>
      </c>
      <c r="B729">
        <v>16</v>
      </c>
      <c r="C729">
        <f t="shared" si="22"/>
        <v>16</v>
      </c>
      <c r="D729" t="str">
        <f t="shared" si="23"/>
        <v>EIPICO16</v>
      </c>
      <c r="E729">
        <v>45406</v>
      </c>
      <c r="F729">
        <v>54812520.110000014</v>
      </c>
      <c r="G729">
        <v>390122302.99000001</v>
      </c>
    </row>
    <row r="730" spans="1:8" x14ac:dyDescent="0.3">
      <c r="A730" t="s">
        <v>84</v>
      </c>
      <c r="B730">
        <v>25</v>
      </c>
      <c r="C730">
        <f t="shared" si="22"/>
        <v>25</v>
      </c>
      <c r="D730" t="str">
        <f t="shared" si="23"/>
        <v>New Giza Hospital25</v>
      </c>
      <c r="E730">
        <v>45296</v>
      </c>
      <c r="F730">
        <v>12955562.120000005</v>
      </c>
      <c r="G730">
        <v>500790033.78999996</v>
      </c>
    </row>
    <row r="731" spans="1:8" x14ac:dyDescent="0.3">
      <c r="A731" t="s">
        <v>104</v>
      </c>
      <c r="B731">
        <v>17</v>
      </c>
      <c r="C731">
        <f t="shared" si="22"/>
        <v>17</v>
      </c>
      <c r="D731" t="str">
        <f t="shared" si="23"/>
        <v>ORA - ZED - Landscape17</v>
      </c>
      <c r="E731">
        <v>45419</v>
      </c>
      <c r="F731">
        <v>1582674.7047619</v>
      </c>
      <c r="G731">
        <v>62779223.076190472</v>
      </c>
      <c r="H731">
        <v>45410</v>
      </c>
    </row>
    <row r="732" spans="1:8" x14ac:dyDescent="0.3">
      <c r="A732" t="s">
        <v>59</v>
      </c>
      <c r="B732">
        <v>38</v>
      </c>
      <c r="C732">
        <f t="shared" si="22"/>
        <v>38</v>
      </c>
      <c r="D732" t="str">
        <f t="shared" si="23"/>
        <v>ORA - ZED38</v>
      </c>
      <c r="E732">
        <v>45421</v>
      </c>
      <c r="F732">
        <v>15909843.438095212</v>
      </c>
      <c r="G732">
        <v>893657551.17142856</v>
      </c>
    </row>
    <row r="733" spans="1:8" x14ac:dyDescent="0.3">
      <c r="A733" t="s">
        <v>73</v>
      </c>
      <c r="B733">
        <v>38</v>
      </c>
      <c r="C733">
        <f t="shared" si="22"/>
        <v>38</v>
      </c>
      <c r="D733" t="str">
        <f t="shared" si="23"/>
        <v>MDF Factory38</v>
      </c>
      <c r="E733">
        <v>45406</v>
      </c>
      <c r="F733">
        <v>25264630.569999933</v>
      </c>
      <c r="G733">
        <v>564146499.25999999</v>
      </c>
    </row>
    <row r="734" spans="1:8" x14ac:dyDescent="0.3">
      <c r="A734" t="s">
        <v>109</v>
      </c>
      <c r="B734">
        <v>4</v>
      </c>
      <c r="C734">
        <f t="shared" si="22"/>
        <v>4</v>
      </c>
      <c r="D734" t="str">
        <f t="shared" si="23"/>
        <v>Port Said Silos - Local Supply4</v>
      </c>
      <c r="E734">
        <v>45389</v>
      </c>
      <c r="F734">
        <v>4365732.3292982467</v>
      </c>
      <c r="G734">
        <v>9319652.2100000009</v>
      </c>
      <c r="H734">
        <v>45419</v>
      </c>
    </row>
    <row r="735" spans="1:8" x14ac:dyDescent="0.3">
      <c r="A735" t="s">
        <v>75</v>
      </c>
      <c r="B735">
        <v>31</v>
      </c>
      <c r="C735">
        <f t="shared" si="22"/>
        <v>31</v>
      </c>
      <c r="D735" t="str">
        <f t="shared" si="23"/>
        <v>ORA - ZED - ph.0231</v>
      </c>
      <c r="E735">
        <v>45419</v>
      </c>
      <c r="F735">
        <v>7992050.5999999642</v>
      </c>
      <c r="G735">
        <v>378778059.77768123</v>
      </c>
      <c r="H735">
        <v>45427</v>
      </c>
    </row>
    <row r="736" spans="1:8" x14ac:dyDescent="0.3">
      <c r="A736" t="s">
        <v>94</v>
      </c>
      <c r="B736">
        <v>24</v>
      </c>
      <c r="C736">
        <f t="shared" si="22"/>
        <v>24</v>
      </c>
      <c r="D736" t="str">
        <f t="shared" si="23"/>
        <v>Mivida-PK#18924</v>
      </c>
      <c r="E736">
        <v>45434</v>
      </c>
      <c r="F736">
        <v>16112816.118095279</v>
      </c>
      <c r="G736">
        <v>639319376.63809526</v>
      </c>
    </row>
    <row r="737" spans="1:8" x14ac:dyDescent="0.3">
      <c r="A737" t="s">
        <v>91</v>
      </c>
      <c r="B737">
        <v>27</v>
      </c>
      <c r="C737">
        <f t="shared" si="22"/>
        <v>27</v>
      </c>
      <c r="D737" t="str">
        <f t="shared" si="23"/>
        <v>Port Said Silos27</v>
      </c>
      <c r="E737">
        <v>45413</v>
      </c>
      <c r="F737">
        <v>1478728.7100000083</v>
      </c>
      <c r="G737">
        <v>191022414.13</v>
      </c>
      <c r="H737">
        <v>45439</v>
      </c>
    </row>
    <row r="738" spans="1:8" x14ac:dyDescent="0.3">
      <c r="A738" t="s">
        <v>135</v>
      </c>
      <c r="B738">
        <v>2</v>
      </c>
      <c r="C738">
        <f t="shared" si="22"/>
        <v>2</v>
      </c>
      <c r="D738" t="str">
        <f t="shared" si="23"/>
        <v>Rabigh Ext. - Piles2</v>
      </c>
      <c r="E738">
        <v>45414</v>
      </c>
      <c r="F738">
        <v>1361202.2999999998</v>
      </c>
      <c r="G738">
        <v>2460195.4</v>
      </c>
    </row>
    <row r="739" spans="1:8" x14ac:dyDescent="0.3">
      <c r="A739" t="s">
        <v>104</v>
      </c>
      <c r="B739">
        <v>18</v>
      </c>
      <c r="C739">
        <f t="shared" si="22"/>
        <v>18</v>
      </c>
      <c r="D739" t="str">
        <f t="shared" si="23"/>
        <v>ORA - ZED - Landscape18</v>
      </c>
      <c r="E739">
        <v>45426</v>
      </c>
      <c r="F739">
        <v>1979868.8571428582</v>
      </c>
      <c r="G739">
        <v>64759091.93333333</v>
      </c>
    </row>
    <row r="740" spans="1:8" x14ac:dyDescent="0.3">
      <c r="A740" t="s">
        <v>75</v>
      </c>
      <c r="B740">
        <v>32</v>
      </c>
      <c r="C740">
        <f t="shared" si="22"/>
        <v>32</v>
      </c>
      <c r="D740" t="str">
        <f t="shared" si="23"/>
        <v>ORA - ZED - ph.0232</v>
      </c>
      <c r="E740">
        <v>45448</v>
      </c>
      <c r="F740">
        <v>2766734.9809523225</v>
      </c>
      <c r="G740">
        <v>381544794.77142853</v>
      </c>
    </row>
    <row r="741" spans="1:8" x14ac:dyDescent="0.3">
      <c r="A741" t="s">
        <v>73</v>
      </c>
      <c r="B741">
        <v>39</v>
      </c>
      <c r="C741">
        <f t="shared" si="22"/>
        <v>39</v>
      </c>
      <c r="D741" t="str">
        <f t="shared" si="23"/>
        <v>MDF Factory39</v>
      </c>
      <c r="E741">
        <v>45434</v>
      </c>
      <c r="F741">
        <v>17461783.470000029</v>
      </c>
      <c r="G741">
        <v>581608282.73000002</v>
      </c>
    </row>
    <row r="742" spans="1:8" x14ac:dyDescent="0.3">
      <c r="A742" t="s">
        <v>60</v>
      </c>
      <c r="B742">
        <v>41</v>
      </c>
      <c r="C742">
        <f t="shared" si="22"/>
        <v>41</v>
      </c>
      <c r="D742" t="str">
        <f t="shared" si="23"/>
        <v>Katameya - Creeks41</v>
      </c>
      <c r="E742">
        <v>45437</v>
      </c>
      <c r="F742">
        <v>47455342.029999971</v>
      </c>
      <c r="G742">
        <v>1746847240.53</v>
      </c>
    </row>
    <row r="743" spans="1:8" x14ac:dyDescent="0.3">
      <c r="A743" t="s">
        <v>59</v>
      </c>
      <c r="B743">
        <v>39</v>
      </c>
      <c r="C743">
        <f t="shared" si="22"/>
        <v>39</v>
      </c>
      <c r="D743" t="str">
        <f t="shared" si="23"/>
        <v>ORA - ZED39</v>
      </c>
      <c r="E743">
        <v>45449</v>
      </c>
      <c r="F743">
        <v>9971577.2285714149</v>
      </c>
      <c r="G743">
        <v>903629128.39999998</v>
      </c>
    </row>
    <row r="744" spans="1:8" x14ac:dyDescent="0.3">
      <c r="A744" t="s">
        <v>94</v>
      </c>
      <c r="B744">
        <v>25</v>
      </c>
      <c r="C744">
        <f t="shared" si="22"/>
        <v>25</v>
      </c>
      <c r="D744" t="str">
        <f t="shared" si="23"/>
        <v>Mivida-PK#18925</v>
      </c>
      <c r="E744">
        <v>45449</v>
      </c>
      <c r="F744">
        <v>29437278.311904788</v>
      </c>
      <c r="G744">
        <v>668756654.95000005</v>
      </c>
    </row>
    <row r="745" spans="1:8" x14ac:dyDescent="0.3">
      <c r="A745" t="s">
        <v>84</v>
      </c>
      <c r="B745">
        <v>26</v>
      </c>
      <c r="C745">
        <f t="shared" si="22"/>
        <v>26</v>
      </c>
      <c r="D745" t="str">
        <f t="shared" si="23"/>
        <v>New Giza Hospital26</v>
      </c>
      <c r="E745">
        <v>45456</v>
      </c>
      <c r="F745">
        <v>15191903.430000007</v>
      </c>
      <c r="G745">
        <v>515981937.21999997</v>
      </c>
    </row>
    <row r="746" spans="1:8" x14ac:dyDescent="0.3">
      <c r="A746" t="s">
        <v>103</v>
      </c>
      <c r="B746">
        <v>17</v>
      </c>
      <c r="C746">
        <f t="shared" si="22"/>
        <v>17</v>
      </c>
      <c r="D746" t="str">
        <f t="shared" si="23"/>
        <v>EIPICO17</v>
      </c>
      <c r="E746">
        <v>45456</v>
      </c>
      <c r="F746">
        <v>30260072.00999999</v>
      </c>
      <c r="G746">
        <v>420382375</v>
      </c>
    </row>
    <row r="747" spans="1:8" x14ac:dyDescent="0.3">
      <c r="A747" t="s">
        <v>109</v>
      </c>
      <c r="B747">
        <v>5</v>
      </c>
      <c r="C747">
        <f t="shared" si="22"/>
        <v>5</v>
      </c>
      <c r="D747" t="str">
        <f t="shared" si="23"/>
        <v>Port Said Silos - Local Supply5</v>
      </c>
      <c r="E747">
        <v>45424</v>
      </c>
      <c r="F747">
        <v>3278709.275964912</v>
      </c>
      <c r="G747">
        <v>12598361.49</v>
      </c>
      <c r="H747">
        <v>45439</v>
      </c>
    </row>
    <row r="748" spans="1:8" x14ac:dyDescent="0.3">
      <c r="A748" t="s">
        <v>91</v>
      </c>
      <c r="B748">
        <v>28</v>
      </c>
      <c r="C748">
        <f t="shared" si="22"/>
        <v>28</v>
      </c>
      <c r="D748" t="str">
        <f t="shared" si="23"/>
        <v>Port Said Silos28</v>
      </c>
      <c r="E748">
        <v>45445</v>
      </c>
      <c r="F748">
        <v>3335653.5066666901</v>
      </c>
      <c r="G748">
        <v>194402004.06</v>
      </c>
      <c r="H748">
        <v>45474</v>
      </c>
    </row>
    <row r="749" spans="1:8" x14ac:dyDescent="0.3">
      <c r="A749" t="s">
        <v>104</v>
      </c>
      <c r="B749">
        <v>19</v>
      </c>
      <c r="C749">
        <f t="shared" si="22"/>
        <v>19</v>
      </c>
      <c r="D749" t="str">
        <f t="shared" si="23"/>
        <v>ORA - ZED - Landscape19</v>
      </c>
      <c r="E749">
        <v>45480</v>
      </c>
      <c r="F749">
        <v>1453055.0476190448</v>
      </c>
      <c r="G749">
        <v>66212146.980952375</v>
      </c>
    </row>
    <row r="750" spans="1:8" x14ac:dyDescent="0.3">
      <c r="A750" t="s">
        <v>75</v>
      </c>
      <c r="B750">
        <v>33</v>
      </c>
      <c r="C750">
        <f t="shared" si="22"/>
        <v>33</v>
      </c>
      <c r="D750" t="str">
        <f t="shared" si="23"/>
        <v>ORA - ZED - ph.0233</v>
      </c>
      <c r="E750">
        <v>45474</v>
      </c>
      <c r="F750">
        <v>6575447.0666667223</v>
      </c>
      <c r="G750">
        <v>388120241.83809525</v>
      </c>
    </row>
    <row r="751" spans="1:8" x14ac:dyDescent="0.3">
      <c r="A751" t="s">
        <v>59</v>
      </c>
      <c r="B751">
        <v>40</v>
      </c>
      <c r="C751">
        <f t="shared" si="22"/>
        <v>40</v>
      </c>
      <c r="D751" t="str">
        <f t="shared" si="23"/>
        <v>ORA - ZED40</v>
      </c>
      <c r="E751">
        <v>45474</v>
      </c>
      <c r="F751">
        <v>7576454.8952381611</v>
      </c>
      <c r="G751">
        <v>911205583.29523814</v>
      </c>
    </row>
    <row r="752" spans="1:8" x14ac:dyDescent="0.3">
      <c r="A752" t="s">
        <v>60</v>
      </c>
      <c r="B752">
        <v>42</v>
      </c>
      <c r="C752">
        <f t="shared" si="22"/>
        <v>42</v>
      </c>
      <c r="D752" t="str">
        <f t="shared" si="23"/>
        <v>Katameya - Creeks42</v>
      </c>
      <c r="E752">
        <v>45480</v>
      </c>
      <c r="F752">
        <v>56995945.470000029</v>
      </c>
      <c r="G752">
        <v>1803843186</v>
      </c>
    </row>
    <row r="753" spans="1:8" x14ac:dyDescent="0.3">
      <c r="A753" t="s">
        <v>109</v>
      </c>
      <c r="B753">
        <v>6</v>
      </c>
      <c r="C753">
        <f t="shared" si="22"/>
        <v>6</v>
      </c>
      <c r="D753" t="str">
        <f t="shared" si="23"/>
        <v>Port Said Silos - Local Supply6</v>
      </c>
      <c r="E753">
        <v>45452</v>
      </c>
      <c r="F753">
        <v>1064669.3952631578</v>
      </c>
      <c r="G753">
        <v>13663030.890000001</v>
      </c>
      <c r="H753">
        <v>45474</v>
      </c>
    </row>
    <row r="754" spans="1:8" x14ac:dyDescent="0.3">
      <c r="A754" t="s">
        <v>135</v>
      </c>
      <c r="B754">
        <v>4</v>
      </c>
      <c r="C754">
        <f t="shared" si="22"/>
        <v>4</v>
      </c>
      <c r="D754" t="str">
        <f t="shared" si="23"/>
        <v>Rabigh Ext. - Piles4</v>
      </c>
      <c r="E754">
        <v>45481</v>
      </c>
      <c r="F754">
        <v>2071949.5</v>
      </c>
      <c r="G754">
        <v>5652409</v>
      </c>
    </row>
    <row r="755" spans="1:8" x14ac:dyDescent="0.3">
      <c r="A755" t="s">
        <v>116</v>
      </c>
      <c r="B755">
        <v>15</v>
      </c>
      <c r="C755">
        <f t="shared" si="22"/>
        <v>15</v>
      </c>
      <c r="D755" t="str">
        <f t="shared" si="23"/>
        <v>Creeks - URBN K15</v>
      </c>
      <c r="E755">
        <v>45455</v>
      </c>
      <c r="F755">
        <v>15151516.49000001</v>
      </c>
      <c r="G755">
        <v>306639839.44</v>
      </c>
    </row>
    <row r="756" spans="1:8" x14ac:dyDescent="0.3">
      <c r="A756" t="s">
        <v>131</v>
      </c>
      <c r="B756">
        <v>4</v>
      </c>
      <c r="C756">
        <f t="shared" si="22"/>
        <v>4</v>
      </c>
      <c r="D756" t="str">
        <f t="shared" si="23"/>
        <v>Baraka Land Fence4</v>
      </c>
      <c r="E756">
        <v>45433</v>
      </c>
      <c r="F756">
        <v>11760884</v>
      </c>
      <c r="G756">
        <v>49997280</v>
      </c>
    </row>
    <row r="757" spans="1:8" x14ac:dyDescent="0.3">
      <c r="A757" t="s">
        <v>106</v>
      </c>
      <c r="B757">
        <v>10</v>
      </c>
      <c r="C757">
        <f t="shared" si="22"/>
        <v>10</v>
      </c>
      <c r="D757" t="str">
        <f t="shared" si="23"/>
        <v>SMP1 - Revamp10</v>
      </c>
      <c r="E757">
        <v>45447</v>
      </c>
      <c r="F757">
        <v>5011477.7899999991</v>
      </c>
      <c r="G757">
        <v>38750521.780000001</v>
      </c>
    </row>
    <row r="758" spans="1:8" x14ac:dyDescent="0.3">
      <c r="A758" t="s">
        <v>94</v>
      </c>
      <c r="B758">
        <v>26</v>
      </c>
      <c r="C758">
        <f t="shared" si="22"/>
        <v>26</v>
      </c>
      <c r="D758" t="str">
        <f t="shared" si="23"/>
        <v>Mivida-PK#18926</v>
      </c>
      <c r="E758">
        <v>45476</v>
      </c>
      <c r="F758">
        <v>16876594.419999957</v>
      </c>
      <c r="G758">
        <v>685633249.37</v>
      </c>
    </row>
    <row r="759" spans="1:8" x14ac:dyDescent="0.3">
      <c r="A759" t="s">
        <v>103</v>
      </c>
      <c r="B759">
        <v>18</v>
      </c>
      <c r="C759">
        <f t="shared" si="22"/>
        <v>18</v>
      </c>
      <c r="D759" t="str">
        <f t="shared" si="23"/>
        <v>EIPICO18</v>
      </c>
      <c r="E759">
        <v>45503</v>
      </c>
      <c r="F759">
        <v>61471115.829999983</v>
      </c>
      <c r="G759">
        <v>481853490.82999998</v>
      </c>
    </row>
    <row r="760" spans="1:8" x14ac:dyDescent="0.3">
      <c r="A760" t="s">
        <v>75</v>
      </c>
      <c r="B760">
        <v>34</v>
      </c>
      <c r="C760">
        <f t="shared" si="22"/>
        <v>34</v>
      </c>
      <c r="D760" t="str">
        <f t="shared" si="23"/>
        <v>ORA - ZED - ph.0234</v>
      </c>
      <c r="E760">
        <v>45510</v>
      </c>
      <c r="F760">
        <v>1412666.8095237613</v>
      </c>
      <c r="G760">
        <v>389532908.64761901</v>
      </c>
    </row>
    <row r="761" spans="1:8" x14ac:dyDescent="0.3">
      <c r="A761" t="s">
        <v>104</v>
      </c>
      <c r="B761">
        <v>20</v>
      </c>
      <c r="C761">
        <f t="shared" si="22"/>
        <v>20</v>
      </c>
      <c r="D761" t="str">
        <f t="shared" si="23"/>
        <v>ORA - ZED - Landscape20</v>
      </c>
      <c r="E761">
        <v>45496</v>
      </c>
      <c r="F761">
        <v>1399335.6857142821</v>
      </c>
      <c r="G761">
        <v>67611482.666666657</v>
      </c>
    </row>
    <row r="762" spans="1:8" x14ac:dyDescent="0.3">
      <c r="A762" t="s">
        <v>73</v>
      </c>
      <c r="B762">
        <v>42</v>
      </c>
      <c r="C762">
        <f t="shared" si="22"/>
        <v>42</v>
      </c>
      <c r="D762" t="str">
        <f t="shared" si="23"/>
        <v>MDF Factory42</v>
      </c>
      <c r="E762">
        <v>45497</v>
      </c>
      <c r="F762">
        <v>750284.19999992847</v>
      </c>
      <c r="G762">
        <v>608911678.67999995</v>
      </c>
    </row>
    <row r="763" spans="1:8" x14ac:dyDescent="0.3">
      <c r="A763" t="s">
        <v>91</v>
      </c>
      <c r="B763">
        <v>29</v>
      </c>
      <c r="C763">
        <f t="shared" si="22"/>
        <v>29</v>
      </c>
      <c r="D763" t="str">
        <f t="shared" si="23"/>
        <v>Port Said Silos29</v>
      </c>
      <c r="E763">
        <v>45481</v>
      </c>
      <c r="F763">
        <v>2063726.5038095415</v>
      </c>
      <c r="G763">
        <v>196509667</v>
      </c>
      <c r="H763">
        <v>45511</v>
      </c>
    </row>
    <row r="764" spans="1:8" x14ac:dyDescent="0.3">
      <c r="A764" t="s">
        <v>94</v>
      </c>
      <c r="B764">
        <v>27</v>
      </c>
      <c r="C764">
        <f t="shared" si="22"/>
        <v>27</v>
      </c>
      <c r="D764" t="str">
        <f t="shared" si="23"/>
        <v>Mivida-PK#18927</v>
      </c>
      <c r="E764">
        <v>45505</v>
      </c>
      <c r="F764">
        <v>14919836.129999995</v>
      </c>
      <c r="G764">
        <v>700553085.5</v>
      </c>
    </row>
    <row r="765" spans="1:8" x14ac:dyDescent="0.3">
      <c r="A765" t="s">
        <v>60</v>
      </c>
      <c r="B765">
        <v>43</v>
      </c>
      <c r="C765">
        <f t="shared" si="22"/>
        <v>43</v>
      </c>
      <c r="D765" t="str">
        <f t="shared" si="23"/>
        <v>Katameya - Creeks43</v>
      </c>
      <c r="E765">
        <v>45500</v>
      </c>
      <c r="F765">
        <v>56437240.436228752</v>
      </c>
      <c r="G765">
        <v>1860280426.4362288</v>
      </c>
    </row>
    <row r="766" spans="1:8" x14ac:dyDescent="0.3">
      <c r="A766" t="s">
        <v>116</v>
      </c>
      <c r="B766">
        <v>16</v>
      </c>
      <c r="C766">
        <f t="shared" si="22"/>
        <v>16</v>
      </c>
      <c r="D766" t="str">
        <f t="shared" si="23"/>
        <v>Creeks - URBN K16</v>
      </c>
      <c r="E766">
        <v>45502</v>
      </c>
      <c r="F766">
        <v>8934038.5200000405</v>
      </c>
      <c r="G766">
        <v>315573877.96000004</v>
      </c>
    </row>
    <row r="767" spans="1:8" x14ac:dyDescent="0.3">
      <c r="A767" t="s">
        <v>147</v>
      </c>
      <c r="B767">
        <v>1</v>
      </c>
      <c r="C767">
        <f t="shared" si="22"/>
        <v>1</v>
      </c>
      <c r="D767" t="str">
        <f t="shared" si="23"/>
        <v>Red Sea Museum1</v>
      </c>
      <c r="E767">
        <v>45435</v>
      </c>
      <c r="F767">
        <v>3172518.7148837205</v>
      </c>
      <c r="G767">
        <v>3172518.7148837205</v>
      </c>
    </row>
    <row r="768" spans="1:8" x14ac:dyDescent="0.3">
      <c r="A768" t="s">
        <v>147</v>
      </c>
      <c r="B768">
        <v>2</v>
      </c>
      <c r="C768">
        <f t="shared" si="22"/>
        <v>2</v>
      </c>
      <c r="D768" t="str">
        <f t="shared" si="23"/>
        <v>Red Sea Museum2</v>
      </c>
      <c r="E768">
        <v>45525</v>
      </c>
      <c r="F768">
        <v>2298644.2851162795</v>
      </c>
      <c r="G768">
        <v>5471163</v>
      </c>
    </row>
    <row r="769" spans="1:8" x14ac:dyDescent="0.3">
      <c r="A769" t="s">
        <v>84</v>
      </c>
      <c r="B769">
        <v>27</v>
      </c>
      <c r="C769">
        <f t="shared" si="22"/>
        <v>27</v>
      </c>
      <c r="D769" t="str">
        <f t="shared" si="23"/>
        <v>New Giza Hospital27</v>
      </c>
      <c r="E769">
        <v>45522</v>
      </c>
      <c r="F769">
        <v>16227230.200000048</v>
      </c>
      <c r="G769">
        <v>532209167.42000002</v>
      </c>
    </row>
    <row r="770" spans="1:8" x14ac:dyDescent="0.3">
      <c r="A770" t="s">
        <v>59</v>
      </c>
      <c r="B770">
        <v>41</v>
      </c>
      <c r="C770">
        <f t="shared" si="22"/>
        <v>41</v>
      </c>
      <c r="D770" t="str">
        <f t="shared" si="23"/>
        <v>ORA - ZED41</v>
      </c>
      <c r="E770">
        <v>45535</v>
      </c>
      <c r="F770">
        <v>4542501.8190475702</v>
      </c>
      <c r="G770">
        <v>915748085.11428571</v>
      </c>
    </row>
    <row r="771" spans="1:8" x14ac:dyDescent="0.3">
      <c r="A771" t="s">
        <v>109</v>
      </c>
      <c r="B771">
        <v>7</v>
      </c>
      <c r="C771">
        <f t="shared" ref="C771:C801" si="24">ROUNDDOWN(B771,0)</f>
        <v>7</v>
      </c>
      <c r="D771" t="str">
        <f t="shared" ref="D771:D801" si="25">A771&amp;C771</f>
        <v>Port Said Silos - Local Supply7</v>
      </c>
      <c r="E771">
        <v>45491</v>
      </c>
      <c r="F771">
        <v>5552464.1105263159</v>
      </c>
      <c r="G771">
        <v>19215495</v>
      </c>
      <c r="H771">
        <v>45510</v>
      </c>
    </row>
    <row r="772" spans="1:8" x14ac:dyDescent="0.3">
      <c r="A772" t="s">
        <v>94</v>
      </c>
      <c r="B772">
        <v>28</v>
      </c>
      <c r="C772">
        <f t="shared" si="24"/>
        <v>28</v>
      </c>
      <c r="D772" t="str">
        <f t="shared" si="25"/>
        <v>Mivida-PK#18928</v>
      </c>
      <c r="E772">
        <v>45535</v>
      </c>
      <c r="F772">
        <v>3487392.6600000858</v>
      </c>
      <c r="G772">
        <v>704040478.16000009</v>
      </c>
    </row>
    <row r="773" spans="1:8" x14ac:dyDescent="0.3">
      <c r="A773" t="s">
        <v>146</v>
      </c>
      <c r="B773">
        <v>2</v>
      </c>
      <c r="C773">
        <f t="shared" si="24"/>
        <v>2</v>
      </c>
      <c r="D773" t="str">
        <f t="shared" si="25"/>
        <v>Rabigh Ext. -Building2</v>
      </c>
      <c r="E773">
        <v>45529</v>
      </c>
      <c r="F773">
        <v>5727560.3399999999</v>
      </c>
      <c r="G773">
        <v>8289315.6900000004</v>
      </c>
    </row>
    <row r="774" spans="1:8" x14ac:dyDescent="0.3">
      <c r="A774" t="s">
        <v>91</v>
      </c>
      <c r="B774">
        <v>30</v>
      </c>
      <c r="C774">
        <f t="shared" si="24"/>
        <v>30</v>
      </c>
      <c r="D774" t="str">
        <f t="shared" si="25"/>
        <v>Port Said Silos30</v>
      </c>
      <c r="E774">
        <v>45509</v>
      </c>
      <c r="F774">
        <v>3191369.0399999917</v>
      </c>
      <c r="G774">
        <v>199701036.03999999</v>
      </c>
      <c r="H774">
        <v>45526</v>
      </c>
    </row>
    <row r="775" spans="1:8" x14ac:dyDescent="0.3">
      <c r="A775" t="s">
        <v>73</v>
      </c>
      <c r="B775">
        <v>43</v>
      </c>
      <c r="C775">
        <f t="shared" si="24"/>
        <v>43</v>
      </c>
      <c r="D775" t="str">
        <f t="shared" si="25"/>
        <v>MDF Factory43</v>
      </c>
      <c r="E775">
        <v>45525</v>
      </c>
      <c r="F775">
        <v>11210135.320000052</v>
      </c>
      <c r="G775">
        <v>620121814</v>
      </c>
    </row>
    <row r="776" spans="1:8" x14ac:dyDescent="0.3">
      <c r="A776" t="s">
        <v>59</v>
      </c>
      <c r="B776">
        <v>42</v>
      </c>
      <c r="C776">
        <f t="shared" si="24"/>
        <v>42</v>
      </c>
      <c r="D776" t="str">
        <f t="shared" si="25"/>
        <v>ORA - ZED42</v>
      </c>
      <c r="E776">
        <v>45536</v>
      </c>
      <c r="F776">
        <v>5377971.1809523106</v>
      </c>
      <c r="G776">
        <v>921126056.29523802</v>
      </c>
    </row>
    <row r="777" spans="1:8" x14ac:dyDescent="0.3">
      <c r="A777" t="s">
        <v>75</v>
      </c>
      <c r="B777">
        <v>35</v>
      </c>
      <c r="C777">
        <f t="shared" si="24"/>
        <v>35</v>
      </c>
      <c r="D777" t="str">
        <f t="shared" si="25"/>
        <v>ORA - ZED - ph.0235</v>
      </c>
      <c r="E777">
        <v>45535</v>
      </c>
      <c r="F777">
        <v>7262978.3389641643</v>
      </c>
      <c r="G777">
        <v>396795886.98658317</v>
      </c>
    </row>
    <row r="778" spans="1:8" x14ac:dyDescent="0.3">
      <c r="A778" t="s">
        <v>60</v>
      </c>
      <c r="B778">
        <v>44</v>
      </c>
      <c r="C778">
        <f t="shared" si="24"/>
        <v>44</v>
      </c>
      <c r="D778" t="str">
        <f t="shared" si="25"/>
        <v>Katameya - Creeks44</v>
      </c>
      <c r="E778">
        <v>45535</v>
      </c>
      <c r="F778">
        <v>49427006.693771124</v>
      </c>
      <c r="G778">
        <v>1909707433.1299999</v>
      </c>
    </row>
    <row r="779" spans="1:8" x14ac:dyDescent="0.3">
      <c r="A779" t="s">
        <v>116</v>
      </c>
      <c r="B779">
        <v>17</v>
      </c>
      <c r="C779">
        <f t="shared" si="24"/>
        <v>17</v>
      </c>
      <c r="D779" t="str">
        <f t="shared" si="25"/>
        <v>Creeks - URBN K17</v>
      </c>
      <c r="E779">
        <v>45540</v>
      </c>
      <c r="F779">
        <v>8615746.6599999666</v>
      </c>
      <c r="G779">
        <v>324189624.62</v>
      </c>
    </row>
    <row r="780" spans="1:8" x14ac:dyDescent="0.3">
      <c r="A780" t="s">
        <v>104</v>
      </c>
      <c r="B780">
        <v>21</v>
      </c>
      <c r="C780">
        <f t="shared" si="24"/>
        <v>21</v>
      </c>
      <c r="D780" t="str">
        <f t="shared" si="25"/>
        <v>ORA - ZED - Landscape21</v>
      </c>
      <c r="E780">
        <v>45540</v>
      </c>
      <c r="F780">
        <v>422349.99047620595</v>
      </c>
      <c r="G780">
        <v>68033832.657142863</v>
      </c>
    </row>
    <row r="781" spans="1:8" x14ac:dyDescent="0.3">
      <c r="A781" t="s">
        <v>75</v>
      </c>
      <c r="B781">
        <v>36</v>
      </c>
      <c r="C781">
        <f t="shared" si="24"/>
        <v>36</v>
      </c>
      <c r="D781" t="str">
        <f t="shared" si="25"/>
        <v>ORA - ZED - ph.0236</v>
      </c>
      <c r="E781">
        <v>45540</v>
      </c>
      <c r="F781">
        <v>3.8929581642150879E-3</v>
      </c>
      <c r="G781">
        <v>396795886.99047613</v>
      </c>
    </row>
    <row r="782" spans="1:8" x14ac:dyDescent="0.3">
      <c r="A782" t="s">
        <v>103</v>
      </c>
      <c r="B782">
        <v>19</v>
      </c>
      <c r="C782">
        <f t="shared" si="24"/>
        <v>19</v>
      </c>
      <c r="D782" t="str">
        <f t="shared" si="25"/>
        <v>EIPICO19</v>
      </c>
      <c r="E782">
        <v>45557</v>
      </c>
      <c r="F782">
        <v>35463786.170000017</v>
      </c>
      <c r="G782">
        <v>517317277</v>
      </c>
      <c r="H782">
        <v>45591</v>
      </c>
    </row>
    <row r="783" spans="1:8" x14ac:dyDescent="0.3">
      <c r="A783" t="s">
        <v>147</v>
      </c>
      <c r="B783">
        <v>3</v>
      </c>
      <c r="C783">
        <f t="shared" si="24"/>
        <v>3</v>
      </c>
      <c r="D783" t="str">
        <f t="shared" si="25"/>
        <v>Red Sea Museum3</v>
      </c>
      <c r="E783">
        <v>45537</v>
      </c>
      <c r="F783">
        <v>1331566</v>
      </c>
      <c r="G783">
        <v>6802729</v>
      </c>
    </row>
    <row r="784" spans="1:8" x14ac:dyDescent="0.3">
      <c r="A784" t="s">
        <v>73</v>
      </c>
      <c r="B784">
        <v>44</v>
      </c>
      <c r="C784">
        <f t="shared" si="24"/>
        <v>44</v>
      </c>
      <c r="D784" t="str">
        <f t="shared" si="25"/>
        <v>MDF Factory44</v>
      </c>
      <c r="E784">
        <v>45561</v>
      </c>
      <c r="F784">
        <v>10205950.600000024</v>
      </c>
      <c r="G784">
        <v>630327764.60000002</v>
      </c>
    </row>
    <row r="785" spans="1:7" x14ac:dyDescent="0.3">
      <c r="A785" t="s">
        <v>104</v>
      </c>
      <c r="B785">
        <v>22</v>
      </c>
      <c r="C785">
        <f t="shared" si="24"/>
        <v>22</v>
      </c>
      <c r="D785" t="str">
        <f t="shared" si="25"/>
        <v>ORA - ZED - Landscape22</v>
      </c>
      <c r="E785">
        <v>45551</v>
      </c>
      <c r="F785">
        <v>4226377.8476190418</v>
      </c>
      <c r="G785">
        <v>72260210.504761904</v>
      </c>
    </row>
    <row r="786" spans="1:7" x14ac:dyDescent="0.3">
      <c r="A786" t="s">
        <v>75</v>
      </c>
      <c r="B786">
        <v>37</v>
      </c>
      <c r="C786">
        <f t="shared" si="24"/>
        <v>37</v>
      </c>
      <c r="D786" t="str">
        <f t="shared" si="25"/>
        <v>ORA - ZED - ph.0237</v>
      </c>
      <c r="E786">
        <v>45572</v>
      </c>
      <c r="F786">
        <v>12000518.923809528</v>
      </c>
      <c r="G786">
        <v>408796405.91428566</v>
      </c>
    </row>
    <row r="787" spans="1:7" x14ac:dyDescent="0.3">
      <c r="A787" t="s">
        <v>59</v>
      </c>
      <c r="B787">
        <v>43</v>
      </c>
      <c r="C787">
        <f t="shared" si="24"/>
        <v>43</v>
      </c>
      <c r="D787" t="str">
        <f t="shared" si="25"/>
        <v>ORA - ZED43</v>
      </c>
      <c r="E787">
        <v>45557</v>
      </c>
      <c r="F787">
        <v>11538786.400000095</v>
      </c>
      <c r="G787">
        <v>932664842.69523811</v>
      </c>
    </row>
    <row r="788" spans="1:7" x14ac:dyDescent="0.3">
      <c r="A788" t="s">
        <v>146</v>
      </c>
      <c r="B788">
        <v>3</v>
      </c>
      <c r="C788">
        <f t="shared" si="24"/>
        <v>3</v>
      </c>
      <c r="D788" t="str">
        <f t="shared" si="25"/>
        <v>Rabigh Ext. -Building3</v>
      </c>
      <c r="E788">
        <v>45554</v>
      </c>
      <c r="F788">
        <v>5121658.3299999991</v>
      </c>
      <c r="G788">
        <v>13410974.02</v>
      </c>
    </row>
    <row r="789" spans="1:7" x14ac:dyDescent="0.3">
      <c r="A789" t="s">
        <v>116</v>
      </c>
      <c r="B789">
        <v>18</v>
      </c>
      <c r="C789">
        <f t="shared" si="24"/>
        <v>18</v>
      </c>
      <c r="D789" t="str">
        <f t="shared" si="25"/>
        <v>Creeks - URBN K18</v>
      </c>
      <c r="E789">
        <v>45560</v>
      </c>
      <c r="F789">
        <v>9557078</v>
      </c>
      <c r="G789">
        <v>333746702.62</v>
      </c>
    </row>
    <row r="790" spans="1:7" x14ac:dyDescent="0.3">
      <c r="A790" t="s">
        <v>131</v>
      </c>
      <c r="B790">
        <v>5</v>
      </c>
      <c r="C790">
        <f t="shared" si="24"/>
        <v>5</v>
      </c>
      <c r="D790" t="str">
        <f t="shared" si="25"/>
        <v>Baraka Land Fence5</v>
      </c>
      <c r="E790">
        <v>45524</v>
      </c>
      <c r="F790">
        <v>7617134</v>
      </c>
      <c r="G790">
        <v>57614414</v>
      </c>
    </row>
    <row r="791" spans="1:7" x14ac:dyDescent="0.3">
      <c r="A791" t="s">
        <v>84</v>
      </c>
      <c r="B791">
        <v>28</v>
      </c>
      <c r="C791">
        <f t="shared" si="24"/>
        <v>28</v>
      </c>
      <c r="D791" t="str">
        <f t="shared" si="25"/>
        <v>New Giza Hospital28</v>
      </c>
      <c r="E791">
        <v>45568</v>
      </c>
      <c r="F791">
        <v>69437921.359999955</v>
      </c>
      <c r="G791">
        <v>601647088.77999997</v>
      </c>
    </row>
    <row r="792" spans="1:7" x14ac:dyDescent="0.3">
      <c r="A792" t="s">
        <v>94</v>
      </c>
      <c r="B792">
        <v>29</v>
      </c>
      <c r="C792">
        <f t="shared" si="24"/>
        <v>29</v>
      </c>
      <c r="D792" t="str">
        <f t="shared" si="25"/>
        <v>Mivida-PK#18929</v>
      </c>
      <c r="E792">
        <v>45561</v>
      </c>
      <c r="F792">
        <v>369049.78999996185</v>
      </c>
      <c r="G792">
        <v>704409527.95000005</v>
      </c>
    </row>
    <row r="793" spans="1:7" x14ac:dyDescent="0.3">
      <c r="A793" t="s">
        <v>75</v>
      </c>
      <c r="B793">
        <v>38</v>
      </c>
      <c r="C793">
        <f t="shared" si="24"/>
        <v>38</v>
      </c>
      <c r="D793" t="str">
        <f t="shared" si="25"/>
        <v>ORA - ZED - ph.0238</v>
      </c>
      <c r="E793">
        <v>45572</v>
      </c>
      <c r="F793">
        <v>-9.5238089561462402E-3</v>
      </c>
      <c r="G793">
        <v>408796405.90476185</v>
      </c>
    </row>
    <row r="794" spans="1:7" x14ac:dyDescent="0.3">
      <c r="A794" t="s">
        <v>75</v>
      </c>
      <c r="B794">
        <v>39</v>
      </c>
      <c r="C794">
        <f t="shared" si="24"/>
        <v>39</v>
      </c>
      <c r="D794" t="str">
        <f t="shared" si="25"/>
        <v>ORA - ZED - ph.0239</v>
      </c>
      <c r="E794">
        <v>45605</v>
      </c>
      <c r="F794">
        <v>13783192.876190484</v>
      </c>
      <c r="G794">
        <v>422579598.78095233</v>
      </c>
    </row>
    <row r="795" spans="1:7" x14ac:dyDescent="0.3">
      <c r="A795" t="s">
        <v>59</v>
      </c>
      <c r="B795">
        <v>44</v>
      </c>
      <c r="C795">
        <f t="shared" si="24"/>
        <v>44</v>
      </c>
      <c r="D795" t="str">
        <f t="shared" si="25"/>
        <v>ORA - ZED44</v>
      </c>
      <c r="E795">
        <v>45580</v>
      </c>
      <c r="F795">
        <v>5304711.9523808956</v>
      </c>
      <c r="G795">
        <v>937969554.64761901</v>
      </c>
    </row>
    <row r="796" spans="1:7" x14ac:dyDescent="0.3">
      <c r="A796" t="s">
        <v>104</v>
      </c>
      <c r="B796">
        <v>23</v>
      </c>
      <c r="C796">
        <f t="shared" si="24"/>
        <v>23</v>
      </c>
      <c r="D796" t="str">
        <f t="shared" si="25"/>
        <v>ORA - ZED - Landscape23</v>
      </c>
      <c r="E796">
        <v>45580</v>
      </c>
      <c r="F796">
        <v>1124749.1714285612</v>
      </c>
      <c r="G796">
        <v>73384959.676190466</v>
      </c>
    </row>
    <row r="797" spans="1:7" x14ac:dyDescent="0.3">
      <c r="A797" t="s">
        <v>146</v>
      </c>
      <c r="B797">
        <v>4</v>
      </c>
      <c r="C797">
        <f t="shared" si="24"/>
        <v>4</v>
      </c>
      <c r="D797" t="str">
        <f t="shared" si="25"/>
        <v>Rabigh Ext. -Building4</v>
      </c>
      <c r="E797">
        <v>45588</v>
      </c>
      <c r="F797">
        <v>6246650.2199999988</v>
      </c>
      <c r="G797">
        <v>19657624.239999998</v>
      </c>
    </row>
    <row r="798" spans="1:7" x14ac:dyDescent="0.3">
      <c r="A798" t="s">
        <v>73</v>
      </c>
      <c r="B798">
        <v>45</v>
      </c>
      <c r="C798">
        <f t="shared" si="24"/>
        <v>45</v>
      </c>
      <c r="D798" t="str">
        <f t="shared" si="25"/>
        <v>MDF Factory45</v>
      </c>
      <c r="E798">
        <v>45600</v>
      </c>
      <c r="F798">
        <v>16259922.799999952</v>
      </c>
      <c r="G798">
        <v>646587687.39999998</v>
      </c>
    </row>
    <row r="799" spans="1:7" x14ac:dyDescent="0.3">
      <c r="A799" t="s">
        <v>60</v>
      </c>
      <c r="B799">
        <v>46</v>
      </c>
      <c r="C799">
        <f t="shared" si="24"/>
        <v>46</v>
      </c>
      <c r="D799" t="str">
        <f t="shared" si="25"/>
        <v>Katameya - Creeks46</v>
      </c>
      <c r="E799">
        <v>45600</v>
      </c>
      <c r="F799">
        <v>42454238</v>
      </c>
      <c r="G799">
        <v>2019963202</v>
      </c>
    </row>
    <row r="800" spans="1:7" x14ac:dyDescent="0.3">
      <c r="A800" t="s">
        <v>116</v>
      </c>
      <c r="B800">
        <v>19</v>
      </c>
      <c r="C800">
        <f t="shared" si="24"/>
        <v>19</v>
      </c>
      <c r="D800" t="str">
        <f t="shared" si="25"/>
        <v>Creeks - URBN K19</v>
      </c>
      <c r="E800">
        <v>45598</v>
      </c>
      <c r="F800">
        <v>6248543.6599999666</v>
      </c>
      <c r="G800">
        <v>339995246.27999997</v>
      </c>
    </row>
    <row r="801" spans="1:7" x14ac:dyDescent="0.3">
      <c r="A801" t="s">
        <v>94</v>
      </c>
      <c r="B801">
        <v>30</v>
      </c>
      <c r="C801">
        <f t="shared" si="24"/>
        <v>30</v>
      </c>
      <c r="D801" t="str">
        <f t="shared" si="25"/>
        <v>Mivida-PK#18930</v>
      </c>
      <c r="E801">
        <v>45608</v>
      </c>
      <c r="F801">
        <v>17653522.659999967</v>
      </c>
      <c r="G801">
        <v>722063050.61000001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4652-3283-4749-9EF3-D7BBA82431AE}">
  <dimension ref="A1:F852"/>
  <sheetViews>
    <sheetView workbookViewId="0">
      <selection activeCell="C6" sqref="C6"/>
    </sheetView>
  </sheetViews>
  <sheetFormatPr defaultRowHeight="14.4" x14ac:dyDescent="0.3"/>
  <cols>
    <col min="1" max="6" width="19.33203125" customWidth="1"/>
  </cols>
  <sheetData>
    <row r="1" spans="1:6" x14ac:dyDescent="0.3">
      <c r="A1" s="12" t="s">
        <v>154</v>
      </c>
      <c r="B1" s="12" t="s">
        <v>155</v>
      </c>
      <c r="C1" s="12" t="s">
        <v>243</v>
      </c>
      <c r="D1" s="12" t="s">
        <v>244</v>
      </c>
      <c r="E1" s="12" t="s">
        <v>435</v>
      </c>
      <c r="F1" s="12" t="s">
        <v>436</v>
      </c>
    </row>
    <row r="2" spans="1:6" x14ac:dyDescent="0.3">
      <c r="A2" t="s">
        <v>2</v>
      </c>
      <c r="B2">
        <v>9</v>
      </c>
      <c r="C2">
        <f>ROUNDDOWN(B2,0)</f>
        <v>9</v>
      </c>
      <c r="D2" t="str">
        <f>A2&amp;C2</f>
        <v>PK #1079</v>
      </c>
      <c r="E2">
        <v>43061</v>
      </c>
      <c r="F2">
        <v>1418090.5</v>
      </c>
    </row>
    <row r="3" spans="1:6" x14ac:dyDescent="0.3">
      <c r="A3" t="s">
        <v>3</v>
      </c>
      <c r="B3">
        <v>19</v>
      </c>
      <c r="C3">
        <f t="shared" ref="C3:C66" si="0">ROUNDDOWN(B3,0)</f>
        <v>19</v>
      </c>
      <c r="D3" t="str">
        <f t="shared" ref="D3:D66" si="1">A3&amp;C3</f>
        <v>JICA19</v>
      </c>
      <c r="E3">
        <v>43038</v>
      </c>
      <c r="F3">
        <v>1141675.9099999999</v>
      </c>
    </row>
    <row r="4" spans="1:6" x14ac:dyDescent="0.3">
      <c r="A4" t="s">
        <v>4</v>
      </c>
      <c r="B4">
        <v>210</v>
      </c>
      <c r="C4">
        <f t="shared" si="0"/>
        <v>210</v>
      </c>
      <c r="D4" t="str">
        <f t="shared" si="1"/>
        <v>FIEM210</v>
      </c>
      <c r="E4">
        <v>43031</v>
      </c>
      <c r="F4">
        <v>1524934.13</v>
      </c>
    </row>
    <row r="5" spans="1:6" x14ac:dyDescent="0.3">
      <c r="A5" t="s">
        <v>6</v>
      </c>
      <c r="B5">
        <v>15</v>
      </c>
      <c r="C5">
        <f t="shared" si="0"/>
        <v>15</v>
      </c>
      <c r="D5" t="str">
        <f t="shared" si="1"/>
        <v>Cement Plant15</v>
      </c>
      <c r="E5">
        <v>43054</v>
      </c>
      <c r="F5">
        <v>6696657.1238881946</v>
      </c>
    </row>
    <row r="6" spans="1:6" x14ac:dyDescent="0.3">
      <c r="A6" t="s">
        <v>7</v>
      </c>
      <c r="B6">
        <v>1</v>
      </c>
      <c r="C6">
        <f t="shared" si="0"/>
        <v>1</v>
      </c>
      <c r="D6" t="str">
        <f t="shared" si="1"/>
        <v>PI Parks - ELSEWEDY1</v>
      </c>
      <c r="E6">
        <v>43038</v>
      </c>
      <c r="F6">
        <v>5549711.3148971172</v>
      </c>
    </row>
    <row r="7" spans="1:6" x14ac:dyDescent="0.3">
      <c r="A7" t="s">
        <v>7</v>
      </c>
      <c r="B7">
        <v>2</v>
      </c>
      <c r="C7">
        <f t="shared" si="0"/>
        <v>2</v>
      </c>
      <c r="D7" t="str">
        <f t="shared" si="1"/>
        <v>PI Parks - ELSEWEDY2</v>
      </c>
      <c r="E7">
        <v>43061</v>
      </c>
      <c r="F7">
        <v>4153538.7944460986</v>
      </c>
    </row>
    <row r="8" spans="1:6" x14ac:dyDescent="0.3">
      <c r="A8" t="s">
        <v>8</v>
      </c>
      <c r="B8">
        <v>24</v>
      </c>
      <c r="C8">
        <f t="shared" si="0"/>
        <v>24</v>
      </c>
      <c r="D8" t="str">
        <f t="shared" si="1"/>
        <v>Sodic Club House24</v>
      </c>
      <c r="E8">
        <v>43065</v>
      </c>
      <c r="F8">
        <v>4713913.05</v>
      </c>
    </row>
    <row r="9" spans="1:6" x14ac:dyDescent="0.3">
      <c r="A9" t="s">
        <v>9</v>
      </c>
      <c r="B9">
        <v>2</v>
      </c>
      <c r="C9">
        <f t="shared" si="0"/>
        <v>2</v>
      </c>
      <c r="D9" t="str">
        <f t="shared" si="1"/>
        <v>Royal City2</v>
      </c>
      <c r="E9">
        <v>43019</v>
      </c>
      <c r="F9">
        <v>5203476.09</v>
      </c>
    </row>
    <row r="10" spans="1:6" x14ac:dyDescent="0.3">
      <c r="A10" t="s">
        <v>9</v>
      </c>
      <c r="B10">
        <v>3</v>
      </c>
      <c r="C10">
        <f t="shared" si="0"/>
        <v>3</v>
      </c>
      <c r="D10" t="str">
        <f t="shared" si="1"/>
        <v>Royal City3</v>
      </c>
      <c r="E10">
        <v>43048</v>
      </c>
      <c r="F10">
        <v>8396278.0700000003</v>
      </c>
    </row>
    <row r="11" spans="1:6" x14ac:dyDescent="0.3">
      <c r="A11" t="s">
        <v>10</v>
      </c>
      <c r="B11">
        <v>8</v>
      </c>
      <c r="C11">
        <f t="shared" si="0"/>
        <v>8</v>
      </c>
      <c r="D11" t="str">
        <f t="shared" si="1"/>
        <v>Uptown PK #628</v>
      </c>
      <c r="E11">
        <v>43047</v>
      </c>
      <c r="F11">
        <v>2970870.89</v>
      </c>
    </row>
    <row r="12" spans="1:6" x14ac:dyDescent="0.3">
      <c r="A12" t="s">
        <v>11</v>
      </c>
      <c r="B12">
        <v>25</v>
      </c>
      <c r="C12">
        <f t="shared" si="0"/>
        <v>25</v>
      </c>
      <c r="D12" t="str">
        <f t="shared" si="1"/>
        <v>Uptown PK #5325</v>
      </c>
      <c r="E12">
        <v>43052</v>
      </c>
      <c r="F12">
        <v>12023138.642311245</v>
      </c>
    </row>
    <row r="13" spans="1:6" x14ac:dyDescent="0.3">
      <c r="A13" t="s">
        <v>11</v>
      </c>
      <c r="B13">
        <v>26</v>
      </c>
      <c r="C13">
        <f t="shared" si="0"/>
        <v>26</v>
      </c>
      <c r="D13" t="str">
        <f t="shared" si="1"/>
        <v>Uptown PK #5326</v>
      </c>
      <c r="E13">
        <v>43088</v>
      </c>
      <c r="F13">
        <v>12833527.964826673</v>
      </c>
    </row>
    <row r="14" spans="1:6" x14ac:dyDescent="0.3">
      <c r="A14" t="s">
        <v>2</v>
      </c>
      <c r="B14">
        <v>10</v>
      </c>
      <c r="C14">
        <f t="shared" si="0"/>
        <v>10</v>
      </c>
      <c r="D14" t="str">
        <f t="shared" si="1"/>
        <v>PK #10710</v>
      </c>
      <c r="E14">
        <v>43093</v>
      </c>
      <c r="F14">
        <v>1453205.39</v>
      </c>
    </row>
    <row r="15" spans="1:6" x14ac:dyDescent="0.3">
      <c r="A15" t="s">
        <v>7</v>
      </c>
      <c r="B15">
        <v>3</v>
      </c>
      <c r="C15">
        <f t="shared" si="0"/>
        <v>3</v>
      </c>
      <c r="D15" t="str">
        <f t="shared" si="1"/>
        <v>PI Parks - ELSEWEDY3</v>
      </c>
      <c r="E15">
        <v>43092</v>
      </c>
      <c r="F15">
        <v>1754857.27</v>
      </c>
    </row>
    <row r="16" spans="1:6" x14ac:dyDescent="0.3">
      <c r="A16" t="s">
        <v>10</v>
      </c>
      <c r="B16">
        <v>9</v>
      </c>
      <c r="C16">
        <f t="shared" si="0"/>
        <v>9</v>
      </c>
      <c r="D16" t="str">
        <f t="shared" si="1"/>
        <v>Uptown PK #629</v>
      </c>
      <c r="E16">
        <v>43087</v>
      </c>
      <c r="F16">
        <v>2124952.16</v>
      </c>
    </row>
    <row r="17" spans="1:6" x14ac:dyDescent="0.3">
      <c r="A17" t="s">
        <v>8</v>
      </c>
      <c r="B17">
        <v>25</v>
      </c>
      <c r="C17">
        <f t="shared" si="0"/>
        <v>25</v>
      </c>
      <c r="D17" t="str">
        <f t="shared" si="1"/>
        <v>Sodic Club House25</v>
      </c>
      <c r="E17">
        <v>43106</v>
      </c>
      <c r="F17">
        <v>1796642.04</v>
      </c>
    </row>
    <row r="18" spans="1:6" x14ac:dyDescent="0.3">
      <c r="A18" t="s">
        <v>14</v>
      </c>
      <c r="B18">
        <v>2</v>
      </c>
      <c r="C18">
        <f t="shared" si="0"/>
        <v>2</v>
      </c>
      <c r="D18" t="str">
        <f t="shared" si="1"/>
        <v>SIEMENS - Sokhna2</v>
      </c>
      <c r="E18">
        <v>43116</v>
      </c>
      <c r="F18">
        <v>3059283.73</v>
      </c>
    </row>
    <row r="19" spans="1:6" x14ac:dyDescent="0.3">
      <c r="A19" t="s">
        <v>2</v>
      </c>
      <c r="B19">
        <v>11</v>
      </c>
      <c r="C19">
        <f t="shared" si="0"/>
        <v>11</v>
      </c>
      <c r="D19" t="str">
        <f t="shared" si="1"/>
        <v>PK #10711</v>
      </c>
      <c r="E19">
        <v>43115</v>
      </c>
      <c r="F19">
        <v>2604921.36</v>
      </c>
    </row>
    <row r="20" spans="1:6" x14ac:dyDescent="0.3">
      <c r="A20" t="s">
        <v>10</v>
      </c>
      <c r="B20">
        <v>10</v>
      </c>
      <c r="C20">
        <f t="shared" si="0"/>
        <v>10</v>
      </c>
      <c r="D20" t="str">
        <f t="shared" si="1"/>
        <v>Uptown PK #6210</v>
      </c>
      <c r="E20">
        <v>43118</v>
      </c>
      <c r="F20">
        <v>2207449.91</v>
      </c>
    </row>
    <row r="21" spans="1:6" x14ac:dyDescent="0.3">
      <c r="A21" t="s">
        <v>11</v>
      </c>
      <c r="B21">
        <v>27</v>
      </c>
      <c r="C21">
        <f t="shared" si="0"/>
        <v>27</v>
      </c>
      <c r="D21" t="str">
        <f t="shared" si="1"/>
        <v>Uptown PK #5327</v>
      </c>
      <c r="E21">
        <v>43108</v>
      </c>
      <c r="F21">
        <v>9723398.7945266366</v>
      </c>
    </row>
    <row r="22" spans="1:6" x14ac:dyDescent="0.3">
      <c r="A22" t="s">
        <v>9</v>
      </c>
      <c r="B22">
        <v>5</v>
      </c>
      <c r="C22">
        <f t="shared" si="0"/>
        <v>5</v>
      </c>
      <c r="D22" t="str">
        <f t="shared" si="1"/>
        <v>Royal City5</v>
      </c>
      <c r="E22">
        <v>43122</v>
      </c>
      <c r="F22">
        <v>6381832.9445319325</v>
      </c>
    </row>
    <row r="23" spans="1:6" x14ac:dyDescent="0.3">
      <c r="A23" t="s">
        <v>7</v>
      </c>
      <c r="B23">
        <v>4</v>
      </c>
      <c r="C23">
        <f t="shared" si="0"/>
        <v>4</v>
      </c>
      <c r="D23" t="str">
        <f t="shared" si="1"/>
        <v>PI Parks - ELSEWEDY4</v>
      </c>
      <c r="E23">
        <v>43131</v>
      </c>
      <c r="F23">
        <v>3155027.6240683626</v>
      </c>
    </row>
    <row r="24" spans="1:6" x14ac:dyDescent="0.3">
      <c r="A24" t="s">
        <v>8</v>
      </c>
      <c r="B24">
        <v>26</v>
      </c>
      <c r="C24">
        <f t="shared" si="0"/>
        <v>26</v>
      </c>
      <c r="D24" t="str">
        <f t="shared" si="1"/>
        <v>Sodic Club House26</v>
      </c>
      <c r="E24">
        <v>43138</v>
      </c>
      <c r="F24">
        <v>3193789.29</v>
      </c>
    </row>
    <row r="25" spans="1:6" x14ac:dyDescent="0.3">
      <c r="A25" t="s">
        <v>11</v>
      </c>
      <c r="B25">
        <v>28</v>
      </c>
      <c r="C25">
        <f t="shared" si="0"/>
        <v>28</v>
      </c>
      <c r="D25" t="str">
        <f t="shared" si="1"/>
        <v>Uptown PK #5328</v>
      </c>
      <c r="E25">
        <v>43135</v>
      </c>
      <c r="F25">
        <v>7567160.0656808019</v>
      </c>
    </row>
    <row r="26" spans="1:6" x14ac:dyDescent="0.3">
      <c r="A26" t="s">
        <v>10</v>
      </c>
      <c r="B26">
        <v>11</v>
      </c>
      <c r="C26">
        <f t="shared" si="0"/>
        <v>11</v>
      </c>
      <c r="D26" t="str">
        <f t="shared" si="1"/>
        <v>Uptown PK #6211</v>
      </c>
      <c r="E26">
        <v>43138</v>
      </c>
      <c r="F26">
        <v>1516852.7459610133</v>
      </c>
    </row>
    <row r="27" spans="1:6" x14ac:dyDescent="0.3">
      <c r="A27" t="s">
        <v>7</v>
      </c>
      <c r="B27">
        <v>5</v>
      </c>
      <c r="C27">
        <f t="shared" si="0"/>
        <v>5</v>
      </c>
      <c r="D27" t="str">
        <f t="shared" si="1"/>
        <v>PI Parks - ELSEWEDY5</v>
      </c>
      <c r="E27">
        <v>43170</v>
      </c>
      <c r="F27">
        <v>1692874.42</v>
      </c>
    </row>
    <row r="28" spans="1:6" x14ac:dyDescent="0.3">
      <c r="A28" t="s">
        <v>14</v>
      </c>
      <c r="B28">
        <v>3</v>
      </c>
      <c r="C28">
        <f t="shared" si="0"/>
        <v>3</v>
      </c>
      <c r="D28" t="str">
        <f t="shared" si="1"/>
        <v>SIEMENS - Sokhna3</v>
      </c>
      <c r="E28">
        <v>43136</v>
      </c>
      <c r="F28">
        <v>7201577.0499999998</v>
      </c>
    </row>
    <row r="29" spans="1:6" x14ac:dyDescent="0.3">
      <c r="A29" t="s">
        <v>15</v>
      </c>
      <c r="B29">
        <v>2</v>
      </c>
      <c r="C29">
        <f t="shared" si="0"/>
        <v>2</v>
      </c>
      <c r="D29" t="str">
        <f t="shared" si="1"/>
        <v>PK #1172</v>
      </c>
      <c r="E29">
        <v>43152</v>
      </c>
      <c r="F29">
        <v>6466420.9699999997</v>
      </c>
    </row>
    <row r="30" spans="1:6" x14ac:dyDescent="0.3">
      <c r="A30" t="s">
        <v>11</v>
      </c>
      <c r="B30">
        <v>29</v>
      </c>
      <c r="C30">
        <f t="shared" si="0"/>
        <v>29</v>
      </c>
      <c r="D30" t="str">
        <f t="shared" si="1"/>
        <v>Uptown PK #5329</v>
      </c>
      <c r="E30">
        <v>43157</v>
      </c>
      <c r="F30">
        <v>10749580.833946735</v>
      </c>
    </row>
    <row r="31" spans="1:6" x14ac:dyDescent="0.3">
      <c r="A31" t="s">
        <v>13</v>
      </c>
      <c r="B31">
        <v>26</v>
      </c>
      <c r="C31">
        <f t="shared" si="0"/>
        <v>26</v>
      </c>
      <c r="D31" t="str">
        <f t="shared" si="1"/>
        <v>NGU 226</v>
      </c>
      <c r="E31">
        <v>43131</v>
      </c>
      <c r="F31">
        <v>3027155.9789475799</v>
      </c>
    </row>
    <row r="32" spans="1:6" x14ac:dyDescent="0.3">
      <c r="A32" t="s">
        <v>10</v>
      </c>
      <c r="B32">
        <v>12</v>
      </c>
      <c r="C32">
        <f t="shared" si="0"/>
        <v>12</v>
      </c>
      <c r="D32" t="str">
        <f t="shared" si="1"/>
        <v>Uptown PK #6212</v>
      </c>
      <c r="E32">
        <v>43177</v>
      </c>
      <c r="F32">
        <v>1565019.15</v>
      </c>
    </row>
    <row r="33" spans="1:6" x14ac:dyDescent="0.3">
      <c r="A33" t="s">
        <v>8</v>
      </c>
      <c r="B33">
        <v>27</v>
      </c>
      <c r="C33">
        <f t="shared" si="0"/>
        <v>27</v>
      </c>
      <c r="D33" t="str">
        <f t="shared" si="1"/>
        <v>Sodic Club House27</v>
      </c>
      <c r="E33">
        <v>43169</v>
      </c>
      <c r="F33">
        <v>4891559.01</v>
      </c>
    </row>
    <row r="34" spans="1:6" x14ac:dyDescent="0.3">
      <c r="A34" t="s">
        <v>14</v>
      </c>
      <c r="B34">
        <v>4</v>
      </c>
      <c r="C34">
        <f t="shared" si="0"/>
        <v>4</v>
      </c>
      <c r="D34" t="str">
        <f t="shared" si="1"/>
        <v>SIEMENS - Sokhna4</v>
      </c>
      <c r="E34">
        <v>43173</v>
      </c>
      <c r="F34">
        <v>11065687.699999999</v>
      </c>
    </row>
    <row r="35" spans="1:6" x14ac:dyDescent="0.3">
      <c r="A35" t="s">
        <v>15</v>
      </c>
      <c r="B35">
        <v>3</v>
      </c>
      <c r="C35">
        <f t="shared" si="0"/>
        <v>3</v>
      </c>
      <c r="D35" t="str">
        <f t="shared" si="1"/>
        <v>PK #1173</v>
      </c>
      <c r="E35">
        <v>43173</v>
      </c>
      <c r="F35">
        <v>4502026.5199999996</v>
      </c>
    </row>
    <row r="36" spans="1:6" x14ac:dyDescent="0.3">
      <c r="A36" t="s">
        <v>7</v>
      </c>
      <c r="B36">
        <v>6</v>
      </c>
      <c r="C36">
        <f t="shared" si="0"/>
        <v>6</v>
      </c>
      <c r="D36" t="str">
        <f t="shared" si="1"/>
        <v>PI Parks - ELSEWEDY6</v>
      </c>
      <c r="E36">
        <v>43201</v>
      </c>
      <c r="F36">
        <v>306624.33</v>
      </c>
    </row>
    <row r="37" spans="1:6" x14ac:dyDescent="0.3">
      <c r="A37" t="s">
        <v>2</v>
      </c>
      <c r="B37">
        <v>13</v>
      </c>
      <c r="C37">
        <f t="shared" si="0"/>
        <v>13</v>
      </c>
      <c r="D37" t="str">
        <f t="shared" si="1"/>
        <v>PK #10713</v>
      </c>
      <c r="E37">
        <v>43192</v>
      </c>
      <c r="F37">
        <v>2462800.9500000002</v>
      </c>
    </row>
    <row r="38" spans="1:6" x14ac:dyDescent="0.3">
      <c r="A38" t="s">
        <v>11</v>
      </c>
      <c r="B38">
        <v>30</v>
      </c>
      <c r="C38">
        <f t="shared" si="0"/>
        <v>30</v>
      </c>
      <c r="D38" t="str">
        <f t="shared" si="1"/>
        <v>Uptown PK #5330</v>
      </c>
      <c r="E38">
        <v>43188</v>
      </c>
      <c r="F38">
        <v>9526356.8076893687</v>
      </c>
    </row>
    <row r="39" spans="1:6" x14ac:dyDescent="0.3">
      <c r="A39" t="s">
        <v>8</v>
      </c>
      <c r="B39">
        <v>28</v>
      </c>
      <c r="C39">
        <f t="shared" si="0"/>
        <v>28</v>
      </c>
      <c r="D39" t="str">
        <f t="shared" si="1"/>
        <v>Sodic Club House28</v>
      </c>
      <c r="E39">
        <v>43194</v>
      </c>
      <c r="F39">
        <v>4314232.28</v>
      </c>
    </row>
    <row r="40" spans="1:6" x14ac:dyDescent="0.3">
      <c r="A40" t="s">
        <v>10</v>
      </c>
      <c r="B40">
        <v>13</v>
      </c>
      <c r="C40">
        <f t="shared" si="0"/>
        <v>13</v>
      </c>
      <c r="D40" t="str">
        <f t="shared" si="1"/>
        <v>Uptown PK #6213</v>
      </c>
      <c r="E40">
        <v>43208</v>
      </c>
      <c r="F40">
        <v>3417923.56</v>
      </c>
    </row>
    <row r="41" spans="1:6" x14ac:dyDescent="0.3">
      <c r="A41" t="s">
        <v>15</v>
      </c>
      <c r="B41">
        <v>4</v>
      </c>
      <c r="C41">
        <f t="shared" si="0"/>
        <v>4</v>
      </c>
      <c r="D41" t="str">
        <f t="shared" si="1"/>
        <v>PK #1174</v>
      </c>
      <c r="E41">
        <v>43200</v>
      </c>
      <c r="F41">
        <v>3740180.2710494641</v>
      </c>
    </row>
    <row r="42" spans="1:6" x14ac:dyDescent="0.3">
      <c r="A42" t="s">
        <v>9</v>
      </c>
      <c r="B42">
        <v>6</v>
      </c>
      <c r="C42">
        <f t="shared" si="0"/>
        <v>6</v>
      </c>
      <c r="D42" t="str">
        <f t="shared" si="1"/>
        <v>Royal City6</v>
      </c>
      <c r="E42">
        <v>43214</v>
      </c>
      <c r="F42">
        <v>11493260.029999999</v>
      </c>
    </row>
    <row r="43" spans="1:6" x14ac:dyDescent="0.3">
      <c r="A43" t="s">
        <v>7</v>
      </c>
      <c r="B43">
        <v>7</v>
      </c>
      <c r="C43">
        <f t="shared" si="0"/>
        <v>7</v>
      </c>
      <c r="D43" t="str">
        <f t="shared" si="1"/>
        <v>PI Parks - ELSEWEDY7</v>
      </c>
      <c r="E43">
        <v>43211</v>
      </c>
      <c r="F43">
        <v>1938615.93</v>
      </c>
    </row>
    <row r="44" spans="1:6" x14ac:dyDescent="0.3">
      <c r="A44" t="s">
        <v>14</v>
      </c>
      <c r="B44">
        <v>5</v>
      </c>
      <c r="C44">
        <f t="shared" si="0"/>
        <v>5</v>
      </c>
      <c r="D44" t="str">
        <f t="shared" si="1"/>
        <v>SIEMENS - Sokhna5</v>
      </c>
      <c r="E44">
        <v>43205</v>
      </c>
      <c r="F44">
        <v>13218163.550000001</v>
      </c>
    </row>
    <row r="45" spans="1:6" x14ac:dyDescent="0.3">
      <c r="A45" t="s">
        <v>2</v>
      </c>
      <c r="B45">
        <v>14</v>
      </c>
      <c r="C45">
        <f t="shared" si="0"/>
        <v>14</v>
      </c>
      <c r="D45" t="str">
        <f t="shared" si="1"/>
        <v>PK #10714</v>
      </c>
      <c r="E45">
        <v>43219</v>
      </c>
      <c r="F45">
        <v>166316.41</v>
      </c>
    </row>
    <row r="46" spans="1:6" x14ac:dyDescent="0.3">
      <c r="A46" t="s">
        <v>18</v>
      </c>
      <c r="B46">
        <v>1</v>
      </c>
      <c r="C46">
        <f t="shared" si="0"/>
        <v>1</v>
      </c>
      <c r="D46" t="str">
        <f t="shared" si="1"/>
        <v>Mintra1</v>
      </c>
      <c r="E46">
        <v>43361</v>
      </c>
      <c r="F46">
        <v>2860852.09</v>
      </c>
    </row>
    <row r="47" spans="1:6" x14ac:dyDescent="0.3">
      <c r="A47" t="s">
        <v>11</v>
      </c>
      <c r="B47">
        <v>31</v>
      </c>
      <c r="C47">
        <f t="shared" si="0"/>
        <v>31</v>
      </c>
      <c r="D47" t="str">
        <f t="shared" si="1"/>
        <v>Uptown PK #5331</v>
      </c>
      <c r="E47">
        <v>43220</v>
      </c>
      <c r="F47">
        <v>6774937.5373426974</v>
      </c>
    </row>
    <row r="48" spans="1:6" x14ac:dyDescent="0.3">
      <c r="A48" t="s">
        <v>15</v>
      </c>
      <c r="B48">
        <v>5</v>
      </c>
      <c r="C48">
        <f t="shared" si="0"/>
        <v>5</v>
      </c>
      <c r="D48" t="str">
        <f t="shared" si="1"/>
        <v>PK #1175</v>
      </c>
      <c r="E48">
        <v>43227</v>
      </c>
      <c r="F48">
        <v>4762507.55</v>
      </c>
    </row>
    <row r="49" spans="1:6" x14ac:dyDescent="0.3">
      <c r="A49" t="s">
        <v>9</v>
      </c>
      <c r="B49">
        <v>7</v>
      </c>
      <c r="C49">
        <f t="shared" si="0"/>
        <v>7</v>
      </c>
      <c r="D49" t="str">
        <f t="shared" si="1"/>
        <v>Royal City7</v>
      </c>
      <c r="E49">
        <v>43242</v>
      </c>
      <c r="F49">
        <v>8439569.3699999992</v>
      </c>
    </row>
    <row r="50" spans="1:6" x14ac:dyDescent="0.3">
      <c r="A50" t="s">
        <v>2</v>
      </c>
      <c r="B50">
        <v>15</v>
      </c>
      <c r="C50">
        <f t="shared" si="0"/>
        <v>15</v>
      </c>
      <c r="D50" t="str">
        <f t="shared" si="1"/>
        <v>PK #10715</v>
      </c>
      <c r="E50">
        <v>43241</v>
      </c>
      <c r="F50">
        <v>1406606.27</v>
      </c>
    </row>
    <row r="51" spans="1:6" x14ac:dyDescent="0.3">
      <c r="A51" t="s">
        <v>14</v>
      </c>
      <c r="B51">
        <v>6</v>
      </c>
      <c r="C51">
        <f t="shared" si="0"/>
        <v>6</v>
      </c>
      <c r="D51" t="str">
        <f t="shared" si="1"/>
        <v>SIEMENS - Sokhna6</v>
      </c>
      <c r="E51">
        <v>43240</v>
      </c>
      <c r="F51">
        <v>7060448.9080144614</v>
      </c>
    </row>
    <row r="52" spans="1:6" x14ac:dyDescent="0.3">
      <c r="A52" t="s">
        <v>7</v>
      </c>
      <c r="B52">
        <v>8</v>
      </c>
      <c r="C52">
        <f t="shared" si="0"/>
        <v>8</v>
      </c>
      <c r="D52" t="str">
        <f t="shared" si="1"/>
        <v>PI Parks - ELSEWEDY8</v>
      </c>
      <c r="E52">
        <v>43237</v>
      </c>
      <c r="F52">
        <v>1633991.6379310451</v>
      </c>
    </row>
    <row r="53" spans="1:6" x14ac:dyDescent="0.3">
      <c r="A53" t="s">
        <v>11</v>
      </c>
      <c r="B53">
        <v>32</v>
      </c>
      <c r="C53">
        <f t="shared" si="0"/>
        <v>32</v>
      </c>
      <c r="D53" t="str">
        <f t="shared" si="1"/>
        <v>Uptown PK #5332</v>
      </c>
      <c r="E53">
        <v>43249</v>
      </c>
      <c r="F53">
        <v>2387351.5744119287</v>
      </c>
    </row>
    <row r="54" spans="1:6" x14ac:dyDescent="0.3">
      <c r="A54" t="s">
        <v>19</v>
      </c>
      <c r="B54">
        <v>1</v>
      </c>
      <c r="C54">
        <f t="shared" si="0"/>
        <v>1</v>
      </c>
      <c r="D54" t="str">
        <f t="shared" si="1"/>
        <v>Al Jazi1</v>
      </c>
      <c r="E54">
        <v>43249</v>
      </c>
      <c r="F54">
        <v>2462056.64</v>
      </c>
    </row>
    <row r="55" spans="1:6" x14ac:dyDescent="0.3">
      <c r="A55" t="s">
        <v>15</v>
      </c>
      <c r="B55">
        <v>6</v>
      </c>
      <c r="C55">
        <f t="shared" si="0"/>
        <v>6</v>
      </c>
      <c r="D55" t="str">
        <f t="shared" si="1"/>
        <v>PK #1176</v>
      </c>
      <c r="E55">
        <v>43272</v>
      </c>
      <c r="F55">
        <v>5347404.79</v>
      </c>
    </row>
    <row r="56" spans="1:6" x14ac:dyDescent="0.3">
      <c r="A56" t="s">
        <v>9</v>
      </c>
      <c r="B56">
        <v>8</v>
      </c>
      <c r="C56">
        <f t="shared" si="0"/>
        <v>8</v>
      </c>
      <c r="D56" t="str">
        <f t="shared" si="1"/>
        <v>Royal City8</v>
      </c>
      <c r="E56">
        <v>43275</v>
      </c>
      <c r="F56">
        <v>7600061.033778429</v>
      </c>
    </row>
    <row r="57" spans="1:6" x14ac:dyDescent="0.3">
      <c r="A57" t="s">
        <v>14</v>
      </c>
      <c r="B57">
        <v>7</v>
      </c>
      <c r="C57">
        <f t="shared" si="0"/>
        <v>7</v>
      </c>
      <c r="D57" t="str">
        <f t="shared" si="1"/>
        <v>SIEMENS - Sokhna7</v>
      </c>
      <c r="E57">
        <v>43285</v>
      </c>
      <c r="F57">
        <v>8833159.8200000003</v>
      </c>
    </row>
    <row r="58" spans="1:6" x14ac:dyDescent="0.3">
      <c r="A58" t="s">
        <v>7</v>
      </c>
      <c r="B58">
        <v>9</v>
      </c>
      <c r="C58">
        <f t="shared" si="0"/>
        <v>9</v>
      </c>
      <c r="D58" t="str">
        <f t="shared" si="1"/>
        <v>PI Parks - ELSEWEDY9</v>
      </c>
      <c r="E58">
        <v>43263</v>
      </c>
      <c r="F58">
        <v>1607545.8275795653</v>
      </c>
    </row>
    <row r="59" spans="1:6" x14ac:dyDescent="0.3">
      <c r="A59" t="s">
        <v>11</v>
      </c>
      <c r="B59">
        <v>33</v>
      </c>
      <c r="C59">
        <f t="shared" si="0"/>
        <v>33</v>
      </c>
      <c r="D59" t="str">
        <f t="shared" si="1"/>
        <v>Uptown PK #5333</v>
      </c>
      <c r="E59">
        <v>43284</v>
      </c>
      <c r="F59">
        <v>3964599.8563791513</v>
      </c>
    </row>
    <row r="60" spans="1:6" x14ac:dyDescent="0.3">
      <c r="A60" t="s">
        <v>7</v>
      </c>
      <c r="B60">
        <v>10</v>
      </c>
      <c r="C60">
        <f t="shared" si="0"/>
        <v>10</v>
      </c>
      <c r="D60" t="str">
        <f t="shared" si="1"/>
        <v>PI Parks - ELSEWEDY10</v>
      </c>
      <c r="E60">
        <v>43303</v>
      </c>
      <c r="F60">
        <v>3824599.4146474004</v>
      </c>
    </row>
    <row r="61" spans="1:6" x14ac:dyDescent="0.3">
      <c r="A61" t="s">
        <v>15</v>
      </c>
      <c r="B61">
        <v>7</v>
      </c>
      <c r="C61">
        <f t="shared" si="0"/>
        <v>7</v>
      </c>
      <c r="D61" t="str">
        <f t="shared" si="1"/>
        <v>PK #1177</v>
      </c>
      <c r="E61">
        <v>43464</v>
      </c>
      <c r="F61">
        <v>119713.18</v>
      </c>
    </row>
    <row r="62" spans="1:6" x14ac:dyDescent="0.3">
      <c r="A62" t="s">
        <v>19</v>
      </c>
      <c r="B62">
        <v>2</v>
      </c>
      <c r="C62">
        <f t="shared" si="0"/>
        <v>2</v>
      </c>
      <c r="D62" t="str">
        <f t="shared" si="1"/>
        <v>Al Jazi2</v>
      </c>
      <c r="E62">
        <v>43262</v>
      </c>
      <c r="F62">
        <v>3686157.94</v>
      </c>
    </row>
    <row r="63" spans="1:6" x14ac:dyDescent="0.3">
      <c r="A63" t="s">
        <v>14</v>
      </c>
      <c r="B63">
        <v>8</v>
      </c>
      <c r="C63">
        <f t="shared" si="0"/>
        <v>8</v>
      </c>
      <c r="D63" t="str">
        <f t="shared" si="1"/>
        <v>SIEMENS - Sokhna8</v>
      </c>
      <c r="E63">
        <v>43300</v>
      </c>
      <c r="F63">
        <v>12641621.4</v>
      </c>
    </row>
    <row r="64" spans="1:6" x14ac:dyDescent="0.3">
      <c r="A64" t="s">
        <v>8</v>
      </c>
      <c r="B64">
        <v>31</v>
      </c>
      <c r="C64">
        <f t="shared" si="0"/>
        <v>31</v>
      </c>
      <c r="D64" t="str">
        <f t="shared" si="1"/>
        <v>Sodic Club House31</v>
      </c>
      <c r="E64">
        <v>43305</v>
      </c>
      <c r="F64">
        <v>4843252.93</v>
      </c>
    </row>
    <row r="65" spans="1:6" x14ac:dyDescent="0.3">
      <c r="A65" t="s">
        <v>19</v>
      </c>
      <c r="B65">
        <v>3</v>
      </c>
      <c r="C65">
        <f t="shared" si="0"/>
        <v>3</v>
      </c>
      <c r="D65" t="str">
        <f t="shared" si="1"/>
        <v>Al Jazi3</v>
      </c>
      <c r="E65">
        <v>43292</v>
      </c>
      <c r="F65">
        <v>3748572.21</v>
      </c>
    </row>
    <row r="66" spans="1:6" x14ac:dyDescent="0.3">
      <c r="A66" t="s">
        <v>9</v>
      </c>
      <c r="B66">
        <v>9</v>
      </c>
      <c r="C66">
        <f t="shared" si="0"/>
        <v>9</v>
      </c>
      <c r="D66" t="str">
        <f t="shared" si="1"/>
        <v>Royal City9</v>
      </c>
      <c r="E66">
        <v>43307</v>
      </c>
      <c r="F66">
        <v>6018082.286495395</v>
      </c>
    </row>
    <row r="67" spans="1:6" x14ac:dyDescent="0.3">
      <c r="A67" t="s">
        <v>11</v>
      </c>
      <c r="B67">
        <v>34</v>
      </c>
      <c r="C67">
        <f t="shared" ref="C67:C130" si="2">ROUNDDOWN(B67,0)</f>
        <v>34</v>
      </c>
      <c r="D67" t="str">
        <f t="shared" ref="D67:D130" si="3">A67&amp;C67</f>
        <v>Uptown PK #5334</v>
      </c>
      <c r="E67">
        <v>43307</v>
      </c>
      <c r="F67">
        <v>1431626.0807167888</v>
      </c>
    </row>
    <row r="68" spans="1:6" x14ac:dyDescent="0.3">
      <c r="A68" t="s">
        <v>19</v>
      </c>
      <c r="B68">
        <v>4</v>
      </c>
      <c r="C68">
        <f t="shared" si="2"/>
        <v>4</v>
      </c>
      <c r="D68" t="str">
        <f t="shared" si="3"/>
        <v>Al Jazi4</v>
      </c>
      <c r="E68">
        <v>43305</v>
      </c>
      <c r="F68">
        <v>4444997.2300000004</v>
      </c>
    </row>
    <row r="69" spans="1:6" x14ac:dyDescent="0.3">
      <c r="A69" t="s">
        <v>18</v>
      </c>
      <c r="B69">
        <v>2</v>
      </c>
      <c r="C69">
        <f t="shared" si="2"/>
        <v>2</v>
      </c>
      <c r="D69" t="str">
        <f t="shared" si="3"/>
        <v>Mintra2</v>
      </c>
      <c r="E69">
        <v>43366</v>
      </c>
      <c r="F69">
        <v>1791407.73</v>
      </c>
    </row>
    <row r="70" spans="1:6" x14ac:dyDescent="0.3">
      <c r="A70" t="s">
        <v>8</v>
      </c>
      <c r="B70">
        <v>32</v>
      </c>
      <c r="C70">
        <f t="shared" si="2"/>
        <v>32</v>
      </c>
      <c r="D70" t="str">
        <f t="shared" si="3"/>
        <v>Sodic Club House32</v>
      </c>
      <c r="E70">
        <v>43328</v>
      </c>
      <c r="F70">
        <v>5655167.4000000004</v>
      </c>
    </row>
    <row r="71" spans="1:6" x14ac:dyDescent="0.3">
      <c r="A71" t="s">
        <v>7</v>
      </c>
      <c r="B71">
        <v>11</v>
      </c>
      <c r="C71">
        <f t="shared" si="2"/>
        <v>11</v>
      </c>
      <c r="D71" t="str">
        <f t="shared" si="3"/>
        <v>PI Parks - ELSEWEDY11</v>
      </c>
      <c r="E71">
        <v>43320</v>
      </c>
      <c r="F71">
        <v>442152.49507371709</v>
      </c>
    </row>
    <row r="72" spans="1:6" x14ac:dyDescent="0.3">
      <c r="A72" t="s">
        <v>14</v>
      </c>
      <c r="B72">
        <v>9</v>
      </c>
      <c r="C72">
        <f t="shared" si="2"/>
        <v>9</v>
      </c>
      <c r="D72" t="str">
        <f t="shared" si="3"/>
        <v>SIEMENS - Sokhna9</v>
      </c>
      <c r="E72">
        <v>43346</v>
      </c>
      <c r="F72">
        <v>13673026.82</v>
      </c>
    </row>
    <row r="73" spans="1:6" x14ac:dyDescent="0.3">
      <c r="A73" t="s">
        <v>20</v>
      </c>
      <c r="B73">
        <v>3</v>
      </c>
      <c r="C73">
        <f t="shared" si="2"/>
        <v>3</v>
      </c>
      <c r="D73" t="str">
        <f t="shared" si="3"/>
        <v>PSP Substation3</v>
      </c>
      <c r="E73">
        <v>43384</v>
      </c>
      <c r="F73">
        <v>1834172.07</v>
      </c>
    </row>
    <row r="74" spans="1:6" x14ac:dyDescent="0.3">
      <c r="A74" t="s">
        <v>9</v>
      </c>
      <c r="B74">
        <v>10</v>
      </c>
      <c r="C74">
        <f t="shared" si="2"/>
        <v>10</v>
      </c>
      <c r="D74" t="str">
        <f t="shared" si="3"/>
        <v>Royal City10</v>
      </c>
      <c r="E74">
        <v>43339</v>
      </c>
      <c r="F74">
        <v>5554331.9836201072</v>
      </c>
    </row>
    <row r="75" spans="1:6" x14ac:dyDescent="0.3">
      <c r="A75" t="s">
        <v>19</v>
      </c>
      <c r="B75">
        <v>5</v>
      </c>
      <c r="C75">
        <f t="shared" si="2"/>
        <v>5</v>
      </c>
      <c r="D75" t="str">
        <f t="shared" si="3"/>
        <v>Al Jazi5</v>
      </c>
      <c r="E75">
        <v>43325</v>
      </c>
      <c r="F75">
        <v>4854984.5363285691</v>
      </c>
    </row>
    <row r="76" spans="1:6" x14ac:dyDescent="0.3">
      <c r="A76" t="s">
        <v>10</v>
      </c>
      <c r="B76">
        <v>15</v>
      </c>
      <c r="C76">
        <f t="shared" si="2"/>
        <v>15</v>
      </c>
      <c r="D76" t="str">
        <f t="shared" si="3"/>
        <v>Uptown PK #6215</v>
      </c>
      <c r="E76">
        <v>43349</v>
      </c>
      <c r="F76">
        <v>2299870.9700000002</v>
      </c>
    </row>
    <row r="77" spans="1:6" x14ac:dyDescent="0.3">
      <c r="A77" t="s">
        <v>11</v>
      </c>
      <c r="B77">
        <v>35</v>
      </c>
      <c r="C77">
        <f t="shared" si="2"/>
        <v>35</v>
      </c>
      <c r="D77" t="str">
        <f t="shared" si="3"/>
        <v>Uptown PK #5335</v>
      </c>
      <c r="E77">
        <v>43355</v>
      </c>
      <c r="F77">
        <v>2488623.0127404332</v>
      </c>
    </row>
    <row r="78" spans="1:6" x14ac:dyDescent="0.3">
      <c r="A78" t="s">
        <v>19</v>
      </c>
      <c r="B78">
        <v>6</v>
      </c>
      <c r="C78">
        <f t="shared" si="2"/>
        <v>6</v>
      </c>
      <c r="D78" t="str">
        <f t="shared" si="3"/>
        <v>Al Jazi6</v>
      </c>
      <c r="E78">
        <v>43353</v>
      </c>
      <c r="F78">
        <v>2965400.21</v>
      </c>
    </row>
    <row r="79" spans="1:6" x14ac:dyDescent="0.3">
      <c r="A79" t="s">
        <v>8</v>
      </c>
      <c r="B79">
        <v>33</v>
      </c>
      <c r="C79">
        <f t="shared" si="2"/>
        <v>33</v>
      </c>
      <c r="D79" t="str">
        <f t="shared" si="3"/>
        <v>Sodic Club House33</v>
      </c>
      <c r="E79">
        <v>43368</v>
      </c>
      <c r="F79">
        <v>7190786.0899999999</v>
      </c>
    </row>
    <row r="80" spans="1:6" x14ac:dyDescent="0.3">
      <c r="A80" t="s">
        <v>7</v>
      </c>
      <c r="B80">
        <v>12</v>
      </c>
      <c r="C80">
        <f t="shared" si="2"/>
        <v>12</v>
      </c>
      <c r="D80" t="str">
        <f t="shared" si="3"/>
        <v>PI Parks - ELSEWEDY12</v>
      </c>
      <c r="E80">
        <v>43369</v>
      </c>
      <c r="F80">
        <v>1530660.1341041401</v>
      </c>
    </row>
    <row r="81" spans="1:6" x14ac:dyDescent="0.3">
      <c r="A81" t="s">
        <v>22</v>
      </c>
      <c r="B81">
        <v>1</v>
      </c>
      <c r="C81">
        <f t="shared" si="2"/>
        <v>1</v>
      </c>
      <c r="D81" t="str">
        <f t="shared" si="3"/>
        <v>El Sewedy Uni.-PKG.11</v>
      </c>
      <c r="E81">
        <v>43388</v>
      </c>
      <c r="F81">
        <v>2002513.1</v>
      </c>
    </row>
    <row r="82" spans="1:6" x14ac:dyDescent="0.3">
      <c r="A82" t="s">
        <v>14</v>
      </c>
      <c r="B82">
        <v>10</v>
      </c>
      <c r="C82">
        <f t="shared" si="2"/>
        <v>10</v>
      </c>
      <c r="D82" t="str">
        <f t="shared" si="3"/>
        <v>SIEMENS - Sokhna10</v>
      </c>
      <c r="E82">
        <v>43368</v>
      </c>
      <c r="F82">
        <v>6271528.3300000001</v>
      </c>
    </row>
    <row r="83" spans="1:6" x14ac:dyDescent="0.3">
      <c r="A83" t="s">
        <v>9</v>
      </c>
      <c r="B83">
        <v>11</v>
      </c>
      <c r="C83">
        <f t="shared" si="2"/>
        <v>11</v>
      </c>
      <c r="D83" t="str">
        <f t="shared" si="3"/>
        <v>Royal City11</v>
      </c>
      <c r="E83">
        <v>43367</v>
      </c>
      <c r="F83">
        <v>3237608.64</v>
      </c>
    </row>
    <row r="84" spans="1:6" x14ac:dyDescent="0.3">
      <c r="A84" t="s">
        <v>11</v>
      </c>
      <c r="B84">
        <v>36</v>
      </c>
      <c r="C84">
        <f t="shared" si="2"/>
        <v>36</v>
      </c>
      <c r="D84" t="str">
        <f t="shared" si="3"/>
        <v>Uptown PK #5336</v>
      </c>
      <c r="E84">
        <v>43376</v>
      </c>
      <c r="F84">
        <v>4689979.7630767822</v>
      </c>
    </row>
    <row r="85" spans="1:6" x14ac:dyDescent="0.3">
      <c r="A85" t="s">
        <v>18</v>
      </c>
      <c r="B85">
        <v>3</v>
      </c>
      <c r="C85">
        <f t="shared" si="2"/>
        <v>3</v>
      </c>
      <c r="D85" t="str">
        <f t="shared" si="3"/>
        <v>Mintra3</v>
      </c>
      <c r="E85">
        <v>43388</v>
      </c>
      <c r="F85">
        <v>2220782.14</v>
      </c>
    </row>
    <row r="86" spans="1:6" x14ac:dyDescent="0.3">
      <c r="A86" t="s">
        <v>2</v>
      </c>
      <c r="B86">
        <v>17</v>
      </c>
      <c r="C86">
        <f t="shared" si="2"/>
        <v>17</v>
      </c>
      <c r="D86" t="str">
        <f t="shared" si="3"/>
        <v>PK #10717</v>
      </c>
      <c r="E86">
        <v>43394</v>
      </c>
      <c r="F86">
        <v>763627.7</v>
      </c>
    </row>
    <row r="87" spans="1:6" x14ac:dyDescent="0.3">
      <c r="A87" t="s">
        <v>23</v>
      </c>
      <c r="B87">
        <v>1</v>
      </c>
      <c r="C87">
        <f t="shared" si="2"/>
        <v>1</v>
      </c>
      <c r="D87" t="str">
        <f t="shared" si="3"/>
        <v>El Sewedy Uni.-PKG.21</v>
      </c>
      <c r="E87">
        <v>43391</v>
      </c>
      <c r="F87">
        <v>3110956.56</v>
      </c>
    </row>
    <row r="88" spans="1:6" x14ac:dyDescent="0.3">
      <c r="A88" t="s">
        <v>24</v>
      </c>
      <c r="B88">
        <v>1</v>
      </c>
      <c r="C88">
        <f t="shared" si="2"/>
        <v>1</v>
      </c>
      <c r="D88" t="str">
        <f t="shared" si="3"/>
        <v>PI Parks - MEP1</v>
      </c>
      <c r="E88">
        <v>43383</v>
      </c>
      <c r="F88">
        <v>7818631.6399999997</v>
      </c>
    </row>
    <row r="89" spans="1:6" x14ac:dyDescent="0.3">
      <c r="A89" t="s">
        <v>14</v>
      </c>
      <c r="B89">
        <v>11</v>
      </c>
      <c r="C89">
        <f t="shared" si="2"/>
        <v>11</v>
      </c>
      <c r="D89" t="str">
        <f t="shared" si="3"/>
        <v>SIEMENS - Sokhna11</v>
      </c>
      <c r="E89">
        <v>43409</v>
      </c>
      <c r="F89">
        <v>5230123.66</v>
      </c>
    </row>
    <row r="90" spans="1:6" x14ac:dyDescent="0.3">
      <c r="A90" t="s">
        <v>19</v>
      </c>
      <c r="B90">
        <v>7</v>
      </c>
      <c r="C90">
        <f t="shared" si="2"/>
        <v>7</v>
      </c>
      <c r="D90" t="str">
        <f t="shared" si="3"/>
        <v>Al Jazi7</v>
      </c>
      <c r="E90">
        <v>43383</v>
      </c>
      <c r="F90">
        <v>5019788.5</v>
      </c>
    </row>
    <row r="91" spans="1:6" x14ac:dyDescent="0.3">
      <c r="A91" t="s">
        <v>7</v>
      </c>
      <c r="B91">
        <v>13</v>
      </c>
      <c r="C91">
        <f t="shared" si="2"/>
        <v>13</v>
      </c>
      <c r="D91" t="str">
        <f t="shared" si="3"/>
        <v>PI Parks - ELSEWEDY13</v>
      </c>
      <c r="E91">
        <v>43383</v>
      </c>
      <c r="F91">
        <v>716605.53266206011</v>
      </c>
    </row>
    <row r="92" spans="1:6" x14ac:dyDescent="0.3">
      <c r="A92" t="s">
        <v>9</v>
      </c>
      <c r="B92">
        <v>12</v>
      </c>
      <c r="C92">
        <f t="shared" si="2"/>
        <v>12</v>
      </c>
      <c r="D92" t="str">
        <f t="shared" si="3"/>
        <v>Royal City12</v>
      </c>
      <c r="E92">
        <v>43397</v>
      </c>
      <c r="F92">
        <v>7860724.8700000001</v>
      </c>
    </row>
    <row r="93" spans="1:6" x14ac:dyDescent="0.3">
      <c r="A93" t="s">
        <v>10</v>
      </c>
      <c r="B93">
        <v>16</v>
      </c>
      <c r="C93">
        <f t="shared" si="2"/>
        <v>16</v>
      </c>
      <c r="D93" t="str">
        <f t="shared" si="3"/>
        <v>Uptown PK #6216</v>
      </c>
      <c r="E93">
        <v>43429</v>
      </c>
      <c r="F93">
        <v>931895.88</v>
      </c>
    </row>
    <row r="94" spans="1:6" x14ac:dyDescent="0.3">
      <c r="A94" t="s">
        <v>8</v>
      </c>
      <c r="B94">
        <v>34</v>
      </c>
      <c r="C94">
        <f t="shared" si="2"/>
        <v>34</v>
      </c>
      <c r="D94" t="str">
        <f t="shared" si="3"/>
        <v>Sodic Club House34</v>
      </c>
      <c r="E94">
        <v>43404</v>
      </c>
      <c r="F94">
        <v>10029446.470000001</v>
      </c>
    </row>
    <row r="95" spans="1:6" x14ac:dyDescent="0.3">
      <c r="A95" t="s">
        <v>25</v>
      </c>
      <c r="B95">
        <v>1</v>
      </c>
      <c r="C95">
        <f t="shared" si="2"/>
        <v>1</v>
      </c>
      <c r="D95" t="str">
        <f t="shared" si="3"/>
        <v>Mintra-Hanger 1200m21</v>
      </c>
      <c r="E95">
        <v>43402</v>
      </c>
      <c r="F95">
        <v>531998.67208807613</v>
      </c>
    </row>
    <row r="96" spans="1:6" x14ac:dyDescent="0.3">
      <c r="A96" t="s">
        <v>22</v>
      </c>
      <c r="B96">
        <v>2</v>
      </c>
      <c r="C96">
        <f t="shared" si="2"/>
        <v>2</v>
      </c>
      <c r="D96" t="str">
        <f t="shared" si="3"/>
        <v>El Sewedy Uni.-PKG.12</v>
      </c>
      <c r="E96">
        <v>43398</v>
      </c>
      <c r="F96">
        <v>951383.3</v>
      </c>
    </row>
    <row r="97" spans="1:6" x14ac:dyDescent="0.3">
      <c r="A97" t="s">
        <v>11</v>
      </c>
      <c r="B97">
        <v>37</v>
      </c>
      <c r="C97">
        <f t="shared" si="2"/>
        <v>37</v>
      </c>
      <c r="D97" t="str">
        <f t="shared" si="3"/>
        <v>Uptown PK #5337</v>
      </c>
      <c r="E97">
        <v>43450</v>
      </c>
      <c r="F97">
        <v>1753673.2424011827</v>
      </c>
    </row>
    <row r="98" spans="1:6" x14ac:dyDescent="0.3">
      <c r="A98" t="s">
        <v>18</v>
      </c>
      <c r="B98">
        <v>4</v>
      </c>
      <c r="C98">
        <f t="shared" si="2"/>
        <v>4</v>
      </c>
      <c r="D98" t="str">
        <f t="shared" si="3"/>
        <v>Mintra4</v>
      </c>
      <c r="E98">
        <v>43422</v>
      </c>
      <c r="F98">
        <v>2907075.5801251451</v>
      </c>
    </row>
    <row r="99" spans="1:6" x14ac:dyDescent="0.3">
      <c r="A99" t="s">
        <v>19</v>
      </c>
      <c r="B99">
        <v>8</v>
      </c>
      <c r="C99">
        <f t="shared" si="2"/>
        <v>8</v>
      </c>
      <c r="D99" t="str">
        <f t="shared" si="3"/>
        <v>Al Jazi8</v>
      </c>
      <c r="E99">
        <v>43410</v>
      </c>
      <c r="F99">
        <v>7730375.21</v>
      </c>
    </row>
    <row r="100" spans="1:6" x14ac:dyDescent="0.3">
      <c r="A100" t="s">
        <v>9</v>
      </c>
      <c r="B100">
        <v>13</v>
      </c>
      <c r="C100">
        <f t="shared" si="2"/>
        <v>13</v>
      </c>
      <c r="D100" t="str">
        <f t="shared" si="3"/>
        <v>Royal City13</v>
      </c>
      <c r="E100">
        <v>43425</v>
      </c>
      <c r="F100">
        <v>5548576.5039561987</v>
      </c>
    </row>
    <row r="101" spans="1:6" x14ac:dyDescent="0.3">
      <c r="A101" t="s">
        <v>7</v>
      </c>
      <c r="B101">
        <v>14</v>
      </c>
      <c r="C101">
        <f t="shared" si="2"/>
        <v>14</v>
      </c>
      <c r="D101" t="str">
        <f t="shared" si="3"/>
        <v>PI Parks - ELSEWEDY14</v>
      </c>
      <c r="E101">
        <v>43419</v>
      </c>
      <c r="F101">
        <v>1986968.45</v>
      </c>
    </row>
    <row r="102" spans="1:6" x14ac:dyDescent="0.3">
      <c r="A102" t="s">
        <v>24</v>
      </c>
      <c r="B102">
        <v>2</v>
      </c>
      <c r="C102">
        <f t="shared" si="2"/>
        <v>2</v>
      </c>
      <c r="D102" t="str">
        <f t="shared" si="3"/>
        <v>PI Parks - MEP2</v>
      </c>
      <c r="E102">
        <v>43419</v>
      </c>
      <c r="F102">
        <v>3978690.02</v>
      </c>
    </row>
    <row r="103" spans="1:6" x14ac:dyDescent="0.3">
      <c r="A103" t="s">
        <v>22</v>
      </c>
      <c r="B103">
        <v>3</v>
      </c>
      <c r="C103">
        <f t="shared" si="2"/>
        <v>3</v>
      </c>
      <c r="D103" t="str">
        <f t="shared" si="3"/>
        <v>El Sewedy Uni.-PKG.13</v>
      </c>
      <c r="E103">
        <v>43431</v>
      </c>
      <c r="F103">
        <v>1214989.1272000005</v>
      </c>
    </row>
    <row r="104" spans="1:6" x14ac:dyDescent="0.3">
      <c r="A104" t="s">
        <v>23</v>
      </c>
      <c r="B104">
        <v>2</v>
      </c>
      <c r="C104">
        <f t="shared" si="2"/>
        <v>2</v>
      </c>
      <c r="D104" t="str">
        <f t="shared" si="3"/>
        <v>El Sewedy Uni.-PKG.22</v>
      </c>
      <c r="E104">
        <v>43412</v>
      </c>
      <c r="F104">
        <v>6088678.96</v>
      </c>
    </row>
    <row r="105" spans="1:6" x14ac:dyDescent="0.3">
      <c r="A105" t="s">
        <v>19</v>
      </c>
      <c r="B105">
        <v>9</v>
      </c>
      <c r="C105">
        <f t="shared" si="2"/>
        <v>9</v>
      </c>
      <c r="D105" t="str">
        <f t="shared" si="3"/>
        <v>Al Jazi9</v>
      </c>
      <c r="E105">
        <v>43432</v>
      </c>
      <c r="F105">
        <v>3297350.06</v>
      </c>
    </row>
    <row r="106" spans="1:6" x14ac:dyDescent="0.3">
      <c r="A106" t="s">
        <v>22</v>
      </c>
      <c r="B106">
        <v>4</v>
      </c>
      <c r="C106">
        <f t="shared" si="2"/>
        <v>4</v>
      </c>
      <c r="D106" t="str">
        <f t="shared" si="3"/>
        <v>El Sewedy Uni.-PKG.14</v>
      </c>
      <c r="E106">
        <v>43444</v>
      </c>
      <c r="F106">
        <v>1204112.8595999996</v>
      </c>
    </row>
    <row r="107" spans="1:6" x14ac:dyDescent="0.3">
      <c r="A107" t="s">
        <v>9</v>
      </c>
      <c r="B107">
        <v>14</v>
      </c>
      <c r="C107">
        <f t="shared" si="2"/>
        <v>14</v>
      </c>
      <c r="D107" t="str">
        <f t="shared" si="3"/>
        <v>Royal City14</v>
      </c>
      <c r="E107">
        <v>43463</v>
      </c>
      <c r="F107">
        <v>13062023.452661961</v>
      </c>
    </row>
    <row r="108" spans="1:6" x14ac:dyDescent="0.3">
      <c r="A108" t="s">
        <v>15</v>
      </c>
      <c r="B108">
        <v>8</v>
      </c>
      <c r="C108">
        <f t="shared" si="2"/>
        <v>8</v>
      </c>
      <c r="D108" t="str">
        <f t="shared" si="3"/>
        <v>PK #1178</v>
      </c>
      <c r="E108">
        <v>43464</v>
      </c>
      <c r="F108">
        <v>3896343.98</v>
      </c>
    </row>
    <row r="109" spans="1:6" x14ac:dyDescent="0.3">
      <c r="A109" t="s">
        <v>24</v>
      </c>
      <c r="B109">
        <v>3</v>
      </c>
      <c r="C109">
        <f t="shared" si="2"/>
        <v>3</v>
      </c>
      <c r="D109" t="str">
        <f t="shared" si="3"/>
        <v>PI Parks - MEP3</v>
      </c>
      <c r="E109">
        <v>43449</v>
      </c>
      <c r="F109">
        <v>4042223.64</v>
      </c>
    </row>
    <row r="110" spans="1:6" x14ac:dyDescent="0.3">
      <c r="A110" t="s">
        <v>7</v>
      </c>
      <c r="B110">
        <v>15</v>
      </c>
      <c r="C110">
        <f t="shared" si="2"/>
        <v>15</v>
      </c>
      <c r="D110" t="str">
        <f t="shared" si="3"/>
        <v>PI Parks - ELSEWEDY15</v>
      </c>
      <c r="E110">
        <v>43449</v>
      </c>
      <c r="F110">
        <v>5773335.6500000004</v>
      </c>
    </row>
    <row r="111" spans="1:6" x14ac:dyDescent="0.3">
      <c r="A111" t="s">
        <v>22</v>
      </c>
      <c r="B111">
        <v>5</v>
      </c>
      <c r="C111">
        <f t="shared" si="2"/>
        <v>5</v>
      </c>
      <c r="D111" t="str">
        <f t="shared" si="3"/>
        <v>El Sewedy Uni.-PKG.15</v>
      </c>
      <c r="E111">
        <v>43452</v>
      </c>
      <c r="F111">
        <v>185635.05569599941</v>
      </c>
    </row>
    <row r="112" spans="1:6" x14ac:dyDescent="0.3">
      <c r="A112" t="s">
        <v>19</v>
      </c>
      <c r="B112">
        <v>10</v>
      </c>
      <c r="C112">
        <f t="shared" si="2"/>
        <v>10</v>
      </c>
      <c r="D112" t="str">
        <f t="shared" si="3"/>
        <v>Al Jazi10</v>
      </c>
      <c r="E112">
        <v>43453</v>
      </c>
      <c r="F112">
        <v>3398127.58</v>
      </c>
    </row>
    <row r="113" spans="1:6" x14ac:dyDescent="0.3">
      <c r="A113" t="s">
        <v>19</v>
      </c>
      <c r="B113">
        <v>11</v>
      </c>
      <c r="C113">
        <f t="shared" si="2"/>
        <v>11</v>
      </c>
      <c r="D113" t="str">
        <f t="shared" si="3"/>
        <v>Al Jazi11</v>
      </c>
      <c r="E113">
        <v>43473</v>
      </c>
      <c r="F113">
        <v>4227710.49</v>
      </c>
    </row>
    <row r="114" spans="1:6" x14ac:dyDescent="0.3">
      <c r="A114" t="s">
        <v>23</v>
      </c>
      <c r="B114">
        <v>4</v>
      </c>
      <c r="C114">
        <f t="shared" si="2"/>
        <v>4</v>
      </c>
      <c r="D114" t="str">
        <f t="shared" si="3"/>
        <v>El Sewedy Uni.-PKG.24</v>
      </c>
      <c r="E114">
        <v>43475</v>
      </c>
      <c r="F114">
        <v>3208255.2814500225</v>
      </c>
    </row>
    <row r="115" spans="1:6" x14ac:dyDescent="0.3">
      <c r="A115" t="s">
        <v>29</v>
      </c>
      <c r="B115">
        <v>2</v>
      </c>
      <c r="C115">
        <f t="shared" si="2"/>
        <v>2</v>
      </c>
      <c r="D115" t="str">
        <f t="shared" si="3"/>
        <v>PKG#1442</v>
      </c>
      <c r="E115">
        <v>43485</v>
      </c>
      <c r="F115">
        <v>2532120.6</v>
      </c>
    </row>
    <row r="116" spans="1:6" x14ac:dyDescent="0.3">
      <c r="A116" t="s">
        <v>22</v>
      </c>
      <c r="B116">
        <v>6</v>
      </c>
      <c r="C116">
        <f t="shared" si="2"/>
        <v>6</v>
      </c>
      <c r="D116" t="str">
        <f t="shared" si="3"/>
        <v>El Sewedy Uni.-PKG.16</v>
      </c>
      <c r="E116">
        <v>43473</v>
      </c>
      <c r="F116">
        <v>142702.16772800125</v>
      </c>
    </row>
    <row r="117" spans="1:6" x14ac:dyDescent="0.3">
      <c r="A117" t="s">
        <v>15</v>
      </c>
      <c r="B117">
        <v>9</v>
      </c>
      <c r="C117">
        <f t="shared" si="2"/>
        <v>9</v>
      </c>
      <c r="D117" t="str">
        <f t="shared" si="3"/>
        <v>PK #1179</v>
      </c>
      <c r="E117">
        <v>43495</v>
      </c>
      <c r="F117">
        <v>2578109.66</v>
      </c>
    </row>
    <row r="118" spans="1:6" x14ac:dyDescent="0.3">
      <c r="A118" t="s">
        <v>8</v>
      </c>
      <c r="B118">
        <v>35</v>
      </c>
      <c r="C118">
        <f t="shared" si="2"/>
        <v>35</v>
      </c>
      <c r="D118" t="str">
        <f t="shared" si="3"/>
        <v>Sodic Club House35</v>
      </c>
      <c r="E118">
        <v>43434</v>
      </c>
      <c r="F118">
        <v>6956090.9060016572</v>
      </c>
    </row>
    <row r="119" spans="1:6" x14ac:dyDescent="0.3">
      <c r="A119" t="s">
        <v>24</v>
      </c>
      <c r="B119">
        <v>4</v>
      </c>
      <c r="C119">
        <f t="shared" si="2"/>
        <v>4</v>
      </c>
      <c r="D119" t="str">
        <f t="shared" si="3"/>
        <v>PI Parks - MEP4</v>
      </c>
      <c r="E119">
        <v>43479</v>
      </c>
      <c r="F119">
        <v>3514249.7616900019</v>
      </c>
    </row>
    <row r="120" spans="1:6" x14ac:dyDescent="0.3">
      <c r="A120" t="s">
        <v>7</v>
      </c>
      <c r="B120">
        <v>16</v>
      </c>
      <c r="C120">
        <f t="shared" si="2"/>
        <v>16</v>
      </c>
      <c r="D120" t="str">
        <f t="shared" si="3"/>
        <v>PI Parks - ELSEWEDY16</v>
      </c>
      <c r="E120">
        <v>43479</v>
      </c>
      <c r="F120">
        <v>5768808.193635799</v>
      </c>
    </row>
    <row r="121" spans="1:6" x14ac:dyDescent="0.3">
      <c r="A121" t="s">
        <v>312</v>
      </c>
      <c r="B121">
        <v>1</v>
      </c>
      <c r="C121">
        <f t="shared" si="2"/>
        <v>1</v>
      </c>
      <c r="D121" t="str">
        <f t="shared" si="3"/>
        <v>DP World Sokhna-AP1</v>
      </c>
      <c r="E121">
        <v>43472</v>
      </c>
      <c r="F121">
        <v>241563831.68000001</v>
      </c>
    </row>
    <row r="122" spans="1:6" x14ac:dyDescent="0.3">
      <c r="A122" t="s">
        <v>9</v>
      </c>
      <c r="B122">
        <v>15</v>
      </c>
      <c r="C122">
        <f t="shared" si="2"/>
        <v>15</v>
      </c>
      <c r="D122" t="str">
        <f t="shared" si="3"/>
        <v>Royal City15</v>
      </c>
      <c r="E122">
        <v>43485</v>
      </c>
      <c r="F122">
        <v>9343372.7359872162</v>
      </c>
    </row>
    <row r="123" spans="1:6" x14ac:dyDescent="0.3">
      <c r="A123" t="s">
        <v>14</v>
      </c>
      <c r="B123">
        <v>16</v>
      </c>
      <c r="C123">
        <f t="shared" si="2"/>
        <v>16</v>
      </c>
      <c r="D123" t="str">
        <f t="shared" si="3"/>
        <v>SIEMENS - Sokhna16</v>
      </c>
      <c r="E123">
        <v>43485</v>
      </c>
      <c r="F123">
        <v>25271545.73</v>
      </c>
    </row>
    <row r="124" spans="1:6" x14ac:dyDescent="0.3">
      <c r="A124" t="s">
        <v>22</v>
      </c>
      <c r="B124">
        <v>7</v>
      </c>
      <c r="C124">
        <f t="shared" si="2"/>
        <v>7</v>
      </c>
      <c r="D124" t="str">
        <f t="shared" si="3"/>
        <v>El Sewedy Uni.-PKG.17</v>
      </c>
      <c r="E124">
        <v>43487</v>
      </c>
      <c r="F124">
        <v>284879.76</v>
      </c>
    </row>
    <row r="125" spans="1:6" x14ac:dyDescent="0.3">
      <c r="A125" t="s">
        <v>11</v>
      </c>
      <c r="B125">
        <v>38</v>
      </c>
      <c r="C125">
        <f t="shared" si="2"/>
        <v>38</v>
      </c>
      <c r="D125" t="str">
        <f t="shared" si="3"/>
        <v>Uptown PK #5338</v>
      </c>
      <c r="E125">
        <v>43514</v>
      </c>
      <c r="F125">
        <v>1048789.58</v>
      </c>
    </row>
    <row r="126" spans="1:6" x14ac:dyDescent="0.3">
      <c r="A126" t="s">
        <v>19</v>
      </c>
      <c r="B126">
        <v>12</v>
      </c>
      <c r="C126">
        <f t="shared" si="2"/>
        <v>12</v>
      </c>
      <c r="D126" t="str">
        <f t="shared" si="3"/>
        <v>Al Jazi12</v>
      </c>
      <c r="E126">
        <v>43500</v>
      </c>
      <c r="F126">
        <v>2264521.5099999998</v>
      </c>
    </row>
    <row r="127" spans="1:6" x14ac:dyDescent="0.3">
      <c r="A127" t="s">
        <v>32</v>
      </c>
      <c r="B127">
        <v>1</v>
      </c>
      <c r="C127">
        <f t="shared" si="2"/>
        <v>1</v>
      </c>
      <c r="D127" t="str">
        <f t="shared" si="3"/>
        <v>Sodic Eastown1</v>
      </c>
      <c r="E127">
        <v>43544</v>
      </c>
      <c r="F127">
        <v>6785088.5698880991</v>
      </c>
    </row>
    <row r="128" spans="1:6" x14ac:dyDescent="0.3">
      <c r="A128" t="s">
        <v>15</v>
      </c>
      <c r="B128">
        <v>10</v>
      </c>
      <c r="C128">
        <f t="shared" si="2"/>
        <v>10</v>
      </c>
      <c r="D128" t="str">
        <f t="shared" si="3"/>
        <v>PK #11710</v>
      </c>
      <c r="E128">
        <v>43506</v>
      </c>
      <c r="F128">
        <v>147972.10483653101</v>
      </c>
    </row>
    <row r="129" spans="1:6" x14ac:dyDescent="0.3">
      <c r="A129" t="s">
        <v>33</v>
      </c>
      <c r="B129">
        <v>1</v>
      </c>
      <c r="C129">
        <f t="shared" si="2"/>
        <v>1</v>
      </c>
      <c r="D129" t="str">
        <f t="shared" si="3"/>
        <v>PKG#1011</v>
      </c>
      <c r="E129">
        <v>43508</v>
      </c>
      <c r="F129">
        <v>1124562.5467855197</v>
      </c>
    </row>
    <row r="130" spans="1:6" x14ac:dyDescent="0.3">
      <c r="A130" t="s">
        <v>23</v>
      </c>
      <c r="B130">
        <v>5</v>
      </c>
      <c r="C130">
        <f t="shared" si="2"/>
        <v>5</v>
      </c>
      <c r="D130" t="str">
        <f t="shared" si="3"/>
        <v>El Sewedy Uni.-PKG.25</v>
      </c>
      <c r="E130">
        <v>43506</v>
      </c>
      <c r="F130">
        <v>4527299.6694928566</v>
      </c>
    </row>
    <row r="131" spans="1:6" x14ac:dyDescent="0.3">
      <c r="A131" t="s">
        <v>34</v>
      </c>
      <c r="B131">
        <v>1</v>
      </c>
      <c r="C131">
        <f t="shared" ref="C131:C194" si="4">ROUNDDOWN(B131,0)</f>
        <v>1</v>
      </c>
      <c r="D131" t="str">
        <f t="shared" ref="D131:D194" si="5">A131&amp;C131</f>
        <v>El Sewedy Uni.-PKG.31</v>
      </c>
      <c r="E131">
        <v>43514</v>
      </c>
      <c r="F131">
        <v>1727255.5661646246</v>
      </c>
    </row>
    <row r="132" spans="1:6" x14ac:dyDescent="0.3">
      <c r="A132" t="s">
        <v>22</v>
      </c>
      <c r="B132">
        <v>8</v>
      </c>
      <c r="C132">
        <f t="shared" si="4"/>
        <v>8</v>
      </c>
      <c r="D132" t="str">
        <f t="shared" si="5"/>
        <v>El Sewedy Uni.-PKG.18</v>
      </c>
      <c r="E132">
        <v>43502</v>
      </c>
      <c r="F132">
        <v>235901.65558400284</v>
      </c>
    </row>
    <row r="133" spans="1:6" x14ac:dyDescent="0.3">
      <c r="A133" t="s">
        <v>24</v>
      </c>
      <c r="B133">
        <v>5</v>
      </c>
      <c r="C133">
        <f t="shared" si="4"/>
        <v>5</v>
      </c>
      <c r="D133" t="str">
        <f t="shared" si="5"/>
        <v>PI Parks - MEP5</v>
      </c>
      <c r="E133">
        <v>43512</v>
      </c>
      <c r="F133">
        <v>6241537.1200000001</v>
      </c>
    </row>
    <row r="134" spans="1:6" x14ac:dyDescent="0.3">
      <c r="A134" t="s">
        <v>14</v>
      </c>
      <c r="B134">
        <v>17</v>
      </c>
      <c r="C134">
        <f t="shared" si="4"/>
        <v>17</v>
      </c>
      <c r="D134" t="str">
        <f t="shared" si="5"/>
        <v>SIEMENS - Sokhna17</v>
      </c>
      <c r="E134">
        <v>43577</v>
      </c>
      <c r="F134">
        <v>20418831.59</v>
      </c>
    </row>
    <row r="135" spans="1:6" x14ac:dyDescent="0.3">
      <c r="A135" t="s">
        <v>7</v>
      </c>
      <c r="B135">
        <v>17</v>
      </c>
      <c r="C135">
        <f t="shared" si="4"/>
        <v>17</v>
      </c>
      <c r="D135" t="str">
        <f t="shared" si="5"/>
        <v>PI Parks - ELSEWEDY17</v>
      </c>
      <c r="E135">
        <v>43512</v>
      </c>
      <c r="F135">
        <v>3296251.57</v>
      </c>
    </row>
    <row r="136" spans="1:6" x14ac:dyDescent="0.3">
      <c r="A136" t="s">
        <v>9</v>
      </c>
      <c r="B136">
        <v>16</v>
      </c>
      <c r="C136">
        <f t="shared" si="4"/>
        <v>16</v>
      </c>
      <c r="D136" t="str">
        <f t="shared" si="5"/>
        <v>Royal City16</v>
      </c>
      <c r="E136">
        <v>43521</v>
      </c>
      <c r="F136">
        <v>10141562.99422206</v>
      </c>
    </row>
    <row r="137" spans="1:6" x14ac:dyDescent="0.3">
      <c r="A137" t="s">
        <v>19</v>
      </c>
      <c r="B137">
        <v>13</v>
      </c>
      <c r="C137">
        <f t="shared" si="4"/>
        <v>13</v>
      </c>
      <c r="D137" t="str">
        <f t="shared" si="5"/>
        <v>Al Jazi13</v>
      </c>
      <c r="E137">
        <v>43528</v>
      </c>
      <c r="F137">
        <v>3848045.61</v>
      </c>
    </row>
    <row r="138" spans="1:6" x14ac:dyDescent="0.3">
      <c r="A138" t="s">
        <v>34</v>
      </c>
      <c r="B138">
        <v>2</v>
      </c>
      <c r="C138">
        <f t="shared" si="4"/>
        <v>2</v>
      </c>
      <c r="D138" t="str">
        <f t="shared" si="5"/>
        <v>El Sewedy Uni.-PKG.32</v>
      </c>
      <c r="E138">
        <v>43515</v>
      </c>
      <c r="F138">
        <v>3185421.0010953397</v>
      </c>
    </row>
    <row r="139" spans="1:6" x14ac:dyDescent="0.3">
      <c r="A139" t="s">
        <v>23</v>
      </c>
      <c r="B139">
        <v>6</v>
      </c>
      <c r="C139">
        <f t="shared" si="4"/>
        <v>6</v>
      </c>
      <c r="D139" t="str">
        <f t="shared" si="5"/>
        <v>El Sewedy Uni.-PKG.26</v>
      </c>
      <c r="E139">
        <v>43535</v>
      </c>
      <c r="F139">
        <v>7457797.2000000002</v>
      </c>
    </row>
    <row r="140" spans="1:6" x14ac:dyDescent="0.3">
      <c r="A140" t="s">
        <v>34</v>
      </c>
      <c r="B140">
        <v>3</v>
      </c>
      <c r="C140">
        <f t="shared" si="4"/>
        <v>3</v>
      </c>
      <c r="D140" t="str">
        <f t="shared" si="5"/>
        <v>El Sewedy Uni.-PKG.33</v>
      </c>
      <c r="E140">
        <v>43536</v>
      </c>
      <c r="F140">
        <v>5785718.6000000006</v>
      </c>
    </row>
    <row r="141" spans="1:6" x14ac:dyDescent="0.3">
      <c r="A141" t="s">
        <v>24</v>
      </c>
      <c r="B141">
        <v>6</v>
      </c>
      <c r="C141">
        <f t="shared" si="4"/>
        <v>6</v>
      </c>
      <c r="D141" t="str">
        <f t="shared" si="5"/>
        <v>PI Parks - MEP6</v>
      </c>
      <c r="E141">
        <v>43541</v>
      </c>
      <c r="F141">
        <v>2455515.29</v>
      </c>
    </row>
    <row r="142" spans="1:6" x14ac:dyDescent="0.3">
      <c r="A142" t="s">
        <v>33</v>
      </c>
      <c r="B142">
        <v>2</v>
      </c>
      <c r="C142">
        <f t="shared" si="4"/>
        <v>2</v>
      </c>
      <c r="D142" t="str">
        <f t="shared" si="5"/>
        <v>PKG#1012</v>
      </c>
      <c r="E142">
        <v>43543</v>
      </c>
      <c r="F142">
        <v>2222206.65</v>
      </c>
    </row>
    <row r="143" spans="1:6" x14ac:dyDescent="0.3">
      <c r="A143" t="s">
        <v>9</v>
      </c>
      <c r="B143">
        <v>17</v>
      </c>
      <c r="C143">
        <f t="shared" si="4"/>
        <v>17</v>
      </c>
      <c r="D143" t="str">
        <f t="shared" si="5"/>
        <v>Royal City17</v>
      </c>
      <c r="E143">
        <v>43556</v>
      </c>
      <c r="F143">
        <v>6226878.8548648804</v>
      </c>
    </row>
    <row r="144" spans="1:6" x14ac:dyDescent="0.3">
      <c r="A144" t="s">
        <v>7</v>
      </c>
      <c r="B144">
        <v>18</v>
      </c>
      <c r="C144">
        <f t="shared" si="4"/>
        <v>18</v>
      </c>
      <c r="D144" t="str">
        <f t="shared" si="5"/>
        <v>PI Parks - ELSEWEDY18</v>
      </c>
      <c r="E144">
        <v>43541</v>
      </c>
      <c r="F144">
        <v>5638741.9193570316</v>
      </c>
    </row>
    <row r="145" spans="1:6" x14ac:dyDescent="0.3">
      <c r="A145" t="s">
        <v>19</v>
      </c>
      <c r="B145">
        <v>14</v>
      </c>
      <c r="C145">
        <f t="shared" si="4"/>
        <v>14</v>
      </c>
      <c r="D145" t="str">
        <f t="shared" si="5"/>
        <v>Al Jazi14</v>
      </c>
      <c r="E145">
        <v>43563</v>
      </c>
      <c r="F145">
        <v>1995238.89</v>
      </c>
    </row>
    <row r="146" spans="1:6" x14ac:dyDescent="0.3">
      <c r="A146" t="s">
        <v>35</v>
      </c>
      <c r="B146">
        <v>1</v>
      </c>
      <c r="C146">
        <f t="shared" si="4"/>
        <v>1</v>
      </c>
      <c r="D146" t="str">
        <f t="shared" si="5"/>
        <v>Al Jazi - Center Zone1</v>
      </c>
      <c r="E146">
        <v>43563</v>
      </c>
      <c r="F146">
        <v>909309.25</v>
      </c>
    </row>
    <row r="147" spans="1:6" x14ac:dyDescent="0.3">
      <c r="A147" t="s">
        <v>22</v>
      </c>
      <c r="B147">
        <v>9</v>
      </c>
      <c r="C147">
        <f t="shared" si="4"/>
        <v>9</v>
      </c>
      <c r="D147" t="str">
        <f t="shared" si="5"/>
        <v>El Sewedy Uni.-PKG.19</v>
      </c>
      <c r="E147">
        <v>43565</v>
      </c>
      <c r="F147">
        <v>72777.299999999814</v>
      </c>
    </row>
    <row r="148" spans="1:6" x14ac:dyDescent="0.3">
      <c r="A148" t="s">
        <v>34</v>
      </c>
      <c r="B148">
        <v>4</v>
      </c>
      <c r="C148">
        <f t="shared" si="4"/>
        <v>4</v>
      </c>
      <c r="D148" t="str">
        <f t="shared" si="5"/>
        <v>El Sewedy Uni.-PKG.34</v>
      </c>
      <c r="E148">
        <v>43565</v>
      </c>
      <c r="F148">
        <v>1785483.0999999996</v>
      </c>
    </row>
    <row r="149" spans="1:6" x14ac:dyDescent="0.3">
      <c r="A149" t="s">
        <v>24</v>
      </c>
      <c r="B149">
        <v>7</v>
      </c>
      <c r="C149">
        <f t="shared" si="4"/>
        <v>7</v>
      </c>
      <c r="D149" t="str">
        <f t="shared" si="5"/>
        <v>PI Parks - MEP7</v>
      </c>
      <c r="E149">
        <v>43572</v>
      </c>
      <c r="F149">
        <v>4844170.7079220042</v>
      </c>
    </row>
    <row r="150" spans="1:6" x14ac:dyDescent="0.3">
      <c r="A150" t="s">
        <v>20</v>
      </c>
      <c r="B150">
        <v>10</v>
      </c>
      <c r="C150">
        <f t="shared" si="4"/>
        <v>10</v>
      </c>
      <c r="D150" t="str">
        <f t="shared" si="5"/>
        <v>PSP Substation10</v>
      </c>
      <c r="E150">
        <v>43578</v>
      </c>
      <c r="F150">
        <v>3808343.08</v>
      </c>
    </row>
    <row r="151" spans="1:6" x14ac:dyDescent="0.3">
      <c r="A151" t="s">
        <v>9</v>
      </c>
      <c r="B151">
        <v>18</v>
      </c>
      <c r="C151">
        <f t="shared" si="4"/>
        <v>18</v>
      </c>
      <c r="D151" t="str">
        <f t="shared" si="5"/>
        <v>Royal City18</v>
      </c>
      <c r="E151">
        <v>43573</v>
      </c>
      <c r="F151">
        <v>6196039.3960192204</v>
      </c>
    </row>
    <row r="152" spans="1:6" x14ac:dyDescent="0.3">
      <c r="A152" t="s">
        <v>11</v>
      </c>
      <c r="B152">
        <v>39</v>
      </c>
      <c r="C152">
        <f t="shared" si="4"/>
        <v>39</v>
      </c>
      <c r="D152" t="str">
        <f t="shared" si="5"/>
        <v>Uptown PK #5339</v>
      </c>
      <c r="E152">
        <v>43576</v>
      </c>
      <c r="F152">
        <v>929614.03012084961</v>
      </c>
    </row>
    <row r="153" spans="1:6" x14ac:dyDescent="0.3">
      <c r="A153" t="s">
        <v>23</v>
      </c>
      <c r="B153">
        <v>7</v>
      </c>
      <c r="C153">
        <f t="shared" si="4"/>
        <v>7</v>
      </c>
      <c r="D153" t="str">
        <f t="shared" si="5"/>
        <v>El Sewedy Uni.-PKG.27</v>
      </c>
      <c r="E153">
        <v>43565</v>
      </c>
      <c r="F153">
        <v>2278076.6</v>
      </c>
    </row>
    <row r="154" spans="1:6" x14ac:dyDescent="0.3">
      <c r="A154" t="s">
        <v>33</v>
      </c>
      <c r="B154">
        <v>3</v>
      </c>
      <c r="C154">
        <f t="shared" si="4"/>
        <v>3</v>
      </c>
      <c r="D154" t="str">
        <f t="shared" si="5"/>
        <v>PKG#1013</v>
      </c>
      <c r="E154">
        <v>43578</v>
      </c>
      <c r="F154">
        <v>2379437.34</v>
      </c>
    </row>
    <row r="155" spans="1:6" x14ac:dyDescent="0.3">
      <c r="A155" t="s">
        <v>7</v>
      </c>
      <c r="B155">
        <v>19</v>
      </c>
      <c r="C155">
        <f t="shared" si="4"/>
        <v>19</v>
      </c>
      <c r="D155" t="str">
        <f t="shared" si="5"/>
        <v>PI Parks - ELSEWEDY19</v>
      </c>
      <c r="E155">
        <v>43572</v>
      </c>
      <c r="F155">
        <v>4754946.3629341125</v>
      </c>
    </row>
    <row r="156" spans="1:6" x14ac:dyDescent="0.3">
      <c r="A156" t="s">
        <v>32</v>
      </c>
      <c r="B156">
        <v>2</v>
      </c>
      <c r="C156">
        <f t="shared" si="4"/>
        <v>2</v>
      </c>
      <c r="D156" t="str">
        <f t="shared" si="5"/>
        <v>Sodic Eastown2</v>
      </c>
      <c r="E156">
        <v>43573</v>
      </c>
      <c r="F156">
        <v>15652355.210000001</v>
      </c>
    </row>
    <row r="157" spans="1:6" x14ac:dyDescent="0.3">
      <c r="A157" t="s">
        <v>34</v>
      </c>
      <c r="B157">
        <v>5</v>
      </c>
      <c r="C157">
        <f t="shared" si="4"/>
        <v>5</v>
      </c>
      <c r="D157" t="str">
        <f t="shared" si="5"/>
        <v>El Sewedy Uni.-PKG.35</v>
      </c>
      <c r="E157">
        <v>43590</v>
      </c>
      <c r="F157">
        <v>24218860.600000001</v>
      </c>
    </row>
    <row r="158" spans="1:6" x14ac:dyDescent="0.3">
      <c r="A158" t="s">
        <v>24</v>
      </c>
      <c r="B158">
        <v>8</v>
      </c>
      <c r="C158">
        <f t="shared" si="4"/>
        <v>8</v>
      </c>
      <c r="D158" t="str">
        <f t="shared" si="5"/>
        <v>PI Parks - MEP8</v>
      </c>
      <c r="E158">
        <v>43604</v>
      </c>
      <c r="F158">
        <v>1686090.7908039913</v>
      </c>
    </row>
    <row r="159" spans="1:6" x14ac:dyDescent="0.3">
      <c r="A159" t="s">
        <v>14</v>
      </c>
      <c r="B159">
        <v>18</v>
      </c>
      <c r="C159">
        <f t="shared" si="4"/>
        <v>18</v>
      </c>
      <c r="D159" t="str">
        <f t="shared" si="5"/>
        <v>SIEMENS - Sokhna18</v>
      </c>
      <c r="F159">
        <v>15000000</v>
      </c>
    </row>
    <row r="160" spans="1:6" x14ac:dyDescent="0.3">
      <c r="A160" t="s">
        <v>19</v>
      </c>
      <c r="B160">
        <v>15</v>
      </c>
      <c r="C160">
        <f t="shared" si="4"/>
        <v>15</v>
      </c>
      <c r="D160" t="str">
        <f t="shared" si="5"/>
        <v>Al Jazi15</v>
      </c>
      <c r="E160">
        <v>43594</v>
      </c>
      <c r="F160">
        <v>2738501.15</v>
      </c>
    </row>
    <row r="161" spans="1:6" x14ac:dyDescent="0.3">
      <c r="A161" t="s">
        <v>7</v>
      </c>
      <c r="B161">
        <v>20</v>
      </c>
      <c r="C161">
        <f t="shared" si="4"/>
        <v>20</v>
      </c>
      <c r="D161" t="str">
        <f t="shared" si="5"/>
        <v>PI Parks - ELSEWEDY20</v>
      </c>
      <c r="E161">
        <v>43604</v>
      </c>
      <c r="F161">
        <v>1816746.6140228435</v>
      </c>
    </row>
    <row r="162" spans="1:6" x14ac:dyDescent="0.3">
      <c r="A162" t="s">
        <v>9</v>
      </c>
      <c r="B162">
        <v>19</v>
      </c>
      <c r="C162">
        <f t="shared" si="4"/>
        <v>19</v>
      </c>
      <c r="D162" t="str">
        <f t="shared" si="5"/>
        <v>Royal City19</v>
      </c>
      <c r="E162">
        <v>43608</v>
      </c>
      <c r="F162">
        <v>10933183.020205736</v>
      </c>
    </row>
    <row r="163" spans="1:6" x14ac:dyDescent="0.3">
      <c r="A163" t="s">
        <v>19</v>
      </c>
      <c r="B163">
        <v>16</v>
      </c>
      <c r="C163">
        <f t="shared" si="4"/>
        <v>16</v>
      </c>
      <c r="D163" t="str">
        <f t="shared" si="5"/>
        <v>Al Jazi16</v>
      </c>
      <c r="E163">
        <v>43617</v>
      </c>
      <c r="F163">
        <v>1009779.23</v>
      </c>
    </row>
    <row r="164" spans="1:6" x14ac:dyDescent="0.3">
      <c r="A164" t="s">
        <v>35</v>
      </c>
      <c r="B164">
        <v>2</v>
      </c>
      <c r="C164">
        <f t="shared" si="4"/>
        <v>2</v>
      </c>
      <c r="D164" t="str">
        <f t="shared" si="5"/>
        <v>Al Jazi - Center Zone2</v>
      </c>
      <c r="E164">
        <v>43614</v>
      </c>
      <c r="F164">
        <v>2035039.03</v>
      </c>
    </row>
    <row r="165" spans="1:6" x14ac:dyDescent="0.3">
      <c r="A165" t="s">
        <v>33</v>
      </c>
      <c r="B165">
        <v>4</v>
      </c>
      <c r="C165">
        <f t="shared" si="4"/>
        <v>4</v>
      </c>
      <c r="D165" t="str">
        <f t="shared" si="5"/>
        <v>PKG#1014</v>
      </c>
      <c r="E165">
        <v>43614</v>
      </c>
      <c r="F165">
        <v>2512749.6800000002</v>
      </c>
    </row>
    <row r="166" spans="1:6" x14ac:dyDescent="0.3">
      <c r="A166" t="s">
        <v>32</v>
      </c>
      <c r="B166">
        <v>3</v>
      </c>
      <c r="C166">
        <f t="shared" si="4"/>
        <v>3</v>
      </c>
      <c r="D166" t="str">
        <f t="shared" si="5"/>
        <v>Sodic Eastown3</v>
      </c>
      <c r="E166">
        <v>43608</v>
      </c>
      <c r="F166">
        <v>1574016.17</v>
      </c>
    </row>
    <row r="167" spans="1:6" x14ac:dyDescent="0.3">
      <c r="A167" t="s">
        <v>23</v>
      </c>
      <c r="B167">
        <v>8</v>
      </c>
      <c r="C167">
        <f t="shared" si="4"/>
        <v>8</v>
      </c>
      <c r="D167" t="str">
        <f t="shared" si="5"/>
        <v>El Sewedy Uni.-PKG.28</v>
      </c>
      <c r="E167">
        <v>43684</v>
      </c>
      <c r="F167">
        <v>2625161.5</v>
      </c>
    </row>
    <row r="168" spans="1:6" x14ac:dyDescent="0.3">
      <c r="A168" t="s">
        <v>34</v>
      </c>
      <c r="B168">
        <v>6</v>
      </c>
      <c r="C168">
        <f t="shared" si="4"/>
        <v>6</v>
      </c>
      <c r="D168" t="str">
        <f t="shared" si="5"/>
        <v>El Sewedy Uni.-PKG.36</v>
      </c>
      <c r="E168">
        <v>43632</v>
      </c>
      <c r="F168">
        <v>26656864.300000004</v>
      </c>
    </row>
    <row r="169" spans="1:6" x14ac:dyDescent="0.3">
      <c r="A169" t="s">
        <v>37</v>
      </c>
      <c r="B169">
        <v>1</v>
      </c>
      <c r="C169">
        <f t="shared" si="4"/>
        <v>1</v>
      </c>
      <c r="D169" t="str">
        <f t="shared" si="5"/>
        <v>Mivida-PK#1401</v>
      </c>
      <c r="E169">
        <v>43643</v>
      </c>
      <c r="F169">
        <v>2533668.0254786685</v>
      </c>
    </row>
    <row r="170" spans="1:6" x14ac:dyDescent="0.3">
      <c r="A170" t="s">
        <v>9</v>
      </c>
      <c r="B170">
        <v>20</v>
      </c>
      <c r="C170">
        <f t="shared" si="4"/>
        <v>20</v>
      </c>
      <c r="D170" t="str">
        <f t="shared" si="5"/>
        <v>Royal City20</v>
      </c>
      <c r="E170">
        <v>43642</v>
      </c>
      <c r="F170">
        <v>5643448.8191035688</v>
      </c>
    </row>
    <row r="171" spans="1:6" x14ac:dyDescent="0.3">
      <c r="A171" t="s">
        <v>11</v>
      </c>
      <c r="B171">
        <v>40</v>
      </c>
      <c r="C171">
        <f t="shared" si="4"/>
        <v>40</v>
      </c>
      <c r="D171" t="str">
        <f t="shared" si="5"/>
        <v>Uptown PK #5340</v>
      </c>
      <c r="E171">
        <v>43662</v>
      </c>
      <c r="F171">
        <v>1435222.17</v>
      </c>
    </row>
    <row r="172" spans="1:6" x14ac:dyDescent="0.3">
      <c r="A172" t="s">
        <v>7</v>
      </c>
      <c r="B172">
        <v>21</v>
      </c>
      <c r="C172">
        <f t="shared" si="4"/>
        <v>21</v>
      </c>
      <c r="D172" t="str">
        <f t="shared" si="5"/>
        <v>PI Parks - ELSEWEDY21</v>
      </c>
      <c r="E172">
        <v>43751</v>
      </c>
      <c r="F172">
        <v>5879272.6390669569</v>
      </c>
    </row>
    <row r="173" spans="1:6" x14ac:dyDescent="0.3">
      <c r="A173" t="s">
        <v>24</v>
      </c>
      <c r="B173">
        <v>9</v>
      </c>
      <c r="C173">
        <f t="shared" si="4"/>
        <v>9</v>
      </c>
      <c r="D173" t="str">
        <f t="shared" si="5"/>
        <v>PI Parks - MEP9</v>
      </c>
      <c r="E173">
        <v>43751</v>
      </c>
      <c r="F173">
        <v>5081340.66</v>
      </c>
    </row>
    <row r="174" spans="1:6" x14ac:dyDescent="0.3">
      <c r="A174" t="s">
        <v>19</v>
      </c>
      <c r="B174">
        <v>17</v>
      </c>
      <c r="C174">
        <f t="shared" si="4"/>
        <v>17</v>
      </c>
      <c r="D174" t="str">
        <f t="shared" si="5"/>
        <v>Al Jazi17</v>
      </c>
      <c r="E174">
        <v>43652</v>
      </c>
      <c r="F174">
        <v>3577364.85</v>
      </c>
    </row>
    <row r="175" spans="1:6" x14ac:dyDescent="0.3">
      <c r="A175" t="s">
        <v>32</v>
      </c>
      <c r="B175">
        <v>4</v>
      </c>
      <c r="C175">
        <f t="shared" si="4"/>
        <v>4</v>
      </c>
      <c r="D175" t="str">
        <f t="shared" si="5"/>
        <v>Sodic Eastown4</v>
      </c>
      <c r="E175">
        <v>43654</v>
      </c>
      <c r="F175">
        <v>26267292.440000001</v>
      </c>
    </row>
    <row r="176" spans="1:6" x14ac:dyDescent="0.3">
      <c r="A176" t="s">
        <v>33</v>
      </c>
      <c r="B176">
        <v>5</v>
      </c>
      <c r="C176">
        <f t="shared" si="4"/>
        <v>5</v>
      </c>
      <c r="D176" t="str">
        <f t="shared" si="5"/>
        <v>PKG#1015</v>
      </c>
      <c r="E176">
        <v>43670</v>
      </c>
      <c r="F176">
        <v>2051541.96</v>
      </c>
    </row>
    <row r="177" spans="1:6" x14ac:dyDescent="0.3">
      <c r="A177" t="s">
        <v>8</v>
      </c>
      <c r="B177">
        <v>36</v>
      </c>
      <c r="C177">
        <f t="shared" si="4"/>
        <v>36</v>
      </c>
      <c r="D177" t="str">
        <f t="shared" si="5"/>
        <v>Sodic Club House36</v>
      </c>
      <c r="F177">
        <v>7000000</v>
      </c>
    </row>
    <row r="178" spans="1:6" x14ac:dyDescent="0.3">
      <c r="A178" t="s">
        <v>37</v>
      </c>
      <c r="B178">
        <v>2</v>
      </c>
      <c r="C178">
        <f t="shared" si="4"/>
        <v>2</v>
      </c>
      <c r="D178" t="str">
        <f t="shared" si="5"/>
        <v>Mivida-PK#1402</v>
      </c>
      <c r="E178">
        <v>43667</v>
      </c>
      <c r="F178">
        <v>2620895.13</v>
      </c>
    </row>
    <row r="179" spans="1:6" x14ac:dyDescent="0.3">
      <c r="A179" t="s">
        <v>13</v>
      </c>
      <c r="B179">
        <v>27</v>
      </c>
      <c r="C179">
        <f t="shared" si="4"/>
        <v>27</v>
      </c>
      <c r="D179" t="str">
        <f t="shared" si="5"/>
        <v>NGU 227</v>
      </c>
      <c r="F179">
        <v>2440072.7284633964</v>
      </c>
    </row>
    <row r="180" spans="1:6" x14ac:dyDescent="0.3">
      <c r="A180" t="s">
        <v>9</v>
      </c>
      <c r="B180">
        <v>21</v>
      </c>
      <c r="C180">
        <f t="shared" si="4"/>
        <v>21</v>
      </c>
      <c r="D180" t="str">
        <f t="shared" si="5"/>
        <v>Royal City21</v>
      </c>
      <c r="E180">
        <v>43664</v>
      </c>
      <c r="F180">
        <v>5151160.3486572504</v>
      </c>
    </row>
    <row r="181" spans="1:6" x14ac:dyDescent="0.3">
      <c r="A181" t="s">
        <v>34</v>
      </c>
      <c r="B181">
        <v>7</v>
      </c>
      <c r="C181">
        <f t="shared" si="4"/>
        <v>7</v>
      </c>
      <c r="D181" t="str">
        <f t="shared" si="5"/>
        <v>El Sewedy Uni.-PKG.37</v>
      </c>
      <c r="E181">
        <v>43671</v>
      </c>
      <c r="F181">
        <v>22410862.509999998</v>
      </c>
    </row>
    <row r="182" spans="1:6" x14ac:dyDescent="0.3">
      <c r="A182" t="s">
        <v>19</v>
      </c>
      <c r="B182">
        <v>18</v>
      </c>
      <c r="C182">
        <f t="shared" si="4"/>
        <v>18</v>
      </c>
      <c r="D182" t="str">
        <f t="shared" si="5"/>
        <v>Al Jazi18</v>
      </c>
      <c r="E182">
        <v>43673</v>
      </c>
      <c r="F182">
        <v>3297235.7</v>
      </c>
    </row>
    <row r="183" spans="1:6" x14ac:dyDescent="0.3">
      <c r="A183" t="s">
        <v>35</v>
      </c>
      <c r="B183">
        <v>3</v>
      </c>
      <c r="C183">
        <f t="shared" si="4"/>
        <v>3</v>
      </c>
      <c r="D183" t="str">
        <f t="shared" si="5"/>
        <v>Al Jazi - Center Zone3</v>
      </c>
      <c r="E183">
        <v>43673</v>
      </c>
      <c r="F183">
        <v>1152186.95</v>
      </c>
    </row>
    <row r="184" spans="1:6" x14ac:dyDescent="0.3">
      <c r="A184" t="s">
        <v>32</v>
      </c>
      <c r="B184">
        <v>5</v>
      </c>
      <c r="C184">
        <f t="shared" si="4"/>
        <v>5</v>
      </c>
      <c r="D184" t="str">
        <f t="shared" si="5"/>
        <v>Sodic Eastown5</v>
      </c>
      <c r="E184">
        <v>43678</v>
      </c>
      <c r="F184">
        <v>22056568.402714938</v>
      </c>
    </row>
    <row r="185" spans="1:6" x14ac:dyDescent="0.3">
      <c r="A185" t="s">
        <v>37</v>
      </c>
      <c r="B185">
        <v>3</v>
      </c>
      <c r="C185">
        <f t="shared" si="4"/>
        <v>3</v>
      </c>
      <c r="D185" t="str">
        <f t="shared" si="5"/>
        <v>Mivida-PK#1403</v>
      </c>
      <c r="E185">
        <v>43697</v>
      </c>
      <c r="F185">
        <v>4070832.3884527981</v>
      </c>
    </row>
    <row r="186" spans="1:6" x14ac:dyDescent="0.3">
      <c r="A186" t="s">
        <v>9</v>
      </c>
      <c r="B186">
        <v>22</v>
      </c>
      <c r="C186">
        <f t="shared" si="4"/>
        <v>22</v>
      </c>
      <c r="D186" t="str">
        <f t="shared" si="5"/>
        <v>Royal City22</v>
      </c>
      <c r="E186">
        <v>43710</v>
      </c>
      <c r="F186">
        <v>17540056.799040675</v>
      </c>
    </row>
    <row r="187" spans="1:6" x14ac:dyDescent="0.3">
      <c r="A187" t="s">
        <v>33</v>
      </c>
      <c r="B187">
        <v>6</v>
      </c>
      <c r="C187">
        <f t="shared" si="4"/>
        <v>6</v>
      </c>
      <c r="D187" t="str">
        <f t="shared" si="5"/>
        <v>PKG#1016</v>
      </c>
      <c r="E187">
        <v>43705</v>
      </c>
      <c r="F187">
        <v>1988552.05</v>
      </c>
    </row>
    <row r="188" spans="1:6" x14ac:dyDescent="0.3">
      <c r="A188" t="s">
        <v>43</v>
      </c>
      <c r="B188">
        <v>1</v>
      </c>
      <c r="C188">
        <f t="shared" si="4"/>
        <v>1</v>
      </c>
      <c r="D188" t="str">
        <f t="shared" si="5"/>
        <v>Royal City - Landscape1</v>
      </c>
      <c r="F188">
        <v>1800000</v>
      </c>
    </row>
    <row r="189" spans="1:6" x14ac:dyDescent="0.3">
      <c r="A189" t="s">
        <v>34</v>
      </c>
      <c r="B189">
        <v>8</v>
      </c>
      <c r="C189">
        <f t="shared" si="4"/>
        <v>8</v>
      </c>
      <c r="D189" t="str">
        <f t="shared" si="5"/>
        <v>El Sewedy Uni.-PKG.38</v>
      </c>
      <c r="E189">
        <v>43701</v>
      </c>
      <c r="F189">
        <v>13598061.6</v>
      </c>
    </row>
    <row r="190" spans="1:6" x14ac:dyDescent="0.3">
      <c r="A190" t="s">
        <v>22</v>
      </c>
      <c r="B190">
        <v>10</v>
      </c>
      <c r="C190">
        <f t="shared" si="4"/>
        <v>10</v>
      </c>
      <c r="D190" t="str">
        <f t="shared" si="5"/>
        <v>El Sewedy Uni.-PKG.110</v>
      </c>
      <c r="E190">
        <v>43684</v>
      </c>
      <c r="F190">
        <v>-8913.9200000008568</v>
      </c>
    </row>
    <row r="191" spans="1:6" x14ac:dyDescent="0.3">
      <c r="A191" t="s">
        <v>32</v>
      </c>
      <c r="B191">
        <v>6</v>
      </c>
      <c r="C191">
        <f t="shared" si="4"/>
        <v>6</v>
      </c>
      <c r="D191" t="str">
        <f t="shared" si="5"/>
        <v>Sodic Eastown6</v>
      </c>
      <c r="E191">
        <v>43716</v>
      </c>
      <c r="F191">
        <v>28554847.68</v>
      </c>
    </row>
    <row r="192" spans="1:6" x14ac:dyDescent="0.3">
      <c r="A192" t="s">
        <v>11</v>
      </c>
      <c r="B192">
        <v>41</v>
      </c>
      <c r="C192">
        <f t="shared" si="4"/>
        <v>41</v>
      </c>
      <c r="D192" t="str">
        <f t="shared" si="5"/>
        <v>Uptown PK #5341</v>
      </c>
      <c r="E192">
        <v>43697</v>
      </c>
      <c r="F192">
        <v>4202366.45</v>
      </c>
    </row>
    <row r="193" spans="1:6" x14ac:dyDescent="0.3">
      <c r="A193" t="s">
        <v>19</v>
      </c>
      <c r="B193">
        <v>19</v>
      </c>
      <c r="C193">
        <f t="shared" si="4"/>
        <v>19</v>
      </c>
      <c r="D193" t="str">
        <f t="shared" si="5"/>
        <v>Al Jazi19</v>
      </c>
      <c r="E193">
        <v>43718</v>
      </c>
      <c r="F193">
        <v>4336532.29</v>
      </c>
    </row>
    <row r="194" spans="1:6" x14ac:dyDescent="0.3">
      <c r="A194" t="s">
        <v>35</v>
      </c>
      <c r="B194">
        <v>4</v>
      </c>
      <c r="C194">
        <f t="shared" si="4"/>
        <v>4</v>
      </c>
      <c r="D194" t="str">
        <f t="shared" si="5"/>
        <v>Al Jazi - Center Zone4</v>
      </c>
      <c r="E194">
        <v>43718</v>
      </c>
      <c r="F194">
        <v>1090291.72</v>
      </c>
    </row>
    <row r="195" spans="1:6" x14ac:dyDescent="0.3">
      <c r="A195" t="s">
        <v>34</v>
      </c>
      <c r="B195">
        <v>9</v>
      </c>
      <c r="C195">
        <f t="shared" ref="C195:C258" si="6">ROUNDDOWN(B195,0)</f>
        <v>9</v>
      </c>
      <c r="D195" t="str">
        <f t="shared" ref="D195:D258" si="7">A195&amp;C195</f>
        <v>El Sewedy Uni.-PKG.39</v>
      </c>
      <c r="E195">
        <v>43705</v>
      </c>
      <c r="F195">
        <v>19410255.300000001</v>
      </c>
    </row>
    <row r="196" spans="1:6" x14ac:dyDescent="0.3">
      <c r="A196" t="s">
        <v>15</v>
      </c>
      <c r="B196">
        <v>12</v>
      </c>
      <c r="C196">
        <f t="shared" si="6"/>
        <v>12</v>
      </c>
      <c r="D196" t="str">
        <f t="shared" si="7"/>
        <v>PK #11712</v>
      </c>
      <c r="E196">
        <v>43733</v>
      </c>
      <c r="F196">
        <v>3376348.1</v>
      </c>
    </row>
    <row r="197" spans="1:6" x14ac:dyDescent="0.3">
      <c r="A197" t="s">
        <v>37</v>
      </c>
      <c r="B197">
        <v>4</v>
      </c>
      <c r="C197">
        <f t="shared" si="6"/>
        <v>4</v>
      </c>
      <c r="D197" t="str">
        <f t="shared" si="7"/>
        <v>Mivida-PK#1404</v>
      </c>
      <c r="E197">
        <v>43725</v>
      </c>
      <c r="F197">
        <v>999645.43982655928</v>
      </c>
    </row>
    <row r="198" spans="1:6" x14ac:dyDescent="0.3">
      <c r="A198" t="s">
        <v>29</v>
      </c>
      <c r="B198">
        <v>12</v>
      </c>
      <c r="C198">
        <f t="shared" si="6"/>
        <v>12</v>
      </c>
      <c r="D198" t="str">
        <f t="shared" si="7"/>
        <v>PKG#14412</v>
      </c>
      <c r="E198">
        <v>43741</v>
      </c>
      <c r="F198">
        <v>22411649.359999999</v>
      </c>
    </row>
    <row r="199" spans="1:6" x14ac:dyDescent="0.3">
      <c r="A199" t="s">
        <v>9</v>
      </c>
      <c r="B199">
        <v>23</v>
      </c>
      <c r="C199">
        <f t="shared" si="6"/>
        <v>23</v>
      </c>
      <c r="D199" t="str">
        <f t="shared" si="7"/>
        <v>Royal City23</v>
      </c>
      <c r="E199">
        <v>43736</v>
      </c>
      <c r="F199">
        <v>4319851.8787147403</v>
      </c>
    </row>
    <row r="200" spans="1:6" x14ac:dyDescent="0.3">
      <c r="A200" t="s">
        <v>43</v>
      </c>
      <c r="B200">
        <v>2</v>
      </c>
      <c r="C200">
        <f t="shared" si="6"/>
        <v>2</v>
      </c>
      <c r="D200" t="str">
        <f t="shared" si="7"/>
        <v>Royal City - Landscape2</v>
      </c>
      <c r="E200">
        <v>43733</v>
      </c>
      <c r="F200">
        <v>4032037.5</v>
      </c>
    </row>
    <row r="201" spans="1:6" x14ac:dyDescent="0.3">
      <c r="A201" t="s">
        <v>33</v>
      </c>
      <c r="B201">
        <v>7</v>
      </c>
      <c r="C201">
        <f t="shared" si="6"/>
        <v>7</v>
      </c>
      <c r="D201" t="str">
        <f t="shared" si="7"/>
        <v>PKG#1017</v>
      </c>
      <c r="E201">
        <v>43729</v>
      </c>
      <c r="F201">
        <v>1794285.02</v>
      </c>
    </row>
    <row r="202" spans="1:6" x14ac:dyDescent="0.3">
      <c r="A202" t="s">
        <v>34</v>
      </c>
      <c r="B202">
        <v>10</v>
      </c>
      <c r="C202">
        <f t="shared" si="6"/>
        <v>10</v>
      </c>
      <c r="D202" t="str">
        <f t="shared" si="7"/>
        <v>El Sewedy Uni.-PKG.310</v>
      </c>
      <c r="E202">
        <v>43737</v>
      </c>
      <c r="F202">
        <v>20919758.800000001</v>
      </c>
    </row>
    <row r="203" spans="1:6" x14ac:dyDescent="0.3">
      <c r="A203" t="s">
        <v>32</v>
      </c>
      <c r="B203">
        <v>7</v>
      </c>
      <c r="C203">
        <f t="shared" si="6"/>
        <v>7</v>
      </c>
      <c r="D203" t="str">
        <f t="shared" si="7"/>
        <v>Sodic Eastown7</v>
      </c>
      <c r="E203">
        <v>43746</v>
      </c>
      <c r="F203">
        <v>38890621.047344498</v>
      </c>
    </row>
    <row r="204" spans="1:6" x14ac:dyDescent="0.3">
      <c r="A204" t="s">
        <v>37</v>
      </c>
      <c r="B204">
        <v>5</v>
      </c>
      <c r="C204">
        <f t="shared" si="6"/>
        <v>5</v>
      </c>
      <c r="D204" t="str">
        <f t="shared" si="7"/>
        <v>Mivida-PK#1405</v>
      </c>
      <c r="E204">
        <v>43761</v>
      </c>
      <c r="F204">
        <v>1337507.07</v>
      </c>
    </row>
    <row r="205" spans="1:6" x14ac:dyDescent="0.3">
      <c r="A205" t="s">
        <v>19</v>
      </c>
      <c r="B205">
        <v>20</v>
      </c>
      <c r="C205">
        <f t="shared" si="6"/>
        <v>20</v>
      </c>
      <c r="D205" t="str">
        <f t="shared" si="7"/>
        <v>Al Jazi20</v>
      </c>
      <c r="E205">
        <v>43772</v>
      </c>
      <c r="F205">
        <v>2000000</v>
      </c>
    </row>
    <row r="206" spans="1:6" x14ac:dyDescent="0.3">
      <c r="A206" t="s">
        <v>35</v>
      </c>
      <c r="B206">
        <v>5</v>
      </c>
      <c r="C206">
        <f t="shared" si="6"/>
        <v>5</v>
      </c>
      <c r="D206" t="str">
        <f t="shared" si="7"/>
        <v>Al Jazi - Center Zone5</v>
      </c>
      <c r="E206">
        <v>43772</v>
      </c>
      <c r="F206">
        <v>1000000</v>
      </c>
    </row>
    <row r="207" spans="1:6" x14ac:dyDescent="0.3">
      <c r="A207" t="s">
        <v>9</v>
      </c>
      <c r="B207">
        <v>24</v>
      </c>
      <c r="C207">
        <f t="shared" si="6"/>
        <v>24</v>
      </c>
      <c r="D207" t="str">
        <f t="shared" si="7"/>
        <v>Royal City24</v>
      </c>
      <c r="E207">
        <v>43762</v>
      </c>
      <c r="F207">
        <v>10214838.064484447</v>
      </c>
    </row>
    <row r="208" spans="1:6" x14ac:dyDescent="0.3">
      <c r="A208" t="s">
        <v>43</v>
      </c>
      <c r="B208">
        <v>3</v>
      </c>
      <c r="C208">
        <f t="shared" si="6"/>
        <v>3</v>
      </c>
      <c r="D208" t="str">
        <f t="shared" si="7"/>
        <v>Royal City - Landscape3</v>
      </c>
      <c r="E208">
        <v>43761</v>
      </c>
      <c r="F208">
        <v>2443214.8874999993</v>
      </c>
    </row>
    <row r="209" spans="1:6" x14ac:dyDescent="0.3">
      <c r="A209" t="s">
        <v>33</v>
      </c>
      <c r="B209">
        <v>8</v>
      </c>
      <c r="C209">
        <f t="shared" si="6"/>
        <v>8</v>
      </c>
      <c r="D209" t="str">
        <f t="shared" si="7"/>
        <v>PKG#1018</v>
      </c>
      <c r="E209">
        <v>43772</v>
      </c>
      <c r="F209">
        <v>2127121.14</v>
      </c>
    </row>
    <row r="210" spans="1:6" x14ac:dyDescent="0.3">
      <c r="A210" t="s">
        <v>15</v>
      </c>
      <c r="B210">
        <v>13</v>
      </c>
      <c r="C210">
        <f t="shared" si="6"/>
        <v>13</v>
      </c>
      <c r="D210" t="str">
        <f t="shared" si="7"/>
        <v>PK #11713</v>
      </c>
      <c r="E210">
        <v>43781</v>
      </c>
      <c r="F210">
        <v>3145779.21</v>
      </c>
    </row>
    <row r="211" spans="1:6" x14ac:dyDescent="0.3">
      <c r="A211" t="s">
        <v>32</v>
      </c>
      <c r="B211">
        <v>8</v>
      </c>
      <c r="C211">
        <f t="shared" si="6"/>
        <v>8</v>
      </c>
      <c r="D211" t="str">
        <f t="shared" si="7"/>
        <v>Sodic Eastown8</v>
      </c>
      <c r="E211">
        <v>43783</v>
      </c>
      <c r="F211">
        <v>58794871.950000003</v>
      </c>
    </row>
    <row r="212" spans="1:6" x14ac:dyDescent="0.3">
      <c r="A212" t="s">
        <v>9</v>
      </c>
      <c r="B212">
        <v>25</v>
      </c>
      <c r="C212">
        <f t="shared" si="6"/>
        <v>25</v>
      </c>
      <c r="D212" t="str">
        <f t="shared" si="7"/>
        <v>Royal City25</v>
      </c>
      <c r="E212">
        <v>43796</v>
      </c>
      <c r="F212">
        <v>12249365.623983681</v>
      </c>
    </row>
    <row r="213" spans="1:6" x14ac:dyDescent="0.3">
      <c r="A213" t="s">
        <v>43</v>
      </c>
      <c r="B213">
        <v>4</v>
      </c>
      <c r="C213">
        <f t="shared" si="6"/>
        <v>4</v>
      </c>
      <c r="D213" t="str">
        <f t="shared" si="7"/>
        <v>Royal City - Landscape4</v>
      </c>
      <c r="E213">
        <v>43824</v>
      </c>
      <c r="F213">
        <v>4441415.4420234375</v>
      </c>
    </row>
    <row r="214" spans="1:6" x14ac:dyDescent="0.3">
      <c r="A214" t="s">
        <v>37</v>
      </c>
      <c r="B214">
        <v>6</v>
      </c>
      <c r="C214">
        <f t="shared" si="6"/>
        <v>6</v>
      </c>
      <c r="D214" t="str">
        <f t="shared" si="7"/>
        <v>Mivida-PK#1406</v>
      </c>
      <c r="E214">
        <v>43789</v>
      </c>
      <c r="F214">
        <v>10719905.239065535</v>
      </c>
    </row>
    <row r="215" spans="1:6" x14ac:dyDescent="0.3">
      <c r="A215" t="s">
        <v>48</v>
      </c>
      <c r="B215">
        <v>1</v>
      </c>
      <c r="C215">
        <f t="shared" si="6"/>
        <v>1</v>
      </c>
      <c r="D215" t="str">
        <f t="shared" si="7"/>
        <v>HyperOne1</v>
      </c>
      <c r="E215">
        <v>43793</v>
      </c>
      <c r="F215">
        <v>2673900.9500000002</v>
      </c>
    </row>
    <row r="216" spans="1:6" x14ac:dyDescent="0.3">
      <c r="A216" t="s">
        <v>33</v>
      </c>
      <c r="B216">
        <v>9</v>
      </c>
      <c r="C216">
        <f t="shared" si="6"/>
        <v>9</v>
      </c>
      <c r="D216" t="str">
        <f t="shared" si="7"/>
        <v>PKG#1019</v>
      </c>
      <c r="E216">
        <v>43802</v>
      </c>
      <c r="F216">
        <v>1424816.56</v>
      </c>
    </row>
    <row r="217" spans="1:6" x14ac:dyDescent="0.3">
      <c r="A217" t="s">
        <v>49</v>
      </c>
      <c r="B217">
        <v>1</v>
      </c>
      <c r="C217">
        <f t="shared" si="6"/>
        <v>1</v>
      </c>
      <c r="D217" t="str">
        <f t="shared" si="7"/>
        <v>PH.2-El Sewedy Uni. - Enabling1</v>
      </c>
      <c r="E217">
        <v>43810</v>
      </c>
      <c r="F217">
        <v>2841415.8</v>
      </c>
    </row>
    <row r="218" spans="1:6" x14ac:dyDescent="0.3">
      <c r="A218" t="s">
        <v>37</v>
      </c>
      <c r="B218">
        <v>7</v>
      </c>
      <c r="C218">
        <f t="shared" si="6"/>
        <v>7</v>
      </c>
      <c r="D218" t="str">
        <f t="shared" si="7"/>
        <v>Mivida-PK#1407</v>
      </c>
      <c r="E218">
        <v>43818</v>
      </c>
      <c r="F218">
        <v>6547225.8222684115</v>
      </c>
    </row>
    <row r="219" spans="1:6" x14ac:dyDescent="0.3">
      <c r="A219" t="s">
        <v>48</v>
      </c>
      <c r="B219">
        <v>2</v>
      </c>
      <c r="C219">
        <f t="shared" si="6"/>
        <v>2</v>
      </c>
      <c r="D219" t="str">
        <f t="shared" si="7"/>
        <v>HyperOne2</v>
      </c>
      <c r="E219">
        <v>43811</v>
      </c>
      <c r="F219">
        <v>8554552.6099999994</v>
      </c>
    </row>
    <row r="220" spans="1:6" x14ac:dyDescent="0.3">
      <c r="A220" t="s">
        <v>9</v>
      </c>
      <c r="B220">
        <v>26</v>
      </c>
      <c r="C220">
        <f t="shared" si="6"/>
        <v>26</v>
      </c>
      <c r="D220" t="str">
        <f t="shared" si="7"/>
        <v>Royal City26</v>
      </c>
      <c r="E220">
        <v>43835</v>
      </c>
      <c r="F220">
        <v>7456675.636726141</v>
      </c>
    </row>
    <row r="221" spans="1:6" x14ac:dyDescent="0.3">
      <c r="A221" t="s">
        <v>43</v>
      </c>
      <c r="B221">
        <v>5</v>
      </c>
      <c r="C221">
        <f t="shared" si="6"/>
        <v>5</v>
      </c>
      <c r="D221" t="str">
        <f t="shared" si="7"/>
        <v>Royal City - Landscape5</v>
      </c>
      <c r="E221">
        <v>43835</v>
      </c>
      <c r="F221">
        <v>7147476.0332094952</v>
      </c>
    </row>
    <row r="222" spans="1:6" x14ac:dyDescent="0.3">
      <c r="A222" t="s">
        <v>301</v>
      </c>
      <c r="B222">
        <v>1</v>
      </c>
      <c r="C222">
        <f t="shared" si="6"/>
        <v>1</v>
      </c>
      <c r="D222" t="str">
        <f t="shared" si="7"/>
        <v>CFC-DP1</v>
      </c>
      <c r="E222">
        <v>43842</v>
      </c>
      <c r="F222">
        <v>62134944.549999997</v>
      </c>
    </row>
    <row r="223" spans="1:6" x14ac:dyDescent="0.3">
      <c r="A223" t="s">
        <v>33</v>
      </c>
      <c r="B223">
        <v>10</v>
      </c>
      <c r="C223">
        <f t="shared" si="6"/>
        <v>10</v>
      </c>
      <c r="D223" t="str">
        <f t="shared" si="7"/>
        <v>PKG#10110</v>
      </c>
      <c r="E223">
        <v>43828</v>
      </c>
      <c r="F223">
        <v>1948071.2</v>
      </c>
    </row>
    <row r="224" spans="1:6" x14ac:dyDescent="0.3">
      <c r="A224" t="s">
        <v>50</v>
      </c>
      <c r="B224">
        <v>1</v>
      </c>
      <c r="C224">
        <f t="shared" si="6"/>
        <v>1</v>
      </c>
      <c r="D224" t="str">
        <f t="shared" si="7"/>
        <v>CFC1</v>
      </c>
      <c r="E224">
        <v>43842</v>
      </c>
      <c r="F224">
        <v>6200445.3700000001</v>
      </c>
    </row>
    <row r="225" spans="1:6" x14ac:dyDescent="0.3">
      <c r="A225" t="s">
        <v>10</v>
      </c>
      <c r="B225">
        <v>19</v>
      </c>
      <c r="C225">
        <f t="shared" si="6"/>
        <v>19</v>
      </c>
      <c r="D225" t="str">
        <f t="shared" si="7"/>
        <v>Uptown PK #6219</v>
      </c>
      <c r="E225">
        <v>43944</v>
      </c>
      <c r="F225">
        <v>1195853.8799999999</v>
      </c>
    </row>
    <row r="226" spans="1:6" x14ac:dyDescent="0.3">
      <c r="A226" t="s">
        <v>49</v>
      </c>
      <c r="B226">
        <v>2</v>
      </c>
      <c r="C226">
        <f t="shared" si="6"/>
        <v>2</v>
      </c>
      <c r="D226" t="str">
        <f t="shared" si="7"/>
        <v>PH.2-El Sewedy Uni. - Enabling2</v>
      </c>
      <c r="E226">
        <v>43841</v>
      </c>
      <c r="F226">
        <v>13446882.5</v>
      </c>
    </row>
    <row r="227" spans="1:6" x14ac:dyDescent="0.3">
      <c r="A227" t="s">
        <v>48</v>
      </c>
      <c r="B227">
        <v>3</v>
      </c>
      <c r="C227">
        <f t="shared" si="6"/>
        <v>3</v>
      </c>
      <c r="D227" t="str">
        <f t="shared" si="7"/>
        <v>HyperOne3</v>
      </c>
      <c r="E227">
        <v>43843</v>
      </c>
      <c r="F227">
        <v>7194819.7145490814</v>
      </c>
    </row>
    <row r="228" spans="1:6" x14ac:dyDescent="0.3">
      <c r="A228" t="s">
        <v>37</v>
      </c>
      <c r="B228">
        <v>8</v>
      </c>
      <c r="C228">
        <f t="shared" si="6"/>
        <v>8</v>
      </c>
      <c r="D228" t="str">
        <f t="shared" si="7"/>
        <v>Mivida-PK#1408</v>
      </c>
      <c r="E228">
        <v>43858</v>
      </c>
      <c r="F228">
        <v>4740517.5525118411</v>
      </c>
    </row>
    <row r="229" spans="1:6" x14ac:dyDescent="0.3">
      <c r="A229" t="s">
        <v>32</v>
      </c>
      <c r="B229">
        <v>10</v>
      </c>
      <c r="C229">
        <f t="shared" si="6"/>
        <v>10</v>
      </c>
      <c r="D229" t="str">
        <f t="shared" si="7"/>
        <v>Sodic Eastown10</v>
      </c>
      <c r="E229">
        <v>43856</v>
      </c>
      <c r="F229">
        <v>36785436.359999999</v>
      </c>
    </row>
    <row r="230" spans="1:6" x14ac:dyDescent="0.3">
      <c r="A230" t="s">
        <v>50</v>
      </c>
      <c r="B230">
        <v>2</v>
      </c>
      <c r="C230">
        <f t="shared" si="6"/>
        <v>2</v>
      </c>
      <c r="D230" t="str">
        <f t="shared" si="7"/>
        <v>CFC2</v>
      </c>
      <c r="E230">
        <v>43872</v>
      </c>
      <c r="F230">
        <v>17323666.18</v>
      </c>
    </row>
    <row r="231" spans="1:6" x14ac:dyDescent="0.3">
      <c r="A231" t="s">
        <v>9</v>
      </c>
      <c r="B231">
        <v>27</v>
      </c>
      <c r="C231">
        <f t="shared" si="6"/>
        <v>27</v>
      </c>
      <c r="D231" t="str">
        <f t="shared" si="7"/>
        <v>Royal City27</v>
      </c>
      <c r="E231">
        <v>43871</v>
      </c>
      <c r="F231">
        <v>14587648.310611784</v>
      </c>
    </row>
    <row r="232" spans="1:6" x14ac:dyDescent="0.3">
      <c r="A232" t="s">
        <v>43</v>
      </c>
      <c r="B232">
        <v>6</v>
      </c>
      <c r="C232">
        <f t="shared" si="6"/>
        <v>6</v>
      </c>
      <c r="D232" t="str">
        <f t="shared" si="7"/>
        <v>Royal City - Landscape6</v>
      </c>
      <c r="E232">
        <v>43871</v>
      </c>
      <c r="F232">
        <v>9619287.6699999999</v>
      </c>
    </row>
    <row r="233" spans="1:6" x14ac:dyDescent="0.3">
      <c r="A233" t="s">
        <v>51</v>
      </c>
      <c r="B233">
        <v>1</v>
      </c>
      <c r="C233">
        <f t="shared" si="6"/>
        <v>1</v>
      </c>
      <c r="D233" t="str">
        <f t="shared" si="7"/>
        <v>El-Gouna - Equip. Rental1</v>
      </c>
      <c r="E233">
        <v>43863</v>
      </c>
      <c r="F233">
        <v>73813.119999999995</v>
      </c>
    </row>
    <row r="234" spans="1:6" x14ac:dyDescent="0.3">
      <c r="A234" t="s">
        <v>52</v>
      </c>
      <c r="B234">
        <v>1</v>
      </c>
      <c r="C234">
        <f t="shared" si="6"/>
        <v>1</v>
      </c>
      <c r="D234" t="str">
        <f t="shared" si="7"/>
        <v>El-Gouna - Temp. Fence1</v>
      </c>
      <c r="E234">
        <v>43891</v>
      </c>
      <c r="F234">
        <v>429660</v>
      </c>
    </row>
    <row r="235" spans="1:6" x14ac:dyDescent="0.3">
      <c r="A235" t="s">
        <v>19</v>
      </c>
      <c r="B235">
        <v>21</v>
      </c>
      <c r="C235">
        <f t="shared" si="6"/>
        <v>21</v>
      </c>
      <c r="D235" t="str">
        <f t="shared" si="7"/>
        <v>Al Jazi21</v>
      </c>
      <c r="E235">
        <v>43914</v>
      </c>
      <c r="F235">
        <v>5243962.1948168874</v>
      </c>
    </row>
    <row r="236" spans="1:6" x14ac:dyDescent="0.3">
      <c r="A236" t="s">
        <v>50</v>
      </c>
      <c r="B236">
        <v>3</v>
      </c>
      <c r="C236">
        <f t="shared" si="6"/>
        <v>3</v>
      </c>
      <c r="D236" t="str">
        <f t="shared" si="7"/>
        <v>CFC3</v>
      </c>
      <c r="E236">
        <v>43901</v>
      </c>
      <c r="F236">
        <v>12263695.26</v>
      </c>
    </row>
    <row r="237" spans="1:6" x14ac:dyDescent="0.3">
      <c r="A237" t="s">
        <v>48</v>
      </c>
      <c r="B237">
        <v>4</v>
      </c>
      <c r="C237">
        <f t="shared" si="6"/>
        <v>4</v>
      </c>
      <c r="D237" t="str">
        <f t="shared" si="7"/>
        <v>HyperOne4</v>
      </c>
      <c r="E237">
        <v>43874</v>
      </c>
      <c r="F237">
        <v>7092200.1310555199</v>
      </c>
    </row>
    <row r="238" spans="1:6" x14ac:dyDescent="0.3">
      <c r="A238" t="s">
        <v>49</v>
      </c>
      <c r="B238">
        <v>3</v>
      </c>
      <c r="C238">
        <f t="shared" si="6"/>
        <v>3</v>
      </c>
      <c r="D238" t="str">
        <f t="shared" si="7"/>
        <v>PH.2-El Sewedy Uni. - Enabling3</v>
      </c>
      <c r="E238">
        <v>43866</v>
      </c>
      <c r="F238">
        <v>17089175.5</v>
      </c>
    </row>
    <row r="239" spans="1:6" x14ac:dyDescent="0.3">
      <c r="A239" t="s">
        <v>33</v>
      </c>
      <c r="B239">
        <v>11</v>
      </c>
      <c r="C239">
        <f t="shared" si="6"/>
        <v>11</v>
      </c>
      <c r="D239" t="str">
        <f t="shared" si="7"/>
        <v>PKG#10111</v>
      </c>
      <c r="E239">
        <v>43874</v>
      </c>
      <c r="F239">
        <v>2026574.82</v>
      </c>
    </row>
    <row r="240" spans="1:6" x14ac:dyDescent="0.3">
      <c r="A240" t="s">
        <v>37</v>
      </c>
      <c r="B240">
        <v>9</v>
      </c>
      <c r="C240">
        <f t="shared" si="6"/>
        <v>9</v>
      </c>
      <c r="D240" t="str">
        <f t="shared" si="7"/>
        <v>Mivida-PK#1409</v>
      </c>
      <c r="E240">
        <v>43884</v>
      </c>
      <c r="F240">
        <v>4559999.0725691095</v>
      </c>
    </row>
    <row r="241" spans="1:6" x14ac:dyDescent="0.3">
      <c r="A241" t="s">
        <v>35</v>
      </c>
      <c r="B241">
        <v>6</v>
      </c>
      <c r="C241">
        <f t="shared" si="6"/>
        <v>6</v>
      </c>
      <c r="D241" t="str">
        <f t="shared" si="7"/>
        <v>Al Jazi - Center Zone6</v>
      </c>
      <c r="E241">
        <v>43914</v>
      </c>
      <c r="F241">
        <v>-2446690.14</v>
      </c>
    </row>
    <row r="242" spans="1:6" x14ac:dyDescent="0.3">
      <c r="A242" t="s">
        <v>48</v>
      </c>
      <c r="B242">
        <v>5</v>
      </c>
      <c r="C242">
        <f t="shared" si="6"/>
        <v>5</v>
      </c>
      <c r="D242" t="str">
        <f t="shared" si="7"/>
        <v>HyperOne5</v>
      </c>
      <c r="E242">
        <v>43884</v>
      </c>
      <c r="F242">
        <v>3307335</v>
      </c>
    </row>
    <row r="243" spans="1:6" x14ac:dyDescent="0.3">
      <c r="A243" t="s">
        <v>9</v>
      </c>
      <c r="B243">
        <v>28</v>
      </c>
      <c r="C243">
        <f t="shared" si="6"/>
        <v>28</v>
      </c>
      <c r="D243" t="str">
        <f t="shared" si="7"/>
        <v>Royal City28</v>
      </c>
      <c r="E243">
        <v>43906</v>
      </c>
      <c r="F243">
        <v>10986396.555261046</v>
      </c>
    </row>
    <row r="244" spans="1:6" x14ac:dyDescent="0.3">
      <c r="A244" t="s">
        <v>43</v>
      </c>
      <c r="B244">
        <v>7</v>
      </c>
      <c r="C244">
        <f t="shared" si="6"/>
        <v>7</v>
      </c>
      <c r="D244" t="str">
        <f t="shared" si="7"/>
        <v>Royal City - Landscape7</v>
      </c>
      <c r="E244">
        <v>43906</v>
      </c>
      <c r="F244">
        <v>6246175.7955358401</v>
      </c>
    </row>
    <row r="245" spans="1:6" x14ac:dyDescent="0.3">
      <c r="A245" t="s">
        <v>45</v>
      </c>
      <c r="B245">
        <v>5</v>
      </c>
      <c r="C245">
        <f t="shared" si="6"/>
        <v>5</v>
      </c>
      <c r="D245" t="str">
        <f t="shared" si="7"/>
        <v>El-Gouna5</v>
      </c>
      <c r="E245">
        <v>43884</v>
      </c>
      <c r="F245">
        <v>1815739.6</v>
      </c>
    </row>
    <row r="246" spans="1:6" x14ac:dyDescent="0.3">
      <c r="A246" t="s">
        <v>48</v>
      </c>
      <c r="B246">
        <v>6</v>
      </c>
      <c r="C246">
        <f t="shared" si="6"/>
        <v>6</v>
      </c>
      <c r="D246" t="str">
        <f t="shared" si="7"/>
        <v>HyperOne6</v>
      </c>
      <c r="E246">
        <v>43897</v>
      </c>
      <c r="F246">
        <v>8598545.1486564241</v>
      </c>
    </row>
    <row r="247" spans="1:6" x14ac:dyDescent="0.3">
      <c r="A247" t="s">
        <v>37</v>
      </c>
      <c r="B247">
        <v>10</v>
      </c>
      <c r="C247">
        <f t="shared" si="6"/>
        <v>10</v>
      </c>
      <c r="D247" t="str">
        <f t="shared" si="7"/>
        <v>Mivida-PK#14010</v>
      </c>
      <c r="E247">
        <v>43950</v>
      </c>
      <c r="F247">
        <v>5679423.0613567904</v>
      </c>
    </row>
    <row r="248" spans="1:6" x14ac:dyDescent="0.3">
      <c r="A248" t="s">
        <v>32</v>
      </c>
      <c r="B248">
        <v>12</v>
      </c>
      <c r="C248">
        <f t="shared" si="6"/>
        <v>12</v>
      </c>
      <c r="D248" t="str">
        <f t="shared" si="7"/>
        <v>Sodic Eastown12</v>
      </c>
      <c r="E248">
        <v>43919</v>
      </c>
      <c r="F248">
        <v>19553108.77</v>
      </c>
    </row>
    <row r="249" spans="1:6" x14ac:dyDescent="0.3">
      <c r="A249" t="s">
        <v>49</v>
      </c>
      <c r="B249">
        <v>4</v>
      </c>
      <c r="C249">
        <f t="shared" si="6"/>
        <v>4</v>
      </c>
      <c r="D249" t="str">
        <f t="shared" si="7"/>
        <v>PH.2-El Sewedy Uni. - Enabling4</v>
      </c>
      <c r="E249">
        <v>43906</v>
      </c>
      <c r="F249">
        <v>14773850.699999999</v>
      </c>
    </row>
    <row r="250" spans="1:6" x14ac:dyDescent="0.3">
      <c r="A250" t="s">
        <v>55</v>
      </c>
      <c r="B250">
        <v>1</v>
      </c>
      <c r="C250">
        <f t="shared" si="6"/>
        <v>1</v>
      </c>
      <c r="D250" t="str">
        <f t="shared" si="7"/>
        <v>PH.2-El Sewedy Uni. - Finishes1</v>
      </c>
      <c r="E250">
        <v>43912</v>
      </c>
      <c r="F250">
        <v>35636298.899999999</v>
      </c>
    </row>
    <row r="251" spans="1:6" x14ac:dyDescent="0.3">
      <c r="A251" t="s">
        <v>50</v>
      </c>
      <c r="B251">
        <v>4</v>
      </c>
      <c r="C251">
        <f t="shared" si="6"/>
        <v>4</v>
      </c>
      <c r="D251" t="str">
        <f t="shared" si="7"/>
        <v>CFC4</v>
      </c>
      <c r="E251">
        <v>43923</v>
      </c>
      <c r="F251">
        <v>32660833.579999998</v>
      </c>
    </row>
    <row r="252" spans="1:6" x14ac:dyDescent="0.3">
      <c r="A252" t="s">
        <v>45</v>
      </c>
      <c r="B252">
        <v>6</v>
      </c>
      <c r="C252">
        <f t="shared" si="6"/>
        <v>6</v>
      </c>
      <c r="D252" t="str">
        <f t="shared" si="7"/>
        <v>El-Gouna6</v>
      </c>
      <c r="E252">
        <v>43908</v>
      </c>
      <c r="F252">
        <v>6823693.4000000004</v>
      </c>
    </row>
    <row r="253" spans="1:6" x14ac:dyDescent="0.3">
      <c r="A253" t="s">
        <v>48</v>
      </c>
      <c r="B253">
        <v>7</v>
      </c>
      <c r="C253">
        <f t="shared" si="6"/>
        <v>7</v>
      </c>
      <c r="D253" t="str">
        <f t="shared" si="7"/>
        <v>HyperOne7</v>
      </c>
      <c r="E253">
        <v>43913</v>
      </c>
      <c r="F253">
        <v>8896507</v>
      </c>
    </row>
    <row r="254" spans="1:6" x14ac:dyDescent="0.3">
      <c r="A254" t="s">
        <v>50</v>
      </c>
      <c r="B254">
        <v>5</v>
      </c>
      <c r="C254">
        <f t="shared" si="6"/>
        <v>5</v>
      </c>
      <c r="D254" t="str">
        <f t="shared" si="7"/>
        <v>CFC5</v>
      </c>
      <c r="E254">
        <v>43943</v>
      </c>
      <c r="F254">
        <v>24749111.949999999</v>
      </c>
    </row>
    <row r="255" spans="1:6" x14ac:dyDescent="0.3">
      <c r="A255" t="s">
        <v>37</v>
      </c>
      <c r="B255">
        <v>11</v>
      </c>
      <c r="C255">
        <f t="shared" si="6"/>
        <v>11</v>
      </c>
      <c r="D255" t="str">
        <f t="shared" si="7"/>
        <v>Mivida-PK#14011</v>
      </c>
      <c r="E255">
        <v>43950</v>
      </c>
      <c r="F255">
        <v>2647674.1798677444</v>
      </c>
    </row>
    <row r="256" spans="1:6" x14ac:dyDescent="0.3">
      <c r="A256" t="s">
        <v>9</v>
      </c>
      <c r="B256">
        <v>29</v>
      </c>
      <c r="C256">
        <f t="shared" si="6"/>
        <v>29</v>
      </c>
      <c r="D256" t="str">
        <f t="shared" si="7"/>
        <v>Royal City29</v>
      </c>
      <c r="E256">
        <v>43926</v>
      </c>
      <c r="F256">
        <v>13166441.528771162</v>
      </c>
    </row>
    <row r="257" spans="1:6" x14ac:dyDescent="0.3">
      <c r="A257" t="s">
        <v>43</v>
      </c>
      <c r="B257">
        <v>8</v>
      </c>
      <c r="C257">
        <f t="shared" si="6"/>
        <v>8</v>
      </c>
      <c r="D257" t="str">
        <f t="shared" si="7"/>
        <v>Royal City - Landscape8</v>
      </c>
      <c r="E257">
        <v>43926</v>
      </c>
      <c r="F257">
        <v>12899186.07473056</v>
      </c>
    </row>
    <row r="258" spans="1:6" x14ac:dyDescent="0.3">
      <c r="A258" t="s">
        <v>23</v>
      </c>
      <c r="B258">
        <v>9</v>
      </c>
      <c r="C258">
        <f t="shared" si="6"/>
        <v>9</v>
      </c>
      <c r="D258" t="str">
        <f t="shared" si="7"/>
        <v>El Sewedy Uni.-PKG.29</v>
      </c>
      <c r="E258">
        <v>43913</v>
      </c>
      <c r="F258">
        <v>1116423.1000000001</v>
      </c>
    </row>
    <row r="259" spans="1:6" x14ac:dyDescent="0.3">
      <c r="A259" t="s">
        <v>33</v>
      </c>
      <c r="B259">
        <v>12</v>
      </c>
      <c r="C259">
        <f t="shared" ref="C259:C322" si="8">ROUNDDOWN(B259,0)</f>
        <v>12</v>
      </c>
      <c r="D259" t="str">
        <f t="shared" ref="D259:D322" si="9">A259&amp;C259</f>
        <v>PKG#10112</v>
      </c>
      <c r="E259">
        <v>43929</v>
      </c>
      <c r="F259">
        <v>1146998.22</v>
      </c>
    </row>
    <row r="260" spans="1:6" x14ac:dyDescent="0.3">
      <c r="A260" t="s">
        <v>49</v>
      </c>
      <c r="B260">
        <v>5</v>
      </c>
      <c r="C260">
        <f t="shared" si="8"/>
        <v>5</v>
      </c>
      <c r="D260" t="str">
        <f t="shared" si="9"/>
        <v>PH.2-El Sewedy Uni. - Enabling5</v>
      </c>
      <c r="E260">
        <v>43930</v>
      </c>
      <c r="F260">
        <v>2392694.9</v>
      </c>
    </row>
    <row r="261" spans="1:6" x14ac:dyDescent="0.3">
      <c r="A261" t="s">
        <v>32</v>
      </c>
      <c r="B261">
        <v>13</v>
      </c>
      <c r="C261">
        <f t="shared" si="8"/>
        <v>13</v>
      </c>
      <c r="D261" t="str">
        <f t="shared" si="9"/>
        <v>Sodic Eastown13</v>
      </c>
      <c r="E261">
        <v>43943</v>
      </c>
      <c r="F261">
        <v>19217788.539999999</v>
      </c>
    </row>
    <row r="262" spans="1:6" x14ac:dyDescent="0.3">
      <c r="A262" t="s">
        <v>48</v>
      </c>
      <c r="B262">
        <v>8</v>
      </c>
      <c r="C262">
        <f t="shared" si="8"/>
        <v>8</v>
      </c>
      <c r="D262" t="str">
        <f t="shared" si="9"/>
        <v>HyperOne8</v>
      </c>
      <c r="E262">
        <v>43933</v>
      </c>
      <c r="F262">
        <v>3400669</v>
      </c>
    </row>
    <row r="263" spans="1:6" x14ac:dyDescent="0.3">
      <c r="A263" t="s">
        <v>55</v>
      </c>
      <c r="B263">
        <v>2</v>
      </c>
      <c r="C263">
        <f t="shared" si="8"/>
        <v>2</v>
      </c>
      <c r="D263" t="str">
        <f t="shared" si="9"/>
        <v>PH.2-El Sewedy Uni. - Finishes2</v>
      </c>
      <c r="E263">
        <v>43943</v>
      </c>
      <c r="F263">
        <v>26758389.800000001</v>
      </c>
    </row>
    <row r="264" spans="1:6" x14ac:dyDescent="0.3">
      <c r="A264" t="s">
        <v>50</v>
      </c>
      <c r="B264">
        <v>6</v>
      </c>
      <c r="C264">
        <f t="shared" si="8"/>
        <v>6</v>
      </c>
      <c r="D264" t="str">
        <f t="shared" si="9"/>
        <v>CFC6</v>
      </c>
      <c r="E264">
        <v>43955</v>
      </c>
      <c r="F264">
        <v>31500278.620000001</v>
      </c>
    </row>
    <row r="265" spans="1:6" x14ac:dyDescent="0.3">
      <c r="A265" t="s">
        <v>9</v>
      </c>
      <c r="B265">
        <v>30</v>
      </c>
      <c r="C265">
        <f t="shared" si="8"/>
        <v>30</v>
      </c>
      <c r="D265" t="str">
        <f t="shared" si="9"/>
        <v>Royal City30</v>
      </c>
      <c r="E265">
        <v>43956</v>
      </c>
      <c r="F265">
        <v>9831952.1350388527</v>
      </c>
    </row>
    <row r="266" spans="1:6" x14ac:dyDescent="0.3">
      <c r="A266" t="s">
        <v>43</v>
      </c>
      <c r="B266">
        <v>9</v>
      </c>
      <c r="C266">
        <f t="shared" si="8"/>
        <v>9</v>
      </c>
      <c r="D266" t="str">
        <f t="shared" si="9"/>
        <v>Royal City - Landscape9</v>
      </c>
      <c r="E266">
        <v>43956</v>
      </c>
      <c r="F266">
        <v>4988413.7415875345</v>
      </c>
    </row>
    <row r="267" spans="1:6" x14ac:dyDescent="0.3">
      <c r="A267" t="s">
        <v>48</v>
      </c>
      <c r="B267">
        <v>9</v>
      </c>
      <c r="C267">
        <f t="shared" si="8"/>
        <v>9</v>
      </c>
      <c r="D267" t="str">
        <f t="shared" si="9"/>
        <v>HyperOne9</v>
      </c>
      <c r="E267">
        <v>43947</v>
      </c>
      <c r="F267">
        <v>1277872</v>
      </c>
    </row>
    <row r="268" spans="1:6" x14ac:dyDescent="0.3">
      <c r="A268" t="s">
        <v>45</v>
      </c>
      <c r="B268">
        <v>7</v>
      </c>
      <c r="C268">
        <f t="shared" si="8"/>
        <v>7</v>
      </c>
      <c r="D268" t="str">
        <f t="shared" si="9"/>
        <v>El-Gouna7</v>
      </c>
      <c r="E268">
        <v>43942</v>
      </c>
      <c r="F268">
        <v>2158979.11</v>
      </c>
    </row>
    <row r="269" spans="1:6" x14ac:dyDescent="0.3">
      <c r="A269" t="s">
        <v>49</v>
      </c>
      <c r="B269">
        <v>6</v>
      </c>
      <c r="C269">
        <f t="shared" si="8"/>
        <v>6</v>
      </c>
      <c r="D269" t="str">
        <f t="shared" si="9"/>
        <v>PH.2-El Sewedy Uni. - Enabling6</v>
      </c>
      <c r="E269">
        <v>43957</v>
      </c>
      <c r="F269">
        <v>7788095.2000000002</v>
      </c>
    </row>
    <row r="270" spans="1:6" x14ac:dyDescent="0.3">
      <c r="A270" t="s">
        <v>37</v>
      </c>
      <c r="B270">
        <v>12</v>
      </c>
      <c r="C270">
        <f t="shared" si="8"/>
        <v>12</v>
      </c>
      <c r="D270" t="str">
        <f t="shared" si="9"/>
        <v>Mivida-PK#14012</v>
      </c>
      <c r="E270">
        <v>43972</v>
      </c>
      <c r="F270">
        <v>4687303.4253211915</v>
      </c>
    </row>
    <row r="271" spans="1:6" x14ac:dyDescent="0.3">
      <c r="A271" t="s">
        <v>55</v>
      </c>
      <c r="B271">
        <v>3</v>
      </c>
      <c r="C271">
        <f t="shared" si="8"/>
        <v>3</v>
      </c>
      <c r="D271" t="str">
        <f t="shared" si="9"/>
        <v>PH.2-El Sewedy Uni. - Finishes3</v>
      </c>
      <c r="E271">
        <v>43970</v>
      </c>
      <c r="F271">
        <v>23262698.800000001</v>
      </c>
    </row>
    <row r="272" spans="1:6" x14ac:dyDescent="0.3">
      <c r="A272" t="s">
        <v>50</v>
      </c>
      <c r="B272">
        <v>7</v>
      </c>
      <c r="C272">
        <f t="shared" si="8"/>
        <v>7</v>
      </c>
      <c r="D272" t="str">
        <f t="shared" si="9"/>
        <v>CFC7</v>
      </c>
      <c r="E272">
        <v>43986</v>
      </c>
      <c r="F272">
        <v>19510038</v>
      </c>
    </row>
    <row r="273" spans="1:6" x14ac:dyDescent="0.3">
      <c r="A273" t="s">
        <v>43</v>
      </c>
      <c r="B273">
        <v>10</v>
      </c>
      <c r="C273">
        <f t="shared" si="8"/>
        <v>10</v>
      </c>
      <c r="D273" t="str">
        <f t="shared" si="9"/>
        <v>Royal City - Landscape10</v>
      </c>
      <c r="E273">
        <v>44014</v>
      </c>
      <c r="F273">
        <v>3101056.0063978583</v>
      </c>
    </row>
    <row r="274" spans="1:6" x14ac:dyDescent="0.3">
      <c r="A274" t="s">
        <v>9</v>
      </c>
      <c r="B274">
        <v>31</v>
      </c>
      <c r="C274">
        <f t="shared" si="8"/>
        <v>31</v>
      </c>
      <c r="D274" t="str">
        <f t="shared" si="9"/>
        <v>Royal City31</v>
      </c>
      <c r="E274">
        <v>44014</v>
      </c>
      <c r="F274">
        <v>7550426.1692397892</v>
      </c>
    </row>
    <row r="275" spans="1:6" x14ac:dyDescent="0.3">
      <c r="A275" t="s">
        <v>48</v>
      </c>
      <c r="B275">
        <v>10</v>
      </c>
      <c r="C275">
        <f t="shared" si="8"/>
        <v>10</v>
      </c>
      <c r="D275" t="str">
        <f t="shared" si="9"/>
        <v>HyperOne10</v>
      </c>
      <c r="E275">
        <v>43983</v>
      </c>
      <c r="F275">
        <v>4810581.915521387</v>
      </c>
    </row>
    <row r="276" spans="1:6" x14ac:dyDescent="0.3">
      <c r="A276" t="s">
        <v>49</v>
      </c>
      <c r="B276">
        <v>7</v>
      </c>
      <c r="C276">
        <f t="shared" si="8"/>
        <v>7</v>
      </c>
      <c r="D276" t="str">
        <f t="shared" si="9"/>
        <v>PH.2-El Sewedy Uni. - Enabling7</v>
      </c>
      <c r="E276">
        <v>44023</v>
      </c>
      <c r="F276">
        <v>3548357.4</v>
      </c>
    </row>
    <row r="277" spans="1:6" x14ac:dyDescent="0.3">
      <c r="A277" t="s">
        <v>50</v>
      </c>
      <c r="B277">
        <v>8</v>
      </c>
      <c r="C277">
        <f t="shared" si="8"/>
        <v>8</v>
      </c>
      <c r="D277" t="str">
        <f t="shared" si="9"/>
        <v>CFC8</v>
      </c>
      <c r="E277">
        <v>44019</v>
      </c>
      <c r="F277">
        <v>21459124.497042954</v>
      </c>
    </row>
    <row r="278" spans="1:6" x14ac:dyDescent="0.3">
      <c r="A278" t="s">
        <v>55</v>
      </c>
      <c r="B278">
        <v>4</v>
      </c>
      <c r="C278">
        <f t="shared" si="8"/>
        <v>4</v>
      </c>
      <c r="D278" t="str">
        <f t="shared" si="9"/>
        <v>PH.2-El Sewedy Uni. - Finishes4</v>
      </c>
      <c r="E278">
        <v>44000</v>
      </c>
      <c r="F278">
        <v>18322601</v>
      </c>
    </row>
    <row r="279" spans="1:6" x14ac:dyDescent="0.3">
      <c r="A279" t="s">
        <v>48</v>
      </c>
      <c r="B279">
        <v>11</v>
      </c>
      <c r="C279">
        <f t="shared" si="8"/>
        <v>11</v>
      </c>
      <c r="D279" t="str">
        <f t="shared" si="9"/>
        <v>HyperOne11</v>
      </c>
      <c r="E279">
        <v>44005</v>
      </c>
      <c r="F279">
        <v>6700151</v>
      </c>
    </row>
    <row r="280" spans="1:6" x14ac:dyDescent="0.3">
      <c r="A280" t="s">
        <v>9</v>
      </c>
      <c r="B280">
        <v>32</v>
      </c>
      <c r="C280">
        <f t="shared" si="8"/>
        <v>32</v>
      </c>
      <c r="D280" t="str">
        <f t="shared" si="9"/>
        <v>Royal City32</v>
      </c>
      <c r="E280">
        <v>44020</v>
      </c>
      <c r="F280">
        <v>2648440.2255828977</v>
      </c>
    </row>
    <row r="281" spans="1:6" x14ac:dyDescent="0.3">
      <c r="A281" t="s">
        <v>43</v>
      </c>
      <c r="B281">
        <v>11</v>
      </c>
      <c r="C281">
        <f t="shared" si="8"/>
        <v>11</v>
      </c>
      <c r="D281" t="str">
        <f t="shared" si="9"/>
        <v>Royal City - Landscape11</v>
      </c>
      <c r="E281">
        <v>44020</v>
      </c>
      <c r="F281">
        <v>3973857.7360128462</v>
      </c>
    </row>
    <row r="282" spans="1:6" x14ac:dyDescent="0.3">
      <c r="A282" t="s">
        <v>34</v>
      </c>
      <c r="B282">
        <v>12</v>
      </c>
      <c r="C282">
        <f t="shared" si="8"/>
        <v>12</v>
      </c>
      <c r="D282" t="str">
        <f t="shared" si="9"/>
        <v>El Sewedy Uni.-PKG.312</v>
      </c>
      <c r="E282">
        <v>44003</v>
      </c>
      <c r="F282">
        <v>1515470</v>
      </c>
    </row>
    <row r="283" spans="1:6" x14ac:dyDescent="0.3">
      <c r="A283" t="s">
        <v>15</v>
      </c>
      <c r="B283">
        <v>14</v>
      </c>
      <c r="C283">
        <f t="shared" si="8"/>
        <v>14</v>
      </c>
      <c r="D283" t="str">
        <f t="shared" si="9"/>
        <v>PK #11714</v>
      </c>
      <c r="E283">
        <v>44082</v>
      </c>
      <c r="F283">
        <v>2238761.46</v>
      </c>
    </row>
    <row r="284" spans="1:6" x14ac:dyDescent="0.3">
      <c r="A284" t="s">
        <v>50</v>
      </c>
      <c r="B284">
        <v>9</v>
      </c>
      <c r="C284">
        <f t="shared" si="8"/>
        <v>9</v>
      </c>
      <c r="D284" t="str">
        <f t="shared" si="9"/>
        <v>CFC9</v>
      </c>
      <c r="E284">
        <v>44039</v>
      </c>
      <c r="F284">
        <v>24499895.52</v>
      </c>
    </row>
    <row r="285" spans="1:6" x14ac:dyDescent="0.3">
      <c r="A285" t="s">
        <v>48</v>
      </c>
      <c r="B285">
        <v>12</v>
      </c>
      <c r="C285">
        <f t="shared" si="8"/>
        <v>12</v>
      </c>
      <c r="D285" t="str">
        <f t="shared" si="9"/>
        <v>HyperOne12</v>
      </c>
      <c r="E285">
        <v>44023</v>
      </c>
      <c r="F285">
        <v>1896314.4171560146</v>
      </c>
    </row>
    <row r="286" spans="1:6" x14ac:dyDescent="0.3">
      <c r="A286" t="s">
        <v>45</v>
      </c>
      <c r="B286">
        <v>8</v>
      </c>
      <c r="C286">
        <f t="shared" si="8"/>
        <v>8</v>
      </c>
      <c r="D286" t="str">
        <f t="shared" si="9"/>
        <v>El-Gouna8</v>
      </c>
      <c r="E286">
        <v>44018</v>
      </c>
      <c r="F286">
        <v>1933855.68</v>
      </c>
    </row>
    <row r="287" spans="1:6" x14ac:dyDescent="0.3">
      <c r="A287" t="s">
        <v>37</v>
      </c>
      <c r="B287">
        <v>14</v>
      </c>
      <c r="C287">
        <f t="shared" si="8"/>
        <v>14</v>
      </c>
      <c r="D287" t="str">
        <f t="shared" si="9"/>
        <v>Mivida-PK#14014</v>
      </c>
      <c r="E287">
        <v>44033</v>
      </c>
      <c r="F287">
        <v>7336701.0996783227</v>
      </c>
    </row>
    <row r="288" spans="1:6" x14ac:dyDescent="0.3">
      <c r="A288" t="s">
        <v>49</v>
      </c>
      <c r="B288">
        <v>8</v>
      </c>
      <c r="C288">
        <f t="shared" si="8"/>
        <v>8</v>
      </c>
      <c r="D288" t="str">
        <f t="shared" si="9"/>
        <v>PH.2-El Sewedy Uni. - Enabling8</v>
      </c>
      <c r="E288">
        <v>44021</v>
      </c>
      <c r="F288">
        <v>1607563.1</v>
      </c>
    </row>
    <row r="289" spans="1:6" x14ac:dyDescent="0.3">
      <c r="A289" t="s">
        <v>55</v>
      </c>
      <c r="B289">
        <v>5</v>
      </c>
      <c r="C289">
        <f t="shared" si="8"/>
        <v>5</v>
      </c>
      <c r="D289" t="str">
        <f t="shared" si="9"/>
        <v>PH.2-El Sewedy Uni. - Finishes5</v>
      </c>
      <c r="E289">
        <v>44025</v>
      </c>
      <c r="F289">
        <v>64006362.799999997</v>
      </c>
    </row>
    <row r="290" spans="1:6" x14ac:dyDescent="0.3">
      <c r="A290" t="s">
        <v>9</v>
      </c>
      <c r="B290">
        <v>33</v>
      </c>
      <c r="C290">
        <f t="shared" si="8"/>
        <v>33</v>
      </c>
      <c r="D290" t="str">
        <f t="shared" si="9"/>
        <v>Royal City33</v>
      </c>
      <c r="E290">
        <v>44055</v>
      </c>
      <c r="F290">
        <v>9101413.8170539141</v>
      </c>
    </row>
    <row r="291" spans="1:6" x14ac:dyDescent="0.3">
      <c r="A291" t="s">
        <v>43</v>
      </c>
      <c r="B291">
        <v>12</v>
      </c>
      <c r="C291">
        <f t="shared" si="8"/>
        <v>12</v>
      </c>
      <c r="D291" t="str">
        <f t="shared" si="9"/>
        <v>Royal City - Landscape12</v>
      </c>
      <c r="E291">
        <v>44055</v>
      </c>
      <c r="F291">
        <v>7029456.415514715</v>
      </c>
    </row>
    <row r="292" spans="1:6" x14ac:dyDescent="0.3">
      <c r="A292" t="s">
        <v>55</v>
      </c>
      <c r="B292">
        <v>6</v>
      </c>
      <c r="C292">
        <f t="shared" si="8"/>
        <v>6</v>
      </c>
      <c r="D292" t="str">
        <f t="shared" si="9"/>
        <v>PH.2-El Sewedy Uni. - Finishes6</v>
      </c>
      <c r="E292">
        <v>44041</v>
      </c>
      <c r="F292">
        <v>8883254.1999999993</v>
      </c>
    </row>
    <row r="293" spans="1:6" x14ac:dyDescent="0.3">
      <c r="A293" t="s">
        <v>49</v>
      </c>
      <c r="B293">
        <v>9</v>
      </c>
      <c r="C293">
        <f t="shared" si="8"/>
        <v>9</v>
      </c>
      <c r="D293" t="str">
        <f t="shared" si="9"/>
        <v>PH.2-El Sewedy Uni. - Enabling9</v>
      </c>
      <c r="E293">
        <v>44070</v>
      </c>
      <c r="F293">
        <v>8526565.1999999993</v>
      </c>
    </row>
    <row r="294" spans="1:6" x14ac:dyDescent="0.3">
      <c r="A294" t="s">
        <v>50</v>
      </c>
      <c r="B294">
        <v>10</v>
      </c>
      <c r="C294">
        <f t="shared" si="8"/>
        <v>10</v>
      </c>
      <c r="D294" t="str">
        <f t="shared" si="9"/>
        <v>CFC10</v>
      </c>
      <c r="E294">
        <v>44069</v>
      </c>
      <c r="F294">
        <v>39448595.571073696</v>
      </c>
    </row>
    <row r="295" spans="1:6" x14ac:dyDescent="0.3">
      <c r="A295" t="s">
        <v>37</v>
      </c>
      <c r="B295">
        <v>15</v>
      </c>
      <c r="C295">
        <f t="shared" si="8"/>
        <v>15</v>
      </c>
      <c r="D295" t="str">
        <f t="shared" si="9"/>
        <v>Mivida-PK#14015</v>
      </c>
      <c r="E295">
        <v>44067</v>
      </c>
      <c r="F295">
        <v>10305723.524437666</v>
      </c>
    </row>
    <row r="296" spans="1:6" x14ac:dyDescent="0.3">
      <c r="A296" t="s">
        <v>48</v>
      </c>
      <c r="B296">
        <v>13</v>
      </c>
      <c r="C296">
        <f t="shared" si="8"/>
        <v>13</v>
      </c>
      <c r="D296" t="str">
        <f t="shared" si="9"/>
        <v>HyperOne13</v>
      </c>
      <c r="E296">
        <v>44062</v>
      </c>
      <c r="F296">
        <v>6738701.3467518752</v>
      </c>
    </row>
    <row r="297" spans="1:6" x14ac:dyDescent="0.3">
      <c r="A297" t="s">
        <v>43</v>
      </c>
      <c r="B297">
        <v>13</v>
      </c>
      <c r="C297">
        <f t="shared" si="8"/>
        <v>13</v>
      </c>
      <c r="D297" t="str">
        <f t="shared" si="9"/>
        <v>Royal City - Landscape13</v>
      </c>
      <c r="E297">
        <v>44081</v>
      </c>
      <c r="F297">
        <v>2173267.6157138199</v>
      </c>
    </row>
    <row r="298" spans="1:6" x14ac:dyDescent="0.3">
      <c r="A298" t="s">
        <v>9</v>
      </c>
      <c r="B298">
        <v>34</v>
      </c>
      <c r="C298">
        <f t="shared" si="8"/>
        <v>34</v>
      </c>
      <c r="D298" t="str">
        <f t="shared" si="9"/>
        <v>Royal City34</v>
      </c>
      <c r="E298">
        <v>44088</v>
      </c>
      <c r="F298">
        <v>5373442.9261074662</v>
      </c>
    </row>
    <row r="299" spans="1:6" x14ac:dyDescent="0.3">
      <c r="A299" t="s">
        <v>55</v>
      </c>
      <c r="B299">
        <v>7</v>
      </c>
      <c r="C299">
        <f t="shared" si="8"/>
        <v>7</v>
      </c>
      <c r="D299" t="str">
        <f t="shared" si="9"/>
        <v>PH.2-El Sewedy Uni. - Finishes7</v>
      </c>
      <c r="E299">
        <v>44069</v>
      </c>
      <c r="F299">
        <v>30755604.899999999</v>
      </c>
    </row>
    <row r="300" spans="1:6" x14ac:dyDescent="0.3">
      <c r="A300" t="s">
        <v>32</v>
      </c>
      <c r="B300">
        <v>17</v>
      </c>
      <c r="C300">
        <f t="shared" si="8"/>
        <v>17</v>
      </c>
      <c r="D300" t="str">
        <f t="shared" si="9"/>
        <v>Sodic Eastown17</v>
      </c>
      <c r="E300">
        <v>44065</v>
      </c>
      <c r="F300">
        <v>22896073.338131562</v>
      </c>
    </row>
    <row r="301" spans="1:6" x14ac:dyDescent="0.3">
      <c r="A301" t="s">
        <v>50</v>
      </c>
      <c r="B301">
        <v>11</v>
      </c>
      <c r="C301">
        <f t="shared" si="8"/>
        <v>11</v>
      </c>
      <c r="D301" t="str">
        <f t="shared" si="9"/>
        <v>CFC11</v>
      </c>
      <c r="E301">
        <v>44103</v>
      </c>
      <c r="F301">
        <v>18030565.73</v>
      </c>
    </row>
    <row r="302" spans="1:6" x14ac:dyDescent="0.3">
      <c r="A302" t="s">
        <v>37</v>
      </c>
      <c r="B302">
        <v>16</v>
      </c>
      <c r="C302">
        <f t="shared" si="8"/>
        <v>16</v>
      </c>
      <c r="D302" t="str">
        <f t="shared" si="9"/>
        <v>Mivida-PK#14016</v>
      </c>
      <c r="E302">
        <v>44089</v>
      </c>
      <c r="F302">
        <v>10553431.239390016</v>
      </c>
    </row>
    <row r="303" spans="1:6" x14ac:dyDescent="0.3">
      <c r="A303" t="s">
        <v>48</v>
      </c>
      <c r="B303">
        <v>14</v>
      </c>
      <c r="C303">
        <f t="shared" si="8"/>
        <v>14</v>
      </c>
      <c r="D303" t="str">
        <f t="shared" si="9"/>
        <v>HyperOne14</v>
      </c>
      <c r="E303">
        <v>44087</v>
      </c>
      <c r="F303">
        <v>4476191</v>
      </c>
    </row>
    <row r="304" spans="1:6" x14ac:dyDescent="0.3">
      <c r="A304" t="s">
        <v>55</v>
      </c>
      <c r="B304">
        <v>8</v>
      </c>
      <c r="C304">
        <f t="shared" si="8"/>
        <v>8</v>
      </c>
      <c r="D304" t="str">
        <f t="shared" si="9"/>
        <v>PH.2-El Sewedy Uni. - Finishes8</v>
      </c>
      <c r="E304">
        <v>44091</v>
      </c>
      <c r="F304">
        <v>30127325.699999999</v>
      </c>
    </row>
    <row r="305" spans="1:6" x14ac:dyDescent="0.3">
      <c r="A305" t="s">
        <v>9</v>
      </c>
      <c r="B305">
        <v>35</v>
      </c>
      <c r="C305">
        <f t="shared" si="8"/>
        <v>35</v>
      </c>
      <c r="D305" t="str">
        <f t="shared" si="9"/>
        <v>Royal City35</v>
      </c>
      <c r="E305">
        <v>44109</v>
      </c>
      <c r="F305">
        <v>3237336.5862955451</v>
      </c>
    </row>
    <row r="306" spans="1:6" x14ac:dyDescent="0.3">
      <c r="A306" t="s">
        <v>43</v>
      </c>
      <c r="B306">
        <v>14</v>
      </c>
      <c r="C306">
        <f t="shared" si="8"/>
        <v>14</v>
      </c>
      <c r="D306" t="str">
        <f t="shared" si="9"/>
        <v>Royal City - Landscape14</v>
      </c>
      <c r="E306">
        <v>44109</v>
      </c>
      <c r="F306">
        <v>1308214.7555090636</v>
      </c>
    </row>
    <row r="307" spans="1:6" x14ac:dyDescent="0.3">
      <c r="A307" t="s">
        <v>48</v>
      </c>
      <c r="B307">
        <v>15</v>
      </c>
      <c r="C307">
        <f t="shared" si="8"/>
        <v>15</v>
      </c>
      <c r="D307" t="str">
        <f t="shared" si="9"/>
        <v>HyperOne15</v>
      </c>
      <c r="E307">
        <v>44447</v>
      </c>
      <c r="F307">
        <v>2800899.62</v>
      </c>
    </row>
    <row r="308" spans="1:6" x14ac:dyDescent="0.3">
      <c r="A308" t="s">
        <v>37</v>
      </c>
      <c r="B308">
        <v>17</v>
      </c>
      <c r="C308">
        <f t="shared" si="8"/>
        <v>17</v>
      </c>
      <c r="D308" t="str">
        <f t="shared" si="9"/>
        <v>Mivida-PK#14017</v>
      </c>
      <c r="E308">
        <v>44123</v>
      </c>
      <c r="F308">
        <v>11726998.426585346</v>
      </c>
    </row>
    <row r="309" spans="1:6" x14ac:dyDescent="0.3">
      <c r="A309" t="s">
        <v>9</v>
      </c>
      <c r="B309">
        <v>36</v>
      </c>
      <c r="C309">
        <f t="shared" si="8"/>
        <v>36</v>
      </c>
      <c r="D309" t="str">
        <f t="shared" si="9"/>
        <v>Royal City36</v>
      </c>
      <c r="E309">
        <v>44132</v>
      </c>
      <c r="F309">
        <v>4982664.9587708712</v>
      </c>
    </row>
    <row r="310" spans="1:6" x14ac:dyDescent="0.3">
      <c r="A310" t="s">
        <v>43</v>
      </c>
      <c r="B310">
        <v>15</v>
      </c>
      <c r="C310">
        <f t="shared" si="8"/>
        <v>15</v>
      </c>
      <c r="D310" t="str">
        <f t="shared" si="9"/>
        <v>Royal City - Landscape15</v>
      </c>
      <c r="E310">
        <v>44132</v>
      </c>
      <c r="F310">
        <v>2303900.2449716777</v>
      </c>
    </row>
    <row r="311" spans="1:6" x14ac:dyDescent="0.3">
      <c r="A311" t="s">
        <v>50</v>
      </c>
      <c r="B311">
        <v>12</v>
      </c>
      <c r="C311">
        <f t="shared" si="8"/>
        <v>12</v>
      </c>
      <c r="D311" t="str">
        <f t="shared" si="9"/>
        <v>CFC12</v>
      </c>
      <c r="E311">
        <v>44139</v>
      </c>
      <c r="F311">
        <v>29691194.975678496</v>
      </c>
    </row>
    <row r="312" spans="1:6" x14ac:dyDescent="0.3">
      <c r="A312" t="s">
        <v>55</v>
      </c>
      <c r="B312">
        <v>9</v>
      </c>
      <c r="C312">
        <f t="shared" si="8"/>
        <v>9</v>
      </c>
      <c r="D312" t="str">
        <f t="shared" si="9"/>
        <v>PH.2-El Sewedy Uni. - Finishes9</v>
      </c>
      <c r="E312">
        <v>44124</v>
      </c>
      <c r="F312">
        <v>20493846</v>
      </c>
    </row>
    <row r="313" spans="1:6" x14ac:dyDescent="0.3">
      <c r="A313" t="s">
        <v>58</v>
      </c>
      <c r="B313">
        <v>2</v>
      </c>
      <c r="C313">
        <f t="shared" si="8"/>
        <v>2</v>
      </c>
      <c r="D313" t="str">
        <f t="shared" si="9"/>
        <v>AEON2</v>
      </c>
      <c r="E313">
        <v>44147</v>
      </c>
      <c r="F313">
        <v>1610113.5211885471</v>
      </c>
    </row>
    <row r="314" spans="1:6" x14ac:dyDescent="0.3">
      <c r="A314" t="s">
        <v>50</v>
      </c>
      <c r="B314">
        <v>13</v>
      </c>
      <c r="C314">
        <f t="shared" si="8"/>
        <v>13</v>
      </c>
      <c r="D314" t="str">
        <f t="shared" si="9"/>
        <v>CFC13</v>
      </c>
      <c r="E314">
        <v>44174</v>
      </c>
      <c r="F314">
        <v>23213755.790858507</v>
      </c>
    </row>
    <row r="315" spans="1:6" x14ac:dyDescent="0.3">
      <c r="A315" t="s">
        <v>9</v>
      </c>
      <c r="B315">
        <v>37</v>
      </c>
      <c r="C315">
        <f t="shared" si="8"/>
        <v>37</v>
      </c>
      <c r="D315" t="str">
        <f t="shared" si="9"/>
        <v>Royal City37</v>
      </c>
      <c r="E315">
        <v>44161</v>
      </c>
      <c r="F315">
        <v>5574033.5344054699</v>
      </c>
    </row>
    <row r="316" spans="1:6" x14ac:dyDescent="0.3">
      <c r="A316" t="s">
        <v>37</v>
      </c>
      <c r="B316">
        <v>18</v>
      </c>
      <c r="C316">
        <f t="shared" si="8"/>
        <v>18</v>
      </c>
      <c r="D316" t="str">
        <f t="shared" si="9"/>
        <v>Mivida-PK#14018</v>
      </c>
      <c r="E316">
        <v>44164</v>
      </c>
      <c r="F316">
        <v>3831058.9300426394</v>
      </c>
    </row>
    <row r="317" spans="1:6" x14ac:dyDescent="0.3">
      <c r="A317" t="s">
        <v>43</v>
      </c>
      <c r="B317">
        <v>16</v>
      </c>
      <c r="C317">
        <f t="shared" si="8"/>
        <v>16</v>
      </c>
      <c r="D317" t="str">
        <f t="shared" si="9"/>
        <v>Royal City - Landscape16</v>
      </c>
      <c r="E317">
        <v>44161</v>
      </c>
      <c r="F317">
        <v>869369.64863617718</v>
      </c>
    </row>
    <row r="318" spans="1:6" x14ac:dyDescent="0.3">
      <c r="A318" t="s">
        <v>55</v>
      </c>
      <c r="B318">
        <v>10</v>
      </c>
      <c r="C318">
        <f t="shared" si="8"/>
        <v>10</v>
      </c>
      <c r="D318" t="str">
        <f t="shared" si="9"/>
        <v>PH.2-El Sewedy Uni. - Finishes10</v>
      </c>
      <c r="E318">
        <v>44154</v>
      </c>
      <c r="F318">
        <v>9765894.8000000007</v>
      </c>
    </row>
    <row r="319" spans="1:6" x14ac:dyDescent="0.3">
      <c r="A319" t="s">
        <v>59</v>
      </c>
      <c r="B319">
        <v>1</v>
      </c>
      <c r="C319">
        <f t="shared" si="8"/>
        <v>1</v>
      </c>
      <c r="D319" t="str">
        <f t="shared" si="9"/>
        <v>ORA - ZED1</v>
      </c>
      <c r="E319">
        <v>44213</v>
      </c>
      <c r="F319">
        <v>10345156.800000001</v>
      </c>
    </row>
    <row r="320" spans="1:6" x14ac:dyDescent="0.3">
      <c r="A320" t="s">
        <v>50</v>
      </c>
      <c r="B320">
        <v>14</v>
      </c>
      <c r="C320">
        <f t="shared" si="8"/>
        <v>14</v>
      </c>
      <c r="D320" t="str">
        <f t="shared" si="9"/>
        <v>CFC14</v>
      </c>
      <c r="E320">
        <v>44207</v>
      </c>
      <c r="F320">
        <v>19708944.27106005</v>
      </c>
    </row>
    <row r="321" spans="1:6" x14ac:dyDescent="0.3">
      <c r="A321" t="s">
        <v>33</v>
      </c>
      <c r="B321">
        <v>15</v>
      </c>
      <c r="C321">
        <f t="shared" si="8"/>
        <v>15</v>
      </c>
      <c r="D321" t="str">
        <f t="shared" si="9"/>
        <v>PKG#10115</v>
      </c>
      <c r="E321">
        <v>44182</v>
      </c>
      <c r="F321">
        <v>1392185.4447908048</v>
      </c>
    </row>
    <row r="322" spans="1:6" x14ac:dyDescent="0.3">
      <c r="A322" t="s">
        <v>37</v>
      </c>
      <c r="B322">
        <v>19</v>
      </c>
      <c r="C322">
        <f t="shared" si="8"/>
        <v>19</v>
      </c>
      <c r="D322" t="str">
        <f t="shared" si="9"/>
        <v>Mivida-PK#14019</v>
      </c>
      <c r="E322">
        <v>44186</v>
      </c>
      <c r="F322">
        <v>8885358.6191255152</v>
      </c>
    </row>
    <row r="323" spans="1:6" x14ac:dyDescent="0.3">
      <c r="A323" t="s">
        <v>9</v>
      </c>
      <c r="B323">
        <v>38</v>
      </c>
      <c r="C323">
        <f t="shared" ref="C323:C386" si="10">ROUNDDOWN(B323,0)</f>
        <v>38</v>
      </c>
      <c r="D323" t="str">
        <f t="shared" ref="D323:D386" si="11">A323&amp;C323</f>
        <v>Royal City38</v>
      </c>
      <c r="E323">
        <v>44201</v>
      </c>
      <c r="F323">
        <v>3838809.886497438</v>
      </c>
    </row>
    <row r="324" spans="1:6" x14ac:dyDescent="0.3">
      <c r="A324" t="s">
        <v>43</v>
      </c>
      <c r="B324">
        <v>17</v>
      </c>
      <c r="C324">
        <f t="shared" si="10"/>
        <v>17</v>
      </c>
      <c r="D324" t="str">
        <f t="shared" si="11"/>
        <v>Royal City - Landscape17</v>
      </c>
      <c r="E324">
        <v>44201</v>
      </c>
      <c r="F324">
        <v>1883835.4255262166</v>
      </c>
    </row>
    <row r="325" spans="1:6" x14ac:dyDescent="0.3">
      <c r="A325" t="s">
        <v>55</v>
      </c>
      <c r="B325">
        <v>11</v>
      </c>
      <c r="C325">
        <f t="shared" si="10"/>
        <v>11</v>
      </c>
      <c r="D325" t="str">
        <f t="shared" si="11"/>
        <v>PH.2-El Sewedy Uni. - Finishes11</v>
      </c>
      <c r="E325">
        <v>44186</v>
      </c>
      <c r="F325">
        <v>13851401.199999999</v>
      </c>
    </row>
    <row r="326" spans="1:6" x14ac:dyDescent="0.3">
      <c r="A326" t="s">
        <v>58</v>
      </c>
      <c r="B326">
        <v>3</v>
      </c>
      <c r="C326">
        <f t="shared" si="10"/>
        <v>3</v>
      </c>
      <c r="D326" t="str">
        <f t="shared" si="11"/>
        <v>AEON3</v>
      </c>
      <c r="E326">
        <v>44200</v>
      </c>
      <c r="F326">
        <v>780253.06769381696</v>
      </c>
    </row>
    <row r="327" spans="1:6" x14ac:dyDescent="0.3">
      <c r="A327" t="s">
        <v>59</v>
      </c>
      <c r="B327">
        <v>2</v>
      </c>
      <c r="C327">
        <f t="shared" si="10"/>
        <v>2</v>
      </c>
      <c r="D327" t="str">
        <f t="shared" si="11"/>
        <v>ORA - ZED2</v>
      </c>
      <c r="E327">
        <v>44202</v>
      </c>
      <c r="F327">
        <v>37827388.660140298</v>
      </c>
    </row>
    <row r="328" spans="1:6" x14ac:dyDescent="0.3">
      <c r="A328" t="s">
        <v>37</v>
      </c>
      <c r="B328">
        <v>20</v>
      </c>
      <c r="C328">
        <f t="shared" si="10"/>
        <v>20</v>
      </c>
      <c r="D328" t="str">
        <f t="shared" si="11"/>
        <v>Mivida-PK#14020</v>
      </c>
      <c r="E328">
        <v>44231</v>
      </c>
      <c r="F328">
        <v>5084359.8247633427</v>
      </c>
    </row>
    <row r="329" spans="1:6" x14ac:dyDescent="0.3">
      <c r="A329" t="s">
        <v>50</v>
      </c>
      <c r="B329">
        <v>15</v>
      </c>
      <c r="C329">
        <f t="shared" si="10"/>
        <v>15</v>
      </c>
      <c r="D329" t="str">
        <f t="shared" si="11"/>
        <v>CFC15</v>
      </c>
      <c r="E329">
        <v>44249</v>
      </c>
      <c r="F329">
        <v>40379659.898477204</v>
      </c>
    </row>
    <row r="330" spans="1:6" x14ac:dyDescent="0.3">
      <c r="A330" t="s">
        <v>43</v>
      </c>
      <c r="B330">
        <v>18</v>
      </c>
      <c r="C330">
        <f t="shared" si="10"/>
        <v>18</v>
      </c>
      <c r="D330" t="str">
        <f t="shared" si="11"/>
        <v>Royal City - Landscape18</v>
      </c>
      <c r="E330">
        <v>44230</v>
      </c>
      <c r="F330">
        <v>819297.08162349463</v>
      </c>
    </row>
    <row r="331" spans="1:6" x14ac:dyDescent="0.3">
      <c r="A331" t="s">
        <v>9</v>
      </c>
      <c r="B331">
        <v>39</v>
      </c>
      <c r="C331">
        <f t="shared" si="10"/>
        <v>39</v>
      </c>
      <c r="D331" t="str">
        <f t="shared" si="11"/>
        <v>Royal City39</v>
      </c>
      <c r="E331">
        <v>44230</v>
      </c>
      <c r="F331">
        <v>1002773.1925886869</v>
      </c>
    </row>
    <row r="332" spans="1:6" x14ac:dyDescent="0.3">
      <c r="A332" t="s">
        <v>29</v>
      </c>
      <c r="B332">
        <v>16</v>
      </c>
      <c r="C332">
        <f t="shared" si="10"/>
        <v>16</v>
      </c>
      <c r="D332" t="str">
        <f t="shared" si="11"/>
        <v>PKG#14416</v>
      </c>
      <c r="E332">
        <v>44256</v>
      </c>
      <c r="F332">
        <v>1132971.99</v>
      </c>
    </row>
    <row r="333" spans="1:6" x14ac:dyDescent="0.3">
      <c r="A333" t="s">
        <v>59</v>
      </c>
      <c r="B333">
        <v>3</v>
      </c>
      <c r="C333">
        <f t="shared" si="10"/>
        <v>3</v>
      </c>
      <c r="D333" t="str">
        <f t="shared" si="11"/>
        <v>ORA - ZED3</v>
      </c>
      <c r="E333">
        <v>44244</v>
      </c>
      <c r="F333">
        <v>28404325.826000001</v>
      </c>
    </row>
    <row r="334" spans="1:6" x14ac:dyDescent="0.3">
      <c r="A334" t="s">
        <v>50</v>
      </c>
      <c r="B334">
        <v>16</v>
      </c>
      <c r="C334">
        <f t="shared" si="10"/>
        <v>16</v>
      </c>
      <c r="D334" t="str">
        <f t="shared" si="11"/>
        <v>CFC16</v>
      </c>
      <c r="E334">
        <v>44276</v>
      </c>
      <c r="F334">
        <v>22871121.149999999</v>
      </c>
    </row>
    <row r="335" spans="1:6" x14ac:dyDescent="0.3">
      <c r="A335" t="s">
        <v>37</v>
      </c>
      <c r="B335">
        <v>21</v>
      </c>
      <c r="C335">
        <f t="shared" si="10"/>
        <v>21</v>
      </c>
      <c r="D335" t="str">
        <f t="shared" si="11"/>
        <v>Mivida-PK#14021</v>
      </c>
      <c r="E335">
        <v>44244</v>
      </c>
      <c r="F335">
        <v>8185193.8343963921</v>
      </c>
    </row>
    <row r="336" spans="1:6" x14ac:dyDescent="0.3">
      <c r="A336" t="s">
        <v>64</v>
      </c>
      <c r="B336">
        <v>1</v>
      </c>
      <c r="C336">
        <f t="shared" si="10"/>
        <v>1</v>
      </c>
      <c r="D336" t="str">
        <f t="shared" si="11"/>
        <v>HQ - CFC1</v>
      </c>
      <c r="E336">
        <v>44249</v>
      </c>
      <c r="F336">
        <v>6847513.7311428571</v>
      </c>
    </row>
    <row r="337" spans="1:6" x14ac:dyDescent="0.3">
      <c r="A337" t="s">
        <v>43</v>
      </c>
      <c r="B337">
        <v>19</v>
      </c>
      <c r="C337">
        <f t="shared" si="10"/>
        <v>19</v>
      </c>
      <c r="D337" t="str">
        <f t="shared" si="11"/>
        <v>Royal City - Landscape19</v>
      </c>
      <c r="E337">
        <v>44257</v>
      </c>
      <c r="F337">
        <v>1116339.8934675306</v>
      </c>
    </row>
    <row r="338" spans="1:6" x14ac:dyDescent="0.3">
      <c r="A338" t="s">
        <v>55</v>
      </c>
      <c r="B338">
        <v>12</v>
      </c>
      <c r="C338">
        <f t="shared" si="10"/>
        <v>12</v>
      </c>
      <c r="D338" t="str">
        <f t="shared" si="11"/>
        <v>PH.2-El Sewedy Uni. - Finishes12</v>
      </c>
      <c r="E338">
        <v>44271</v>
      </c>
      <c r="F338">
        <v>26122387</v>
      </c>
    </row>
    <row r="339" spans="1:6" x14ac:dyDescent="0.3">
      <c r="A339" t="s">
        <v>50</v>
      </c>
      <c r="B339">
        <v>17</v>
      </c>
      <c r="C339">
        <f t="shared" si="10"/>
        <v>17</v>
      </c>
      <c r="D339" t="str">
        <f t="shared" si="11"/>
        <v>CFC17</v>
      </c>
      <c r="E339">
        <v>44280</v>
      </c>
      <c r="F339">
        <v>15047803.359999999</v>
      </c>
    </row>
    <row r="340" spans="1:6" x14ac:dyDescent="0.3">
      <c r="A340" t="s">
        <v>50</v>
      </c>
      <c r="B340">
        <v>18</v>
      </c>
      <c r="C340">
        <f t="shared" si="10"/>
        <v>18</v>
      </c>
      <c r="D340" t="str">
        <f t="shared" si="11"/>
        <v>CFC18</v>
      </c>
      <c r="E340">
        <v>44292</v>
      </c>
      <c r="F340">
        <v>12196441.109999999</v>
      </c>
    </row>
    <row r="341" spans="1:6" x14ac:dyDescent="0.3">
      <c r="A341" t="s">
        <v>59</v>
      </c>
      <c r="B341">
        <v>4</v>
      </c>
      <c r="C341">
        <f t="shared" si="10"/>
        <v>4</v>
      </c>
      <c r="D341" t="str">
        <f t="shared" si="11"/>
        <v>ORA - ZED4</v>
      </c>
      <c r="E341">
        <v>44279</v>
      </c>
      <c r="F341">
        <v>21185755.528000001</v>
      </c>
    </row>
    <row r="342" spans="1:6" x14ac:dyDescent="0.3">
      <c r="A342" t="s">
        <v>64</v>
      </c>
      <c r="B342">
        <v>2</v>
      </c>
      <c r="C342">
        <f t="shared" si="10"/>
        <v>2</v>
      </c>
      <c r="D342" t="str">
        <f t="shared" si="11"/>
        <v>HQ - CFC2</v>
      </c>
      <c r="E342">
        <v>44277</v>
      </c>
      <c r="F342">
        <v>8021127.9400000004</v>
      </c>
    </row>
    <row r="343" spans="1:6" x14ac:dyDescent="0.3">
      <c r="A343" t="s">
        <v>32</v>
      </c>
      <c r="B343">
        <v>24</v>
      </c>
      <c r="C343">
        <f t="shared" si="10"/>
        <v>24</v>
      </c>
      <c r="D343" t="str">
        <f t="shared" si="11"/>
        <v>Sodic Eastown24</v>
      </c>
      <c r="E343">
        <v>44284</v>
      </c>
      <c r="F343">
        <v>17436083.379999999</v>
      </c>
    </row>
    <row r="344" spans="1:6" x14ac:dyDescent="0.3">
      <c r="A344" t="s">
        <v>9</v>
      </c>
      <c r="B344">
        <v>40</v>
      </c>
      <c r="C344">
        <f t="shared" si="10"/>
        <v>40</v>
      </c>
      <c r="D344" t="str">
        <f t="shared" si="11"/>
        <v>Royal City40</v>
      </c>
      <c r="E344">
        <v>44298</v>
      </c>
      <c r="F344">
        <v>5979686.671603322</v>
      </c>
    </row>
    <row r="345" spans="1:6" x14ac:dyDescent="0.3">
      <c r="A345" t="s">
        <v>43</v>
      </c>
      <c r="B345">
        <v>20</v>
      </c>
      <c r="C345">
        <f t="shared" si="10"/>
        <v>20</v>
      </c>
      <c r="D345" t="str">
        <f t="shared" si="11"/>
        <v>Royal City - Landscape20</v>
      </c>
      <c r="E345">
        <v>44298</v>
      </c>
      <c r="F345">
        <v>1105876.6944467127</v>
      </c>
    </row>
    <row r="346" spans="1:6" x14ac:dyDescent="0.3">
      <c r="A346" t="s">
        <v>50</v>
      </c>
      <c r="B346">
        <v>19</v>
      </c>
      <c r="C346">
        <f t="shared" si="10"/>
        <v>19</v>
      </c>
      <c r="D346" t="str">
        <f t="shared" si="11"/>
        <v>CFC19</v>
      </c>
      <c r="E346">
        <v>44306</v>
      </c>
      <c r="F346">
        <v>14008565.710000001</v>
      </c>
    </row>
    <row r="347" spans="1:6" x14ac:dyDescent="0.3">
      <c r="A347" t="s">
        <v>50</v>
      </c>
      <c r="B347">
        <v>20</v>
      </c>
      <c r="C347">
        <f t="shared" si="10"/>
        <v>20</v>
      </c>
      <c r="D347" t="str">
        <f t="shared" si="11"/>
        <v>CFC20</v>
      </c>
      <c r="E347">
        <v>44340</v>
      </c>
      <c r="F347">
        <v>23721354.77</v>
      </c>
    </row>
    <row r="348" spans="1:6" x14ac:dyDescent="0.3">
      <c r="A348" t="s">
        <v>59</v>
      </c>
      <c r="B348">
        <v>5</v>
      </c>
      <c r="C348">
        <f t="shared" si="10"/>
        <v>5</v>
      </c>
      <c r="D348" t="str">
        <f t="shared" si="11"/>
        <v>ORA - ZED5</v>
      </c>
      <c r="E348">
        <v>44339</v>
      </c>
      <c r="F348">
        <v>35278804.663693979</v>
      </c>
    </row>
    <row r="349" spans="1:6" x14ac:dyDescent="0.3">
      <c r="A349" t="s">
        <v>64</v>
      </c>
      <c r="B349">
        <v>3</v>
      </c>
      <c r="C349">
        <f t="shared" si="10"/>
        <v>3</v>
      </c>
      <c r="D349" t="str">
        <f t="shared" si="11"/>
        <v>HQ - CFC3</v>
      </c>
      <c r="E349">
        <v>44301</v>
      </c>
      <c r="F349">
        <v>8213719.7599999998</v>
      </c>
    </row>
    <row r="350" spans="1:6" x14ac:dyDescent="0.3">
      <c r="A350" t="s">
        <v>37</v>
      </c>
      <c r="B350">
        <v>23</v>
      </c>
      <c r="C350">
        <f t="shared" si="10"/>
        <v>23</v>
      </c>
      <c r="D350" t="str">
        <f t="shared" si="11"/>
        <v>Mivida-PK#14023</v>
      </c>
      <c r="E350">
        <v>44327</v>
      </c>
      <c r="F350">
        <v>1458682.9493849874</v>
      </c>
    </row>
    <row r="351" spans="1:6" x14ac:dyDescent="0.3">
      <c r="A351" t="s">
        <v>64</v>
      </c>
      <c r="B351">
        <v>4</v>
      </c>
      <c r="C351">
        <f t="shared" si="10"/>
        <v>4</v>
      </c>
      <c r="D351" t="str">
        <f t="shared" si="11"/>
        <v>HQ - CFC4</v>
      </c>
      <c r="E351">
        <v>44342</v>
      </c>
      <c r="F351">
        <v>7815807.6399999997</v>
      </c>
    </row>
    <row r="352" spans="1:6" x14ac:dyDescent="0.3">
      <c r="A352" t="s">
        <v>50</v>
      </c>
      <c r="B352">
        <v>21</v>
      </c>
      <c r="C352">
        <f t="shared" si="10"/>
        <v>21</v>
      </c>
      <c r="D352" t="str">
        <f t="shared" si="11"/>
        <v>CFC21</v>
      </c>
      <c r="E352">
        <v>44364</v>
      </c>
      <c r="F352">
        <v>17156225.129999999</v>
      </c>
    </row>
    <row r="353" spans="1:6" x14ac:dyDescent="0.3">
      <c r="A353" t="s">
        <v>50</v>
      </c>
      <c r="B353">
        <v>22</v>
      </c>
      <c r="C353">
        <f t="shared" si="10"/>
        <v>22</v>
      </c>
      <c r="D353" t="str">
        <f t="shared" si="11"/>
        <v>CFC22</v>
      </c>
      <c r="E353">
        <v>44376</v>
      </c>
      <c r="F353">
        <v>13410069.82</v>
      </c>
    </row>
    <row r="354" spans="1:6" x14ac:dyDescent="0.3">
      <c r="A354" t="s">
        <v>59</v>
      </c>
      <c r="B354">
        <v>6</v>
      </c>
      <c r="C354">
        <f t="shared" si="10"/>
        <v>6</v>
      </c>
      <c r="D354" t="str">
        <f t="shared" si="11"/>
        <v>ORA - ZED6</v>
      </c>
      <c r="E354">
        <v>44343</v>
      </c>
      <c r="F354">
        <v>4544122.0162255466</v>
      </c>
    </row>
    <row r="355" spans="1:6" x14ac:dyDescent="0.3">
      <c r="A355" t="s">
        <v>71</v>
      </c>
      <c r="B355">
        <v>1</v>
      </c>
      <c r="C355">
        <f t="shared" si="10"/>
        <v>1</v>
      </c>
      <c r="D355" t="str">
        <f t="shared" si="11"/>
        <v>EGAT Pelletizing Plant1</v>
      </c>
      <c r="E355">
        <v>44362</v>
      </c>
      <c r="F355">
        <v>4887819.25</v>
      </c>
    </row>
    <row r="356" spans="1:6" x14ac:dyDescent="0.3">
      <c r="A356" t="s">
        <v>72</v>
      </c>
      <c r="B356">
        <v>1</v>
      </c>
      <c r="C356">
        <f t="shared" si="10"/>
        <v>1</v>
      </c>
      <c r="D356" t="str">
        <f t="shared" si="11"/>
        <v>EGAT Pelletizing Plant-Water Tank1</v>
      </c>
      <c r="E356">
        <v>44369</v>
      </c>
      <c r="F356">
        <v>3438202.99</v>
      </c>
    </row>
    <row r="357" spans="1:6" x14ac:dyDescent="0.3">
      <c r="A357" t="s">
        <v>9</v>
      </c>
      <c r="B357">
        <v>41</v>
      </c>
      <c r="C357">
        <f t="shared" si="10"/>
        <v>41</v>
      </c>
      <c r="D357" t="str">
        <f t="shared" si="11"/>
        <v>Royal City41</v>
      </c>
      <c r="E357">
        <v>44501</v>
      </c>
      <c r="F357">
        <v>5714023.3138359785</v>
      </c>
    </row>
    <row r="358" spans="1:6" x14ac:dyDescent="0.3">
      <c r="A358" t="s">
        <v>55</v>
      </c>
      <c r="B358">
        <v>13</v>
      </c>
      <c r="C358">
        <f t="shared" si="10"/>
        <v>13</v>
      </c>
      <c r="D358" t="str">
        <f t="shared" si="11"/>
        <v>PH.2-El Sewedy Uni. - Finishes13</v>
      </c>
      <c r="E358">
        <v>44678</v>
      </c>
      <c r="F358">
        <v>19693398.5</v>
      </c>
    </row>
    <row r="359" spans="1:6" x14ac:dyDescent="0.3">
      <c r="A359" t="s">
        <v>43</v>
      </c>
      <c r="B359">
        <v>21</v>
      </c>
      <c r="C359">
        <f t="shared" si="10"/>
        <v>21</v>
      </c>
      <c r="D359" t="str">
        <f t="shared" si="11"/>
        <v>Royal City - Landscape21</v>
      </c>
      <c r="E359">
        <v>44390</v>
      </c>
      <c r="F359">
        <v>3011690.98</v>
      </c>
    </row>
    <row r="360" spans="1:6" x14ac:dyDescent="0.3">
      <c r="A360" t="s">
        <v>74</v>
      </c>
      <c r="B360">
        <v>1</v>
      </c>
      <c r="C360">
        <f t="shared" si="10"/>
        <v>1</v>
      </c>
      <c r="D360" t="str">
        <f t="shared" si="11"/>
        <v>EGAT Pelletizing Plant-MEP1</v>
      </c>
      <c r="E360">
        <v>44433</v>
      </c>
      <c r="F360">
        <v>2112577.42</v>
      </c>
    </row>
    <row r="361" spans="1:6" x14ac:dyDescent="0.3">
      <c r="A361" t="s">
        <v>71</v>
      </c>
      <c r="B361">
        <v>2</v>
      </c>
      <c r="C361">
        <f t="shared" si="10"/>
        <v>2</v>
      </c>
      <c r="D361" t="str">
        <f t="shared" si="11"/>
        <v>EGAT Pelletizing Plant2</v>
      </c>
      <c r="E361">
        <v>44389</v>
      </c>
      <c r="F361">
        <v>10124222.67</v>
      </c>
    </row>
    <row r="362" spans="1:6" x14ac:dyDescent="0.3">
      <c r="A362" t="s">
        <v>50</v>
      </c>
      <c r="B362">
        <v>23</v>
      </c>
      <c r="C362">
        <f t="shared" si="10"/>
        <v>23</v>
      </c>
      <c r="D362" t="str">
        <f t="shared" si="11"/>
        <v>CFC23</v>
      </c>
      <c r="E362">
        <v>44426</v>
      </c>
      <c r="F362">
        <v>15440458.92</v>
      </c>
    </row>
    <row r="363" spans="1:6" x14ac:dyDescent="0.3">
      <c r="A363" t="s">
        <v>60</v>
      </c>
      <c r="B363">
        <v>7</v>
      </c>
      <c r="C363">
        <f t="shared" si="10"/>
        <v>7</v>
      </c>
      <c r="D363" t="str">
        <f t="shared" si="11"/>
        <v>Katameya - Creeks7</v>
      </c>
      <c r="E363">
        <v>44404</v>
      </c>
      <c r="F363">
        <v>44596069.780000001</v>
      </c>
    </row>
    <row r="364" spans="1:6" x14ac:dyDescent="0.3">
      <c r="A364" t="s">
        <v>66</v>
      </c>
      <c r="B364">
        <v>6</v>
      </c>
      <c r="C364">
        <f t="shared" si="10"/>
        <v>6</v>
      </c>
      <c r="D364" t="str">
        <f t="shared" si="11"/>
        <v>PKG#1786</v>
      </c>
      <c r="F364">
        <v>4030279.0302813053</v>
      </c>
    </row>
    <row r="365" spans="1:6" x14ac:dyDescent="0.3">
      <c r="A365" t="s">
        <v>72</v>
      </c>
      <c r="B365">
        <v>2</v>
      </c>
      <c r="C365">
        <f t="shared" si="10"/>
        <v>2</v>
      </c>
      <c r="D365" t="str">
        <f t="shared" si="11"/>
        <v>EGAT Pelletizing Plant-Water Tank2</v>
      </c>
      <c r="E365">
        <v>44389</v>
      </c>
      <c r="F365">
        <v>2130019.2799999998</v>
      </c>
    </row>
    <row r="366" spans="1:6" x14ac:dyDescent="0.3">
      <c r="A366" t="s">
        <v>50</v>
      </c>
      <c r="B366">
        <v>24</v>
      </c>
      <c r="C366">
        <f t="shared" si="10"/>
        <v>24</v>
      </c>
      <c r="D366" t="str">
        <f t="shared" si="11"/>
        <v>CFC24</v>
      </c>
      <c r="E366">
        <v>44462</v>
      </c>
      <c r="F366">
        <v>7464840.3499999996</v>
      </c>
    </row>
    <row r="367" spans="1:6" x14ac:dyDescent="0.3">
      <c r="A367" t="s">
        <v>70</v>
      </c>
      <c r="B367">
        <v>18</v>
      </c>
      <c r="C367">
        <f t="shared" si="10"/>
        <v>18</v>
      </c>
      <c r="D367" t="str">
        <f t="shared" si="11"/>
        <v>PKG#17718</v>
      </c>
      <c r="E367">
        <v>44440</v>
      </c>
      <c r="F367">
        <v>15056356.09</v>
      </c>
    </row>
    <row r="368" spans="1:6" x14ac:dyDescent="0.3">
      <c r="A368" t="s">
        <v>71</v>
      </c>
      <c r="B368">
        <v>3</v>
      </c>
      <c r="C368">
        <f t="shared" si="10"/>
        <v>3</v>
      </c>
      <c r="D368" t="str">
        <f t="shared" si="11"/>
        <v>EGAT Pelletizing Plant3</v>
      </c>
      <c r="E368">
        <v>44427</v>
      </c>
      <c r="F368">
        <v>4165165.88</v>
      </c>
    </row>
    <row r="369" spans="1:6" x14ac:dyDescent="0.3">
      <c r="A369" t="s">
        <v>72</v>
      </c>
      <c r="B369">
        <v>3</v>
      </c>
      <c r="C369">
        <f t="shared" si="10"/>
        <v>3</v>
      </c>
      <c r="D369" t="str">
        <f t="shared" si="11"/>
        <v>EGAT Pelletizing Plant-Water Tank3</v>
      </c>
      <c r="E369">
        <v>44427</v>
      </c>
      <c r="F369">
        <v>761625.75</v>
      </c>
    </row>
    <row r="370" spans="1:6" x14ac:dyDescent="0.3">
      <c r="A370" t="s">
        <v>70</v>
      </c>
      <c r="B370">
        <v>19</v>
      </c>
      <c r="C370">
        <f t="shared" si="10"/>
        <v>19</v>
      </c>
      <c r="D370" t="str">
        <f t="shared" si="11"/>
        <v>PKG#17719</v>
      </c>
      <c r="F370">
        <v>-1E-3</v>
      </c>
    </row>
    <row r="371" spans="1:6" x14ac:dyDescent="0.3">
      <c r="A371" t="s">
        <v>70</v>
      </c>
      <c r="B371">
        <v>20</v>
      </c>
      <c r="C371">
        <f t="shared" si="10"/>
        <v>20</v>
      </c>
      <c r="D371" t="str">
        <f t="shared" si="11"/>
        <v>PKG#17720</v>
      </c>
      <c r="F371">
        <v>-1E-3</v>
      </c>
    </row>
    <row r="372" spans="1:6" x14ac:dyDescent="0.3">
      <c r="A372" t="s">
        <v>59</v>
      </c>
      <c r="B372">
        <v>9</v>
      </c>
      <c r="C372">
        <f t="shared" si="10"/>
        <v>9</v>
      </c>
      <c r="D372" t="str">
        <f t="shared" si="11"/>
        <v>ORA - ZED9</v>
      </c>
      <c r="E372">
        <v>44448</v>
      </c>
      <c r="F372">
        <v>26728065.129999999</v>
      </c>
    </row>
    <row r="373" spans="1:6" x14ac:dyDescent="0.3">
      <c r="A373" t="s">
        <v>50</v>
      </c>
      <c r="B373">
        <v>25</v>
      </c>
      <c r="C373">
        <f t="shared" si="10"/>
        <v>25</v>
      </c>
      <c r="D373" t="str">
        <f t="shared" si="11"/>
        <v>CFC25</v>
      </c>
      <c r="E373">
        <v>44494</v>
      </c>
      <c r="F373">
        <v>9682524.4700000007</v>
      </c>
    </row>
    <row r="374" spans="1:6" x14ac:dyDescent="0.3">
      <c r="A374" t="s">
        <v>70</v>
      </c>
      <c r="B374">
        <v>21</v>
      </c>
      <c r="C374">
        <f t="shared" si="10"/>
        <v>21</v>
      </c>
      <c r="D374" t="str">
        <f t="shared" si="11"/>
        <v>PKG#17721</v>
      </c>
      <c r="F374">
        <v>-1E-4</v>
      </c>
    </row>
    <row r="375" spans="1:6" x14ac:dyDescent="0.3">
      <c r="A375" t="s">
        <v>63</v>
      </c>
      <c r="B375">
        <v>9</v>
      </c>
      <c r="C375">
        <f t="shared" si="10"/>
        <v>9</v>
      </c>
      <c r="D375" t="str">
        <f t="shared" si="11"/>
        <v>Ring Road - Mounib9</v>
      </c>
      <c r="F375">
        <v>3856121.55</v>
      </c>
    </row>
    <row r="376" spans="1:6" x14ac:dyDescent="0.3">
      <c r="A376" t="s">
        <v>63</v>
      </c>
      <c r="B376">
        <v>10</v>
      </c>
      <c r="C376">
        <f t="shared" si="10"/>
        <v>10</v>
      </c>
      <c r="D376" t="str">
        <f t="shared" si="11"/>
        <v>Ring Road - Mounib10</v>
      </c>
      <c r="F376">
        <v>12662306</v>
      </c>
    </row>
    <row r="377" spans="1:6" x14ac:dyDescent="0.3">
      <c r="A377" t="s">
        <v>70</v>
      </c>
      <c r="B377">
        <v>22</v>
      </c>
      <c r="C377">
        <f t="shared" si="10"/>
        <v>22</v>
      </c>
      <c r="D377" t="str">
        <f t="shared" si="11"/>
        <v>PKG#17722</v>
      </c>
      <c r="F377">
        <v>-1E-4</v>
      </c>
    </row>
    <row r="378" spans="1:6" x14ac:dyDescent="0.3">
      <c r="A378" t="s">
        <v>72</v>
      </c>
      <c r="B378">
        <v>4</v>
      </c>
      <c r="C378">
        <f t="shared" si="10"/>
        <v>4</v>
      </c>
      <c r="D378" t="str">
        <f t="shared" si="11"/>
        <v>EGAT Pelletizing Plant-Water Tank4</v>
      </c>
      <c r="E378">
        <v>44444</v>
      </c>
      <c r="F378">
        <v>804482.15</v>
      </c>
    </row>
    <row r="379" spans="1:6" x14ac:dyDescent="0.3">
      <c r="A379" t="s">
        <v>71</v>
      </c>
      <c r="B379">
        <v>4</v>
      </c>
      <c r="C379">
        <f t="shared" si="10"/>
        <v>4</v>
      </c>
      <c r="D379" t="str">
        <f t="shared" si="11"/>
        <v>EGAT Pelletizing Plant4</v>
      </c>
      <c r="E379">
        <v>44466</v>
      </c>
      <c r="F379">
        <v>6104444.1699999999</v>
      </c>
    </row>
    <row r="380" spans="1:6" x14ac:dyDescent="0.3">
      <c r="A380" t="s">
        <v>63</v>
      </c>
      <c r="B380">
        <v>11</v>
      </c>
      <c r="C380">
        <f t="shared" si="10"/>
        <v>11</v>
      </c>
      <c r="D380" t="str">
        <f t="shared" si="11"/>
        <v>Ring Road - Mounib11</v>
      </c>
      <c r="E380">
        <v>44446</v>
      </c>
      <c r="F380">
        <v>19857247.18705</v>
      </c>
    </row>
    <row r="381" spans="1:6" x14ac:dyDescent="0.3">
      <c r="A381" t="s">
        <v>50</v>
      </c>
      <c r="B381">
        <v>26</v>
      </c>
      <c r="C381">
        <f t="shared" si="10"/>
        <v>26</v>
      </c>
      <c r="D381" t="str">
        <f t="shared" si="11"/>
        <v>CFC26</v>
      </c>
      <c r="E381">
        <v>44518</v>
      </c>
      <c r="F381">
        <v>2397254.3032504916</v>
      </c>
    </row>
    <row r="382" spans="1:6" x14ac:dyDescent="0.3">
      <c r="A382" t="s">
        <v>64</v>
      </c>
      <c r="B382">
        <v>7</v>
      </c>
      <c r="C382">
        <f t="shared" si="10"/>
        <v>7</v>
      </c>
      <c r="D382" t="str">
        <f t="shared" si="11"/>
        <v>HQ - CFC7</v>
      </c>
      <c r="E382">
        <v>44448</v>
      </c>
      <c r="F382">
        <v>14942810.849165615</v>
      </c>
    </row>
    <row r="383" spans="1:6" x14ac:dyDescent="0.3">
      <c r="A383" t="s">
        <v>70</v>
      </c>
      <c r="B383">
        <v>23</v>
      </c>
      <c r="C383">
        <f t="shared" si="10"/>
        <v>23</v>
      </c>
      <c r="D383" t="str">
        <f t="shared" si="11"/>
        <v>PKG#17723</v>
      </c>
      <c r="F383">
        <v>-1E-4</v>
      </c>
    </row>
    <row r="384" spans="1:6" x14ac:dyDescent="0.3">
      <c r="A384" t="s">
        <v>65</v>
      </c>
      <c r="B384">
        <v>7</v>
      </c>
      <c r="C384">
        <f t="shared" si="10"/>
        <v>7</v>
      </c>
      <c r="D384" t="str">
        <f t="shared" si="11"/>
        <v>Ring Road - El Marg7</v>
      </c>
      <c r="F384">
        <v>25237352</v>
      </c>
    </row>
    <row r="385" spans="1:6" x14ac:dyDescent="0.3">
      <c r="A385" t="s">
        <v>59</v>
      </c>
      <c r="B385">
        <v>10</v>
      </c>
      <c r="C385">
        <f t="shared" si="10"/>
        <v>10</v>
      </c>
      <c r="D385" t="str">
        <f t="shared" si="11"/>
        <v>ORA - ZED10</v>
      </c>
      <c r="E385">
        <v>44465</v>
      </c>
      <c r="F385">
        <v>29047725.550000001</v>
      </c>
    </row>
    <row r="386" spans="1:6" x14ac:dyDescent="0.3">
      <c r="A386" t="s">
        <v>70</v>
      </c>
      <c r="B386">
        <v>24</v>
      </c>
      <c r="C386">
        <f t="shared" si="10"/>
        <v>24</v>
      </c>
      <c r="D386" t="str">
        <f t="shared" si="11"/>
        <v>PKG#17724</v>
      </c>
      <c r="F386">
        <v>-1E-4</v>
      </c>
    </row>
    <row r="387" spans="1:6" x14ac:dyDescent="0.3">
      <c r="A387" t="s">
        <v>43</v>
      </c>
      <c r="B387">
        <v>22</v>
      </c>
      <c r="C387">
        <f t="shared" ref="C387:C450" si="12">ROUNDDOWN(B387,0)</f>
        <v>22</v>
      </c>
      <c r="D387" t="str">
        <f t="shared" ref="D387:D450" si="13">A387&amp;C387</f>
        <v>Royal City - Landscape22</v>
      </c>
      <c r="E387">
        <v>44501</v>
      </c>
      <c r="F387">
        <v>2526109.9</v>
      </c>
    </row>
    <row r="388" spans="1:6" x14ac:dyDescent="0.3">
      <c r="A388" t="s">
        <v>71</v>
      </c>
      <c r="B388">
        <v>5</v>
      </c>
      <c r="C388">
        <f t="shared" si="12"/>
        <v>5</v>
      </c>
      <c r="D388" t="str">
        <f t="shared" si="13"/>
        <v>EGAT Pelletizing Plant5</v>
      </c>
      <c r="E388">
        <v>44489</v>
      </c>
      <c r="F388">
        <v>14109093.060000001</v>
      </c>
    </row>
    <row r="389" spans="1:6" x14ac:dyDescent="0.3">
      <c r="A389" t="s">
        <v>72</v>
      </c>
      <c r="B389">
        <v>5</v>
      </c>
      <c r="C389">
        <f t="shared" si="12"/>
        <v>5</v>
      </c>
      <c r="D389" t="str">
        <f t="shared" si="13"/>
        <v>EGAT Pelletizing Plant-Water Tank5</v>
      </c>
      <c r="E389">
        <v>44481</v>
      </c>
      <c r="F389">
        <v>969774.05</v>
      </c>
    </row>
    <row r="390" spans="1:6" x14ac:dyDescent="0.3">
      <c r="A390" t="s">
        <v>70</v>
      </c>
      <c r="B390">
        <v>25</v>
      </c>
      <c r="C390">
        <f t="shared" si="12"/>
        <v>25</v>
      </c>
      <c r="D390" t="str">
        <f t="shared" si="13"/>
        <v>PKG#17725</v>
      </c>
      <c r="F390">
        <v>-1E-4</v>
      </c>
    </row>
    <row r="391" spans="1:6" x14ac:dyDescent="0.3">
      <c r="A391" t="s">
        <v>75</v>
      </c>
      <c r="B391">
        <v>1</v>
      </c>
      <c r="C391">
        <f t="shared" si="12"/>
        <v>1</v>
      </c>
      <c r="D391" t="str">
        <f t="shared" si="13"/>
        <v>ORA - ZED - ph.021</v>
      </c>
      <c r="E391">
        <v>44482</v>
      </c>
      <c r="F391">
        <v>14536703.837057948</v>
      </c>
    </row>
    <row r="392" spans="1:6" x14ac:dyDescent="0.3">
      <c r="A392" t="s">
        <v>64</v>
      </c>
      <c r="B392">
        <v>8</v>
      </c>
      <c r="C392">
        <f t="shared" si="12"/>
        <v>8</v>
      </c>
      <c r="D392" t="str">
        <f t="shared" si="13"/>
        <v>HQ - CFC8</v>
      </c>
      <c r="E392">
        <v>44482</v>
      </c>
      <c r="F392">
        <v>10059001.5</v>
      </c>
    </row>
    <row r="393" spans="1:6" x14ac:dyDescent="0.3">
      <c r="A393" t="s">
        <v>63</v>
      </c>
      <c r="B393">
        <v>12</v>
      </c>
      <c r="C393">
        <f t="shared" si="12"/>
        <v>12</v>
      </c>
      <c r="D393" t="str">
        <f t="shared" si="13"/>
        <v>Ring Road - Mounib12</v>
      </c>
      <c r="E393">
        <v>44485</v>
      </c>
      <c r="F393">
        <v>14886673.24</v>
      </c>
    </row>
    <row r="394" spans="1:6" x14ac:dyDescent="0.3">
      <c r="A394" t="s">
        <v>67</v>
      </c>
      <c r="B394">
        <v>7</v>
      </c>
      <c r="C394">
        <f t="shared" si="12"/>
        <v>7</v>
      </c>
      <c r="D394" t="str">
        <f t="shared" si="13"/>
        <v>Kafr Shokr 7</v>
      </c>
      <c r="F394">
        <v>25823994.7095</v>
      </c>
    </row>
    <row r="395" spans="1:6" x14ac:dyDescent="0.3">
      <c r="A395" t="s">
        <v>50</v>
      </c>
      <c r="B395">
        <v>27</v>
      </c>
      <c r="C395">
        <f t="shared" si="12"/>
        <v>27</v>
      </c>
      <c r="D395" t="str">
        <f t="shared" si="13"/>
        <v>CFC27</v>
      </c>
      <c r="E395">
        <v>44522</v>
      </c>
      <c r="F395">
        <v>10793868.550000001</v>
      </c>
    </row>
    <row r="396" spans="1:6" x14ac:dyDescent="0.3">
      <c r="A396" t="s">
        <v>70</v>
      </c>
      <c r="B396">
        <v>26</v>
      </c>
      <c r="C396">
        <f t="shared" si="12"/>
        <v>26</v>
      </c>
      <c r="D396" t="str">
        <f t="shared" si="13"/>
        <v>PKG#17726</v>
      </c>
      <c r="F396">
        <v>-1E-4</v>
      </c>
    </row>
    <row r="397" spans="1:6" x14ac:dyDescent="0.3">
      <c r="A397" t="s">
        <v>71</v>
      </c>
      <c r="B397">
        <v>6</v>
      </c>
      <c r="C397">
        <f t="shared" si="12"/>
        <v>6</v>
      </c>
      <c r="D397" t="str">
        <f t="shared" si="13"/>
        <v>EGAT Pelletizing Plant6</v>
      </c>
      <c r="E397">
        <v>44514</v>
      </c>
      <c r="F397">
        <v>10385277.48</v>
      </c>
    </row>
    <row r="398" spans="1:6" x14ac:dyDescent="0.3">
      <c r="A398" t="s">
        <v>72</v>
      </c>
      <c r="B398">
        <v>6</v>
      </c>
      <c r="C398">
        <f t="shared" si="12"/>
        <v>6</v>
      </c>
      <c r="D398" t="str">
        <f t="shared" si="13"/>
        <v>EGAT Pelletizing Plant-Water Tank6</v>
      </c>
      <c r="E398">
        <v>44509</v>
      </c>
      <c r="F398">
        <v>1537532.43</v>
      </c>
    </row>
    <row r="399" spans="1:6" x14ac:dyDescent="0.3">
      <c r="A399" t="s">
        <v>64</v>
      </c>
      <c r="B399">
        <v>9</v>
      </c>
      <c r="C399">
        <f t="shared" si="12"/>
        <v>9</v>
      </c>
      <c r="D399" t="str">
        <f t="shared" si="13"/>
        <v>HQ - CFC9</v>
      </c>
      <c r="E399">
        <v>44511</v>
      </c>
      <c r="F399">
        <v>17174919.859995853</v>
      </c>
    </row>
    <row r="400" spans="1:6" x14ac:dyDescent="0.3">
      <c r="A400" t="s">
        <v>43</v>
      </c>
      <c r="B400">
        <v>23</v>
      </c>
      <c r="C400">
        <f t="shared" si="12"/>
        <v>23</v>
      </c>
      <c r="D400" t="str">
        <f t="shared" si="13"/>
        <v>Royal City - Landscape23</v>
      </c>
      <c r="E400">
        <v>44970</v>
      </c>
      <c r="F400">
        <v>15313915.32</v>
      </c>
    </row>
    <row r="401" spans="1:6" x14ac:dyDescent="0.3">
      <c r="A401" t="s">
        <v>63</v>
      </c>
      <c r="B401">
        <v>13</v>
      </c>
      <c r="C401">
        <f t="shared" si="12"/>
        <v>13</v>
      </c>
      <c r="D401" t="str">
        <f t="shared" si="13"/>
        <v>Ring Road - Mounib13</v>
      </c>
      <c r="E401">
        <v>44513</v>
      </c>
      <c r="F401">
        <v>41814387.460000001</v>
      </c>
    </row>
    <row r="402" spans="1:6" x14ac:dyDescent="0.3">
      <c r="A402" t="s">
        <v>69</v>
      </c>
      <c r="B402">
        <v>3</v>
      </c>
      <c r="C402">
        <f t="shared" si="12"/>
        <v>3</v>
      </c>
      <c r="D402" t="str">
        <f t="shared" si="13"/>
        <v>Sports Hall - Finishes3</v>
      </c>
      <c r="E402">
        <v>44517</v>
      </c>
      <c r="F402">
        <v>77278617</v>
      </c>
    </row>
    <row r="403" spans="1:6" x14ac:dyDescent="0.3">
      <c r="A403" t="s">
        <v>75</v>
      </c>
      <c r="B403">
        <v>2</v>
      </c>
      <c r="C403">
        <f t="shared" si="12"/>
        <v>2</v>
      </c>
      <c r="D403" t="str">
        <f t="shared" si="13"/>
        <v>ORA - ZED - ph.022</v>
      </c>
      <c r="E403">
        <v>44514</v>
      </c>
      <c r="F403">
        <v>20471935.86744646</v>
      </c>
    </row>
    <row r="404" spans="1:6" x14ac:dyDescent="0.3">
      <c r="A404" t="s">
        <v>54</v>
      </c>
      <c r="B404">
        <v>15</v>
      </c>
      <c r="C404">
        <f t="shared" si="12"/>
        <v>15</v>
      </c>
      <c r="D404" t="str">
        <f t="shared" si="13"/>
        <v>PKG#16215</v>
      </c>
      <c r="E404">
        <v>44613</v>
      </c>
      <c r="F404">
        <v>3683579.28</v>
      </c>
    </row>
    <row r="405" spans="1:6" x14ac:dyDescent="0.3">
      <c r="A405" t="s">
        <v>67</v>
      </c>
      <c r="B405">
        <v>8</v>
      </c>
      <c r="C405">
        <f t="shared" si="12"/>
        <v>8</v>
      </c>
      <c r="D405" t="str">
        <f t="shared" si="13"/>
        <v>Kafr Shokr 8</v>
      </c>
      <c r="E405">
        <v>44555</v>
      </c>
      <c r="F405">
        <v>2028646.62</v>
      </c>
    </row>
    <row r="406" spans="1:6" x14ac:dyDescent="0.3">
      <c r="A406" t="s">
        <v>75</v>
      </c>
      <c r="B406">
        <v>3</v>
      </c>
      <c r="C406">
        <f t="shared" si="12"/>
        <v>3</v>
      </c>
      <c r="D406" t="str">
        <f t="shared" si="13"/>
        <v>ORA - ZED - ph.023</v>
      </c>
      <c r="E406">
        <v>44579</v>
      </c>
      <c r="F406">
        <v>9325143.2185741439</v>
      </c>
    </row>
    <row r="407" spans="1:6" x14ac:dyDescent="0.3">
      <c r="A407" t="s">
        <v>64</v>
      </c>
      <c r="B407">
        <v>10</v>
      </c>
      <c r="C407">
        <f t="shared" si="12"/>
        <v>10</v>
      </c>
      <c r="D407" t="str">
        <f t="shared" si="13"/>
        <v>HQ - CFC10</v>
      </c>
      <c r="E407">
        <v>44546</v>
      </c>
      <c r="F407">
        <v>7981881.9284200175</v>
      </c>
    </row>
    <row r="408" spans="1:6" x14ac:dyDescent="0.3">
      <c r="A408" t="s">
        <v>71</v>
      </c>
      <c r="B408">
        <v>7</v>
      </c>
      <c r="C408">
        <f t="shared" si="12"/>
        <v>7</v>
      </c>
      <c r="D408" t="str">
        <f t="shared" si="13"/>
        <v>EGAT Pelletizing Plant7</v>
      </c>
      <c r="E408">
        <v>44550</v>
      </c>
      <c r="F408">
        <v>13304274.449999999</v>
      </c>
    </row>
    <row r="409" spans="1:6" x14ac:dyDescent="0.3">
      <c r="A409" t="s">
        <v>72</v>
      </c>
      <c r="B409">
        <v>7</v>
      </c>
      <c r="C409">
        <f t="shared" si="12"/>
        <v>7</v>
      </c>
      <c r="D409" t="str">
        <f t="shared" si="13"/>
        <v>EGAT Pelletizing Plant-Water Tank7</v>
      </c>
      <c r="E409">
        <v>44539</v>
      </c>
      <c r="F409">
        <v>419715.76</v>
      </c>
    </row>
    <row r="410" spans="1:6" x14ac:dyDescent="0.3">
      <c r="A410" t="s">
        <v>70</v>
      </c>
      <c r="B410">
        <v>27</v>
      </c>
      <c r="C410">
        <f t="shared" si="12"/>
        <v>27</v>
      </c>
      <c r="D410" t="str">
        <f t="shared" si="13"/>
        <v>PKG#17727</v>
      </c>
      <c r="F410">
        <v>-1E-4</v>
      </c>
    </row>
    <row r="411" spans="1:6" x14ac:dyDescent="0.3">
      <c r="A411" t="s">
        <v>77</v>
      </c>
      <c r="B411">
        <v>1</v>
      </c>
      <c r="C411">
        <f t="shared" si="12"/>
        <v>1</v>
      </c>
      <c r="D411" t="str">
        <f t="shared" si="13"/>
        <v>PKG#177 - SWI 071</v>
      </c>
      <c r="F411">
        <v>1800000</v>
      </c>
    </row>
    <row r="412" spans="1:6" x14ac:dyDescent="0.3">
      <c r="A412" t="s">
        <v>73</v>
      </c>
      <c r="B412">
        <v>6</v>
      </c>
      <c r="C412">
        <f t="shared" si="12"/>
        <v>6</v>
      </c>
      <c r="D412" t="str">
        <f t="shared" si="13"/>
        <v>MDF Factory6</v>
      </c>
      <c r="E412">
        <v>44581</v>
      </c>
      <c r="F412">
        <v>17171193.315510381</v>
      </c>
    </row>
    <row r="413" spans="1:6" x14ac:dyDescent="0.3">
      <c r="A413" t="s">
        <v>62</v>
      </c>
      <c r="B413">
        <v>7</v>
      </c>
      <c r="C413">
        <f t="shared" si="12"/>
        <v>7</v>
      </c>
      <c r="D413" t="str">
        <f t="shared" si="13"/>
        <v>Sports Hall - Civil Works7</v>
      </c>
      <c r="F413">
        <v>12888184</v>
      </c>
    </row>
    <row r="414" spans="1:6" x14ac:dyDescent="0.3">
      <c r="A414" t="s">
        <v>75</v>
      </c>
      <c r="B414">
        <v>4</v>
      </c>
      <c r="C414">
        <f t="shared" si="12"/>
        <v>4</v>
      </c>
      <c r="D414" t="str">
        <f t="shared" si="13"/>
        <v>ORA - ZED - ph.024</v>
      </c>
      <c r="E414">
        <v>44570</v>
      </c>
      <c r="F414">
        <v>28860252.431590989</v>
      </c>
    </row>
    <row r="415" spans="1:6" x14ac:dyDescent="0.3">
      <c r="A415" t="s">
        <v>77</v>
      </c>
      <c r="B415">
        <v>2</v>
      </c>
      <c r="C415">
        <f t="shared" si="12"/>
        <v>2</v>
      </c>
      <c r="D415" t="str">
        <f t="shared" si="13"/>
        <v>PKG#177 - SWI 072</v>
      </c>
      <c r="F415">
        <v>4300000</v>
      </c>
    </row>
    <row r="416" spans="1:6" x14ac:dyDescent="0.3">
      <c r="A416" t="s">
        <v>71</v>
      </c>
      <c r="B416">
        <v>8</v>
      </c>
      <c r="C416">
        <f t="shared" si="12"/>
        <v>8</v>
      </c>
      <c r="D416" t="str">
        <f t="shared" si="13"/>
        <v>EGAT Pelletizing Plant8</v>
      </c>
      <c r="E416">
        <v>44579</v>
      </c>
      <c r="F416">
        <v>11576342.49</v>
      </c>
    </row>
    <row r="417" spans="1:6" x14ac:dyDescent="0.3">
      <c r="A417" t="s">
        <v>72</v>
      </c>
      <c r="B417">
        <v>8</v>
      </c>
      <c r="C417">
        <f t="shared" si="12"/>
        <v>8</v>
      </c>
      <c r="D417" t="str">
        <f t="shared" si="13"/>
        <v>EGAT Pelletizing Plant-Water Tank8</v>
      </c>
      <c r="E417">
        <v>44567</v>
      </c>
      <c r="F417">
        <v>322587.51</v>
      </c>
    </row>
    <row r="418" spans="1:6" x14ac:dyDescent="0.3">
      <c r="A418" t="s">
        <v>64</v>
      </c>
      <c r="B418">
        <v>11</v>
      </c>
      <c r="C418">
        <f t="shared" si="12"/>
        <v>11</v>
      </c>
      <c r="D418" t="str">
        <f t="shared" si="13"/>
        <v>HQ - CFC11</v>
      </c>
      <c r="E418">
        <v>44578</v>
      </c>
      <c r="F418">
        <v>17417402.132053819</v>
      </c>
    </row>
    <row r="419" spans="1:6" x14ac:dyDescent="0.3">
      <c r="A419" t="s">
        <v>78</v>
      </c>
      <c r="B419">
        <v>1</v>
      </c>
      <c r="C419">
        <f t="shared" si="12"/>
        <v>1</v>
      </c>
      <c r="D419" t="str">
        <f t="shared" si="13"/>
        <v>Sports Hall - Finishes - ADD.011</v>
      </c>
      <c r="E419">
        <v>44614</v>
      </c>
      <c r="F419">
        <v>5944418.3500000006</v>
      </c>
    </row>
    <row r="420" spans="1:6" x14ac:dyDescent="0.3">
      <c r="A420" t="s">
        <v>73</v>
      </c>
      <c r="B420">
        <v>7</v>
      </c>
      <c r="C420">
        <f t="shared" si="12"/>
        <v>7</v>
      </c>
      <c r="D420" t="str">
        <f t="shared" si="13"/>
        <v>MDF Factory7</v>
      </c>
      <c r="E420">
        <v>44594</v>
      </c>
      <c r="F420">
        <v>14851309.99</v>
      </c>
    </row>
    <row r="421" spans="1:6" x14ac:dyDescent="0.3">
      <c r="A421" t="s">
        <v>79</v>
      </c>
      <c r="B421">
        <v>1</v>
      </c>
      <c r="C421">
        <f t="shared" si="12"/>
        <v>1</v>
      </c>
      <c r="D421" t="str">
        <f t="shared" si="13"/>
        <v>Rolling Mill #4-TRAESUEZ1</v>
      </c>
      <c r="E421">
        <v>44620</v>
      </c>
      <c r="F421">
        <v>17181317.989999998</v>
      </c>
    </row>
    <row r="422" spans="1:6" x14ac:dyDescent="0.3">
      <c r="A422" t="s">
        <v>77</v>
      </c>
      <c r="B422">
        <v>3</v>
      </c>
      <c r="C422">
        <f t="shared" si="12"/>
        <v>3</v>
      </c>
      <c r="D422" t="str">
        <f t="shared" si="13"/>
        <v>PKG#177 - SWI 073</v>
      </c>
      <c r="F422">
        <v>5800000</v>
      </c>
    </row>
    <row r="423" spans="1:6" x14ac:dyDescent="0.3">
      <c r="A423" t="s">
        <v>67</v>
      </c>
      <c r="B423">
        <v>10</v>
      </c>
      <c r="C423">
        <f t="shared" si="12"/>
        <v>10</v>
      </c>
      <c r="D423" t="str">
        <f t="shared" si="13"/>
        <v>Kafr Shokr 10</v>
      </c>
      <c r="E423">
        <v>44830</v>
      </c>
      <c r="F423">
        <v>2301999.75</v>
      </c>
    </row>
    <row r="424" spans="1:6" x14ac:dyDescent="0.3">
      <c r="A424" t="s">
        <v>84</v>
      </c>
      <c r="B424">
        <v>1</v>
      </c>
      <c r="C424">
        <f t="shared" si="12"/>
        <v>1</v>
      </c>
      <c r="D424" t="str">
        <f t="shared" si="13"/>
        <v>New Giza Hospital1</v>
      </c>
      <c r="E424">
        <v>44606</v>
      </c>
      <c r="F424">
        <v>23504299.920000002</v>
      </c>
    </row>
    <row r="425" spans="1:6" x14ac:dyDescent="0.3">
      <c r="A425" t="s">
        <v>71</v>
      </c>
      <c r="B425">
        <v>9</v>
      </c>
      <c r="C425">
        <f t="shared" si="12"/>
        <v>9</v>
      </c>
      <c r="D425" t="str">
        <f t="shared" si="13"/>
        <v>EGAT Pelletizing Plant9</v>
      </c>
      <c r="E425">
        <v>44616</v>
      </c>
      <c r="F425">
        <v>15046421.199999999</v>
      </c>
    </row>
    <row r="426" spans="1:6" x14ac:dyDescent="0.3">
      <c r="A426" t="s">
        <v>72</v>
      </c>
      <c r="B426">
        <v>9</v>
      </c>
      <c r="C426">
        <f t="shared" si="12"/>
        <v>9</v>
      </c>
      <c r="D426" t="str">
        <f t="shared" si="13"/>
        <v>EGAT Pelletizing Plant-Water Tank9</v>
      </c>
      <c r="E426">
        <v>44622</v>
      </c>
      <c r="F426">
        <v>1117435.2</v>
      </c>
    </row>
    <row r="427" spans="1:6" x14ac:dyDescent="0.3">
      <c r="A427" t="s">
        <v>79</v>
      </c>
      <c r="B427">
        <v>2</v>
      </c>
      <c r="C427">
        <f t="shared" si="12"/>
        <v>2</v>
      </c>
      <c r="D427" t="str">
        <f t="shared" si="13"/>
        <v>Rolling Mill #4-TRAESUEZ2</v>
      </c>
      <c r="E427">
        <v>44642</v>
      </c>
      <c r="F427">
        <v>11564103.960000001</v>
      </c>
    </row>
    <row r="428" spans="1:6" x14ac:dyDescent="0.3">
      <c r="A428" t="s">
        <v>85</v>
      </c>
      <c r="B428">
        <v>1</v>
      </c>
      <c r="C428">
        <f t="shared" si="12"/>
        <v>1</v>
      </c>
      <c r="D428" t="str">
        <f t="shared" si="13"/>
        <v>EGAT-Lock &amp; Load1</v>
      </c>
      <c r="E428">
        <v>44616</v>
      </c>
      <c r="F428">
        <v>4767292.38</v>
      </c>
    </row>
    <row r="429" spans="1:6" x14ac:dyDescent="0.3">
      <c r="A429" t="s">
        <v>60</v>
      </c>
      <c r="B429">
        <v>14</v>
      </c>
      <c r="C429">
        <f t="shared" si="12"/>
        <v>14</v>
      </c>
      <c r="D429" t="str">
        <f t="shared" si="13"/>
        <v>Katameya - Creeks14</v>
      </c>
      <c r="E429">
        <v>44616</v>
      </c>
      <c r="F429">
        <v>45904629.979999997</v>
      </c>
    </row>
    <row r="430" spans="1:6" x14ac:dyDescent="0.3">
      <c r="A430" t="s">
        <v>73</v>
      </c>
      <c r="B430">
        <v>8</v>
      </c>
      <c r="C430">
        <f t="shared" si="12"/>
        <v>8</v>
      </c>
      <c r="D430" t="str">
        <f t="shared" si="13"/>
        <v>MDF Factory8</v>
      </c>
      <c r="E430">
        <v>44621</v>
      </c>
      <c r="F430">
        <v>12391060.050000001</v>
      </c>
    </row>
    <row r="431" spans="1:6" x14ac:dyDescent="0.3">
      <c r="A431" t="s">
        <v>70</v>
      </c>
      <c r="B431">
        <v>32</v>
      </c>
      <c r="C431">
        <f t="shared" si="12"/>
        <v>32</v>
      </c>
      <c r="D431" t="str">
        <f t="shared" si="13"/>
        <v>PKG#17732</v>
      </c>
      <c r="F431">
        <v>1200000</v>
      </c>
    </row>
    <row r="432" spans="1:6" x14ac:dyDescent="0.3">
      <c r="A432" t="s">
        <v>75</v>
      </c>
      <c r="B432">
        <v>5</v>
      </c>
      <c r="C432">
        <f t="shared" si="12"/>
        <v>5</v>
      </c>
      <c r="D432" t="str">
        <f t="shared" si="13"/>
        <v>ORA - ZED - ph.025</v>
      </c>
      <c r="E432">
        <v>44617</v>
      </c>
      <c r="F432">
        <v>12407122.369385675</v>
      </c>
    </row>
    <row r="433" spans="1:6" x14ac:dyDescent="0.3">
      <c r="A433" t="s">
        <v>64</v>
      </c>
      <c r="B433">
        <v>12</v>
      </c>
      <c r="C433">
        <f t="shared" si="12"/>
        <v>12</v>
      </c>
      <c r="D433" t="str">
        <f t="shared" si="13"/>
        <v>HQ - CFC12</v>
      </c>
      <c r="E433">
        <v>44616</v>
      </c>
      <c r="F433">
        <v>11342067.060000001</v>
      </c>
    </row>
    <row r="434" spans="1:6" x14ac:dyDescent="0.3">
      <c r="A434" t="s">
        <v>86</v>
      </c>
      <c r="B434">
        <v>1</v>
      </c>
      <c r="C434">
        <f t="shared" si="12"/>
        <v>1</v>
      </c>
      <c r="D434" t="str">
        <f t="shared" si="13"/>
        <v>Astoria Hotel1</v>
      </c>
      <c r="E434">
        <v>44620</v>
      </c>
      <c r="F434">
        <v>4511122</v>
      </c>
    </row>
    <row r="435" spans="1:6" x14ac:dyDescent="0.3">
      <c r="A435" t="s">
        <v>59</v>
      </c>
      <c r="B435">
        <v>15</v>
      </c>
      <c r="C435">
        <f t="shared" si="12"/>
        <v>15</v>
      </c>
      <c r="D435" t="str">
        <f t="shared" si="13"/>
        <v>ORA - ZED15</v>
      </c>
      <c r="F435">
        <v>25550073.062491238</v>
      </c>
    </row>
    <row r="436" spans="1:6" x14ac:dyDescent="0.3">
      <c r="A436" t="s">
        <v>74</v>
      </c>
      <c r="B436">
        <v>2</v>
      </c>
      <c r="C436">
        <f t="shared" si="12"/>
        <v>2</v>
      </c>
      <c r="D436" t="str">
        <f t="shared" si="13"/>
        <v>EGAT Pelletizing Plant-MEP2</v>
      </c>
      <c r="E436">
        <v>44614</v>
      </c>
      <c r="F436">
        <v>118584.38</v>
      </c>
    </row>
    <row r="437" spans="1:6" x14ac:dyDescent="0.3">
      <c r="A437" t="s">
        <v>50</v>
      </c>
      <c r="B437">
        <v>28</v>
      </c>
      <c r="C437">
        <f t="shared" si="12"/>
        <v>28</v>
      </c>
      <c r="D437" t="str">
        <f t="shared" si="13"/>
        <v>CFC28</v>
      </c>
      <c r="E437">
        <v>44690</v>
      </c>
      <c r="F437">
        <v>10367935.42</v>
      </c>
    </row>
    <row r="438" spans="1:6" x14ac:dyDescent="0.3">
      <c r="A438" t="s">
        <v>70</v>
      </c>
      <c r="B438">
        <v>34</v>
      </c>
      <c r="C438">
        <f t="shared" si="12"/>
        <v>34</v>
      </c>
      <c r="D438" t="str">
        <f t="shared" si="13"/>
        <v>PKG#17734</v>
      </c>
      <c r="F438">
        <v>16000000</v>
      </c>
    </row>
    <row r="439" spans="1:6" x14ac:dyDescent="0.3">
      <c r="A439" t="s">
        <v>81</v>
      </c>
      <c r="B439">
        <v>2</v>
      </c>
      <c r="C439">
        <f t="shared" si="12"/>
        <v>2</v>
      </c>
      <c r="D439" t="str">
        <f t="shared" si="13"/>
        <v>Abo Ghaleb Bridge2</v>
      </c>
      <c r="E439">
        <v>44627</v>
      </c>
      <c r="F439">
        <v>2494611.0269999998</v>
      </c>
    </row>
    <row r="440" spans="1:6" x14ac:dyDescent="0.3">
      <c r="A440" t="s">
        <v>73</v>
      </c>
      <c r="B440">
        <v>9</v>
      </c>
      <c r="C440">
        <f t="shared" si="12"/>
        <v>9</v>
      </c>
      <c r="D440" t="str">
        <f t="shared" si="13"/>
        <v>MDF Factory9</v>
      </c>
      <c r="E440">
        <v>44658</v>
      </c>
      <c r="F440">
        <v>7655361.3300000001</v>
      </c>
    </row>
    <row r="441" spans="1:6" x14ac:dyDescent="0.3">
      <c r="A441" t="s">
        <v>71</v>
      </c>
      <c r="B441">
        <v>10</v>
      </c>
      <c r="C441">
        <f t="shared" si="12"/>
        <v>10</v>
      </c>
      <c r="D441" t="str">
        <f t="shared" si="13"/>
        <v>EGAT Pelletizing Plant10</v>
      </c>
      <c r="E441">
        <v>44663</v>
      </c>
      <c r="F441">
        <v>13017478.470000001</v>
      </c>
    </row>
    <row r="442" spans="1:6" x14ac:dyDescent="0.3">
      <c r="A442" t="s">
        <v>85</v>
      </c>
      <c r="B442">
        <v>2</v>
      </c>
      <c r="C442">
        <f t="shared" si="12"/>
        <v>2</v>
      </c>
      <c r="D442" t="str">
        <f t="shared" si="13"/>
        <v>EGAT-Lock &amp; Load2</v>
      </c>
      <c r="E442">
        <v>44626</v>
      </c>
      <c r="F442">
        <v>2243956.2000000002</v>
      </c>
    </row>
    <row r="443" spans="1:6" x14ac:dyDescent="0.3">
      <c r="A443" t="s">
        <v>72</v>
      </c>
      <c r="B443">
        <v>10</v>
      </c>
      <c r="C443">
        <f t="shared" si="12"/>
        <v>10</v>
      </c>
      <c r="D443" t="str">
        <f t="shared" si="13"/>
        <v>EGAT Pelletizing Plant-Water Tank10</v>
      </c>
      <c r="E443">
        <v>44634</v>
      </c>
      <c r="F443">
        <v>3717766.29</v>
      </c>
    </row>
    <row r="444" spans="1:6" x14ac:dyDescent="0.3">
      <c r="A444" t="s">
        <v>89</v>
      </c>
      <c r="B444">
        <v>1</v>
      </c>
      <c r="C444">
        <f t="shared" si="12"/>
        <v>1</v>
      </c>
      <c r="D444" t="str">
        <f t="shared" si="13"/>
        <v>Sokhna Port Expansion1</v>
      </c>
      <c r="E444">
        <v>44644</v>
      </c>
      <c r="F444">
        <v>16602157.800000001</v>
      </c>
    </row>
    <row r="445" spans="1:6" x14ac:dyDescent="0.3">
      <c r="A445" t="s">
        <v>64</v>
      </c>
      <c r="B445">
        <v>13</v>
      </c>
      <c r="C445">
        <f t="shared" si="12"/>
        <v>13</v>
      </c>
      <c r="D445" t="str">
        <f t="shared" si="13"/>
        <v>HQ - CFC13</v>
      </c>
      <c r="E445">
        <v>44648</v>
      </c>
      <c r="F445">
        <v>869511.31832848024</v>
      </c>
    </row>
    <row r="446" spans="1:6" x14ac:dyDescent="0.3">
      <c r="A446" t="s">
        <v>59</v>
      </c>
      <c r="B446">
        <v>16</v>
      </c>
      <c r="C446">
        <f t="shared" si="12"/>
        <v>16</v>
      </c>
      <c r="D446" t="str">
        <f t="shared" si="13"/>
        <v>ORA - ZED16</v>
      </c>
      <c r="F446">
        <v>21942762.073727906</v>
      </c>
    </row>
    <row r="447" spans="1:6" x14ac:dyDescent="0.3">
      <c r="A447" t="s">
        <v>75</v>
      </c>
      <c r="B447">
        <v>6</v>
      </c>
      <c r="C447">
        <f t="shared" si="12"/>
        <v>6</v>
      </c>
      <c r="D447" t="str">
        <f t="shared" si="13"/>
        <v>ORA - ZED - ph.026</v>
      </c>
      <c r="E447">
        <v>44691</v>
      </c>
      <c r="F447">
        <v>16610990.748058617</v>
      </c>
    </row>
    <row r="448" spans="1:6" x14ac:dyDescent="0.3">
      <c r="A448" t="s">
        <v>81</v>
      </c>
      <c r="B448">
        <v>3</v>
      </c>
      <c r="C448">
        <f t="shared" si="12"/>
        <v>3</v>
      </c>
      <c r="D448" t="str">
        <f t="shared" si="13"/>
        <v>Abo Ghaleb Bridge3</v>
      </c>
      <c r="E448">
        <v>44655</v>
      </c>
      <c r="F448">
        <v>3124254.645</v>
      </c>
    </row>
    <row r="449" spans="1:6" x14ac:dyDescent="0.3">
      <c r="A449" t="s">
        <v>75</v>
      </c>
      <c r="B449">
        <v>7</v>
      </c>
      <c r="C449">
        <f t="shared" si="12"/>
        <v>7</v>
      </c>
      <c r="D449" t="str">
        <f t="shared" si="13"/>
        <v>ORA - ZED - ph.027</v>
      </c>
      <c r="E449">
        <v>44780</v>
      </c>
      <c r="F449">
        <v>32100388.595768794</v>
      </c>
    </row>
    <row r="450" spans="1:6" x14ac:dyDescent="0.3">
      <c r="A450" t="s">
        <v>59</v>
      </c>
      <c r="B450">
        <v>17</v>
      </c>
      <c r="C450">
        <f t="shared" si="12"/>
        <v>17</v>
      </c>
      <c r="D450" t="str">
        <f t="shared" si="13"/>
        <v>ORA - ZED17</v>
      </c>
      <c r="E450">
        <v>44692</v>
      </c>
      <c r="F450">
        <v>26182539.802776396</v>
      </c>
    </row>
    <row r="451" spans="1:6" x14ac:dyDescent="0.3">
      <c r="A451" t="s">
        <v>70</v>
      </c>
      <c r="B451">
        <v>36</v>
      </c>
      <c r="C451">
        <f t="shared" ref="C451:C514" si="14">ROUNDDOWN(B451,0)</f>
        <v>36</v>
      </c>
      <c r="D451" t="str">
        <f t="shared" ref="D451:D514" si="15">A451&amp;C451</f>
        <v>PKG#17736</v>
      </c>
      <c r="F451">
        <v>15000000</v>
      </c>
    </row>
    <row r="452" spans="1:6" x14ac:dyDescent="0.3">
      <c r="A452" t="s">
        <v>77</v>
      </c>
      <c r="B452">
        <v>5</v>
      </c>
      <c r="C452">
        <f t="shared" si="14"/>
        <v>5</v>
      </c>
      <c r="D452" t="str">
        <f t="shared" si="15"/>
        <v>PKG#177 - SWI 075</v>
      </c>
      <c r="F452">
        <v>9500000</v>
      </c>
    </row>
    <row r="453" spans="1:6" x14ac:dyDescent="0.3">
      <c r="A453" t="s">
        <v>57</v>
      </c>
      <c r="B453">
        <v>23</v>
      </c>
      <c r="C453">
        <f t="shared" si="14"/>
        <v>23</v>
      </c>
      <c r="D453" t="str">
        <f t="shared" si="15"/>
        <v>PKG#16323</v>
      </c>
      <c r="F453">
        <v>3449740.505272463</v>
      </c>
    </row>
    <row r="454" spans="1:6" x14ac:dyDescent="0.3">
      <c r="A454" t="s">
        <v>87</v>
      </c>
      <c r="B454">
        <v>2</v>
      </c>
      <c r="C454">
        <f t="shared" si="14"/>
        <v>2</v>
      </c>
      <c r="D454" t="str">
        <f t="shared" si="15"/>
        <v>Sports Hall - MEP2</v>
      </c>
      <c r="F454">
        <v>13327738</v>
      </c>
    </row>
    <row r="455" spans="1:6" x14ac:dyDescent="0.3">
      <c r="A455" t="s">
        <v>86</v>
      </c>
      <c r="B455">
        <v>3</v>
      </c>
      <c r="C455">
        <f t="shared" si="14"/>
        <v>3</v>
      </c>
      <c r="D455" t="str">
        <f t="shared" si="15"/>
        <v>Astoria Hotel3</v>
      </c>
      <c r="E455">
        <v>44672</v>
      </c>
      <c r="F455">
        <v>5421697</v>
      </c>
    </row>
    <row r="456" spans="1:6" x14ac:dyDescent="0.3">
      <c r="A456" t="s">
        <v>85</v>
      </c>
      <c r="B456">
        <v>3</v>
      </c>
      <c r="C456">
        <f t="shared" si="14"/>
        <v>3</v>
      </c>
      <c r="D456" t="str">
        <f t="shared" si="15"/>
        <v>EGAT-Lock &amp; Load3</v>
      </c>
      <c r="E456">
        <v>44663</v>
      </c>
      <c r="F456">
        <v>1683710.18</v>
      </c>
    </row>
    <row r="457" spans="1:6" x14ac:dyDescent="0.3">
      <c r="A457" t="s">
        <v>79</v>
      </c>
      <c r="B457">
        <v>3</v>
      </c>
      <c r="C457">
        <f t="shared" si="14"/>
        <v>3</v>
      </c>
      <c r="D457" t="str">
        <f t="shared" si="15"/>
        <v>Rolling Mill #4-TRAESUEZ3</v>
      </c>
      <c r="E457">
        <v>44671</v>
      </c>
      <c r="F457">
        <v>10352618.57</v>
      </c>
    </row>
    <row r="458" spans="1:6" x14ac:dyDescent="0.3">
      <c r="A458" t="s">
        <v>72</v>
      </c>
      <c r="B458">
        <v>11</v>
      </c>
      <c r="C458">
        <f t="shared" si="14"/>
        <v>11</v>
      </c>
      <c r="D458" t="str">
        <f t="shared" si="15"/>
        <v>EGAT Pelletizing Plant-Water Tank11</v>
      </c>
      <c r="E458">
        <v>44796</v>
      </c>
      <c r="F458">
        <v>3941437.84</v>
      </c>
    </row>
    <row r="459" spans="1:6" x14ac:dyDescent="0.3">
      <c r="A459" t="s">
        <v>71</v>
      </c>
      <c r="B459">
        <v>11</v>
      </c>
      <c r="C459">
        <f t="shared" si="14"/>
        <v>11</v>
      </c>
      <c r="D459" t="str">
        <f t="shared" si="15"/>
        <v>EGAT Pelletizing Plant11</v>
      </c>
      <c r="E459">
        <v>44672</v>
      </c>
      <c r="F459">
        <v>14300826.369999999</v>
      </c>
    </row>
    <row r="460" spans="1:6" x14ac:dyDescent="0.3">
      <c r="A460" t="s">
        <v>64</v>
      </c>
      <c r="B460">
        <v>14</v>
      </c>
      <c r="C460">
        <f t="shared" si="14"/>
        <v>14</v>
      </c>
      <c r="D460" t="str">
        <f t="shared" si="15"/>
        <v>HQ - CFC14</v>
      </c>
      <c r="F460">
        <v>1748564.9100000001</v>
      </c>
    </row>
    <row r="461" spans="1:6" x14ac:dyDescent="0.3">
      <c r="A461" t="s">
        <v>70</v>
      </c>
      <c r="B461">
        <v>37</v>
      </c>
      <c r="C461">
        <f t="shared" si="14"/>
        <v>37</v>
      </c>
      <c r="D461" t="str">
        <f t="shared" si="15"/>
        <v>PKG#17737</v>
      </c>
      <c r="E461">
        <v>44780</v>
      </c>
      <c r="F461">
        <v>2963171.8184430003</v>
      </c>
    </row>
    <row r="462" spans="1:6" x14ac:dyDescent="0.3">
      <c r="A462" t="s">
        <v>73</v>
      </c>
      <c r="B462">
        <v>10</v>
      </c>
      <c r="C462">
        <f t="shared" si="14"/>
        <v>10</v>
      </c>
      <c r="D462" t="str">
        <f t="shared" si="15"/>
        <v>MDF Factory10</v>
      </c>
      <c r="E462">
        <v>44678</v>
      </c>
      <c r="F462">
        <v>11119452.630000001</v>
      </c>
    </row>
    <row r="463" spans="1:6" x14ac:dyDescent="0.3">
      <c r="A463" t="s">
        <v>89</v>
      </c>
      <c r="B463">
        <v>2</v>
      </c>
      <c r="C463">
        <f t="shared" si="14"/>
        <v>2</v>
      </c>
      <c r="D463" t="str">
        <f t="shared" si="15"/>
        <v>Sokhna Port Expansion2</v>
      </c>
      <c r="E463">
        <v>44668</v>
      </c>
      <c r="F463">
        <v>19713977.881000001</v>
      </c>
    </row>
    <row r="464" spans="1:6" x14ac:dyDescent="0.3">
      <c r="A464" t="s">
        <v>81</v>
      </c>
      <c r="B464">
        <v>4</v>
      </c>
      <c r="C464">
        <f t="shared" si="14"/>
        <v>4</v>
      </c>
      <c r="D464" t="str">
        <f t="shared" si="15"/>
        <v>Abo Ghaleb Bridge4</v>
      </c>
      <c r="E464">
        <v>44782</v>
      </c>
      <c r="F464">
        <v>6555212.9406428598</v>
      </c>
    </row>
    <row r="465" spans="1:6" x14ac:dyDescent="0.3">
      <c r="A465" t="s">
        <v>71</v>
      </c>
      <c r="B465">
        <v>12</v>
      </c>
      <c r="C465">
        <f t="shared" si="14"/>
        <v>12</v>
      </c>
      <c r="D465" t="str">
        <f t="shared" si="15"/>
        <v>EGAT Pelletizing Plant12</v>
      </c>
      <c r="E465">
        <v>44704</v>
      </c>
      <c r="F465">
        <v>7722438.9000000004</v>
      </c>
    </row>
    <row r="466" spans="1:6" x14ac:dyDescent="0.3">
      <c r="A466" t="s">
        <v>79</v>
      </c>
      <c r="B466">
        <v>4</v>
      </c>
      <c r="C466">
        <f t="shared" si="14"/>
        <v>4</v>
      </c>
      <c r="D466" t="str">
        <f t="shared" si="15"/>
        <v>Rolling Mill #4-TRAESUEZ4</v>
      </c>
      <c r="E466">
        <v>44698</v>
      </c>
      <c r="F466">
        <v>6677291.5499999998</v>
      </c>
    </row>
    <row r="467" spans="1:6" x14ac:dyDescent="0.3">
      <c r="A467" t="s">
        <v>75</v>
      </c>
      <c r="B467">
        <v>8</v>
      </c>
      <c r="C467">
        <f t="shared" si="14"/>
        <v>8</v>
      </c>
      <c r="D467" t="str">
        <f t="shared" si="15"/>
        <v>ORA - ZED - ph.028</v>
      </c>
      <c r="E467">
        <v>44719</v>
      </c>
      <c r="F467">
        <v>8595538.902576074</v>
      </c>
    </row>
    <row r="468" spans="1:6" x14ac:dyDescent="0.3">
      <c r="A468" t="s">
        <v>59</v>
      </c>
      <c r="B468">
        <v>18</v>
      </c>
      <c r="C468">
        <f t="shared" si="14"/>
        <v>18</v>
      </c>
      <c r="D468" t="str">
        <f t="shared" si="15"/>
        <v>ORA - ZED18</v>
      </c>
      <c r="E468">
        <v>44707</v>
      </c>
      <c r="F468">
        <v>9292712.6899999995</v>
      </c>
    </row>
    <row r="469" spans="1:6" x14ac:dyDescent="0.3">
      <c r="A469" t="s">
        <v>57</v>
      </c>
      <c r="B469">
        <v>24</v>
      </c>
      <c r="C469">
        <f t="shared" si="14"/>
        <v>24</v>
      </c>
      <c r="D469" t="str">
        <f t="shared" si="15"/>
        <v>PKG#16324</v>
      </c>
      <c r="F469">
        <v>5681606.5237414241</v>
      </c>
    </row>
    <row r="470" spans="1:6" x14ac:dyDescent="0.3">
      <c r="A470" t="s">
        <v>70</v>
      </c>
      <c r="B470">
        <v>38</v>
      </c>
      <c r="C470">
        <f t="shared" si="14"/>
        <v>38</v>
      </c>
      <c r="D470" t="str">
        <f t="shared" si="15"/>
        <v>PKG#17738</v>
      </c>
      <c r="F470">
        <v>1E-4</v>
      </c>
    </row>
    <row r="471" spans="1:6" x14ac:dyDescent="0.3">
      <c r="A471" t="s">
        <v>77</v>
      </c>
      <c r="B471">
        <v>6</v>
      </c>
      <c r="C471">
        <f t="shared" si="14"/>
        <v>6</v>
      </c>
      <c r="D471" t="str">
        <f t="shared" si="15"/>
        <v>PKG#177 - SWI 076</v>
      </c>
      <c r="F471">
        <v>5000000</v>
      </c>
    </row>
    <row r="472" spans="1:6" x14ac:dyDescent="0.3">
      <c r="A472" t="s">
        <v>64</v>
      </c>
      <c r="B472">
        <v>15</v>
      </c>
      <c r="C472">
        <f t="shared" si="14"/>
        <v>15</v>
      </c>
      <c r="D472" t="str">
        <f t="shared" si="15"/>
        <v>HQ - CFC15</v>
      </c>
      <c r="E472">
        <v>44698</v>
      </c>
      <c r="F472">
        <v>10437709.626714289</v>
      </c>
    </row>
    <row r="473" spans="1:6" x14ac:dyDescent="0.3">
      <c r="A473" t="s">
        <v>86</v>
      </c>
      <c r="B473">
        <v>4</v>
      </c>
      <c r="C473">
        <f t="shared" si="14"/>
        <v>4</v>
      </c>
      <c r="D473" t="str">
        <f t="shared" si="15"/>
        <v>Astoria Hotel4</v>
      </c>
      <c r="E473">
        <v>44712</v>
      </c>
      <c r="F473">
        <v>4634265</v>
      </c>
    </row>
    <row r="474" spans="1:6" x14ac:dyDescent="0.3">
      <c r="A474" t="s">
        <v>73</v>
      </c>
      <c r="B474">
        <v>11</v>
      </c>
      <c r="C474">
        <f t="shared" si="14"/>
        <v>11</v>
      </c>
      <c r="D474" t="str">
        <f t="shared" si="15"/>
        <v>MDF Factory11</v>
      </c>
      <c r="E474">
        <v>44719</v>
      </c>
      <c r="F474">
        <v>9991684.9399999995</v>
      </c>
    </row>
    <row r="475" spans="1:6" x14ac:dyDescent="0.3">
      <c r="A475" t="s">
        <v>81</v>
      </c>
      <c r="B475">
        <v>5</v>
      </c>
      <c r="C475">
        <f t="shared" si="14"/>
        <v>5</v>
      </c>
      <c r="D475" t="str">
        <f t="shared" si="15"/>
        <v>Abo Ghaleb Bridge5</v>
      </c>
      <c r="E475">
        <v>44794</v>
      </c>
      <c r="F475">
        <v>1645829.28</v>
      </c>
    </row>
    <row r="476" spans="1:6" x14ac:dyDescent="0.3">
      <c r="A476" t="s">
        <v>94</v>
      </c>
      <c r="B476">
        <v>1</v>
      </c>
      <c r="C476">
        <f t="shared" si="14"/>
        <v>1</v>
      </c>
      <c r="D476" t="str">
        <f t="shared" si="15"/>
        <v>Mivida-PK#1891</v>
      </c>
      <c r="E476">
        <v>44728</v>
      </c>
      <c r="F476">
        <v>18095262.890000001</v>
      </c>
    </row>
    <row r="477" spans="1:6" x14ac:dyDescent="0.3">
      <c r="A477" t="s">
        <v>57</v>
      </c>
      <c r="B477">
        <v>25</v>
      </c>
      <c r="C477">
        <f t="shared" si="14"/>
        <v>25</v>
      </c>
      <c r="D477" t="str">
        <f t="shared" si="15"/>
        <v>PKG#16325</v>
      </c>
      <c r="F477">
        <v>11730565.830982804</v>
      </c>
    </row>
    <row r="478" spans="1:6" x14ac:dyDescent="0.3">
      <c r="A478" t="s">
        <v>77</v>
      </c>
      <c r="B478">
        <v>7</v>
      </c>
      <c r="C478">
        <f t="shared" si="14"/>
        <v>7</v>
      </c>
      <c r="D478" t="str">
        <f t="shared" si="15"/>
        <v>PKG#177 - SWI 077</v>
      </c>
      <c r="F478">
        <v>4000000</v>
      </c>
    </row>
    <row r="479" spans="1:6" x14ac:dyDescent="0.3">
      <c r="A479" t="s">
        <v>86</v>
      </c>
      <c r="B479">
        <v>5</v>
      </c>
      <c r="C479">
        <f t="shared" si="14"/>
        <v>5</v>
      </c>
      <c r="D479" t="str">
        <f t="shared" si="15"/>
        <v>Astoria Hotel5</v>
      </c>
      <c r="E479">
        <v>44740</v>
      </c>
      <c r="F479">
        <v>5818860</v>
      </c>
    </row>
    <row r="480" spans="1:6" x14ac:dyDescent="0.3">
      <c r="A480" t="s">
        <v>85</v>
      </c>
      <c r="B480">
        <v>5</v>
      </c>
      <c r="C480">
        <f t="shared" si="14"/>
        <v>5</v>
      </c>
      <c r="D480" t="str">
        <f t="shared" si="15"/>
        <v>EGAT-Lock &amp; Load5</v>
      </c>
      <c r="E480">
        <v>44719</v>
      </c>
      <c r="F480">
        <v>3021167.52</v>
      </c>
    </row>
    <row r="481" spans="1:6" x14ac:dyDescent="0.3">
      <c r="A481" t="s">
        <v>74</v>
      </c>
      <c r="B481">
        <v>3</v>
      </c>
      <c r="C481">
        <f t="shared" si="14"/>
        <v>3</v>
      </c>
      <c r="D481" t="str">
        <f t="shared" si="15"/>
        <v>EGAT Pelletizing Plant-MEP3</v>
      </c>
      <c r="E481">
        <v>44969</v>
      </c>
      <c r="F481">
        <v>1329462.73</v>
      </c>
    </row>
    <row r="482" spans="1:6" x14ac:dyDescent="0.3">
      <c r="A482" t="s">
        <v>75</v>
      </c>
      <c r="B482">
        <v>9</v>
      </c>
      <c r="C482">
        <f t="shared" si="14"/>
        <v>9</v>
      </c>
      <c r="D482" t="str">
        <f t="shared" si="15"/>
        <v>ORA - ZED - ph.029</v>
      </c>
      <c r="E482">
        <v>44746</v>
      </c>
      <c r="F482">
        <v>7163536.354617089</v>
      </c>
    </row>
    <row r="483" spans="1:6" x14ac:dyDescent="0.3">
      <c r="A483" t="s">
        <v>59</v>
      </c>
      <c r="B483">
        <v>19</v>
      </c>
      <c r="C483">
        <f t="shared" si="14"/>
        <v>19</v>
      </c>
      <c r="D483" t="str">
        <f t="shared" si="15"/>
        <v>ORA - ZED19</v>
      </c>
      <c r="E483">
        <v>44740</v>
      </c>
      <c r="F483">
        <v>16483568.488933206</v>
      </c>
    </row>
    <row r="484" spans="1:6" x14ac:dyDescent="0.3">
      <c r="A484" t="s">
        <v>79</v>
      </c>
      <c r="B484">
        <v>5</v>
      </c>
      <c r="C484">
        <f t="shared" si="14"/>
        <v>5</v>
      </c>
      <c r="D484" t="str">
        <f t="shared" si="15"/>
        <v>Rolling Mill #4-TRAESUEZ5</v>
      </c>
      <c r="E484">
        <v>44748</v>
      </c>
      <c r="F484">
        <v>8140659.04</v>
      </c>
    </row>
    <row r="485" spans="1:6" x14ac:dyDescent="0.3">
      <c r="A485" t="s">
        <v>73</v>
      </c>
      <c r="B485">
        <v>12</v>
      </c>
      <c r="C485">
        <f t="shared" si="14"/>
        <v>12</v>
      </c>
      <c r="D485" t="str">
        <f t="shared" si="15"/>
        <v>MDF Factory12</v>
      </c>
      <c r="E485">
        <v>44741</v>
      </c>
      <c r="F485">
        <v>29337407.23</v>
      </c>
    </row>
    <row r="486" spans="1:6" x14ac:dyDescent="0.3">
      <c r="A486" t="s">
        <v>71</v>
      </c>
      <c r="B486">
        <v>13</v>
      </c>
      <c r="C486">
        <f t="shared" si="14"/>
        <v>13</v>
      </c>
      <c r="D486" t="str">
        <f t="shared" si="15"/>
        <v>EGAT Pelletizing Plant13</v>
      </c>
      <c r="E486">
        <v>44747</v>
      </c>
      <c r="F486">
        <v>13285393.01</v>
      </c>
    </row>
    <row r="487" spans="1:6" x14ac:dyDescent="0.3">
      <c r="A487" t="s">
        <v>64</v>
      </c>
      <c r="B487">
        <v>16</v>
      </c>
      <c r="C487">
        <f t="shared" si="14"/>
        <v>16</v>
      </c>
      <c r="D487" t="str">
        <f t="shared" si="15"/>
        <v>HQ - CFC16</v>
      </c>
      <c r="E487">
        <v>44727</v>
      </c>
      <c r="F487">
        <v>1064612.3500000001</v>
      </c>
    </row>
    <row r="488" spans="1:6" x14ac:dyDescent="0.3">
      <c r="A488" t="s">
        <v>97</v>
      </c>
      <c r="B488">
        <v>2</v>
      </c>
      <c r="C488">
        <f t="shared" si="14"/>
        <v>2</v>
      </c>
      <c r="D488" t="str">
        <f t="shared" si="15"/>
        <v>Astoria - Sharm2</v>
      </c>
      <c r="E488">
        <v>44748</v>
      </c>
      <c r="F488">
        <v>836570</v>
      </c>
    </row>
    <row r="489" spans="1:6" x14ac:dyDescent="0.3">
      <c r="A489" t="s">
        <v>86</v>
      </c>
      <c r="B489">
        <v>6</v>
      </c>
      <c r="C489">
        <f t="shared" si="14"/>
        <v>6</v>
      </c>
      <c r="D489" t="str">
        <f t="shared" si="15"/>
        <v>Astoria Hotel6</v>
      </c>
      <c r="E489">
        <v>44748</v>
      </c>
      <c r="F489">
        <v>8446328.1300000008</v>
      </c>
    </row>
    <row r="490" spans="1:6" x14ac:dyDescent="0.3">
      <c r="A490" t="s">
        <v>64</v>
      </c>
      <c r="B490">
        <v>17</v>
      </c>
      <c r="C490">
        <f t="shared" si="14"/>
        <v>17</v>
      </c>
      <c r="D490" t="str">
        <f t="shared" si="15"/>
        <v>HQ - CFC17</v>
      </c>
      <c r="E490">
        <v>44760</v>
      </c>
      <c r="F490">
        <v>8013147.4000000004</v>
      </c>
    </row>
    <row r="491" spans="1:6" x14ac:dyDescent="0.3">
      <c r="A491" t="s">
        <v>77</v>
      </c>
      <c r="B491">
        <v>8</v>
      </c>
      <c r="C491">
        <f t="shared" si="14"/>
        <v>8</v>
      </c>
      <c r="D491" t="str">
        <f t="shared" si="15"/>
        <v>PKG#177 - SWI 078</v>
      </c>
      <c r="F491">
        <v>500000</v>
      </c>
    </row>
    <row r="492" spans="1:6" x14ac:dyDescent="0.3">
      <c r="A492" t="s">
        <v>57</v>
      </c>
      <c r="B492">
        <v>26</v>
      </c>
      <c r="C492">
        <f t="shared" si="14"/>
        <v>26</v>
      </c>
      <c r="D492" t="str">
        <f t="shared" si="15"/>
        <v>PKG#16326</v>
      </c>
      <c r="F492">
        <v>8194504.6616742015</v>
      </c>
    </row>
    <row r="493" spans="1:6" x14ac:dyDescent="0.3">
      <c r="A493" t="s">
        <v>70</v>
      </c>
      <c r="B493">
        <v>41</v>
      </c>
      <c r="C493">
        <f t="shared" si="14"/>
        <v>41</v>
      </c>
      <c r="D493" t="str">
        <f t="shared" si="15"/>
        <v>PKG#17741</v>
      </c>
      <c r="F493">
        <v>10330863.573956251</v>
      </c>
    </row>
    <row r="494" spans="1:6" x14ac:dyDescent="0.3">
      <c r="A494" t="s">
        <v>75</v>
      </c>
      <c r="B494">
        <v>10</v>
      </c>
      <c r="C494">
        <f t="shared" si="14"/>
        <v>10</v>
      </c>
      <c r="D494" t="str">
        <f t="shared" si="15"/>
        <v>ORA - ZED - ph.0210</v>
      </c>
      <c r="E494">
        <v>44773</v>
      </c>
      <c r="F494">
        <v>20828447.306424946</v>
      </c>
    </row>
    <row r="495" spans="1:6" x14ac:dyDescent="0.3">
      <c r="A495" t="s">
        <v>73</v>
      </c>
      <c r="B495">
        <v>13</v>
      </c>
      <c r="C495">
        <f t="shared" si="14"/>
        <v>13</v>
      </c>
      <c r="D495" t="str">
        <f t="shared" si="15"/>
        <v>MDF Factory13</v>
      </c>
      <c r="E495">
        <v>44780</v>
      </c>
      <c r="F495">
        <v>19866888.030000001</v>
      </c>
    </row>
    <row r="496" spans="1:6" x14ac:dyDescent="0.3">
      <c r="A496" t="s">
        <v>71</v>
      </c>
      <c r="B496">
        <v>14</v>
      </c>
      <c r="C496">
        <f t="shared" si="14"/>
        <v>14</v>
      </c>
      <c r="D496" t="str">
        <f t="shared" si="15"/>
        <v>EGAT Pelletizing Plant14</v>
      </c>
      <c r="E496">
        <v>44796</v>
      </c>
      <c r="F496">
        <v>7877469.9900000002</v>
      </c>
    </row>
    <row r="497" spans="1:6" x14ac:dyDescent="0.3">
      <c r="A497" t="s">
        <v>85</v>
      </c>
      <c r="B497">
        <v>6</v>
      </c>
      <c r="C497">
        <f t="shared" si="14"/>
        <v>6</v>
      </c>
      <c r="D497" t="str">
        <f t="shared" si="15"/>
        <v>EGAT-Lock &amp; Load6</v>
      </c>
      <c r="E497">
        <v>44748</v>
      </c>
      <c r="F497">
        <v>3209897.61</v>
      </c>
    </row>
    <row r="498" spans="1:6" x14ac:dyDescent="0.3">
      <c r="A498" t="s">
        <v>79</v>
      </c>
      <c r="B498">
        <v>6</v>
      </c>
      <c r="C498">
        <f t="shared" si="14"/>
        <v>6</v>
      </c>
      <c r="D498" t="str">
        <f t="shared" si="15"/>
        <v>Rolling Mill #4-TRAESUEZ6</v>
      </c>
      <c r="E498">
        <v>44780</v>
      </c>
      <c r="F498">
        <v>4679965.0199999996</v>
      </c>
    </row>
    <row r="499" spans="1:6" x14ac:dyDescent="0.3">
      <c r="A499" t="s">
        <v>59</v>
      </c>
      <c r="B499">
        <v>20</v>
      </c>
      <c r="C499">
        <f t="shared" si="14"/>
        <v>20</v>
      </c>
      <c r="D499" t="str">
        <f t="shared" si="15"/>
        <v>ORA - ZED20</v>
      </c>
      <c r="E499">
        <v>44780</v>
      </c>
      <c r="F499">
        <v>8935027.0512496997</v>
      </c>
    </row>
    <row r="500" spans="1:6" x14ac:dyDescent="0.3">
      <c r="A500" t="s">
        <v>59</v>
      </c>
      <c r="B500">
        <v>20.100000000000001</v>
      </c>
      <c r="C500">
        <f t="shared" si="14"/>
        <v>20</v>
      </c>
      <c r="D500" t="str">
        <f t="shared" si="15"/>
        <v>ORA - ZED20</v>
      </c>
      <c r="E500">
        <v>44780</v>
      </c>
      <c r="F500">
        <v>11075167.130000001</v>
      </c>
    </row>
    <row r="501" spans="1:6" x14ac:dyDescent="0.3">
      <c r="A501" t="s">
        <v>94</v>
      </c>
      <c r="B501">
        <v>2</v>
      </c>
      <c r="C501">
        <f t="shared" si="14"/>
        <v>2</v>
      </c>
      <c r="D501" t="str">
        <f t="shared" si="15"/>
        <v>Mivida-PK#1892</v>
      </c>
      <c r="E501">
        <v>44779</v>
      </c>
      <c r="F501">
        <v>22529255.876408666</v>
      </c>
    </row>
    <row r="502" spans="1:6" x14ac:dyDescent="0.3">
      <c r="A502" t="s">
        <v>82</v>
      </c>
      <c r="B502">
        <v>8</v>
      </c>
      <c r="C502">
        <f t="shared" si="14"/>
        <v>8</v>
      </c>
      <c r="D502" t="str">
        <f t="shared" si="15"/>
        <v>Sodic Eastown - Landscape8</v>
      </c>
      <c r="E502">
        <v>44769</v>
      </c>
      <c r="F502">
        <v>13407927.220000001</v>
      </c>
    </row>
    <row r="503" spans="1:6" x14ac:dyDescent="0.3">
      <c r="A503" t="s">
        <v>80</v>
      </c>
      <c r="B503">
        <v>8</v>
      </c>
      <c r="C503">
        <f t="shared" si="14"/>
        <v>8</v>
      </c>
      <c r="D503" t="str">
        <f t="shared" si="15"/>
        <v>MDF Factory - Equip.8</v>
      </c>
      <c r="E503">
        <v>44775</v>
      </c>
      <c r="F503">
        <v>324002.34999999998</v>
      </c>
    </row>
    <row r="504" spans="1:6" x14ac:dyDescent="0.3">
      <c r="A504" t="s">
        <v>97</v>
      </c>
      <c r="B504">
        <v>3</v>
      </c>
      <c r="C504">
        <f t="shared" si="14"/>
        <v>3</v>
      </c>
      <c r="D504" t="str">
        <f t="shared" si="15"/>
        <v>Astoria - Sharm3</v>
      </c>
      <c r="E504">
        <v>44782</v>
      </c>
      <c r="F504">
        <v>269728</v>
      </c>
    </row>
    <row r="505" spans="1:6" x14ac:dyDescent="0.3">
      <c r="A505" t="s">
        <v>86</v>
      </c>
      <c r="B505">
        <v>7</v>
      </c>
      <c r="C505">
        <f t="shared" si="14"/>
        <v>7</v>
      </c>
      <c r="D505" t="str">
        <f t="shared" si="15"/>
        <v>Astoria Hotel7</v>
      </c>
      <c r="E505">
        <v>44781</v>
      </c>
      <c r="F505">
        <v>8710615</v>
      </c>
    </row>
    <row r="506" spans="1:6" x14ac:dyDescent="0.3">
      <c r="A506" t="s">
        <v>64</v>
      </c>
      <c r="B506">
        <v>18</v>
      </c>
      <c r="C506">
        <f t="shared" si="14"/>
        <v>18</v>
      </c>
      <c r="D506" t="str">
        <f t="shared" si="15"/>
        <v>HQ - CFC18</v>
      </c>
      <c r="E506">
        <v>44790</v>
      </c>
      <c r="F506">
        <v>13019444.4</v>
      </c>
    </row>
    <row r="507" spans="1:6" x14ac:dyDescent="0.3">
      <c r="A507" t="s">
        <v>60</v>
      </c>
      <c r="B507">
        <v>20</v>
      </c>
      <c r="C507">
        <f t="shared" si="14"/>
        <v>20</v>
      </c>
      <c r="D507" t="str">
        <f t="shared" si="15"/>
        <v>Katameya - Creeks20</v>
      </c>
      <c r="E507">
        <v>44794</v>
      </c>
      <c r="F507">
        <v>24569045.010000002</v>
      </c>
    </row>
    <row r="508" spans="1:6" x14ac:dyDescent="0.3">
      <c r="A508" t="s">
        <v>57</v>
      </c>
      <c r="B508">
        <v>27</v>
      </c>
      <c r="C508">
        <f t="shared" si="14"/>
        <v>27</v>
      </c>
      <c r="D508" t="str">
        <f t="shared" si="15"/>
        <v>PKG#16327</v>
      </c>
      <c r="F508">
        <v>20000000</v>
      </c>
    </row>
    <row r="509" spans="1:6" x14ac:dyDescent="0.3">
      <c r="A509" t="s">
        <v>59</v>
      </c>
      <c r="B509">
        <v>21</v>
      </c>
      <c r="C509">
        <f t="shared" si="14"/>
        <v>21</v>
      </c>
      <c r="D509" t="str">
        <f t="shared" si="15"/>
        <v>ORA - ZED21</v>
      </c>
      <c r="E509">
        <v>44805</v>
      </c>
      <c r="F509">
        <v>7443624.2901722193</v>
      </c>
    </row>
    <row r="510" spans="1:6" x14ac:dyDescent="0.3">
      <c r="A510" t="s">
        <v>63</v>
      </c>
      <c r="B510">
        <v>17</v>
      </c>
      <c r="C510">
        <f t="shared" si="14"/>
        <v>17</v>
      </c>
      <c r="D510" t="str">
        <f t="shared" si="15"/>
        <v>Ring Road - Mounib17</v>
      </c>
      <c r="E510">
        <v>44783</v>
      </c>
      <c r="F510">
        <v>5130646.8470000084</v>
      </c>
    </row>
    <row r="511" spans="1:6" x14ac:dyDescent="0.3">
      <c r="A511" t="s">
        <v>77</v>
      </c>
      <c r="B511">
        <v>9</v>
      </c>
      <c r="C511">
        <f t="shared" si="14"/>
        <v>9</v>
      </c>
      <c r="D511" t="str">
        <f t="shared" si="15"/>
        <v>PKG#177 - SWI 079</v>
      </c>
      <c r="F511">
        <v>4000000</v>
      </c>
    </row>
    <row r="512" spans="1:6" x14ac:dyDescent="0.3">
      <c r="A512" t="s">
        <v>75</v>
      </c>
      <c r="B512">
        <v>11</v>
      </c>
      <c r="C512">
        <f t="shared" si="14"/>
        <v>11</v>
      </c>
      <c r="D512" t="str">
        <f t="shared" si="15"/>
        <v>ORA - ZED - ph.0211</v>
      </c>
      <c r="E512">
        <v>44798</v>
      </c>
      <c r="F512">
        <v>12170283.185442865</v>
      </c>
    </row>
    <row r="513" spans="1:6" x14ac:dyDescent="0.3">
      <c r="A513" t="s">
        <v>73</v>
      </c>
      <c r="B513">
        <v>14</v>
      </c>
      <c r="C513">
        <f t="shared" si="14"/>
        <v>14</v>
      </c>
      <c r="D513" t="str">
        <f t="shared" si="15"/>
        <v>MDF Factory14</v>
      </c>
      <c r="E513">
        <v>44810</v>
      </c>
      <c r="F513">
        <v>15316196.460000001</v>
      </c>
    </row>
    <row r="514" spans="1:6" x14ac:dyDescent="0.3">
      <c r="A514" t="s">
        <v>70</v>
      </c>
      <c r="B514">
        <v>44</v>
      </c>
      <c r="C514">
        <f t="shared" si="14"/>
        <v>44</v>
      </c>
      <c r="D514" t="str">
        <f t="shared" si="15"/>
        <v>PKG#17744</v>
      </c>
      <c r="F514">
        <v>20000000</v>
      </c>
    </row>
    <row r="515" spans="1:6" x14ac:dyDescent="0.3">
      <c r="A515" t="s">
        <v>85</v>
      </c>
      <c r="B515">
        <v>7</v>
      </c>
      <c r="C515">
        <f t="shared" ref="C515:C578" si="16">ROUNDDOWN(B515,0)</f>
        <v>7</v>
      </c>
      <c r="D515" t="str">
        <f t="shared" ref="D515:D578" si="17">A515&amp;C515</f>
        <v>EGAT-Lock &amp; Load7</v>
      </c>
      <c r="E515">
        <v>44789</v>
      </c>
      <c r="F515">
        <v>1345184.87</v>
      </c>
    </row>
    <row r="516" spans="1:6" x14ac:dyDescent="0.3">
      <c r="A516" t="s">
        <v>94</v>
      </c>
      <c r="B516">
        <v>3</v>
      </c>
      <c r="C516">
        <f t="shared" si="16"/>
        <v>3</v>
      </c>
      <c r="D516" t="str">
        <f t="shared" si="17"/>
        <v>Mivida-PK#1893</v>
      </c>
      <c r="E516">
        <v>44808</v>
      </c>
      <c r="F516">
        <v>19800407.879999999</v>
      </c>
    </row>
    <row r="517" spans="1:6" x14ac:dyDescent="0.3">
      <c r="A517" t="s">
        <v>79</v>
      </c>
      <c r="B517">
        <v>7</v>
      </c>
      <c r="C517">
        <f t="shared" si="16"/>
        <v>7</v>
      </c>
      <c r="D517" t="str">
        <f t="shared" si="17"/>
        <v>Rolling Mill #4-TRAESUEZ7</v>
      </c>
      <c r="E517">
        <v>44797</v>
      </c>
      <c r="F517">
        <v>13457708.470000001</v>
      </c>
    </row>
    <row r="518" spans="1:6" x14ac:dyDescent="0.3">
      <c r="A518" t="s">
        <v>71</v>
      </c>
      <c r="B518">
        <v>15</v>
      </c>
      <c r="C518">
        <f t="shared" si="16"/>
        <v>15</v>
      </c>
      <c r="D518" t="str">
        <f t="shared" si="17"/>
        <v>EGAT Pelletizing Plant15</v>
      </c>
      <c r="E518">
        <v>44797</v>
      </c>
      <c r="F518">
        <v>19389514.84</v>
      </c>
    </row>
    <row r="519" spans="1:6" x14ac:dyDescent="0.3">
      <c r="A519" t="s">
        <v>86</v>
      </c>
      <c r="B519">
        <v>8</v>
      </c>
      <c r="C519">
        <f t="shared" si="16"/>
        <v>8</v>
      </c>
      <c r="D519" t="str">
        <f t="shared" si="17"/>
        <v>Astoria Hotel8</v>
      </c>
      <c r="E519">
        <v>44812</v>
      </c>
      <c r="F519">
        <v>2805916</v>
      </c>
    </row>
    <row r="520" spans="1:6" x14ac:dyDescent="0.3">
      <c r="A520" t="s">
        <v>97</v>
      </c>
      <c r="B520">
        <v>4</v>
      </c>
      <c r="C520">
        <f t="shared" si="16"/>
        <v>4</v>
      </c>
      <c r="D520" t="str">
        <f t="shared" si="17"/>
        <v>Astoria - Sharm4</v>
      </c>
      <c r="E520">
        <v>44809</v>
      </c>
      <c r="F520">
        <v>1641108</v>
      </c>
    </row>
    <row r="521" spans="1:6" x14ac:dyDescent="0.3">
      <c r="A521" t="s">
        <v>60</v>
      </c>
      <c r="B521">
        <v>21</v>
      </c>
      <c r="C521">
        <f t="shared" si="16"/>
        <v>21</v>
      </c>
      <c r="D521" t="str">
        <f t="shared" si="17"/>
        <v>Katameya - Creeks21</v>
      </c>
      <c r="E521">
        <v>44824</v>
      </c>
      <c r="F521">
        <v>35259435.93</v>
      </c>
    </row>
    <row r="522" spans="1:6" x14ac:dyDescent="0.3">
      <c r="A522" t="s">
        <v>70</v>
      </c>
      <c r="B522">
        <v>45</v>
      </c>
      <c r="C522">
        <f t="shared" si="16"/>
        <v>45</v>
      </c>
      <c r="D522" t="str">
        <f t="shared" si="17"/>
        <v>PKG#17745</v>
      </c>
      <c r="F522">
        <v>5000000</v>
      </c>
    </row>
    <row r="523" spans="1:6" x14ac:dyDescent="0.3">
      <c r="A523" t="s">
        <v>59</v>
      </c>
      <c r="B523">
        <v>22</v>
      </c>
      <c r="C523">
        <f t="shared" si="16"/>
        <v>22</v>
      </c>
      <c r="D523" t="str">
        <f t="shared" si="17"/>
        <v>ORA - ZED22</v>
      </c>
      <c r="E523">
        <v>44819</v>
      </c>
      <c r="F523">
        <v>8098824.8774662018</v>
      </c>
    </row>
    <row r="524" spans="1:6" x14ac:dyDescent="0.3">
      <c r="A524" t="s">
        <v>73</v>
      </c>
      <c r="B524">
        <v>15</v>
      </c>
      <c r="C524">
        <f t="shared" si="16"/>
        <v>15</v>
      </c>
      <c r="D524" t="str">
        <f t="shared" si="17"/>
        <v>MDF Factory15</v>
      </c>
      <c r="E524">
        <v>44843</v>
      </c>
      <c r="F524">
        <v>15409194.689999999</v>
      </c>
    </row>
    <row r="525" spans="1:6" x14ac:dyDescent="0.3">
      <c r="A525" t="s">
        <v>64</v>
      </c>
      <c r="B525">
        <v>19</v>
      </c>
      <c r="C525">
        <f t="shared" si="16"/>
        <v>19</v>
      </c>
      <c r="D525" t="str">
        <f t="shared" si="17"/>
        <v>HQ - CFC19</v>
      </c>
      <c r="E525">
        <v>44850</v>
      </c>
      <c r="F525">
        <v>2123376.4</v>
      </c>
    </row>
    <row r="526" spans="1:6" x14ac:dyDescent="0.3">
      <c r="A526" t="s">
        <v>85</v>
      </c>
      <c r="B526">
        <v>8</v>
      </c>
      <c r="C526">
        <f t="shared" si="16"/>
        <v>8</v>
      </c>
      <c r="D526" t="str">
        <f t="shared" si="17"/>
        <v>EGAT-Lock &amp; Load8</v>
      </c>
      <c r="E526">
        <v>44815</v>
      </c>
      <c r="F526">
        <v>2647273.89</v>
      </c>
    </row>
    <row r="527" spans="1:6" x14ac:dyDescent="0.3">
      <c r="A527" t="s">
        <v>57</v>
      </c>
      <c r="B527">
        <v>28</v>
      </c>
      <c r="C527">
        <f t="shared" si="16"/>
        <v>28</v>
      </c>
      <c r="D527" t="str">
        <f t="shared" si="17"/>
        <v>PKG#16328</v>
      </c>
      <c r="F527">
        <v>20000000</v>
      </c>
    </row>
    <row r="528" spans="1:6" x14ac:dyDescent="0.3">
      <c r="A528" t="s">
        <v>79</v>
      </c>
      <c r="B528">
        <v>8</v>
      </c>
      <c r="C528">
        <f t="shared" si="16"/>
        <v>8</v>
      </c>
      <c r="D528" t="str">
        <f t="shared" si="17"/>
        <v>Rolling Mill #4-TRAESUEZ8</v>
      </c>
      <c r="E528">
        <v>44831</v>
      </c>
      <c r="F528">
        <v>14944026.92</v>
      </c>
    </row>
    <row r="529" spans="1:6" x14ac:dyDescent="0.3">
      <c r="A529" t="s">
        <v>63</v>
      </c>
      <c r="B529">
        <v>18</v>
      </c>
      <c r="C529">
        <f t="shared" si="16"/>
        <v>18</v>
      </c>
      <c r="D529" t="str">
        <f t="shared" si="17"/>
        <v>Ring Road - Mounib18</v>
      </c>
      <c r="E529">
        <v>44816</v>
      </c>
      <c r="F529">
        <v>3489333.2072999859</v>
      </c>
    </row>
    <row r="530" spans="1:6" x14ac:dyDescent="0.3">
      <c r="A530" t="s">
        <v>75</v>
      </c>
      <c r="B530">
        <v>12</v>
      </c>
      <c r="C530">
        <f t="shared" si="16"/>
        <v>12</v>
      </c>
      <c r="D530" t="str">
        <f t="shared" si="17"/>
        <v>ORA - ZED - ph.0212</v>
      </c>
      <c r="E530">
        <v>44843</v>
      </c>
      <c r="F530">
        <v>14639634.382208735</v>
      </c>
    </row>
    <row r="531" spans="1:6" x14ac:dyDescent="0.3">
      <c r="A531" t="s">
        <v>84</v>
      </c>
      <c r="B531">
        <v>9</v>
      </c>
      <c r="C531">
        <f t="shared" si="16"/>
        <v>9</v>
      </c>
      <c r="D531" t="str">
        <f t="shared" si="17"/>
        <v>New Giza Hospital9</v>
      </c>
      <c r="E531">
        <v>44826</v>
      </c>
      <c r="F531">
        <v>15620677.42</v>
      </c>
    </row>
    <row r="532" spans="1:6" x14ac:dyDescent="0.3">
      <c r="A532" t="s">
        <v>94</v>
      </c>
      <c r="B532">
        <v>4</v>
      </c>
      <c r="C532">
        <f t="shared" si="16"/>
        <v>4</v>
      </c>
      <c r="D532" t="str">
        <f t="shared" si="17"/>
        <v>Mivida-PK#1894</v>
      </c>
      <c r="E532">
        <v>44843</v>
      </c>
      <c r="F532">
        <v>27644756.829999998</v>
      </c>
    </row>
    <row r="533" spans="1:6" x14ac:dyDescent="0.3">
      <c r="A533" t="s">
        <v>71</v>
      </c>
      <c r="B533">
        <v>16</v>
      </c>
      <c r="C533">
        <f t="shared" si="16"/>
        <v>16</v>
      </c>
      <c r="D533" t="str">
        <f t="shared" si="17"/>
        <v>EGAT Pelletizing Plant16</v>
      </c>
      <c r="E533">
        <v>44844</v>
      </c>
      <c r="F533">
        <v>14238994.720000001</v>
      </c>
    </row>
    <row r="534" spans="1:6" x14ac:dyDescent="0.3">
      <c r="A534" t="s">
        <v>86</v>
      </c>
      <c r="B534">
        <v>9</v>
      </c>
      <c r="C534">
        <f t="shared" si="16"/>
        <v>9</v>
      </c>
      <c r="D534" t="str">
        <f t="shared" si="17"/>
        <v>Astoria Hotel9</v>
      </c>
      <c r="E534">
        <v>44830</v>
      </c>
      <c r="F534">
        <v>6286403</v>
      </c>
    </row>
    <row r="535" spans="1:6" x14ac:dyDescent="0.3">
      <c r="A535" t="s">
        <v>86</v>
      </c>
      <c r="B535">
        <v>10</v>
      </c>
      <c r="C535">
        <f t="shared" si="16"/>
        <v>10</v>
      </c>
      <c r="D535" t="str">
        <f t="shared" si="17"/>
        <v>Astoria Hotel10</v>
      </c>
      <c r="E535">
        <v>44840</v>
      </c>
      <c r="F535">
        <v>4982321</v>
      </c>
    </row>
    <row r="536" spans="1:6" x14ac:dyDescent="0.3">
      <c r="A536" t="s">
        <v>75</v>
      </c>
      <c r="B536">
        <v>13</v>
      </c>
      <c r="C536">
        <f t="shared" si="16"/>
        <v>13</v>
      </c>
      <c r="D536" t="str">
        <f t="shared" si="17"/>
        <v>ORA - ZED - ph.0213</v>
      </c>
      <c r="E536">
        <v>44856</v>
      </c>
      <c r="F536">
        <v>17432997.712026685</v>
      </c>
    </row>
    <row r="537" spans="1:6" x14ac:dyDescent="0.3">
      <c r="A537" t="s">
        <v>59</v>
      </c>
      <c r="B537">
        <v>23</v>
      </c>
      <c r="C537">
        <f t="shared" si="16"/>
        <v>23</v>
      </c>
      <c r="D537" t="str">
        <f t="shared" si="17"/>
        <v>ORA - ZED23</v>
      </c>
      <c r="E537">
        <v>44861</v>
      </c>
      <c r="F537">
        <v>22964574.875014007</v>
      </c>
    </row>
    <row r="538" spans="1:6" x14ac:dyDescent="0.3">
      <c r="A538" t="s">
        <v>97</v>
      </c>
      <c r="B538">
        <v>5</v>
      </c>
      <c r="C538">
        <f t="shared" si="16"/>
        <v>5</v>
      </c>
      <c r="D538" t="str">
        <f t="shared" si="17"/>
        <v>Astoria - Sharm5</v>
      </c>
      <c r="E538">
        <v>44840</v>
      </c>
      <c r="F538">
        <v>709627</v>
      </c>
    </row>
    <row r="539" spans="1:6" x14ac:dyDescent="0.3">
      <c r="A539" t="s">
        <v>82</v>
      </c>
      <c r="B539">
        <v>9</v>
      </c>
      <c r="C539">
        <f t="shared" si="16"/>
        <v>9</v>
      </c>
      <c r="D539" t="str">
        <f t="shared" si="17"/>
        <v>Sodic Eastown - Landscape9</v>
      </c>
      <c r="E539">
        <v>44817</v>
      </c>
      <c r="F539">
        <v>837296.04</v>
      </c>
    </row>
    <row r="540" spans="1:6" x14ac:dyDescent="0.3">
      <c r="A540" t="s">
        <v>73</v>
      </c>
      <c r="B540">
        <v>16</v>
      </c>
      <c r="C540">
        <f t="shared" si="16"/>
        <v>16</v>
      </c>
      <c r="D540" t="str">
        <f t="shared" si="17"/>
        <v>MDF Factory16</v>
      </c>
      <c r="E540">
        <v>44871</v>
      </c>
      <c r="F540">
        <v>22014291.850000001</v>
      </c>
    </row>
    <row r="541" spans="1:6" x14ac:dyDescent="0.3">
      <c r="A541" t="s">
        <v>84</v>
      </c>
      <c r="B541">
        <v>10</v>
      </c>
      <c r="C541">
        <f t="shared" si="16"/>
        <v>10</v>
      </c>
      <c r="D541" t="str">
        <f t="shared" si="17"/>
        <v>New Giza Hospital10</v>
      </c>
      <c r="E541">
        <v>44868</v>
      </c>
      <c r="F541">
        <v>14944068.34</v>
      </c>
    </row>
    <row r="542" spans="1:6" x14ac:dyDescent="0.3">
      <c r="A542" t="s">
        <v>85</v>
      </c>
      <c r="B542">
        <v>9</v>
      </c>
      <c r="C542">
        <f t="shared" si="16"/>
        <v>9</v>
      </c>
      <c r="D542" t="str">
        <f t="shared" si="17"/>
        <v>EGAT-Lock &amp; Load9</v>
      </c>
      <c r="E542">
        <v>44852</v>
      </c>
      <c r="F542">
        <v>3781437.71</v>
      </c>
    </row>
    <row r="543" spans="1:6" x14ac:dyDescent="0.3">
      <c r="A543" t="s">
        <v>64</v>
      </c>
      <c r="B543">
        <v>20</v>
      </c>
      <c r="C543">
        <f t="shared" si="16"/>
        <v>20</v>
      </c>
      <c r="D543" t="str">
        <f t="shared" si="17"/>
        <v>HQ - CFC20</v>
      </c>
      <c r="E543">
        <v>44845</v>
      </c>
      <c r="F543">
        <v>9324446.763666302</v>
      </c>
    </row>
    <row r="544" spans="1:6" x14ac:dyDescent="0.3">
      <c r="A544" t="s">
        <v>79</v>
      </c>
      <c r="B544">
        <v>9</v>
      </c>
      <c r="C544">
        <f t="shared" si="16"/>
        <v>9</v>
      </c>
      <c r="D544" t="str">
        <f t="shared" si="17"/>
        <v>Rolling Mill #4-TRAESUEZ9</v>
      </c>
      <c r="E544">
        <v>44872</v>
      </c>
      <c r="F544">
        <v>14162374.17</v>
      </c>
    </row>
    <row r="545" spans="1:6" x14ac:dyDescent="0.3">
      <c r="A545" t="s">
        <v>94</v>
      </c>
      <c r="B545">
        <v>5</v>
      </c>
      <c r="C545">
        <f t="shared" si="16"/>
        <v>5</v>
      </c>
      <c r="D545" t="str">
        <f t="shared" si="17"/>
        <v>Mivida-PK#1895</v>
      </c>
      <c r="E545">
        <v>44870</v>
      </c>
      <c r="F545">
        <v>46638711.450000003</v>
      </c>
    </row>
    <row r="546" spans="1:6" x14ac:dyDescent="0.3">
      <c r="A546" t="s">
        <v>70</v>
      </c>
      <c r="B546">
        <v>46</v>
      </c>
      <c r="C546">
        <f t="shared" si="16"/>
        <v>46</v>
      </c>
      <c r="D546" t="str">
        <f t="shared" si="17"/>
        <v>PKG#17746</v>
      </c>
      <c r="F546">
        <v>10000000</v>
      </c>
    </row>
    <row r="547" spans="1:6" x14ac:dyDescent="0.3">
      <c r="A547" t="s">
        <v>57</v>
      </c>
      <c r="B547">
        <v>29</v>
      </c>
      <c r="C547">
        <f t="shared" si="16"/>
        <v>29</v>
      </c>
      <c r="D547" t="str">
        <f t="shared" si="17"/>
        <v>PKG#16329</v>
      </c>
      <c r="F547">
        <v>20000000</v>
      </c>
    </row>
    <row r="548" spans="1:6" x14ac:dyDescent="0.3">
      <c r="A548" t="s">
        <v>86</v>
      </c>
      <c r="B548">
        <v>11</v>
      </c>
      <c r="C548">
        <f t="shared" si="16"/>
        <v>11</v>
      </c>
      <c r="D548" t="str">
        <f t="shared" si="17"/>
        <v>Astoria Hotel11</v>
      </c>
      <c r="E548">
        <v>44865</v>
      </c>
      <c r="F548">
        <v>10757000</v>
      </c>
    </row>
    <row r="549" spans="1:6" x14ac:dyDescent="0.3">
      <c r="A549" t="s">
        <v>71</v>
      </c>
      <c r="B549">
        <v>17</v>
      </c>
      <c r="C549">
        <f t="shared" si="16"/>
        <v>17</v>
      </c>
      <c r="D549" t="str">
        <f t="shared" si="17"/>
        <v>EGAT Pelletizing Plant17</v>
      </c>
      <c r="E549">
        <v>44888</v>
      </c>
      <c r="F549">
        <v>16138518.460000001</v>
      </c>
    </row>
    <row r="550" spans="1:6" x14ac:dyDescent="0.3">
      <c r="A550" t="s">
        <v>97</v>
      </c>
      <c r="B550">
        <v>6</v>
      </c>
      <c r="C550">
        <f t="shared" si="16"/>
        <v>6</v>
      </c>
      <c r="D550" t="str">
        <f t="shared" si="17"/>
        <v>Astoria - Sharm6</v>
      </c>
      <c r="E550">
        <v>44864</v>
      </c>
      <c r="F550">
        <v>244817</v>
      </c>
    </row>
    <row r="551" spans="1:6" x14ac:dyDescent="0.3">
      <c r="A551" t="s">
        <v>85</v>
      </c>
      <c r="B551">
        <v>10</v>
      </c>
      <c r="C551">
        <f t="shared" si="16"/>
        <v>10</v>
      </c>
      <c r="D551" t="str">
        <f t="shared" si="17"/>
        <v>EGAT-Lock &amp; Load10</v>
      </c>
      <c r="E551">
        <v>44868</v>
      </c>
      <c r="F551">
        <v>1099389.93</v>
      </c>
    </row>
    <row r="552" spans="1:6" x14ac:dyDescent="0.3">
      <c r="A552" t="s">
        <v>86</v>
      </c>
      <c r="B552">
        <v>12</v>
      </c>
      <c r="C552">
        <f t="shared" si="16"/>
        <v>12</v>
      </c>
      <c r="D552" t="str">
        <f t="shared" si="17"/>
        <v>Astoria Hotel12</v>
      </c>
      <c r="E552">
        <v>44875</v>
      </c>
      <c r="F552">
        <v>2603000</v>
      </c>
    </row>
    <row r="553" spans="1:6" x14ac:dyDescent="0.3">
      <c r="A553" t="s">
        <v>79</v>
      </c>
      <c r="B553">
        <v>10</v>
      </c>
      <c r="C553">
        <f t="shared" si="16"/>
        <v>10</v>
      </c>
      <c r="D553" t="str">
        <f t="shared" si="17"/>
        <v>Rolling Mill #4-TRAESUEZ10</v>
      </c>
      <c r="E553">
        <v>44909</v>
      </c>
      <c r="F553">
        <v>12338644.380000001</v>
      </c>
    </row>
    <row r="554" spans="1:6" x14ac:dyDescent="0.3">
      <c r="A554" t="s">
        <v>64</v>
      </c>
      <c r="B554">
        <v>21</v>
      </c>
      <c r="C554">
        <f t="shared" si="16"/>
        <v>21</v>
      </c>
      <c r="D554" t="str">
        <f t="shared" si="17"/>
        <v>HQ - CFC21</v>
      </c>
      <c r="E554">
        <v>44885</v>
      </c>
      <c r="F554">
        <v>1704646.05</v>
      </c>
    </row>
    <row r="555" spans="1:6" x14ac:dyDescent="0.3">
      <c r="A555" t="s">
        <v>75</v>
      </c>
      <c r="B555">
        <v>14</v>
      </c>
      <c r="C555">
        <f t="shared" si="16"/>
        <v>14</v>
      </c>
      <c r="D555" t="str">
        <f t="shared" si="17"/>
        <v>ORA - ZED - ph.0214</v>
      </c>
      <c r="E555">
        <v>44910</v>
      </c>
      <c r="F555">
        <v>15411600.868486226</v>
      </c>
    </row>
    <row r="556" spans="1:6" x14ac:dyDescent="0.3">
      <c r="A556" t="s">
        <v>73</v>
      </c>
      <c r="B556">
        <v>17</v>
      </c>
      <c r="C556">
        <f t="shared" si="16"/>
        <v>17</v>
      </c>
      <c r="D556" t="str">
        <f t="shared" si="17"/>
        <v>MDF Factory17</v>
      </c>
      <c r="E556">
        <v>44888</v>
      </c>
      <c r="F556">
        <v>15156893.210000001</v>
      </c>
    </row>
    <row r="557" spans="1:6" x14ac:dyDescent="0.3">
      <c r="A557" t="s">
        <v>82</v>
      </c>
      <c r="B557">
        <v>10</v>
      </c>
      <c r="C557">
        <f t="shared" si="16"/>
        <v>10</v>
      </c>
      <c r="D557" t="str">
        <f t="shared" si="17"/>
        <v>Sodic Eastown - Landscape10</v>
      </c>
      <c r="E557">
        <v>44854</v>
      </c>
      <c r="F557">
        <v>5311032.49</v>
      </c>
    </row>
    <row r="558" spans="1:6" x14ac:dyDescent="0.3">
      <c r="A558" t="s">
        <v>82</v>
      </c>
      <c r="B558">
        <v>11</v>
      </c>
      <c r="C558">
        <f t="shared" si="16"/>
        <v>11</v>
      </c>
      <c r="D558" t="str">
        <f t="shared" si="17"/>
        <v>Sodic Eastown - Landscape11</v>
      </c>
      <c r="E558">
        <v>44872</v>
      </c>
      <c r="F558">
        <v>7657014.0499999998</v>
      </c>
    </row>
    <row r="559" spans="1:6" x14ac:dyDescent="0.3">
      <c r="A559" t="s">
        <v>84</v>
      </c>
      <c r="B559">
        <v>11</v>
      </c>
      <c r="C559">
        <f t="shared" si="16"/>
        <v>11</v>
      </c>
      <c r="D559" t="str">
        <f t="shared" si="17"/>
        <v>New Giza Hospital11</v>
      </c>
      <c r="E559">
        <v>44902</v>
      </c>
      <c r="F559">
        <v>19999087.829999998</v>
      </c>
    </row>
    <row r="560" spans="1:6" x14ac:dyDescent="0.3">
      <c r="A560" t="s">
        <v>82</v>
      </c>
      <c r="B560">
        <v>12</v>
      </c>
      <c r="C560">
        <f t="shared" si="16"/>
        <v>12</v>
      </c>
      <c r="D560" t="str">
        <f t="shared" si="17"/>
        <v>Sodic Eastown - Landscape12</v>
      </c>
      <c r="E560">
        <v>44885</v>
      </c>
      <c r="F560">
        <v>8902796.1300000008</v>
      </c>
    </row>
    <row r="561" spans="1:6" x14ac:dyDescent="0.3">
      <c r="A561" t="s">
        <v>94</v>
      </c>
      <c r="B561">
        <v>6</v>
      </c>
      <c r="C561">
        <f t="shared" si="16"/>
        <v>6</v>
      </c>
      <c r="D561" t="str">
        <f t="shared" si="17"/>
        <v>Mivida-PK#1896</v>
      </c>
      <c r="E561">
        <v>44900</v>
      </c>
      <c r="F561">
        <v>70000000</v>
      </c>
    </row>
    <row r="562" spans="1:6" x14ac:dyDescent="0.3">
      <c r="A562" t="s">
        <v>86</v>
      </c>
      <c r="B562">
        <v>13</v>
      </c>
      <c r="C562">
        <f t="shared" si="16"/>
        <v>13</v>
      </c>
      <c r="D562" t="str">
        <f t="shared" si="17"/>
        <v>Astoria Hotel13</v>
      </c>
      <c r="E562">
        <v>44893</v>
      </c>
      <c r="F562">
        <v>5389256</v>
      </c>
    </row>
    <row r="563" spans="1:6" x14ac:dyDescent="0.3">
      <c r="A563" t="s">
        <v>96</v>
      </c>
      <c r="B563">
        <v>4</v>
      </c>
      <c r="C563">
        <f t="shared" si="16"/>
        <v>4</v>
      </c>
      <c r="D563" t="str">
        <f t="shared" si="17"/>
        <v>6TH October tunnel4</v>
      </c>
      <c r="E563">
        <v>44878</v>
      </c>
      <c r="F563">
        <v>3604450.6683351886</v>
      </c>
    </row>
    <row r="564" spans="1:6" x14ac:dyDescent="0.3">
      <c r="A564" t="s">
        <v>96</v>
      </c>
      <c r="B564">
        <v>5</v>
      </c>
      <c r="C564">
        <f t="shared" si="16"/>
        <v>5</v>
      </c>
      <c r="D564" t="str">
        <f t="shared" si="17"/>
        <v>6TH October tunnel5</v>
      </c>
      <c r="E564">
        <v>44882</v>
      </c>
      <c r="F564">
        <v>3524900.34</v>
      </c>
    </row>
    <row r="565" spans="1:6" x14ac:dyDescent="0.3">
      <c r="A565" t="s">
        <v>71</v>
      </c>
      <c r="B565">
        <v>18</v>
      </c>
      <c r="C565">
        <f t="shared" si="16"/>
        <v>18</v>
      </c>
      <c r="D565" t="str">
        <f t="shared" si="17"/>
        <v>EGAT Pelletizing Plant18</v>
      </c>
      <c r="E565">
        <v>44914</v>
      </c>
      <c r="F565">
        <v>12845007.220000001</v>
      </c>
    </row>
    <row r="566" spans="1:6" x14ac:dyDescent="0.3">
      <c r="A566" t="s">
        <v>73</v>
      </c>
      <c r="B566">
        <v>18</v>
      </c>
      <c r="C566">
        <f t="shared" si="16"/>
        <v>18</v>
      </c>
      <c r="D566" t="str">
        <f t="shared" si="17"/>
        <v>MDF Factory18</v>
      </c>
      <c r="E566">
        <v>44906</v>
      </c>
      <c r="F566">
        <v>5028798.9800000004</v>
      </c>
    </row>
    <row r="567" spans="1:6" x14ac:dyDescent="0.3">
      <c r="A567" t="s">
        <v>85</v>
      </c>
      <c r="B567">
        <v>11</v>
      </c>
      <c r="C567">
        <f t="shared" si="16"/>
        <v>11</v>
      </c>
      <c r="D567" t="str">
        <f t="shared" si="17"/>
        <v>EGAT-Lock &amp; Load11</v>
      </c>
      <c r="E567">
        <v>44902</v>
      </c>
      <c r="F567">
        <v>1893245.16</v>
      </c>
    </row>
    <row r="568" spans="1:6" x14ac:dyDescent="0.3">
      <c r="A568" t="s">
        <v>94</v>
      </c>
      <c r="B568">
        <v>7</v>
      </c>
      <c r="C568">
        <f t="shared" si="16"/>
        <v>7</v>
      </c>
      <c r="D568" t="str">
        <f t="shared" si="17"/>
        <v>Mivida-PK#1897</v>
      </c>
      <c r="E568">
        <v>44900</v>
      </c>
      <c r="F568">
        <v>38664242.899999999</v>
      </c>
    </row>
    <row r="569" spans="1:6" x14ac:dyDescent="0.3">
      <c r="A569" t="s">
        <v>60</v>
      </c>
      <c r="B569">
        <v>24</v>
      </c>
      <c r="C569">
        <f t="shared" si="16"/>
        <v>24</v>
      </c>
      <c r="D569" t="str">
        <f t="shared" si="17"/>
        <v>Katameya - Creeks24</v>
      </c>
      <c r="E569">
        <v>44921</v>
      </c>
      <c r="F569">
        <v>37876581.289999999</v>
      </c>
    </row>
    <row r="570" spans="1:6" x14ac:dyDescent="0.3">
      <c r="A570" t="s">
        <v>75</v>
      </c>
      <c r="B570">
        <v>15</v>
      </c>
      <c r="C570">
        <f t="shared" si="16"/>
        <v>15</v>
      </c>
      <c r="D570" t="str">
        <f t="shared" si="17"/>
        <v>ORA - ZED - ph.0215</v>
      </c>
      <c r="E570">
        <v>44915</v>
      </c>
      <c r="F570">
        <v>11605388.897564977</v>
      </c>
    </row>
    <row r="571" spans="1:6" x14ac:dyDescent="0.3">
      <c r="A571" t="s">
        <v>84</v>
      </c>
      <c r="B571">
        <v>12</v>
      </c>
      <c r="C571">
        <f t="shared" si="16"/>
        <v>12</v>
      </c>
      <c r="D571" t="str">
        <f t="shared" si="17"/>
        <v>New Giza Hospital12</v>
      </c>
      <c r="E571">
        <v>44924</v>
      </c>
      <c r="F571">
        <v>21046664.640000001</v>
      </c>
    </row>
    <row r="572" spans="1:6" x14ac:dyDescent="0.3">
      <c r="A572" t="s">
        <v>79</v>
      </c>
      <c r="B572">
        <v>11</v>
      </c>
      <c r="C572">
        <f t="shared" si="16"/>
        <v>11</v>
      </c>
      <c r="D572" t="str">
        <f t="shared" si="17"/>
        <v>Rolling Mill #4-TRAESUEZ11</v>
      </c>
      <c r="E572">
        <v>44943</v>
      </c>
      <c r="F572">
        <v>13316234.880000001</v>
      </c>
    </row>
    <row r="573" spans="1:6" x14ac:dyDescent="0.3">
      <c r="A573" t="s">
        <v>86</v>
      </c>
      <c r="B573">
        <v>14</v>
      </c>
      <c r="C573">
        <f t="shared" si="16"/>
        <v>14</v>
      </c>
      <c r="D573" t="str">
        <f t="shared" si="17"/>
        <v>Astoria Hotel14</v>
      </c>
      <c r="E573">
        <v>44915</v>
      </c>
      <c r="F573">
        <v>6216098</v>
      </c>
    </row>
    <row r="574" spans="1:6" x14ac:dyDescent="0.3">
      <c r="A574" t="s">
        <v>104</v>
      </c>
      <c r="B574">
        <v>1</v>
      </c>
      <c r="C574">
        <f t="shared" si="16"/>
        <v>1</v>
      </c>
      <c r="D574" t="str">
        <f t="shared" si="17"/>
        <v>ORA - ZED - Landscape1</v>
      </c>
      <c r="E574">
        <v>44915</v>
      </c>
      <c r="F574">
        <v>2167633.670250528</v>
      </c>
    </row>
    <row r="575" spans="1:6" x14ac:dyDescent="0.3">
      <c r="A575" t="s">
        <v>73</v>
      </c>
      <c r="B575">
        <v>19</v>
      </c>
      <c r="C575">
        <f t="shared" si="16"/>
        <v>19</v>
      </c>
      <c r="D575" t="str">
        <f t="shared" si="17"/>
        <v>MDF Factory19</v>
      </c>
      <c r="E575">
        <v>44923</v>
      </c>
      <c r="F575">
        <v>9756751.3599999994</v>
      </c>
    </row>
    <row r="576" spans="1:6" x14ac:dyDescent="0.3">
      <c r="A576" t="s">
        <v>105</v>
      </c>
      <c r="B576">
        <v>1</v>
      </c>
      <c r="C576">
        <f t="shared" si="16"/>
        <v>1</v>
      </c>
      <c r="D576" t="str">
        <f t="shared" si="17"/>
        <v>Wady Halfa1</v>
      </c>
      <c r="E576">
        <v>44913</v>
      </c>
      <c r="F576">
        <v>33029517.899999999</v>
      </c>
    </row>
    <row r="577" spans="1:6" x14ac:dyDescent="0.3">
      <c r="A577" t="s">
        <v>64</v>
      </c>
      <c r="B577">
        <v>24</v>
      </c>
      <c r="C577">
        <f t="shared" si="16"/>
        <v>24</v>
      </c>
      <c r="D577" t="str">
        <f t="shared" si="17"/>
        <v>HQ - CFC24</v>
      </c>
      <c r="E577">
        <v>44922</v>
      </c>
      <c r="F577">
        <v>5979128.0099999998</v>
      </c>
    </row>
    <row r="578" spans="1:6" x14ac:dyDescent="0.3">
      <c r="A578" t="s">
        <v>94</v>
      </c>
      <c r="B578">
        <v>8</v>
      </c>
      <c r="C578">
        <f t="shared" si="16"/>
        <v>8</v>
      </c>
      <c r="D578" t="str">
        <f t="shared" si="17"/>
        <v>Mivida-PK#1898</v>
      </c>
      <c r="E578">
        <v>44927</v>
      </c>
      <c r="F578">
        <v>62566272.810000002</v>
      </c>
    </row>
    <row r="579" spans="1:6" x14ac:dyDescent="0.3">
      <c r="A579" t="s">
        <v>59</v>
      </c>
      <c r="B579">
        <v>24</v>
      </c>
      <c r="C579">
        <f t="shared" ref="C579:C642" si="18">ROUNDDOWN(B579,0)</f>
        <v>24</v>
      </c>
      <c r="D579" t="str">
        <f t="shared" ref="D579:D642" si="19">A579&amp;C579</f>
        <v>ORA - ZED24</v>
      </c>
      <c r="E579">
        <v>44976</v>
      </c>
      <c r="F579">
        <v>7490234.3814101964</v>
      </c>
    </row>
    <row r="580" spans="1:6" x14ac:dyDescent="0.3">
      <c r="A580" t="s">
        <v>73</v>
      </c>
      <c r="B580">
        <v>20</v>
      </c>
      <c r="C580">
        <f t="shared" si="18"/>
        <v>20</v>
      </c>
      <c r="D580" t="str">
        <f t="shared" si="19"/>
        <v>MDF Factory20</v>
      </c>
      <c r="E580">
        <v>44938</v>
      </c>
      <c r="F580">
        <v>14838164.52</v>
      </c>
    </row>
    <row r="581" spans="1:6" x14ac:dyDescent="0.3">
      <c r="A581" t="s">
        <v>71</v>
      </c>
      <c r="B581">
        <v>19</v>
      </c>
      <c r="C581">
        <f t="shared" si="18"/>
        <v>19</v>
      </c>
      <c r="D581" t="str">
        <f t="shared" si="19"/>
        <v>EGAT Pelletizing Plant19</v>
      </c>
      <c r="E581">
        <v>44971</v>
      </c>
      <c r="F581">
        <v>19373062.690000001</v>
      </c>
    </row>
    <row r="582" spans="1:6" x14ac:dyDescent="0.3">
      <c r="A582" t="s">
        <v>86</v>
      </c>
      <c r="B582">
        <v>15</v>
      </c>
      <c r="C582">
        <f t="shared" si="18"/>
        <v>15</v>
      </c>
      <c r="D582" t="str">
        <f t="shared" si="19"/>
        <v>Astoria Hotel15</v>
      </c>
      <c r="E582">
        <v>44951</v>
      </c>
      <c r="F582">
        <v>4185662</v>
      </c>
    </row>
    <row r="583" spans="1:6" x14ac:dyDescent="0.3">
      <c r="A583" t="s">
        <v>85</v>
      </c>
      <c r="B583">
        <v>12</v>
      </c>
      <c r="C583">
        <f t="shared" si="18"/>
        <v>12</v>
      </c>
      <c r="D583" t="str">
        <f t="shared" si="19"/>
        <v>EGAT-Lock &amp; Load12</v>
      </c>
      <c r="E583">
        <v>44923</v>
      </c>
      <c r="F583">
        <v>1689951.65</v>
      </c>
    </row>
    <row r="584" spans="1:6" x14ac:dyDescent="0.3">
      <c r="A584" t="s">
        <v>60</v>
      </c>
      <c r="B584">
        <v>25</v>
      </c>
      <c r="C584">
        <f t="shared" si="18"/>
        <v>25</v>
      </c>
      <c r="D584" t="str">
        <f t="shared" si="19"/>
        <v>Katameya - Creeks25</v>
      </c>
      <c r="E584">
        <v>44951</v>
      </c>
      <c r="F584">
        <v>45191848.32</v>
      </c>
    </row>
    <row r="585" spans="1:6" x14ac:dyDescent="0.3">
      <c r="A585" t="s">
        <v>106</v>
      </c>
      <c r="B585">
        <v>1</v>
      </c>
      <c r="C585">
        <f t="shared" si="18"/>
        <v>1</v>
      </c>
      <c r="D585" t="str">
        <f t="shared" si="19"/>
        <v>SMP1 - Revamp1</v>
      </c>
      <c r="E585">
        <v>44959</v>
      </c>
      <c r="F585">
        <v>2399508.91</v>
      </c>
    </row>
    <row r="586" spans="1:6" x14ac:dyDescent="0.3">
      <c r="A586" t="s">
        <v>75</v>
      </c>
      <c r="B586">
        <v>16</v>
      </c>
      <c r="C586">
        <f t="shared" si="18"/>
        <v>16</v>
      </c>
      <c r="D586" t="str">
        <f t="shared" si="19"/>
        <v>ORA - ZED - ph.0216</v>
      </c>
      <c r="E586">
        <v>44962</v>
      </c>
      <c r="F586">
        <v>9858411.1444717348</v>
      </c>
    </row>
    <row r="587" spans="1:6" x14ac:dyDescent="0.3">
      <c r="A587" t="s">
        <v>104</v>
      </c>
      <c r="B587">
        <v>2</v>
      </c>
      <c r="C587">
        <f t="shared" si="18"/>
        <v>2</v>
      </c>
      <c r="D587" t="str">
        <f t="shared" si="19"/>
        <v>ORA - ZED - Landscape2</v>
      </c>
      <c r="E587">
        <v>44958</v>
      </c>
      <c r="F587">
        <v>1719650.0562636433</v>
      </c>
    </row>
    <row r="588" spans="1:6" x14ac:dyDescent="0.3">
      <c r="A588" t="s">
        <v>64</v>
      </c>
      <c r="B588">
        <v>25</v>
      </c>
      <c r="C588">
        <f t="shared" si="18"/>
        <v>25</v>
      </c>
      <c r="D588" t="str">
        <f t="shared" si="19"/>
        <v>HQ - CFC25</v>
      </c>
      <c r="E588">
        <v>44956</v>
      </c>
      <c r="F588">
        <v>10125697.764095265</v>
      </c>
    </row>
    <row r="589" spans="1:6" x14ac:dyDescent="0.3">
      <c r="A589" t="s">
        <v>59</v>
      </c>
      <c r="B589">
        <v>25</v>
      </c>
      <c r="C589">
        <f t="shared" si="18"/>
        <v>25</v>
      </c>
      <c r="D589" t="str">
        <f t="shared" si="19"/>
        <v>ORA - ZED25</v>
      </c>
      <c r="E589">
        <v>45026</v>
      </c>
      <c r="F589">
        <v>-9163815.8569338322</v>
      </c>
    </row>
    <row r="590" spans="1:6" x14ac:dyDescent="0.3">
      <c r="A590" t="s">
        <v>94</v>
      </c>
      <c r="B590">
        <v>9</v>
      </c>
      <c r="C590">
        <f t="shared" si="18"/>
        <v>9</v>
      </c>
      <c r="D590" t="str">
        <f t="shared" si="19"/>
        <v>Mivida-PK#1899</v>
      </c>
      <c r="E590">
        <v>44950</v>
      </c>
      <c r="F590">
        <v>37089197.560000002</v>
      </c>
    </row>
    <row r="591" spans="1:6" x14ac:dyDescent="0.3">
      <c r="A591" t="s">
        <v>84</v>
      </c>
      <c r="B591">
        <v>13</v>
      </c>
      <c r="C591">
        <f t="shared" si="18"/>
        <v>13</v>
      </c>
      <c r="D591" t="str">
        <f t="shared" si="19"/>
        <v>New Giza Hospital13</v>
      </c>
      <c r="E591">
        <v>44963</v>
      </c>
      <c r="F591">
        <v>18169651.25</v>
      </c>
    </row>
    <row r="592" spans="1:6" x14ac:dyDescent="0.3">
      <c r="A592" t="s">
        <v>9</v>
      </c>
      <c r="B592">
        <v>42</v>
      </c>
      <c r="C592">
        <f t="shared" si="18"/>
        <v>42</v>
      </c>
      <c r="D592" t="str">
        <f t="shared" si="19"/>
        <v>Royal City42</v>
      </c>
      <c r="E592">
        <v>44970</v>
      </c>
      <c r="F592">
        <v>29397549.59</v>
      </c>
    </row>
    <row r="593" spans="1:6" x14ac:dyDescent="0.3">
      <c r="A593" t="s">
        <v>57</v>
      </c>
      <c r="B593">
        <v>30</v>
      </c>
      <c r="C593">
        <f t="shared" si="18"/>
        <v>30</v>
      </c>
      <c r="D593" t="str">
        <f t="shared" si="19"/>
        <v>PKG#16330</v>
      </c>
      <c r="F593">
        <v>20000000</v>
      </c>
    </row>
    <row r="594" spans="1:6" x14ac:dyDescent="0.3">
      <c r="A594" t="s">
        <v>79</v>
      </c>
      <c r="B594">
        <v>12</v>
      </c>
      <c r="C594">
        <f t="shared" si="18"/>
        <v>12</v>
      </c>
      <c r="D594" t="str">
        <f t="shared" si="19"/>
        <v>Rolling Mill #4-TRAESUEZ12</v>
      </c>
      <c r="E594">
        <v>44964</v>
      </c>
      <c r="F594">
        <v>13380155.34</v>
      </c>
    </row>
    <row r="595" spans="1:6" x14ac:dyDescent="0.3">
      <c r="A595" t="s">
        <v>73</v>
      </c>
      <c r="B595">
        <v>21</v>
      </c>
      <c r="C595">
        <f t="shared" si="18"/>
        <v>21</v>
      </c>
      <c r="D595" t="str">
        <f t="shared" si="19"/>
        <v>MDF Factory21</v>
      </c>
      <c r="E595">
        <v>44963</v>
      </c>
      <c r="F595">
        <v>18749752.530000001</v>
      </c>
    </row>
    <row r="596" spans="1:6" x14ac:dyDescent="0.3">
      <c r="A596" t="s">
        <v>104</v>
      </c>
      <c r="B596">
        <v>3</v>
      </c>
      <c r="C596">
        <f t="shared" si="18"/>
        <v>3</v>
      </c>
      <c r="D596" t="str">
        <f t="shared" si="19"/>
        <v>ORA - ZED - Landscape3</v>
      </c>
      <c r="E596">
        <v>44983</v>
      </c>
      <c r="F596">
        <v>1775205.4808973698</v>
      </c>
    </row>
    <row r="597" spans="1:6" x14ac:dyDescent="0.3">
      <c r="A597" t="s">
        <v>75</v>
      </c>
      <c r="B597">
        <v>17</v>
      </c>
      <c r="C597">
        <f t="shared" si="18"/>
        <v>17</v>
      </c>
      <c r="D597" t="str">
        <f t="shared" si="19"/>
        <v>ORA - ZED - ph.0217</v>
      </c>
      <c r="E597">
        <v>44994</v>
      </c>
      <c r="F597">
        <v>8988165.9520653188</v>
      </c>
    </row>
    <row r="598" spans="1:6" x14ac:dyDescent="0.3">
      <c r="A598" t="s">
        <v>109</v>
      </c>
      <c r="B598">
        <v>1</v>
      </c>
      <c r="C598">
        <f t="shared" si="18"/>
        <v>1</v>
      </c>
      <c r="D598" t="str">
        <f t="shared" si="19"/>
        <v>Port Said Silos - Local Supply1</v>
      </c>
      <c r="E598">
        <v>45001</v>
      </c>
      <c r="F598">
        <v>438003.54</v>
      </c>
    </row>
    <row r="599" spans="1:6" x14ac:dyDescent="0.3">
      <c r="A599" t="s">
        <v>85</v>
      </c>
      <c r="B599">
        <v>13</v>
      </c>
      <c r="C599">
        <f t="shared" si="18"/>
        <v>13</v>
      </c>
      <c r="D599" t="str">
        <f t="shared" si="19"/>
        <v>EGAT-Lock &amp; Load13</v>
      </c>
      <c r="E599">
        <v>44964</v>
      </c>
      <c r="F599">
        <v>2010941.41</v>
      </c>
    </row>
    <row r="600" spans="1:6" x14ac:dyDescent="0.3">
      <c r="A600" t="s">
        <v>110</v>
      </c>
      <c r="B600">
        <v>1</v>
      </c>
      <c r="C600">
        <f t="shared" si="18"/>
        <v>1</v>
      </c>
      <c r="D600" t="str">
        <f t="shared" si="19"/>
        <v>DPW - Ph.021</v>
      </c>
      <c r="E600">
        <v>44973</v>
      </c>
      <c r="F600">
        <v>21516389.399999999</v>
      </c>
    </row>
    <row r="601" spans="1:6" x14ac:dyDescent="0.3">
      <c r="A601" t="s">
        <v>60</v>
      </c>
      <c r="B601">
        <v>26</v>
      </c>
      <c r="C601">
        <f t="shared" si="18"/>
        <v>26</v>
      </c>
      <c r="D601" t="str">
        <f t="shared" si="19"/>
        <v>Katameya - Creeks26</v>
      </c>
      <c r="E601">
        <v>44985</v>
      </c>
      <c r="F601">
        <v>74263221.640000001</v>
      </c>
    </row>
    <row r="602" spans="1:6" x14ac:dyDescent="0.3">
      <c r="A602" t="s">
        <v>94</v>
      </c>
      <c r="B602">
        <v>10</v>
      </c>
      <c r="C602">
        <f t="shared" si="18"/>
        <v>10</v>
      </c>
      <c r="D602" t="str">
        <f t="shared" si="19"/>
        <v>Mivida-PK#18910</v>
      </c>
      <c r="E602">
        <v>44983</v>
      </c>
      <c r="F602">
        <v>22123110.41</v>
      </c>
    </row>
    <row r="603" spans="1:6" x14ac:dyDescent="0.3">
      <c r="A603" t="s">
        <v>64</v>
      </c>
      <c r="B603">
        <v>26</v>
      </c>
      <c r="C603">
        <f t="shared" si="18"/>
        <v>26</v>
      </c>
      <c r="D603" t="str">
        <f t="shared" si="19"/>
        <v>HQ - CFC26</v>
      </c>
      <c r="E603">
        <v>45337</v>
      </c>
      <c r="F603">
        <v>24450753.149999999</v>
      </c>
    </row>
    <row r="604" spans="1:6" x14ac:dyDescent="0.3">
      <c r="A604" t="s">
        <v>73</v>
      </c>
      <c r="B604">
        <v>22</v>
      </c>
      <c r="C604">
        <f t="shared" si="18"/>
        <v>22</v>
      </c>
      <c r="D604" t="str">
        <f t="shared" si="19"/>
        <v>MDF Factory22</v>
      </c>
      <c r="E604">
        <v>44982</v>
      </c>
      <c r="F604">
        <v>3016784.72</v>
      </c>
    </row>
    <row r="605" spans="1:6" x14ac:dyDescent="0.3">
      <c r="A605" t="s">
        <v>86</v>
      </c>
      <c r="B605">
        <v>16</v>
      </c>
      <c r="C605">
        <f t="shared" si="18"/>
        <v>16</v>
      </c>
      <c r="D605" t="str">
        <f t="shared" si="19"/>
        <v>Astoria Hotel16</v>
      </c>
      <c r="E605">
        <v>44982</v>
      </c>
      <c r="F605">
        <v>3225683</v>
      </c>
    </row>
    <row r="606" spans="1:6" x14ac:dyDescent="0.3">
      <c r="A606" t="s">
        <v>84</v>
      </c>
      <c r="B606">
        <v>14</v>
      </c>
      <c r="C606">
        <f t="shared" si="18"/>
        <v>14</v>
      </c>
      <c r="D606" t="str">
        <f t="shared" si="19"/>
        <v>New Giza Hospital14</v>
      </c>
      <c r="E606">
        <v>44999</v>
      </c>
      <c r="F606">
        <v>14731551.619999999</v>
      </c>
    </row>
    <row r="607" spans="1:6" x14ac:dyDescent="0.3">
      <c r="A607" t="s">
        <v>79</v>
      </c>
      <c r="B607">
        <v>13</v>
      </c>
      <c r="C607">
        <f t="shared" si="18"/>
        <v>13</v>
      </c>
      <c r="D607" t="str">
        <f t="shared" si="19"/>
        <v>Rolling Mill #4-TRAESUEZ13</v>
      </c>
      <c r="E607">
        <v>44993</v>
      </c>
      <c r="F607">
        <v>11700102.460000001</v>
      </c>
    </row>
    <row r="608" spans="1:6" x14ac:dyDescent="0.3">
      <c r="A608" t="s">
        <v>105</v>
      </c>
      <c r="B608">
        <v>2</v>
      </c>
      <c r="C608">
        <f t="shared" si="18"/>
        <v>2</v>
      </c>
      <c r="D608" t="str">
        <f t="shared" si="19"/>
        <v>Wady Halfa2</v>
      </c>
      <c r="E608">
        <v>44971</v>
      </c>
      <c r="F608">
        <v>11905091.98</v>
      </c>
    </row>
    <row r="609" spans="1:6" x14ac:dyDescent="0.3">
      <c r="A609" t="s">
        <v>106</v>
      </c>
      <c r="B609">
        <v>2</v>
      </c>
      <c r="C609">
        <f t="shared" si="18"/>
        <v>2</v>
      </c>
      <c r="D609" t="str">
        <f t="shared" si="19"/>
        <v>SMP1 - Revamp2</v>
      </c>
      <c r="E609">
        <v>45048</v>
      </c>
      <c r="F609">
        <v>1348177.1</v>
      </c>
    </row>
    <row r="610" spans="1:6" x14ac:dyDescent="0.3">
      <c r="A610" t="s">
        <v>314</v>
      </c>
      <c r="B610">
        <v>2</v>
      </c>
      <c r="C610">
        <f t="shared" si="18"/>
        <v>2</v>
      </c>
      <c r="D610" t="str">
        <f t="shared" si="19"/>
        <v>DPW - Ph.02 - DP2</v>
      </c>
      <c r="E610">
        <v>44978</v>
      </c>
      <c r="F610">
        <v>63597656.25</v>
      </c>
    </row>
    <row r="611" spans="1:6" x14ac:dyDescent="0.3">
      <c r="A611" t="s">
        <v>70</v>
      </c>
      <c r="B611">
        <v>47</v>
      </c>
      <c r="C611">
        <f t="shared" si="18"/>
        <v>47</v>
      </c>
      <c r="D611" t="str">
        <f t="shared" si="19"/>
        <v>PKG#17747</v>
      </c>
      <c r="E611">
        <v>45141</v>
      </c>
      <c r="F611">
        <v>4375831.9851192236</v>
      </c>
    </row>
    <row r="612" spans="1:6" x14ac:dyDescent="0.3">
      <c r="A612" t="s">
        <v>56</v>
      </c>
      <c r="B612">
        <v>16</v>
      </c>
      <c r="C612">
        <f t="shared" si="18"/>
        <v>16</v>
      </c>
      <c r="D612" t="str">
        <f t="shared" si="19"/>
        <v>LEKELA16</v>
      </c>
      <c r="E612">
        <v>45016</v>
      </c>
      <c r="F612">
        <v>8212932.0099999998</v>
      </c>
    </row>
    <row r="613" spans="1:6" x14ac:dyDescent="0.3">
      <c r="A613" t="s">
        <v>75</v>
      </c>
      <c r="B613">
        <v>18</v>
      </c>
      <c r="C613">
        <f t="shared" si="18"/>
        <v>18</v>
      </c>
      <c r="D613" t="str">
        <f t="shared" si="19"/>
        <v>ORA - ZED - ph.0218</v>
      </c>
      <c r="E613">
        <v>45014</v>
      </c>
      <c r="F613">
        <v>13331568.048454493</v>
      </c>
    </row>
    <row r="614" spans="1:6" x14ac:dyDescent="0.3">
      <c r="A614" t="s">
        <v>104</v>
      </c>
      <c r="B614">
        <v>4</v>
      </c>
      <c r="C614">
        <f t="shared" si="18"/>
        <v>4</v>
      </c>
      <c r="D614" t="str">
        <f t="shared" si="19"/>
        <v>ORA - ZED - Landscape4</v>
      </c>
      <c r="E614">
        <v>45026</v>
      </c>
      <c r="F614">
        <v>4074938.0511045801</v>
      </c>
    </row>
    <row r="615" spans="1:6" x14ac:dyDescent="0.3">
      <c r="A615" t="s">
        <v>103</v>
      </c>
      <c r="B615">
        <v>4</v>
      </c>
      <c r="C615">
        <f t="shared" si="18"/>
        <v>4</v>
      </c>
      <c r="D615" t="str">
        <f t="shared" si="19"/>
        <v>EIPICO4</v>
      </c>
      <c r="E615">
        <v>45000</v>
      </c>
      <c r="F615">
        <v>7345011.2000000002</v>
      </c>
    </row>
    <row r="616" spans="1:6" x14ac:dyDescent="0.3">
      <c r="A616" t="s">
        <v>85</v>
      </c>
      <c r="B616">
        <v>14</v>
      </c>
      <c r="C616">
        <f t="shared" si="18"/>
        <v>14</v>
      </c>
      <c r="D616" t="str">
        <f t="shared" si="19"/>
        <v>EGAT-Lock &amp; Load14</v>
      </c>
      <c r="E616">
        <v>44993</v>
      </c>
      <c r="F616">
        <v>2629738.34</v>
      </c>
    </row>
    <row r="617" spans="1:6" x14ac:dyDescent="0.3">
      <c r="A617" t="s">
        <v>73</v>
      </c>
      <c r="B617">
        <v>23</v>
      </c>
      <c r="C617">
        <f t="shared" si="18"/>
        <v>23</v>
      </c>
      <c r="D617" t="str">
        <f t="shared" si="19"/>
        <v>MDF Factory23</v>
      </c>
      <c r="E617">
        <v>45007</v>
      </c>
      <c r="F617">
        <v>26140854.32</v>
      </c>
    </row>
    <row r="618" spans="1:6" x14ac:dyDescent="0.3">
      <c r="A618" t="s">
        <v>112</v>
      </c>
      <c r="B618">
        <v>1</v>
      </c>
      <c r="C618">
        <f t="shared" si="18"/>
        <v>1</v>
      </c>
      <c r="D618" t="str">
        <f t="shared" si="19"/>
        <v>New Gas Station1</v>
      </c>
      <c r="E618">
        <v>45232</v>
      </c>
      <c r="F618">
        <v>2360718.4</v>
      </c>
    </row>
    <row r="619" spans="1:6" x14ac:dyDescent="0.3">
      <c r="A619" t="s">
        <v>94</v>
      </c>
      <c r="B619">
        <v>11</v>
      </c>
      <c r="C619">
        <f t="shared" si="18"/>
        <v>11</v>
      </c>
      <c r="D619" t="str">
        <f t="shared" si="19"/>
        <v>Mivida-PK#18911</v>
      </c>
      <c r="E619">
        <v>45026</v>
      </c>
      <c r="F619">
        <v>18794302.379999999</v>
      </c>
    </row>
    <row r="620" spans="1:6" x14ac:dyDescent="0.3">
      <c r="A620" t="s">
        <v>110</v>
      </c>
      <c r="B620">
        <v>2</v>
      </c>
      <c r="C620">
        <f t="shared" si="18"/>
        <v>2</v>
      </c>
      <c r="D620" t="str">
        <f t="shared" si="19"/>
        <v>DPW - Ph.022</v>
      </c>
      <c r="E620">
        <v>45007</v>
      </c>
      <c r="F620">
        <v>19188213.600000001</v>
      </c>
    </row>
    <row r="621" spans="1:6" x14ac:dyDescent="0.3">
      <c r="A621" t="s">
        <v>86</v>
      </c>
      <c r="B621">
        <v>17</v>
      </c>
      <c r="C621">
        <f t="shared" si="18"/>
        <v>17</v>
      </c>
      <c r="D621" t="str">
        <f t="shared" si="19"/>
        <v>Astoria Hotel17</v>
      </c>
      <c r="E621">
        <v>45018</v>
      </c>
      <c r="F621">
        <v>2804159</v>
      </c>
    </row>
    <row r="622" spans="1:6" x14ac:dyDescent="0.3">
      <c r="A622" t="s">
        <v>57</v>
      </c>
      <c r="B622">
        <v>31</v>
      </c>
      <c r="C622">
        <f t="shared" si="18"/>
        <v>31</v>
      </c>
      <c r="D622" t="str">
        <f t="shared" si="19"/>
        <v>PKG#16331</v>
      </c>
      <c r="F622">
        <v>5000000</v>
      </c>
    </row>
    <row r="623" spans="1:6" x14ac:dyDescent="0.3">
      <c r="A623" t="s">
        <v>84</v>
      </c>
      <c r="B623">
        <v>15</v>
      </c>
      <c r="C623">
        <f t="shared" si="18"/>
        <v>15</v>
      </c>
      <c r="D623" t="str">
        <f t="shared" si="19"/>
        <v>New Giza Hospital15</v>
      </c>
      <c r="E623">
        <v>45034</v>
      </c>
      <c r="F623">
        <v>14839693.08</v>
      </c>
    </row>
    <row r="624" spans="1:6" x14ac:dyDescent="0.3">
      <c r="A624" t="s">
        <v>105</v>
      </c>
      <c r="B624">
        <v>3</v>
      </c>
      <c r="C624">
        <f t="shared" si="18"/>
        <v>3</v>
      </c>
      <c r="D624" t="str">
        <f t="shared" si="19"/>
        <v>Wady Halfa3</v>
      </c>
      <c r="E624">
        <v>45001</v>
      </c>
      <c r="F624">
        <v>14516628.581</v>
      </c>
    </row>
    <row r="625" spans="1:6" x14ac:dyDescent="0.3">
      <c r="A625" t="s">
        <v>70</v>
      </c>
      <c r="B625">
        <v>48</v>
      </c>
      <c r="C625">
        <f t="shared" si="18"/>
        <v>48</v>
      </c>
      <c r="D625" t="str">
        <f t="shared" si="19"/>
        <v>PKG#17748</v>
      </c>
      <c r="F625">
        <v>4111000</v>
      </c>
    </row>
    <row r="626" spans="1:6" x14ac:dyDescent="0.3">
      <c r="A626" t="s">
        <v>103</v>
      </c>
      <c r="B626">
        <v>5</v>
      </c>
      <c r="C626">
        <f t="shared" si="18"/>
        <v>5</v>
      </c>
      <c r="D626" t="str">
        <f t="shared" si="19"/>
        <v>EIPICO5</v>
      </c>
      <c r="E626">
        <v>45026</v>
      </c>
      <c r="F626">
        <v>10066271.07</v>
      </c>
    </row>
    <row r="627" spans="1:6" x14ac:dyDescent="0.3">
      <c r="A627" t="s">
        <v>91</v>
      </c>
      <c r="B627">
        <v>13</v>
      </c>
      <c r="C627">
        <f t="shared" si="18"/>
        <v>13</v>
      </c>
      <c r="D627" t="str">
        <f t="shared" si="19"/>
        <v>Port Said Silos13</v>
      </c>
      <c r="E627">
        <v>45018</v>
      </c>
      <c r="F627">
        <v>451211.24598228862</v>
      </c>
    </row>
    <row r="628" spans="1:6" x14ac:dyDescent="0.3">
      <c r="A628" t="s">
        <v>73</v>
      </c>
      <c r="B628">
        <v>24</v>
      </c>
      <c r="C628">
        <f t="shared" si="18"/>
        <v>24</v>
      </c>
      <c r="D628" t="str">
        <f t="shared" si="19"/>
        <v>MDF Factory24</v>
      </c>
      <c r="E628">
        <v>45046</v>
      </c>
      <c r="F628">
        <v>13504786.109999999</v>
      </c>
    </row>
    <row r="629" spans="1:6" x14ac:dyDescent="0.3">
      <c r="A629" t="s">
        <v>110</v>
      </c>
      <c r="B629">
        <v>3</v>
      </c>
      <c r="C629">
        <f t="shared" si="18"/>
        <v>3</v>
      </c>
      <c r="D629" t="str">
        <f t="shared" si="19"/>
        <v>DPW - Ph.023</v>
      </c>
      <c r="E629">
        <v>45012</v>
      </c>
      <c r="F629">
        <v>19827820.719999999</v>
      </c>
    </row>
    <row r="630" spans="1:6" x14ac:dyDescent="0.3">
      <c r="A630" t="s">
        <v>60</v>
      </c>
      <c r="B630">
        <v>28</v>
      </c>
      <c r="C630">
        <f t="shared" si="18"/>
        <v>28</v>
      </c>
      <c r="D630" t="str">
        <f t="shared" si="19"/>
        <v>Katameya - Creeks28</v>
      </c>
      <c r="E630">
        <v>45050</v>
      </c>
      <c r="F630">
        <v>28650459.02</v>
      </c>
    </row>
    <row r="631" spans="1:6" x14ac:dyDescent="0.3">
      <c r="A631" t="s">
        <v>75</v>
      </c>
      <c r="B631">
        <v>19</v>
      </c>
      <c r="C631">
        <f t="shared" si="18"/>
        <v>19</v>
      </c>
      <c r="D631" t="str">
        <f t="shared" si="19"/>
        <v>ORA - ZED - ph.0219</v>
      </c>
      <c r="E631">
        <v>45047</v>
      </c>
      <c r="F631">
        <v>6921352.2914047241</v>
      </c>
    </row>
    <row r="632" spans="1:6" x14ac:dyDescent="0.3">
      <c r="A632" t="s">
        <v>104</v>
      </c>
      <c r="B632">
        <v>5</v>
      </c>
      <c r="C632">
        <f t="shared" si="18"/>
        <v>5</v>
      </c>
      <c r="D632" t="str">
        <f t="shared" si="19"/>
        <v>ORA - ZED - Landscape5</v>
      </c>
      <c r="E632">
        <v>45047</v>
      </c>
      <c r="F632">
        <v>3204803.9680011738</v>
      </c>
    </row>
    <row r="633" spans="1:6" x14ac:dyDescent="0.3">
      <c r="A633" t="s">
        <v>94</v>
      </c>
      <c r="B633">
        <v>12</v>
      </c>
      <c r="C633">
        <f t="shared" si="18"/>
        <v>12</v>
      </c>
      <c r="D633" t="str">
        <f t="shared" si="19"/>
        <v>Mivida-PK#18912</v>
      </c>
      <c r="E633">
        <v>45054</v>
      </c>
      <c r="F633">
        <v>16890748.07</v>
      </c>
    </row>
    <row r="634" spans="1:6" x14ac:dyDescent="0.3">
      <c r="A634" t="s">
        <v>59</v>
      </c>
      <c r="B634">
        <v>26</v>
      </c>
      <c r="C634">
        <f t="shared" si="18"/>
        <v>26</v>
      </c>
      <c r="D634" t="str">
        <f t="shared" si="19"/>
        <v>ORA - ZED26</v>
      </c>
      <c r="E634">
        <v>45047</v>
      </c>
      <c r="F634">
        <v>16993731.751317501</v>
      </c>
    </row>
    <row r="635" spans="1:6" x14ac:dyDescent="0.3">
      <c r="A635" t="s">
        <v>84</v>
      </c>
      <c r="B635">
        <v>16</v>
      </c>
      <c r="C635">
        <f t="shared" si="18"/>
        <v>16</v>
      </c>
      <c r="D635" t="str">
        <f t="shared" si="19"/>
        <v>New Giza Hospital16</v>
      </c>
      <c r="E635">
        <v>45060</v>
      </c>
      <c r="F635">
        <v>15222233.720000001</v>
      </c>
    </row>
    <row r="636" spans="1:6" x14ac:dyDescent="0.3">
      <c r="A636" t="s">
        <v>103</v>
      </c>
      <c r="B636">
        <v>6</v>
      </c>
      <c r="C636">
        <f t="shared" si="18"/>
        <v>6</v>
      </c>
      <c r="D636" t="str">
        <f t="shared" si="19"/>
        <v>EIPICO6</v>
      </c>
      <c r="E636">
        <v>45063</v>
      </c>
      <c r="F636">
        <v>5949977.8399999999</v>
      </c>
    </row>
    <row r="637" spans="1:6" x14ac:dyDescent="0.3">
      <c r="A637" t="s">
        <v>110</v>
      </c>
      <c r="B637">
        <v>4</v>
      </c>
      <c r="C637">
        <f t="shared" si="18"/>
        <v>4</v>
      </c>
      <c r="D637" t="str">
        <f t="shared" si="19"/>
        <v>DPW - Ph.024</v>
      </c>
      <c r="E637">
        <v>45085</v>
      </c>
      <c r="F637">
        <v>28925313.530000001</v>
      </c>
    </row>
    <row r="638" spans="1:6" x14ac:dyDescent="0.3">
      <c r="A638" t="s">
        <v>60</v>
      </c>
      <c r="B638">
        <v>29</v>
      </c>
      <c r="C638">
        <f t="shared" si="18"/>
        <v>29</v>
      </c>
      <c r="D638" t="str">
        <f t="shared" si="19"/>
        <v>Katameya - Creeks29</v>
      </c>
      <c r="E638">
        <v>45080</v>
      </c>
      <c r="F638">
        <v>40904481.770000003</v>
      </c>
    </row>
    <row r="639" spans="1:6" x14ac:dyDescent="0.3">
      <c r="A639" t="s">
        <v>94</v>
      </c>
      <c r="B639">
        <v>13</v>
      </c>
      <c r="C639">
        <f t="shared" si="18"/>
        <v>13</v>
      </c>
      <c r="D639" t="str">
        <f t="shared" si="19"/>
        <v>Mivida-PK#18913</v>
      </c>
      <c r="E639">
        <v>45083</v>
      </c>
      <c r="F639">
        <v>50032149.100000001</v>
      </c>
    </row>
    <row r="640" spans="1:6" x14ac:dyDescent="0.3">
      <c r="A640" t="s">
        <v>70</v>
      </c>
      <c r="B640">
        <v>49</v>
      </c>
      <c r="C640">
        <f t="shared" si="18"/>
        <v>49</v>
      </c>
      <c r="D640" t="str">
        <f t="shared" si="19"/>
        <v>PKG#17749</v>
      </c>
      <c r="F640">
        <v>1E-4</v>
      </c>
    </row>
    <row r="641" spans="1:6" x14ac:dyDescent="0.3">
      <c r="A641" t="s">
        <v>57</v>
      </c>
      <c r="B641">
        <v>32</v>
      </c>
      <c r="C641">
        <f t="shared" si="18"/>
        <v>32</v>
      </c>
      <c r="D641" t="str">
        <f t="shared" si="19"/>
        <v>PKG#16332</v>
      </c>
      <c r="F641">
        <v>5000000</v>
      </c>
    </row>
    <row r="642" spans="1:6" x14ac:dyDescent="0.3">
      <c r="A642" t="s">
        <v>104</v>
      </c>
      <c r="B642">
        <v>6</v>
      </c>
      <c r="C642">
        <f t="shared" si="18"/>
        <v>6</v>
      </c>
      <c r="D642" t="str">
        <f t="shared" si="19"/>
        <v>ORA - ZED - Landscape6</v>
      </c>
      <c r="E642">
        <v>45084</v>
      </c>
      <c r="F642">
        <v>3160913.3163209166</v>
      </c>
    </row>
    <row r="643" spans="1:6" x14ac:dyDescent="0.3">
      <c r="A643" t="s">
        <v>75</v>
      </c>
      <c r="B643">
        <v>20</v>
      </c>
      <c r="C643">
        <f t="shared" ref="C643:C706" si="20">ROUNDDOWN(B643,0)</f>
        <v>20</v>
      </c>
      <c r="D643" t="str">
        <f t="shared" ref="D643:D706" si="21">A643&amp;C643</f>
        <v>ORA - ZED - ph.0220</v>
      </c>
      <c r="E643">
        <v>45078</v>
      </c>
      <c r="F643">
        <v>3302213.7068783045</v>
      </c>
    </row>
    <row r="644" spans="1:6" x14ac:dyDescent="0.3">
      <c r="A644" t="s">
        <v>59</v>
      </c>
      <c r="B644">
        <v>27</v>
      </c>
      <c r="C644">
        <f t="shared" si="20"/>
        <v>27</v>
      </c>
      <c r="D644" t="str">
        <f t="shared" si="21"/>
        <v>ORA - ZED27</v>
      </c>
      <c r="E644">
        <v>45092</v>
      </c>
      <c r="F644">
        <v>9042387.5613992214</v>
      </c>
    </row>
    <row r="645" spans="1:6" x14ac:dyDescent="0.3">
      <c r="A645" t="s">
        <v>120</v>
      </c>
      <c r="B645">
        <v>1</v>
      </c>
      <c r="C645">
        <f t="shared" si="20"/>
        <v>1</v>
      </c>
      <c r="D645" t="str">
        <f t="shared" si="21"/>
        <v>KSA-Tarek AbdelHakim Center1</v>
      </c>
      <c r="E645">
        <v>45090</v>
      </c>
      <c r="F645">
        <v>951578.36</v>
      </c>
    </row>
    <row r="646" spans="1:6" x14ac:dyDescent="0.3">
      <c r="A646" t="s">
        <v>110</v>
      </c>
      <c r="B646">
        <v>5</v>
      </c>
      <c r="C646">
        <f t="shared" si="20"/>
        <v>5</v>
      </c>
      <c r="D646" t="str">
        <f t="shared" si="21"/>
        <v>DPW - Ph.025</v>
      </c>
      <c r="E646">
        <v>45102</v>
      </c>
      <c r="F646">
        <v>30561302.57</v>
      </c>
    </row>
    <row r="647" spans="1:6" x14ac:dyDescent="0.3">
      <c r="A647" t="s">
        <v>84</v>
      </c>
      <c r="B647">
        <v>17</v>
      </c>
      <c r="C647">
        <f t="shared" si="20"/>
        <v>17</v>
      </c>
      <c r="D647" t="str">
        <f t="shared" si="21"/>
        <v>New Giza Hospital17</v>
      </c>
      <c r="E647">
        <v>45111</v>
      </c>
      <c r="F647">
        <v>12680990.84</v>
      </c>
    </row>
    <row r="648" spans="1:6" x14ac:dyDescent="0.3">
      <c r="A648" t="s">
        <v>75</v>
      </c>
      <c r="B648">
        <v>21</v>
      </c>
      <c r="C648">
        <f t="shared" si="20"/>
        <v>21</v>
      </c>
      <c r="D648" t="str">
        <f t="shared" si="21"/>
        <v>ORA - ZED - ph.0221</v>
      </c>
      <c r="E648">
        <v>45116</v>
      </c>
      <c r="F648">
        <v>4532159.6507505178</v>
      </c>
    </row>
    <row r="649" spans="1:6" x14ac:dyDescent="0.3">
      <c r="A649" t="s">
        <v>70</v>
      </c>
      <c r="B649">
        <v>50</v>
      </c>
      <c r="C649">
        <f t="shared" si="20"/>
        <v>50</v>
      </c>
      <c r="D649" t="str">
        <f t="shared" si="21"/>
        <v>PKG#17750</v>
      </c>
      <c r="F649">
        <v>1E-3</v>
      </c>
    </row>
    <row r="650" spans="1:6" x14ac:dyDescent="0.3">
      <c r="A650" t="s">
        <v>86</v>
      </c>
      <c r="B650">
        <v>19</v>
      </c>
      <c r="C650">
        <f t="shared" si="20"/>
        <v>19</v>
      </c>
      <c r="D650" t="str">
        <f t="shared" si="21"/>
        <v>Astoria Hotel19</v>
      </c>
      <c r="E650">
        <v>45096</v>
      </c>
      <c r="F650">
        <v>1511334.2103860229</v>
      </c>
    </row>
    <row r="651" spans="1:6" x14ac:dyDescent="0.3">
      <c r="A651" t="s">
        <v>73</v>
      </c>
      <c r="B651">
        <v>26</v>
      </c>
      <c r="C651">
        <f t="shared" si="20"/>
        <v>26</v>
      </c>
      <c r="D651" t="str">
        <f t="shared" si="21"/>
        <v>MDF Factory26</v>
      </c>
      <c r="E651">
        <v>45098</v>
      </c>
      <c r="F651">
        <v>18123054.07</v>
      </c>
    </row>
    <row r="652" spans="1:6" x14ac:dyDescent="0.3">
      <c r="A652" t="s">
        <v>37</v>
      </c>
      <c r="B652">
        <v>28</v>
      </c>
      <c r="C652">
        <f t="shared" si="20"/>
        <v>28</v>
      </c>
      <c r="D652" t="str">
        <f t="shared" si="21"/>
        <v>Mivida-PK#14028</v>
      </c>
      <c r="E652">
        <v>45365</v>
      </c>
      <c r="F652">
        <v>1577397.44</v>
      </c>
    </row>
    <row r="653" spans="1:6" x14ac:dyDescent="0.3">
      <c r="A653" t="s">
        <v>106</v>
      </c>
      <c r="B653">
        <v>3</v>
      </c>
      <c r="C653">
        <f t="shared" si="20"/>
        <v>3</v>
      </c>
      <c r="D653" t="str">
        <f t="shared" si="21"/>
        <v>SMP1 - Revamp3</v>
      </c>
      <c r="F653">
        <v>2159644.4500000002</v>
      </c>
    </row>
    <row r="654" spans="1:6" x14ac:dyDescent="0.3">
      <c r="A654" t="s">
        <v>57</v>
      </c>
      <c r="B654">
        <v>33</v>
      </c>
      <c r="C654">
        <f t="shared" si="20"/>
        <v>33</v>
      </c>
      <c r="D654" t="str">
        <f t="shared" si="21"/>
        <v>PKG#16333</v>
      </c>
      <c r="F654">
        <v>5000000</v>
      </c>
    </row>
    <row r="655" spans="1:6" x14ac:dyDescent="0.3">
      <c r="A655" t="s">
        <v>120</v>
      </c>
      <c r="B655">
        <v>2</v>
      </c>
      <c r="C655">
        <f t="shared" si="20"/>
        <v>2</v>
      </c>
      <c r="D655" t="str">
        <f t="shared" si="21"/>
        <v>KSA-Tarek AbdelHakim Center2</v>
      </c>
      <c r="E655">
        <v>45090</v>
      </c>
      <c r="F655">
        <v>2122111.73</v>
      </c>
    </row>
    <row r="656" spans="1:6" x14ac:dyDescent="0.3">
      <c r="A656" t="s">
        <v>94</v>
      </c>
      <c r="B656">
        <v>14</v>
      </c>
      <c r="C656">
        <f t="shared" si="20"/>
        <v>14</v>
      </c>
      <c r="D656" t="str">
        <f t="shared" si="21"/>
        <v>Mivida-PK#18914</v>
      </c>
      <c r="E656">
        <v>45122</v>
      </c>
      <c r="F656">
        <v>22045664.399999999</v>
      </c>
    </row>
    <row r="657" spans="1:6" x14ac:dyDescent="0.3">
      <c r="A657" t="s">
        <v>116</v>
      </c>
      <c r="B657">
        <v>3</v>
      </c>
      <c r="C657">
        <f t="shared" si="20"/>
        <v>3</v>
      </c>
      <c r="D657" t="str">
        <f t="shared" si="21"/>
        <v>Creeks - URBN K3</v>
      </c>
      <c r="E657">
        <v>45095</v>
      </c>
      <c r="F657">
        <v>21808950.420000002</v>
      </c>
    </row>
    <row r="658" spans="1:6" x14ac:dyDescent="0.3">
      <c r="A658" t="s">
        <v>104</v>
      </c>
      <c r="B658">
        <v>7</v>
      </c>
      <c r="C658">
        <f t="shared" si="20"/>
        <v>7</v>
      </c>
      <c r="D658" t="str">
        <f t="shared" si="21"/>
        <v>ORA - ZED - Landscape7</v>
      </c>
      <c r="E658">
        <v>45124</v>
      </c>
      <c r="F658">
        <v>1045760.0531593766</v>
      </c>
    </row>
    <row r="659" spans="1:6" x14ac:dyDescent="0.3">
      <c r="A659" t="s">
        <v>59</v>
      </c>
      <c r="B659">
        <v>28</v>
      </c>
      <c r="C659">
        <f t="shared" si="20"/>
        <v>28</v>
      </c>
      <c r="D659" t="str">
        <f t="shared" si="21"/>
        <v>ORA - ZED28</v>
      </c>
      <c r="E659">
        <v>45116</v>
      </c>
      <c r="F659">
        <v>10264179.630000001</v>
      </c>
    </row>
    <row r="660" spans="1:6" x14ac:dyDescent="0.3">
      <c r="A660" t="s">
        <v>120</v>
      </c>
      <c r="B660">
        <v>3</v>
      </c>
      <c r="C660">
        <f t="shared" si="20"/>
        <v>3</v>
      </c>
      <c r="D660" t="str">
        <f t="shared" si="21"/>
        <v>KSA-Tarek AbdelHakim Center3</v>
      </c>
      <c r="E660">
        <v>45132</v>
      </c>
      <c r="F660">
        <v>911111.84</v>
      </c>
    </row>
    <row r="661" spans="1:6" x14ac:dyDescent="0.3">
      <c r="A661" t="s">
        <v>70</v>
      </c>
      <c r="B661">
        <v>51</v>
      </c>
      <c r="C661">
        <f t="shared" si="20"/>
        <v>51</v>
      </c>
      <c r="D661" t="str">
        <f t="shared" si="21"/>
        <v>PKG#17751</v>
      </c>
      <c r="F661">
        <v>1E-3</v>
      </c>
    </row>
    <row r="662" spans="1:6" x14ac:dyDescent="0.3">
      <c r="A662" t="s">
        <v>110</v>
      </c>
      <c r="B662">
        <v>6</v>
      </c>
      <c r="C662">
        <f t="shared" si="20"/>
        <v>6</v>
      </c>
      <c r="D662" t="str">
        <f t="shared" si="21"/>
        <v>DPW - Ph.026</v>
      </c>
      <c r="E662">
        <v>45138</v>
      </c>
      <c r="F662">
        <v>24170866.16</v>
      </c>
    </row>
    <row r="663" spans="1:6" x14ac:dyDescent="0.3">
      <c r="A663" t="s">
        <v>73</v>
      </c>
      <c r="B663">
        <v>27</v>
      </c>
      <c r="C663">
        <f t="shared" si="20"/>
        <v>27</v>
      </c>
      <c r="D663" t="str">
        <f t="shared" si="21"/>
        <v>MDF Factory27</v>
      </c>
      <c r="E663">
        <v>45119</v>
      </c>
      <c r="F663">
        <v>21231778.460000001</v>
      </c>
    </row>
    <row r="664" spans="1:6" x14ac:dyDescent="0.3">
      <c r="A664" t="s">
        <v>103</v>
      </c>
      <c r="B664">
        <v>8</v>
      </c>
      <c r="C664">
        <f t="shared" si="20"/>
        <v>8</v>
      </c>
      <c r="D664" t="str">
        <f t="shared" si="21"/>
        <v>EIPICO8</v>
      </c>
      <c r="E664">
        <v>45132</v>
      </c>
      <c r="F664">
        <v>20317779.300000001</v>
      </c>
    </row>
    <row r="665" spans="1:6" x14ac:dyDescent="0.3">
      <c r="A665" t="s">
        <v>104</v>
      </c>
      <c r="B665">
        <v>8</v>
      </c>
      <c r="C665">
        <f t="shared" si="20"/>
        <v>8</v>
      </c>
      <c r="D665" t="str">
        <f t="shared" si="21"/>
        <v>ORA - ZED - Landscape8</v>
      </c>
      <c r="E665">
        <v>45147</v>
      </c>
      <c r="F665">
        <v>9578640.9798947722</v>
      </c>
    </row>
    <row r="666" spans="1:6" x14ac:dyDescent="0.3">
      <c r="A666" t="s">
        <v>60</v>
      </c>
      <c r="B666">
        <v>31</v>
      </c>
      <c r="C666">
        <f t="shared" si="20"/>
        <v>31</v>
      </c>
      <c r="D666" t="str">
        <f t="shared" si="21"/>
        <v>Katameya - Creeks31</v>
      </c>
      <c r="E666">
        <v>45138</v>
      </c>
      <c r="F666">
        <v>37106226.159999996</v>
      </c>
    </row>
    <row r="667" spans="1:6" x14ac:dyDescent="0.3">
      <c r="A667" t="s">
        <v>116</v>
      </c>
      <c r="B667">
        <v>4</v>
      </c>
      <c r="C667">
        <f t="shared" si="20"/>
        <v>4</v>
      </c>
      <c r="D667" t="str">
        <f t="shared" si="21"/>
        <v>Creeks - URBN K4</v>
      </c>
      <c r="E667">
        <v>45138</v>
      </c>
      <c r="F667">
        <v>8830426.3300000001</v>
      </c>
    </row>
    <row r="668" spans="1:6" x14ac:dyDescent="0.3">
      <c r="A668" t="s">
        <v>75</v>
      </c>
      <c r="B668">
        <v>22</v>
      </c>
      <c r="C668">
        <f t="shared" si="20"/>
        <v>22</v>
      </c>
      <c r="D668" t="str">
        <f t="shared" si="21"/>
        <v>ORA - ZED - ph.0222</v>
      </c>
      <c r="E668">
        <v>45147</v>
      </c>
      <c r="F668">
        <v>8466780.1600000262</v>
      </c>
    </row>
    <row r="669" spans="1:6" x14ac:dyDescent="0.3">
      <c r="A669" t="s">
        <v>84</v>
      </c>
      <c r="B669">
        <v>18</v>
      </c>
      <c r="C669">
        <f t="shared" si="20"/>
        <v>18</v>
      </c>
      <c r="D669" t="str">
        <f t="shared" si="21"/>
        <v>New Giza Hospital18</v>
      </c>
      <c r="E669">
        <v>45144</v>
      </c>
      <c r="F669">
        <v>14934202.65</v>
      </c>
    </row>
    <row r="670" spans="1:6" x14ac:dyDescent="0.3">
      <c r="A670" t="s">
        <v>57</v>
      </c>
      <c r="B670">
        <v>34</v>
      </c>
      <c r="C670">
        <f t="shared" si="20"/>
        <v>34</v>
      </c>
      <c r="D670" t="str">
        <f t="shared" si="21"/>
        <v>PKG#16334</v>
      </c>
      <c r="F670">
        <v>5000000</v>
      </c>
    </row>
    <row r="671" spans="1:6" x14ac:dyDescent="0.3">
      <c r="A671" t="s">
        <v>86</v>
      </c>
      <c r="B671">
        <v>20</v>
      </c>
      <c r="C671">
        <f t="shared" si="20"/>
        <v>20</v>
      </c>
      <c r="D671" t="str">
        <f t="shared" si="21"/>
        <v>Astoria Hotel20</v>
      </c>
      <c r="E671">
        <v>45140</v>
      </c>
      <c r="F671">
        <v>3400772</v>
      </c>
    </row>
    <row r="672" spans="1:6" x14ac:dyDescent="0.3">
      <c r="A672" t="s">
        <v>59</v>
      </c>
      <c r="B672">
        <v>29</v>
      </c>
      <c r="C672">
        <f t="shared" si="20"/>
        <v>29</v>
      </c>
      <c r="D672" t="str">
        <f t="shared" si="21"/>
        <v>ORA - ZED29</v>
      </c>
      <c r="E672">
        <v>45162</v>
      </c>
      <c r="F672">
        <v>13678389.68</v>
      </c>
    </row>
    <row r="673" spans="1:6" x14ac:dyDescent="0.3">
      <c r="A673" t="s">
        <v>73</v>
      </c>
      <c r="B673">
        <v>28</v>
      </c>
      <c r="C673">
        <f t="shared" si="20"/>
        <v>28</v>
      </c>
      <c r="D673" t="str">
        <f t="shared" si="21"/>
        <v>MDF Factory28</v>
      </c>
      <c r="E673">
        <v>45138</v>
      </c>
      <c r="F673">
        <v>5471658.1244510412</v>
      </c>
    </row>
    <row r="674" spans="1:6" x14ac:dyDescent="0.3">
      <c r="A674" t="s">
        <v>94</v>
      </c>
      <c r="B674">
        <v>15</v>
      </c>
      <c r="C674">
        <f t="shared" si="20"/>
        <v>15</v>
      </c>
      <c r="D674" t="str">
        <f t="shared" si="21"/>
        <v>Mivida-PK#18915</v>
      </c>
      <c r="E674">
        <v>45145</v>
      </c>
      <c r="F674">
        <v>20013901.030000001</v>
      </c>
    </row>
    <row r="675" spans="1:6" x14ac:dyDescent="0.3">
      <c r="A675" t="s">
        <v>120</v>
      </c>
      <c r="B675">
        <v>4</v>
      </c>
      <c r="C675">
        <f t="shared" si="20"/>
        <v>4</v>
      </c>
      <c r="D675" t="str">
        <f t="shared" si="21"/>
        <v>KSA-Tarek AbdelHakim Center4</v>
      </c>
      <c r="E675">
        <v>45132</v>
      </c>
      <c r="F675">
        <v>957216.97</v>
      </c>
    </row>
    <row r="676" spans="1:6" x14ac:dyDescent="0.3">
      <c r="A676" t="s">
        <v>106</v>
      </c>
      <c r="B676">
        <v>4</v>
      </c>
      <c r="C676">
        <f t="shared" si="20"/>
        <v>4</v>
      </c>
      <c r="D676" t="str">
        <f t="shared" si="21"/>
        <v>SMP1 - Revamp4</v>
      </c>
      <c r="E676">
        <v>45170</v>
      </c>
      <c r="F676">
        <v>2877592.22</v>
      </c>
    </row>
    <row r="677" spans="1:6" x14ac:dyDescent="0.3">
      <c r="A677" t="s">
        <v>110</v>
      </c>
      <c r="B677">
        <v>7</v>
      </c>
      <c r="C677">
        <f t="shared" si="20"/>
        <v>7</v>
      </c>
      <c r="D677" t="str">
        <f t="shared" si="21"/>
        <v>DPW - Ph.027</v>
      </c>
      <c r="E677">
        <v>45166</v>
      </c>
      <c r="F677">
        <v>16159880.26</v>
      </c>
    </row>
    <row r="678" spans="1:6" x14ac:dyDescent="0.3">
      <c r="A678" t="s">
        <v>86</v>
      </c>
      <c r="B678">
        <v>21</v>
      </c>
      <c r="C678">
        <f t="shared" si="20"/>
        <v>21</v>
      </c>
      <c r="D678" t="str">
        <f t="shared" si="21"/>
        <v>Astoria Hotel21</v>
      </c>
      <c r="E678">
        <v>45183</v>
      </c>
      <c r="F678">
        <v>854979</v>
      </c>
    </row>
    <row r="679" spans="1:6" x14ac:dyDescent="0.3">
      <c r="A679" t="s">
        <v>121</v>
      </c>
      <c r="B679">
        <v>4</v>
      </c>
      <c r="C679">
        <f t="shared" si="20"/>
        <v>4</v>
      </c>
      <c r="D679" t="str">
        <f t="shared" si="21"/>
        <v>PKG#220B4</v>
      </c>
      <c r="F679">
        <v>2300000</v>
      </c>
    </row>
    <row r="680" spans="1:6" x14ac:dyDescent="0.3">
      <c r="A680" t="s">
        <v>73</v>
      </c>
      <c r="B680">
        <v>29</v>
      </c>
      <c r="C680">
        <f t="shared" si="20"/>
        <v>29</v>
      </c>
      <c r="D680" t="str">
        <f t="shared" si="21"/>
        <v>MDF Factory29</v>
      </c>
      <c r="E680">
        <v>45179</v>
      </c>
      <c r="F680">
        <v>13138195.960000001</v>
      </c>
    </row>
    <row r="681" spans="1:6" x14ac:dyDescent="0.3">
      <c r="A681" t="s">
        <v>60</v>
      </c>
      <c r="B681">
        <v>32</v>
      </c>
      <c r="C681">
        <f t="shared" si="20"/>
        <v>32</v>
      </c>
      <c r="D681" t="str">
        <f t="shared" si="21"/>
        <v>Katameya - Creeks32</v>
      </c>
      <c r="F681">
        <v>53390542.82</v>
      </c>
    </row>
    <row r="682" spans="1:6" x14ac:dyDescent="0.3">
      <c r="A682" t="s">
        <v>104</v>
      </c>
      <c r="B682">
        <v>9</v>
      </c>
      <c r="C682">
        <f t="shared" si="20"/>
        <v>9</v>
      </c>
      <c r="D682" t="str">
        <f t="shared" si="21"/>
        <v>ORA - ZED - Landscape9</v>
      </c>
      <c r="E682">
        <v>45186</v>
      </c>
      <c r="F682">
        <v>3636861.9197950065</v>
      </c>
    </row>
    <row r="683" spans="1:6" x14ac:dyDescent="0.3">
      <c r="A683" t="s">
        <v>75</v>
      </c>
      <c r="B683">
        <v>23</v>
      </c>
      <c r="C683">
        <f t="shared" si="20"/>
        <v>23</v>
      </c>
      <c r="D683" t="str">
        <f t="shared" si="21"/>
        <v>ORA - ZED - ph.0223</v>
      </c>
      <c r="E683">
        <v>45186</v>
      </c>
      <c r="F683">
        <v>564270.12999999523</v>
      </c>
    </row>
    <row r="684" spans="1:6" x14ac:dyDescent="0.3">
      <c r="A684" t="s">
        <v>84</v>
      </c>
      <c r="B684">
        <v>19</v>
      </c>
      <c r="C684">
        <f t="shared" si="20"/>
        <v>19</v>
      </c>
      <c r="D684" t="str">
        <f t="shared" si="21"/>
        <v>New Giza Hospital19</v>
      </c>
      <c r="E684">
        <v>45183</v>
      </c>
      <c r="F684">
        <v>5705542.3600000003</v>
      </c>
    </row>
    <row r="685" spans="1:6" x14ac:dyDescent="0.3">
      <c r="A685" t="s">
        <v>70</v>
      </c>
      <c r="B685">
        <v>52</v>
      </c>
      <c r="C685">
        <f t="shared" si="20"/>
        <v>52</v>
      </c>
      <c r="D685" t="str">
        <f t="shared" si="21"/>
        <v>PKG#17752</v>
      </c>
      <c r="F685">
        <v>45000000</v>
      </c>
    </row>
    <row r="686" spans="1:6" x14ac:dyDescent="0.3">
      <c r="A686" t="s">
        <v>59</v>
      </c>
      <c r="B686">
        <v>30</v>
      </c>
      <c r="C686">
        <f t="shared" si="20"/>
        <v>30</v>
      </c>
      <c r="D686" t="str">
        <f t="shared" si="21"/>
        <v>ORA - ZED30</v>
      </c>
      <c r="E686">
        <v>45186</v>
      </c>
      <c r="F686">
        <v>13092650.18</v>
      </c>
    </row>
    <row r="687" spans="1:6" x14ac:dyDescent="0.3">
      <c r="A687" t="s">
        <v>116</v>
      </c>
      <c r="B687">
        <v>5</v>
      </c>
      <c r="C687">
        <f t="shared" si="20"/>
        <v>5</v>
      </c>
      <c r="D687" t="str">
        <f t="shared" si="21"/>
        <v>Creeks - URBN K5</v>
      </c>
      <c r="E687">
        <v>45161</v>
      </c>
      <c r="F687">
        <v>13533059.960000001</v>
      </c>
    </row>
    <row r="688" spans="1:6" x14ac:dyDescent="0.3">
      <c r="A688" t="s">
        <v>94</v>
      </c>
      <c r="B688">
        <v>16</v>
      </c>
      <c r="C688">
        <f t="shared" si="20"/>
        <v>16</v>
      </c>
      <c r="D688" t="str">
        <f t="shared" si="21"/>
        <v>Mivida-PK#18916</v>
      </c>
      <c r="E688">
        <v>45189</v>
      </c>
      <c r="F688">
        <v>22512171.872796416</v>
      </c>
    </row>
    <row r="689" spans="1:6" x14ac:dyDescent="0.3">
      <c r="A689" t="s">
        <v>103</v>
      </c>
      <c r="B689">
        <v>10</v>
      </c>
      <c r="C689">
        <f t="shared" si="20"/>
        <v>10</v>
      </c>
      <c r="D689" t="str">
        <f t="shared" si="21"/>
        <v>EIPICO10</v>
      </c>
      <c r="E689">
        <v>45166</v>
      </c>
      <c r="F689">
        <v>6328837.0499999998</v>
      </c>
    </row>
    <row r="690" spans="1:6" x14ac:dyDescent="0.3">
      <c r="A690" t="s">
        <v>43</v>
      </c>
      <c r="B690">
        <v>24</v>
      </c>
      <c r="C690">
        <f t="shared" si="20"/>
        <v>24</v>
      </c>
      <c r="D690" t="str">
        <f t="shared" si="21"/>
        <v>Royal City - Landscape24</v>
      </c>
      <c r="E690">
        <v>45173</v>
      </c>
      <c r="F690">
        <v>3247942.88</v>
      </c>
    </row>
    <row r="691" spans="1:6" x14ac:dyDescent="0.3">
      <c r="A691" t="s">
        <v>9</v>
      </c>
      <c r="B691">
        <v>43</v>
      </c>
      <c r="C691">
        <f t="shared" si="20"/>
        <v>43</v>
      </c>
      <c r="D691" t="str">
        <f t="shared" si="21"/>
        <v>Royal City43</v>
      </c>
      <c r="E691">
        <v>45173</v>
      </c>
      <c r="F691">
        <v>13488633.460000001</v>
      </c>
    </row>
    <row r="692" spans="1:6" x14ac:dyDescent="0.3">
      <c r="A692" t="s">
        <v>110</v>
      </c>
      <c r="B692">
        <v>8</v>
      </c>
      <c r="C692">
        <f t="shared" si="20"/>
        <v>8</v>
      </c>
      <c r="D692" t="str">
        <f t="shared" si="21"/>
        <v>DPW - Ph.028</v>
      </c>
      <c r="E692">
        <v>45173</v>
      </c>
      <c r="F692">
        <v>20836254.440000001</v>
      </c>
    </row>
    <row r="693" spans="1:6" x14ac:dyDescent="0.3">
      <c r="A693" t="s">
        <v>103</v>
      </c>
      <c r="B693">
        <v>11</v>
      </c>
      <c r="C693">
        <f t="shared" si="20"/>
        <v>11</v>
      </c>
      <c r="D693" t="str">
        <f t="shared" si="21"/>
        <v>EIPICO11</v>
      </c>
      <c r="E693">
        <v>45209</v>
      </c>
      <c r="F693">
        <v>30655535.07</v>
      </c>
    </row>
    <row r="694" spans="1:6" x14ac:dyDescent="0.3">
      <c r="A694" t="s">
        <v>75</v>
      </c>
      <c r="B694">
        <v>24</v>
      </c>
      <c r="C694">
        <f t="shared" si="20"/>
        <v>24</v>
      </c>
      <c r="D694" t="str">
        <f t="shared" si="21"/>
        <v>ORA - ZED - ph.0224</v>
      </c>
      <c r="E694">
        <v>45186</v>
      </c>
      <c r="F694">
        <v>1374588.3399999738</v>
      </c>
    </row>
    <row r="695" spans="1:6" x14ac:dyDescent="0.3">
      <c r="A695" t="s">
        <v>73</v>
      </c>
      <c r="B695">
        <v>30</v>
      </c>
      <c r="C695">
        <f t="shared" si="20"/>
        <v>30</v>
      </c>
      <c r="D695" t="str">
        <f t="shared" si="21"/>
        <v>MDF Factory30</v>
      </c>
      <c r="E695">
        <v>45188</v>
      </c>
      <c r="F695">
        <v>12581507.75</v>
      </c>
    </row>
    <row r="696" spans="1:6" x14ac:dyDescent="0.3">
      <c r="A696" t="s">
        <v>60</v>
      </c>
      <c r="B696">
        <v>33</v>
      </c>
      <c r="C696">
        <f t="shared" si="20"/>
        <v>33</v>
      </c>
      <c r="D696" t="str">
        <f t="shared" si="21"/>
        <v>Katameya - Creeks33</v>
      </c>
      <c r="E696">
        <v>45200</v>
      </c>
      <c r="F696">
        <v>47329832.990000002</v>
      </c>
    </row>
    <row r="697" spans="1:6" x14ac:dyDescent="0.3">
      <c r="A697" t="s">
        <v>106</v>
      </c>
      <c r="B697">
        <v>5</v>
      </c>
      <c r="C697">
        <f t="shared" si="20"/>
        <v>5</v>
      </c>
      <c r="D697" t="str">
        <f t="shared" si="21"/>
        <v>SMP1 - Revamp5</v>
      </c>
      <c r="E697">
        <v>45181</v>
      </c>
      <c r="F697">
        <v>3101923.57</v>
      </c>
    </row>
    <row r="698" spans="1:6" x14ac:dyDescent="0.3">
      <c r="A698" t="s">
        <v>116</v>
      </c>
      <c r="B698">
        <v>6</v>
      </c>
      <c r="C698">
        <f t="shared" si="20"/>
        <v>6</v>
      </c>
      <c r="D698" t="str">
        <f t="shared" si="21"/>
        <v>Creeks - URBN K6</v>
      </c>
      <c r="E698">
        <v>45196</v>
      </c>
      <c r="F698">
        <v>19608846.960000001</v>
      </c>
    </row>
    <row r="699" spans="1:6" x14ac:dyDescent="0.3">
      <c r="A699" t="s">
        <v>59</v>
      </c>
      <c r="B699">
        <v>31</v>
      </c>
      <c r="C699">
        <f t="shared" si="20"/>
        <v>31</v>
      </c>
      <c r="D699" t="str">
        <f t="shared" si="21"/>
        <v>ORA - ZED31</v>
      </c>
      <c r="E699">
        <v>45196</v>
      </c>
      <c r="F699">
        <v>12746258.220000001</v>
      </c>
    </row>
    <row r="700" spans="1:6" x14ac:dyDescent="0.3">
      <c r="A700" t="s">
        <v>104</v>
      </c>
      <c r="B700">
        <v>10</v>
      </c>
      <c r="C700">
        <f t="shared" si="20"/>
        <v>10</v>
      </c>
      <c r="D700" t="str">
        <f t="shared" si="21"/>
        <v>ORA - ZED - Landscape10</v>
      </c>
      <c r="E700">
        <v>45209</v>
      </c>
      <c r="F700">
        <v>2654538.63</v>
      </c>
    </row>
    <row r="701" spans="1:6" x14ac:dyDescent="0.3">
      <c r="A701" t="s">
        <v>88</v>
      </c>
      <c r="B701">
        <v>15</v>
      </c>
      <c r="C701">
        <f t="shared" si="20"/>
        <v>15</v>
      </c>
      <c r="D701" t="str">
        <f t="shared" si="21"/>
        <v>MDF Factory - Local Fabrication15</v>
      </c>
      <c r="E701">
        <v>45278</v>
      </c>
      <c r="F701">
        <v>5457274.9000000004</v>
      </c>
    </row>
    <row r="702" spans="1:6" x14ac:dyDescent="0.3">
      <c r="A702" t="s">
        <v>70</v>
      </c>
      <c r="B702">
        <v>53</v>
      </c>
      <c r="C702">
        <f t="shared" si="20"/>
        <v>53</v>
      </c>
      <c r="D702" t="str">
        <f t="shared" si="21"/>
        <v>PKG#17753</v>
      </c>
      <c r="F702">
        <v>5000000</v>
      </c>
    </row>
    <row r="703" spans="1:6" x14ac:dyDescent="0.3">
      <c r="A703" t="s">
        <v>110</v>
      </c>
      <c r="B703">
        <v>9</v>
      </c>
      <c r="C703">
        <f t="shared" si="20"/>
        <v>9</v>
      </c>
      <c r="D703" t="str">
        <f t="shared" si="21"/>
        <v>DPW - Ph.029</v>
      </c>
      <c r="E703">
        <v>45230</v>
      </c>
      <c r="F703">
        <v>50195070.420000002</v>
      </c>
    </row>
    <row r="704" spans="1:6" x14ac:dyDescent="0.3">
      <c r="A704" t="s">
        <v>73</v>
      </c>
      <c r="B704">
        <v>31</v>
      </c>
      <c r="C704">
        <f t="shared" si="20"/>
        <v>31</v>
      </c>
      <c r="D704" t="str">
        <f t="shared" si="21"/>
        <v>MDF Factory31</v>
      </c>
      <c r="E704">
        <v>45206</v>
      </c>
      <c r="F704">
        <v>20429584.530000001</v>
      </c>
    </row>
    <row r="705" spans="1:6" x14ac:dyDescent="0.3">
      <c r="A705" t="s">
        <v>103</v>
      </c>
      <c r="B705">
        <v>12</v>
      </c>
      <c r="C705">
        <f t="shared" si="20"/>
        <v>12</v>
      </c>
      <c r="D705" t="str">
        <f t="shared" si="21"/>
        <v>EIPICO12</v>
      </c>
      <c r="E705">
        <v>45251</v>
      </c>
      <c r="F705">
        <v>28595406.989999998</v>
      </c>
    </row>
    <row r="706" spans="1:6" x14ac:dyDescent="0.3">
      <c r="A706" t="s">
        <v>104</v>
      </c>
      <c r="B706">
        <v>11</v>
      </c>
      <c r="C706">
        <f t="shared" si="20"/>
        <v>11</v>
      </c>
      <c r="D706" t="str">
        <f t="shared" si="21"/>
        <v>ORA - ZED - Landscape11</v>
      </c>
      <c r="E706">
        <v>45234</v>
      </c>
      <c r="F706">
        <v>6014170.71</v>
      </c>
    </row>
    <row r="707" spans="1:6" x14ac:dyDescent="0.3">
      <c r="A707" t="s">
        <v>60</v>
      </c>
      <c r="B707">
        <v>34</v>
      </c>
      <c r="C707">
        <f t="shared" ref="C707:C770" si="22">ROUNDDOWN(B707,0)</f>
        <v>34</v>
      </c>
      <c r="D707" t="str">
        <f t="shared" ref="D707:D770" si="23">A707&amp;C707</f>
        <v>Katameya - Creeks34</v>
      </c>
      <c r="E707">
        <v>45232</v>
      </c>
      <c r="F707">
        <v>70308953.760000005</v>
      </c>
    </row>
    <row r="708" spans="1:6" x14ac:dyDescent="0.3">
      <c r="A708" t="s">
        <v>75</v>
      </c>
      <c r="B708">
        <v>25</v>
      </c>
      <c r="C708">
        <f t="shared" si="22"/>
        <v>25</v>
      </c>
      <c r="D708" t="str">
        <f t="shared" si="23"/>
        <v>ORA - ZED - ph.0225</v>
      </c>
      <c r="E708">
        <v>45237</v>
      </c>
      <c r="F708">
        <v>996460.71</v>
      </c>
    </row>
    <row r="709" spans="1:6" x14ac:dyDescent="0.3">
      <c r="A709" t="s">
        <v>84</v>
      </c>
      <c r="B709">
        <v>20</v>
      </c>
      <c r="C709">
        <f t="shared" si="22"/>
        <v>20</v>
      </c>
      <c r="D709" t="str">
        <f t="shared" si="23"/>
        <v>New Giza Hospital20</v>
      </c>
      <c r="E709">
        <v>45202</v>
      </c>
      <c r="F709">
        <v>18995740.420000002</v>
      </c>
    </row>
    <row r="710" spans="1:6" x14ac:dyDescent="0.3">
      <c r="A710" t="s">
        <v>57</v>
      </c>
      <c r="B710">
        <v>35</v>
      </c>
      <c r="C710">
        <f t="shared" si="22"/>
        <v>35</v>
      </c>
      <c r="D710" t="str">
        <f t="shared" si="23"/>
        <v>PKG#16335</v>
      </c>
      <c r="F710">
        <v>5000000</v>
      </c>
    </row>
    <row r="711" spans="1:6" x14ac:dyDescent="0.3">
      <c r="A711" t="s">
        <v>86</v>
      </c>
      <c r="B711">
        <v>22</v>
      </c>
      <c r="C711">
        <f t="shared" si="22"/>
        <v>22</v>
      </c>
      <c r="D711" t="str">
        <f t="shared" si="23"/>
        <v>Astoria Hotel22</v>
      </c>
      <c r="E711">
        <v>45208</v>
      </c>
      <c r="F711">
        <v>44838437.049999997</v>
      </c>
    </row>
    <row r="712" spans="1:6" x14ac:dyDescent="0.3">
      <c r="A712" t="s">
        <v>59</v>
      </c>
      <c r="B712">
        <v>32</v>
      </c>
      <c r="C712">
        <f t="shared" si="22"/>
        <v>32</v>
      </c>
      <c r="D712" t="str">
        <f t="shared" si="23"/>
        <v>ORA - ZED32</v>
      </c>
      <c r="E712">
        <v>45241</v>
      </c>
      <c r="F712">
        <v>17052495.52</v>
      </c>
    </row>
    <row r="713" spans="1:6" x14ac:dyDescent="0.3">
      <c r="A713" t="s">
        <v>73</v>
      </c>
      <c r="B713">
        <v>32</v>
      </c>
      <c r="C713">
        <f t="shared" si="22"/>
        <v>32</v>
      </c>
      <c r="D713" t="str">
        <f t="shared" si="23"/>
        <v>MDF Factory32</v>
      </c>
      <c r="E713">
        <v>45225</v>
      </c>
      <c r="F713">
        <v>2726460</v>
      </c>
    </row>
    <row r="714" spans="1:6" x14ac:dyDescent="0.3">
      <c r="A714" t="s">
        <v>94</v>
      </c>
      <c r="B714">
        <v>17</v>
      </c>
      <c r="C714">
        <f t="shared" si="22"/>
        <v>17</v>
      </c>
      <c r="D714" t="str">
        <f t="shared" si="23"/>
        <v>Mivida-PK#18917</v>
      </c>
      <c r="E714">
        <v>45216</v>
      </c>
      <c r="F714">
        <v>47104890.060000002</v>
      </c>
    </row>
    <row r="715" spans="1:6" x14ac:dyDescent="0.3">
      <c r="A715" t="s">
        <v>91</v>
      </c>
      <c r="B715">
        <v>20</v>
      </c>
      <c r="C715">
        <f t="shared" si="22"/>
        <v>20</v>
      </c>
      <c r="D715" t="str">
        <f t="shared" si="23"/>
        <v>Port Said Silos20</v>
      </c>
      <c r="E715">
        <v>45231</v>
      </c>
      <c r="F715">
        <v>10123399.385898661</v>
      </c>
    </row>
    <row r="716" spans="1:6" x14ac:dyDescent="0.3">
      <c r="A716" t="s">
        <v>110</v>
      </c>
      <c r="B716">
        <v>10</v>
      </c>
      <c r="C716">
        <f t="shared" si="22"/>
        <v>10</v>
      </c>
      <c r="D716" t="str">
        <f t="shared" si="23"/>
        <v>DPW - Ph.0210</v>
      </c>
      <c r="E716">
        <v>45259</v>
      </c>
      <c r="F716">
        <v>44271228.339999996</v>
      </c>
    </row>
    <row r="717" spans="1:6" x14ac:dyDescent="0.3">
      <c r="A717" t="s">
        <v>86</v>
      </c>
      <c r="B717">
        <v>23</v>
      </c>
      <c r="C717">
        <f t="shared" si="22"/>
        <v>23</v>
      </c>
      <c r="D717" t="str">
        <f t="shared" si="23"/>
        <v>Astoria Hotel23</v>
      </c>
      <c r="E717">
        <v>45253</v>
      </c>
      <c r="F717">
        <v>17286732.59</v>
      </c>
    </row>
    <row r="718" spans="1:6" x14ac:dyDescent="0.3">
      <c r="A718" t="s">
        <v>73</v>
      </c>
      <c r="B718">
        <v>33</v>
      </c>
      <c r="C718">
        <f t="shared" si="22"/>
        <v>33</v>
      </c>
      <c r="D718" t="str">
        <f t="shared" si="23"/>
        <v>MDF Factory33</v>
      </c>
      <c r="E718">
        <v>45255</v>
      </c>
      <c r="F718">
        <v>12154985.640000001</v>
      </c>
    </row>
    <row r="719" spans="1:6" x14ac:dyDescent="0.3">
      <c r="A719" t="s">
        <v>60</v>
      </c>
      <c r="B719">
        <v>35</v>
      </c>
      <c r="C719">
        <f t="shared" si="22"/>
        <v>35</v>
      </c>
      <c r="D719" t="str">
        <f t="shared" si="23"/>
        <v>Katameya - Creeks35</v>
      </c>
      <c r="E719">
        <v>45266</v>
      </c>
      <c r="F719">
        <v>46816344.409999996</v>
      </c>
    </row>
    <row r="720" spans="1:6" x14ac:dyDescent="0.3">
      <c r="A720" t="s">
        <v>104</v>
      </c>
      <c r="B720">
        <v>12</v>
      </c>
      <c r="C720">
        <f t="shared" si="22"/>
        <v>12</v>
      </c>
      <c r="D720" t="str">
        <f t="shared" si="23"/>
        <v>ORA - ZED - Landscape12</v>
      </c>
      <c r="E720">
        <v>45250</v>
      </c>
      <c r="F720">
        <v>7521516.04</v>
      </c>
    </row>
    <row r="721" spans="1:6" x14ac:dyDescent="0.3">
      <c r="A721" t="s">
        <v>75</v>
      </c>
      <c r="B721">
        <v>26</v>
      </c>
      <c r="C721">
        <f t="shared" si="22"/>
        <v>26</v>
      </c>
      <c r="D721" t="str">
        <f t="shared" si="23"/>
        <v>ORA - ZED - ph.0226</v>
      </c>
      <c r="E721">
        <v>45274</v>
      </c>
      <c r="F721">
        <v>2944525.07</v>
      </c>
    </row>
    <row r="722" spans="1:6" x14ac:dyDescent="0.3">
      <c r="A722" t="s">
        <v>59</v>
      </c>
      <c r="B722">
        <v>33</v>
      </c>
      <c r="C722">
        <f t="shared" si="22"/>
        <v>33</v>
      </c>
      <c r="D722" t="str">
        <f t="shared" si="23"/>
        <v>ORA - ZED33</v>
      </c>
      <c r="E722">
        <v>45277</v>
      </c>
      <c r="F722">
        <v>13971110.85</v>
      </c>
    </row>
    <row r="723" spans="1:6" x14ac:dyDescent="0.3">
      <c r="A723" t="s">
        <v>94</v>
      </c>
      <c r="B723">
        <v>18</v>
      </c>
      <c r="C723">
        <f t="shared" si="22"/>
        <v>18</v>
      </c>
      <c r="D723" t="str">
        <f t="shared" si="23"/>
        <v>Mivida-PK#18918</v>
      </c>
      <c r="E723">
        <v>45262</v>
      </c>
      <c r="F723">
        <v>20024965.620000001</v>
      </c>
    </row>
    <row r="724" spans="1:6" x14ac:dyDescent="0.3">
      <c r="A724" t="s">
        <v>89</v>
      </c>
      <c r="B724">
        <v>20</v>
      </c>
      <c r="C724">
        <f t="shared" si="22"/>
        <v>20</v>
      </c>
      <c r="D724" t="str">
        <f t="shared" si="23"/>
        <v>Sokhna Port Expansion20</v>
      </c>
      <c r="E724">
        <v>45224</v>
      </c>
      <c r="F724">
        <v>13598323.881999983</v>
      </c>
    </row>
    <row r="725" spans="1:6" x14ac:dyDescent="0.3">
      <c r="A725" t="s">
        <v>212</v>
      </c>
      <c r="B725">
        <v>1</v>
      </c>
      <c r="C725">
        <f t="shared" si="22"/>
        <v>1</v>
      </c>
      <c r="D725" t="str">
        <f t="shared" si="23"/>
        <v>CFC - Final Retention1</v>
      </c>
      <c r="E725">
        <v>45213</v>
      </c>
      <c r="F725">
        <v>12637074.779999999</v>
      </c>
    </row>
    <row r="726" spans="1:6" x14ac:dyDescent="0.3">
      <c r="A726" t="s">
        <v>84</v>
      </c>
      <c r="B726">
        <v>21</v>
      </c>
      <c r="C726">
        <f t="shared" si="22"/>
        <v>21</v>
      </c>
      <c r="D726" t="str">
        <f t="shared" si="23"/>
        <v>New Giza Hospital21</v>
      </c>
      <c r="E726">
        <v>45215</v>
      </c>
      <c r="F726">
        <v>8010369.2400000002</v>
      </c>
    </row>
    <row r="727" spans="1:6" x14ac:dyDescent="0.3">
      <c r="A727" t="s">
        <v>99</v>
      </c>
      <c r="B727">
        <v>5</v>
      </c>
      <c r="C727">
        <f t="shared" si="22"/>
        <v>5</v>
      </c>
      <c r="D727" t="str">
        <f t="shared" si="23"/>
        <v>Sokhna Port Expansion- 100m5</v>
      </c>
      <c r="E727">
        <v>45224</v>
      </c>
      <c r="F727">
        <v>3057123.2183050029</v>
      </c>
    </row>
    <row r="728" spans="1:6" x14ac:dyDescent="0.3">
      <c r="A728" t="s">
        <v>131</v>
      </c>
      <c r="B728">
        <v>1</v>
      </c>
      <c r="C728">
        <f t="shared" si="22"/>
        <v>1</v>
      </c>
      <c r="D728" t="str">
        <f t="shared" si="23"/>
        <v>Baraka Land Fence1</v>
      </c>
      <c r="E728">
        <v>45236</v>
      </c>
      <c r="F728">
        <v>2645796</v>
      </c>
    </row>
    <row r="729" spans="1:6" x14ac:dyDescent="0.3">
      <c r="A729" t="s">
        <v>84</v>
      </c>
      <c r="B729">
        <v>22</v>
      </c>
      <c r="C729">
        <f t="shared" si="22"/>
        <v>22</v>
      </c>
      <c r="D729" t="str">
        <f t="shared" si="23"/>
        <v>New Giza Hospital22</v>
      </c>
      <c r="E729">
        <v>45260</v>
      </c>
      <c r="F729">
        <v>8695249.5999999996</v>
      </c>
    </row>
    <row r="730" spans="1:6" x14ac:dyDescent="0.3">
      <c r="A730" t="s">
        <v>89</v>
      </c>
      <c r="B730">
        <v>21</v>
      </c>
      <c r="C730">
        <f t="shared" si="22"/>
        <v>21</v>
      </c>
      <c r="D730" t="str">
        <f t="shared" si="23"/>
        <v>Sokhna Port Expansion21</v>
      </c>
      <c r="E730">
        <v>45287</v>
      </c>
      <c r="F730">
        <v>5872221.4199999692</v>
      </c>
    </row>
    <row r="731" spans="1:6" x14ac:dyDescent="0.3">
      <c r="A731" t="s">
        <v>106</v>
      </c>
      <c r="B731">
        <v>7</v>
      </c>
      <c r="C731">
        <f t="shared" si="22"/>
        <v>7</v>
      </c>
      <c r="D731" t="str">
        <f t="shared" si="23"/>
        <v>SMP1 - Revamp7</v>
      </c>
      <c r="E731">
        <v>45251</v>
      </c>
      <c r="F731">
        <v>3428847.94</v>
      </c>
    </row>
    <row r="732" spans="1:6" x14ac:dyDescent="0.3">
      <c r="A732" t="s">
        <v>91</v>
      </c>
      <c r="B732">
        <v>21</v>
      </c>
      <c r="C732">
        <f t="shared" si="22"/>
        <v>21</v>
      </c>
      <c r="D732" t="str">
        <f t="shared" si="23"/>
        <v>Port Said Silos21</v>
      </c>
      <c r="E732">
        <v>45260</v>
      </c>
      <c r="F732">
        <v>11711488.475294666</v>
      </c>
    </row>
    <row r="733" spans="1:6" x14ac:dyDescent="0.3">
      <c r="A733" t="s">
        <v>110</v>
      </c>
      <c r="B733">
        <v>11</v>
      </c>
      <c r="C733">
        <f t="shared" si="22"/>
        <v>11</v>
      </c>
      <c r="D733" t="str">
        <f t="shared" si="23"/>
        <v>DPW - Ph.0211</v>
      </c>
      <c r="E733">
        <v>45291</v>
      </c>
      <c r="F733">
        <v>40849045.029999994</v>
      </c>
    </row>
    <row r="734" spans="1:6" x14ac:dyDescent="0.3">
      <c r="A734" t="s">
        <v>103</v>
      </c>
      <c r="B734">
        <v>13</v>
      </c>
      <c r="C734">
        <f t="shared" si="22"/>
        <v>13</v>
      </c>
      <c r="D734" t="str">
        <f t="shared" si="23"/>
        <v>EIPICO13</v>
      </c>
      <c r="E734">
        <v>45281</v>
      </c>
      <c r="F734">
        <v>3870961.12</v>
      </c>
    </row>
    <row r="735" spans="1:6" x14ac:dyDescent="0.3">
      <c r="A735" t="s">
        <v>94</v>
      </c>
      <c r="B735">
        <v>19</v>
      </c>
      <c r="C735">
        <f t="shared" si="22"/>
        <v>19</v>
      </c>
      <c r="D735" t="str">
        <f t="shared" si="23"/>
        <v>Mivida-PK#18919</v>
      </c>
      <c r="E735">
        <v>45293</v>
      </c>
      <c r="F735">
        <v>23323710.100000001</v>
      </c>
    </row>
    <row r="736" spans="1:6" x14ac:dyDescent="0.3">
      <c r="A736" t="s">
        <v>73</v>
      </c>
      <c r="B736">
        <v>34</v>
      </c>
      <c r="C736">
        <f t="shared" si="22"/>
        <v>34</v>
      </c>
      <c r="D736" t="str">
        <f t="shared" si="23"/>
        <v>MDF Factory34</v>
      </c>
      <c r="E736">
        <v>45280</v>
      </c>
      <c r="F736">
        <v>13093494.9</v>
      </c>
    </row>
    <row r="737" spans="1:6" x14ac:dyDescent="0.3">
      <c r="A737" t="s">
        <v>60</v>
      </c>
      <c r="B737">
        <v>36</v>
      </c>
      <c r="C737">
        <f t="shared" si="22"/>
        <v>36</v>
      </c>
      <c r="D737" t="str">
        <f t="shared" si="23"/>
        <v>Katameya - Creeks36</v>
      </c>
      <c r="E737">
        <v>45290</v>
      </c>
      <c r="F737">
        <v>50530225.450000003</v>
      </c>
    </row>
    <row r="738" spans="1:6" x14ac:dyDescent="0.3">
      <c r="A738" t="s">
        <v>84</v>
      </c>
      <c r="B738">
        <v>23</v>
      </c>
      <c r="C738">
        <f t="shared" si="22"/>
        <v>23</v>
      </c>
      <c r="D738" t="str">
        <f t="shared" si="23"/>
        <v>New Giza Hospital23</v>
      </c>
      <c r="E738">
        <v>45318</v>
      </c>
      <c r="F738">
        <v>4604562.68</v>
      </c>
    </row>
    <row r="739" spans="1:6" x14ac:dyDescent="0.3">
      <c r="A739" t="s">
        <v>91</v>
      </c>
      <c r="B739">
        <v>22</v>
      </c>
      <c r="C739">
        <f t="shared" si="22"/>
        <v>22</v>
      </c>
      <c r="D739" t="str">
        <f t="shared" si="23"/>
        <v>Port Said Silos22</v>
      </c>
      <c r="E739">
        <v>45274</v>
      </c>
      <c r="F739">
        <v>4949068.8436219078</v>
      </c>
    </row>
    <row r="740" spans="1:6" x14ac:dyDescent="0.3">
      <c r="A740" t="s">
        <v>59</v>
      </c>
      <c r="B740">
        <v>34</v>
      </c>
      <c r="C740">
        <f t="shared" si="22"/>
        <v>34</v>
      </c>
      <c r="D740" t="str">
        <f t="shared" si="23"/>
        <v>ORA - ZED34</v>
      </c>
      <c r="E740">
        <v>45319</v>
      </c>
      <c r="F740">
        <v>11514703.33</v>
      </c>
    </row>
    <row r="741" spans="1:6" x14ac:dyDescent="0.3">
      <c r="A741" t="s">
        <v>75</v>
      </c>
      <c r="B741">
        <v>27</v>
      </c>
      <c r="C741">
        <f t="shared" si="22"/>
        <v>27</v>
      </c>
      <c r="D741" t="str">
        <f t="shared" si="23"/>
        <v>ORA - ZED - ph.0227</v>
      </c>
      <c r="E741">
        <v>45305</v>
      </c>
      <c r="F741">
        <v>6012429.4799999595</v>
      </c>
    </row>
    <row r="742" spans="1:6" x14ac:dyDescent="0.3">
      <c r="A742" t="s">
        <v>80</v>
      </c>
      <c r="B742">
        <v>21</v>
      </c>
      <c r="C742">
        <f t="shared" si="22"/>
        <v>21</v>
      </c>
      <c r="D742" t="str">
        <f t="shared" si="23"/>
        <v>MDF Factory - Equip.21</v>
      </c>
      <c r="E742">
        <v>45285</v>
      </c>
      <c r="F742">
        <v>592013.93000000005</v>
      </c>
    </row>
    <row r="743" spans="1:6" x14ac:dyDescent="0.3">
      <c r="A743" t="s">
        <v>120</v>
      </c>
      <c r="B743">
        <v>11</v>
      </c>
      <c r="C743">
        <f t="shared" si="22"/>
        <v>11</v>
      </c>
      <c r="D743" t="str">
        <f t="shared" si="23"/>
        <v>KSA-Tarek AbdelHakim Center11</v>
      </c>
      <c r="E743">
        <v>45295</v>
      </c>
      <c r="F743">
        <v>5080442.78</v>
      </c>
    </row>
    <row r="744" spans="1:6" x14ac:dyDescent="0.3">
      <c r="A744" t="s">
        <v>73</v>
      </c>
      <c r="B744">
        <v>35</v>
      </c>
      <c r="C744">
        <f t="shared" si="22"/>
        <v>35</v>
      </c>
      <c r="D744" t="str">
        <f t="shared" si="23"/>
        <v>MDF Factory35</v>
      </c>
      <c r="E744">
        <v>45312</v>
      </c>
      <c r="F744">
        <v>14005346.869999999</v>
      </c>
    </row>
    <row r="745" spans="1:6" x14ac:dyDescent="0.3">
      <c r="A745" t="s">
        <v>110</v>
      </c>
      <c r="B745">
        <v>12</v>
      </c>
      <c r="C745">
        <f t="shared" si="22"/>
        <v>12</v>
      </c>
      <c r="D745" t="str">
        <f t="shared" si="23"/>
        <v>DPW - Ph.0212</v>
      </c>
      <c r="E745">
        <v>45326</v>
      </c>
      <c r="F745">
        <v>15879945.92</v>
      </c>
    </row>
    <row r="746" spans="1:6" x14ac:dyDescent="0.3">
      <c r="A746" t="s">
        <v>364</v>
      </c>
      <c r="B746">
        <v>20</v>
      </c>
      <c r="C746">
        <f t="shared" si="22"/>
        <v>20</v>
      </c>
      <c r="D746" t="str">
        <f t="shared" si="23"/>
        <v>Mivida-PK#189 - on account20</v>
      </c>
      <c r="E746">
        <v>45302</v>
      </c>
      <c r="F746">
        <v>135145955</v>
      </c>
    </row>
    <row r="747" spans="1:6" x14ac:dyDescent="0.3">
      <c r="A747" t="s">
        <v>94</v>
      </c>
      <c r="B747">
        <v>21</v>
      </c>
      <c r="C747">
        <f t="shared" si="22"/>
        <v>21</v>
      </c>
      <c r="D747" t="str">
        <f t="shared" si="23"/>
        <v>Mivida-PK#18921</v>
      </c>
      <c r="E747">
        <v>45315</v>
      </c>
      <c r="F747">
        <v>14476604.630000001</v>
      </c>
    </row>
    <row r="748" spans="1:6" x14ac:dyDescent="0.3">
      <c r="A748" t="s">
        <v>103</v>
      </c>
      <c r="B748">
        <v>14</v>
      </c>
      <c r="C748">
        <f t="shared" si="22"/>
        <v>14</v>
      </c>
      <c r="D748" t="str">
        <f t="shared" si="23"/>
        <v>EIPICO14</v>
      </c>
      <c r="E748">
        <v>45326</v>
      </c>
      <c r="F748">
        <v>26305980.07</v>
      </c>
    </row>
    <row r="749" spans="1:6" x14ac:dyDescent="0.3">
      <c r="A749" t="s">
        <v>60</v>
      </c>
      <c r="B749">
        <v>37</v>
      </c>
      <c r="C749">
        <f t="shared" si="22"/>
        <v>37</v>
      </c>
      <c r="D749" t="str">
        <f t="shared" si="23"/>
        <v>Katameya - Creeks37</v>
      </c>
      <c r="E749">
        <v>45313</v>
      </c>
      <c r="F749">
        <v>62109565.07</v>
      </c>
    </row>
    <row r="750" spans="1:6" x14ac:dyDescent="0.3">
      <c r="A750" t="s">
        <v>59</v>
      </c>
      <c r="B750">
        <v>35</v>
      </c>
      <c r="C750">
        <f t="shared" si="22"/>
        <v>35</v>
      </c>
      <c r="D750" t="str">
        <f t="shared" si="23"/>
        <v>ORA - ZED35</v>
      </c>
      <c r="E750">
        <v>45333</v>
      </c>
      <c r="F750">
        <v>11302280.92</v>
      </c>
    </row>
    <row r="751" spans="1:6" x14ac:dyDescent="0.3">
      <c r="A751" t="s">
        <v>116</v>
      </c>
      <c r="B751">
        <v>10</v>
      </c>
      <c r="C751">
        <f t="shared" si="22"/>
        <v>10</v>
      </c>
      <c r="D751" t="str">
        <f t="shared" si="23"/>
        <v>Creeks - URBN K10</v>
      </c>
      <c r="E751">
        <v>45326</v>
      </c>
      <c r="F751">
        <v>18357105.309999999</v>
      </c>
    </row>
    <row r="752" spans="1:6" x14ac:dyDescent="0.3">
      <c r="A752" t="s">
        <v>75</v>
      </c>
      <c r="B752">
        <v>28</v>
      </c>
      <c r="C752">
        <f t="shared" si="22"/>
        <v>28</v>
      </c>
      <c r="D752" t="str">
        <f t="shared" si="23"/>
        <v>ORA - ZED - ph.0228</v>
      </c>
      <c r="E752">
        <v>45354</v>
      </c>
      <c r="F752">
        <v>1674078.1700000167</v>
      </c>
    </row>
    <row r="753" spans="1:6" x14ac:dyDescent="0.3">
      <c r="A753" t="s">
        <v>104</v>
      </c>
      <c r="B753">
        <v>13</v>
      </c>
      <c r="C753">
        <f t="shared" si="22"/>
        <v>13</v>
      </c>
      <c r="D753" t="str">
        <f t="shared" si="23"/>
        <v>ORA - ZED - Landscape13</v>
      </c>
      <c r="E753">
        <v>45342</v>
      </c>
      <c r="F753">
        <v>-674362.19</v>
      </c>
    </row>
    <row r="754" spans="1:6" x14ac:dyDescent="0.3">
      <c r="A754" t="s">
        <v>104</v>
      </c>
      <c r="B754">
        <v>14</v>
      </c>
      <c r="C754">
        <f t="shared" si="22"/>
        <v>14</v>
      </c>
      <c r="D754" t="str">
        <f t="shared" si="23"/>
        <v>ORA - ZED - Landscape14</v>
      </c>
      <c r="E754">
        <v>45371</v>
      </c>
      <c r="F754">
        <v>1008333.54</v>
      </c>
    </row>
    <row r="755" spans="1:6" x14ac:dyDescent="0.3">
      <c r="A755" t="s">
        <v>103</v>
      </c>
      <c r="B755">
        <v>15</v>
      </c>
      <c r="C755">
        <f t="shared" si="22"/>
        <v>15</v>
      </c>
      <c r="D755" t="str">
        <f t="shared" si="23"/>
        <v>EIPICO15</v>
      </c>
      <c r="E755">
        <v>45371</v>
      </c>
      <c r="F755">
        <v>29236256.02</v>
      </c>
    </row>
    <row r="756" spans="1:6" x14ac:dyDescent="0.3">
      <c r="A756" t="s">
        <v>103</v>
      </c>
      <c r="B756">
        <v>15.1</v>
      </c>
      <c r="C756">
        <f t="shared" si="22"/>
        <v>15</v>
      </c>
      <c r="D756" t="str">
        <f t="shared" si="23"/>
        <v>EIPICO15</v>
      </c>
      <c r="F756">
        <v>29236256.02</v>
      </c>
    </row>
    <row r="757" spans="1:6" x14ac:dyDescent="0.3">
      <c r="A757" t="s">
        <v>94</v>
      </c>
      <c r="B757">
        <v>22</v>
      </c>
      <c r="C757">
        <f t="shared" si="22"/>
        <v>22</v>
      </c>
      <c r="D757" t="str">
        <f t="shared" si="23"/>
        <v>Mivida-PK#18922</v>
      </c>
      <c r="E757">
        <v>45349</v>
      </c>
      <c r="F757">
        <v>17552609</v>
      </c>
    </row>
    <row r="758" spans="1:6" x14ac:dyDescent="0.3">
      <c r="A758" t="s">
        <v>73</v>
      </c>
      <c r="B758">
        <v>36</v>
      </c>
      <c r="C758">
        <f t="shared" si="22"/>
        <v>36</v>
      </c>
      <c r="D758" t="str">
        <f t="shared" si="23"/>
        <v>MDF Factory36</v>
      </c>
      <c r="E758">
        <v>45350</v>
      </c>
      <c r="F758">
        <v>12150509.060000001</v>
      </c>
    </row>
    <row r="759" spans="1:6" x14ac:dyDescent="0.3">
      <c r="A759" t="s">
        <v>104</v>
      </c>
      <c r="B759">
        <v>15</v>
      </c>
      <c r="C759">
        <f t="shared" si="22"/>
        <v>15</v>
      </c>
      <c r="D759" t="str">
        <f t="shared" si="23"/>
        <v>ORA - ZED - Landscape15</v>
      </c>
      <c r="E759">
        <v>45402</v>
      </c>
      <c r="F759">
        <v>5175911.3600000003</v>
      </c>
    </row>
    <row r="760" spans="1:6" x14ac:dyDescent="0.3">
      <c r="A760" t="s">
        <v>60</v>
      </c>
      <c r="B760">
        <v>38</v>
      </c>
      <c r="C760">
        <f t="shared" si="22"/>
        <v>38</v>
      </c>
      <c r="D760" t="str">
        <f t="shared" si="23"/>
        <v>Katameya - Creeks38</v>
      </c>
      <c r="E760">
        <v>45357</v>
      </c>
      <c r="F760">
        <v>79235149.900000006</v>
      </c>
    </row>
    <row r="761" spans="1:6" x14ac:dyDescent="0.3">
      <c r="A761" t="s">
        <v>59</v>
      </c>
      <c r="B761">
        <v>36</v>
      </c>
      <c r="C761">
        <f t="shared" si="22"/>
        <v>36</v>
      </c>
      <c r="D761" t="str">
        <f t="shared" si="23"/>
        <v>ORA - ZED36</v>
      </c>
      <c r="E761">
        <v>45363</v>
      </c>
      <c r="F761">
        <v>30791363.32</v>
      </c>
    </row>
    <row r="762" spans="1:6" x14ac:dyDescent="0.3">
      <c r="A762" t="s">
        <v>75</v>
      </c>
      <c r="B762">
        <v>29</v>
      </c>
      <c r="C762">
        <f t="shared" si="22"/>
        <v>29</v>
      </c>
      <c r="D762" t="str">
        <f t="shared" si="23"/>
        <v>ORA - ZED - ph.0229</v>
      </c>
      <c r="E762">
        <v>45385</v>
      </c>
      <c r="F762">
        <v>651831.84298449755</v>
      </c>
    </row>
    <row r="763" spans="1:6" x14ac:dyDescent="0.3">
      <c r="A763" t="s">
        <v>84</v>
      </c>
      <c r="B763">
        <v>24</v>
      </c>
      <c r="C763">
        <f t="shared" si="22"/>
        <v>24</v>
      </c>
      <c r="D763" t="str">
        <f t="shared" si="23"/>
        <v>New Giza Hospital24</v>
      </c>
      <c r="E763">
        <v>45383</v>
      </c>
      <c r="F763">
        <v>5494905.7800000003</v>
      </c>
    </row>
    <row r="764" spans="1:6" x14ac:dyDescent="0.3">
      <c r="A764" t="s">
        <v>116</v>
      </c>
      <c r="B764">
        <v>11</v>
      </c>
      <c r="C764">
        <f t="shared" si="22"/>
        <v>11</v>
      </c>
      <c r="D764" t="str">
        <f t="shared" si="23"/>
        <v>Creeks - URBN K11</v>
      </c>
      <c r="E764">
        <v>45361</v>
      </c>
      <c r="F764">
        <v>11569432.699999999</v>
      </c>
    </row>
    <row r="765" spans="1:6" x14ac:dyDescent="0.3">
      <c r="A765" t="s">
        <v>135</v>
      </c>
      <c r="B765">
        <v>1</v>
      </c>
      <c r="C765">
        <f t="shared" si="22"/>
        <v>1</v>
      </c>
      <c r="D765" t="str">
        <f t="shared" si="23"/>
        <v>Rabigh Ext. - Piles1</v>
      </c>
      <c r="E765">
        <v>45369</v>
      </c>
      <c r="F765">
        <v>947881.6</v>
      </c>
    </row>
    <row r="766" spans="1:6" x14ac:dyDescent="0.3">
      <c r="A766" t="s">
        <v>94</v>
      </c>
      <c r="B766">
        <v>23</v>
      </c>
      <c r="C766">
        <f t="shared" si="22"/>
        <v>23</v>
      </c>
      <c r="D766" t="str">
        <f t="shared" si="23"/>
        <v>Mivida-PK#18923</v>
      </c>
      <c r="E766">
        <v>45403</v>
      </c>
      <c r="F766">
        <v>14242173.08</v>
      </c>
    </row>
    <row r="767" spans="1:6" x14ac:dyDescent="0.3">
      <c r="A767" t="s">
        <v>104</v>
      </c>
      <c r="B767">
        <v>16</v>
      </c>
      <c r="C767">
        <f t="shared" si="22"/>
        <v>16</v>
      </c>
      <c r="D767" t="str">
        <f t="shared" si="23"/>
        <v>ORA - ZED - Landscape16</v>
      </c>
      <c r="E767">
        <v>45381</v>
      </c>
      <c r="F767">
        <v>1521916.05</v>
      </c>
    </row>
    <row r="768" spans="1:6" x14ac:dyDescent="0.3">
      <c r="A768" t="s">
        <v>110</v>
      </c>
      <c r="B768">
        <v>13</v>
      </c>
      <c r="C768">
        <f t="shared" si="22"/>
        <v>13</v>
      </c>
      <c r="D768" t="str">
        <f t="shared" si="23"/>
        <v>DPW - Ph.0213</v>
      </c>
      <c r="E768">
        <v>45383</v>
      </c>
      <c r="F768">
        <v>18632592.109999999</v>
      </c>
    </row>
    <row r="769" spans="1:6" x14ac:dyDescent="0.3">
      <c r="A769" t="s">
        <v>60</v>
      </c>
      <c r="B769">
        <v>39</v>
      </c>
      <c r="C769">
        <f t="shared" si="22"/>
        <v>39</v>
      </c>
      <c r="D769" t="str">
        <f t="shared" si="23"/>
        <v>Katameya - Creeks39</v>
      </c>
      <c r="E769">
        <v>45384</v>
      </c>
      <c r="F769">
        <v>66261026.210000001</v>
      </c>
    </row>
    <row r="770" spans="1:6" x14ac:dyDescent="0.3">
      <c r="A770" t="s">
        <v>73</v>
      </c>
      <c r="B770">
        <v>37</v>
      </c>
      <c r="C770">
        <f t="shared" si="22"/>
        <v>37</v>
      </c>
      <c r="D770" t="str">
        <f t="shared" si="23"/>
        <v>MDF Factory37</v>
      </c>
      <c r="E770">
        <v>45384</v>
      </c>
      <c r="F770">
        <v>7449862.8600000003</v>
      </c>
    </row>
    <row r="771" spans="1:6" x14ac:dyDescent="0.3">
      <c r="A771" t="s">
        <v>59</v>
      </c>
      <c r="B771">
        <v>37</v>
      </c>
      <c r="C771">
        <f t="shared" ref="C771:C834" si="24">ROUNDDOWN(B771,0)</f>
        <v>37</v>
      </c>
      <c r="D771" t="str">
        <f t="shared" ref="D771:D834" si="25">A771&amp;C771</f>
        <v>ORA - ZED37</v>
      </c>
      <c r="E771">
        <v>45388</v>
      </c>
      <c r="F771">
        <v>9469567.9299999997</v>
      </c>
    </row>
    <row r="772" spans="1:6" x14ac:dyDescent="0.3">
      <c r="A772" t="s">
        <v>109</v>
      </c>
      <c r="B772">
        <v>3</v>
      </c>
      <c r="C772">
        <f t="shared" si="24"/>
        <v>3</v>
      </c>
      <c r="D772" t="str">
        <f t="shared" si="25"/>
        <v>Port Said Silos - Local Supply3</v>
      </c>
      <c r="E772">
        <v>45364</v>
      </c>
      <c r="F772">
        <v>2005309.5600701754</v>
      </c>
    </row>
    <row r="773" spans="1:6" x14ac:dyDescent="0.3">
      <c r="A773" t="s">
        <v>110</v>
      </c>
      <c r="B773">
        <v>14</v>
      </c>
      <c r="C773">
        <f t="shared" si="24"/>
        <v>14</v>
      </c>
      <c r="D773" t="str">
        <f t="shared" si="25"/>
        <v>DPW - Ph.0214</v>
      </c>
      <c r="E773">
        <v>45426</v>
      </c>
      <c r="F773">
        <v>35418927.399999999</v>
      </c>
    </row>
    <row r="774" spans="1:6" x14ac:dyDescent="0.3">
      <c r="A774" t="s">
        <v>116</v>
      </c>
      <c r="B774">
        <v>12</v>
      </c>
      <c r="C774">
        <f t="shared" si="24"/>
        <v>12</v>
      </c>
      <c r="D774" t="str">
        <f t="shared" si="25"/>
        <v>Creeks - URBN K12</v>
      </c>
      <c r="E774">
        <v>45385</v>
      </c>
      <c r="F774">
        <v>8618325.7400000002</v>
      </c>
    </row>
    <row r="775" spans="1:6" x14ac:dyDescent="0.3">
      <c r="A775" t="s">
        <v>75</v>
      </c>
      <c r="B775">
        <v>30</v>
      </c>
      <c r="C775">
        <f t="shared" si="24"/>
        <v>30</v>
      </c>
      <c r="D775" t="str">
        <f t="shared" si="25"/>
        <v>ORA - ZED - ph.0230</v>
      </c>
      <c r="E775">
        <v>45385</v>
      </c>
      <c r="F775">
        <v>-2279827.5600000024</v>
      </c>
    </row>
    <row r="776" spans="1:6" x14ac:dyDescent="0.3">
      <c r="A776" t="s">
        <v>103</v>
      </c>
      <c r="B776">
        <v>16</v>
      </c>
      <c r="C776">
        <f t="shared" si="24"/>
        <v>16</v>
      </c>
      <c r="D776" t="str">
        <f t="shared" si="25"/>
        <v>EIPICO16</v>
      </c>
      <c r="E776">
        <v>45406</v>
      </c>
      <c r="F776">
        <v>26365248.98</v>
      </c>
    </row>
    <row r="777" spans="1:6" x14ac:dyDescent="0.3">
      <c r="A777" t="s">
        <v>84</v>
      </c>
      <c r="B777">
        <v>25</v>
      </c>
      <c r="C777">
        <f t="shared" si="24"/>
        <v>25</v>
      </c>
      <c r="D777" t="str">
        <f t="shared" si="25"/>
        <v>New Giza Hospital25</v>
      </c>
      <c r="E777">
        <v>45296</v>
      </c>
      <c r="F777">
        <v>10195246.279999999</v>
      </c>
    </row>
    <row r="778" spans="1:6" x14ac:dyDescent="0.3">
      <c r="A778" t="s">
        <v>104</v>
      </c>
      <c r="B778">
        <v>17</v>
      </c>
      <c r="C778">
        <f t="shared" si="24"/>
        <v>17</v>
      </c>
      <c r="D778" t="str">
        <f t="shared" si="25"/>
        <v>ORA - ZED - Landscape17</v>
      </c>
      <c r="E778">
        <v>45419</v>
      </c>
      <c r="F778">
        <v>775773.82</v>
      </c>
    </row>
    <row r="779" spans="1:6" x14ac:dyDescent="0.3">
      <c r="A779" t="s">
        <v>59</v>
      </c>
      <c r="B779">
        <v>38</v>
      </c>
      <c r="C779">
        <f t="shared" si="24"/>
        <v>38</v>
      </c>
      <c r="D779" t="str">
        <f t="shared" si="25"/>
        <v>ORA - ZED38</v>
      </c>
      <c r="E779">
        <v>45421</v>
      </c>
      <c r="F779">
        <v>12665876.689999999</v>
      </c>
    </row>
    <row r="780" spans="1:6" x14ac:dyDescent="0.3">
      <c r="A780" t="s">
        <v>73</v>
      </c>
      <c r="B780">
        <v>38</v>
      </c>
      <c r="C780">
        <f t="shared" si="24"/>
        <v>38</v>
      </c>
      <c r="D780" t="str">
        <f t="shared" si="25"/>
        <v>MDF Factory38</v>
      </c>
      <c r="E780">
        <v>45406</v>
      </c>
      <c r="F780">
        <v>10129299.690140724</v>
      </c>
    </row>
    <row r="781" spans="1:6" x14ac:dyDescent="0.3">
      <c r="A781" t="s">
        <v>109</v>
      </c>
      <c r="B781">
        <v>4</v>
      </c>
      <c r="C781">
        <f t="shared" si="24"/>
        <v>4</v>
      </c>
      <c r="D781" t="str">
        <f t="shared" si="25"/>
        <v>Port Said Silos - Local Supply4</v>
      </c>
      <c r="E781">
        <v>45389</v>
      </c>
      <c r="F781">
        <v>2837726.0140438606</v>
      </c>
    </row>
    <row r="782" spans="1:6" x14ac:dyDescent="0.3">
      <c r="A782" t="s">
        <v>75</v>
      </c>
      <c r="B782">
        <v>31</v>
      </c>
      <c r="C782">
        <f t="shared" si="24"/>
        <v>31</v>
      </c>
      <c r="D782" t="str">
        <f t="shared" si="25"/>
        <v>ORA - ZED - ph.0231</v>
      </c>
      <c r="E782">
        <v>45419</v>
      </c>
      <c r="F782">
        <v>3758520.9499999881</v>
      </c>
    </row>
    <row r="783" spans="1:6" x14ac:dyDescent="0.3">
      <c r="A783" t="s">
        <v>94</v>
      </c>
      <c r="B783">
        <v>24</v>
      </c>
      <c r="C783">
        <f t="shared" si="24"/>
        <v>24</v>
      </c>
      <c r="D783" t="str">
        <f t="shared" si="25"/>
        <v>Mivida-PK#18924</v>
      </c>
      <c r="E783">
        <v>45434</v>
      </c>
      <c r="F783">
        <v>13803484.93</v>
      </c>
    </row>
    <row r="784" spans="1:6" x14ac:dyDescent="0.3">
      <c r="A784" t="s">
        <v>91</v>
      </c>
      <c r="B784">
        <v>27</v>
      </c>
      <c r="C784">
        <f t="shared" si="24"/>
        <v>27</v>
      </c>
      <c r="D784" t="str">
        <f t="shared" si="25"/>
        <v>Port Said Silos27</v>
      </c>
      <c r="E784">
        <v>45413</v>
      </c>
      <c r="F784">
        <v>1090118.8050120061</v>
      </c>
    </row>
    <row r="785" spans="1:6" x14ac:dyDescent="0.3">
      <c r="A785" t="s">
        <v>135</v>
      </c>
      <c r="B785">
        <v>2</v>
      </c>
      <c r="C785">
        <f t="shared" si="24"/>
        <v>2</v>
      </c>
      <c r="D785" t="str">
        <f t="shared" si="25"/>
        <v>Rabigh Ext. - Piles2</v>
      </c>
      <c r="E785">
        <v>45414</v>
      </c>
      <c r="F785">
        <v>1174036.98</v>
      </c>
    </row>
    <row r="786" spans="1:6" x14ac:dyDescent="0.3">
      <c r="A786" t="s">
        <v>104</v>
      </c>
      <c r="B786">
        <v>18</v>
      </c>
      <c r="C786">
        <f t="shared" si="24"/>
        <v>18</v>
      </c>
      <c r="D786" t="str">
        <f t="shared" si="25"/>
        <v>ORA - ZED - Landscape18</v>
      </c>
      <c r="E786">
        <v>45426</v>
      </c>
      <c r="F786">
        <v>1643291.15</v>
      </c>
    </row>
    <row r="787" spans="1:6" x14ac:dyDescent="0.3">
      <c r="A787" t="s">
        <v>75</v>
      </c>
      <c r="B787">
        <v>32</v>
      </c>
      <c r="C787">
        <f t="shared" si="24"/>
        <v>32</v>
      </c>
      <c r="D787" t="str">
        <f t="shared" si="25"/>
        <v>ORA - ZED - ph.0232</v>
      </c>
      <c r="E787">
        <v>45448</v>
      </c>
      <c r="F787">
        <v>2943652.2</v>
      </c>
    </row>
    <row r="788" spans="1:6" x14ac:dyDescent="0.3">
      <c r="A788" t="s">
        <v>73</v>
      </c>
      <c r="B788">
        <v>39</v>
      </c>
      <c r="C788">
        <f t="shared" si="24"/>
        <v>39</v>
      </c>
      <c r="D788" t="str">
        <f t="shared" si="25"/>
        <v>MDF Factory39</v>
      </c>
      <c r="E788">
        <v>45434</v>
      </c>
      <c r="F788">
        <v>7951387.2800000003</v>
      </c>
    </row>
    <row r="789" spans="1:6" x14ac:dyDescent="0.3">
      <c r="A789" t="s">
        <v>60</v>
      </c>
      <c r="B789">
        <v>41</v>
      </c>
      <c r="C789">
        <f t="shared" si="24"/>
        <v>41</v>
      </c>
      <c r="D789" t="str">
        <f t="shared" si="25"/>
        <v>Katameya - Creeks41</v>
      </c>
      <c r="E789">
        <v>45437</v>
      </c>
      <c r="F789">
        <v>45340679.799999997</v>
      </c>
    </row>
    <row r="790" spans="1:6" x14ac:dyDescent="0.3">
      <c r="A790" t="s">
        <v>59</v>
      </c>
      <c r="B790">
        <v>39</v>
      </c>
      <c r="C790">
        <f t="shared" si="24"/>
        <v>39</v>
      </c>
      <c r="D790" t="str">
        <f t="shared" si="25"/>
        <v>ORA - ZED39</v>
      </c>
      <c r="E790">
        <v>45449</v>
      </c>
      <c r="F790">
        <v>7606231.5</v>
      </c>
    </row>
    <row r="791" spans="1:6" x14ac:dyDescent="0.3">
      <c r="A791" t="s">
        <v>94</v>
      </c>
      <c r="B791">
        <v>25</v>
      </c>
      <c r="C791">
        <f t="shared" si="24"/>
        <v>25</v>
      </c>
      <c r="D791" t="str">
        <f t="shared" si="25"/>
        <v>Mivida-PK#18925</v>
      </c>
      <c r="E791">
        <v>45449</v>
      </c>
      <c r="F791">
        <v>28360739.449999999</v>
      </c>
    </row>
    <row r="792" spans="1:6" x14ac:dyDescent="0.3">
      <c r="A792" t="s">
        <v>84</v>
      </c>
      <c r="B792">
        <v>26</v>
      </c>
      <c r="C792">
        <f t="shared" si="24"/>
        <v>26</v>
      </c>
      <c r="D792" t="str">
        <f t="shared" si="25"/>
        <v>New Giza Hospital26</v>
      </c>
      <c r="E792">
        <v>45456</v>
      </c>
      <c r="F792">
        <v>17232986.300000001</v>
      </c>
    </row>
    <row r="793" spans="1:6" x14ac:dyDescent="0.3">
      <c r="A793" t="s">
        <v>103</v>
      </c>
      <c r="B793">
        <v>17</v>
      </c>
      <c r="C793">
        <f t="shared" si="24"/>
        <v>17</v>
      </c>
      <c r="D793" t="str">
        <f t="shared" si="25"/>
        <v>EIPICO17</v>
      </c>
      <c r="E793">
        <v>45456</v>
      </c>
      <c r="F793">
        <v>13161378</v>
      </c>
    </row>
    <row r="794" spans="1:6" x14ac:dyDescent="0.3">
      <c r="A794" t="s">
        <v>109</v>
      </c>
      <c r="B794">
        <v>5</v>
      </c>
      <c r="C794">
        <f t="shared" si="24"/>
        <v>5</v>
      </c>
      <c r="D794" t="str">
        <f t="shared" si="25"/>
        <v>Port Said Silos - Local Supply5</v>
      </c>
      <c r="E794">
        <v>45424</v>
      </c>
      <c r="F794">
        <v>2131161.0293771927</v>
      </c>
    </row>
    <row r="795" spans="1:6" x14ac:dyDescent="0.3">
      <c r="A795" t="s">
        <v>57</v>
      </c>
      <c r="B795">
        <v>36</v>
      </c>
      <c r="C795">
        <f t="shared" si="24"/>
        <v>36</v>
      </c>
      <c r="D795" t="str">
        <f t="shared" si="25"/>
        <v>PKG#16336</v>
      </c>
      <c r="F795">
        <v>10852799</v>
      </c>
    </row>
    <row r="796" spans="1:6" x14ac:dyDescent="0.3">
      <c r="A796" t="s">
        <v>70</v>
      </c>
      <c r="B796">
        <v>54</v>
      </c>
      <c r="C796">
        <f t="shared" si="24"/>
        <v>54</v>
      </c>
      <c r="D796" t="str">
        <f t="shared" si="25"/>
        <v>PKG#17754</v>
      </c>
      <c r="F796">
        <v>14081143</v>
      </c>
    </row>
    <row r="797" spans="1:6" x14ac:dyDescent="0.3">
      <c r="A797" t="s">
        <v>91</v>
      </c>
      <c r="B797">
        <v>28</v>
      </c>
      <c r="C797">
        <f t="shared" si="24"/>
        <v>28</v>
      </c>
      <c r="D797" t="str">
        <f t="shared" si="25"/>
        <v>Port Said Silos28</v>
      </c>
      <c r="E797">
        <v>45445</v>
      </c>
      <c r="F797">
        <v>2459043.7651146837</v>
      </c>
    </row>
    <row r="798" spans="1:6" x14ac:dyDescent="0.3">
      <c r="A798" t="s">
        <v>213</v>
      </c>
      <c r="B798">
        <v>3</v>
      </c>
      <c r="C798">
        <f t="shared" si="24"/>
        <v>3</v>
      </c>
      <c r="D798" t="str">
        <f t="shared" si="25"/>
        <v>Wady Halfa - Escalation Claim3</v>
      </c>
      <c r="E798">
        <v>45444</v>
      </c>
      <c r="F798">
        <v>18633826.664999999</v>
      </c>
    </row>
    <row r="799" spans="1:6" x14ac:dyDescent="0.3">
      <c r="A799" t="s">
        <v>213</v>
      </c>
      <c r="B799">
        <v>3.1</v>
      </c>
      <c r="C799">
        <f t="shared" si="24"/>
        <v>3</v>
      </c>
      <c r="D799" t="str">
        <f t="shared" si="25"/>
        <v>Wady Halfa - Escalation Claim3</v>
      </c>
      <c r="E799">
        <v>45444</v>
      </c>
      <c r="F799">
        <v>167704439.98499998</v>
      </c>
    </row>
    <row r="800" spans="1:6" x14ac:dyDescent="0.3">
      <c r="A800" t="s">
        <v>104</v>
      </c>
      <c r="B800">
        <v>19</v>
      </c>
      <c r="C800">
        <f t="shared" si="24"/>
        <v>19</v>
      </c>
      <c r="D800" t="str">
        <f t="shared" si="25"/>
        <v>ORA - ZED - Landscape19</v>
      </c>
      <c r="E800">
        <v>45480</v>
      </c>
      <c r="F800">
        <v>168189.5</v>
      </c>
    </row>
    <row r="801" spans="1:6" x14ac:dyDescent="0.3">
      <c r="A801" t="s">
        <v>75</v>
      </c>
      <c r="B801">
        <v>33</v>
      </c>
      <c r="C801">
        <f t="shared" si="24"/>
        <v>33</v>
      </c>
      <c r="D801" t="str">
        <f t="shared" si="25"/>
        <v>ORA - ZED - ph.0233</v>
      </c>
      <c r="E801">
        <v>45474</v>
      </c>
      <c r="F801">
        <v>1631186.62</v>
      </c>
    </row>
    <row r="802" spans="1:6" x14ac:dyDescent="0.3">
      <c r="A802" t="s">
        <v>59</v>
      </c>
      <c r="B802">
        <v>40</v>
      </c>
      <c r="C802">
        <f t="shared" si="24"/>
        <v>40</v>
      </c>
      <c r="D802" t="str">
        <f t="shared" si="25"/>
        <v>ORA - ZED40</v>
      </c>
      <c r="E802">
        <v>45474</v>
      </c>
      <c r="F802">
        <v>6599009.5800000001</v>
      </c>
    </row>
    <row r="803" spans="1:6" x14ac:dyDescent="0.3">
      <c r="A803" t="s">
        <v>60</v>
      </c>
      <c r="B803">
        <v>42</v>
      </c>
      <c r="C803">
        <f t="shared" si="24"/>
        <v>42</v>
      </c>
      <c r="D803" t="str">
        <f t="shared" si="25"/>
        <v>Katameya - Creeks42</v>
      </c>
      <c r="E803">
        <v>45480</v>
      </c>
      <c r="F803">
        <v>52791233.920000002</v>
      </c>
    </row>
    <row r="804" spans="1:6" x14ac:dyDescent="0.3">
      <c r="A804" t="s">
        <v>109</v>
      </c>
      <c r="B804">
        <v>6</v>
      </c>
      <c r="C804">
        <f t="shared" si="24"/>
        <v>6</v>
      </c>
      <c r="D804" t="str">
        <f t="shared" si="25"/>
        <v>Port Said Silos - Local Supply6</v>
      </c>
      <c r="E804">
        <v>45452</v>
      </c>
      <c r="F804">
        <v>692035.10692105256</v>
      </c>
    </row>
    <row r="805" spans="1:6" x14ac:dyDescent="0.3">
      <c r="A805" t="s">
        <v>135</v>
      </c>
      <c r="B805">
        <v>4</v>
      </c>
      <c r="C805">
        <f t="shared" si="24"/>
        <v>4</v>
      </c>
      <c r="D805" t="str">
        <f t="shared" si="25"/>
        <v>Rabigh Ext. - Piles4</v>
      </c>
      <c r="E805">
        <v>45481</v>
      </c>
      <c r="F805">
        <v>1787056.4437499999</v>
      </c>
    </row>
    <row r="806" spans="1:6" x14ac:dyDescent="0.3">
      <c r="A806" t="s">
        <v>116</v>
      </c>
      <c r="B806">
        <v>15</v>
      </c>
      <c r="C806">
        <f t="shared" si="24"/>
        <v>15</v>
      </c>
      <c r="D806" t="str">
        <f t="shared" si="25"/>
        <v>Creeks - URBN K15</v>
      </c>
      <c r="E806">
        <v>45455</v>
      </c>
      <c r="F806">
        <v>10206848.68</v>
      </c>
    </row>
    <row r="807" spans="1:6" x14ac:dyDescent="0.3">
      <c r="A807" t="s">
        <v>131</v>
      </c>
      <c r="B807">
        <v>4</v>
      </c>
      <c r="C807">
        <f t="shared" si="24"/>
        <v>4</v>
      </c>
      <c r="D807" t="str">
        <f t="shared" si="25"/>
        <v>Baraka Land Fence4</v>
      </c>
      <c r="E807">
        <v>45433</v>
      </c>
      <c r="F807">
        <v>8703054.1600000001</v>
      </c>
    </row>
    <row r="808" spans="1:6" x14ac:dyDescent="0.3">
      <c r="A808" t="s">
        <v>106</v>
      </c>
      <c r="B808">
        <v>10</v>
      </c>
      <c r="C808">
        <f t="shared" si="24"/>
        <v>10</v>
      </c>
      <c r="D808" t="str">
        <f t="shared" si="25"/>
        <v>SMP1 - Revamp10</v>
      </c>
      <c r="E808">
        <v>45447</v>
      </c>
      <c r="F808">
        <v>3758608.34</v>
      </c>
    </row>
    <row r="809" spans="1:6" x14ac:dyDescent="0.3">
      <c r="A809" t="s">
        <v>94</v>
      </c>
      <c r="B809">
        <v>26</v>
      </c>
      <c r="C809">
        <f t="shared" si="24"/>
        <v>26</v>
      </c>
      <c r="D809" t="str">
        <f t="shared" si="25"/>
        <v>Mivida-PK#18926</v>
      </c>
      <c r="E809">
        <v>45476</v>
      </c>
      <c r="F809">
        <v>14177811.24</v>
      </c>
    </row>
    <row r="810" spans="1:6" x14ac:dyDescent="0.3">
      <c r="A810" t="s">
        <v>103</v>
      </c>
      <c r="B810">
        <v>18</v>
      </c>
      <c r="C810">
        <f t="shared" si="24"/>
        <v>18</v>
      </c>
      <c r="D810" t="str">
        <f t="shared" si="25"/>
        <v>EIPICO18</v>
      </c>
      <c r="E810">
        <v>45503</v>
      </c>
      <c r="F810">
        <v>38010351.149999999</v>
      </c>
    </row>
    <row r="811" spans="1:6" x14ac:dyDescent="0.3">
      <c r="A811" t="s">
        <v>75</v>
      </c>
      <c r="B811">
        <v>34</v>
      </c>
      <c r="C811">
        <f t="shared" si="24"/>
        <v>34</v>
      </c>
      <c r="D811" t="str">
        <f t="shared" si="25"/>
        <v>ORA - ZED - ph.0234</v>
      </c>
      <c r="E811">
        <v>45510</v>
      </c>
      <c r="F811">
        <v>3368948.46</v>
      </c>
    </row>
    <row r="812" spans="1:6" x14ac:dyDescent="0.3">
      <c r="A812" t="s">
        <v>104</v>
      </c>
      <c r="B812">
        <v>20</v>
      </c>
      <c r="C812">
        <f t="shared" si="24"/>
        <v>20</v>
      </c>
      <c r="D812" t="str">
        <f t="shared" si="25"/>
        <v>ORA - ZED - Landscape20</v>
      </c>
      <c r="E812">
        <v>45496</v>
      </c>
      <c r="F812">
        <v>1244123</v>
      </c>
    </row>
    <row r="813" spans="1:6" x14ac:dyDescent="0.3">
      <c r="A813" t="s">
        <v>73</v>
      </c>
      <c r="B813">
        <v>42</v>
      </c>
      <c r="C813">
        <f t="shared" si="24"/>
        <v>42</v>
      </c>
      <c r="D813" t="str">
        <f t="shared" si="25"/>
        <v>MDF Factory42</v>
      </c>
      <c r="E813">
        <v>45497</v>
      </c>
      <c r="F813">
        <v>7547918.7000000002</v>
      </c>
    </row>
    <row r="814" spans="1:6" x14ac:dyDescent="0.3">
      <c r="A814" t="s">
        <v>91</v>
      </c>
      <c r="B814">
        <v>29</v>
      </c>
      <c r="C814">
        <f t="shared" si="24"/>
        <v>29</v>
      </c>
      <c r="D814" t="str">
        <f t="shared" si="25"/>
        <v>Port Said Silos29</v>
      </c>
      <c r="E814">
        <v>45481</v>
      </c>
      <c r="F814">
        <v>1521379.178608394</v>
      </c>
    </row>
    <row r="815" spans="1:6" x14ac:dyDescent="0.3">
      <c r="A815" t="s">
        <v>94</v>
      </c>
      <c r="B815">
        <v>27</v>
      </c>
      <c r="C815">
        <f t="shared" si="24"/>
        <v>27</v>
      </c>
      <c r="D815" t="str">
        <f t="shared" si="25"/>
        <v>Mivida-PK#18927</v>
      </c>
      <c r="E815">
        <v>45505</v>
      </c>
      <c r="F815">
        <v>4389859.04</v>
      </c>
    </row>
    <row r="816" spans="1:6" x14ac:dyDescent="0.3">
      <c r="A816" t="s">
        <v>60</v>
      </c>
      <c r="B816">
        <v>43</v>
      </c>
      <c r="C816">
        <f t="shared" si="24"/>
        <v>43</v>
      </c>
      <c r="D816" t="str">
        <f t="shared" si="25"/>
        <v>Katameya - Creeks43</v>
      </c>
      <c r="E816">
        <v>45500</v>
      </c>
      <c r="F816">
        <v>30082113.946245909</v>
      </c>
    </row>
    <row r="817" spans="1:6" x14ac:dyDescent="0.3">
      <c r="A817" t="s">
        <v>116</v>
      </c>
      <c r="B817">
        <v>16</v>
      </c>
      <c r="C817">
        <f t="shared" si="24"/>
        <v>16</v>
      </c>
      <c r="D817" t="str">
        <f t="shared" si="25"/>
        <v>Creeks - URBN K16</v>
      </c>
      <c r="E817">
        <v>45502</v>
      </c>
      <c r="F817">
        <v>6345313.6699999999</v>
      </c>
    </row>
    <row r="818" spans="1:6" x14ac:dyDescent="0.3">
      <c r="A818" t="s">
        <v>147</v>
      </c>
      <c r="B818">
        <v>1</v>
      </c>
      <c r="C818">
        <f t="shared" si="24"/>
        <v>1</v>
      </c>
      <c r="D818" t="str">
        <f t="shared" si="25"/>
        <v>Red Sea Museum1</v>
      </c>
      <c r="E818">
        <v>45435</v>
      </c>
      <c r="F818">
        <v>3648396.5221162783</v>
      </c>
    </row>
    <row r="819" spans="1:6" x14ac:dyDescent="0.3">
      <c r="A819" t="s">
        <v>147</v>
      </c>
      <c r="B819">
        <v>2</v>
      </c>
      <c r="C819">
        <f t="shared" si="24"/>
        <v>2</v>
      </c>
      <c r="D819" t="str">
        <f t="shared" si="25"/>
        <v>Red Sea Museum2</v>
      </c>
      <c r="E819">
        <v>45525</v>
      </c>
      <c r="F819">
        <v>2114752.9300000002</v>
      </c>
    </row>
    <row r="820" spans="1:6" x14ac:dyDescent="0.3">
      <c r="A820" t="s">
        <v>84</v>
      </c>
      <c r="B820">
        <v>27</v>
      </c>
      <c r="C820">
        <f t="shared" si="24"/>
        <v>27</v>
      </c>
      <c r="D820" t="str">
        <f t="shared" si="25"/>
        <v>New Giza Hospital27</v>
      </c>
      <c r="E820">
        <v>45522</v>
      </c>
      <c r="F820">
        <v>13715277.6</v>
      </c>
    </row>
    <row r="821" spans="1:6" x14ac:dyDescent="0.3">
      <c r="A821" t="s">
        <v>59</v>
      </c>
      <c r="B821">
        <v>41</v>
      </c>
      <c r="C821">
        <f t="shared" si="24"/>
        <v>41</v>
      </c>
      <c r="D821" t="str">
        <f t="shared" si="25"/>
        <v>ORA - ZED41</v>
      </c>
      <c r="E821">
        <v>45535</v>
      </c>
      <c r="F821">
        <v>3961614.17</v>
      </c>
    </row>
    <row r="822" spans="1:6" x14ac:dyDescent="0.3">
      <c r="A822" t="s">
        <v>109</v>
      </c>
      <c r="B822">
        <v>7</v>
      </c>
      <c r="C822">
        <f t="shared" si="24"/>
        <v>7</v>
      </c>
      <c r="D822" t="str">
        <f t="shared" si="25"/>
        <v>Port Said Silos - Local Supply7</v>
      </c>
      <c r="E822">
        <v>45491</v>
      </c>
      <c r="F822">
        <v>3609101.6718421052</v>
      </c>
    </row>
    <row r="823" spans="1:6" x14ac:dyDescent="0.3">
      <c r="A823" t="s">
        <v>94</v>
      </c>
      <c r="B823">
        <v>28</v>
      </c>
      <c r="C823">
        <f t="shared" si="24"/>
        <v>28</v>
      </c>
      <c r="D823" t="str">
        <f t="shared" si="25"/>
        <v>Mivida-PK#18928</v>
      </c>
      <c r="E823">
        <v>45535</v>
      </c>
      <c r="F823">
        <v>2409288.21</v>
      </c>
    </row>
    <row r="824" spans="1:6" x14ac:dyDescent="0.3">
      <c r="A824" t="s">
        <v>146</v>
      </c>
      <c r="B824">
        <v>2</v>
      </c>
      <c r="C824">
        <f t="shared" si="24"/>
        <v>2</v>
      </c>
      <c r="D824" t="str">
        <f t="shared" si="25"/>
        <v>Rabigh Ext. -Building2</v>
      </c>
      <c r="E824">
        <v>45529</v>
      </c>
      <c r="F824">
        <v>4957387.2204</v>
      </c>
    </row>
    <row r="825" spans="1:6" x14ac:dyDescent="0.3">
      <c r="A825" t="s">
        <v>91</v>
      </c>
      <c r="B825">
        <v>30</v>
      </c>
      <c r="C825">
        <f t="shared" si="24"/>
        <v>30</v>
      </c>
      <c r="D825" t="str">
        <f t="shared" si="25"/>
        <v>Port Said Silos30</v>
      </c>
      <c r="E825">
        <v>45509</v>
      </c>
      <c r="F825">
        <v>2352677.2562879939</v>
      </c>
    </row>
    <row r="826" spans="1:6" x14ac:dyDescent="0.3">
      <c r="A826" t="s">
        <v>73</v>
      </c>
      <c r="B826">
        <v>43</v>
      </c>
      <c r="C826">
        <f t="shared" si="24"/>
        <v>43</v>
      </c>
      <c r="D826" t="str">
        <f t="shared" si="25"/>
        <v>MDF Factory43</v>
      </c>
      <c r="E826">
        <v>45525</v>
      </c>
      <c r="F826">
        <v>57977475.460000001</v>
      </c>
    </row>
    <row r="827" spans="1:6" x14ac:dyDescent="0.3">
      <c r="A827" t="s">
        <v>59</v>
      </c>
      <c r="B827">
        <v>42</v>
      </c>
      <c r="C827">
        <f t="shared" si="24"/>
        <v>42</v>
      </c>
      <c r="D827" t="str">
        <f t="shared" si="25"/>
        <v>ORA - ZED42</v>
      </c>
      <c r="E827">
        <v>45536</v>
      </c>
      <c r="F827">
        <v>3504951.97</v>
      </c>
    </row>
    <row r="828" spans="1:6" x14ac:dyDescent="0.3">
      <c r="A828" t="s">
        <v>75</v>
      </c>
      <c r="B828">
        <v>35</v>
      </c>
      <c r="C828">
        <f t="shared" si="24"/>
        <v>35</v>
      </c>
      <c r="D828" t="str">
        <f t="shared" si="25"/>
        <v>ORA - ZED - ph.0235</v>
      </c>
      <c r="E828">
        <v>45535</v>
      </c>
      <c r="F828">
        <v>6454315.6500000358</v>
      </c>
    </row>
    <row r="829" spans="1:6" x14ac:dyDescent="0.3">
      <c r="A829" t="s">
        <v>60</v>
      </c>
      <c r="B829">
        <v>44</v>
      </c>
      <c r="C829">
        <f t="shared" si="24"/>
        <v>44</v>
      </c>
      <c r="D829" t="str">
        <f t="shared" si="25"/>
        <v>Katameya - Creeks44</v>
      </c>
      <c r="E829">
        <v>45535</v>
      </c>
      <c r="F829">
        <v>8345106.2999999998</v>
      </c>
    </row>
    <row r="830" spans="1:6" x14ac:dyDescent="0.3">
      <c r="A830" t="s">
        <v>116</v>
      </c>
      <c r="B830">
        <v>17</v>
      </c>
      <c r="C830">
        <f t="shared" si="24"/>
        <v>17</v>
      </c>
      <c r="D830" t="str">
        <f t="shared" si="25"/>
        <v>Creeks - URBN K17</v>
      </c>
      <c r="E830">
        <v>45540</v>
      </c>
      <c r="F830">
        <v>8554807.4499999993</v>
      </c>
    </row>
    <row r="831" spans="1:6" x14ac:dyDescent="0.3">
      <c r="A831" t="s">
        <v>104</v>
      </c>
      <c r="B831">
        <v>21</v>
      </c>
      <c r="C831">
        <f t="shared" si="24"/>
        <v>21</v>
      </c>
      <c r="D831" t="str">
        <f t="shared" si="25"/>
        <v>ORA - ZED - Landscape21</v>
      </c>
      <c r="E831">
        <v>45540</v>
      </c>
      <c r="F831">
        <v>189683.62228792161</v>
      </c>
    </row>
    <row r="832" spans="1:6" x14ac:dyDescent="0.3">
      <c r="A832" t="s">
        <v>75</v>
      </c>
      <c r="B832">
        <v>36</v>
      </c>
      <c r="C832">
        <f t="shared" si="24"/>
        <v>36</v>
      </c>
      <c r="D832" t="str">
        <f t="shared" si="25"/>
        <v>ORA - ZED - ph.0236</v>
      </c>
      <c r="E832">
        <v>45540</v>
      </c>
      <c r="F832">
        <v>6578211.3200000003</v>
      </c>
    </row>
    <row r="833" spans="1:6" x14ac:dyDescent="0.3">
      <c r="A833" t="s">
        <v>103</v>
      </c>
      <c r="B833">
        <v>19</v>
      </c>
      <c r="C833">
        <f t="shared" si="24"/>
        <v>19</v>
      </c>
      <c r="D833" t="str">
        <f t="shared" si="25"/>
        <v>EIPICO19</v>
      </c>
      <c r="E833">
        <v>45557</v>
      </c>
      <c r="F833">
        <v>29978125.140000001</v>
      </c>
    </row>
    <row r="834" spans="1:6" x14ac:dyDescent="0.3">
      <c r="A834" t="s">
        <v>147</v>
      </c>
      <c r="B834">
        <v>3</v>
      </c>
      <c r="C834">
        <f t="shared" si="24"/>
        <v>3</v>
      </c>
      <c r="D834" t="str">
        <f t="shared" si="25"/>
        <v>Red Sea Museum3</v>
      </c>
      <c r="E834">
        <v>45537</v>
      </c>
      <c r="F834">
        <v>1225041</v>
      </c>
    </row>
    <row r="835" spans="1:6" x14ac:dyDescent="0.3">
      <c r="A835" t="s">
        <v>73</v>
      </c>
      <c r="B835">
        <v>44</v>
      </c>
      <c r="C835">
        <f t="shared" ref="C835:C852" si="26">ROUNDDOWN(B835,0)</f>
        <v>44</v>
      </c>
      <c r="D835" t="str">
        <f t="shared" ref="D835:D852" si="27">A835&amp;C835</f>
        <v>MDF Factory44</v>
      </c>
      <c r="E835">
        <v>45561</v>
      </c>
      <c r="F835">
        <v>13417821.66</v>
      </c>
    </row>
    <row r="836" spans="1:6" x14ac:dyDescent="0.3">
      <c r="A836" t="s">
        <v>104</v>
      </c>
      <c r="B836">
        <v>22</v>
      </c>
      <c r="C836">
        <f t="shared" si="26"/>
        <v>22</v>
      </c>
      <c r="D836" t="str">
        <f t="shared" si="27"/>
        <v>ORA - ZED - Landscape22</v>
      </c>
      <c r="E836">
        <v>45551</v>
      </c>
      <c r="F836">
        <v>1388299.8</v>
      </c>
    </row>
    <row r="837" spans="1:6" x14ac:dyDescent="0.3">
      <c r="A837" t="s">
        <v>75</v>
      </c>
      <c r="B837">
        <v>37</v>
      </c>
      <c r="C837">
        <f t="shared" si="26"/>
        <v>37</v>
      </c>
      <c r="D837" t="str">
        <f t="shared" si="27"/>
        <v>ORA - ZED - ph.0237</v>
      </c>
      <c r="E837">
        <v>45572</v>
      </c>
      <c r="F837">
        <v>9153293.6899999995</v>
      </c>
    </row>
    <row r="838" spans="1:6" x14ac:dyDescent="0.3">
      <c r="A838" t="s">
        <v>59</v>
      </c>
      <c r="B838">
        <v>43</v>
      </c>
      <c r="C838">
        <f t="shared" si="26"/>
        <v>43</v>
      </c>
      <c r="D838" t="str">
        <f t="shared" si="27"/>
        <v>ORA - ZED43</v>
      </c>
      <c r="E838">
        <v>45557</v>
      </c>
      <c r="F838">
        <v>11004454.560000001</v>
      </c>
    </row>
    <row r="839" spans="1:6" x14ac:dyDescent="0.3">
      <c r="A839" t="s">
        <v>146</v>
      </c>
      <c r="B839">
        <v>3</v>
      </c>
      <c r="C839">
        <f t="shared" si="26"/>
        <v>3</v>
      </c>
      <c r="D839" t="str">
        <f t="shared" si="27"/>
        <v>Rabigh Ext. -Building3</v>
      </c>
      <c r="E839">
        <v>45554</v>
      </c>
      <c r="F839">
        <v>4088042.3344374984</v>
      </c>
    </row>
    <row r="840" spans="1:6" x14ac:dyDescent="0.3">
      <c r="A840" t="s">
        <v>116</v>
      </c>
      <c r="B840">
        <v>18</v>
      </c>
      <c r="C840">
        <f t="shared" si="26"/>
        <v>18</v>
      </c>
      <c r="D840" t="str">
        <f t="shared" si="27"/>
        <v>Creeks - URBN K18</v>
      </c>
      <c r="E840">
        <v>45560</v>
      </c>
      <c r="F840">
        <v>9363449.6199999992</v>
      </c>
    </row>
    <row r="841" spans="1:6" x14ac:dyDescent="0.3">
      <c r="A841" t="s">
        <v>131</v>
      </c>
      <c r="B841">
        <v>5</v>
      </c>
      <c r="C841">
        <f t="shared" si="26"/>
        <v>5</v>
      </c>
      <c r="D841" t="str">
        <f t="shared" si="27"/>
        <v>Baraka Land Fence5</v>
      </c>
      <c r="E841">
        <v>45524</v>
      </c>
      <c r="F841">
        <v>5636679.1600000001</v>
      </c>
    </row>
    <row r="842" spans="1:6" x14ac:dyDescent="0.3">
      <c r="A842" t="s">
        <v>84</v>
      </c>
      <c r="B842">
        <v>28</v>
      </c>
      <c r="C842">
        <f t="shared" si="26"/>
        <v>28</v>
      </c>
      <c r="D842" t="str">
        <f t="shared" si="27"/>
        <v>New Giza Hospital28</v>
      </c>
      <c r="E842">
        <v>45568</v>
      </c>
      <c r="F842">
        <v>6800969.2400000002</v>
      </c>
    </row>
    <row r="843" spans="1:6" x14ac:dyDescent="0.3">
      <c r="A843" t="s">
        <v>94</v>
      </c>
      <c r="B843">
        <v>29</v>
      </c>
      <c r="C843">
        <f t="shared" si="26"/>
        <v>29</v>
      </c>
      <c r="D843" t="str">
        <f t="shared" si="27"/>
        <v>Mivida-PK#18929</v>
      </c>
      <c r="E843">
        <v>45561</v>
      </c>
      <c r="F843">
        <v>2690517.47</v>
      </c>
    </row>
    <row r="844" spans="1:6" x14ac:dyDescent="0.3">
      <c r="A844" t="s">
        <v>75</v>
      </c>
      <c r="B844">
        <v>38</v>
      </c>
      <c r="C844">
        <f t="shared" si="26"/>
        <v>38</v>
      </c>
      <c r="D844" t="str">
        <f t="shared" si="27"/>
        <v>ORA - ZED - ph.0238</v>
      </c>
      <c r="E844">
        <v>45572</v>
      </c>
      <c r="F844">
        <v>3851310.01</v>
      </c>
    </row>
    <row r="845" spans="1:6" x14ac:dyDescent="0.3">
      <c r="A845" t="s">
        <v>75</v>
      </c>
      <c r="B845">
        <v>39</v>
      </c>
      <c r="C845">
        <f t="shared" si="26"/>
        <v>39</v>
      </c>
      <c r="D845" t="str">
        <f t="shared" si="27"/>
        <v>ORA - ZED - ph.0239</v>
      </c>
      <c r="E845">
        <v>45605</v>
      </c>
      <c r="F845">
        <v>14526906.83</v>
      </c>
    </row>
    <row r="846" spans="1:6" x14ac:dyDescent="0.3">
      <c r="A846" t="s">
        <v>59</v>
      </c>
      <c r="B846">
        <v>44</v>
      </c>
      <c r="C846">
        <f t="shared" si="26"/>
        <v>44</v>
      </c>
      <c r="D846" t="str">
        <f t="shared" si="27"/>
        <v>ORA - ZED44</v>
      </c>
      <c r="E846">
        <v>45580</v>
      </c>
      <c r="F846">
        <v>4559905.68</v>
      </c>
    </row>
    <row r="847" spans="1:6" x14ac:dyDescent="0.3">
      <c r="A847" t="s">
        <v>104</v>
      </c>
      <c r="B847">
        <v>23</v>
      </c>
      <c r="C847">
        <f t="shared" si="26"/>
        <v>23</v>
      </c>
      <c r="D847" t="str">
        <f t="shared" si="27"/>
        <v>ORA - ZED - Landscape23</v>
      </c>
      <c r="E847">
        <v>45580</v>
      </c>
      <c r="F847">
        <v>1551640.48</v>
      </c>
    </row>
    <row r="848" spans="1:6" x14ac:dyDescent="0.3">
      <c r="A848" t="s">
        <v>146</v>
      </c>
      <c r="B848">
        <v>4</v>
      </c>
      <c r="C848">
        <f t="shared" si="26"/>
        <v>4</v>
      </c>
      <c r="D848" t="str">
        <f t="shared" si="27"/>
        <v>Rabigh Ext. -Building4</v>
      </c>
      <c r="E848">
        <v>45588</v>
      </c>
      <c r="F848">
        <v>4796196.0024249982</v>
      </c>
    </row>
    <row r="849" spans="1:6" x14ac:dyDescent="0.3">
      <c r="A849" t="s">
        <v>73</v>
      </c>
      <c r="B849">
        <v>45</v>
      </c>
      <c r="C849">
        <f t="shared" si="26"/>
        <v>45</v>
      </c>
      <c r="D849" t="str">
        <f t="shared" si="27"/>
        <v>MDF Factory45</v>
      </c>
      <c r="E849">
        <v>45600</v>
      </c>
      <c r="F849">
        <v>21518034.219999999</v>
      </c>
    </row>
    <row r="850" spans="1:6" x14ac:dyDescent="0.3">
      <c r="A850" t="s">
        <v>60</v>
      </c>
      <c r="B850">
        <v>46</v>
      </c>
      <c r="C850">
        <f t="shared" si="26"/>
        <v>46</v>
      </c>
      <c r="D850" t="str">
        <f t="shared" si="27"/>
        <v>Katameya - Creeks46</v>
      </c>
      <c r="E850">
        <v>45600</v>
      </c>
      <c r="F850">
        <v>22007540.780000001</v>
      </c>
    </row>
    <row r="851" spans="1:6" x14ac:dyDescent="0.3">
      <c r="A851" t="s">
        <v>116</v>
      </c>
      <c r="B851">
        <v>19</v>
      </c>
      <c r="C851">
        <f t="shared" si="26"/>
        <v>19</v>
      </c>
      <c r="D851" t="str">
        <f t="shared" si="27"/>
        <v>Creeks - URBN K19</v>
      </c>
      <c r="E851">
        <v>45598</v>
      </c>
      <c r="F851">
        <v>6696306.5</v>
      </c>
    </row>
    <row r="852" spans="1:6" x14ac:dyDescent="0.3">
      <c r="A852" t="s">
        <v>94</v>
      </c>
      <c r="B852">
        <v>30</v>
      </c>
      <c r="C852">
        <f t="shared" si="26"/>
        <v>30</v>
      </c>
      <c r="D852" t="str">
        <f t="shared" si="27"/>
        <v>Mivida-PK#18930</v>
      </c>
      <c r="E852">
        <v>45608</v>
      </c>
      <c r="F852">
        <v>14412191.130000001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974-1D08-497E-A861-49593A2A45EE}">
  <dimension ref="A1:B316"/>
  <sheetViews>
    <sheetView workbookViewId="0">
      <pane ySplit="1" topLeftCell="A32" activePane="bottomLeft" state="frozen"/>
      <selection pane="bottomLeft" sqref="A1:A1048576"/>
    </sheetView>
  </sheetViews>
  <sheetFormatPr defaultRowHeight="14.4" x14ac:dyDescent="0.3"/>
  <cols>
    <col min="1" max="1" width="33.33203125" customWidth="1"/>
    <col min="2" max="2" width="38.6640625" customWidth="1"/>
  </cols>
  <sheetData>
    <row r="1" spans="1:2" x14ac:dyDescent="0.3">
      <c r="A1" s="28" t="s">
        <v>285</v>
      </c>
      <c r="B1" s="28" t="s">
        <v>286</v>
      </c>
    </row>
    <row r="2" spans="1:2" x14ac:dyDescent="0.3">
      <c r="A2" t="s">
        <v>96</v>
      </c>
      <c r="B2" t="s">
        <v>287</v>
      </c>
    </row>
    <row r="3" spans="1:2" x14ac:dyDescent="0.3">
      <c r="A3" t="s">
        <v>81</v>
      </c>
      <c r="B3" t="s">
        <v>288</v>
      </c>
    </row>
    <row r="4" spans="1:2" x14ac:dyDescent="0.3">
      <c r="A4" t="s">
        <v>58</v>
      </c>
    </row>
    <row r="5" spans="1:2" x14ac:dyDescent="0.3">
      <c r="A5" t="s">
        <v>19</v>
      </c>
      <c r="B5" t="s">
        <v>289</v>
      </c>
    </row>
    <row r="6" spans="1:2" x14ac:dyDescent="0.3">
      <c r="A6" t="s">
        <v>35</v>
      </c>
      <c r="B6" t="s">
        <v>289</v>
      </c>
    </row>
    <row r="7" spans="1:2" x14ac:dyDescent="0.3">
      <c r="A7" t="s">
        <v>290</v>
      </c>
      <c r="B7" t="s">
        <v>289</v>
      </c>
    </row>
    <row r="8" spans="1:2" x14ac:dyDescent="0.3">
      <c r="A8" t="s">
        <v>193</v>
      </c>
      <c r="B8" t="s">
        <v>289</v>
      </c>
    </row>
    <row r="9" spans="1:2" x14ac:dyDescent="0.3">
      <c r="A9" t="s">
        <v>291</v>
      </c>
      <c r="B9" t="s">
        <v>289</v>
      </c>
    </row>
    <row r="10" spans="1:2" x14ac:dyDescent="0.3">
      <c r="A10" t="s">
        <v>76</v>
      </c>
      <c r="B10" t="s">
        <v>292</v>
      </c>
    </row>
    <row r="11" spans="1:2" x14ac:dyDescent="0.3">
      <c r="A11" t="s">
        <v>39</v>
      </c>
    </row>
    <row r="12" spans="1:2" x14ac:dyDescent="0.3">
      <c r="A12" t="s">
        <v>97</v>
      </c>
      <c r="B12" t="s">
        <v>293</v>
      </c>
    </row>
    <row r="13" spans="1:2" x14ac:dyDescent="0.3">
      <c r="A13" t="s">
        <v>294</v>
      </c>
      <c r="B13" t="s">
        <v>293</v>
      </c>
    </row>
    <row r="14" spans="1:2" x14ac:dyDescent="0.3">
      <c r="A14" t="s">
        <v>86</v>
      </c>
      <c r="B14" t="s">
        <v>295</v>
      </c>
    </row>
    <row r="15" spans="1:2" x14ac:dyDescent="0.3">
      <c r="A15" t="s">
        <v>296</v>
      </c>
      <c r="B15" t="s">
        <v>295</v>
      </c>
    </row>
    <row r="16" spans="1:2" x14ac:dyDescent="0.3">
      <c r="A16" t="s">
        <v>221</v>
      </c>
      <c r="B16" t="s">
        <v>295</v>
      </c>
    </row>
    <row r="17" spans="1:2" x14ac:dyDescent="0.3">
      <c r="A17" t="s">
        <v>297</v>
      </c>
      <c r="B17" t="s">
        <v>295</v>
      </c>
    </row>
    <row r="18" spans="1:2" x14ac:dyDescent="0.3">
      <c r="A18" t="s">
        <v>220</v>
      </c>
      <c r="B18" t="s">
        <v>295</v>
      </c>
    </row>
    <row r="19" spans="1:2" x14ac:dyDescent="0.3">
      <c r="A19" t="s">
        <v>222</v>
      </c>
      <c r="B19" t="s">
        <v>295</v>
      </c>
    </row>
    <row r="20" spans="1:2" x14ac:dyDescent="0.3">
      <c r="A20" t="s">
        <v>211</v>
      </c>
      <c r="B20" t="s">
        <v>295</v>
      </c>
    </row>
    <row r="21" spans="1:2" x14ac:dyDescent="0.3">
      <c r="A21" t="s">
        <v>131</v>
      </c>
    </row>
    <row r="22" spans="1:2" x14ac:dyDescent="0.3">
      <c r="A22" t="s">
        <v>21</v>
      </c>
    </row>
    <row r="23" spans="1:2" x14ac:dyDescent="0.3">
      <c r="A23" t="s">
        <v>298</v>
      </c>
    </row>
    <row r="24" spans="1:2" x14ac:dyDescent="0.3">
      <c r="A24" t="s">
        <v>6</v>
      </c>
      <c r="B24" t="s">
        <v>299</v>
      </c>
    </row>
    <row r="25" spans="1:2" x14ac:dyDescent="0.3">
      <c r="A25" t="s">
        <v>161</v>
      </c>
      <c r="B25" t="s">
        <v>299</v>
      </c>
    </row>
    <row r="26" spans="1:2" x14ac:dyDescent="0.3">
      <c r="A26" t="s">
        <v>50</v>
      </c>
      <c r="B26" t="s">
        <v>300</v>
      </c>
    </row>
    <row r="27" spans="1:2" x14ac:dyDescent="0.3">
      <c r="A27" t="s">
        <v>212</v>
      </c>
      <c r="B27" t="s">
        <v>300</v>
      </c>
    </row>
    <row r="28" spans="1:2" x14ac:dyDescent="0.3">
      <c r="A28" t="s">
        <v>301</v>
      </c>
      <c r="B28" t="s">
        <v>300</v>
      </c>
    </row>
    <row r="29" spans="1:2" x14ac:dyDescent="0.3">
      <c r="A29" t="s">
        <v>302</v>
      </c>
      <c r="B29" t="s">
        <v>303</v>
      </c>
    </row>
    <row r="30" spans="1:2" x14ac:dyDescent="0.3">
      <c r="A30" t="s">
        <v>128</v>
      </c>
      <c r="B30" t="s">
        <v>303</v>
      </c>
    </row>
    <row r="31" spans="1:2" x14ac:dyDescent="0.3">
      <c r="A31" t="s">
        <v>129</v>
      </c>
      <c r="B31" t="s">
        <v>303</v>
      </c>
    </row>
    <row r="32" spans="1:2" x14ac:dyDescent="0.3">
      <c r="A32" t="s">
        <v>304</v>
      </c>
      <c r="B32" t="s">
        <v>303</v>
      </c>
    </row>
    <row r="33" spans="1:2" x14ac:dyDescent="0.3">
      <c r="A33" t="s">
        <v>116</v>
      </c>
      <c r="B33" t="s">
        <v>305</v>
      </c>
    </row>
    <row r="34" spans="1:2" x14ac:dyDescent="0.3">
      <c r="A34" t="s">
        <v>306</v>
      </c>
      <c r="B34" t="s">
        <v>305</v>
      </c>
    </row>
    <row r="35" spans="1:2" x14ac:dyDescent="0.3">
      <c r="A35" t="s">
        <v>307</v>
      </c>
      <c r="B35" t="s">
        <v>305</v>
      </c>
    </row>
    <row r="36" spans="1:2" x14ac:dyDescent="0.3">
      <c r="A36" t="s">
        <v>150</v>
      </c>
      <c r="B36" t="s">
        <v>308</v>
      </c>
    </row>
    <row r="37" spans="1:2" x14ac:dyDescent="0.3">
      <c r="A37" t="s">
        <v>309</v>
      </c>
      <c r="B37" t="s">
        <v>308</v>
      </c>
    </row>
    <row r="38" spans="1:2" x14ac:dyDescent="0.3">
      <c r="A38" t="s">
        <v>310</v>
      </c>
      <c r="B38" t="s">
        <v>308</v>
      </c>
    </row>
    <row r="39" spans="1:2" x14ac:dyDescent="0.3">
      <c r="A39" t="s">
        <v>30</v>
      </c>
      <c r="B39" t="s">
        <v>311</v>
      </c>
    </row>
    <row r="40" spans="1:2" x14ac:dyDescent="0.3">
      <c r="A40" t="s">
        <v>312</v>
      </c>
      <c r="B40" t="s">
        <v>311</v>
      </c>
    </row>
    <row r="41" spans="1:2" x14ac:dyDescent="0.3">
      <c r="A41" t="s">
        <v>110</v>
      </c>
      <c r="B41" t="s">
        <v>313</v>
      </c>
    </row>
    <row r="42" spans="1:2" x14ac:dyDescent="0.3">
      <c r="A42" t="s">
        <v>314</v>
      </c>
      <c r="B42" t="s">
        <v>313</v>
      </c>
    </row>
    <row r="43" spans="1:2" x14ac:dyDescent="0.3">
      <c r="A43" t="s">
        <v>71</v>
      </c>
      <c r="B43" t="s">
        <v>71</v>
      </c>
    </row>
    <row r="44" spans="1:2" x14ac:dyDescent="0.3">
      <c r="A44" t="s">
        <v>140</v>
      </c>
      <c r="B44" t="s">
        <v>71</v>
      </c>
    </row>
    <row r="45" spans="1:2" x14ac:dyDescent="0.3">
      <c r="A45" t="s">
        <v>123</v>
      </c>
      <c r="B45" t="s">
        <v>71</v>
      </c>
    </row>
    <row r="46" spans="1:2" x14ac:dyDescent="0.3">
      <c r="A46" t="s">
        <v>126</v>
      </c>
      <c r="B46" t="s">
        <v>71</v>
      </c>
    </row>
    <row r="47" spans="1:2" x14ac:dyDescent="0.3">
      <c r="A47" t="s">
        <v>315</v>
      </c>
      <c r="B47" t="s">
        <v>71</v>
      </c>
    </row>
    <row r="48" spans="1:2" x14ac:dyDescent="0.3">
      <c r="A48" t="s">
        <v>202</v>
      </c>
      <c r="B48" t="s">
        <v>71</v>
      </c>
    </row>
    <row r="49" spans="1:2" x14ac:dyDescent="0.3">
      <c r="A49" t="s">
        <v>125</v>
      </c>
      <c r="B49" t="s">
        <v>71</v>
      </c>
    </row>
    <row r="50" spans="1:2" x14ac:dyDescent="0.3">
      <c r="A50" t="s">
        <v>74</v>
      </c>
      <c r="B50" t="s">
        <v>71</v>
      </c>
    </row>
    <row r="51" spans="1:2" x14ac:dyDescent="0.3">
      <c r="A51" t="s">
        <v>127</v>
      </c>
      <c r="B51" t="s">
        <v>71</v>
      </c>
    </row>
    <row r="52" spans="1:2" x14ac:dyDescent="0.3">
      <c r="A52" t="s">
        <v>316</v>
      </c>
      <c r="B52" t="s">
        <v>71</v>
      </c>
    </row>
    <row r="53" spans="1:2" x14ac:dyDescent="0.3">
      <c r="A53" t="s">
        <v>72</v>
      </c>
      <c r="B53" t="s">
        <v>71</v>
      </c>
    </row>
    <row r="54" spans="1:2" x14ac:dyDescent="0.3">
      <c r="A54" t="s">
        <v>42</v>
      </c>
    </row>
    <row r="55" spans="1:2" x14ac:dyDescent="0.3">
      <c r="A55" t="s">
        <v>187</v>
      </c>
    </row>
    <row r="56" spans="1:2" x14ac:dyDescent="0.3">
      <c r="A56" t="s">
        <v>317</v>
      </c>
    </row>
    <row r="57" spans="1:2" x14ac:dyDescent="0.3">
      <c r="A57" t="s">
        <v>40</v>
      </c>
    </row>
    <row r="58" spans="1:2" x14ac:dyDescent="0.3">
      <c r="A58" t="s">
        <v>192</v>
      </c>
    </row>
    <row r="59" spans="1:2" x14ac:dyDescent="0.3">
      <c r="A59" t="s">
        <v>41</v>
      </c>
    </row>
    <row r="60" spans="1:2" x14ac:dyDescent="0.3">
      <c r="A60" t="s">
        <v>85</v>
      </c>
      <c r="B60" t="s">
        <v>318</v>
      </c>
    </row>
    <row r="61" spans="1:2" x14ac:dyDescent="0.3">
      <c r="A61" t="s">
        <v>319</v>
      </c>
      <c r="B61" t="s">
        <v>318</v>
      </c>
    </row>
    <row r="62" spans="1:2" x14ac:dyDescent="0.3">
      <c r="A62" t="s">
        <v>36</v>
      </c>
    </row>
    <row r="63" spans="1:2" x14ac:dyDescent="0.3">
      <c r="A63" t="s">
        <v>53</v>
      </c>
    </row>
    <row r="64" spans="1:2" x14ac:dyDescent="0.3">
      <c r="A64" t="s">
        <v>103</v>
      </c>
      <c r="B64" t="s">
        <v>320</v>
      </c>
    </row>
    <row r="65" spans="1:2" x14ac:dyDescent="0.3">
      <c r="A65" t="s">
        <v>321</v>
      </c>
      <c r="B65" t="s">
        <v>320</v>
      </c>
    </row>
    <row r="66" spans="1:2" x14ac:dyDescent="0.3">
      <c r="A66" t="s">
        <v>322</v>
      </c>
      <c r="B66" t="s">
        <v>320</v>
      </c>
    </row>
    <row r="67" spans="1:2" x14ac:dyDescent="0.3">
      <c r="A67" t="s">
        <v>22</v>
      </c>
      <c r="B67" t="s">
        <v>323</v>
      </c>
    </row>
    <row r="68" spans="1:2" x14ac:dyDescent="0.3">
      <c r="A68" t="s">
        <v>324</v>
      </c>
      <c r="B68" t="s">
        <v>323</v>
      </c>
    </row>
    <row r="69" spans="1:2" x14ac:dyDescent="0.3">
      <c r="A69" t="s">
        <v>23</v>
      </c>
      <c r="B69" t="s">
        <v>323</v>
      </c>
    </row>
    <row r="70" spans="1:2" x14ac:dyDescent="0.3">
      <c r="A70" t="s">
        <v>325</v>
      </c>
      <c r="B70" t="s">
        <v>323</v>
      </c>
    </row>
    <row r="71" spans="1:2" x14ac:dyDescent="0.3">
      <c r="A71" t="s">
        <v>174</v>
      </c>
      <c r="B71" t="s">
        <v>323</v>
      </c>
    </row>
    <row r="72" spans="1:2" x14ac:dyDescent="0.3">
      <c r="A72" t="s">
        <v>34</v>
      </c>
      <c r="B72" t="s">
        <v>323</v>
      </c>
    </row>
    <row r="73" spans="1:2" x14ac:dyDescent="0.3">
      <c r="A73" t="s">
        <v>326</v>
      </c>
      <c r="B73" t="s">
        <v>323</v>
      </c>
    </row>
    <row r="74" spans="1:2" x14ac:dyDescent="0.3">
      <c r="A74" t="s">
        <v>327</v>
      </c>
      <c r="B74" t="s">
        <v>323</v>
      </c>
    </row>
    <row r="75" spans="1:2" x14ac:dyDescent="0.3">
      <c r="A75" t="s">
        <v>175</v>
      </c>
      <c r="B75" t="s">
        <v>323</v>
      </c>
    </row>
    <row r="76" spans="1:2" x14ac:dyDescent="0.3">
      <c r="A76" t="s">
        <v>5</v>
      </c>
      <c r="B76" t="s">
        <v>328</v>
      </c>
    </row>
    <row r="77" spans="1:2" x14ac:dyDescent="0.3">
      <c r="A77" t="s">
        <v>17</v>
      </c>
      <c r="B77" t="s">
        <v>328</v>
      </c>
    </row>
    <row r="78" spans="1:2" x14ac:dyDescent="0.3">
      <c r="A78" t="s">
        <v>16</v>
      </c>
      <c r="B78" t="s">
        <v>328</v>
      </c>
    </row>
    <row r="79" spans="1:2" x14ac:dyDescent="0.3">
      <c r="A79" t="s">
        <v>164</v>
      </c>
      <c r="B79" t="s">
        <v>328</v>
      </c>
    </row>
    <row r="80" spans="1:2" x14ac:dyDescent="0.3">
      <c r="A80" t="s">
        <v>160</v>
      </c>
      <c r="B80" t="s">
        <v>328</v>
      </c>
    </row>
    <row r="81" spans="1:2" x14ac:dyDescent="0.3">
      <c r="A81" t="s">
        <v>329</v>
      </c>
      <c r="B81" t="s">
        <v>328</v>
      </c>
    </row>
    <row r="82" spans="1:2" x14ac:dyDescent="0.3">
      <c r="A82" t="s">
        <v>169</v>
      </c>
      <c r="B82" t="s">
        <v>328</v>
      </c>
    </row>
    <row r="83" spans="1:2" x14ac:dyDescent="0.3">
      <c r="A83" t="s">
        <v>330</v>
      </c>
      <c r="B83" t="s">
        <v>328</v>
      </c>
    </row>
    <row r="84" spans="1:2" x14ac:dyDescent="0.3">
      <c r="A84" t="s">
        <v>38</v>
      </c>
      <c r="B84" t="s">
        <v>328</v>
      </c>
    </row>
    <row r="85" spans="1:2" x14ac:dyDescent="0.3">
      <c r="A85" t="s">
        <v>45</v>
      </c>
      <c r="B85" t="s">
        <v>331</v>
      </c>
    </row>
    <row r="86" spans="1:2" x14ac:dyDescent="0.3">
      <c r="A86" t="s">
        <v>332</v>
      </c>
      <c r="B86" t="s">
        <v>331</v>
      </c>
    </row>
    <row r="87" spans="1:2" x14ac:dyDescent="0.3">
      <c r="A87" t="s">
        <v>51</v>
      </c>
      <c r="B87" t="s">
        <v>331</v>
      </c>
    </row>
    <row r="88" spans="1:2" x14ac:dyDescent="0.3">
      <c r="A88" t="s">
        <v>52</v>
      </c>
      <c r="B88" t="s">
        <v>331</v>
      </c>
    </row>
    <row r="89" spans="1:2" x14ac:dyDescent="0.3">
      <c r="A89" t="s">
        <v>333</v>
      </c>
    </row>
    <row r="90" spans="1:2" x14ac:dyDescent="0.3">
      <c r="A90" t="s">
        <v>139</v>
      </c>
    </row>
    <row r="91" spans="1:2" x14ac:dyDescent="0.3">
      <c r="A91" t="s">
        <v>117</v>
      </c>
    </row>
    <row r="92" spans="1:2" x14ac:dyDescent="0.3">
      <c r="A92" t="s">
        <v>4</v>
      </c>
    </row>
    <row r="93" spans="1:2" x14ac:dyDescent="0.3">
      <c r="A93" t="s">
        <v>172</v>
      </c>
    </row>
    <row r="94" spans="1:2" x14ac:dyDescent="0.3">
      <c r="A94" t="s">
        <v>157</v>
      </c>
    </row>
    <row r="95" spans="1:2" x14ac:dyDescent="0.3">
      <c r="A95" t="s">
        <v>179</v>
      </c>
    </row>
    <row r="96" spans="1:2" x14ac:dyDescent="0.3">
      <c r="A96" t="s">
        <v>334</v>
      </c>
    </row>
    <row r="97" spans="1:2" x14ac:dyDescent="0.3">
      <c r="A97" t="s">
        <v>64</v>
      </c>
      <c r="B97" t="s">
        <v>335</v>
      </c>
    </row>
    <row r="98" spans="1:2" x14ac:dyDescent="0.3">
      <c r="A98" t="s">
        <v>336</v>
      </c>
      <c r="B98" t="s">
        <v>335</v>
      </c>
    </row>
    <row r="99" spans="1:2" x14ac:dyDescent="0.3">
      <c r="A99" t="s">
        <v>207</v>
      </c>
      <c r="B99" t="s">
        <v>335</v>
      </c>
    </row>
    <row r="100" spans="1:2" x14ac:dyDescent="0.3">
      <c r="A100" t="s">
        <v>230</v>
      </c>
      <c r="B100" t="s">
        <v>335</v>
      </c>
    </row>
    <row r="101" spans="1:2" x14ac:dyDescent="0.3">
      <c r="A101" t="s">
        <v>48</v>
      </c>
      <c r="B101" t="s">
        <v>337</v>
      </c>
    </row>
    <row r="102" spans="1:2" x14ac:dyDescent="0.3">
      <c r="A102" t="s">
        <v>338</v>
      </c>
      <c r="B102" t="s">
        <v>337</v>
      </c>
    </row>
    <row r="103" spans="1:2" x14ac:dyDescent="0.3">
      <c r="A103" t="s">
        <v>178</v>
      </c>
      <c r="B103" t="s">
        <v>337</v>
      </c>
    </row>
    <row r="104" spans="1:2" x14ac:dyDescent="0.3">
      <c r="A104" t="s">
        <v>177</v>
      </c>
      <c r="B104" t="s">
        <v>337</v>
      </c>
    </row>
    <row r="105" spans="1:2" x14ac:dyDescent="0.3">
      <c r="A105" t="s">
        <v>46</v>
      </c>
      <c r="B105" t="s">
        <v>339</v>
      </c>
    </row>
    <row r="106" spans="1:2" x14ac:dyDescent="0.3">
      <c r="A106" t="s">
        <v>340</v>
      </c>
      <c r="B106" t="s">
        <v>339</v>
      </c>
    </row>
    <row r="107" spans="1:2" x14ac:dyDescent="0.3">
      <c r="A107" t="s">
        <v>200</v>
      </c>
      <c r="B107" t="s">
        <v>339</v>
      </c>
    </row>
    <row r="108" spans="1:2" x14ac:dyDescent="0.3">
      <c r="A108" t="s">
        <v>3</v>
      </c>
    </row>
    <row r="109" spans="1:2" x14ac:dyDescent="0.3">
      <c r="A109" t="s">
        <v>158</v>
      </c>
    </row>
    <row r="110" spans="1:2" x14ac:dyDescent="0.3">
      <c r="A110" t="s">
        <v>67</v>
      </c>
      <c r="B110" t="s">
        <v>341</v>
      </c>
    </row>
    <row r="111" spans="1:2" x14ac:dyDescent="0.3">
      <c r="A111" t="s">
        <v>196</v>
      </c>
      <c r="B111" t="s">
        <v>341</v>
      </c>
    </row>
    <row r="112" spans="1:2" x14ac:dyDescent="0.3">
      <c r="A112" t="s">
        <v>60</v>
      </c>
      <c r="B112" t="s">
        <v>342</v>
      </c>
    </row>
    <row r="113" spans="1:2" x14ac:dyDescent="0.3">
      <c r="A113" t="s">
        <v>343</v>
      </c>
      <c r="B113" t="s">
        <v>342</v>
      </c>
    </row>
    <row r="114" spans="1:2" x14ac:dyDescent="0.3">
      <c r="A114" t="s">
        <v>344</v>
      </c>
      <c r="B114" t="s">
        <v>342</v>
      </c>
    </row>
    <row r="115" spans="1:2" x14ac:dyDescent="0.3">
      <c r="A115" t="s">
        <v>345</v>
      </c>
      <c r="B115" t="s">
        <v>342</v>
      </c>
    </row>
    <row r="116" spans="1:2" x14ac:dyDescent="0.3">
      <c r="A116" t="s">
        <v>12</v>
      </c>
    </row>
    <row r="117" spans="1:2" x14ac:dyDescent="0.3">
      <c r="A117" t="s">
        <v>159</v>
      </c>
    </row>
    <row r="118" spans="1:2" x14ac:dyDescent="0.3">
      <c r="A118" t="s">
        <v>83</v>
      </c>
      <c r="B118" t="s">
        <v>346</v>
      </c>
    </row>
    <row r="119" spans="1:2" x14ac:dyDescent="0.3">
      <c r="A119" t="s">
        <v>120</v>
      </c>
    </row>
    <row r="120" spans="1:2" x14ac:dyDescent="0.3">
      <c r="A120" t="s">
        <v>347</v>
      </c>
    </row>
    <row r="121" spans="1:2" x14ac:dyDescent="0.3">
      <c r="A121" t="s">
        <v>56</v>
      </c>
      <c r="B121" t="s">
        <v>348</v>
      </c>
    </row>
    <row r="122" spans="1:2" x14ac:dyDescent="0.3">
      <c r="A122" t="s">
        <v>185</v>
      </c>
      <c r="B122" t="s">
        <v>348</v>
      </c>
    </row>
    <row r="123" spans="1:2" x14ac:dyDescent="0.3">
      <c r="A123" t="s">
        <v>349</v>
      </c>
      <c r="B123" t="s">
        <v>348</v>
      </c>
    </row>
    <row r="124" spans="1:2" x14ac:dyDescent="0.3">
      <c r="A124" t="s">
        <v>137</v>
      </c>
      <c r="B124" t="s">
        <v>348</v>
      </c>
    </row>
    <row r="125" spans="1:2" x14ac:dyDescent="0.3">
      <c r="A125" t="s">
        <v>350</v>
      </c>
      <c r="B125" t="s">
        <v>348</v>
      </c>
    </row>
    <row r="126" spans="1:2" x14ac:dyDescent="0.3">
      <c r="A126" t="s">
        <v>351</v>
      </c>
      <c r="B126" t="s">
        <v>348</v>
      </c>
    </row>
    <row r="127" spans="1:2" x14ac:dyDescent="0.3">
      <c r="A127" t="s">
        <v>73</v>
      </c>
      <c r="B127" t="s">
        <v>73</v>
      </c>
    </row>
    <row r="128" spans="1:2" x14ac:dyDescent="0.3">
      <c r="A128" t="s">
        <v>80</v>
      </c>
      <c r="B128" t="s">
        <v>73</v>
      </c>
    </row>
    <row r="129" spans="1:2" x14ac:dyDescent="0.3">
      <c r="A129" t="s">
        <v>88</v>
      </c>
      <c r="B129" t="s">
        <v>73</v>
      </c>
    </row>
    <row r="130" spans="1:2" x14ac:dyDescent="0.3">
      <c r="A130" t="s">
        <v>352</v>
      </c>
      <c r="B130" t="s">
        <v>73</v>
      </c>
    </row>
    <row r="131" spans="1:2" x14ac:dyDescent="0.3">
      <c r="A131" t="s">
        <v>353</v>
      </c>
      <c r="B131" t="s">
        <v>73</v>
      </c>
    </row>
    <row r="132" spans="1:2" x14ac:dyDescent="0.3">
      <c r="A132" t="s">
        <v>218</v>
      </c>
      <c r="B132" t="s">
        <v>73</v>
      </c>
    </row>
    <row r="133" spans="1:2" x14ac:dyDescent="0.3">
      <c r="A133" t="s">
        <v>354</v>
      </c>
      <c r="B133" t="s">
        <v>73</v>
      </c>
    </row>
    <row r="134" spans="1:2" x14ac:dyDescent="0.3">
      <c r="A134" t="s">
        <v>355</v>
      </c>
      <c r="B134" t="s">
        <v>73</v>
      </c>
    </row>
    <row r="135" spans="1:2" x14ac:dyDescent="0.3">
      <c r="A135" t="s">
        <v>356</v>
      </c>
      <c r="B135" t="s">
        <v>73</v>
      </c>
    </row>
    <row r="136" spans="1:2" x14ac:dyDescent="0.3">
      <c r="A136" t="s">
        <v>357</v>
      </c>
      <c r="B136" t="s">
        <v>73</v>
      </c>
    </row>
    <row r="137" spans="1:2" x14ac:dyDescent="0.3">
      <c r="A137" t="s">
        <v>141</v>
      </c>
      <c r="B137" t="s">
        <v>358</v>
      </c>
    </row>
    <row r="138" spans="1:2" x14ac:dyDescent="0.3">
      <c r="A138" t="s">
        <v>359</v>
      </c>
      <c r="B138" t="s">
        <v>358</v>
      </c>
    </row>
    <row r="139" spans="1:2" x14ac:dyDescent="0.3">
      <c r="A139" t="s">
        <v>18</v>
      </c>
    </row>
    <row r="140" spans="1:2" x14ac:dyDescent="0.3">
      <c r="A140" t="s">
        <v>360</v>
      </c>
    </row>
    <row r="141" spans="1:2" x14ac:dyDescent="0.3">
      <c r="A141" t="s">
        <v>25</v>
      </c>
    </row>
    <row r="142" spans="1:2" x14ac:dyDescent="0.3">
      <c r="A142" t="s">
        <v>37</v>
      </c>
      <c r="B142" t="s">
        <v>361</v>
      </c>
    </row>
    <row r="143" spans="1:2" x14ac:dyDescent="0.3">
      <c r="A143" t="s">
        <v>176</v>
      </c>
      <c r="B143" t="s">
        <v>361</v>
      </c>
    </row>
    <row r="144" spans="1:2" x14ac:dyDescent="0.3">
      <c r="A144" t="s">
        <v>362</v>
      </c>
      <c r="B144" t="s">
        <v>361</v>
      </c>
    </row>
    <row r="145" spans="1:2" x14ac:dyDescent="0.3">
      <c r="A145" t="s">
        <v>94</v>
      </c>
      <c r="B145" t="s">
        <v>363</v>
      </c>
    </row>
    <row r="146" spans="1:2" x14ac:dyDescent="0.3">
      <c r="A146" t="s">
        <v>364</v>
      </c>
      <c r="B146" t="s">
        <v>363</v>
      </c>
    </row>
    <row r="147" spans="1:2" x14ac:dyDescent="0.3">
      <c r="A147" t="s">
        <v>229</v>
      </c>
      <c r="B147" t="s">
        <v>363</v>
      </c>
    </row>
    <row r="148" spans="1:2" x14ac:dyDescent="0.3">
      <c r="A148" t="s">
        <v>365</v>
      </c>
      <c r="B148" t="s">
        <v>363</v>
      </c>
    </row>
    <row r="149" spans="1:2" x14ac:dyDescent="0.3">
      <c r="A149" t="s">
        <v>142</v>
      </c>
    </row>
    <row r="150" spans="1:2" x14ac:dyDescent="0.3">
      <c r="A150" t="s">
        <v>148</v>
      </c>
      <c r="B150" t="s">
        <v>366</v>
      </c>
    </row>
    <row r="151" spans="1:2" x14ac:dyDescent="0.3">
      <c r="A151" t="s">
        <v>136</v>
      </c>
      <c r="B151" t="s">
        <v>366</v>
      </c>
    </row>
    <row r="152" spans="1:2" x14ac:dyDescent="0.3">
      <c r="A152" t="s">
        <v>112</v>
      </c>
      <c r="B152" t="s">
        <v>367</v>
      </c>
    </row>
    <row r="153" spans="1:2" x14ac:dyDescent="0.3">
      <c r="A153" t="s">
        <v>84</v>
      </c>
      <c r="B153" t="s">
        <v>367</v>
      </c>
    </row>
    <row r="154" spans="1:2" x14ac:dyDescent="0.3">
      <c r="A154" t="s">
        <v>368</v>
      </c>
      <c r="B154" t="s">
        <v>367</v>
      </c>
    </row>
    <row r="155" spans="1:2" x14ac:dyDescent="0.3">
      <c r="A155" t="s">
        <v>369</v>
      </c>
      <c r="B155" t="s">
        <v>367</v>
      </c>
    </row>
    <row r="156" spans="1:2" x14ac:dyDescent="0.3">
      <c r="A156" t="s">
        <v>206</v>
      </c>
      <c r="B156" t="s">
        <v>367</v>
      </c>
    </row>
    <row r="157" spans="1:2" x14ac:dyDescent="0.3">
      <c r="A157" t="s">
        <v>13</v>
      </c>
      <c r="B157" t="s">
        <v>370</v>
      </c>
    </row>
    <row r="158" spans="1:2" x14ac:dyDescent="0.3">
      <c r="A158" t="s">
        <v>183</v>
      </c>
      <c r="B158" t="s">
        <v>370</v>
      </c>
    </row>
    <row r="159" spans="1:2" x14ac:dyDescent="0.3">
      <c r="A159" t="s">
        <v>173</v>
      </c>
    </row>
    <row r="160" spans="1:2" x14ac:dyDescent="0.3">
      <c r="A160" t="s">
        <v>59</v>
      </c>
      <c r="B160" t="s">
        <v>371</v>
      </c>
    </row>
    <row r="161" spans="1:2" x14ac:dyDescent="0.3">
      <c r="A161" t="s">
        <v>199</v>
      </c>
      <c r="B161" t="s">
        <v>371</v>
      </c>
    </row>
    <row r="162" spans="1:2" x14ac:dyDescent="0.3">
      <c r="A162" t="s">
        <v>372</v>
      </c>
      <c r="B162" t="s">
        <v>371</v>
      </c>
    </row>
    <row r="163" spans="1:2" x14ac:dyDescent="0.3">
      <c r="A163" t="s">
        <v>373</v>
      </c>
      <c r="B163" t="s">
        <v>371</v>
      </c>
    </row>
    <row r="164" spans="1:2" x14ac:dyDescent="0.3">
      <c r="A164" t="s">
        <v>374</v>
      </c>
      <c r="B164" t="s">
        <v>371</v>
      </c>
    </row>
    <row r="165" spans="1:2" x14ac:dyDescent="0.3">
      <c r="A165" t="s">
        <v>219</v>
      </c>
      <c r="B165" t="s">
        <v>371</v>
      </c>
    </row>
    <row r="166" spans="1:2" x14ac:dyDescent="0.3">
      <c r="A166" t="s">
        <v>104</v>
      </c>
      <c r="B166" t="s">
        <v>375</v>
      </c>
    </row>
    <row r="167" spans="1:2" x14ac:dyDescent="0.3">
      <c r="A167" t="s">
        <v>376</v>
      </c>
      <c r="B167" t="s">
        <v>375</v>
      </c>
    </row>
    <row r="168" spans="1:2" x14ac:dyDescent="0.3">
      <c r="A168" t="s">
        <v>377</v>
      </c>
      <c r="B168" t="s">
        <v>375</v>
      </c>
    </row>
    <row r="169" spans="1:2" x14ac:dyDescent="0.3">
      <c r="A169" t="s">
        <v>75</v>
      </c>
      <c r="B169" t="s">
        <v>378</v>
      </c>
    </row>
    <row r="170" spans="1:2" x14ac:dyDescent="0.3">
      <c r="A170" t="s">
        <v>217</v>
      </c>
      <c r="B170" t="s">
        <v>378</v>
      </c>
    </row>
    <row r="171" spans="1:2" x14ac:dyDescent="0.3">
      <c r="A171" t="s">
        <v>379</v>
      </c>
      <c r="B171" t="s">
        <v>378</v>
      </c>
    </row>
    <row r="172" spans="1:2" x14ac:dyDescent="0.3">
      <c r="A172" t="s">
        <v>380</v>
      </c>
      <c r="B172" t="s">
        <v>378</v>
      </c>
    </row>
    <row r="173" spans="1:2" x14ac:dyDescent="0.3">
      <c r="A173" t="s">
        <v>49</v>
      </c>
      <c r="B173" t="s">
        <v>381</v>
      </c>
    </row>
    <row r="174" spans="1:2" x14ac:dyDescent="0.3">
      <c r="A174" t="s">
        <v>198</v>
      </c>
      <c r="B174" t="s">
        <v>381</v>
      </c>
    </row>
    <row r="175" spans="1:2" x14ac:dyDescent="0.3">
      <c r="A175" t="s">
        <v>55</v>
      </c>
      <c r="B175" t="s">
        <v>381</v>
      </c>
    </row>
    <row r="176" spans="1:2" x14ac:dyDescent="0.3">
      <c r="A176" t="s">
        <v>382</v>
      </c>
      <c r="B176" t="s">
        <v>381</v>
      </c>
    </row>
    <row r="177" spans="1:2" x14ac:dyDescent="0.3">
      <c r="A177" t="s">
        <v>188</v>
      </c>
      <c r="B177" t="s">
        <v>381</v>
      </c>
    </row>
    <row r="178" spans="1:2" x14ac:dyDescent="0.3">
      <c r="A178" t="s">
        <v>383</v>
      </c>
      <c r="B178" t="s">
        <v>381</v>
      </c>
    </row>
    <row r="179" spans="1:2" x14ac:dyDescent="0.3">
      <c r="A179" t="s">
        <v>7</v>
      </c>
    </row>
    <row r="180" spans="1:2" x14ac:dyDescent="0.3">
      <c r="A180" t="s">
        <v>24</v>
      </c>
    </row>
    <row r="181" spans="1:2" x14ac:dyDescent="0.3">
      <c r="A181" t="s">
        <v>384</v>
      </c>
    </row>
    <row r="182" spans="1:2" x14ac:dyDescent="0.3">
      <c r="A182" t="s">
        <v>385</v>
      </c>
    </row>
    <row r="183" spans="1:2" x14ac:dyDescent="0.3">
      <c r="A183" t="s">
        <v>2</v>
      </c>
      <c r="B183" t="s">
        <v>386</v>
      </c>
    </row>
    <row r="184" spans="1:2" x14ac:dyDescent="0.3">
      <c r="A184" t="s">
        <v>15</v>
      </c>
      <c r="B184" t="s">
        <v>387</v>
      </c>
    </row>
    <row r="185" spans="1:2" x14ac:dyDescent="0.3">
      <c r="A185" t="s">
        <v>163</v>
      </c>
      <c r="B185" t="s">
        <v>387</v>
      </c>
    </row>
    <row r="186" spans="1:2" x14ac:dyDescent="0.3">
      <c r="A186" t="s">
        <v>167</v>
      </c>
      <c r="B186" t="s">
        <v>388</v>
      </c>
    </row>
    <row r="187" spans="1:2" x14ac:dyDescent="0.3">
      <c r="A187" t="s">
        <v>44</v>
      </c>
      <c r="B187" t="s">
        <v>388</v>
      </c>
    </row>
    <row r="188" spans="1:2" x14ac:dyDescent="0.3">
      <c r="A188" t="s">
        <v>90</v>
      </c>
    </row>
    <row r="189" spans="1:2" x14ac:dyDescent="0.3">
      <c r="A189" t="s">
        <v>33</v>
      </c>
      <c r="B189" t="s">
        <v>389</v>
      </c>
    </row>
    <row r="190" spans="1:2" x14ac:dyDescent="0.3">
      <c r="A190" t="s">
        <v>184</v>
      </c>
      <c r="B190" t="s">
        <v>389</v>
      </c>
    </row>
    <row r="191" spans="1:2" x14ac:dyDescent="0.3">
      <c r="A191" t="s">
        <v>390</v>
      </c>
      <c r="B191" t="s">
        <v>389</v>
      </c>
    </row>
    <row r="192" spans="1:2" x14ac:dyDescent="0.3">
      <c r="A192" t="s">
        <v>171</v>
      </c>
      <c r="B192" t="s">
        <v>389</v>
      </c>
    </row>
    <row r="193" spans="1:2" x14ac:dyDescent="0.3">
      <c r="A193" t="s">
        <v>29</v>
      </c>
      <c r="B193" t="s">
        <v>391</v>
      </c>
    </row>
    <row r="194" spans="1:2" x14ac:dyDescent="0.3">
      <c r="A194" t="s">
        <v>165</v>
      </c>
      <c r="B194" t="s">
        <v>391</v>
      </c>
    </row>
    <row r="195" spans="1:2" x14ac:dyDescent="0.3">
      <c r="A195" t="s">
        <v>392</v>
      </c>
      <c r="B195" t="s">
        <v>391</v>
      </c>
    </row>
    <row r="196" spans="1:2" x14ac:dyDescent="0.3">
      <c r="A196" t="s">
        <v>54</v>
      </c>
      <c r="B196" t="s">
        <v>393</v>
      </c>
    </row>
    <row r="197" spans="1:2" x14ac:dyDescent="0.3">
      <c r="A197" t="s">
        <v>180</v>
      </c>
      <c r="B197" t="s">
        <v>393</v>
      </c>
    </row>
    <row r="198" spans="1:2" x14ac:dyDescent="0.3">
      <c r="A198" t="s">
        <v>394</v>
      </c>
      <c r="B198" t="s">
        <v>393</v>
      </c>
    </row>
    <row r="199" spans="1:2" x14ac:dyDescent="0.3">
      <c r="A199" t="s">
        <v>57</v>
      </c>
      <c r="B199" t="s">
        <v>393</v>
      </c>
    </row>
    <row r="200" spans="1:2" x14ac:dyDescent="0.3">
      <c r="A200" t="s">
        <v>182</v>
      </c>
      <c r="B200" t="s">
        <v>393</v>
      </c>
    </row>
    <row r="201" spans="1:2" x14ac:dyDescent="0.3">
      <c r="A201" t="s">
        <v>395</v>
      </c>
      <c r="B201" t="s">
        <v>393</v>
      </c>
    </row>
    <row r="202" spans="1:2" x14ac:dyDescent="0.3">
      <c r="A202" t="s">
        <v>70</v>
      </c>
      <c r="B202" t="s">
        <v>393</v>
      </c>
    </row>
    <row r="203" spans="1:2" x14ac:dyDescent="0.3">
      <c r="A203" t="s">
        <v>68</v>
      </c>
      <c r="B203" t="s">
        <v>393</v>
      </c>
    </row>
    <row r="204" spans="1:2" x14ac:dyDescent="0.3">
      <c r="A204" t="s">
        <v>396</v>
      </c>
      <c r="B204" t="s">
        <v>393</v>
      </c>
    </row>
    <row r="205" spans="1:2" x14ac:dyDescent="0.3">
      <c r="A205" t="s">
        <v>77</v>
      </c>
      <c r="B205" t="s">
        <v>393</v>
      </c>
    </row>
    <row r="206" spans="1:2" x14ac:dyDescent="0.3">
      <c r="A206" t="s">
        <v>191</v>
      </c>
      <c r="B206" t="s">
        <v>393</v>
      </c>
    </row>
    <row r="207" spans="1:2" x14ac:dyDescent="0.3">
      <c r="A207" t="s">
        <v>66</v>
      </c>
      <c r="B207" t="s">
        <v>397</v>
      </c>
    </row>
    <row r="208" spans="1:2" x14ac:dyDescent="0.3">
      <c r="A208" t="s">
        <v>61</v>
      </c>
      <c r="B208" t="s">
        <v>397</v>
      </c>
    </row>
    <row r="209" spans="1:2" x14ac:dyDescent="0.3">
      <c r="A209" t="s">
        <v>189</v>
      </c>
      <c r="B209" t="s">
        <v>397</v>
      </c>
    </row>
    <row r="210" spans="1:2" x14ac:dyDescent="0.3">
      <c r="A210" t="s">
        <v>95</v>
      </c>
    </row>
    <row r="211" spans="1:2" x14ac:dyDescent="0.3">
      <c r="A211" t="s">
        <v>398</v>
      </c>
    </row>
    <row r="212" spans="1:2" x14ac:dyDescent="0.3">
      <c r="A212" t="s">
        <v>209</v>
      </c>
    </row>
    <row r="213" spans="1:2" x14ac:dyDescent="0.3">
      <c r="A213" t="s">
        <v>121</v>
      </c>
      <c r="B213" t="s">
        <v>399</v>
      </c>
    </row>
    <row r="214" spans="1:2" x14ac:dyDescent="0.3">
      <c r="A214" t="s">
        <v>119</v>
      </c>
      <c r="B214" t="s">
        <v>399</v>
      </c>
    </row>
    <row r="215" spans="1:2" x14ac:dyDescent="0.3">
      <c r="A215" t="s">
        <v>27</v>
      </c>
    </row>
    <row r="216" spans="1:2" x14ac:dyDescent="0.3">
      <c r="A216" t="s">
        <v>26</v>
      </c>
    </row>
    <row r="217" spans="1:2" x14ac:dyDescent="0.3">
      <c r="A217" t="s">
        <v>28</v>
      </c>
      <c r="B217" t="s">
        <v>400</v>
      </c>
    </row>
    <row r="218" spans="1:2" x14ac:dyDescent="0.3">
      <c r="A218" t="s">
        <v>31</v>
      </c>
    </row>
    <row r="219" spans="1:2" x14ac:dyDescent="0.3">
      <c r="A219" t="s">
        <v>91</v>
      </c>
      <c r="B219" t="s">
        <v>401</v>
      </c>
    </row>
    <row r="220" spans="1:2" x14ac:dyDescent="0.3">
      <c r="A220" t="s">
        <v>132</v>
      </c>
      <c r="B220" t="s">
        <v>401</v>
      </c>
    </row>
    <row r="221" spans="1:2" x14ac:dyDescent="0.3">
      <c r="A221" t="s">
        <v>109</v>
      </c>
      <c r="B221" t="s">
        <v>401</v>
      </c>
    </row>
    <row r="222" spans="1:2" x14ac:dyDescent="0.3">
      <c r="A222" t="s">
        <v>402</v>
      </c>
      <c r="B222" t="s">
        <v>401</v>
      </c>
    </row>
    <row r="223" spans="1:2" x14ac:dyDescent="0.3">
      <c r="A223" t="s">
        <v>403</v>
      </c>
      <c r="B223" t="s">
        <v>401</v>
      </c>
    </row>
    <row r="224" spans="1:2" x14ac:dyDescent="0.3">
      <c r="A224" t="s">
        <v>205</v>
      </c>
      <c r="B224" t="s">
        <v>401</v>
      </c>
    </row>
    <row r="225" spans="1:2" x14ac:dyDescent="0.3">
      <c r="A225" t="s">
        <v>20</v>
      </c>
    </row>
    <row r="226" spans="1:2" x14ac:dyDescent="0.3">
      <c r="A226" t="s">
        <v>186</v>
      </c>
    </row>
    <row r="227" spans="1:2" x14ac:dyDescent="0.3">
      <c r="A227" t="s">
        <v>404</v>
      </c>
    </row>
    <row r="228" spans="1:2" x14ac:dyDescent="0.3">
      <c r="A228" t="s">
        <v>166</v>
      </c>
    </row>
    <row r="229" spans="1:2" x14ac:dyDescent="0.3">
      <c r="A229" t="s">
        <v>135</v>
      </c>
      <c r="B229" t="s">
        <v>405</v>
      </c>
    </row>
    <row r="230" spans="1:2" x14ac:dyDescent="0.3">
      <c r="A230" t="s">
        <v>227</v>
      </c>
      <c r="B230" t="s">
        <v>405</v>
      </c>
    </row>
    <row r="231" spans="1:2" x14ac:dyDescent="0.3">
      <c r="A231" t="s">
        <v>146</v>
      </c>
      <c r="B231" t="s">
        <v>406</v>
      </c>
    </row>
    <row r="232" spans="1:2" x14ac:dyDescent="0.3">
      <c r="A232" t="s">
        <v>226</v>
      </c>
      <c r="B232" t="s">
        <v>406</v>
      </c>
    </row>
    <row r="233" spans="1:2" x14ac:dyDescent="0.3">
      <c r="A233" t="s">
        <v>93</v>
      </c>
    </row>
    <row r="234" spans="1:2" x14ac:dyDescent="0.3">
      <c r="A234" t="s">
        <v>407</v>
      </c>
    </row>
    <row r="235" spans="1:2" x14ac:dyDescent="0.3">
      <c r="A235" t="s">
        <v>133</v>
      </c>
    </row>
    <row r="236" spans="1:2" x14ac:dyDescent="0.3">
      <c r="A236" t="s">
        <v>408</v>
      </c>
    </row>
    <row r="237" spans="1:2" x14ac:dyDescent="0.3">
      <c r="A237" t="s">
        <v>122</v>
      </c>
    </row>
    <row r="238" spans="1:2" x14ac:dyDescent="0.3">
      <c r="A238" t="s">
        <v>409</v>
      </c>
    </row>
    <row r="239" spans="1:2" x14ac:dyDescent="0.3">
      <c r="A239" t="s">
        <v>98</v>
      </c>
    </row>
    <row r="240" spans="1:2" x14ac:dyDescent="0.3">
      <c r="A240" t="s">
        <v>147</v>
      </c>
      <c r="B240" t="s">
        <v>410</v>
      </c>
    </row>
    <row r="241" spans="1:2" x14ac:dyDescent="0.3">
      <c r="A241" t="s">
        <v>411</v>
      </c>
      <c r="B241" t="s">
        <v>410</v>
      </c>
    </row>
    <row r="242" spans="1:2" x14ac:dyDescent="0.3">
      <c r="A242" t="s">
        <v>65</v>
      </c>
      <c r="B242" t="s">
        <v>412</v>
      </c>
    </row>
    <row r="243" spans="1:2" x14ac:dyDescent="0.3">
      <c r="A243" t="s">
        <v>197</v>
      </c>
      <c r="B243" t="s">
        <v>412</v>
      </c>
    </row>
    <row r="244" spans="1:2" x14ac:dyDescent="0.3">
      <c r="A244" t="s">
        <v>63</v>
      </c>
      <c r="B244" t="s">
        <v>412</v>
      </c>
    </row>
    <row r="245" spans="1:2" x14ac:dyDescent="0.3">
      <c r="A245" t="s">
        <v>194</v>
      </c>
      <c r="B245" t="s">
        <v>412</v>
      </c>
    </row>
    <row r="246" spans="1:2" x14ac:dyDescent="0.3">
      <c r="A246" t="s">
        <v>195</v>
      </c>
      <c r="B246" t="s">
        <v>412</v>
      </c>
    </row>
    <row r="247" spans="1:2" x14ac:dyDescent="0.3">
      <c r="A247" t="s">
        <v>118</v>
      </c>
    </row>
    <row r="248" spans="1:2" x14ac:dyDescent="0.3">
      <c r="A248" t="s">
        <v>143</v>
      </c>
    </row>
    <row r="249" spans="1:2" x14ac:dyDescent="0.3">
      <c r="A249" t="s">
        <v>144</v>
      </c>
    </row>
    <row r="250" spans="1:2" x14ac:dyDescent="0.3">
      <c r="A250" t="s">
        <v>107</v>
      </c>
    </row>
    <row r="251" spans="1:2" x14ac:dyDescent="0.3">
      <c r="A251" t="s">
        <v>114</v>
      </c>
    </row>
    <row r="252" spans="1:2" x14ac:dyDescent="0.3">
      <c r="A252" t="s">
        <v>145</v>
      </c>
    </row>
    <row r="253" spans="1:2" x14ac:dyDescent="0.3">
      <c r="A253" t="s">
        <v>115</v>
      </c>
    </row>
    <row r="254" spans="1:2" x14ac:dyDescent="0.3">
      <c r="A254" t="s">
        <v>124</v>
      </c>
    </row>
    <row r="255" spans="1:2" x14ac:dyDescent="0.3">
      <c r="A255" t="s">
        <v>79</v>
      </c>
      <c r="B255" t="s">
        <v>413</v>
      </c>
    </row>
    <row r="256" spans="1:2" x14ac:dyDescent="0.3">
      <c r="A256" t="s">
        <v>414</v>
      </c>
      <c r="B256" t="s">
        <v>413</v>
      </c>
    </row>
    <row r="257" spans="1:2" x14ac:dyDescent="0.3">
      <c r="A257" t="s">
        <v>9</v>
      </c>
      <c r="B257" t="s">
        <v>9</v>
      </c>
    </row>
    <row r="258" spans="1:2" x14ac:dyDescent="0.3">
      <c r="A258" t="s">
        <v>43</v>
      </c>
      <c r="B258" t="s">
        <v>9</v>
      </c>
    </row>
    <row r="259" spans="1:2" x14ac:dyDescent="0.3">
      <c r="A259" t="s">
        <v>415</v>
      </c>
      <c r="B259" t="s">
        <v>9</v>
      </c>
    </row>
    <row r="260" spans="1:2" x14ac:dyDescent="0.3">
      <c r="A260" t="s">
        <v>416</v>
      </c>
      <c r="B260" t="s">
        <v>9</v>
      </c>
    </row>
    <row r="261" spans="1:2" x14ac:dyDescent="0.3">
      <c r="A261" t="s">
        <v>417</v>
      </c>
      <c r="B261" t="s">
        <v>9</v>
      </c>
    </row>
    <row r="262" spans="1:2" x14ac:dyDescent="0.3">
      <c r="A262" t="s">
        <v>418</v>
      </c>
      <c r="B262" t="s">
        <v>9</v>
      </c>
    </row>
    <row r="263" spans="1:2" x14ac:dyDescent="0.3">
      <c r="A263" t="s">
        <v>149</v>
      </c>
    </row>
    <row r="264" spans="1:2" x14ac:dyDescent="0.3">
      <c r="A264" t="s">
        <v>14</v>
      </c>
    </row>
    <row r="265" spans="1:2" x14ac:dyDescent="0.3">
      <c r="A265" t="s">
        <v>181</v>
      </c>
    </row>
    <row r="266" spans="1:2" x14ac:dyDescent="0.3">
      <c r="A266" t="s">
        <v>106</v>
      </c>
    </row>
    <row r="267" spans="1:2" x14ac:dyDescent="0.3">
      <c r="A267" t="s">
        <v>419</v>
      </c>
    </row>
    <row r="268" spans="1:2" x14ac:dyDescent="0.3">
      <c r="A268" t="s">
        <v>130</v>
      </c>
    </row>
    <row r="269" spans="1:2" x14ac:dyDescent="0.3">
      <c r="A269" t="s">
        <v>214</v>
      </c>
    </row>
    <row r="270" spans="1:2" x14ac:dyDescent="0.3">
      <c r="A270" t="s">
        <v>134</v>
      </c>
    </row>
    <row r="271" spans="1:2" x14ac:dyDescent="0.3">
      <c r="A271" t="s">
        <v>216</v>
      </c>
    </row>
    <row r="272" spans="1:2" x14ac:dyDescent="0.3">
      <c r="A272" t="s">
        <v>228</v>
      </c>
    </row>
    <row r="273" spans="1:2" x14ac:dyDescent="0.3">
      <c r="A273" t="s">
        <v>8</v>
      </c>
      <c r="B273" t="s">
        <v>8</v>
      </c>
    </row>
    <row r="274" spans="1:2" x14ac:dyDescent="0.3">
      <c r="A274" t="s">
        <v>168</v>
      </c>
      <c r="B274" t="s">
        <v>8</v>
      </c>
    </row>
    <row r="275" spans="1:2" x14ac:dyDescent="0.3">
      <c r="A275" t="s">
        <v>32</v>
      </c>
      <c r="B275" t="s">
        <v>420</v>
      </c>
    </row>
    <row r="276" spans="1:2" x14ac:dyDescent="0.3">
      <c r="A276" t="s">
        <v>82</v>
      </c>
      <c r="B276" t="s">
        <v>421</v>
      </c>
    </row>
    <row r="277" spans="1:2" x14ac:dyDescent="0.3">
      <c r="A277" t="s">
        <v>422</v>
      </c>
      <c r="B277" t="s">
        <v>420</v>
      </c>
    </row>
    <row r="278" spans="1:2" x14ac:dyDescent="0.3">
      <c r="A278" t="s">
        <v>170</v>
      </c>
      <c r="B278" t="s">
        <v>420</v>
      </c>
    </row>
    <row r="279" spans="1:2" x14ac:dyDescent="0.3">
      <c r="A279" t="s">
        <v>423</v>
      </c>
      <c r="B279" t="s">
        <v>420</v>
      </c>
    </row>
    <row r="280" spans="1:2" x14ac:dyDescent="0.3">
      <c r="A280" t="s">
        <v>89</v>
      </c>
      <c r="B280" t="s">
        <v>89</v>
      </c>
    </row>
    <row r="281" spans="1:2" x14ac:dyDescent="0.3">
      <c r="A281" t="s">
        <v>99</v>
      </c>
      <c r="B281" t="s">
        <v>89</v>
      </c>
    </row>
    <row r="282" spans="1:2" x14ac:dyDescent="0.3">
      <c r="A282" t="s">
        <v>215</v>
      </c>
      <c r="B282" t="s">
        <v>89</v>
      </c>
    </row>
    <row r="283" spans="1:2" x14ac:dyDescent="0.3">
      <c r="A283" t="s">
        <v>210</v>
      </c>
      <c r="B283" t="s">
        <v>89</v>
      </c>
    </row>
    <row r="284" spans="1:2" x14ac:dyDescent="0.3">
      <c r="A284" t="s">
        <v>208</v>
      </c>
      <c r="B284" t="s">
        <v>89</v>
      </c>
    </row>
    <row r="285" spans="1:2" x14ac:dyDescent="0.3">
      <c r="A285" t="s">
        <v>424</v>
      </c>
      <c r="B285" t="s">
        <v>89</v>
      </c>
    </row>
    <row r="286" spans="1:2" x14ac:dyDescent="0.3">
      <c r="A286" t="s">
        <v>100</v>
      </c>
      <c r="B286" t="s">
        <v>89</v>
      </c>
    </row>
    <row r="287" spans="1:2" x14ac:dyDescent="0.3">
      <c r="A287" t="s">
        <v>62</v>
      </c>
      <c r="B287" t="s">
        <v>425</v>
      </c>
    </row>
    <row r="288" spans="1:2" x14ac:dyDescent="0.3">
      <c r="A288" t="s">
        <v>69</v>
      </c>
      <c r="B288" t="s">
        <v>425</v>
      </c>
    </row>
    <row r="289" spans="1:2" x14ac:dyDescent="0.3">
      <c r="A289" t="s">
        <v>78</v>
      </c>
      <c r="B289" t="s">
        <v>425</v>
      </c>
    </row>
    <row r="290" spans="1:2" x14ac:dyDescent="0.3">
      <c r="A290" t="s">
        <v>204</v>
      </c>
      <c r="B290" t="s">
        <v>425</v>
      </c>
    </row>
    <row r="291" spans="1:2" x14ac:dyDescent="0.3">
      <c r="A291" t="s">
        <v>92</v>
      </c>
      <c r="B291" t="s">
        <v>425</v>
      </c>
    </row>
    <row r="292" spans="1:2" x14ac:dyDescent="0.3">
      <c r="A292" t="s">
        <v>203</v>
      </c>
      <c r="B292" t="s">
        <v>425</v>
      </c>
    </row>
    <row r="293" spans="1:2" x14ac:dyDescent="0.3">
      <c r="A293" t="s">
        <v>190</v>
      </c>
      <c r="B293" t="s">
        <v>425</v>
      </c>
    </row>
    <row r="294" spans="1:2" x14ac:dyDescent="0.3">
      <c r="A294" t="s">
        <v>87</v>
      </c>
      <c r="B294" t="s">
        <v>425</v>
      </c>
    </row>
    <row r="295" spans="1:2" x14ac:dyDescent="0.3">
      <c r="A295" t="s">
        <v>426</v>
      </c>
      <c r="B295" t="s">
        <v>425</v>
      </c>
    </row>
    <row r="296" spans="1:2" x14ac:dyDescent="0.3">
      <c r="A296" t="s">
        <v>201</v>
      </c>
      <c r="B296" t="s">
        <v>425</v>
      </c>
    </row>
    <row r="297" spans="1:2" x14ac:dyDescent="0.3">
      <c r="A297" t="s">
        <v>108</v>
      </c>
    </row>
    <row r="298" spans="1:2" x14ac:dyDescent="0.3">
      <c r="A298" t="s">
        <v>102</v>
      </c>
    </row>
    <row r="299" spans="1:2" x14ac:dyDescent="0.3">
      <c r="A299" t="s">
        <v>225</v>
      </c>
    </row>
    <row r="300" spans="1:2" x14ac:dyDescent="0.3">
      <c r="A300" t="s">
        <v>111</v>
      </c>
    </row>
    <row r="301" spans="1:2" x14ac:dyDescent="0.3">
      <c r="A301" t="s">
        <v>101</v>
      </c>
    </row>
    <row r="302" spans="1:2" x14ac:dyDescent="0.3">
      <c r="A302" t="s">
        <v>427</v>
      </c>
    </row>
    <row r="303" spans="1:2" x14ac:dyDescent="0.3">
      <c r="A303" t="s">
        <v>428</v>
      </c>
    </row>
    <row r="304" spans="1:2" x14ac:dyDescent="0.3">
      <c r="A304" t="s">
        <v>429</v>
      </c>
    </row>
    <row r="305" spans="1:2" x14ac:dyDescent="0.3">
      <c r="A305" t="s">
        <v>138</v>
      </c>
    </row>
    <row r="306" spans="1:2" x14ac:dyDescent="0.3">
      <c r="A306" t="s">
        <v>430</v>
      </c>
    </row>
    <row r="307" spans="1:2" x14ac:dyDescent="0.3">
      <c r="A307" t="s">
        <v>11</v>
      </c>
      <c r="B307" t="s">
        <v>431</v>
      </c>
    </row>
    <row r="308" spans="1:2" x14ac:dyDescent="0.3">
      <c r="A308" t="s">
        <v>10</v>
      </c>
      <c r="B308" t="s">
        <v>432</v>
      </c>
    </row>
    <row r="309" spans="1:2" x14ac:dyDescent="0.3">
      <c r="A309" t="s">
        <v>162</v>
      </c>
      <c r="B309" t="s">
        <v>432</v>
      </c>
    </row>
    <row r="310" spans="1:2" x14ac:dyDescent="0.3">
      <c r="A310" t="s">
        <v>105</v>
      </c>
      <c r="B310" t="s">
        <v>433</v>
      </c>
    </row>
    <row r="311" spans="1:2" x14ac:dyDescent="0.3">
      <c r="A311" t="s">
        <v>434</v>
      </c>
      <c r="B311" t="s">
        <v>433</v>
      </c>
    </row>
    <row r="312" spans="1:2" x14ac:dyDescent="0.3">
      <c r="A312" t="s">
        <v>213</v>
      </c>
      <c r="B312" t="s">
        <v>433</v>
      </c>
    </row>
    <row r="313" spans="1:2" x14ac:dyDescent="0.3">
      <c r="A313" t="s">
        <v>223</v>
      </c>
      <c r="B313" t="s">
        <v>433</v>
      </c>
    </row>
    <row r="314" spans="1:2" x14ac:dyDescent="0.3">
      <c r="A314" t="s">
        <v>113</v>
      </c>
    </row>
    <row r="315" spans="1:2" x14ac:dyDescent="0.3">
      <c r="A315" t="s">
        <v>224</v>
      </c>
    </row>
    <row r="316" spans="1:2" x14ac:dyDescent="0.3">
      <c r="A316" t="s">
        <v>47</v>
      </c>
    </row>
  </sheetData>
  <autoFilter ref="A1:B316" xr:uid="{D7AC8974-1D08-497E-A861-49593A2A45E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76CE-57F3-4000-9BF7-E742F7068C8D}">
  <sheetPr filterMode="1"/>
  <dimension ref="A1:H8055"/>
  <sheetViews>
    <sheetView workbookViewId="0">
      <pane ySplit="1" topLeftCell="A4293" activePane="bottomLeft" state="frozen"/>
      <selection pane="bottomLeft" activeCell="E6402" sqref="E6402"/>
    </sheetView>
  </sheetViews>
  <sheetFormatPr defaultRowHeight="14.4" x14ac:dyDescent="0.3"/>
  <cols>
    <col min="1" max="1" width="26.109375" style="6" customWidth="1"/>
    <col min="2" max="2" width="28.33203125" style="6" customWidth="1"/>
    <col min="3" max="3" width="31.6640625" style="6" customWidth="1"/>
    <col min="4" max="4" width="39.6640625" customWidth="1"/>
    <col min="5" max="8" width="17.5546875" customWidth="1"/>
  </cols>
  <sheetData>
    <row r="1" spans="1:8" x14ac:dyDescent="0.3">
      <c r="A1" s="21" t="s">
        <v>442</v>
      </c>
      <c r="B1" s="21" t="s">
        <v>443</v>
      </c>
      <c r="C1" s="21" t="s">
        <v>8701</v>
      </c>
      <c r="D1" s="21" t="s">
        <v>244</v>
      </c>
      <c r="E1" s="21" t="s">
        <v>444</v>
      </c>
      <c r="F1" s="21" t="s">
        <v>445</v>
      </c>
      <c r="G1" s="21" t="s">
        <v>446</v>
      </c>
      <c r="H1" s="21" t="s">
        <v>447</v>
      </c>
    </row>
    <row r="2" spans="1:8" hidden="1" x14ac:dyDescent="0.3">
      <c r="A2" s="6" t="s">
        <v>448</v>
      </c>
      <c r="B2" s="6" t="s">
        <v>449</v>
      </c>
      <c r="D2" t="str">
        <f>A2&amp;C2</f>
        <v>Cameron EDC</v>
      </c>
      <c r="E2">
        <v>1465931.71</v>
      </c>
      <c r="F2">
        <v>1464726.49</v>
      </c>
      <c r="G2">
        <v>0</v>
      </c>
      <c r="H2">
        <v>1464726.49</v>
      </c>
    </row>
    <row r="3" spans="1:8" hidden="1" x14ac:dyDescent="0.3">
      <c r="A3" s="6" t="s">
        <v>448</v>
      </c>
      <c r="B3" s="6" t="s">
        <v>450</v>
      </c>
      <c r="D3" t="str">
        <f t="shared" ref="D3:D66" si="0">A3&amp;C3</f>
        <v>Cameron EDC</v>
      </c>
      <c r="E3">
        <v>1261922.8500000001</v>
      </c>
      <c r="F3">
        <v>1260761.68</v>
      </c>
      <c r="G3">
        <v>0</v>
      </c>
      <c r="H3">
        <v>1260761.68</v>
      </c>
    </row>
    <row r="4" spans="1:8" hidden="1" x14ac:dyDescent="0.3">
      <c r="A4" s="6" t="s">
        <v>448</v>
      </c>
      <c r="B4" s="6" t="s">
        <v>451</v>
      </c>
      <c r="D4" t="str">
        <f t="shared" si="0"/>
        <v>Cameron EDC</v>
      </c>
      <c r="E4">
        <v>95747998.799999997</v>
      </c>
      <c r="F4">
        <v>95747998.799999997</v>
      </c>
      <c r="G4">
        <v>0</v>
      </c>
      <c r="H4">
        <v>95747998.799999997</v>
      </c>
    </row>
    <row r="5" spans="1:8" hidden="1" x14ac:dyDescent="0.3">
      <c r="A5" s="6" t="s">
        <v>448</v>
      </c>
      <c r="B5" s="6" t="s">
        <v>452</v>
      </c>
      <c r="D5" t="str">
        <f t="shared" si="0"/>
        <v>Cameron EDC</v>
      </c>
      <c r="E5">
        <v>69576437.450000003</v>
      </c>
      <c r="F5">
        <v>13915287.49</v>
      </c>
      <c r="G5">
        <v>0</v>
      </c>
      <c r="H5">
        <v>34788218.490000002</v>
      </c>
    </row>
    <row r="6" spans="1:8" hidden="1" x14ac:dyDescent="0.3">
      <c r="A6" s="6" t="s">
        <v>453</v>
      </c>
      <c r="B6" s="6" t="s">
        <v>454</v>
      </c>
      <c r="D6" t="str">
        <f t="shared" si="0"/>
        <v>Kuwait</v>
      </c>
      <c r="E6">
        <v>10656.5</v>
      </c>
      <c r="F6">
        <v>6926.7199999999993</v>
      </c>
      <c r="G6">
        <v>0</v>
      </c>
      <c r="H6">
        <v>6926.72</v>
      </c>
    </row>
    <row r="7" spans="1:8" hidden="1" x14ac:dyDescent="0.3">
      <c r="A7" s="6" t="s">
        <v>453</v>
      </c>
      <c r="B7" s="6" t="s">
        <v>455</v>
      </c>
      <c r="D7" t="str">
        <f t="shared" si="0"/>
        <v>Kuwait</v>
      </c>
      <c r="E7">
        <v>41451.49</v>
      </c>
      <c r="F7">
        <v>26943.47</v>
      </c>
      <c r="G7">
        <v>0</v>
      </c>
      <c r="H7">
        <v>26943.47</v>
      </c>
    </row>
    <row r="8" spans="1:8" hidden="1" x14ac:dyDescent="0.3">
      <c r="A8" s="6" t="s">
        <v>456</v>
      </c>
      <c r="B8" s="6" t="s">
        <v>457</v>
      </c>
      <c r="D8" t="str">
        <f t="shared" si="0"/>
        <v>Al-Shabab PP Phase II (CP-117)</v>
      </c>
      <c r="E8">
        <v>9940.36</v>
      </c>
      <c r="F8">
        <v>9568.9500000000007</v>
      </c>
      <c r="G8">
        <v>1708.5</v>
      </c>
      <c r="H8">
        <v>11277.450000000003</v>
      </c>
    </row>
    <row r="9" spans="1:8" hidden="1" x14ac:dyDescent="0.3">
      <c r="A9" s="6" t="s">
        <v>458</v>
      </c>
      <c r="B9" s="6" t="s">
        <v>459</v>
      </c>
      <c r="D9" t="str">
        <f t="shared" si="0"/>
        <v>W Dam PP Phase II (CP-117)</v>
      </c>
      <c r="E9">
        <v>28516.39</v>
      </c>
      <c r="F9">
        <v>25202.32</v>
      </c>
      <c r="G9">
        <v>4499.78</v>
      </c>
      <c r="H9">
        <v>29702.099999999995</v>
      </c>
    </row>
    <row r="10" spans="1:8" hidden="1" x14ac:dyDescent="0.3">
      <c r="A10" s="6" t="s">
        <v>458</v>
      </c>
      <c r="B10" s="6" t="s">
        <v>460</v>
      </c>
      <c r="D10" t="str">
        <f t="shared" si="0"/>
        <v>W Dam PP Phase II (CP-117)</v>
      </c>
      <c r="E10">
        <v>5125.59</v>
      </c>
      <c r="F10">
        <v>4583.1899999999996</v>
      </c>
      <c r="G10">
        <v>808.8</v>
      </c>
      <c r="H10">
        <v>5391.99</v>
      </c>
    </row>
    <row r="11" spans="1:8" hidden="1" x14ac:dyDescent="0.3">
      <c r="A11" s="6" t="s">
        <v>458</v>
      </c>
      <c r="B11" s="6" t="s">
        <v>461</v>
      </c>
      <c r="D11" t="str">
        <f t="shared" si="0"/>
        <v>W Dam PP Phase II (CP-117)</v>
      </c>
      <c r="E11">
        <v>37929.47</v>
      </c>
      <c r="F11">
        <v>33915.730000000003</v>
      </c>
      <c r="G11">
        <v>5985.13</v>
      </c>
      <c r="H11">
        <v>39900.86</v>
      </c>
    </row>
    <row r="12" spans="1:8" hidden="1" x14ac:dyDescent="0.3">
      <c r="A12" s="6" t="s">
        <v>458</v>
      </c>
      <c r="B12" s="6" t="s">
        <v>462</v>
      </c>
      <c r="D12" t="str">
        <f t="shared" si="0"/>
        <v>W Dam PP Phase II (CP-117)</v>
      </c>
      <c r="E12">
        <v>45343.38</v>
      </c>
      <c r="F12">
        <v>40545.08</v>
      </c>
      <c r="G12">
        <v>7155.02</v>
      </c>
      <c r="H12">
        <v>47700.1</v>
      </c>
    </row>
    <row r="13" spans="1:8" hidden="1" x14ac:dyDescent="0.3">
      <c r="A13" s="6" t="s">
        <v>458</v>
      </c>
      <c r="B13" s="6" t="s">
        <v>463</v>
      </c>
      <c r="D13" t="str">
        <f t="shared" si="0"/>
        <v>W Dam PP Phase II (CP-117)</v>
      </c>
      <c r="E13">
        <v>81098.89</v>
      </c>
      <c r="F13">
        <v>72516.91</v>
      </c>
      <c r="G13">
        <v>12797.1</v>
      </c>
      <c r="H13">
        <v>85314.01</v>
      </c>
    </row>
    <row r="14" spans="1:8" hidden="1" x14ac:dyDescent="0.3">
      <c r="A14" s="6" t="s">
        <v>458</v>
      </c>
      <c r="B14" s="6" t="s">
        <v>464</v>
      </c>
      <c r="D14" t="str">
        <f t="shared" si="0"/>
        <v>W Dam PP Phase II (CP-117)</v>
      </c>
      <c r="E14">
        <v>351162.13330000004</v>
      </c>
      <c r="F14">
        <v>0</v>
      </c>
      <c r="G14">
        <v>0</v>
      </c>
      <c r="H14">
        <v>368720.24</v>
      </c>
    </row>
    <row r="15" spans="1:8" hidden="1" x14ac:dyDescent="0.3">
      <c r="A15" s="6" t="s">
        <v>456</v>
      </c>
      <c r="B15" s="6" t="s">
        <v>465</v>
      </c>
      <c r="D15" t="str">
        <f t="shared" si="0"/>
        <v>Al-Shabab PP Phase II (CP-117)</v>
      </c>
      <c r="E15">
        <v>128840.41899999999</v>
      </c>
      <c r="F15">
        <v>0</v>
      </c>
      <c r="G15">
        <v>0</v>
      </c>
      <c r="H15">
        <v>135282.44</v>
      </c>
    </row>
    <row r="16" spans="1:8" hidden="1" x14ac:dyDescent="0.3">
      <c r="A16" s="6" t="s">
        <v>456</v>
      </c>
      <c r="B16" s="6" t="s">
        <v>466</v>
      </c>
      <c r="D16" t="str">
        <f t="shared" si="0"/>
        <v>Al-Shabab PP Phase II (CP-117)</v>
      </c>
      <c r="E16">
        <v>72035.285699999993</v>
      </c>
      <c r="F16">
        <v>0</v>
      </c>
      <c r="G16">
        <v>0</v>
      </c>
      <c r="H16">
        <v>75637.05</v>
      </c>
    </row>
    <row r="17" spans="1:8" hidden="1" x14ac:dyDescent="0.3">
      <c r="A17" s="6" t="s">
        <v>456</v>
      </c>
      <c r="B17" s="6" t="s">
        <v>467</v>
      </c>
      <c r="D17" t="str">
        <f t="shared" si="0"/>
        <v>Al-Shabab PP Phase II (CP-117)</v>
      </c>
      <c r="E17">
        <v>149161.97140000001</v>
      </c>
      <c r="F17">
        <v>0</v>
      </c>
      <c r="G17">
        <v>22642.79</v>
      </c>
      <c r="H17">
        <v>22642.79</v>
      </c>
    </row>
    <row r="18" spans="1:8" hidden="1" x14ac:dyDescent="0.3">
      <c r="A18" s="6" t="s">
        <v>456</v>
      </c>
      <c r="B18" s="6" t="s">
        <v>468</v>
      </c>
      <c r="C18" s="6">
        <v>29</v>
      </c>
      <c r="D18" t="str">
        <f t="shared" si="0"/>
        <v>Al-Shabab PP Phase II (CP-117)29</v>
      </c>
      <c r="E18">
        <v>143493.82120000001</v>
      </c>
      <c r="F18">
        <v>128309.13</v>
      </c>
      <c r="G18">
        <v>22642.79</v>
      </c>
      <c r="H18">
        <v>150951.92000000001</v>
      </c>
    </row>
    <row r="19" spans="1:8" hidden="1" x14ac:dyDescent="0.3">
      <c r="A19" s="6" t="s">
        <v>458</v>
      </c>
      <c r="B19" s="6" t="s">
        <v>469</v>
      </c>
      <c r="D19" t="str">
        <f t="shared" si="0"/>
        <v>W Dam PP Phase II (CP-117)</v>
      </c>
      <c r="E19">
        <v>341586.63809999998</v>
      </c>
      <c r="F19">
        <v>304866.07</v>
      </c>
      <c r="G19">
        <v>53799.9</v>
      </c>
      <c r="H19">
        <v>358665.97</v>
      </c>
    </row>
    <row r="20" spans="1:8" hidden="1" x14ac:dyDescent="0.3">
      <c r="A20" s="6" t="s">
        <v>458</v>
      </c>
      <c r="B20" s="6" t="s">
        <v>470</v>
      </c>
      <c r="D20" t="str">
        <f t="shared" si="0"/>
        <v>W Dam PP Phase II (CP-117)</v>
      </c>
      <c r="E20">
        <v>12401061.796</v>
      </c>
      <c r="F20">
        <v>8241564.96</v>
      </c>
      <c r="G20">
        <v>1873180.7</v>
      </c>
      <c r="H20">
        <v>12669314.200071428</v>
      </c>
    </row>
    <row r="21" spans="1:8" hidden="1" x14ac:dyDescent="0.3">
      <c r="A21" s="6" t="s">
        <v>456</v>
      </c>
      <c r="B21" s="6" t="s">
        <v>471</v>
      </c>
      <c r="D21" t="str">
        <f t="shared" si="0"/>
        <v>Al-Shabab PP Phase II (CP-117)</v>
      </c>
      <c r="E21">
        <v>2938328.9619</v>
      </c>
      <c r="F21">
        <v>-314874.27999999997</v>
      </c>
      <c r="G21">
        <v>462786.81</v>
      </c>
      <c r="H21">
        <v>452339.96999999991</v>
      </c>
    </row>
    <row r="22" spans="1:8" hidden="1" x14ac:dyDescent="0.3">
      <c r="A22" s="6" t="s">
        <v>456</v>
      </c>
      <c r="B22" s="6" t="s">
        <v>472</v>
      </c>
      <c r="D22" t="str">
        <f t="shared" si="0"/>
        <v>Al-Shabab PP Phase II (CP-117)</v>
      </c>
      <c r="E22">
        <v>259030.0857</v>
      </c>
      <c r="F22">
        <v>244213.97</v>
      </c>
      <c r="G22">
        <v>40797.24</v>
      </c>
      <c r="H22">
        <v>285011.21000000002</v>
      </c>
    </row>
    <row r="23" spans="1:8" hidden="1" x14ac:dyDescent="0.3">
      <c r="A23" s="6" t="s">
        <v>458</v>
      </c>
      <c r="B23" s="6" t="s">
        <v>473</v>
      </c>
      <c r="D23" t="str">
        <f t="shared" si="0"/>
        <v>W Dam PP Phase II (CP-117)</v>
      </c>
      <c r="E23">
        <v>1070847.7778</v>
      </c>
      <c r="F23">
        <v>844130.92</v>
      </c>
      <c r="G23">
        <v>160471.5</v>
      </c>
      <c r="H23">
        <v>1124390.1666666667</v>
      </c>
    </row>
    <row r="24" spans="1:8" hidden="1" x14ac:dyDescent="0.3">
      <c r="A24" s="6" t="s">
        <v>456</v>
      </c>
      <c r="B24" s="6" t="s">
        <v>474</v>
      </c>
      <c r="D24" t="str">
        <f t="shared" si="0"/>
        <v>Al-Shabab PP Phase II (CP-117)</v>
      </c>
      <c r="E24">
        <v>2508074.5751</v>
      </c>
      <c r="F24">
        <v>0</v>
      </c>
      <c r="G24">
        <v>380725.72</v>
      </c>
      <c r="H24">
        <v>2538171.4700000002</v>
      </c>
    </row>
    <row r="25" spans="1:8" hidden="1" x14ac:dyDescent="0.3">
      <c r="A25" s="6" t="s">
        <v>475</v>
      </c>
      <c r="B25" s="6" t="s">
        <v>476</v>
      </c>
      <c r="D25" t="str">
        <f t="shared" si="0"/>
        <v>Suez Gulf Substation</v>
      </c>
      <c r="E25">
        <v>336722.54</v>
      </c>
      <c r="F25">
        <v>318808.92</v>
      </c>
      <c r="G25">
        <v>35423.21</v>
      </c>
      <c r="H25">
        <v>354232.13000000006</v>
      </c>
    </row>
    <row r="26" spans="1:8" hidden="1" x14ac:dyDescent="0.3">
      <c r="A26" s="6" t="s">
        <v>475</v>
      </c>
      <c r="B26" s="6" t="s">
        <v>477</v>
      </c>
      <c r="D26" t="str">
        <f t="shared" si="0"/>
        <v>Suez Gulf Substation</v>
      </c>
      <c r="E26">
        <v>3142077.2571</v>
      </c>
      <c r="F26">
        <v>0</v>
      </c>
      <c r="G26">
        <v>0</v>
      </c>
      <c r="H26">
        <v>0</v>
      </c>
    </row>
    <row r="27" spans="1:8" hidden="1" x14ac:dyDescent="0.3">
      <c r="A27" s="6" t="s">
        <v>475</v>
      </c>
      <c r="B27" s="6" t="s">
        <v>478</v>
      </c>
      <c r="C27" s="6">
        <v>4</v>
      </c>
      <c r="D27" t="str">
        <f t="shared" si="0"/>
        <v>Suez Gulf Substation4</v>
      </c>
      <c r="E27">
        <v>229413.79999999996</v>
      </c>
      <c r="F27">
        <v>216800.03999999998</v>
      </c>
      <c r="G27">
        <v>24084.45</v>
      </c>
      <c r="H27">
        <v>240884.49</v>
      </c>
    </row>
    <row r="28" spans="1:8" hidden="1" x14ac:dyDescent="0.3">
      <c r="A28" s="6" t="s">
        <v>475</v>
      </c>
      <c r="B28" s="6" t="s">
        <v>479</v>
      </c>
      <c r="D28" t="str">
        <f t="shared" si="0"/>
        <v>Suez Gulf Substation</v>
      </c>
      <c r="E28">
        <v>2957422.0857000002</v>
      </c>
      <c r="F28">
        <v>2791958.72</v>
      </c>
      <c r="G28">
        <v>0</v>
      </c>
      <c r="H28">
        <v>2791958.72</v>
      </c>
    </row>
    <row r="29" spans="1:8" hidden="1" x14ac:dyDescent="0.3">
      <c r="A29" s="6" t="s">
        <v>475</v>
      </c>
      <c r="B29" s="6" t="s">
        <v>480</v>
      </c>
      <c r="D29" t="str">
        <f t="shared" si="0"/>
        <v>Suez Gulf Substation</v>
      </c>
      <c r="E29">
        <v>670083.38</v>
      </c>
      <c r="F29">
        <v>634419.9</v>
      </c>
      <c r="G29">
        <v>70491.099999999991</v>
      </c>
      <c r="H29">
        <v>704911</v>
      </c>
    </row>
    <row r="30" spans="1:8" hidden="1" x14ac:dyDescent="0.3">
      <c r="A30" s="6" t="s">
        <v>475</v>
      </c>
      <c r="B30" s="6" t="s">
        <v>481</v>
      </c>
      <c r="D30" t="str">
        <f t="shared" si="0"/>
        <v>Suez Gulf Substation</v>
      </c>
      <c r="E30">
        <v>296941</v>
      </c>
      <c r="F30">
        <v>280609.24</v>
      </c>
      <c r="G30">
        <v>31178.81</v>
      </c>
      <c r="H30">
        <v>311788.05</v>
      </c>
    </row>
    <row r="31" spans="1:8" hidden="1" x14ac:dyDescent="0.3">
      <c r="A31" s="6" t="s">
        <v>475</v>
      </c>
      <c r="B31" s="6" t="s">
        <v>482</v>
      </c>
      <c r="D31" t="str">
        <f t="shared" si="0"/>
        <v>Suez Gulf Substation</v>
      </c>
      <c r="E31">
        <v>296940.99050000001</v>
      </c>
      <c r="F31">
        <v>0</v>
      </c>
      <c r="G31">
        <v>31178.799999999999</v>
      </c>
      <c r="H31">
        <v>31178.799999999999</v>
      </c>
    </row>
    <row r="32" spans="1:8" hidden="1" x14ac:dyDescent="0.3">
      <c r="A32" s="6" t="s">
        <v>475</v>
      </c>
      <c r="B32" s="6" t="s">
        <v>483</v>
      </c>
      <c r="D32" t="str">
        <f t="shared" si="0"/>
        <v>Suez Gulf Substation</v>
      </c>
      <c r="E32">
        <v>73364.13</v>
      </c>
      <c r="F32">
        <v>0</v>
      </c>
      <c r="G32">
        <v>7336.41</v>
      </c>
      <c r="H32">
        <v>73364.13</v>
      </c>
    </row>
    <row r="33" spans="1:8" hidden="1" x14ac:dyDescent="0.3">
      <c r="A33" s="6" t="s">
        <v>484</v>
      </c>
      <c r="B33" s="6" t="s">
        <v>485</v>
      </c>
      <c r="C33" s="6">
        <v>16</v>
      </c>
      <c r="D33" t="str">
        <f t="shared" si="0"/>
        <v>Pyramids Industrial P - East16</v>
      </c>
      <c r="E33">
        <v>18308153.18</v>
      </c>
      <c r="F33">
        <v>7212729.5093999999</v>
      </c>
      <c r="G33">
        <v>1317140.6600000001</v>
      </c>
      <c r="H33">
        <v>8529870.1693999991</v>
      </c>
    </row>
    <row r="34" spans="1:8" hidden="1" x14ac:dyDescent="0.3">
      <c r="A34" s="6" t="s">
        <v>486</v>
      </c>
      <c r="B34" s="6" t="s">
        <v>487</v>
      </c>
      <c r="D34" t="str">
        <f t="shared" si="0"/>
        <v>Abou El Matameer and Sammanoud</v>
      </c>
      <c r="E34">
        <v>27483009.5</v>
      </c>
      <c r="F34">
        <v>19875810.07</v>
      </c>
      <c r="G34">
        <v>4122451.43</v>
      </c>
      <c r="H34">
        <v>23998261.5</v>
      </c>
    </row>
    <row r="35" spans="1:8" hidden="1" x14ac:dyDescent="0.3">
      <c r="A35" s="6" t="s">
        <v>488</v>
      </c>
      <c r="B35" s="6" t="s">
        <v>489</v>
      </c>
      <c r="C35" s="6">
        <v>63</v>
      </c>
      <c r="D35" t="str">
        <f t="shared" si="0"/>
        <v>Siemens 6x500/220 KV GIS-MOU63</v>
      </c>
      <c r="E35">
        <v>1037425.1</v>
      </c>
      <c r="F35">
        <v>750473.31</v>
      </c>
      <c r="G35">
        <v>155613.76999999999</v>
      </c>
      <c r="H35">
        <v>906087.08</v>
      </c>
    </row>
    <row r="36" spans="1:8" hidden="1" x14ac:dyDescent="0.3">
      <c r="A36" s="6" t="s">
        <v>490</v>
      </c>
      <c r="B36" s="6" t="s">
        <v>491</v>
      </c>
      <c r="C36" s="6">
        <v>29</v>
      </c>
      <c r="D36" t="str">
        <f t="shared" si="0"/>
        <v>Barwa 2x60/22 KV S/S29</v>
      </c>
      <c r="E36">
        <v>1921317.79</v>
      </c>
      <c r="F36">
        <v>1359198.33</v>
      </c>
      <c r="G36">
        <v>288197.67</v>
      </c>
      <c r="H36">
        <v>1647396</v>
      </c>
    </row>
    <row r="37" spans="1:8" hidden="1" x14ac:dyDescent="0.3">
      <c r="A37" s="6" t="s">
        <v>490</v>
      </c>
      <c r="B37" s="6" t="s">
        <v>492</v>
      </c>
      <c r="C37" s="6">
        <v>19</v>
      </c>
      <c r="D37" t="str">
        <f t="shared" si="0"/>
        <v>Barwa 2x60/22 KV S/S19</v>
      </c>
      <c r="E37">
        <v>5822687.6600000001</v>
      </c>
      <c r="F37">
        <v>4119121.2</v>
      </c>
      <c r="G37">
        <v>873403.15</v>
      </c>
      <c r="H37">
        <v>4992524.3499999996</v>
      </c>
    </row>
    <row r="38" spans="1:8" hidden="1" x14ac:dyDescent="0.3">
      <c r="A38" s="6" t="s">
        <v>493</v>
      </c>
      <c r="B38" s="6" t="s">
        <v>494</v>
      </c>
      <c r="C38" s="6">
        <v>27</v>
      </c>
      <c r="D38" t="str">
        <f t="shared" si="0"/>
        <v>Damac 2x60/22 KV S/S27</v>
      </c>
      <c r="E38">
        <v>3197424.84</v>
      </c>
      <c r="F38">
        <v>2261973.1999999997</v>
      </c>
      <c r="G38">
        <v>479613.73</v>
      </c>
      <c r="H38">
        <v>2741586.93</v>
      </c>
    </row>
    <row r="39" spans="1:8" hidden="1" x14ac:dyDescent="0.3">
      <c r="A39" s="6" t="s">
        <v>493</v>
      </c>
      <c r="B39" s="6" t="s">
        <v>495</v>
      </c>
      <c r="C39" s="6">
        <v>18</v>
      </c>
      <c r="D39" t="str">
        <f t="shared" si="0"/>
        <v>Damac 2x60/22 KV S/S18</v>
      </c>
      <c r="E39">
        <v>1454300.47</v>
      </c>
      <c r="F39">
        <v>1028483.12</v>
      </c>
      <c r="G39">
        <v>218145.1</v>
      </c>
      <c r="H39">
        <v>1246628.22</v>
      </c>
    </row>
    <row r="40" spans="1:8" hidden="1" x14ac:dyDescent="0.3">
      <c r="A40" s="6" t="s">
        <v>496</v>
      </c>
      <c r="B40" s="6" t="s">
        <v>497</v>
      </c>
      <c r="D40" t="str">
        <f t="shared" si="0"/>
        <v>IRAQ - Substations Soil Invest</v>
      </c>
      <c r="E40">
        <v>62500</v>
      </c>
      <c r="F40">
        <v>62500</v>
      </c>
      <c r="G40">
        <v>0</v>
      </c>
      <c r="H40">
        <v>62500</v>
      </c>
    </row>
    <row r="41" spans="1:8" hidden="1" x14ac:dyDescent="0.3">
      <c r="A41" s="6" t="s">
        <v>498</v>
      </c>
      <c r="B41" s="6" t="s">
        <v>499</v>
      </c>
      <c r="D41" t="str">
        <f t="shared" si="0"/>
        <v>Abo Quir - Badr 500KV</v>
      </c>
      <c r="E41">
        <v>12972376.909999998</v>
      </c>
      <c r="F41">
        <v>915776.50999999978</v>
      </c>
      <c r="G41">
        <v>0</v>
      </c>
      <c r="H41">
        <v>986999.15999999992</v>
      </c>
    </row>
    <row r="42" spans="1:8" hidden="1" x14ac:dyDescent="0.3">
      <c r="A42" s="6" t="s">
        <v>500</v>
      </c>
      <c r="B42" s="6" t="s">
        <v>501</v>
      </c>
      <c r="D42" t="str">
        <f t="shared" si="0"/>
        <v>South Helwan PP (CP-117)</v>
      </c>
      <c r="E42">
        <v>3216085.3429</v>
      </c>
      <c r="F42">
        <v>3376889.61</v>
      </c>
      <c r="G42">
        <v>0</v>
      </c>
      <c r="H42">
        <v>3376889.61</v>
      </c>
    </row>
    <row r="43" spans="1:8" hidden="1" x14ac:dyDescent="0.3">
      <c r="A43" s="6" t="s">
        <v>502</v>
      </c>
      <c r="B43" s="6" t="s">
        <v>503</v>
      </c>
      <c r="D43" t="str">
        <f t="shared" si="0"/>
        <v>Abu Qir PP (CP-118)</v>
      </c>
      <c r="E43">
        <v>50265.29</v>
      </c>
      <c r="F43">
        <v>55291.819000000003</v>
      </c>
      <c r="G43">
        <v>0</v>
      </c>
      <c r="H43">
        <v>55291.819000000003</v>
      </c>
    </row>
    <row r="44" spans="1:8" hidden="1" x14ac:dyDescent="0.3">
      <c r="A44" s="6" t="s">
        <v>456</v>
      </c>
      <c r="B44" s="6" t="s">
        <v>504</v>
      </c>
      <c r="D44" t="str">
        <f t="shared" si="0"/>
        <v>Al-Shabab PP Phase II (CP-117)</v>
      </c>
      <c r="E44">
        <v>200592</v>
      </c>
      <c r="F44">
        <v>30088.799999999999</v>
      </c>
      <c r="G44">
        <v>0</v>
      </c>
      <c r="H44">
        <v>30088.799999999999</v>
      </c>
    </row>
    <row r="45" spans="1:8" hidden="1" x14ac:dyDescent="0.3">
      <c r="A45" s="6" t="s">
        <v>456</v>
      </c>
      <c r="B45" s="6" t="s">
        <v>505</v>
      </c>
      <c r="D45" t="str">
        <f t="shared" si="0"/>
        <v>Al-Shabab PP Phase II (CP-117)</v>
      </c>
      <c r="E45">
        <v>8803626.7599999998</v>
      </c>
      <c r="F45">
        <v>7337016.4500000002</v>
      </c>
      <c r="G45">
        <v>0</v>
      </c>
      <c r="H45">
        <v>8803626.7599999998</v>
      </c>
    </row>
    <row r="46" spans="1:8" hidden="1" x14ac:dyDescent="0.3">
      <c r="A46" s="6" t="s">
        <v>506</v>
      </c>
      <c r="B46" s="6" t="s">
        <v>507</v>
      </c>
      <c r="C46" s="6">
        <v>4</v>
      </c>
      <c r="D46" t="str">
        <f t="shared" si="0"/>
        <v>New Capital4</v>
      </c>
      <c r="E46">
        <v>992670.47000000009</v>
      </c>
      <c r="F46">
        <v>757742.66</v>
      </c>
      <c r="G46">
        <v>104230.41</v>
      </c>
      <c r="H46">
        <v>861973.07</v>
      </c>
    </row>
    <row r="47" spans="1:8" hidden="1" x14ac:dyDescent="0.3">
      <c r="A47" s="6" t="s">
        <v>500</v>
      </c>
      <c r="B47" s="6" t="s">
        <v>508</v>
      </c>
      <c r="D47" t="str">
        <f t="shared" si="0"/>
        <v>South Helwan PP (CP-117)</v>
      </c>
      <c r="E47">
        <v>-178521.44</v>
      </c>
      <c r="F47">
        <v>0</v>
      </c>
      <c r="G47">
        <v>-28117.13</v>
      </c>
      <c r="H47">
        <v>-28117.13</v>
      </c>
    </row>
    <row r="48" spans="1:8" hidden="1" x14ac:dyDescent="0.3">
      <c r="A48" s="6" t="s">
        <v>509</v>
      </c>
      <c r="B48" s="6" t="s">
        <v>510</v>
      </c>
      <c r="D48" t="str">
        <f t="shared" si="0"/>
        <v>Gabal Elgalalaa</v>
      </c>
      <c r="E48">
        <v>2159417.2000000002</v>
      </c>
      <c r="F48">
        <v>2273473.7599999998</v>
      </c>
      <c r="G48">
        <v>0</v>
      </c>
      <c r="H48">
        <v>1136736.8799999999</v>
      </c>
    </row>
    <row r="49" spans="1:8" hidden="1" x14ac:dyDescent="0.3">
      <c r="A49" s="6" t="s">
        <v>511</v>
      </c>
      <c r="B49" s="6" t="s">
        <v>512</v>
      </c>
      <c r="D49" t="str">
        <f t="shared" si="0"/>
        <v>Berket Ghelion</v>
      </c>
      <c r="E49">
        <v>14736103</v>
      </c>
      <c r="F49">
        <v>8804450.0700000003</v>
      </c>
      <c r="G49">
        <v>3684025.75</v>
      </c>
      <c r="H49">
        <v>12488475.82</v>
      </c>
    </row>
    <row r="50" spans="1:8" hidden="1" x14ac:dyDescent="0.3">
      <c r="A50" s="6" t="s">
        <v>511</v>
      </c>
      <c r="B50" s="6" t="s">
        <v>513</v>
      </c>
      <c r="D50" t="str">
        <f t="shared" si="0"/>
        <v>Berket Ghelion</v>
      </c>
      <c r="E50">
        <v>1054874.93</v>
      </c>
      <c r="F50">
        <v>629864.1</v>
      </c>
      <c r="G50">
        <v>263718.75</v>
      </c>
      <c r="H50">
        <v>893582.85</v>
      </c>
    </row>
    <row r="51" spans="1:8" hidden="1" x14ac:dyDescent="0.3">
      <c r="A51" s="6" t="s">
        <v>514</v>
      </c>
      <c r="B51" s="6" t="s">
        <v>515</v>
      </c>
      <c r="D51" t="str">
        <f t="shared" si="0"/>
        <v>Beni-Suef Power Plant EPC</v>
      </c>
      <c r="E51">
        <v>1868344294.99</v>
      </c>
      <c r="F51">
        <v>300000000</v>
      </c>
      <c r="G51">
        <v>0</v>
      </c>
      <c r="H51">
        <v>300000000</v>
      </c>
    </row>
    <row r="52" spans="1:8" hidden="1" x14ac:dyDescent="0.3">
      <c r="A52" s="6" t="s">
        <v>516</v>
      </c>
      <c r="B52" s="6" t="s">
        <v>517</v>
      </c>
      <c r="C52" s="6">
        <v>19</v>
      </c>
      <c r="D52" t="str">
        <f t="shared" si="0"/>
        <v>Ismailiya East Substation19</v>
      </c>
      <c r="E52">
        <v>2021873</v>
      </c>
      <c r="F52">
        <v>1496186.02</v>
      </c>
      <c r="G52">
        <v>303280.95</v>
      </c>
      <c r="H52">
        <v>1799466.97</v>
      </c>
    </row>
    <row r="53" spans="1:8" hidden="1" x14ac:dyDescent="0.3">
      <c r="A53" s="6" t="s">
        <v>516</v>
      </c>
      <c r="B53" s="6" t="s">
        <v>518</v>
      </c>
      <c r="C53" s="6">
        <v>2</v>
      </c>
      <c r="D53" t="str">
        <f t="shared" si="0"/>
        <v>Ismailiya East Substation2</v>
      </c>
      <c r="E53">
        <v>415477.11</v>
      </c>
      <c r="F53">
        <v>338629.09</v>
      </c>
      <c r="G53">
        <v>31145.54</v>
      </c>
      <c r="H53">
        <v>369774.63</v>
      </c>
    </row>
    <row r="54" spans="1:8" hidden="1" x14ac:dyDescent="0.3">
      <c r="A54" s="6" t="s">
        <v>519</v>
      </c>
      <c r="B54" s="6" t="s">
        <v>520</v>
      </c>
      <c r="C54" s="6">
        <v>10</v>
      </c>
      <c r="D54" t="str">
        <f t="shared" si="0"/>
        <v>Tamey El-amdeed Substation10</v>
      </c>
      <c r="E54">
        <v>350000</v>
      </c>
      <c r="F54">
        <v>0</v>
      </c>
      <c r="G54">
        <v>52500</v>
      </c>
      <c r="H54">
        <v>52500</v>
      </c>
    </row>
    <row r="55" spans="1:8" hidden="1" x14ac:dyDescent="0.3">
      <c r="A55" s="6" t="s">
        <v>519</v>
      </c>
      <c r="B55" s="6" t="s">
        <v>521</v>
      </c>
      <c r="C55" s="6">
        <v>7</v>
      </c>
      <c r="D55" t="str">
        <f t="shared" si="0"/>
        <v>Tamey El-amdeed Substation7</v>
      </c>
      <c r="E55">
        <v>910634.32</v>
      </c>
      <c r="F55">
        <v>673869.4</v>
      </c>
      <c r="G55">
        <v>136595.15</v>
      </c>
      <c r="H55">
        <v>810464.55</v>
      </c>
    </row>
    <row r="56" spans="1:8" hidden="1" x14ac:dyDescent="0.3">
      <c r="A56" s="6" t="s">
        <v>519</v>
      </c>
      <c r="B56" s="6" t="s">
        <v>522</v>
      </c>
      <c r="C56" s="6">
        <v>16</v>
      </c>
      <c r="D56" t="str">
        <f t="shared" si="0"/>
        <v>Tamey El-amdeed Substation16</v>
      </c>
      <c r="E56">
        <v>3130125.15</v>
      </c>
      <c r="F56">
        <v>2316292.61</v>
      </c>
      <c r="G56">
        <v>469518.77</v>
      </c>
      <c r="H56">
        <v>2785811.38</v>
      </c>
    </row>
    <row r="57" spans="1:8" hidden="1" x14ac:dyDescent="0.3">
      <c r="A57" s="6" t="s">
        <v>516</v>
      </c>
      <c r="B57" s="6" t="s">
        <v>523</v>
      </c>
      <c r="C57" s="6">
        <v>3</v>
      </c>
      <c r="D57" t="str">
        <f t="shared" si="0"/>
        <v>Ismailiya East Substation3</v>
      </c>
      <c r="E57">
        <v>1730063</v>
      </c>
      <c r="F57">
        <v>1280246.6200000001</v>
      </c>
      <c r="G57">
        <v>259509.45</v>
      </c>
      <c r="H57">
        <v>1539756.07</v>
      </c>
    </row>
    <row r="58" spans="1:8" hidden="1" x14ac:dyDescent="0.3">
      <c r="A58" s="6" t="s">
        <v>524</v>
      </c>
      <c r="B58" s="6" t="s">
        <v>525</v>
      </c>
      <c r="C58" s="6">
        <v>16</v>
      </c>
      <c r="D58" t="str">
        <f t="shared" si="0"/>
        <v>Beni Suef Substation R6116</v>
      </c>
      <c r="E58">
        <v>4519671.75</v>
      </c>
      <c r="F58">
        <v>3344557.09</v>
      </c>
      <c r="G58">
        <v>677950.76</v>
      </c>
      <c r="H58">
        <v>4022507.85</v>
      </c>
    </row>
    <row r="59" spans="1:8" hidden="1" x14ac:dyDescent="0.3">
      <c r="A59" s="6" t="s">
        <v>519</v>
      </c>
      <c r="B59" s="6" t="s">
        <v>526</v>
      </c>
      <c r="C59" s="6">
        <v>6</v>
      </c>
      <c r="D59" t="str">
        <f t="shared" si="0"/>
        <v>Tamey El-amdeed Substation6</v>
      </c>
      <c r="E59">
        <v>774375</v>
      </c>
      <c r="F59">
        <v>572427.4</v>
      </c>
      <c r="G59">
        <v>116156.25</v>
      </c>
      <c r="H59">
        <v>688583.65</v>
      </c>
    </row>
    <row r="60" spans="1:8" hidden="1" x14ac:dyDescent="0.3">
      <c r="A60" s="6" t="s">
        <v>516</v>
      </c>
      <c r="B60" s="6" t="s">
        <v>527</v>
      </c>
      <c r="C60" s="6">
        <v>13</v>
      </c>
      <c r="D60" t="str">
        <f t="shared" si="0"/>
        <v>Ismailiya East Substation13</v>
      </c>
      <c r="E60">
        <v>2014407</v>
      </c>
      <c r="F60">
        <v>1490661.1800000002</v>
      </c>
      <c r="G60">
        <v>302161.05</v>
      </c>
      <c r="H60">
        <v>1792822.23</v>
      </c>
    </row>
    <row r="61" spans="1:8" hidden="1" x14ac:dyDescent="0.3">
      <c r="A61" s="6" t="s">
        <v>519</v>
      </c>
      <c r="B61" s="6" t="s">
        <v>528</v>
      </c>
      <c r="D61" t="str">
        <f t="shared" si="0"/>
        <v>Tamey El-amdeed Substation</v>
      </c>
      <c r="E61">
        <v>7806604.04</v>
      </c>
      <c r="F61">
        <v>6557547.3899999997</v>
      </c>
      <c r="G61">
        <v>1170990.6100000001</v>
      </c>
      <c r="H61">
        <v>7728538</v>
      </c>
    </row>
    <row r="62" spans="1:8" hidden="1" x14ac:dyDescent="0.3">
      <c r="A62" s="6" t="s">
        <v>519</v>
      </c>
      <c r="B62" s="6" t="s">
        <v>529</v>
      </c>
      <c r="D62" t="str">
        <f t="shared" si="0"/>
        <v>Tamey El-amdeed Substation</v>
      </c>
      <c r="E62">
        <v>3170363.04</v>
      </c>
      <c r="F62">
        <v>2346068.65</v>
      </c>
      <c r="G62">
        <v>475554.46</v>
      </c>
      <c r="H62">
        <v>2821623.11</v>
      </c>
    </row>
    <row r="63" spans="1:8" hidden="1" x14ac:dyDescent="0.3">
      <c r="A63" s="6" t="s">
        <v>519</v>
      </c>
      <c r="B63" s="6" t="s">
        <v>530</v>
      </c>
      <c r="C63" s="6">
        <v>3</v>
      </c>
      <c r="D63" t="str">
        <f t="shared" si="0"/>
        <v>Tamey El-amdeed Substation3</v>
      </c>
      <c r="E63">
        <v>1662500</v>
      </c>
      <c r="F63">
        <v>1230250</v>
      </c>
      <c r="G63">
        <v>249375</v>
      </c>
      <c r="H63">
        <v>1479625</v>
      </c>
    </row>
    <row r="64" spans="1:8" hidden="1" x14ac:dyDescent="0.3">
      <c r="A64" s="6" t="s">
        <v>524</v>
      </c>
      <c r="B64" s="6" t="s">
        <v>531</v>
      </c>
      <c r="C64" s="6">
        <v>4</v>
      </c>
      <c r="D64" t="str">
        <f t="shared" si="0"/>
        <v>Beni Suef Substation R614</v>
      </c>
      <c r="E64">
        <v>660160.21</v>
      </c>
      <c r="F64">
        <v>491819.36</v>
      </c>
      <c r="G64">
        <v>99024.03</v>
      </c>
      <c r="H64">
        <v>590843.39</v>
      </c>
    </row>
    <row r="65" spans="1:8" hidden="1" x14ac:dyDescent="0.3">
      <c r="A65" s="6" t="s">
        <v>532</v>
      </c>
      <c r="B65" s="6" t="s">
        <v>533</v>
      </c>
      <c r="C65" s="6">
        <v>9</v>
      </c>
      <c r="D65" t="str">
        <f t="shared" si="0"/>
        <v>Al Mostathmreen GIS Substation9</v>
      </c>
      <c r="E65">
        <v>1774768.17</v>
      </c>
      <c r="F65">
        <v>1286706.92</v>
      </c>
      <c r="G65">
        <v>266215.23</v>
      </c>
      <c r="H65">
        <v>1552922.15</v>
      </c>
    </row>
    <row r="66" spans="1:8" hidden="1" x14ac:dyDescent="0.3">
      <c r="A66" s="6" t="s">
        <v>519</v>
      </c>
      <c r="B66" s="6" t="s">
        <v>534</v>
      </c>
      <c r="C66" s="6">
        <v>2</v>
      </c>
      <c r="D66" t="str">
        <f t="shared" si="0"/>
        <v>Tamey El-amdeed Substation2</v>
      </c>
      <c r="E66">
        <v>3063622.83</v>
      </c>
      <c r="F66">
        <v>2588761.29</v>
      </c>
      <c r="G66">
        <v>459543.43</v>
      </c>
      <c r="H66">
        <v>3048304.72</v>
      </c>
    </row>
    <row r="67" spans="1:8" hidden="1" x14ac:dyDescent="0.3">
      <c r="A67" s="6" t="s">
        <v>524</v>
      </c>
      <c r="B67" s="6" t="s">
        <v>535</v>
      </c>
      <c r="C67" s="6">
        <v>9</v>
      </c>
      <c r="D67" t="str">
        <f t="shared" ref="D67:D130" si="1">A67&amp;C67</f>
        <v>Beni Suef Substation R619</v>
      </c>
      <c r="E67">
        <v>2915086</v>
      </c>
      <c r="F67">
        <v>2171210.17</v>
      </c>
      <c r="G67">
        <v>437262.9</v>
      </c>
      <c r="H67">
        <v>2608473.0699999998</v>
      </c>
    </row>
    <row r="68" spans="1:8" hidden="1" x14ac:dyDescent="0.3">
      <c r="A68" s="6" t="s">
        <v>524</v>
      </c>
      <c r="B68" s="6" t="s">
        <v>536</v>
      </c>
      <c r="C68" s="6">
        <v>2</v>
      </c>
      <c r="D68" t="str">
        <f t="shared" si="1"/>
        <v>Beni Suef Substation R612</v>
      </c>
      <c r="E68">
        <v>212655</v>
      </c>
      <c r="F68">
        <v>157932.21</v>
      </c>
      <c r="G68">
        <v>31898.25</v>
      </c>
      <c r="H68">
        <v>189830.46</v>
      </c>
    </row>
    <row r="69" spans="1:8" hidden="1" x14ac:dyDescent="0.3">
      <c r="A69" s="6" t="s">
        <v>524</v>
      </c>
      <c r="B69" s="6" t="s">
        <v>537</v>
      </c>
      <c r="D69" t="str">
        <f t="shared" si="1"/>
        <v>Beni Suef Substation R61</v>
      </c>
      <c r="E69">
        <v>12888090</v>
      </c>
      <c r="F69">
        <v>9601100.3499999996</v>
      </c>
      <c r="G69">
        <v>1933213.5</v>
      </c>
      <c r="H69">
        <v>11534313.85</v>
      </c>
    </row>
    <row r="70" spans="1:8" hidden="1" x14ac:dyDescent="0.3">
      <c r="A70" s="6" t="s">
        <v>532</v>
      </c>
      <c r="B70" s="6" t="s">
        <v>538</v>
      </c>
      <c r="D70" t="str">
        <f t="shared" si="1"/>
        <v>Al Mostathmreen GIS Substation</v>
      </c>
      <c r="E70">
        <v>3892392</v>
      </c>
      <c r="F70">
        <v>2899694.34</v>
      </c>
      <c r="G70">
        <v>583939.80000000005</v>
      </c>
      <c r="H70">
        <v>3483634.14</v>
      </c>
    </row>
    <row r="71" spans="1:8" hidden="1" x14ac:dyDescent="0.3">
      <c r="A71" s="6" t="s">
        <v>532</v>
      </c>
      <c r="B71" s="6" t="s">
        <v>539</v>
      </c>
      <c r="D71" t="str">
        <f t="shared" si="1"/>
        <v>Al Mostathmreen GIS Substation</v>
      </c>
      <c r="E71">
        <v>3371467</v>
      </c>
      <c r="F71">
        <v>2511742.83</v>
      </c>
      <c r="G71">
        <v>505720.1</v>
      </c>
      <c r="H71">
        <v>3017462.93</v>
      </c>
    </row>
    <row r="72" spans="1:8" hidden="1" x14ac:dyDescent="0.3">
      <c r="A72" s="6" t="s">
        <v>532</v>
      </c>
      <c r="B72" s="6" t="s">
        <v>540</v>
      </c>
      <c r="D72" t="str">
        <f t="shared" si="1"/>
        <v>Al Mostathmreen GIS Substation</v>
      </c>
      <c r="E72">
        <v>1418842</v>
      </c>
      <c r="F72">
        <v>1057037.1599999999</v>
      </c>
      <c r="G72">
        <v>212826.38</v>
      </c>
      <c r="H72">
        <v>1269863.54</v>
      </c>
    </row>
    <row r="73" spans="1:8" hidden="1" x14ac:dyDescent="0.3">
      <c r="A73" s="6" t="s">
        <v>532</v>
      </c>
      <c r="B73" s="6" t="s">
        <v>541</v>
      </c>
      <c r="D73" t="str">
        <f t="shared" si="1"/>
        <v>Al Mostathmreen GIS Substation</v>
      </c>
      <c r="E73">
        <v>4364100</v>
      </c>
      <c r="F73">
        <v>2875908.09</v>
      </c>
      <c r="G73">
        <v>654615</v>
      </c>
      <c r="H73">
        <v>3530523.09</v>
      </c>
    </row>
    <row r="74" spans="1:8" hidden="1" x14ac:dyDescent="0.3">
      <c r="A74" s="6" t="s">
        <v>456</v>
      </c>
      <c r="B74" s="6" t="s">
        <v>542</v>
      </c>
      <c r="D74" t="str">
        <f t="shared" si="1"/>
        <v>Al-Shabab PP Phase II (CP-117)</v>
      </c>
      <c r="E74">
        <v>106768.36</v>
      </c>
      <c r="F74">
        <v>95470</v>
      </c>
      <c r="G74">
        <v>16847.650000000001</v>
      </c>
      <c r="H74">
        <v>112317.64999999998</v>
      </c>
    </row>
    <row r="75" spans="1:8" hidden="1" x14ac:dyDescent="0.3">
      <c r="A75" s="6" t="s">
        <v>456</v>
      </c>
      <c r="B75" s="6" t="s">
        <v>543</v>
      </c>
      <c r="D75" t="str">
        <f t="shared" si="1"/>
        <v>Al-Shabab PP Phase II (CP-117)</v>
      </c>
      <c r="E75">
        <v>275367.2</v>
      </c>
      <c r="F75">
        <v>245765.22999999998</v>
      </c>
      <c r="G75">
        <v>43370.33</v>
      </c>
      <c r="H75">
        <v>289135.56</v>
      </c>
    </row>
    <row r="76" spans="1:8" hidden="1" x14ac:dyDescent="0.3">
      <c r="A76" s="6" t="s">
        <v>458</v>
      </c>
      <c r="B76" s="6" t="s">
        <v>544</v>
      </c>
      <c r="D76" t="str">
        <f t="shared" si="1"/>
        <v>W Dam PP Phase II (CP-117)</v>
      </c>
      <c r="E76">
        <v>229506.4381</v>
      </c>
      <c r="F76">
        <v>204834.5</v>
      </c>
      <c r="G76">
        <v>36147.26</v>
      </c>
      <c r="H76">
        <v>240981.76000000001</v>
      </c>
    </row>
    <row r="77" spans="1:8" hidden="1" x14ac:dyDescent="0.3">
      <c r="A77" s="6" t="s">
        <v>458</v>
      </c>
      <c r="B77" s="6" t="s">
        <v>545</v>
      </c>
      <c r="D77" t="str">
        <f t="shared" si="1"/>
        <v>W Dam PP Phase II (CP-117)</v>
      </c>
      <c r="E77">
        <v>34554.57</v>
      </c>
      <c r="F77">
        <v>0</v>
      </c>
      <c r="G77">
        <v>34554.57</v>
      </c>
      <c r="H77">
        <v>34554.57</v>
      </c>
    </row>
    <row r="78" spans="1:8" hidden="1" x14ac:dyDescent="0.3">
      <c r="A78" s="6" t="s">
        <v>456</v>
      </c>
      <c r="B78" s="6" t="s">
        <v>546</v>
      </c>
      <c r="D78" t="str">
        <f t="shared" si="1"/>
        <v>Al-Shabab PP Phase II (CP-117)</v>
      </c>
      <c r="E78">
        <v>283629.70480000001</v>
      </c>
      <c r="F78">
        <v>0</v>
      </c>
      <c r="G78">
        <v>0</v>
      </c>
      <c r="H78">
        <v>297811.19</v>
      </c>
    </row>
    <row r="79" spans="1:8" hidden="1" x14ac:dyDescent="0.3">
      <c r="A79" s="6" t="s">
        <v>8</v>
      </c>
      <c r="B79" s="6" t="s">
        <v>547</v>
      </c>
      <c r="C79" s="6">
        <v>30</v>
      </c>
      <c r="D79" t="str">
        <f t="shared" si="1"/>
        <v>Sodic Club House30</v>
      </c>
      <c r="E79">
        <v>3864214.5</v>
      </c>
      <c r="F79">
        <v>3772207.9550000001</v>
      </c>
      <c r="G79">
        <v>457665.76</v>
      </c>
      <c r="H79">
        <v>4229873.7149999999</v>
      </c>
    </row>
    <row r="80" spans="1:8" hidden="1" x14ac:dyDescent="0.3">
      <c r="A80" s="6" t="s">
        <v>8</v>
      </c>
      <c r="B80" s="6" t="s">
        <v>548</v>
      </c>
      <c r="D80" t="str">
        <f t="shared" si="1"/>
        <v>Sodic Club House</v>
      </c>
      <c r="E80">
        <v>5827019</v>
      </c>
      <c r="F80">
        <v>4702936.55</v>
      </c>
      <c r="G80">
        <v>492791.84</v>
      </c>
      <c r="H80">
        <v>5195728.3899999997</v>
      </c>
    </row>
    <row r="81" spans="1:8" hidden="1" x14ac:dyDescent="0.3">
      <c r="A81" s="6" t="s">
        <v>511</v>
      </c>
      <c r="B81" s="6" t="s">
        <v>549</v>
      </c>
      <c r="D81" t="str">
        <f t="shared" si="1"/>
        <v>Berket Ghelion</v>
      </c>
      <c r="E81">
        <v>1054185.23</v>
      </c>
      <c r="F81">
        <v>374553.85</v>
      </c>
      <c r="G81">
        <v>263546.34999999998</v>
      </c>
      <c r="H81">
        <v>638100.19999999995</v>
      </c>
    </row>
    <row r="82" spans="1:8" hidden="1" x14ac:dyDescent="0.3">
      <c r="A82" s="6" t="s">
        <v>511</v>
      </c>
      <c r="B82" s="6" t="s">
        <v>550</v>
      </c>
      <c r="D82" t="str">
        <f t="shared" si="1"/>
        <v>Berket Ghelion</v>
      </c>
      <c r="E82">
        <v>5661090</v>
      </c>
      <c r="F82">
        <v>3382272.35</v>
      </c>
      <c r="G82">
        <v>1415272.5</v>
      </c>
      <c r="H82">
        <v>4797544.8499999996</v>
      </c>
    </row>
    <row r="83" spans="1:8" hidden="1" x14ac:dyDescent="0.3">
      <c r="A83" s="6" t="s">
        <v>511</v>
      </c>
      <c r="B83" s="6" t="s">
        <v>551</v>
      </c>
      <c r="D83" t="str">
        <f t="shared" si="1"/>
        <v>Berket Ghelion</v>
      </c>
      <c r="E83">
        <v>2168291.7999999998</v>
      </c>
      <c r="F83">
        <v>1295466.6000000001</v>
      </c>
      <c r="G83">
        <v>542072.94999999995</v>
      </c>
      <c r="H83">
        <v>1837539.55</v>
      </c>
    </row>
    <row r="84" spans="1:8" hidden="1" x14ac:dyDescent="0.3">
      <c r="A84" s="6" t="s">
        <v>8</v>
      </c>
      <c r="B84" s="6" t="s">
        <v>552</v>
      </c>
      <c r="D84" t="str">
        <f t="shared" si="1"/>
        <v>Sodic Club House</v>
      </c>
      <c r="E84">
        <v>3502070</v>
      </c>
      <c r="F84">
        <v>2242406.65</v>
      </c>
      <c r="G84">
        <v>683045.8</v>
      </c>
      <c r="H84">
        <v>2925452.4500000007</v>
      </c>
    </row>
    <row r="85" spans="1:8" hidden="1" x14ac:dyDescent="0.3">
      <c r="A85" s="6" t="s">
        <v>370</v>
      </c>
      <c r="B85" s="6" t="s">
        <v>553</v>
      </c>
      <c r="D85" t="str">
        <f t="shared" si="1"/>
        <v>New Giza 2</v>
      </c>
      <c r="E85">
        <v>5330400</v>
      </c>
      <c r="F85">
        <v>3766112.21</v>
      </c>
      <c r="G85">
        <v>1119384.19</v>
      </c>
      <c r="H85">
        <v>4885496.4000000004</v>
      </c>
    </row>
    <row r="86" spans="1:8" hidden="1" x14ac:dyDescent="0.3">
      <c r="A86" s="6" t="s">
        <v>431</v>
      </c>
      <c r="B86" s="6" t="s">
        <v>554</v>
      </c>
      <c r="D86" t="str">
        <f t="shared" si="1"/>
        <v>EMAAR-PKG#53-UPTOWN</v>
      </c>
      <c r="E86">
        <v>10899351</v>
      </c>
      <c r="F86">
        <v>8522042.540000001</v>
      </c>
      <c r="G86">
        <v>1665924.29</v>
      </c>
      <c r="H86">
        <v>10187966.83</v>
      </c>
    </row>
    <row r="87" spans="1:8" hidden="1" x14ac:dyDescent="0.3">
      <c r="A87" s="6" t="s">
        <v>432</v>
      </c>
      <c r="B87" s="6" t="s">
        <v>555</v>
      </c>
      <c r="D87" t="str">
        <f t="shared" si="1"/>
        <v>EMAAR-PKG#62-UPTOWN</v>
      </c>
      <c r="E87">
        <v>2488472</v>
      </c>
      <c r="F87">
        <v>1557907.49</v>
      </c>
      <c r="G87">
        <v>896223.49</v>
      </c>
      <c r="H87">
        <v>2454130.98</v>
      </c>
    </row>
    <row r="88" spans="1:8" hidden="1" x14ac:dyDescent="0.3">
      <c r="A88" s="6" t="s">
        <v>432</v>
      </c>
      <c r="B88" s="6" t="s">
        <v>556</v>
      </c>
      <c r="D88" t="str">
        <f t="shared" si="1"/>
        <v>EMAAR-PKG#62-UPTOWN</v>
      </c>
      <c r="E88">
        <v>1439963.03</v>
      </c>
      <c r="F88">
        <v>954127.93150000006</v>
      </c>
      <c r="G88">
        <v>518602.69</v>
      </c>
      <c r="H88">
        <v>1472730.6214999997</v>
      </c>
    </row>
    <row r="89" spans="1:8" hidden="1" x14ac:dyDescent="0.3">
      <c r="A89" s="6" t="s">
        <v>386</v>
      </c>
      <c r="B89" s="6" t="s">
        <v>557</v>
      </c>
      <c r="D89" t="str">
        <f t="shared" si="1"/>
        <v>EMAAR-PKG#107-MARASSI</v>
      </c>
      <c r="E89">
        <v>7583995</v>
      </c>
      <c r="F89">
        <v>5882564.3500000006</v>
      </c>
      <c r="G89">
        <v>1104841.46</v>
      </c>
      <c r="H89">
        <v>6987405.8099999996</v>
      </c>
    </row>
    <row r="90" spans="1:8" hidden="1" x14ac:dyDescent="0.3">
      <c r="A90" s="6" t="s">
        <v>511</v>
      </c>
      <c r="B90" s="6" t="s">
        <v>558</v>
      </c>
      <c r="D90" t="str">
        <f t="shared" si="1"/>
        <v>Berket Ghelion</v>
      </c>
      <c r="E90">
        <v>7680073.2000000002</v>
      </c>
      <c r="F90">
        <v>4588843.68</v>
      </c>
      <c r="G90">
        <v>1920018.3</v>
      </c>
      <c r="H90">
        <v>6508861.9800000004</v>
      </c>
    </row>
    <row r="91" spans="1:8" hidden="1" x14ac:dyDescent="0.3">
      <c r="A91" s="6" t="s">
        <v>559</v>
      </c>
      <c r="B91" s="6" t="s">
        <v>560</v>
      </c>
      <c r="C91" s="6">
        <v>14</v>
      </c>
      <c r="D91" t="str">
        <f t="shared" si="1"/>
        <v>Beni Seuf - 35814</v>
      </c>
      <c r="E91">
        <v>26621468.300000001</v>
      </c>
      <c r="F91">
        <v>0</v>
      </c>
      <c r="G91">
        <v>4584283.1500000004</v>
      </c>
      <c r="H91">
        <v>4584283.1500000004</v>
      </c>
    </row>
    <row r="92" spans="1:8" hidden="1" x14ac:dyDescent="0.3">
      <c r="A92" s="6" t="s">
        <v>559</v>
      </c>
      <c r="B92" s="6" t="s">
        <v>561</v>
      </c>
      <c r="C92" s="6">
        <v>3</v>
      </c>
      <c r="D92" t="str">
        <f t="shared" si="1"/>
        <v>Beni Seuf - 3583</v>
      </c>
      <c r="E92">
        <v>54100230.270000003</v>
      </c>
      <c r="F92">
        <v>37478143.600000001</v>
      </c>
      <c r="G92">
        <v>9048054.4399999995</v>
      </c>
      <c r="H92">
        <v>46526198.039999999</v>
      </c>
    </row>
    <row r="93" spans="1:8" hidden="1" x14ac:dyDescent="0.3">
      <c r="A93" s="6" t="s">
        <v>559</v>
      </c>
      <c r="B93" s="6" t="s">
        <v>562</v>
      </c>
      <c r="C93" s="6">
        <v>1</v>
      </c>
      <c r="D93" t="str">
        <f t="shared" si="1"/>
        <v>Beni Seuf - 3581</v>
      </c>
      <c r="E93">
        <v>164349234</v>
      </c>
      <c r="F93">
        <v>130657641.03</v>
      </c>
      <c r="G93">
        <v>24652385.100000001</v>
      </c>
      <c r="H93">
        <v>155310026.13</v>
      </c>
    </row>
    <row r="94" spans="1:8" hidden="1" x14ac:dyDescent="0.3">
      <c r="A94" s="6" t="s">
        <v>506</v>
      </c>
      <c r="B94" s="6" t="s">
        <v>563</v>
      </c>
      <c r="C94" s="6">
        <v>3</v>
      </c>
      <c r="D94" t="str">
        <f t="shared" si="1"/>
        <v>New Capital3</v>
      </c>
      <c r="E94">
        <v>13724989.699999999</v>
      </c>
      <c r="F94">
        <v>10650512.42</v>
      </c>
      <c r="G94">
        <v>1441123.92</v>
      </c>
      <c r="H94">
        <v>12091636.34</v>
      </c>
    </row>
    <row r="95" spans="1:8" hidden="1" x14ac:dyDescent="0.3">
      <c r="A95" s="6" t="s">
        <v>456</v>
      </c>
      <c r="B95" s="6" t="s">
        <v>564</v>
      </c>
      <c r="D95" t="str">
        <f t="shared" si="1"/>
        <v>Al-Shabab PP Phase II (CP-117)</v>
      </c>
      <c r="E95">
        <v>2584814.8616999998</v>
      </c>
      <c r="F95">
        <v>2156279.4500000002</v>
      </c>
      <c r="G95">
        <v>392374.9</v>
      </c>
      <c r="H95">
        <v>2615832.64</v>
      </c>
    </row>
    <row r="96" spans="1:8" hidden="1" x14ac:dyDescent="0.3">
      <c r="A96" s="6" t="s">
        <v>458</v>
      </c>
      <c r="B96" s="6" t="s">
        <v>565</v>
      </c>
      <c r="D96" t="str">
        <f t="shared" si="1"/>
        <v>W Dam PP Phase II (CP-117)</v>
      </c>
      <c r="E96">
        <v>80929.523799999995</v>
      </c>
      <c r="F96">
        <v>70046.78</v>
      </c>
      <c r="G96">
        <v>12746.4</v>
      </c>
      <c r="H96">
        <v>84976</v>
      </c>
    </row>
    <row r="97" spans="1:8" hidden="1" x14ac:dyDescent="0.3">
      <c r="A97" s="6" t="s">
        <v>488</v>
      </c>
      <c r="B97" s="6" t="s">
        <v>566</v>
      </c>
      <c r="C97" s="6">
        <v>43</v>
      </c>
      <c r="D97" t="str">
        <f t="shared" si="1"/>
        <v>Siemens 6x500/220 KV GIS-MOU43</v>
      </c>
      <c r="E97">
        <v>5068762.7</v>
      </c>
      <c r="F97">
        <v>4173619.21</v>
      </c>
      <c r="G97">
        <v>760314.41</v>
      </c>
      <c r="H97">
        <v>4933933.62</v>
      </c>
    </row>
    <row r="98" spans="1:8" hidden="1" x14ac:dyDescent="0.3">
      <c r="A98" s="6" t="s">
        <v>567</v>
      </c>
      <c r="B98" s="6" t="s">
        <v>568</v>
      </c>
      <c r="D98" t="str">
        <f t="shared" si="1"/>
        <v>Kayan 3 New Cairo Capital City</v>
      </c>
      <c r="E98">
        <v>42618766.5</v>
      </c>
      <c r="F98">
        <v>23793093.25</v>
      </c>
      <c r="G98">
        <v>11000000</v>
      </c>
      <c r="H98">
        <v>34793093.25</v>
      </c>
    </row>
    <row r="99" spans="1:8" hidden="1" x14ac:dyDescent="0.3">
      <c r="A99" s="6" t="s">
        <v>569</v>
      </c>
      <c r="B99" s="6" t="s">
        <v>570</v>
      </c>
      <c r="D99" t="str">
        <f t="shared" si="1"/>
        <v>Giza North PP Ph I,II (CP-117)</v>
      </c>
      <c r="E99">
        <v>3410847.2762000002</v>
      </c>
      <c r="F99">
        <v>3156334.72</v>
      </c>
      <c r="G99">
        <v>0</v>
      </c>
      <c r="H99">
        <v>3161444.44</v>
      </c>
    </row>
    <row r="100" spans="1:8" hidden="1" x14ac:dyDescent="0.3">
      <c r="A100" s="6" t="s">
        <v>569</v>
      </c>
      <c r="B100" s="6" t="s">
        <v>571</v>
      </c>
      <c r="C100" s="6">
        <v>38</v>
      </c>
      <c r="D100" t="str">
        <f t="shared" si="1"/>
        <v>Giza North PP Ph I,II (CP-117)38</v>
      </c>
      <c r="E100">
        <v>19232.0762</v>
      </c>
      <c r="F100">
        <v>20193.68</v>
      </c>
      <c r="G100">
        <v>0</v>
      </c>
      <c r="H100">
        <v>20193.68</v>
      </c>
    </row>
    <row r="101" spans="1:8" hidden="1" x14ac:dyDescent="0.3">
      <c r="A101" s="6" t="s">
        <v>500</v>
      </c>
      <c r="B101" s="6" t="s">
        <v>572</v>
      </c>
      <c r="D101" t="str">
        <f t="shared" si="1"/>
        <v>South Helwan PP (CP-117)</v>
      </c>
      <c r="E101">
        <v>110060.2</v>
      </c>
      <c r="F101">
        <v>115563.20999999999</v>
      </c>
      <c r="G101">
        <v>0</v>
      </c>
      <c r="H101">
        <v>115563.21</v>
      </c>
    </row>
    <row r="102" spans="1:8" hidden="1" x14ac:dyDescent="0.3">
      <c r="A102" s="6" t="s">
        <v>573</v>
      </c>
      <c r="B102" s="6" t="s">
        <v>574</v>
      </c>
      <c r="C102" s="6">
        <v>14</v>
      </c>
      <c r="D102" t="str">
        <f t="shared" si="1"/>
        <v>K047 FDH JV14</v>
      </c>
      <c r="E102">
        <v>46962.58</v>
      </c>
      <c r="F102">
        <v>42266.32</v>
      </c>
      <c r="G102">
        <v>0</v>
      </c>
      <c r="H102">
        <v>42266.32</v>
      </c>
    </row>
    <row r="103" spans="1:8" hidden="1" x14ac:dyDescent="0.3">
      <c r="A103" s="6" t="s">
        <v>9</v>
      </c>
      <c r="B103" s="6" t="s">
        <v>575</v>
      </c>
      <c r="C103" s="6">
        <v>21</v>
      </c>
      <c r="D103" t="str">
        <f t="shared" si="1"/>
        <v>Royal City21</v>
      </c>
      <c r="E103">
        <v>5449100.4699999997</v>
      </c>
      <c r="F103">
        <v>4449615.6734999996</v>
      </c>
      <c r="G103">
        <v>2171112.14</v>
      </c>
      <c r="H103">
        <v>6620727.8135000002</v>
      </c>
    </row>
    <row r="104" spans="1:8" hidden="1" x14ac:dyDescent="0.3">
      <c r="A104" s="6" t="s">
        <v>9</v>
      </c>
      <c r="B104" s="6" t="s">
        <v>576</v>
      </c>
      <c r="C104" s="6">
        <v>19</v>
      </c>
      <c r="D104" t="str">
        <f t="shared" si="1"/>
        <v>Royal City19</v>
      </c>
      <c r="E104">
        <v>13865958.08</v>
      </c>
      <c r="F104">
        <v>9999974.7640000004</v>
      </c>
      <c r="G104">
        <v>4561622.58</v>
      </c>
      <c r="H104">
        <v>14561597.344000002</v>
      </c>
    </row>
    <row r="105" spans="1:8" hidden="1" x14ac:dyDescent="0.3">
      <c r="A105" s="6" t="s">
        <v>9</v>
      </c>
      <c r="B105" s="6" t="s">
        <v>577</v>
      </c>
      <c r="C105" s="6">
        <v>16</v>
      </c>
      <c r="D105" t="str">
        <f t="shared" si="1"/>
        <v>Royal City16</v>
      </c>
      <c r="E105">
        <v>8643111</v>
      </c>
      <c r="F105">
        <v>7847127.4000000004</v>
      </c>
      <c r="G105">
        <v>3339460.9</v>
      </c>
      <c r="H105">
        <v>11186588.300000001</v>
      </c>
    </row>
    <row r="106" spans="1:8" hidden="1" x14ac:dyDescent="0.3">
      <c r="A106" s="6" t="s">
        <v>9</v>
      </c>
      <c r="B106" s="6" t="s">
        <v>578</v>
      </c>
      <c r="C106" s="6">
        <v>6</v>
      </c>
      <c r="D106" t="str">
        <f t="shared" si="1"/>
        <v>Royal City6</v>
      </c>
      <c r="E106">
        <v>16468073.59</v>
      </c>
      <c r="F106">
        <v>12495801.399499999</v>
      </c>
      <c r="G106">
        <v>1991776.18</v>
      </c>
      <c r="H106">
        <v>14487577.579500001</v>
      </c>
    </row>
    <row r="107" spans="1:8" hidden="1" x14ac:dyDescent="0.3">
      <c r="A107" s="6" t="s">
        <v>9</v>
      </c>
      <c r="B107" s="6" t="s">
        <v>579</v>
      </c>
      <c r="D107" t="str">
        <f t="shared" si="1"/>
        <v>Royal City</v>
      </c>
      <c r="E107">
        <v>9771128.3900000006</v>
      </c>
      <c r="F107">
        <v>10437271.5995</v>
      </c>
      <c r="G107">
        <v>1978041.37</v>
      </c>
      <c r="H107">
        <v>12415312.9695</v>
      </c>
    </row>
    <row r="108" spans="1:8" hidden="1" x14ac:dyDescent="0.3">
      <c r="A108" s="6" t="s">
        <v>8</v>
      </c>
      <c r="B108" s="6" t="s">
        <v>580</v>
      </c>
      <c r="D108" t="str">
        <f t="shared" si="1"/>
        <v>Sodic Club House</v>
      </c>
      <c r="E108">
        <v>6271752</v>
      </c>
      <c r="F108">
        <v>4786483.4000000004</v>
      </c>
      <c r="G108">
        <v>652247.67000000004</v>
      </c>
      <c r="H108">
        <v>5438731.0700000003</v>
      </c>
    </row>
    <row r="109" spans="1:8" hidden="1" x14ac:dyDescent="0.3">
      <c r="A109" s="6" t="s">
        <v>581</v>
      </c>
      <c r="B109" s="6" t="s">
        <v>582</v>
      </c>
      <c r="C109" s="6">
        <v>14</v>
      </c>
      <c r="D109" t="str">
        <f t="shared" si="1"/>
        <v>New Heliopolis14</v>
      </c>
      <c r="E109">
        <v>9889428.0500000007</v>
      </c>
      <c r="F109">
        <v>7854991.7000000002</v>
      </c>
      <c r="G109">
        <v>971141.84</v>
      </c>
      <c r="H109">
        <v>8826133.5399999991</v>
      </c>
    </row>
    <row r="110" spans="1:8" hidden="1" x14ac:dyDescent="0.3">
      <c r="A110" s="6" t="s">
        <v>581</v>
      </c>
      <c r="B110" s="6" t="s">
        <v>583</v>
      </c>
      <c r="C110" s="6">
        <v>12</v>
      </c>
      <c r="D110" t="str">
        <f t="shared" si="1"/>
        <v>New Heliopolis12</v>
      </c>
      <c r="E110">
        <v>14257265.949999999</v>
      </c>
      <c r="F110">
        <v>10545252.1</v>
      </c>
      <c r="G110">
        <v>1400063.55</v>
      </c>
      <c r="H110">
        <v>11945315.65</v>
      </c>
    </row>
    <row r="111" spans="1:8" hidden="1" x14ac:dyDescent="0.3">
      <c r="A111" s="6" t="s">
        <v>581</v>
      </c>
      <c r="B111" s="6" t="s">
        <v>584</v>
      </c>
      <c r="C111" s="6">
        <v>11</v>
      </c>
      <c r="D111" t="str">
        <f t="shared" si="1"/>
        <v>New Heliopolis11</v>
      </c>
      <c r="E111">
        <v>6739225.6799999997</v>
      </c>
      <c r="F111">
        <v>1995725.2</v>
      </c>
      <c r="G111">
        <v>246785.55</v>
      </c>
      <c r="H111">
        <v>6468645.3799999999</v>
      </c>
    </row>
    <row r="112" spans="1:8" hidden="1" x14ac:dyDescent="0.3">
      <c r="A112" s="6" t="s">
        <v>581</v>
      </c>
      <c r="B112" s="6" t="s">
        <v>585</v>
      </c>
      <c r="C112" s="6">
        <v>9</v>
      </c>
      <c r="D112" t="str">
        <f t="shared" si="1"/>
        <v>New Heliopolis9</v>
      </c>
      <c r="E112">
        <v>11369259.699999997</v>
      </c>
      <c r="F112">
        <v>9026182.0500000007</v>
      </c>
      <c r="G112">
        <v>1116461.3500000001</v>
      </c>
      <c r="H112">
        <v>10142643.4</v>
      </c>
    </row>
    <row r="113" spans="1:8" hidden="1" x14ac:dyDescent="0.3">
      <c r="A113" s="6" t="s">
        <v>581</v>
      </c>
      <c r="B113" s="6" t="s">
        <v>586</v>
      </c>
      <c r="C113" s="6">
        <v>3</v>
      </c>
      <c r="D113" t="str">
        <f t="shared" si="1"/>
        <v>New Heliopolis3</v>
      </c>
      <c r="E113">
        <v>17434357.5</v>
      </c>
      <c r="F113">
        <v>13932862.5</v>
      </c>
      <c r="G113">
        <v>1712053.95</v>
      </c>
      <c r="H113">
        <v>15644916.449999999</v>
      </c>
    </row>
    <row r="114" spans="1:8" hidden="1" x14ac:dyDescent="0.3">
      <c r="A114" s="6" t="s">
        <v>581</v>
      </c>
      <c r="B114" s="6" t="s">
        <v>587</v>
      </c>
      <c r="C114" s="6">
        <v>2</v>
      </c>
      <c r="D114" t="str">
        <f t="shared" si="1"/>
        <v>New Heliopolis2</v>
      </c>
      <c r="E114">
        <v>1307027.3500000001</v>
      </c>
      <c r="F114">
        <v>427219.65</v>
      </c>
      <c r="G114">
        <v>743412.6</v>
      </c>
      <c r="H114">
        <v>1170632.25</v>
      </c>
    </row>
    <row r="115" spans="1:8" hidden="1" x14ac:dyDescent="0.3">
      <c r="A115" s="6" t="s">
        <v>511</v>
      </c>
      <c r="B115" s="6" t="s">
        <v>588</v>
      </c>
      <c r="D115" t="str">
        <f t="shared" si="1"/>
        <v>Berket Ghelion</v>
      </c>
      <c r="E115">
        <v>783945</v>
      </c>
      <c r="F115">
        <v>468407.13</v>
      </c>
      <c r="G115">
        <v>195986.25</v>
      </c>
      <c r="H115">
        <v>664393.38</v>
      </c>
    </row>
    <row r="116" spans="1:8" hidden="1" x14ac:dyDescent="0.3">
      <c r="A116" s="6" t="s">
        <v>589</v>
      </c>
      <c r="B116" s="6" t="s">
        <v>590</v>
      </c>
      <c r="C116" s="6">
        <v>1</v>
      </c>
      <c r="D116" t="str">
        <f t="shared" si="1"/>
        <v>Barwa and Damac 220 OHTL1</v>
      </c>
      <c r="E116">
        <v>9000846.4700000007</v>
      </c>
      <c r="F116">
        <v>6271671.2000000002</v>
      </c>
      <c r="G116">
        <v>1350127</v>
      </c>
      <c r="H116">
        <v>7621798.2000000002</v>
      </c>
    </row>
    <row r="117" spans="1:8" hidden="1" x14ac:dyDescent="0.3">
      <c r="A117" s="6" t="s">
        <v>488</v>
      </c>
      <c r="B117" s="6" t="s">
        <v>591</v>
      </c>
      <c r="C117" s="6">
        <v>47</v>
      </c>
      <c r="D117" t="str">
        <f t="shared" si="1"/>
        <v>Siemens 6x500/220 KV GIS-MOU47</v>
      </c>
      <c r="E117">
        <v>859781.95</v>
      </c>
      <c r="F117">
        <v>621966.26</v>
      </c>
      <c r="G117">
        <v>128967.29</v>
      </c>
      <c r="H117">
        <v>750933.55</v>
      </c>
    </row>
    <row r="118" spans="1:8" hidden="1" x14ac:dyDescent="0.3">
      <c r="A118" s="6" t="s">
        <v>488</v>
      </c>
      <c r="B118" s="6" t="s">
        <v>592</v>
      </c>
      <c r="D118" t="str">
        <f t="shared" si="1"/>
        <v>Siemens 6x500/220 KV GIS-MOU</v>
      </c>
      <c r="E118">
        <v>65762.69</v>
      </c>
      <c r="F118">
        <v>65762.679999999993</v>
      </c>
      <c r="G118">
        <v>0</v>
      </c>
      <c r="H118">
        <v>65762.679999999993</v>
      </c>
    </row>
    <row r="119" spans="1:8" hidden="1" x14ac:dyDescent="0.3">
      <c r="A119" s="6" t="s">
        <v>493</v>
      </c>
      <c r="B119" s="6" t="s">
        <v>593</v>
      </c>
      <c r="D119" t="str">
        <f t="shared" si="1"/>
        <v>Damac 2x60/22 KV S/S</v>
      </c>
      <c r="E119">
        <v>4981194.2699999996</v>
      </c>
      <c r="F119">
        <v>3221710.1</v>
      </c>
      <c r="G119">
        <v>683140.5</v>
      </c>
      <c r="H119">
        <v>4331774.87</v>
      </c>
    </row>
    <row r="120" spans="1:8" hidden="1" x14ac:dyDescent="0.3">
      <c r="A120" s="6" t="s">
        <v>493</v>
      </c>
      <c r="B120" s="6" t="s">
        <v>594</v>
      </c>
      <c r="C120" s="6">
        <v>29</v>
      </c>
      <c r="D120" t="str">
        <f t="shared" si="1"/>
        <v>Damac 2x60/22 KV S/S29</v>
      </c>
      <c r="E120">
        <v>1921317.79</v>
      </c>
      <c r="F120">
        <v>1359197.92</v>
      </c>
      <c r="G120">
        <v>288197.67</v>
      </c>
      <c r="H120">
        <v>1647395.59</v>
      </c>
    </row>
    <row r="121" spans="1:8" hidden="1" x14ac:dyDescent="0.3">
      <c r="A121" s="6" t="s">
        <v>595</v>
      </c>
      <c r="B121" s="6" t="s">
        <v>596</v>
      </c>
      <c r="D121" t="str">
        <f t="shared" si="1"/>
        <v>Flour project</v>
      </c>
      <c r="E121">
        <v>129525.08500000001</v>
      </c>
      <c r="F121">
        <v>129525.005</v>
      </c>
      <c r="G121">
        <v>0</v>
      </c>
      <c r="H121">
        <v>129525.005</v>
      </c>
    </row>
    <row r="122" spans="1:8" hidden="1" x14ac:dyDescent="0.3">
      <c r="A122" s="6" t="s">
        <v>488</v>
      </c>
      <c r="B122" s="6" t="s">
        <v>597</v>
      </c>
      <c r="C122" s="6">
        <v>45</v>
      </c>
      <c r="D122" t="str">
        <f t="shared" si="1"/>
        <v>Siemens 6x500/220 KV GIS-MOU45</v>
      </c>
      <c r="E122">
        <v>1258161.08</v>
      </c>
      <c r="F122">
        <v>910153.73</v>
      </c>
      <c r="G122">
        <v>188724.16</v>
      </c>
      <c r="H122">
        <v>1098877.8899999999</v>
      </c>
    </row>
    <row r="123" spans="1:8" hidden="1" x14ac:dyDescent="0.3">
      <c r="A123" s="6" t="s">
        <v>490</v>
      </c>
      <c r="B123" s="6" t="s">
        <v>598</v>
      </c>
      <c r="C123" s="6">
        <v>27</v>
      </c>
      <c r="D123" t="str">
        <f t="shared" si="1"/>
        <v>Barwa 2x60/22 KV S/S27</v>
      </c>
      <c r="E123">
        <v>3197424.84</v>
      </c>
      <c r="F123">
        <v>2261955.56</v>
      </c>
      <c r="G123">
        <v>479613.74</v>
      </c>
      <c r="H123">
        <v>2741569.3</v>
      </c>
    </row>
    <row r="124" spans="1:8" hidden="1" x14ac:dyDescent="0.3">
      <c r="A124" s="6" t="s">
        <v>500</v>
      </c>
      <c r="B124" s="6" t="s">
        <v>599</v>
      </c>
      <c r="D124" t="str">
        <f t="shared" si="1"/>
        <v>South Helwan PP (CP-117)</v>
      </c>
      <c r="E124">
        <v>149277.25</v>
      </c>
      <c r="F124">
        <v>133480.54999999999</v>
      </c>
      <c r="G124">
        <v>23555.39</v>
      </c>
      <c r="H124">
        <v>157035.94</v>
      </c>
    </row>
    <row r="125" spans="1:8" hidden="1" x14ac:dyDescent="0.3">
      <c r="A125" s="6" t="s">
        <v>458</v>
      </c>
      <c r="B125" s="6" t="s">
        <v>600</v>
      </c>
      <c r="D125" t="str">
        <f t="shared" si="1"/>
        <v>W Dam PP Phase II (CP-117)</v>
      </c>
      <c r="E125">
        <v>256784.11429999999</v>
      </c>
      <c r="F125">
        <v>229179.82</v>
      </c>
      <c r="G125">
        <v>40443.5</v>
      </c>
      <c r="H125">
        <v>269623.32</v>
      </c>
    </row>
    <row r="126" spans="1:8" hidden="1" x14ac:dyDescent="0.3">
      <c r="A126" s="6" t="s">
        <v>456</v>
      </c>
      <c r="B126" s="6" t="s">
        <v>601</v>
      </c>
      <c r="D126" t="str">
        <f t="shared" si="1"/>
        <v>Al-Shabab PP Phase II (CP-117)</v>
      </c>
      <c r="E126">
        <v>889996.61899999995</v>
      </c>
      <c r="F126">
        <v>794321.98</v>
      </c>
      <c r="G126">
        <v>140174.47</v>
      </c>
      <c r="H126">
        <v>934496.44999999984</v>
      </c>
    </row>
    <row r="127" spans="1:8" hidden="1" x14ac:dyDescent="0.3">
      <c r="A127" s="6" t="s">
        <v>500</v>
      </c>
      <c r="B127" s="6" t="s">
        <v>602</v>
      </c>
      <c r="D127" t="str">
        <f t="shared" si="1"/>
        <v>South Helwan PP (CP-117)</v>
      </c>
      <c r="E127">
        <v>218299.92</v>
      </c>
      <c r="F127">
        <v>217221.36</v>
      </c>
      <c r="G127">
        <v>0</v>
      </c>
      <c r="H127">
        <v>217221.36</v>
      </c>
    </row>
    <row r="128" spans="1:8" hidden="1" x14ac:dyDescent="0.3">
      <c r="A128" s="6" t="s">
        <v>500</v>
      </c>
      <c r="B128" s="6" t="s">
        <v>603</v>
      </c>
      <c r="D128" t="str">
        <f t="shared" si="1"/>
        <v>South Helwan PP (CP-117)</v>
      </c>
      <c r="E128">
        <v>3090453.78</v>
      </c>
      <c r="F128">
        <v>2763418.2399999998</v>
      </c>
      <c r="G128">
        <v>487662.04</v>
      </c>
      <c r="H128">
        <v>3251080.28</v>
      </c>
    </row>
    <row r="129" spans="1:8" hidden="1" x14ac:dyDescent="0.3">
      <c r="A129" s="6" t="s">
        <v>500</v>
      </c>
      <c r="B129" s="6" t="s">
        <v>604</v>
      </c>
      <c r="D129" t="str">
        <f t="shared" si="1"/>
        <v>South Helwan PP (CP-117)</v>
      </c>
      <c r="E129">
        <v>146028.99</v>
      </c>
      <c r="F129">
        <v>130576.02</v>
      </c>
      <c r="G129">
        <v>23042.83</v>
      </c>
      <c r="H129">
        <v>153618.85</v>
      </c>
    </row>
    <row r="130" spans="1:8" hidden="1" x14ac:dyDescent="0.3">
      <c r="A130" s="6" t="s">
        <v>500</v>
      </c>
      <c r="B130" s="6" t="s">
        <v>605</v>
      </c>
      <c r="D130" t="str">
        <f t="shared" si="1"/>
        <v>South Helwan PP (CP-117)</v>
      </c>
      <c r="E130">
        <v>-201244.72</v>
      </c>
      <c r="F130">
        <v>-179948.77</v>
      </c>
      <c r="G130">
        <v>-31755.66</v>
      </c>
      <c r="H130">
        <v>-211704.43</v>
      </c>
    </row>
    <row r="131" spans="1:8" hidden="1" x14ac:dyDescent="0.3">
      <c r="A131" s="6" t="s">
        <v>500</v>
      </c>
      <c r="B131" s="6" t="s">
        <v>606</v>
      </c>
      <c r="D131" t="str">
        <f t="shared" ref="D131:D194" si="2">A131&amp;C131</f>
        <v>South Helwan PP (CP-117)</v>
      </c>
      <c r="E131">
        <v>186278.98</v>
      </c>
      <c r="F131">
        <v>166253.99000000002</v>
      </c>
      <c r="G131">
        <v>29338.94</v>
      </c>
      <c r="H131">
        <v>195592.93000000002</v>
      </c>
    </row>
    <row r="132" spans="1:8" hidden="1" x14ac:dyDescent="0.3">
      <c r="A132" s="6" t="s">
        <v>500</v>
      </c>
      <c r="B132" s="6" t="s">
        <v>607</v>
      </c>
      <c r="D132" t="str">
        <f t="shared" si="2"/>
        <v>South Helwan PP (CP-117)</v>
      </c>
      <c r="E132">
        <v>79351.92</v>
      </c>
      <c r="F132">
        <v>70954.8</v>
      </c>
      <c r="G132">
        <v>12521.44</v>
      </c>
      <c r="H132">
        <v>83476.240000000005</v>
      </c>
    </row>
    <row r="133" spans="1:8" hidden="1" x14ac:dyDescent="0.3">
      <c r="A133" s="6" t="s">
        <v>475</v>
      </c>
      <c r="B133" s="6" t="s">
        <v>608</v>
      </c>
      <c r="D133" t="str">
        <f t="shared" si="2"/>
        <v>Suez Gulf Substation</v>
      </c>
      <c r="E133">
        <v>81842.19</v>
      </c>
      <c r="F133">
        <v>81842.19</v>
      </c>
      <c r="G133">
        <v>0</v>
      </c>
      <c r="H133">
        <v>81842.19</v>
      </c>
    </row>
    <row r="134" spans="1:8" hidden="1" x14ac:dyDescent="0.3">
      <c r="A134" s="6" t="s">
        <v>475</v>
      </c>
      <c r="B134" s="6" t="s">
        <v>609</v>
      </c>
      <c r="D134" t="str">
        <f t="shared" si="2"/>
        <v>Suez Gulf Substation</v>
      </c>
      <c r="E134">
        <v>334563.84000000003</v>
      </c>
      <c r="F134">
        <v>134563.84</v>
      </c>
      <c r="G134">
        <v>0</v>
      </c>
      <c r="H134">
        <v>134563.84</v>
      </c>
    </row>
    <row r="135" spans="1:8" hidden="1" x14ac:dyDescent="0.3">
      <c r="A135" s="6" t="s">
        <v>458</v>
      </c>
      <c r="B135" s="6" t="s">
        <v>610</v>
      </c>
      <c r="D135" t="str">
        <f t="shared" si="2"/>
        <v>W Dam PP Phase II (CP-117)</v>
      </c>
      <c r="E135">
        <v>466026.05710000003</v>
      </c>
      <c r="F135">
        <v>415928.26</v>
      </c>
      <c r="G135">
        <v>73399.100000000006</v>
      </c>
      <c r="H135">
        <v>489327.36000000004</v>
      </c>
    </row>
    <row r="136" spans="1:8" hidden="1" x14ac:dyDescent="0.3">
      <c r="A136" s="6" t="s">
        <v>456</v>
      </c>
      <c r="B136" s="6" t="s">
        <v>611</v>
      </c>
      <c r="D136" t="str">
        <f t="shared" si="2"/>
        <v>Al-Shabab PP Phase II (CP-117)</v>
      </c>
      <c r="E136">
        <v>362995.38099999999</v>
      </c>
      <c r="F136">
        <v>323973.38</v>
      </c>
      <c r="G136">
        <v>57171.77</v>
      </c>
      <c r="H136">
        <v>381145.15000000008</v>
      </c>
    </row>
    <row r="137" spans="1:8" hidden="1" x14ac:dyDescent="0.3">
      <c r="A137" s="6" t="s">
        <v>612</v>
      </c>
      <c r="B137" s="6" t="s">
        <v>613</v>
      </c>
      <c r="C137" s="6">
        <v>7</v>
      </c>
      <c r="D137" t="str">
        <f t="shared" si="2"/>
        <v>Beni Suef ISKRA7</v>
      </c>
      <c r="E137">
        <v>139090.69</v>
      </c>
      <c r="F137">
        <v>118227.09</v>
      </c>
      <c r="G137">
        <v>20863.599999999999</v>
      </c>
      <c r="H137">
        <v>139090.69</v>
      </c>
    </row>
    <row r="138" spans="1:8" hidden="1" x14ac:dyDescent="0.3">
      <c r="A138" s="6" t="s">
        <v>502</v>
      </c>
      <c r="B138" s="6" t="s">
        <v>614</v>
      </c>
      <c r="D138" t="str">
        <f t="shared" si="2"/>
        <v>Abu Qir PP (CP-118)</v>
      </c>
      <c r="E138">
        <v>528790.93999999994</v>
      </c>
      <c r="F138">
        <v>528790.93999999994</v>
      </c>
      <c r="G138">
        <v>0</v>
      </c>
      <c r="H138">
        <v>528790.93999999994</v>
      </c>
    </row>
    <row r="139" spans="1:8" hidden="1" x14ac:dyDescent="0.3">
      <c r="A139" s="6" t="s">
        <v>615</v>
      </c>
      <c r="B139" s="6" t="s">
        <v>616</v>
      </c>
      <c r="D139" t="str">
        <f t="shared" si="2"/>
        <v>Apache Electrical Works</v>
      </c>
      <c r="E139">
        <v>82071.34</v>
      </c>
      <c r="F139">
        <v>82071.34</v>
      </c>
      <c r="G139">
        <v>0</v>
      </c>
      <c r="H139">
        <v>82071.34</v>
      </c>
    </row>
    <row r="140" spans="1:8" hidden="1" x14ac:dyDescent="0.3">
      <c r="A140" s="6" t="s">
        <v>524</v>
      </c>
      <c r="B140" s="6" t="s">
        <v>617</v>
      </c>
      <c r="D140" t="str">
        <f t="shared" si="2"/>
        <v>Beni Suef Substation R61</v>
      </c>
      <c r="E140">
        <v>10654535</v>
      </c>
      <c r="F140">
        <v>7387528.75</v>
      </c>
      <c r="G140">
        <v>2639340.9</v>
      </c>
      <c r="H140">
        <v>10026869.65</v>
      </c>
    </row>
    <row r="141" spans="1:8" hidden="1" x14ac:dyDescent="0.3">
      <c r="A141" s="6" t="s">
        <v>8</v>
      </c>
      <c r="B141" s="6" t="s">
        <v>618</v>
      </c>
      <c r="D141" t="str">
        <f t="shared" si="2"/>
        <v>Sodic Club House</v>
      </c>
      <c r="E141">
        <v>4559187</v>
      </c>
      <c r="F141">
        <v>2843967.14</v>
      </c>
      <c r="G141">
        <v>3462410.52</v>
      </c>
      <c r="H141">
        <v>6306377.6600000001</v>
      </c>
    </row>
    <row r="142" spans="1:8" hidden="1" x14ac:dyDescent="0.3">
      <c r="A142" s="6" t="s">
        <v>619</v>
      </c>
      <c r="B142" s="6" t="s">
        <v>620</v>
      </c>
      <c r="D142" t="str">
        <f t="shared" si="2"/>
        <v>Tunnel of Sokhna Road</v>
      </c>
      <c r="E142">
        <v>1226927.69</v>
      </c>
      <c r="F142">
        <v>2871215</v>
      </c>
      <c r="G142">
        <v>567657.25</v>
      </c>
      <c r="H142">
        <v>3438872.25</v>
      </c>
    </row>
    <row r="143" spans="1:8" hidden="1" x14ac:dyDescent="0.3">
      <c r="A143" s="6" t="s">
        <v>532</v>
      </c>
      <c r="B143" s="6" t="s">
        <v>621</v>
      </c>
      <c r="D143" t="str">
        <f t="shared" si="2"/>
        <v>Al Mostathmreen GIS Substation</v>
      </c>
      <c r="E143">
        <v>1714985</v>
      </c>
      <c r="F143">
        <v>1277663.74</v>
      </c>
      <c r="G143">
        <v>257247.8</v>
      </c>
      <c r="H143">
        <v>1534911.54</v>
      </c>
    </row>
    <row r="144" spans="1:8" hidden="1" x14ac:dyDescent="0.3">
      <c r="A144" s="6" t="s">
        <v>622</v>
      </c>
      <c r="B144" s="6" t="s">
        <v>623</v>
      </c>
      <c r="D144" t="str">
        <f t="shared" si="2"/>
        <v>Ghana</v>
      </c>
      <c r="E144">
        <v>281189.93</v>
      </c>
      <c r="F144">
        <v>281187.43</v>
      </c>
      <c r="G144">
        <v>0</v>
      </c>
      <c r="H144">
        <v>281187.43</v>
      </c>
    </row>
    <row r="145" spans="1:8" hidden="1" x14ac:dyDescent="0.3">
      <c r="A145" s="6" t="s">
        <v>458</v>
      </c>
      <c r="B145" s="6" t="s">
        <v>624</v>
      </c>
      <c r="D145" t="str">
        <f t="shared" si="2"/>
        <v>W Dam PP Phase II (CP-117)</v>
      </c>
      <c r="E145">
        <v>70239.86</v>
      </c>
      <c r="F145">
        <v>70239.86</v>
      </c>
      <c r="G145">
        <v>0</v>
      </c>
      <c r="H145">
        <v>70239.86</v>
      </c>
    </row>
    <row r="146" spans="1:8" hidden="1" x14ac:dyDescent="0.3">
      <c r="A146" s="6" t="s">
        <v>500</v>
      </c>
      <c r="B146" s="6" t="s">
        <v>625</v>
      </c>
      <c r="D146" t="str">
        <f t="shared" si="2"/>
        <v>South Helwan PP (CP-117)</v>
      </c>
      <c r="E146">
        <v>18669.41</v>
      </c>
      <c r="F146">
        <v>18669.41</v>
      </c>
      <c r="G146">
        <v>0</v>
      </c>
      <c r="H146">
        <v>18669.41</v>
      </c>
    </row>
    <row r="147" spans="1:8" hidden="1" x14ac:dyDescent="0.3">
      <c r="A147" s="6" t="s">
        <v>432</v>
      </c>
      <c r="B147" s="6" t="s">
        <v>626</v>
      </c>
      <c r="D147" t="str">
        <f t="shared" si="2"/>
        <v>EMAAR-PKG#62-UPTOWN</v>
      </c>
      <c r="E147">
        <v>3571360</v>
      </c>
      <c r="F147">
        <v>2126676.8199999998</v>
      </c>
      <c r="G147">
        <v>1395651.53</v>
      </c>
      <c r="H147">
        <v>3522328.35</v>
      </c>
    </row>
    <row r="148" spans="1:8" hidden="1" x14ac:dyDescent="0.3">
      <c r="A148" s="6" t="s">
        <v>475</v>
      </c>
      <c r="B148" s="6" t="s">
        <v>627</v>
      </c>
      <c r="D148" t="str">
        <f t="shared" si="2"/>
        <v>Suez Gulf Substation</v>
      </c>
      <c r="E148">
        <v>4048783.0476000002</v>
      </c>
      <c r="F148">
        <v>3902894.09</v>
      </c>
      <c r="G148">
        <v>348328.11</v>
      </c>
      <c r="H148">
        <v>4251222.2</v>
      </c>
    </row>
    <row r="149" spans="1:8" hidden="1" x14ac:dyDescent="0.3">
      <c r="A149" s="6" t="s">
        <v>628</v>
      </c>
      <c r="B149" s="6" t="s">
        <v>629</v>
      </c>
      <c r="C149" s="6">
        <v>1</v>
      </c>
      <c r="D149" t="str">
        <f t="shared" si="2"/>
        <v>Military 110 Kayan Project1</v>
      </c>
      <c r="E149">
        <v>91633182.599999994</v>
      </c>
      <c r="F149">
        <v>64333443.950000003</v>
      </c>
      <c r="G149">
        <v>0</v>
      </c>
      <c r="H149">
        <v>64333443.950000003</v>
      </c>
    </row>
    <row r="150" spans="1:8" hidden="1" x14ac:dyDescent="0.3">
      <c r="A150" s="6" t="s">
        <v>524</v>
      </c>
      <c r="B150" s="6" t="s">
        <v>630</v>
      </c>
      <c r="D150" t="str">
        <f t="shared" si="2"/>
        <v>Beni Suef Substation R61</v>
      </c>
      <c r="E150">
        <v>6009985</v>
      </c>
      <c r="F150">
        <v>3530944.84</v>
      </c>
      <c r="G150">
        <v>1330933.1599999999</v>
      </c>
      <c r="H150">
        <v>4861878</v>
      </c>
    </row>
    <row r="151" spans="1:8" hidden="1" x14ac:dyDescent="0.3">
      <c r="A151" s="6" t="s">
        <v>589</v>
      </c>
      <c r="B151" s="6" t="s">
        <v>631</v>
      </c>
      <c r="C151" s="6">
        <v>2</v>
      </c>
      <c r="D151" t="str">
        <f t="shared" si="2"/>
        <v>Barwa and Damac 220 OHTL2</v>
      </c>
      <c r="E151">
        <v>6435005.7300000004</v>
      </c>
      <c r="F151">
        <v>4809754.2799999993</v>
      </c>
      <c r="G151">
        <v>965250.9</v>
      </c>
      <c r="H151">
        <v>5775005.1799999997</v>
      </c>
    </row>
    <row r="152" spans="1:8" hidden="1" x14ac:dyDescent="0.3">
      <c r="A152" s="6" t="s">
        <v>632</v>
      </c>
      <c r="B152" s="6" t="s">
        <v>633</v>
      </c>
      <c r="D152" t="str">
        <f t="shared" si="2"/>
        <v>Kuraimate - Samalot 500KV</v>
      </c>
      <c r="E152">
        <v>22053.599999999999</v>
      </c>
      <c r="F152">
        <v>22053.599999999999</v>
      </c>
      <c r="G152">
        <v>0</v>
      </c>
      <c r="H152">
        <v>22053.599999999999</v>
      </c>
    </row>
    <row r="153" spans="1:8" hidden="1" x14ac:dyDescent="0.3">
      <c r="A153" s="6" t="s">
        <v>456</v>
      </c>
      <c r="B153" s="6" t="s">
        <v>634</v>
      </c>
      <c r="D153" t="str">
        <f t="shared" si="2"/>
        <v>Al-Shabab PP Phase II (CP-117)</v>
      </c>
      <c r="E153">
        <v>873061.28</v>
      </c>
      <c r="F153">
        <v>0</v>
      </c>
      <c r="G153">
        <v>0</v>
      </c>
      <c r="H153">
        <v>873061.28</v>
      </c>
    </row>
    <row r="154" spans="1:8" hidden="1" x14ac:dyDescent="0.3">
      <c r="A154" s="6" t="s">
        <v>475</v>
      </c>
      <c r="B154" s="6" t="s">
        <v>635</v>
      </c>
      <c r="C154" s="6">
        <v>2</v>
      </c>
      <c r="D154" t="str">
        <f t="shared" si="2"/>
        <v>Suez Gulf Substation2</v>
      </c>
      <c r="E154">
        <v>71428.571400000001</v>
      </c>
      <c r="F154">
        <v>67500</v>
      </c>
      <c r="G154">
        <v>7500</v>
      </c>
      <c r="H154">
        <v>75000</v>
      </c>
    </row>
    <row r="155" spans="1:8" hidden="1" x14ac:dyDescent="0.3">
      <c r="A155" s="6" t="s">
        <v>432</v>
      </c>
      <c r="B155" s="6" t="s">
        <v>636</v>
      </c>
      <c r="D155" t="str">
        <f t="shared" si="2"/>
        <v>EMAAR-PKG#62-UPTOWN</v>
      </c>
      <c r="E155">
        <v>2975812</v>
      </c>
      <c r="F155">
        <v>1863217.83</v>
      </c>
      <c r="G155">
        <v>1071738.8700000001</v>
      </c>
      <c r="H155">
        <v>2934956.6999999997</v>
      </c>
    </row>
    <row r="156" spans="1:8" hidden="1" x14ac:dyDescent="0.3">
      <c r="A156" s="6" t="s">
        <v>9</v>
      </c>
      <c r="B156" s="6" t="s">
        <v>637</v>
      </c>
      <c r="D156" t="str">
        <f t="shared" si="2"/>
        <v>Royal City</v>
      </c>
      <c r="E156">
        <v>4721022</v>
      </c>
      <c r="F156">
        <v>4894014.7700000005</v>
      </c>
      <c r="G156">
        <v>930098.25</v>
      </c>
      <c r="H156">
        <v>5824113.0199999996</v>
      </c>
    </row>
    <row r="157" spans="1:8" hidden="1" x14ac:dyDescent="0.3">
      <c r="A157" s="6" t="s">
        <v>532</v>
      </c>
      <c r="B157" s="6" t="s">
        <v>638</v>
      </c>
      <c r="D157" t="str">
        <f t="shared" si="2"/>
        <v>Al Mostathmreen GIS Substation</v>
      </c>
      <c r="E157">
        <v>1411925</v>
      </c>
      <c r="F157">
        <v>1083124.51</v>
      </c>
      <c r="G157">
        <v>211788.86</v>
      </c>
      <c r="H157">
        <v>1294913.3700000001</v>
      </c>
    </row>
    <row r="158" spans="1:8" hidden="1" x14ac:dyDescent="0.3">
      <c r="A158" s="6" t="s">
        <v>622</v>
      </c>
      <c r="B158" s="6" t="s">
        <v>639</v>
      </c>
      <c r="D158" t="str">
        <f t="shared" si="2"/>
        <v>Ghana</v>
      </c>
      <c r="E158">
        <v>117167.53</v>
      </c>
      <c r="F158">
        <v>117165.03</v>
      </c>
      <c r="G158">
        <v>0</v>
      </c>
      <c r="H158">
        <v>117165.03</v>
      </c>
    </row>
    <row r="159" spans="1:8" hidden="1" x14ac:dyDescent="0.3">
      <c r="A159" s="6" t="s">
        <v>453</v>
      </c>
      <c r="B159" s="6" t="s">
        <v>640</v>
      </c>
      <c r="C159" s="6">
        <v>132</v>
      </c>
      <c r="D159" t="str">
        <f t="shared" si="2"/>
        <v>Kuwait132</v>
      </c>
      <c r="E159">
        <v>46009.19</v>
      </c>
      <c r="F159">
        <v>34506.880000000005</v>
      </c>
      <c r="G159">
        <v>0</v>
      </c>
      <c r="H159">
        <v>34506.879999999997</v>
      </c>
    </row>
    <row r="160" spans="1:8" hidden="1" x14ac:dyDescent="0.3">
      <c r="A160" s="6" t="s">
        <v>641</v>
      </c>
      <c r="B160" s="6" t="s">
        <v>642</v>
      </c>
      <c r="D160" t="str">
        <f t="shared" si="2"/>
        <v>Amal Bridge Lock &amp; Load</v>
      </c>
      <c r="E160">
        <v>18987162</v>
      </c>
      <c r="F160">
        <v>7381482.3999999994</v>
      </c>
      <c r="G160">
        <v>6000000</v>
      </c>
      <c r="H160">
        <v>17910234.199999999</v>
      </c>
    </row>
    <row r="161" spans="1:8" hidden="1" x14ac:dyDescent="0.3">
      <c r="A161" s="6" t="s">
        <v>456</v>
      </c>
      <c r="B161" s="6" t="s">
        <v>643</v>
      </c>
      <c r="D161" t="str">
        <f t="shared" si="2"/>
        <v>Al-Shabab PP Phase II (CP-117)</v>
      </c>
      <c r="E161">
        <v>340212.30479999998</v>
      </c>
      <c r="F161">
        <v>303639.48</v>
      </c>
      <c r="G161">
        <v>53583.44</v>
      </c>
      <c r="H161">
        <v>357222.92</v>
      </c>
    </row>
    <row r="162" spans="1:8" hidden="1" x14ac:dyDescent="0.3">
      <c r="A162" s="6" t="s">
        <v>456</v>
      </c>
      <c r="B162" s="6" t="s">
        <v>644</v>
      </c>
      <c r="D162" t="str">
        <f t="shared" si="2"/>
        <v>Al-Shabab PP Phase II (CP-117)</v>
      </c>
      <c r="E162">
        <v>2478340.69</v>
      </c>
      <c r="F162">
        <v>2211919.06</v>
      </c>
      <c r="G162">
        <v>390338.66</v>
      </c>
      <c r="H162">
        <v>2602257.7200000002</v>
      </c>
    </row>
    <row r="163" spans="1:8" hidden="1" x14ac:dyDescent="0.3">
      <c r="A163" s="6" t="s">
        <v>456</v>
      </c>
      <c r="B163" s="6" t="s">
        <v>645</v>
      </c>
      <c r="D163" t="str">
        <f t="shared" si="2"/>
        <v>Al-Shabab PP Phase II (CP-117)</v>
      </c>
      <c r="E163">
        <v>2580132</v>
      </c>
      <c r="F163">
        <v>0</v>
      </c>
      <c r="G163">
        <v>0</v>
      </c>
      <c r="H163">
        <v>2709138.6</v>
      </c>
    </row>
    <row r="164" spans="1:8" hidden="1" x14ac:dyDescent="0.3">
      <c r="A164" s="6" t="s">
        <v>646</v>
      </c>
      <c r="B164" s="6" t="s">
        <v>647</v>
      </c>
      <c r="C164" s="6">
        <v>41</v>
      </c>
      <c r="D164" t="str">
        <f t="shared" si="2"/>
        <v>Akhmem Assiut41</v>
      </c>
      <c r="E164">
        <v>2815401.73</v>
      </c>
      <c r="F164">
        <v>2139705.31</v>
      </c>
      <c r="G164">
        <v>422310.26</v>
      </c>
      <c r="H164">
        <v>2562015.5699999998</v>
      </c>
    </row>
    <row r="165" spans="1:8" hidden="1" x14ac:dyDescent="0.3">
      <c r="A165" s="6" t="s">
        <v>646</v>
      </c>
      <c r="B165" s="6" t="s">
        <v>648</v>
      </c>
      <c r="C165" s="6">
        <v>29</v>
      </c>
      <c r="D165" t="str">
        <f t="shared" si="2"/>
        <v>Akhmem Assiut29</v>
      </c>
      <c r="E165">
        <v>4146362.8899999997</v>
      </c>
      <c r="F165">
        <v>2466556.9999999995</v>
      </c>
      <c r="G165">
        <v>621954.43999999994</v>
      </c>
      <c r="H165">
        <v>3088511.44</v>
      </c>
    </row>
    <row r="166" spans="1:8" hidden="1" x14ac:dyDescent="0.3">
      <c r="A166" s="6" t="s">
        <v>646</v>
      </c>
      <c r="B166" s="6" t="s">
        <v>649</v>
      </c>
      <c r="C166" s="6">
        <v>23</v>
      </c>
      <c r="D166" t="str">
        <f t="shared" si="2"/>
        <v>Akhmem Assiut23</v>
      </c>
      <c r="E166">
        <v>13770214.330000002</v>
      </c>
      <c r="F166">
        <v>10946791.690000001</v>
      </c>
      <c r="G166">
        <v>2065532.15</v>
      </c>
      <c r="H166">
        <v>13012323.84</v>
      </c>
    </row>
    <row r="167" spans="1:8" hidden="1" x14ac:dyDescent="0.3">
      <c r="A167" s="6" t="s">
        <v>646</v>
      </c>
      <c r="B167" s="6" t="s">
        <v>650</v>
      </c>
      <c r="C167" s="6">
        <v>1</v>
      </c>
      <c r="D167" t="str">
        <f t="shared" si="2"/>
        <v>Akhmem Assiut1</v>
      </c>
      <c r="E167">
        <v>54753996.060799994</v>
      </c>
      <c r="F167">
        <v>32578627.610799998</v>
      </c>
      <c r="G167">
        <v>8213099.4199999999</v>
      </c>
      <c r="H167">
        <v>40791727.0308</v>
      </c>
    </row>
    <row r="168" spans="1:8" hidden="1" x14ac:dyDescent="0.3">
      <c r="A168" s="6" t="s">
        <v>651</v>
      </c>
      <c r="B168" s="6" t="s">
        <v>652</v>
      </c>
      <c r="C168" s="6">
        <v>42</v>
      </c>
      <c r="D168" t="str">
        <f t="shared" si="2"/>
        <v>Akhmem - Qena42</v>
      </c>
      <c r="E168">
        <v>11371428.68</v>
      </c>
      <c r="F168">
        <v>7902614.0199999996</v>
      </c>
      <c r="G168">
        <v>1705714.3</v>
      </c>
      <c r="H168">
        <v>9608328.3200000003</v>
      </c>
    </row>
    <row r="169" spans="1:8" hidden="1" x14ac:dyDescent="0.3">
      <c r="A169" s="6" t="s">
        <v>651</v>
      </c>
      <c r="B169" s="6" t="s">
        <v>653</v>
      </c>
      <c r="C169" s="6">
        <v>31</v>
      </c>
      <c r="D169" t="str">
        <f t="shared" si="2"/>
        <v>Akhmem - Qena31</v>
      </c>
      <c r="E169">
        <v>6426120.1900000004</v>
      </c>
      <c r="F169">
        <v>4466153.53</v>
      </c>
      <c r="G169">
        <v>963918.03</v>
      </c>
      <c r="H169">
        <v>5430071.5599999996</v>
      </c>
    </row>
    <row r="170" spans="1:8" hidden="1" x14ac:dyDescent="0.3">
      <c r="A170" s="6" t="s">
        <v>651</v>
      </c>
      <c r="B170" s="6" t="s">
        <v>654</v>
      </c>
      <c r="C170" s="6">
        <v>24</v>
      </c>
      <c r="D170" t="str">
        <f t="shared" si="2"/>
        <v>Akhmem - Qena24</v>
      </c>
      <c r="E170">
        <v>697914.13</v>
      </c>
      <c r="F170">
        <v>554841.7300000001</v>
      </c>
      <c r="G170">
        <v>104687.12</v>
      </c>
      <c r="H170">
        <v>659528.85</v>
      </c>
    </row>
    <row r="171" spans="1:8" hidden="1" x14ac:dyDescent="0.3">
      <c r="A171" s="6" t="s">
        <v>651</v>
      </c>
      <c r="B171" s="6" t="s">
        <v>655</v>
      </c>
      <c r="C171" s="6">
        <v>19</v>
      </c>
      <c r="D171" t="str">
        <f t="shared" si="2"/>
        <v>Akhmem - Qena19</v>
      </c>
      <c r="E171">
        <v>7654643.1500000004</v>
      </c>
      <c r="F171">
        <v>6085441.2999999998</v>
      </c>
      <c r="G171">
        <v>1148196.47</v>
      </c>
      <c r="H171">
        <v>7233637.7699999986</v>
      </c>
    </row>
    <row r="172" spans="1:8" hidden="1" x14ac:dyDescent="0.3">
      <c r="A172" s="6" t="s">
        <v>651</v>
      </c>
      <c r="B172" s="6" t="s">
        <v>656</v>
      </c>
      <c r="C172" s="6">
        <v>13</v>
      </c>
      <c r="D172" t="str">
        <f t="shared" si="2"/>
        <v>Akhmem - Qena13</v>
      </c>
      <c r="E172">
        <v>22634732.329999998</v>
      </c>
      <c r="F172">
        <v>17994612.210000001</v>
      </c>
      <c r="G172">
        <v>3395209.85</v>
      </c>
      <c r="H172">
        <v>21389822.059999999</v>
      </c>
    </row>
    <row r="173" spans="1:8" hidden="1" x14ac:dyDescent="0.3">
      <c r="A173" s="6" t="s">
        <v>657</v>
      </c>
      <c r="B173" s="6" t="s">
        <v>658</v>
      </c>
      <c r="C173" s="6">
        <v>24</v>
      </c>
      <c r="D173" t="str">
        <f t="shared" si="2"/>
        <v>Bani Suef Old Substation24</v>
      </c>
      <c r="E173">
        <v>7945021</v>
      </c>
      <c r="F173">
        <v>21570743.940000001</v>
      </c>
      <c r="G173">
        <v>0</v>
      </c>
      <c r="H173">
        <v>21645237.440000001</v>
      </c>
    </row>
    <row r="174" spans="1:8" hidden="1" x14ac:dyDescent="0.3">
      <c r="A174" s="6" t="s">
        <v>458</v>
      </c>
      <c r="B174" s="6" t="s">
        <v>659</v>
      </c>
      <c r="D174" t="str">
        <f t="shared" si="2"/>
        <v>W Dam PP Phase II (CP-117)</v>
      </c>
      <c r="E174">
        <v>730604.41900000011</v>
      </c>
      <c r="F174">
        <v>652064.43999999994</v>
      </c>
      <c r="G174">
        <v>115070.2</v>
      </c>
      <c r="H174">
        <v>767134.64</v>
      </c>
    </row>
    <row r="175" spans="1:8" hidden="1" x14ac:dyDescent="0.3">
      <c r="A175" s="6" t="s">
        <v>458</v>
      </c>
      <c r="B175" s="6" t="s">
        <v>660</v>
      </c>
      <c r="D175" t="str">
        <f t="shared" si="2"/>
        <v>W Dam PP Phase II (CP-117)</v>
      </c>
      <c r="E175">
        <v>837248.13329999999</v>
      </c>
      <c r="F175">
        <v>747243.96</v>
      </c>
      <c r="G175">
        <v>131866.57999999999</v>
      </c>
      <c r="H175">
        <v>879110.54</v>
      </c>
    </row>
    <row r="176" spans="1:8" hidden="1" x14ac:dyDescent="0.3">
      <c r="A176" s="6" t="s">
        <v>500</v>
      </c>
      <c r="B176" s="6" t="s">
        <v>661</v>
      </c>
      <c r="D176" t="str">
        <f t="shared" si="2"/>
        <v>South Helwan PP (CP-117)</v>
      </c>
      <c r="E176">
        <v>135908.81</v>
      </c>
      <c r="F176">
        <v>121526.78</v>
      </c>
      <c r="G176">
        <v>21445.9</v>
      </c>
      <c r="H176">
        <v>142972.68</v>
      </c>
    </row>
    <row r="177" spans="1:8" hidden="1" x14ac:dyDescent="0.3">
      <c r="A177" s="6" t="s">
        <v>432</v>
      </c>
      <c r="B177" s="6" t="s">
        <v>662</v>
      </c>
      <c r="D177" t="str">
        <f t="shared" si="2"/>
        <v>EMAAR-PKG#62-UPTOWN</v>
      </c>
      <c r="E177">
        <v>136616.41</v>
      </c>
      <c r="F177">
        <v>135307.5</v>
      </c>
      <c r="G177">
        <v>0</v>
      </c>
      <c r="H177">
        <v>135307.5</v>
      </c>
    </row>
    <row r="178" spans="1:8" hidden="1" x14ac:dyDescent="0.3">
      <c r="A178" s="6" t="s">
        <v>8</v>
      </c>
      <c r="B178" s="6" t="s">
        <v>663</v>
      </c>
      <c r="C178" s="6">
        <v>25</v>
      </c>
      <c r="D178" t="str">
        <f t="shared" si="2"/>
        <v>Sodic Club House25</v>
      </c>
      <c r="E178">
        <v>1334415.96</v>
      </c>
      <c r="F178">
        <v>992455.08799999999</v>
      </c>
      <c r="G178">
        <v>367373.93</v>
      </c>
      <c r="H178">
        <v>1359829.0179999999</v>
      </c>
    </row>
    <row r="179" spans="1:8" hidden="1" x14ac:dyDescent="0.3">
      <c r="A179" s="6" t="s">
        <v>431</v>
      </c>
      <c r="B179" s="6" t="s">
        <v>664</v>
      </c>
      <c r="D179" t="str">
        <f t="shared" si="2"/>
        <v>EMAAR-PKG#53-UPTOWN</v>
      </c>
      <c r="E179">
        <v>11200624.220000001</v>
      </c>
      <c r="F179">
        <v>10524733.289999999</v>
      </c>
      <c r="G179">
        <v>1975581.31</v>
      </c>
      <c r="H179">
        <v>12500314.6</v>
      </c>
    </row>
    <row r="180" spans="1:8" hidden="1" x14ac:dyDescent="0.3">
      <c r="A180" s="6" t="s">
        <v>488</v>
      </c>
      <c r="B180" s="6" t="s">
        <v>665</v>
      </c>
      <c r="D180" t="str">
        <f t="shared" si="2"/>
        <v>Siemens 6x500/220 KV GIS-MOU</v>
      </c>
      <c r="E180">
        <v>3027063.98</v>
      </c>
      <c r="F180">
        <v>3027063.98</v>
      </c>
      <c r="G180">
        <v>0</v>
      </c>
      <c r="H180">
        <v>3027063.98</v>
      </c>
    </row>
    <row r="181" spans="1:8" hidden="1" x14ac:dyDescent="0.3">
      <c r="A181" s="6" t="s">
        <v>516</v>
      </c>
      <c r="B181" s="6" t="s">
        <v>666</v>
      </c>
      <c r="D181" t="str">
        <f t="shared" si="2"/>
        <v>Ismailiya East Substation</v>
      </c>
      <c r="E181">
        <v>4449390</v>
      </c>
      <c r="F181">
        <v>3314795.55</v>
      </c>
      <c r="G181">
        <v>667408.5</v>
      </c>
      <c r="H181">
        <v>3982204.0499999993</v>
      </c>
    </row>
    <row r="182" spans="1:8" hidden="1" x14ac:dyDescent="0.3">
      <c r="A182" s="6" t="s">
        <v>622</v>
      </c>
      <c r="B182" s="6" t="s">
        <v>667</v>
      </c>
      <c r="D182" t="str">
        <f t="shared" si="2"/>
        <v>Ghana</v>
      </c>
      <c r="E182">
        <v>597383.56999999995</v>
      </c>
      <c r="F182">
        <v>597369.06999999995</v>
      </c>
      <c r="G182">
        <v>0</v>
      </c>
      <c r="H182">
        <v>597369.06999999995</v>
      </c>
    </row>
    <row r="183" spans="1:8" hidden="1" x14ac:dyDescent="0.3">
      <c r="A183" s="6" t="s">
        <v>8</v>
      </c>
      <c r="B183" s="6" t="s">
        <v>668</v>
      </c>
      <c r="C183" s="6">
        <v>29</v>
      </c>
      <c r="D183" t="str">
        <f t="shared" si="2"/>
        <v>Sodic Club House29</v>
      </c>
      <c r="E183">
        <v>6355200.4900000012</v>
      </c>
      <c r="F183">
        <v>6349192.7244999995</v>
      </c>
      <c r="G183">
        <v>1525799.46</v>
      </c>
      <c r="H183">
        <v>7874992.1844999995</v>
      </c>
    </row>
    <row r="184" spans="1:8" hidden="1" x14ac:dyDescent="0.3">
      <c r="A184" s="6" t="s">
        <v>486</v>
      </c>
      <c r="B184" s="6" t="s">
        <v>669</v>
      </c>
      <c r="C184" s="6">
        <v>101</v>
      </c>
      <c r="D184" t="str">
        <f t="shared" si="2"/>
        <v>Abou El Matameer and Sammanoud101</v>
      </c>
      <c r="E184">
        <v>1134164.257</v>
      </c>
      <c r="F184">
        <v>814759.37489999994</v>
      </c>
      <c r="G184">
        <v>170124.64</v>
      </c>
      <c r="H184">
        <v>984884.01489999995</v>
      </c>
    </row>
    <row r="185" spans="1:8" hidden="1" x14ac:dyDescent="0.3">
      <c r="A185" s="6" t="s">
        <v>486</v>
      </c>
      <c r="B185" s="6" t="s">
        <v>670</v>
      </c>
      <c r="C185" s="6">
        <v>102</v>
      </c>
      <c r="D185" t="str">
        <f t="shared" si="2"/>
        <v>Abou El Matameer and Sammanoud102</v>
      </c>
      <c r="E185">
        <v>4372281.3099999996</v>
      </c>
      <c r="F185">
        <v>3578275.03</v>
      </c>
      <c r="G185">
        <v>655842.19999999995</v>
      </c>
      <c r="H185">
        <v>4234117.2300000004</v>
      </c>
    </row>
    <row r="186" spans="1:8" hidden="1" x14ac:dyDescent="0.3">
      <c r="A186" s="6" t="s">
        <v>486</v>
      </c>
      <c r="B186" s="6" t="s">
        <v>671</v>
      </c>
      <c r="C186" s="6">
        <v>90</v>
      </c>
      <c r="D186" t="str">
        <f t="shared" si="2"/>
        <v>Abou El Matameer and Sammanoud90</v>
      </c>
      <c r="E186">
        <v>2776641.7</v>
      </c>
      <c r="F186">
        <v>1994739.3900000001</v>
      </c>
      <c r="G186">
        <v>416496.26</v>
      </c>
      <c r="H186">
        <v>2411235.65</v>
      </c>
    </row>
    <row r="187" spans="1:8" hidden="1" x14ac:dyDescent="0.3">
      <c r="A187" s="6" t="s">
        <v>486</v>
      </c>
      <c r="B187" s="6" t="s">
        <v>672</v>
      </c>
      <c r="C187" s="6">
        <v>89</v>
      </c>
      <c r="D187" t="str">
        <f t="shared" si="2"/>
        <v>Abou El Matameer and Sammanoud89</v>
      </c>
      <c r="E187">
        <v>2696183.68</v>
      </c>
      <c r="F187">
        <v>1936938.3499999999</v>
      </c>
      <c r="G187">
        <v>404427.55</v>
      </c>
      <c r="H187">
        <v>2341365.9</v>
      </c>
    </row>
    <row r="188" spans="1:8" hidden="1" x14ac:dyDescent="0.3">
      <c r="A188" s="6" t="s">
        <v>486</v>
      </c>
      <c r="B188" s="6" t="s">
        <v>673</v>
      </c>
      <c r="D188" t="str">
        <f t="shared" si="2"/>
        <v>Abou El Matameer and Sammanoud</v>
      </c>
      <c r="E188">
        <v>22131315.02</v>
      </c>
      <c r="F188">
        <v>16009793.279999999</v>
      </c>
      <c r="G188">
        <v>3319697.25</v>
      </c>
      <c r="H188">
        <v>19329490.530000001</v>
      </c>
    </row>
    <row r="189" spans="1:8" hidden="1" x14ac:dyDescent="0.3">
      <c r="A189" s="6" t="s">
        <v>674</v>
      </c>
      <c r="B189" s="6" t="s">
        <v>675</v>
      </c>
      <c r="C189" s="6">
        <v>14</v>
      </c>
      <c r="D189" t="str">
        <f t="shared" si="2"/>
        <v>El Mostakbal City Project14</v>
      </c>
      <c r="E189">
        <v>24883709.070000004</v>
      </c>
      <c r="F189">
        <v>19537665</v>
      </c>
      <c r="G189">
        <v>5225578.9000000004</v>
      </c>
      <c r="H189">
        <v>24763243.899999995</v>
      </c>
    </row>
    <row r="190" spans="1:8" hidden="1" x14ac:dyDescent="0.3">
      <c r="A190" s="6" t="s">
        <v>674</v>
      </c>
      <c r="B190" s="6" t="s">
        <v>676</v>
      </c>
      <c r="C190" s="6">
        <v>13</v>
      </c>
      <c r="D190" t="str">
        <f t="shared" si="2"/>
        <v>El Mostakbal City Project13</v>
      </c>
      <c r="E190">
        <v>56614142.399999999</v>
      </c>
      <c r="F190">
        <v>46989738.199999996</v>
      </c>
      <c r="G190">
        <v>11888969.9</v>
      </c>
      <c r="H190">
        <v>58878708.100000001</v>
      </c>
    </row>
    <row r="191" spans="1:8" hidden="1" x14ac:dyDescent="0.3">
      <c r="A191" s="6" t="s">
        <v>431</v>
      </c>
      <c r="B191" s="6" t="s">
        <v>677</v>
      </c>
      <c r="D191" t="str">
        <f t="shared" si="2"/>
        <v>EMAAR-PKG#53-UPTOWN</v>
      </c>
      <c r="E191">
        <v>18120127</v>
      </c>
      <c r="F191">
        <v>14111649.089999998</v>
      </c>
      <c r="G191">
        <v>2646190.12</v>
      </c>
      <c r="H191">
        <v>16757839.210000005</v>
      </c>
    </row>
    <row r="192" spans="1:8" hidden="1" x14ac:dyDescent="0.3">
      <c r="A192" s="6" t="s">
        <v>646</v>
      </c>
      <c r="B192" s="6" t="s">
        <v>678</v>
      </c>
      <c r="C192" s="6">
        <v>2</v>
      </c>
      <c r="D192" t="str">
        <f t="shared" si="2"/>
        <v>Akhmem Assiut2</v>
      </c>
      <c r="E192">
        <v>97876463.870000005</v>
      </c>
      <c r="F192">
        <v>58236496.0392</v>
      </c>
      <c r="G192">
        <v>14681469.57</v>
      </c>
      <c r="H192">
        <v>72917965.609200001</v>
      </c>
    </row>
    <row r="193" spans="1:8" hidden="1" x14ac:dyDescent="0.3">
      <c r="A193" s="6" t="s">
        <v>679</v>
      </c>
      <c r="B193" s="6" t="s">
        <v>680</v>
      </c>
      <c r="C193" s="6">
        <v>26</v>
      </c>
      <c r="D193" t="str">
        <f t="shared" si="2"/>
        <v>Badr26</v>
      </c>
      <c r="E193">
        <v>4555798.45</v>
      </c>
      <c r="F193">
        <v>3133978.5</v>
      </c>
      <c r="G193">
        <v>683369.8</v>
      </c>
      <c r="H193">
        <v>3817348.3</v>
      </c>
    </row>
    <row r="194" spans="1:8" hidden="1" x14ac:dyDescent="0.3">
      <c r="A194" s="6" t="s">
        <v>679</v>
      </c>
      <c r="B194" s="6" t="s">
        <v>681</v>
      </c>
      <c r="C194" s="6">
        <v>18</v>
      </c>
      <c r="D194" t="str">
        <f t="shared" si="2"/>
        <v>Badr18</v>
      </c>
      <c r="E194">
        <v>10138245.91</v>
      </c>
      <c r="F194">
        <v>615386.19999999995</v>
      </c>
      <c r="G194">
        <v>1520736.89</v>
      </c>
      <c r="H194">
        <v>2136123.09</v>
      </c>
    </row>
    <row r="195" spans="1:8" hidden="1" x14ac:dyDescent="0.3">
      <c r="A195" s="6" t="s">
        <v>679</v>
      </c>
      <c r="B195" s="6" t="s">
        <v>682</v>
      </c>
      <c r="C195" s="6">
        <v>11</v>
      </c>
      <c r="D195" t="str">
        <f t="shared" ref="D195:D258" si="3">A195&amp;C195</f>
        <v>Badr11</v>
      </c>
      <c r="E195">
        <v>8380645.6799999997</v>
      </c>
      <c r="F195">
        <v>6222215.1999999993</v>
      </c>
      <c r="G195">
        <v>1257096.8999999999</v>
      </c>
      <c r="H195">
        <v>7479312.0999999987</v>
      </c>
    </row>
    <row r="196" spans="1:8" hidden="1" x14ac:dyDescent="0.3">
      <c r="A196" s="6" t="s">
        <v>679</v>
      </c>
      <c r="B196" s="6" t="s">
        <v>683</v>
      </c>
      <c r="C196" s="6">
        <v>7</v>
      </c>
      <c r="D196" t="str">
        <f t="shared" si="3"/>
        <v>Badr7</v>
      </c>
      <c r="E196">
        <v>4936937.5999999996</v>
      </c>
      <c r="F196">
        <v>3665267.2</v>
      </c>
      <c r="G196">
        <v>740540.65</v>
      </c>
      <c r="H196">
        <v>4405807.8499999996</v>
      </c>
    </row>
    <row r="197" spans="1:8" hidden="1" x14ac:dyDescent="0.3">
      <c r="A197" s="6" t="s">
        <v>8</v>
      </c>
      <c r="B197" s="6" t="s">
        <v>684</v>
      </c>
      <c r="D197" t="str">
        <f t="shared" si="3"/>
        <v>Sodic Club House</v>
      </c>
      <c r="E197">
        <v>2015405</v>
      </c>
      <c r="F197">
        <v>1742662.28</v>
      </c>
      <c r="G197">
        <v>331069.03999999998</v>
      </c>
      <c r="H197">
        <v>2073731.32</v>
      </c>
    </row>
    <row r="198" spans="1:8" hidden="1" x14ac:dyDescent="0.3">
      <c r="A198" s="6" t="s">
        <v>488</v>
      </c>
      <c r="B198" s="6" t="s">
        <v>685</v>
      </c>
      <c r="C198" s="6">
        <v>66</v>
      </c>
      <c r="D198" t="str">
        <f t="shared" si="3"/>
        <v>Siemens 6x500/220 KV GIS-MOU66</v>
      </c>
      <c r="E198">
        <v>2481044.3259999999</v>
      </c>
      <c r="F198">
        <v>1794787.46</v>
      </c>
      <c r="G198">
        <v>372156.65</v>
      </c>
      <c r="H198">
        <v>2166944.11</v>
      </c>
    </row>
    <row r="199" spans="1:8" hidden="1" x14ac:dyDescent="0.3">
      <c r="A199" s="6" t="s">
        <v>488</v>
      </c>
      <c r="B199" s="6" t="s">
        <v>686</v>
      </c>
      <c r="C199" s="6">
        <v>70</v>
      </c>
      <c r="D199" t="str">
        <f t="shared" si="3"/>
        <v>Siemens 6x500/220 KV GIS-MOU70</v>
      </c>
      <c r="E199">
        <v>4499678.017</v>
      </c>
      <c r="F199">
        <v>3255067.077</v>
      </c>
      <c r="G199">
        <v>674951.7</v>
      </c>
      <c r="H199">
        <v>3930018.7769999998</v>
      </c>
    </row>
    <row r="200" spans="1:8" hidden="1" x14ac:dyDescent="0.3">
      <c r="A200" s="6" t="s">
        <v>386</v>
      </c>
      <c r="B200" s="6" t="s">
        <v>687</v>
      </c>
      <c r="D200" t="str">
        <f t="shared" si="3"/>
        <v>EMAAR-PKG#107-MARASSI</v>
      </c>
      <c r="E200">
        <v>2025522</v>
      </c>
      <c r="F200">
        <v>1551018.6099999999</v>
      </c>
      <c r="G200">
        <v>294867.37</v>
      </c>
      <c r="H200">
        <v>1845885.98</v>
      </c>
    </row>
    <row r="201" spans="1:8" hidden="1" x14ac:dyDescent="0.3">
      <c r="A201" s="6" t="s">
        <v>431</v>
      </c>
      <c r="B201" s="6" t="s">
        <v>688</v>
      </c>
      <c r="C201" s="6">
        <v>32</v>
      </c>
      <c r="D201" t="str">
        <f t="shared" si="3"/>
        <v>EMAAR-PKG#53-UPTOWN32</v>
      </c>
      <c r="E201">
        <v>4777477.68</v>
      </c>
      <c r="F201">
        <v>2883132.62</v>
      </c>
      <c r="G201">
        <v>1500499.95</v>
      </c>
      <c r="H201">
        <v>4383632.57</v>
      </c>
    </row>
    <row r="202" spans="1:8" hidden="1" x14ac:dyDescent="0.3">
      <c r="A202" s="6" t="s">
        <v>475</v>
      </c>
      <c r="B202" s="6" t="s">
        <v>689</v>
      </c>
      <c r="D202" t="str">
        <f t="shared" si="3"/>
        <v>Suez Gulf Substation</v>
      </c>
      <c r="E202">
        <v>3536.21</v>
      </c>
      <c r="F202">
        <v>3720</v>
      </c>
      <c r="G202">
        <v>0</v>
      </c>
      <c r="H202">
        <v>3720</v>
      </c>
    </row>
    <row r="203" spans="1:8" hidden="1" x14ac:dyDescent="0.3">
      <c r="A203" s="6" t="s">
        <v>488</v>
      </c>
      <c r="B203" s="6" t="s">
        <v>690</v>
      </c>
      <c r="C203" s="6">
        <v>72</v>
      </c>
      <c r="D203" t="str">
        <f t="shared" si="3"/>
        <v>Siemens 6x500/220 KV GIS-MOU72</v>
      </c>
      <c r="E203">
        <v>4810720.93</v>
      </c>
      <c r="F203">
        <v>3480075.52</v>
      </c>
      <c r="G203">
        <v>721608.14</v>
      </c>
      <c r="H203">
        <v>4201683.66</v>
      </c>
    </row>
    <row r="204" spans="1:8" hidden="1" x14ac:dyDescent="0.3">
      <c r="A204" s="6" t="s">
        <v>628</v>
      </c>
      <c r="B204" s="6" t="s">
        <v>691</v>
      </c>
      <c r="C204" s="6">
        <v>8</v>
      </c>
      <c r="D204" t="str">
        <f t="shared" si="3"/>
        <v>Military 110 Kayan Project8</v>
      </c>
      <c r="E204">
        <v>40307587.079999998</v>
      </c>
      <c r="F204">
        <v>33287405.75</v>
      </c>
      <c r="G204">
        <v>0</v>
      </c>
      <c r="H204">
        <v>33287405.75</v>
      </c>
    </row>
    <row r="205" spans="1:8" hidden="1" x14ac:dyDescent="0.3">
      <c r="A205" s="6" t="s">
        <v>628</v>
      </c>
      <c r="B205" s="6" t="s">
        <v>692</v>
      </c>
      <c r="C205" s="6">
        <v>9</v>
      </c>
      <c r="D205" t="str">
        <f t="shared" si="3"/>
        <v>Military 110 Kayan Project9</v>
      </c>
      <c r="E205">
        <v>17854430.609999999</v>
      </c>
      <c r="F205">
        <v>16123682.4</v>
      </c>
      <c r="G205">
        <v>0</v>
      </c>
      <c r="H205">
        <v>16123682.4</v>
      </c>
    </row>
    <row r="206" spans="1:8" hidden="1" x14ac:dyDescent="0.3">
      <c r="A206" s="6" t="s">
        <v>475</v>
      </c>
      <c r="B206" s="6" t="s">
        <v>693</v>
      </c>
      <c r="D206" t="str">
        <f t="shared" si="3"/>
        <v>Suez Gulf Substation</v>
      </c>
      <c r="E206">
        <v>958678.07620000001</v>
      </c>
      <c r="F206">
        <v>905950.78</v>
      </c>
      <c r="G206">
        <v>100661.2</v>
      </c>
      <c r="H206">
        <v>1006611.98</v>
      </c>
    </row>
    <row r="207" spans="1:8" hidden="1" x14ac:dyDescent="0.3">
      <c r="A207" s="6" t="s">
        <v>532</v>
      </c>
      <c r="B207" s="6" t="s">
        <v>694</v>
      </c>
      <c r="D207" t="str">
        <f t="shared" si="3"/>
        <v>Al Mostathmreen GIS Substation</v>
      </c>
      <c r="E207">
        <v>30622.5</v>
      </c>
      <c r="F207">
        <v>22813.759999999998</v>
      </c>
      <c r="G207">
        <v>4593.38</v>
      </c>
      <c r="H207">
        <v>27407.14</v>
      </c>
    </row>
    <row r="208" spans="1:8" hidden="1" x14ac:dyDescent="0.3">
      <c r="A208" s="6" t="s">
        <v>695</v>
      </c>
      <c r="B208" s="6" t="s">
        <v>696</v>
      </c>
      <c r="C208" s="6">
        <v>1</v>
      </c>
      <c r="D208" t="str">
        <f t="shared" si="3"/>
        <v>Mohamed Ali Palace Restoration1</v>
      </c>
      <c r="E208">
        <v>36588393.100000001</v>
      </c>
      <c r="F208">
        <v>26154902.899999999</v>
      </c>
      <c r="G208">
        <v>7848900.9000000004</v>
      </c>
      <c r="H208">
        <v>34003803.800000004</v>
      </c>
    </row>
    <row r="209" spans="1:8" hidden="1" x14ac:dyDescent="0.3">
      <c r="A209" s="6" t="s">
        <v>8</v>
      </c>
      <c r="B209" s="6" t="s">
        <v>697</v>
      </c>
      <c r="C209" s="6">
        <v>34</v>
      </c>
      <c r="D209" t="str">
        <f t="shared" si="3"/>
        <v>Sodic Club House34</v>
      </c>
      <c r="E209">
        <v>7360347.4400000004</v>
      </c>
      <c r="F209">
        <v>6269587.2119999994</v>
      </c>
      <c r="G209">
        <v>797297.45</v>
      </c>
      <c r="H209">
        <v>7066884.6619999995</v>
      </c>
    </row>
    <row r="210" spans="1:8" hidden="1" x14ac:dyDescent="0.3">
      <c r="A210" s="6" t="s">
        <v>646</v>
      </c>
      <c r="B210" s="6" t="s">
        <v>698</v>
      </c>
      <c r="C210" s="6">
        <v>7</v>
      </c>
      <c r="D210" t="str">
        <f t="shared" si="3"/>
        <v>Akhmem Assiut7</v>
      </c>
      <c r="E210">
        <v>2346262.04</v>
      </c>
      <c r="F210">
        <v>1396025.9100000001</v>
      </c>
      <c r="G210">
        <v>351939.31</v>
      </c>
      <c r="H210">
        <v>1747965.22</v>
      </c>
    </row>
    <row r="211" spans="1:8" hidden="1" x14ac:dyDescent="0.3">
      <c r="A211" s="6" t="s">
        <v>581</v>
      </c>
      <c r="B211" s="6" t="s">
        <v>699</v>
      </c>
      <c r="C211" s="6">
        <v>5</v>
      </c>
      <c r="D211" t="str">
        <f t="shared" si="3"/>
        <v>New Heliopolis5</v>
      </c>
      <c r="E211">
        <v>5941573.0099999998</v>
      </c>
      <c r="F211">
        <v>4747493.5</v>
      </c>
      <c r="G211">
        <v>583462.5</v>
      </c>
      <c r="H211">
        <v>5330956</v>
      </c>
    </row>
    <row r="212" spans="1:8" hidden="1" x14ac:dyDescent="0.3">
      <c r="A212" s="6" t="s">
        <v>651</v>
      </c>
      <c r="B212" s="6" t="s">
        <v>700</v>
      </c>
      <c r="C212" s="6">
        <v>4</v>
      </c>
      <c r="D212" t="str">
        <f t="shared" si="3"/>
        <v>Akhmem - Qena4</v>
      </c>
      <c r="E212">
        <v>66780125.090000011</v>
      </c>
      <c r="F212">
        <v>39734174.420000002</v>
      </c>
      <c r="G212">
        <v>10017018.76</v>
      </c>
      <c r="H212">
        <v>49751193.18</v>
      </c>
    </row>
    <row r="213" spans="1:8" hidden="1" x14ac:dyDescent="0.3">
      <c r="A213" s="6" t="s">
        <v>581</v>
      </c>
      <c r="B213" s="6" t="s">
        <v>701</v>
      </c>
      <c r="C213" s="6">
        <v>4</v>
      </c>
      <c r="D213" t="str">
        <f t="shared" si="3"/>
        <v>New Heliopolis4</v>
      </c>
      <c r="E213">
        <v>3078445.11</v>
      </c>
      <c r="F213">
        <v>2458182.91</v>
      </c>
      <c r="G213">
        <v>302303.3</v>
      </c>
      <c r="H213">
        <v>2760486.21</v>
      </c>
    </row>
    <row r="214" spans="1:8" hidden="1" x14ac:dyDescent="0.3">
      <c r="A214" s="6" t="s">
        <v>431</v>
      </c>
      <c r="B214" s="6" t="s">
        <v>702</v>
      </c>
      <c r="D214" t="str">
        <f t="shared" si="3"/>
        <v>EMAAR-PKG#53-UPTOWN</v>
      </c>
      <c r="E214">
        <v>8335628.580000001</v>
      </c>
      <c r="F214">
        <v>6775827.6600000001</v>
      </c>
      <c r="G214">
        <v>2812863.86</v>
      </c>
      <c r="H214">
        <v>9588691.5199999996</v>
      </c>
    </row>
    <row r="215" spans="1:8" hidden="1" x14ac:dyDescent="0.3">
      <c r="A215" s="6" t="s">
        <v>8</v>
      </c>
      <c r="B215" s="6" t="s">
        <v>703</v>
      </c>
      <c r="C215" s="6">
        <v>36</v>
      </c>
      <c r="D215" t="str">
        <f t="shared" si="3"/>
        <v>Sodic Club House36</v>
      </c>
      <c r="E215">
        <v>29270095.760000002</v>
      </c>
      <c r="F215">
        <v>10543541.848000001</v>
      </c>
      <c r="G215">
        <v>3624395.8275000001</v>
      </c>
      <c r="H215">
        <v>14167937.6755</v>
      </c>
    </row>
    <row r="216" spans="1:8" hidden="1" x14ac:dyDescent="0.3">
      <c r="A216" s="6" t="s">
        <v>532</v>
      </c>
      <c r="B216" s="6" t="s">
        <v>704</v>
      </c>
      <c r="D216" t="str">
        <f t="shared" si="3"/>
        <v>Al Mostathmreen GIS Substation</v>
      </c>
      <c r="E216">
        <v>347042.64</v>
      </c>
      <c r="F216">
        <v>251605.91</v>
      </c>
      <c r="G216">
        <v>52056.4</v>
      </c>
      <c r="H216">
        <v>303662.31</v>
      </c>
    </row>
    <row r="217" spans="1:8" hidden="1" x14ac:dyDescent="0.3">
      <c r="A217" s="6" t="s">
        <v>705</v>
      </c>
      <c r="B217" s="6" t="s">
        <v>706</v>
      </c>
      <c r="D217" t="str">
        <f t="shared" si="3"/>
        <v>Assuit PP  (CP-118)</v>
      </c>
      <c r="E217">
        <v>287213.19</v>
      </c>
      <c r="F217">
        <v>256337.7795</v>
      </c>
      <c r="G217">
        <v>45236.07</v>
      </c>
      <c r="H217">
        <v>301573.84950000001</v>
      </c>
    </row>
    <row r="218" spans="1:8" hidden="1" x14ac:dyDescent="0.3">
      <c r="A218" s="6" t="s">
        <v>705</v>
      </c>
      <c r="B218" s="6" t="s">
        <v>707</v>
      </c>
      <c r="D218" t="str">
        <f t="shared" si="3"/>
        <v>Assuit PP  (CP-118)</v>
      </c>
      <c r="E218">
        <v>1073141.24</v>
      </c>
      <c r="F218">
        <v>1126798.3</v>
      </c>
      <c r="G218">
        <v>0</v>
      </c>
      <c r="H218">
        <v>1126798.3</v>
      </c>
    </row>
    <row r="219" spans="1:8" hidden="1" x14ac:dyDescent="0.3">
      <c r="A219" s="6" t="s">
        <v>705</v>
      </c>
      <c r="B219" s="6" t="s">
        <v>708</v>
      </c>
      <c r="D219" t="str">
        <f t="shared" si="3"/>
        <v>Assuit PP  (CP-118)</v>
      </c>
      <c r="E219">
        <v>8792.5159999999996</v>
      </c>
      <c r="F219">
        <v>9255.2800000000007</v>
      </c>
      <c r="G219">
        <v>0</v>
      </c>
      <c r="H219">
        <v>9255.2800000000007</v>
      </c>
    </row>
    <row r="220" spans="1:8" hidden="1" x14ac:dyDescent="0.3">
      <c r="A220" s="6" t="s">
        <v>705</v>
      </c>
      <c r="B220" s="6" t="s">
        <v>709</v>
      </c>
      <c r="D220" t="str">
        <f t="shared" si="3"/>
        <v>Assuit PP  (CP-118)</v>
      </c>
      <c r="E220">
        <v>391200</v>
      </c>
      <c r="F220">
        <v>349146</v>
      </c>
      <c r="G220">
        <v>61614</v>
      </c>
      <c r="H220">
        <v>410760</v>
      </c>
    </row>
    <row r="221" spans="1:8" hidden="1" x14ac:dyDescent="0.3">
      <c r="A221" s="6" t="s">
        <v>705</v>
      </c>
      <c r="B221" s="6" t="s">
        <v>710</v>
      </c>
      <c r="D221" t="str">
        <f t="shared" si="3"/>
        <v>Assuit PP  (CP-118)</v>
      </c>
      <c r="E221">
        <v>537594.53</v>
      </c>
      <c r="F221">
        <v>479803.12</v>
      </c>
      <c r="G221">
        <v>84671.14</v>
      </c>
      <c r="H221">
        <v>564474.26</v>
      </c>
    </row>
    <row r="222" spans="1:8" hidden="1" x14ac:dyDescent="0.3">
      <c r="A222" s="6" t="s">
        <v>705</v>
      </c>
      <c r="B222" s="6" t="s">
        <v>711</v>
      </c>
      <c r="D222" t="str">
        <f t="shared" si="3"/>
        <v>Assuit PP  (CP-118)</v>
      </c>
      <c r="E222">
        <v>309532.08</v>
      </c>
      <c r="F222">
        <v>276257.38</v>
      </c>
      <c r="G222">
        <v>48751.3</v>
      </c>
      <c r="H222">
        <v>325008.68</v>
      </c>
    </row>
    <row r="223" spans="1:8" hidden="1" x14ac:dyDescent="0.3">
      <c r="A223" s="6" t="s">
        <v>705</v>
      </c>
      <c r="B223" s="6" t="s">
        <v>712</v>
      </c>
      <c r="D223" t="str">
        <f t="shared" si="3"/>
        <v>Assuit PP  (CP-118)</v>
      </c>
      <c r="E223">
        <v>162829.79999999999</v>
      </c>
      <c r="F223">
        <v>145325.6</v>
      </c>
      <c r="G223">
        <v>25645.69</v>
      </c>
      <c r="H223">
        <v>170971.29</v>
      </c>
    </row>
    <row r="224" spans="1:8" hidden="1" x14ac:dyDescent="0.3">
      <c r="A224" s="6" t="s">
        <v>705</v>
      </c>
      <c r="B224" s="6" t="s">
        <v>713</v>
      </c>
      <c r="D224" t="str">
        <f t="shared" si="3"/>
        <v>Assuit PP  (CP-118)</v>
      </c>
      <c r="E224">
        <v>21435135.469999999</v>
      </c>
      <c r="F224">
        <v>22292540.890000001</v>
      </c>
      <c r="G224">
        <v>0</v>
      </c>
      <c r="H224">
        <v>22292540.890000001</v>
      </c>
    </row>
    <row r="225" spans="1:8" hidden="1" x14ac:dyDescent="0.3">
      <c r="A225" s="6" t="s">
        <v>705</v>
      </c>
      <c r="B225" s="6" t="s">
        <v>714</v>
      </c>
      <c r="D225" t="str">
        <f t="shared" si="3"/>
        <v>Assuit PP  (CP-118)</v>
      </c>
      <c r="E225">
        <v>1095754.5900000001</v>
      </c>
      <c r="F225">
        <v>957141.63</v>
      </c>
      <c r="G225">
        <v>172581.35</v>
      </c>
      <c r="H225">
        <v>1129722.98</v>
      </c>
    </row>
    <row r="226" spans="1:8" hidden="1" x14ac:dyDescent="0.3">
      <c r="A226" s="6" t="s">
        <v>705</v>
      </c>
      <c r="B226" s="6" t="s">
        <v>715</v>
      </c>
      <c r="D226" t="str">
        <f t="shared" si="3"/>
        <v>Assuit PP  (CP-118)</v>
      </c>
      <c r="E226">
        <v>1666445.9</v>
      </c>
      <c r="F226">
        <v>1754153.58</v>
      </c>
      <c r="G226">
        <v>0</v>
      </c>
      <c r="H226">
        <v>1754153.58</v>
      </c>
    </row>
    <row r="227" spans="1:8" hidden="1" x14ac:dyDescent="0.3">
      <c r="A227" s="6" t="s">
        <v>705</v>
      </c>
      <c r="B227" s="6" t="s">
        <v>716</v>
      </c>
      <c r="D227" t="str">
        <f t="shared" si="3"/>
        <v>Assuit PP  (CP-118)</v>
      </c>
      <c r="E227">
        <v>4812655.59</v>
      </c>
      <c r="F227">
        <v>4247168.46</v>
      </c>
      <c r="G227">
        <v>757993.25</v>
      </c>
      <c r="H227">
        <v>5005161.71</v>
      </c>
    </row>
    <row r="228" spans="1:8" hidden="1" x14ac:dyDescent="0.3">
      <c r="A228" s="6" t="s">
        <v>705</v>
      </c>
      <c r="B228" s="6" t="s">
        <v>717</v>
      </c>
      <c r="D228" t="str">
        <f t="shared" si="3"/>
        <v>Assuit PP  (CP-118)</v>
      </c>
      <c r="E228">
        <v>202587.46</v>
      </c>
      <c r="F228">
        <v>542427.93000000005</v>
      </c>
      <c r="G228">
        <v>95722.559999999998</v>
      </c>
      <c r="H228">
        <v>212716.83</v>
      </c>
    </row>
    <row r="229" spans="1:8" hidden="1" x14ac:dyDescent="0.3">
      <c r="A229" s="6" t="s">
        <v>705</v>
      </c>
      <c r="B229" s="6" t="s">
        <v>718</v>
      </c>
      <c r="D229" t="str">
        <f t="shared" si="3"/>
        <v>Assuit PP  (CP-118)</v>
      </c>
      <c r="E229">
        <v>1630074.72</v>
      </c>
      <c r="F229">
        <v>1385563.51</v>
      </c>
      <c r="G229">
        <v>244511.21</v>
      </c>
      <c r="H229">
        <v>1630074.72</v>
      </c>
    </row>
    <row r="230" spans="1:8" hidden="1" x14ac:dyDescent="0.3">
      <c r="A230" s="6" t="s">
        <v>500</v>
      </c>
      <c r="B230" s="6" t="s">
        <v>719</v>
      </c>
      <c r="D230" t="str">
        <f t="shared" si="3"/>
        <v>South Helwan PP (CP-117)</v>
      </c>
      <c r="E230">
        <v>366814.29</v>
      </c>
      <c r="F230">
        <v>327997.56</v>
      </c>
      <c r="G230">
        <v>57881.919999999998</v>
      </c>
      <c r="H230">
        <v>385879.48</v>
      </c>
    </row>
    <row r="231" spans="1:8" hidden="1" x14ac:dyDescent="0.3">
      <c r="A231" s="6" t="s">
        <v>500</v>
      </c>
      <c r="B231" s="6" t="s">
        <v>720</v>
      </c>
      <c r="C231" s="6">
        <v>18</v>
      </c>
      <c r="D231" t="str">
        <f t="shared" si="3"/>
        <v>South Helwan PP (CP-117)18</v>
      </c>
      <c r="E231">
        <v>45606.6</v>
      </c>
      <c r="F231">
        <v>45606.6</v>
      </c>
      <c r="G231">
        <v>0</v>
      </c>
      <c r="H231">
        <v>45606.6</v>
      </c>
    </row>
    <row r="232" spans="1:8" hidden="1" x14ac:dyDescent="0.3">
      <c r="A232" s="6" t="s">
        <v>458</v>
      </c>
      <c r="B232" s="6" t="s">
        <v>721</v>
      </c>
      <c r="D232" t="str">
        <f t="shared" si="3"/>
        <v>W Dam PP Phase II (CP-117)</v>
      </c>
      <c r="E232">
        <v>108597.48</v>
      </c>
      <c r="F232">
        <v>97105.56</v>
      </c>
      <c r="G232">
        <v>17136.28</v>
      </c>
      <c r="H232">
        <v>114241.84000000001</v>
      </c>
    </row>
    <row r="233" spans="1:8" hidden="1" x14ac:dyDescent="0.3">
      <c r="A233" s="6" t="s">
        <v>722</v>
      </c>
      <c r="B233" s="6" t="s">
        <v>723</v>
      </c>
      <c r="C233" s="6">
        <v>66</v>
      </c>
      <c r="D233" t="str">
        <f t="shared" si="3"/>
        <v>Marsa Matrouh 500KV66</v>
      </c>
      <c r="E233">
        <v>7809555.4299999997</v>
      </c>
      <c r="F233">
        <v>5272170.7699999996</v>
      </c>
      <c r="G233">
        <v>820003.32</v>
      </c>
      <c r="H233">
        <v>6092174.0899999999</v>
      </c>
    </row>
    <row r="234" spans="1:8" hidden="1" x14ac:dyDescent="0.3">
      <c r="A234" s="6" t="s">
        <v>722</v>
      </c>
      <c r="B234" s="6" t="s">
        <v>724</v>
      </c>
      <c r="C234" s="6">
        <v>58</v>
      </c>
      <c r="D234" t="str">
        <f t="shared" si="3"/>
        <v>Marsa Matrouh 500KV58</v>
      </c>
      <c r="E234">
        <v>255947.73</v>
      </c>
      <c r="F234">
        <v>223572.84</v>
      </c>
      <c r="G234">
        <v>26874.51</v>
      </c>
      <c r="H234">
        <v>250447.35</v>
      </c>
    </row>
    <row r="235" spans="1:8" hidden="1" x14ac:dyDescent="0.3">
      <c r="A235" s="6" t="s">
        <v>722</v>
      </c>
      <c r="B235" s="6" t="s">
        <v>725</v>
      </c>
      <c r="C235" s="6">
        <v>57</v>
      </c>
      <c r="D235" t="str">
        <f t="shared" si="3"/>
        <v>Marsa Matrouh 500KV57</v>
      </c>
      <c r="E235">
        <v>2458523.81</v>
      </c>
      <c r="F235">
        <v>2147519.25</v>
      </c>
      <c r="G235">
        <v>258145</v>
      </c>
      <c r="H235">
        <v>2405664.25</v>
      </c>
    </row>
    <row r="236" spans="1:8" hidden="1" x14ac:dyDescent="0.3">
      <c r="A236" s="6" t="s">
        <v>722</v>
      </c>
      <c r="B236" s="6" t="s">
        <v>726</v>
      </c>
      <c r="C236" s="6">
        <v>42</v>
      </c>
      <c r="D236" t="str">
        <f t="shared" si="3"/>
        <v>Marsa Matrouh 500KV42</v>
      </c>
      <c r="E236">
        <v>15403211.289999999</v>
      </c>
      <c r="F236">
        <v>13454709.959999999</v>
      </c>
      <c r="G236">
        <v>1617337.19</v>
      </c>
      <c r="H236">
        <v>15072047.15</v>
      </c>
    </row>
    <row r="237" spans="1:8" hidden="1" x14ac:dyDescent="0.3">
      <c r="A237" s="6" t="s">
        <v>722</v>
      </c>
      <c r="B237" s="6" t="s">
        <v>727</v>
      </c>
      <c r="C237" s="6">
        <v>39</v>
      </c>
      <c r="D237" t="str">
        <f t="shared" si="3"/>
        <v>Marsa Matrouh 500KV39</v>
      </c>
      <c r="E237">
        <v>12222654.279999999</v>
      </c>
      <c r="F237">
        <v>10676488.4</v>
      </c>
      <c r="G237">
        <v>1283378.7</v>
      </c>
      <c r="H237">
        <v>11959867.1</v>
      </c>
    </row>
    <row r="238" spans="1:8" hidden="1" x14ac:dyDescent="0.3">
      <c r="A238" s="6" t="s">
        <v>722</v>
      </c>
      <c r="B238" s="6" t="s">
        <v>728</v>
      </c>
      <c r="C238" s="6">
        <v>26</v>
      </c>
      <c r="D238" t="str">
        <f t="shared" si="3"/>
        <v>Marsa Matrouh 500KV26</v>
      </c>
      <c r="E238">
        <v>655957.14</v>
      </c>
      <c r="F238">
        <v>572981.18000000005</v>
      </c>
      <c r="G238">
        <v>68875.5</v>
      </c>
      <c r="H238">
        <v>641856.68000000005</v>
      </c>
    </row>
    <row r="239" spans="1:8" hidden="1" x14ac:dyDescent="0.3">
      <c r="A239" s="6" t="s">
        <v>722</v>
      </c>
      <c r="B239" s="6" t="s">
        <v>729</v>
      </c>
      <c r="C239" s="6">
        <v>19</v>
      </c>
      <c r="D239" t="str">
        <f t="shared" si="3"/>
        <v>Marsa Matrouh 500KV19</v>
      </c>
      <c r="E239">
        <v>3554680.69</v>
      </c>
      <c r="F239">
        <v>3105013.6999999997</v>
      </c>
      <c r="G239">
        <v>373241.47</v>
      </c>
      <c r="H239">
        <v>3478255.17</v>
      </c>
    </row>
    <row r="240" spans="1:8" hidden="1" x14ac:dyDescent="0.3">
      <c r="A240" s="6" t="s">
        <v>722</v>
      </c>
      <c r="B240" s="6" t="s">
        <v>730</v>
      </c>
      <c r="C240" s="6">
        <v>21</v>
      </c>
      <c r="D240" t="str">
        <f t="shared" si="3"/>
        <v>Marsa Matrouh 500KV21</v>
      </c>
      <c r="E240">
        <v>65358.6</v>
      </c>
      <c r="F240">
        <v>56633.632399999995</v>
      </c>
      <c r="G240">
        <v>6862.65</v>
      </c>
      <c r="H240">
        <v>63496.282399999996</v>
      </c>
    </row>
    <row r="241" spans="1:8" hidden="1" x14ac:dyDescent="0.3">
      <c r="A241" s="6" t="s">
        <v>722</v>
      </c>
      <c r="B241" s="6" t="s">
        <v>731</v>
      </c>
      <c r="C241" s="6">
        <v>9</v>
      </c>
      <c r="D241" t="str">
        <f t="shared" si="3"/>
        <v>Marsa Matrouh 500KV9</v>
      </c>
      <c r="E241">
        <v>2843745.9</v>
      </c>
      <c r="F241">
        <v>2484012.7599999998</v>
      </c>
      <c r="G241">
        <v>298593.32</v>
      </c>
      <c r="H241">
        <v>2782606.08</v>
      </c>
    </row>
    <row r="242" spans="1:8" hidden="1" x14ac:dyDescent="0.3">
      <c r="A242" s="6" t="s">
        <v>722</v>
      </c>
      <c r="B242" s="6" t="s">
        <v>732</v>
      </c>
      <c r="C242" s="6">
        <v>4</v>
      </c>
      <c r="D242" t="str">
        <f t="shared" si="3"/>
        <v>Marsa Matrouh 500KV4</v>
      </c>
      <c r="E242">
        <v>10378117.800000001</v>
      </c>
      <c r="F242">
        <v>9065289.9600000009</v>
      </c>
      <c r="G242">
        <v>1089702.3700000001</v>
      </c>
      <c r="H242">
        <v>10154992.33</v>
      </c>
    </row>
    <row r="243" spans="1:8" hidden="1" x14ac:dyDescent="0.3">
      <c r="A243" s="6" t="s">
        <v>722</v>
      </c>
      <c r="B243" s="6" t="s">
        <v>733</v>
      </c>
      <c r="C243" s="6">
        <v>3</v>
      </c>
      <c r="D243" t="str">
        <f t="shared" si="3"/>
        <v>Marsa Matrouh 500KV3</v>
      </c>
      <c r="E243">
        <v>10523603.439999999</v>
      </c>
      <c r="F243">
        <v>9192367.0199999996</v>
      </c>
      <c r="G243">
        <v>1104978.3600000001</v>
      </c>
      <c r="H243">
        <v>10297345.380000001</v>
      </c>
    </row>
    <row r="244" spans="1:8" hidden="1" x14ac:dyDescent="0.3">
      <c r="A244" s="6" t="s">
        <v>722</v>
      </c>
      <c r="B244" s="6" t="s">
        <v>734</v>
      </c>
      <c r="C244" s="6">
        <v>3</v>
      </c>
      <c r="D244" t="str">
        <f t="shared" si="3"/>
        <v>Marsa Matrouh 500KV3</v>
      </c>
      <c r="E244">
        <v>5305066.97</v>
      </c>
      <c r="F244">
        <v>4620578.82</v>
      </c>
      <c r="G244">
        <v>557032.03</v>
      </c>
      <c r="H244">
        <v>5177610.8499999996</v>
      </c>
    </row>
    <row r="245" spans="1:8" hidden="1" x14ac:dyDescent="0.3">
      <c r="A245" s="6" t="s">
        <v>9</v>
      </c>
      <c r="B245" s="6" t="s">
        <v>735</v>
      </c>
      <c r="D245" t="str">
        <f t="shared" si="3"/>
        <v>Royal City</v>
      </c>
      <c r="E245">
        <v>3731890</v>
      </c>
      <c r="F245">
        <v>5236267.51</v>
      </c>
      <c r="G245">
        <v>994216.1</v>
      </c>
      <c r="H245">
        <v>6230483.6100000003</v>
      </c>
    </row>
    <row r="246" spans="1:8" hidden="1" x14ac:dyDescent="0.3">
      <c r="A246" s="6" t="s">
        <v>646</v>
      </c>
      <c r="B246" s="6" t="s">
        <v>736</v>
      </c>
      <c r="C246" s="6">
        <v>10</v>
      </c>
      <c r="D246" t="str">
        <f t="shared" si="3"/>
        <v>Akhmem Assiut10</v>
      </c>
      <c r="E246">
        <v>3120723.9883333328</v>
      </c>
      <c r="F246">
        <v>2460471.64</v>
      </c>
      <c r="G246">
        <v>464239.93</v>
      </c>
      <c r="H246">
        <v>2978872.8966666665</v>
      </c>
    </row>
    <row r="247" spans="1:8" hidden="1" x14ac:dyDescent="0.3">
      <c r="A247" s="6" t="s">
        <v>488</v>
      </c>
      <c r="B247" s="6" t="s">
        <v>737</v>
      </c>
      <c r="C247" s="6">
        <v>78</v>
      </c>
      <c r="D247" t="str">
        <f t="shared" si="3"/>
        <v>Siemens 6x500/220 KV GIS-MOU78</v>
      </c>
      <c r="E247">
        <v>1986409.19</v>
      </c>
      <c r="F247">
        <v>1436968.4</v>
      </c>
      <c r="G247">
        <v>297961.38</v>
      </c>
      <c r="H247">
        <v>1734929.78</v>
      </c>
    </row>
    <row r="248" spans="1:8" hidden="1" x14ac:dyDescent="0.3">
      <c r="A248" s="6" t="s">
        <v>573</v>
      </c>
      <c r="B248" s="6" t="s">
        <v>738</v>
      </c>
      <c r="C248" s="6">
        <v>13</v>
      </c>
      <c r="D248" t="str">
        <f t="shared" si="3"/>
        <v>K047 FDH JV13</v>
      </c>
      <c r="E248">
        <v>62138.64</v>
      </c>
      <c r="F248">
        <v>55924.78</v>
      </c>
      <c r="G248">
        <v>0</v>
      </c>
      <c r="H248">
        <v>55924.78</v>
      </c>
    </row>
    <row r="249" spans="1:8" hidden="1" x14ac:dyDescent="0.3">
      <c r="A249" s="6" t="s">
        <v>651</v>
      </c>
      <c r="B249" s="6" t="s">
        <v>739</v>
      </c>
      <c r="C249" s="6">
        <v>11</v>
      </c>
      <c r="D249" t="str">
        <f t="shared" si="3"/>
        <v>Akhmem - Qena11</v>
      </c>
      <c r="E249">
        <v>29704926.339999996</v>
      </c>
      <c r="F249">
        <v>17674431.18</v>
      </c>
      <c r="G249">
        <v>4455738.95</v>
      </c>
      <c r="H249">
        <v>22130170.129999999</v>
      </c>
    </row>
    <row r="250" spans="1:8" hidden="1" x14ac:dyDescent="0.3">
      <c r="A250" s="6" t="s">
        <v>651</v>
      </c>
      <c r="B250" s="6" t="s">
        <v>740</v>
      </c>
      <c r="C250" s="6">
        <v>10</v>
      </c>
      <c r="D250" t="str">
        <f t="shared" si="3"/>
        <v>Akhmem - Qena10</v>
      </c>
      <c r="E250">
        <v>13530422.5</v>
      </c>
      <c r="F250">
        <v>10756685.889999999</v>
      </c>
      <c r="G250">
        <v>2029563.38</v>
      </c>
      <c r="H250">
        <v>12786249.27</v>
      </c>
    </row>
    <row r="251" spans="1:8" hidden="1" x14ac:dyDescent="0.3">
      <c r="A251" s="6" t="s">
        <v>741</v>
      </c>
      <c r="B251" s="6" t="s">
        <v>742</v>
      </c>
      <c r="D251" t="str">
        <f t="shared" si="3"/>
        <v>MAYSAN 400/132kV SS</v>
      </c>
      <c r="E251">
        <v>4798431.6100000003</v>
      </c>
      <c r="F251">
        <v>0</v>
      </c>
      <c r="G251">
        <v>0</v>
      </c>
      <c r="H251">
        <v>0</v>
      </c>
    </row>
    <row r="252" spans="1:8" hidden="1" x14ac:dyDescent="0.3">
      <c r="A252" s="6" t="s">
        <v>743</v>
      </c>
      <c r="B252" s="6" t="s">
        <v>744</v>
      </c>
      <c r="D252" t="str">
        <f t="shared" si="3"/>
        <v>MOTHANA 400/132kV SS</v>
      </c>
      <c r="E252">
        <v>4216144.83</v>
      </c>
      <c r="F252">
        <v>0</v>
      </c>
      <c r="G252">
        <v>0</v>
      </c>
      <c r="H252">
        <v>0</v>
      </c>
    </row>
    <row r="253" spans="1:8" hidden="1" x14ac:dyDescent="0.3">
      <c r="A253" s="6" t="s">
        <v>567</v>
      </c>
      <c r="B253" s="6" t="s">
        <v>745</v>
      </c>
      <c r="C253" s="6">
        <v>4</v>
      </c>
      <c r="D253" t="str">
        <f t="shared" si="3"/>
        <v>Kayan 3 New Cairo Capital City4</v>
      </c>
      <c r="E253">
        <v>35496295</v>
      </c>
      <c r="F253">
        <v>11062482.800000001</v>
      </c>
      <c r="G253">
        <v>21150000</v>
      </c>
      <c r="H253">
        <v>32212482.800000001</v>
      </c>
    </row>
    <row r="254" spans="1:8" hidden="1" x14ac:dyDescent="0.3">
      <c r="A254" s="6" t="s">
        <v>746</v>
      </c>
      <c r="B254" s="6" t="s">
        <v>747</v>
      </c>
      <c r="D254" t="str">
        <f t="shared" si="3"/>
        <v>SHAT Al ARAB 400/132kV SS</v>
      </c>
      <c r="E254">
        <v>5361669.87</v>
      </c>
      <c r="F254">
        <v>5361669.87</v>
      </c>
      <c r="G254">
        <v>0</v>
      </c>
      <c r="H254">
        <v>5361669.87</v>
      </c>
    </row>
    <row r="255" spans="1:8" hidden="1" x14ac:dyDescent="0.3">
      <c r="A255" s="6" t="s">
        <v>532</v>
      </c>
      <c r="B255" s="6" t="s">
        <v>748</v>
      </c>
      <c r="D255" t="str">
        <f t="shared" si="3"/>
        <v>Al Mostathmreen GIS Substation</v>
      </c>
      <c r="E255">
        <v>173242.08</v>
      </c>
      <c r="F255">
        <v>125600.51</v>
      </c>
      <c r="G255">
        <v>25986.31</v>
      </c>
      <c r="H255">
        <v>151586.82</v>
      </c>
    </row>
    <row r="256" spans="1:8" hidden="1" x14ac:dyDescent="0.3">
      <c r="A256" s="6" t="s">
        <v>749</v>
      </c>
      <c r="B256" s="6" t="s">
        <v>750</v>
      </c>
      <c r="D256" t="str">
        <f t="shared" si="3"/>
        <v>Cairo Capital S1</v>
      </c>
      <c r="E256">
        <v>0</v>
      </c>
      <c r="F256">
        <v>0</v>
      </c>
      <c r="G256">
        <v>0</v>
      </c>
      <c r="H256">
        <v>0</v>
      </c>
    </row>
    <row r="257" spans="1:8" hidden="1" x14ac:dyDescent="0.3">
      <c r="A257" s="6" t="s">
        <v>749</v>
      </c>
      <c r="B257" s="6" t="s">
        <v>751</v>
      </c>
      <c r="D257" t="str">
        <f t="shared" si="3"/>
        <v>Cairo Capital S1</v>
      </c>
      <c r="E257">
        <v>0</v>
      </c>
      <c r="F257">
        <v>0</v>
      </c>
      <c r="G257">
        <v>-12387804.449999999</v>
      </c>
      <c r="H257">
        <v>-12387804.449999999</v>
      </c>
    </row>
    <row r="258" spans="1:8" hidden="1" x14ac:dyDescent="0.3">
      <c r="A258" s="6" t="s">
        <v>519</v>
      </c>
      <c r="B258" s="6" t="s">
        <v>752</v>
      </c>
      <c r="D258" t="str">
        <f t="shared" si="3"/>
        <v>Tamey El-amdeed Substation</v>
      </c>
      <c r="E258">
        <v>3295440.04</v>
      </c>
      <c r="F258">
        <v>2454573.85</v>
      </c>
      <c r="G258">
        <v>494316.01</v>
      </c>
      <c r="H258">
        <v>2948889.86</v>
      </c>
    </row>
    <row r="259" spans="1:8" hidden="1" x14ac:dyDescent="0.3">
      <c r="A259" s="6" t="s">
        <v>524</v>
      </c>
      <c r="B259" s="6" t="s">
        <v>753</v>
      </c>
      <c r="D259" t="str">
        <f t="shared" ref="D259:D322" si="4">A259&amp;C259</f>
        <v>Beni Suef Substation R61</v>
      </c>
      <c r="E259">
        <v>2992524</v>
      </c>
      <c r="F259">
        <v>2242929.38</v>
      </c>
      <c r="G259">
        <v>448878.6</v>
      </c>
      <c r="H259">
        <v>2691807.98</v>
      </c>
    </row>
    <row r="260" spans="1:8" hidden="1" x14ac:dyDescent="0.3">
      <c r="A260" s="6" t="s">
        <v>754</v>
      </c>
      <c r="B260" s="6" t="s">
        <v>755</v>
      </c>
      <c r="C260" s="6">
        <v>8</v>
      </c>
      <c r="D260" t="str">
        <f t="shared" si="4"/>
        <v>Ministries Buildings8</v>
      </c>
      <c r="E260">
        <v>19178923.719999999</v>
      </c>
      <c r="F260">
        <v>653919.99</v>
      </c>
      <c r="G260">
        <v>15653924.9</v>
      </c>
      <c r="H260">
        <v>16307844.890000001</v>
      </c>
    </row>
    <row r="261" spans="1:8" hidden="1" x14ac:dyDescent="0.3">
      <c r="A261" s="6" t="s">
        <v>387</v>
      </c>
      <c r="B261" s="6" t="s">
        <v>756</v>
      </c>
      <c r="D261" t="str">
        <f t="shared" si="4"/>
        <v>EMAAR-PKG117- MARASSI</v>
      </c>
      <c r="E261">
        <v>7803090.3899999997</v>
      </c>
      <c r="F261">
        <v>6865083.2494999999</v>
      </c>
      <c r="G261">
        <v>819324.49</v>
      </c>
      <c r="H261">
        <v>7684407.7395000001</v>
      </c>
    </row>
    <row r="262" spans="1:8" hidden="1" x14ac:dyDescent="0.3">
      <c r="A262" s="6" t="s">
        <v>370</v>
      </c>
      <c r="B262" s="6" t="s">
        <v>757</v>
      </c>
      <c r="C262" s="6">
        <v>26</v>
      </c>
      <c r="D262" t="str">
        <f t="shared" si="4"/>
        <v>New Giza 226</v>
      </c>
      <c r="E262">
        <v>5057706.62</v>
      </c>
      <c r="F262">
        <v>3584772.179</v>
      </c>
      <c r="G262">
        <v>835258.8</v>
      </c>
      <c r="H262">
        <v>4420030.9790000003</v>
      </c>
    </row>
    <row r="263" spans="1:8" hidden="1" x14ac:dyDescent="0.3">
      <c r="A263" s="6" t="s">
        <v>758</v>
      </c>
      <c r="B263" s="6" t="s">
        <v>759</v>
      </c>
      <c r="C263" s="6">
        <v>1</v>
      </c>
      <c r="D263" t="str">
        <f t="shared" si="4"/>
        <v>Attaqa Power Plant1</v>
      </c>
      <c r="E263">
        <v>67573333.340000018</v>
      </c>
      <c r="F263">
        <v>67573333.340000004</v>
      </c>
      <c r="G263">
        <v>0</v>
      </c>
      <c r="H263">
        <v>67573333.340000018</v>
      </c>
    </row>
    <row r="264" spans="1:8" hidden="1" x14ac:dyDescent="0.3">
      <c r="A264" s="6" t="s">
        <v>498</v>
      </c>
      <c r="B264" s="6" t="s">
        <v>760</v>
      </c>
      <c r="D264" t="str">
        <f t="shared" si="4"/>
        <v>Abo Quir - Badr 500KV</v>
      </c>
      <c r="E264">
        <v>6253944.5800000001</v>
      </c>
      <c r="F264">
        <v>175120.05000000002</v>
      </c>
      <c r="G264">
        <v>0</v>
      </c>
      <c r="H264">
        <v>175120.05</v>
      </c>
    </row>
    <row r="265" spans="1:8" hidden="1" x14ac:dyDescent="0.3">
      <c r="A265" s="6" t="s">
        <v>387</v>
      </c>
      <c r="B265" s="6" t="s">
        <v>761</v>
      </c>
      <c r="D265" t="str">
        <f t="shared" si="4"/>
        <v>EMAAR-PKG117- MARASSI</v>
      </c>
      <c r="E265">
        <v>4131277.05</v>
      </c>
      <c r="F265">
        <v>3977930.2824999997</v>
      </c>
      <c r="G265">
        <v>473909.65</v>
      </c>
      <c r="H265">
        <v>4451839.9325000001</v>
      </c>
    </row>
    <row r="266" spans="1:8" hidden="1" x14ac:dyDescent="0.3">
      <c r="A266" s="6" t="s">
        <v>646</v>
      </c>
      <c r="B266" s="6" t="s">
        <v>762</v>
      </c>
      <c r="C266" s="6">
        <v>3</v>
      </c>
      <c r="D266" t="str">
        <f t="shared" si="4"/>
        <v>Akhmem Assiut3</v>
      </c>
      <c r="E266">
        <v>5148236.6900000004</v>
      </c>
      <c r="F266">
        <v>4320494.29</v>
      </c>
      <c r="G266">
        <v>0</v>
      </c>
      <c r="H266">
        <v>4320494.29</v>
      </c>
    </row>
    <row r="267" spans="1:8" hidden="1" x14ac:dyDescent="0.3">
      <c r="A267" s="6" t="s">
        <v>651</v>
      </c>
      <c r="B267" s="6" t="s">
        <v>763</v>
      </c>
      <c r="C267" s="6">
        <v>6</v>
      </c>
      <c r="D267" t="str">
        <f t="shared" si="4"/>
        <v>Akhmem - Qena6</v>
      </c>
      <c r="E267">
        <v>3012460.2900000005</v>
      </c>
      <c r="F267">
        <v>2558181.1799999997</v>
      </c>
      <c r="G267">
        <v>0</v>
      </c>
      <c r="H267">
        <v>2558181.1800000002</v>
      </c>
    </row>
    <row r="268" spans="1:8" hidden="1" x14ac:dyDescent="0.3">
      <c r="A268" s="6" t="s">
        <v>651</v>
      </c>
      <c r="B268" s="6" t="s">
        <v>764</v>
      </c>
      <c r="C268" s="6">
        <v>1</v>
      </c>
      <c r="D268" t="str">
        <f t="shared" si="4"/>
        <v>Akhmem - Qena1</v>
      </c>
      <c r="E268">
        <v>2270390.5099999998</v>
      </c>
      <c r="F268">
        <v>1604817.44</v>
      </c>
      <c r="G268">
        <v>0</v>
      </c>
      <c r="H268">
        <v>1604817.4400000002</v>
      </c>
    </row>
    <row r="269" spans="1:8" hidden="1" x14ac:dyDescent="0.3">
      <c r="A269" s="6" t="s">
        <v>646</v>
      </c>
      <c r="B269" s="6" t="s">
        <v>765</v>
      </c>
      <c r="C269" s="6">
        <v>13</v>
      </c>
      <c r="D269" t="str">
        <f t="shared" si="4"/>
        <v>Akhmem Assiut13</v>
      </c>
      <c r="E269">
        <v>9813635.4900000002</v>
      </c>
      <c r="F269">
        <v>7801840.21</v>
      </c>
      <c r="G269">
        <v>1472045.32</v>
      </c>
      <c r="H269">
        <v>9273885.5299999993</v>
      </c>
    </row>
    <row r="270" spans="1:8" hidden="1" x14ac:dyDescent="0.3">
      <c r="A270" s="6" t="s">
        <v>646</v>
      </c>
      <c r="B270" s="6" t="s">
        <v>766</v>
      </c>
      <c r="C270" s="6">
        <v>16</v>
      </c>
      <c r="D270" t="str">
        <f t="shared" si="4"/>
        <v>Akhmem Assiut16</v>
      </c>
      <c r="E270">
        <v>3219311.35</v>
      </c>
      <c r="F270">
        <v>2559352.52</v>
      </c>
      <c r="G270">
        <v>482896.7</v>
      </c>
      <c r="H270">
        <v>3042249.22</v>
      </c>
    </row>
    <row r="271" spans="1:8" hidden="1" x14ac:dyDescent="0.3">
      <c r="A271" s="6" t="s">
        <v>646</v>
      </c>
      <c r="B271" s="6" t="s">
        <v>767</v>
      </c>
      <c r="C271" s="6">
        <v>11</v>
      </c>
      <c r="D271" t="str">
        <f t="shared" si="4"/>
        <v>Akhmem Assiut11</v>
      </c>
      <c r="E271">
        <v>66793963.331428565</v>
      </c>
      <c r="F271">
        <v>39460547.120000005</v>
      </c>
      <c r="G271">
        <v>9948037.0899999999</v>
      </c>
      <c r="H271">
        <v>52298252.128571428</v>
      </c>
    </row>
    <row r="272" spans="1:8" hidden="1" x14ac:dyDescent="0.3">
      <c r="A272" s="6" t="s">
        <v>475</v>
      </c>
      <c r="B272" s="6" t="s">
        <v>768</v>
      </c>
      <c r="D272" t="str">
        <f t="shared" si="4"/>
        <v>Suez Gulf Substation</v>
      </c>
      <c r="E272">
        <v>5090.42</v>
      </c>
      <c r="F272">
        <v>4819.5</v>
      </c>
      <c r="G272">
        <v>535.5</v>
      </c>
      <c r="H272">
        <v>5355</v>
      </c>
    </row>
    <row r="273" spans="1:8" hidden="1" x14ac:dyDescent="0.3">
      <c r="A273" s="6" t="s">
        <v>328</v>
      </c>
      <c r="B273" s="6" t="s">
        <v>769</v>
      </c>
      <c r="C273" s="6">
        <v>2</v>
      </c>
      <c r="D273" t="str">
        <f t="shared" si="4"/>
        <v>Substation Elco Steel2</v>
      </c>
      <c r="E273">
        <v>1669926.8</v>
      </c>
      <c r="F273">
        <v>1160599.1300000001</v>
      </c>
      <c r="G273">
        <v>333985.36</v>
      </c>
      <c r="H273">
        <v>1494584.49</v>
      </c>
    </row>
    <row r="274" spans="1:8" hidden="1" x14ac:dyDescent="0.3">
      <c r="A274" s="6" t="s">
        <v>8</v>
      </c>
      <c r="B274" s="6" t="s">
        <v>770</v>
      </c>
      <c r="C274" s="6">
        <v>31</v>
      </c>
      <c r="D274" t="str">
        <f t="shared" si="4"/>
        <v>Sodic Club House31</v>
      </c>
      <c r="E274">
        <v>2806299.13</v>
      </c>
      <c r="F274">
        <v>6752933.2165000001</v>
      </c>
      <c r="G274">
        <v>603924.4</v>
      </c>
      <c r="H274">
        <v>7356857.6164999995</v>
      </c>
    </row>
    <row r="275" spans="1:8" hidden="1" x14ac:dyDescent="0.3">
      <c r="A275" s="6" t="s">
        <v>386</v>
      </c>
      <c r="B275" s="6" t="s">
        <v>771</v>
      </c>
      <c r="D275" t="str">
        <f t="shared" si="4"/>
        <v>EMAAR-PKG#107-MARASSI</v>
      </c>
      <c r="E275">
        <v>3636142.56</v>
      </c>
      <c r="F275">
        <v>4202126.67</v>
      </c>
      <c r="G275">
        <v>0</v>
      </c>
      <c r="H275">
        <v>4202126.67</v>
      </c>
    </row>
    <row r="276" spans="1:8" hidden="1" x14ac:dyDescent="0.3">
      <c r="A276" s="6" t="s">
        <v>651</v>
      </c>
      <c r="B276" s="6" t="s">
        <v>772</v>
      </c>
      <c r="C276" s="6">
        <v>25</v>
      </c>
      <c r="D276" t="str">
        <f t="shared" si="4"/>
        <v>Akhmem - Qena25</v>
      </c>
      <c r="E276">
        <v>8788664.3599999994</v>
      </c>
      <c r="F276">
        <v>6252137.0999999996</v>
      </c>
      <c r="G276">
        <v>1318299.6599999999</v>
      </c>
      <c r="H276">
        <v>7570436.7599999998</v>
      </c>
    </row>
    <row r="277" spans="1:8" hidden="1" x14ac:dyDescent="0.3">
      <c r="A277" s="6" t="s">
        <v>651</v>
      </c>
      <c r="B277" s="6" t="s">
        <v>773</v>
      </c>
      <c r="C277" s="6">
        <v>22</v>
      </c>
      <c r="D277" t="str">
        <f t="shared" si="4"/>
        <v>Akhmem - Qena22</v>
      </c>
      <c r="E277">
        <v>10941173.49</v>
      </c>
      <c r="F277">
        <v>6509998.2100000009</v>
      </c>
      <c r="G277">
        <v>1641176.03</v>
      </c>
      <c r="H277">
        <v>8151174.2400000002</v>
      </c>
    </row>
    <row r="278" spans="1:8" hidden="1" x14ac:dyDescent="0.3">
      <c r="A278" s="6" t="s">
        <v>651</v>
      </c>
      <c r="B278" s="6" t="s">
        <v>774</v>
      </c>
      <c r="C278" s="6">
        <v>30</v>
      </c>
      <c r="D278" t="str">
        <f t="shared" si="4"/>
        <v>Akhmem - Qena30</v>
      </c>
      <c r="E278">
        <v>5411732.0999999996</v>
      </c>
      <c r="F278">
        <v>2678807.41</v>
      </c>
      <c r="G278">
        <v>811759.83</v>
      </c>
      <c r="H278">
        <v>3490567.24</v>
      </c>
    </row>
    <row r="279" spans="1:8" hidden="1" x14ac:dyDescent="0.3">
      <c r="A279" s="6" t="s">
        <v>695</v>
      </c>
      <c r="B279" s="6" t="s">
        <v>775</v>
      </c>
      <c r="C279" s="6">
        <v>4</v>
      </c>
      <c r="D279" t="str">
        <f t="shared" si="4"/>
        <v>Mohamed Ali Palace Restoration4</v>
      </c>
      <c r="E279">
        <v>7637765.4299999997</v>
      </c>
      <c r="F279">
        <v>3597182.7</v>
      </c>
      <c r="G279">
        <v>3105457.05</v>
      </c>
      <c r="H279">
        <v>6702639.75</v>
      </c>
    </row>
    <row r="280" spans="1:8" hidden="1" x14ac:dyDescent="0.3">
      <c r="A280" s="6" t="s">
        <v>776</v>
      </c>
      <c r="B280" s="6" t="s">
        <v>777</v>
      </c>
      <c r="D280" t="str">
        <f t="shared" si="4"/>
        <v>EL-Hegaz Square Bridge</v>
      </c>
      <c r="E280">
        <v>5915483.8700000001</v>
      </c>
      <c r="F280">
        <v>0</v>
      </c>
      <c r="G280">
        <v>16091824.758000001</v>
      </c>
      <c r="H280">
        <v>17047344.758000001</v>
      </c>
    </row>
    <row r="281" spans="1:8" hidden="1" x14ac:dyDescent="0.3">
      <c r="A281" s="6" t="s">
        <v>778</v>
      </c>
      <c r="B281" s="6" t="s">
        <v>779</v>
      </c>
      <c r="C281" s="6">
        <v>1</v>
      </c>
      <c r="D281" t="str">
        <f t="shared" si="4"/>
        <v>New bridge Ismailiya Nefisha1</v>
      </c>
      <c r="E281">
        <v>51811685.080000006</v>
      </c>
      <c r="F281">
        <v>12381198.65</v>
      </c>
      <c r="G281">
        <v>3000000</v>
      </c>
      <c r="H281">
        <v>42498928.649999999</v>
      </c>
    </row>
    <row r="282" spans="1:8" hidden="1" x14ac:dyDescent="0.3">
      <c r="A282" s="6" t="s">
        <v>524</v>
      </c>
      <c r="B282" s="6" t="s">
        <v>780</v>
      </c>
      <c r="D282" t="str">
        <f t="shared" si="4"/>
        <v>Beni Suef Substation R61</v>
      </c>
      <c r="E282">
        <v>1837500</v>
      </c>
      <c r="F282">
        <v>1368937.5</v>
      </c>
      <c r="G282">
        <v>275625</v>
      </c>
      <c r="H282">
        <v>1644562.5</v>
      </c>
    </row>
    <row r="283" spans="1:8" hidden="1" x14ac:dyDescent="0.3">
      <c r="A283" s="6" t="s">
        <v>524</v>
      </c>
      <c r="B283" s="6" t="s">
        <v>781</v>
      </c>
      <c r="D283" t="str">
        <f t="shared" si="4"/>
        <v>Beni Suef Substation R61</v>
      </c>
      <c r="E283">
        <v>558884.47</v>
      </c>
      <c r="F283">
        <v>405191.24</v>
      </c>
      <c r="G283">
        <v>83832.67</v>
      </c>
      <c r="H283">
        <v>489023.91</v>
      </c>
    </row>
    <row r="284" spans="1:8" hidden="1" x14ac:dyDescent="0.3">
      <c r="A284" s="6" t="s">
        <v>651</v>
      </c>
      <c r="B284" s="6" t="s">
        <v>782</v>
      </c>
      <c r="C284" s="6">
        <v>2</v>
      </c>
      <c r="D284" t="str">
        <f t="shared" si="4"/>
        <v>Akhmem - Qena2</v>
      </c>
      <c r="E284">
        <v>200830.69000000003</v>
      </c>
      <c r="F284">
        <v>169676.91</v>
      </c>
      <c r="G284">
        <v>0</v>
      </c>
      <c r="H284">
        <v>169676.91</v>
      </c>
    </row>
    <row r="285" spans="1:8" hidden="1" x14ac:dyDescent="0.3">
      <c r="A285" s="6" t="s">
        <v>651</v>
      </c>
      <c r="B285" s="6" t="s">
        <v>783</v>
      </c>
      <c r="C285" s="6">
        <v>20</v>
      </c>
      <c r="D285" t="str">
        <f t="shared" si="4"/>
        <v>Akhmem - Qena20</v>
      </c>
      <c r="E285">
        <v>1517387.42</v>
      </c>
      <c r="F285">
        <v>1282168.99</v>
      </c>
      <c r="G285">
        <v>0</v>
      </c>
      <c r="H285">
        <v>1282168.99</v>
      </c>
    </row>
    <row r="286" spans="1:8" hidden="1" x14ac:dyDescent="0.3">
      <c r="A286" s="6" t="s">
        <v>651</v>
      </c>
      <c r="B286" s="6" t="s">
        <v>784</v>
      </c>
      <c r="C286" s="6">
        <v>37</v>
      </c>
      <c r="D286" t="str">
        <f t="shared" si="4"/>
        <v>Akhmem - Qena37</v>
      </c>
      <c r="E286">
        <v>8568.16</v>
      </c>
      <c r="F286">
        <v>5954.86</v>
      </c>
      <c r="G286">
        <v>1285.22</v>
      </c>
      <c r="H286">
        <v>7240.08</v>
      </c>
    </row>
    <row r="287" spans="1:8" hidden="1" x14ac:dyDescent="0.3">
      <c r="A287" s="6" t="s">
        <v>646</v>
      </c>
      <c r="B287" s="6" t="s">
        <v>785</v>
      </c>
      <c r="C287" s="6">
        <v>28</v>
      </c>
      <c r="D287" t="str">
        <f t="shared" si="4"/>
        <v>Akhmem Assiut28</v>
      </c>
      <c r="E287">
        <v>15695290.1</v>
      </c>
      <c r="F287">
        <v>12477755.619999999</v>
      </c>
      <c r="G287">
        <v>2354293.52</v>
      </c>
      <c r="H287">
        <v>14832049.140000001</v>
      </c>
    </row>
    <row r="288" spans="1:8" hidden="1" x14ac:dyDescent="0.3">
      <c r="A288" s="6" t="s">
        <v>786</v>
      </c>
      <c r="B288" s="6" t="s">
        <v>787</v>
      </c>
      <c r="C288" s="6">
        <v>12</v>
      </c>
      <c r="D288" t="str">
        <f t="shared" si="4"/>
        <v>P-28-16 Balat Owinat Lot 312</v>
      </c>
      <c r="E288">
        <v>3737851.5400000005</v>
      </c>
      <c r="F288">
        <v>2791779.1199999996</v>
      </c>
      <c r="G288">
        <v>392474.41</v>
      </c>
      <c r="H288">
        <v>3184253.53</v>
      </c>
    </row>
    <row r="289" spans="1:8" hidden="1" x14ac:dyDescent="0.3">
      <c r="A289" s="6" t="s">
        <v>786</v>
      </c>
      <c r="B289" s="6" t="s">
        <v>788</v>
      </c>
      <c r="C289" s="6">
        <v>7</v>
      </c>
      <c r="D289" t="str">
        <f t="shared" si="4"/>
        <v>P-28-16 Balat Owinat Lot 37</v>
      </c>
      <c r="E289">
        <v>2058983.71</v>
      </c>
      <c r="F289">
        <v>1537666.88</v>
      </c>
      <c r="G289">
        <v>216193.29</v>
      </c>
      <c r="H289">
        <v>1753860.17</v>
      </c>
    </row>
    <row r="290" spans="1:8" hidden="1" x14ac:dyDescent="0.3">
      <c r="A290" s="6" t="s">
        <v>786</v>
      </c>
      <c r="B290" s="6" t="s">
        <v>789</v>
      </c>
      <c r="C290" s="6">
        <v>5</v>
      </c>
      <c r="D290" t="str">
        <f t="shared" si="4"/>
        <v>P-28-16 Balat Owinat Lot 35</v>
      </c>
      <c r="E290">
        <v>8978757.1899999995</v>
      </c>
      <c r="F290">
        <v>6706735.6399999997</v>
      </c>
      <c r="G290">
        <v>942769.51</v>
      </c>
      <c r="H290">
        <v>7649505.1500000004</v>
      </c>
    </row>
    <row r="291" spans="1:8" hidden="1" x14ac:dyDescent="0.3">
      <c r="A291" s="6" t="s">
        <v>786</v>
      </c>
      <c r="B291" s="6" t="s">
        <v>790</v>
      </c>
      <c r="C291" s="6">
        <v>1</v>
      </c>
      <c r="D291" t="str">
        <f t="shared" si="4"/>
        <v>P-28-16 Balat Owinat Lot 31</v>
      </c>
      <c r="E291">
        <v>11498554.020000001</v>
      </c>
      <c r="F291">
        <v>8589022.0600000005</v>
      </c>
      <c r="G291">
        <v>1207348.17</v>
      </c>
      <c r="H291">
        <v>9796370.2300000004</v>
      </c>
    </row>
    <row r="292" spans="1:8" hidden="1" x14ac:dyDescent="0.3">
      <c r="A292" s="6" t="s">
        <v>323</v>
      </c>
      <c r="B292" s="6" t="s">
        <v>791</v>
      </c>
      <c r="D292" t="str">
        <f t="shared" si="4"/>
        <v>Elsewedy Univ - Enabling Works</v>
      </c>
      <c r="E292">
        <v>205504.2</v>
      </c>
      <c r="F292">
        <v>142702.12</v>
      </c>
      <c r="G292">
        <v>64733.82</v>
      </c>
      <c r="H292">
        <v>207435.94</v>
      </c>
    </row>
    <row r="293" spans="1:8" hidden="1" x14ac:dyDescent="0.3">
      <c r="A293" s="6" t="s">
        <v>323</v>
      </c>
      <c r="B293" s="6" t="s">
        <v>792</v>
      </c>
      <c r="C293" s="6">
        <v>3</v>
      </c>
      <c r="D293" t="str">
        <f t="shared" si="4"/>
        <v>Elsewedy Univ - Enabling Works3</v>
      </c>
      <c r="E293">
        <v>1749696.33</v>
      </c>
      <c r="F293">
        <v>1214989.1265</v>
      </c>
      <c r="G293">
        <v>551154.35</v>
      </c>
      <c r="H293">
        <v>1766143.4765000003</v>
      </c>
    </row>
    <row r="294" spans="1:8" hidden="1" x14ac:dyDescent="0.3">
      <c r="A294" s="6" t="s">
        <v>323</v>
      </c>
      <c r="B294" s="6" t="s">
        <v>793</v>
      </c>
      <c r="C294" s="6">
        <v>2</v>
      </c>
      <c r="D294" t="str">
        <f t="shared" si="4"/>
        <v>Elsewedy Univ - Enabling Works2</v>
      </c>
      <c r="E294">
        <v>4165158.06</v>
      </c>
      <c r="F294">
        <v>3110956.5529999998</v>
      </c>
      <c r="G294">
        <v>874683.19</v>
      </c>
      <c r="H294">
        <v>3985639.7429999998</v>
      </c>
    </row>
    <row r="295" spans="1:8" hidden="1" x14ac:dyDescent="0.3">
      <c r="A295" s="6" t="s">
        <v>323</v>
      </c>
      <c r="B295" s="6" t="s">
        <v>794</v>
      </c>
      <c r="C295" s="6">
        <v>2</v>
      </c>
      <c r="D295" t="str">
        <f t="shared" si="4"/>
        <v>Elsewedy Univ - Enabling Works2</v>
      </c>
      <c r="E295">
        <v>2762087.04</v>
      </c>
      <c r="F295">
        <v>1917993.2420000001</v>
      </c>
      <c r="G295">
        <v>870057.42</v>
      </c>
      <c r="H295">
        <v>2788050.662</v>
      </c>
    </row>
    <row r="296" spans="1:8" hidden="1" x14ac:dyDescent="0.3">
      <c r="A296" s="6" t="s">
        <v>795</v>
      </c>
      <c r="B296" s="6" t="s">
        <v>796</v>
      </c>
      <c r="C296" s="6">
        <v>27</v>
      </c>
      <c r="D296" t="str">
        <f t="shared" si="4"/>
        <v>NUCA R05 - Z0227</v>
      </c>
      <c r="E296">
        <v>12195893.270000001</v>
      </c>
      <c r="F296">
        <v>8400109.4700000007</v>
      </c>
      <c r="G296">
        <v>1073714.3500000001</v>
      </c>
      <c r="H296">
        <v>9473823.8200000003</v>
      </c>
    </row>
    <row r="297" spans="1:8" hidden="1" x14ac:dyDescent="0.3">
      <c r="A297" s="6" t="s">
        <v>795</v>
      </c>
      <c r="B297" s="6" t="s">
        <v>797</v>
      </c>
      <c r="C297" s="6">
        <v>20</v>
      </c>
      <c r="D297" t="str">
        <f t="shared" si="4"/>
        <v>NUCA R05 - Z0220</v>
      </c>
      <c r="E297">
        <v>40939275.149999999</v>
      </c>
      <c r="F297">
        <v>33414942.649999999</v>
      </c>
      <c r="G297">
        <v>4099408.55</v>
      </c>
      <c r="H297">
        <v>37514351.200000003</v>
      </c>
    </row>
    <row r="298" spans="1:8" hidden="1" x14ac:dyDescent="0.3">
      <c r="A298" s="6" t="s">
        <v>795</v>
      </c>
      <c r="B298" s="6" t="s">
        <v>798</v>
      </c>
      <c r="C298" s="6">
        <v>19</v>
      </c>
      <c r="D298" t="str">
        <f t="shared" si="4"/>
        <v>NUCA R05 - Z0219</v>
      </c>
      <c r="E298">
        <v>86399294.849999994</v>
      </c>
      <c r="F298">
        <v>66398297.5</v>
      </c>
      <c r="G298">
        <v>8301205.5</v>
      </c>
      <c r="H298">
        <v>74699503</v>
      </c>
    </row>
    <row r="299" spans="1:8" hidden="1" x14ac:dyDescent="0.3">
      <c r="A299" s="6" t="s">
        <v>795</v>
      </c>
      <c r="B299" s="6" t="s">
        <v>799</v>
      </c>
      <c r="C299" s="6">
        <v>14</v>
      </c>
      <c r="D299" t="str">
        <f t="shared" si="4"/>
        <v>NUCA R05 - Z0214</v>
      </c>
      <c r="E299">
        <v>48665536.25</v>
      </c>
      <c r="F299">
        <v>37605923.5</v>
      </c>
      <c r="G299">
        <v>4699561.6500000004</v>
      </c>
      <c r="H299">
        <v>42305485.149999999</v>
      </c>
    </row>
    <row r="300" spans="1:8" hidden="1" x14ac:dyDescent="0.3">
      <c r="A300" s="6" t="s">
        <v>795</v>
      </c>
      <c r="B300" s="6" t="s">
        <v>800</v>
      </c>
      <c r="C300" s="6">
        <v>13</v>
      </c>
      <c r="D300" t="str">
        <f t="shared" si="4"/>
        <v>NUCA R05 - Z0213</v>
      </c>
      <c r="E300">
        <v>35089427.399999999</v>
      </c>
      <c r="F300">
        <v>21697982.73</v>
      </c>
      <c r="G300">
        <v>2763742.75</v>
      </c>
      <c r="H300">
        <v>24461725.48</v>
      </c>
    </row>
    <row r="301" spans="1:8" hidden="1" x14ac:dyDescent="0.3">
      <c r="A301" s="6" t="s">
        <v>795</v>
      </c>
      <c r="B301" s="6" t="s">
        <v>801</v>
      </c>
      <c r="C301" s="6">
        <v>11</v>
      </c>
      <c r="D301" t="str">
        <f t="shared" si="4"/>
        <v>NUCA R05 - Z0211</v>
      </c>
      <c r="E301">
        <v>35072197.950000003</v>
      </c>
      <c r="F301">
        <v>29923408.949999999</v>
      </c>
      <c r="G301">
        <v>3712337.3</v>
      </c>
      <c r="H301">
        <v>33635746.25</v>
      </c>
    </row>
    <row r="302" spans="1:8" hidden="1" x14ac:dyDescent="0.3">
      <c r="A302" s="6" t="s">
        <v>802</v>
      </c>
      <c r="B302" s="6" t="s">
        <v>803</v>
      </c>
      <c r="C302" s="6">
        <v>5</v>
      </c>
      <c r="D302" t="str">
        <f t="shared" si="4"/>
        <v>R5 Mix-Use Complex Project5</v>
      </c>
      <c r="E302">
        <v>12663442.810000001</v>
      </c>
      <c r="F302">
        <v>10925527.289999999</v>
      </c>
      <c r="G302">
        <v>1338513.24</v>
      </c>
      <c r="H302">
        <v>12264040.529999999</v>
      </c>
    </row>
    <row r="303" spans="1:8" hidden="1" x14ac:dyDescent="0.3">
      <c r="A303" s="6" t="s">
        <v>802</v>
      </c>
      <c r="B303" s="6" t="s">
        <v>804</v>
      </c>
      <c r="C303" s="6">
        <v>1</v>
      </c>
      <c r="D303" t="str">
        <f t="shared" si="4"/>
        <v>R5 Mix-Use Complex Project1</v>
      </c>
      <c r="E303">
        <v>18101215.899999999</v>
      </c>
      <c r="F303">
        <v>17393287.239999998</v>
      </c>
      <c r="G303">
        <v>2144069.0499999998</v>
      </c>
      <c r="H303">
        <v>19537356.289999999</v>
      </c>
    </row>
    <row r="304" spans="1:8" hidden="1" x14ac:dyDescent="0.3">
      <c r="A304" s="6" t="s">
        <v>500</v>
      </c>
      <c r="B304" s="6" t="s">
        <v>805</v>
      </c>
      <c r="D304" t="str">
        <f t="shared" si="4"/>
        <v>South Helwan PP (CP-117)</v>
      </c>
      <c r="E304">
        <v>0</v>
      </c>
      <c r="F304">
        <v>-5827.6</v>
      </c>
      <c r="G304">
        <v>0</v>
      </c>
      <c r="H304">
        <v>-5827.6</v>
      </c>
    </row>
    <row r="305" spans="1:8" hidden="1" x14ac:dyDescent="0.3">
      <c r="A305" s="6" t="s">
        <v>500</v>
      </c>
      <c r="B305" s="6" t="s">
        <v>806</v>
      </c>
      <c r="D305" t="str">
        <f t="shared" si="4"/>
        <v>South Helwan PP (CP-117)</v>
      </c>
      <c r="E305">
        <v>357494.32</v>
      </c>
      <c r="F305">
        <v>386131.21</v>
      </c>
      <c r="G305">
        <v>0</v>
      </c>
      <c r="H305">
        <v>386131.21</v>
      </c>
    </row>
    <row r="306" spans="1:8" hidden="1" x14ac:dyDescent="0.3">
      <c r="A306" s="6" t="s">
        <v>9</v>
      </c>
      <c r="B306" s="6" t="s">
        <v>807</v>
      </c>
      <c r="C306" s="6">
        <v>10</v>
      </c>
      <c r="D306" t="str">
        <f t="shared" si="4"/>
        <v>Royal City10</v>
      </c>
      <c r="E306">
        <v>7808914.209999999</v>
      </c>
      <c r="F306">
        <v>5842887.9205000009</v>
      </c>
      <c r="G306">
        <v>1102431.68</v>
      </c>
      <c r="H306">
        <v>6945319.6004999997</v>
      </c>
    </row>
    <row r="307" spans="1:8" hidden="1" x14ac:dyDescent="0.3">
      <c r="A307" s="6" t="s">
        <v>695</v>
      </c>
      <c r="B307" s="6" t="s">
        <v>808</v>
      </c>
      <c r="D307" t="str">
        <f t="shared" si="4"/>
        <v>Mohamed Ali Palace Restoration</v>
      </c>
      <c r="E307">
        <v>486912.65</v>
      </c>
      <c r="F307">
        <v>345055</v>
      </c>
      <c r="G307">
        <v>115022.3</v>
      </c>
      <c r="H307">
        <v>460077.3</v>
      </c>
    </row>
    <row r="308" spans="1:8" hidden="1" x14ac:dyDescent="0.3">
      <c r="A308" s="6" t="s">
        <v>754</v>
      </c>
      <c r="B308" s="6" t="s">
        <v>809</v>
      </c>
      <c r="C308" s="6">
        <v>4</v>
      </c>
      <c r="D308" t="str">
        <f t="shared" si="4"/>
        <v>Ministries Buildings4</v>
      </c>
      <c r="E308">
        <v>3272449.8</v>
      </c>
      <c r="F308">
        <v>877175</v>
      </c>
      <c r="G308">
        <v>1920769.33</v>
      </c>
      <c r="H308">
        <v>2797944.33</v>
      </c>
    </row>
    <row r="309" spans="1:8" hidden="1" x14ac:dyDescent="0.3">
      <c r="A309" s="6" t="s">
        <v>646</v>
      </c>
      <c r="B309" s="6" t="s">
        <v>810</v>
      </c>
      <c r="C309" s="6">
        <v>19</v>
      </c>
      <c r="D309" t="str">
        <f t="shared" si="4"/>
        <v>Akhmem Assiut19</v>
      </c>
      <c r="E309">
        <v>31146513.100000001</v>
      </c>
      <c r="F309">
        <v>18532175.279999997</v>
      </c>
      <c r="G309">
        <v>4671976.97</v>
      </c>
      <c r="H309">
        <v>23204152.25</v>
      </c>
    </row>
    <row r="310" spans="1:8" hidden="1" x14ac:dyDescent="0.3">
      <c r="A310" s="6" t="s">
        <v>646</v>
      </c>
      <c r="B310" s="6" t="s">
        <v>811</v>
      </c>
      <c r="C310" s="6">
        <v>18</v>
      </c>
      <c r="D310" t="str">
        <f t="shared" si="4"/>
        <v>Akhmem Assiut18</v>
      </c>
      <c r="E310">
        <v>10588594.32</v>
      </c>
      <c r="F310">
        <v>8417932.4900000002</v>
      </c>
      <c r="G310">
        <v>1588289.15</v>
      </c>
      <c r="H310">
        <v>10006221.640000001</v>
      </c>
    </row>
    <row r="311" spans="1:8" hidden="1" x14ac:dyDescent="0.3">
      <c r="A311" s="6" t="s">
        <v>651</v>
      </c>
      <c r="B311" s="6" t="s">
        <v>812</v>
      </c>
      <c r="C311" s="6">
        <v>20</v>
      </c>
      <c r="D311" t="str">
        <f t="shared" si="4"/>
        <v>Akhmem - Qena20</v>
      </c>
      <c r="E311">
        <v>8032650.2400000002</v>
      </c>
      <c r="F311">
        <v>6385956.9400000004</v>
      </c>
      <c r="G311">
        <v>1204897.54</v>
      </c>
      <c r="H311">
        <v>7590854.4800000014</v>
      </c>
    </row>
    <row r="312" spans="1:8" hidden="1" x14ac:dyDescent="0.3">
      <c r="A312" s="6" t="s">
        <v>559</v>
      </c>
      <c r="B312" s="6" t="s">
        <v>813</v>
      </c>
      <c r="C312" s="6">
        <v>5</v>
      </c>
      <c r="D312" t="str">
        <f t="shared" si="4"/>
        <v>Beni Seuf - 3585</v>
      </c>
      <c r="E312">
        <v>6081377.46</v>
      </c>
      <c r="F312">
        <v>4834166.1500000004</v>
      </c>
      <c r="G312">
        <v>912206.65</v>
      </c>
      <c r="H312">
        <v>5746372.7999999998</v>
      </c>
    </row>
    <row r="313" spans="1:8" hidden="1" x14ac:dyDescent="0.3">
      <c r="A313" s="6" t="s">
        <v>754</v>
      </c>
      <c r="B313" s="6" t="s">
        <v>814</v>
      </c>
      <c r="C313" s="6">
        <v>1</v>
      </c>
      <c r="D313" t="str">
        <f t="shared" si="4"/>
        <v>Ministries Buildings1</v>
      </c>
      <c r="E313">
        <v>509004396</v>
      </c>
      <c r="F313">
        <v>54035277</v>
      </c>
      <c r="G313">
        <v>171000000</v>
      </c>
      <c r="H313">
        <v>456293797</v>
      </c>
    </row>
    <row r="314" spans="1:8" hidden="1" x14ac:dyDescent="0.3">
      <c r="A314" s="6" t="s">
        <v>581</v>
      </c>
      <c r="B314" s="6" t="s">
        <v>815</v>
      </c>
      <c r="C314" s="6">
        <v>8</v>
      </c>
      <c r="D314" t="str">
        <f t="shared" si="4"/>
        <v>New Heliopolis8</v>
      </c>
      <c r="E314">
        <v>11772146.9</v>
      </c>
      <c r="F314">
        <v>9407047.6999999993</v>
      </c>
      <c r="G314">
        <v>1156024.8500000001</v>
      </c>
      <c r="H314">
        <v>10563072.550000001</v>
      </c>
    </row>
    <row r="315" spans="1:8" hidden="1" x14ac:dyDescent="0.3">
      <c r="A315" s="6" t="s">
        <v>646</v>
      </c>
      <c r="B315" s="6" t="s">
        <v>816</v>
      </c>
      <c r="C315" s="6">
        <v>16</v>
      </c>
      <c r="D315" t="str">
        <f t="shared" si="4"/>
        <v>Akhmem Assiut16</v>
      </c>
      <c r="E315">
        <v>1844140.24</v>
      </c>
      <c r="F315">
        <v>1564199.1099999999</v>
      </c>
      <c r="G315">
        <v>0</v>
      </c>
      <c r="H315">
        <v>1564199.11</v>
      </c>
    </row>
    <row r="316" spans="1:8" hidden="1" x14ac:dyDescent="0.3">
      <c r="A316" s="6" t="s">
        <v>817</v>
      </c>
      <c r="B316" s="6" t="s">
        <v>818</v>
      </c>
      <c r="D316" t="str">
        <f t="shared" si="4"/>
        <v>Beni Suef COMCAVI</v>
      </c>
      <c r="E316">
        <v>1692.37</v>
      </c>
      <c r="F316">
        <v>1692.36</v>
      </c>
      <c r="G316">
        <v>0.01</v>
      </c>
      <c r="H316">
        <v>1692.37</v>
      </c>
    </row>
    <row r="317" spans="1:8" hidden="1" x14ac:dyDescent="0.3">
      <c r="A317" s="6" t="s">
        <v>722</v>
      </c>
      <c r="B317" s="6" t="s">
        <v>819</v>
      </c>
      <c r="C317" s="6">
        <v>4</v>
      </c>
      <c r="D317" t="str">
        <f t="shared" si="4"/>
        <v>Marsa Matrouh 500KV4</v>
      </c>
      <c r="E317">
        <v>1278838.8799999999</v>
      </c>
      <c r="F317">
        <v>1116174</v>
      </c>
      <c r="G317">
        <v>134278.07999999999</v>
      </c>
      <c r="H317">
        <v>1250452.08</v>
      </c>
    </row>
    <row r="318" spans="1:8" hidden="1" x14ac:dyDescent="0.3">
      <c r="A318" s="6" t="s">
        <v>820</v>
      </c>
      <c r="B318" s="6" t="s">
        <v>821</v>
      </c>
      <c r="C318" s="6">
        <v>9</v>
      </c>
      <c r="D318" t="str">
        <f t="shared" si="4"/>
        <v>Canal Regional Control Center9</v>
      </c>
      <c r="E318">
        <v>7592326.8399999999</v>
      </c>
      <c r="F318">
        <v>4600900.5999999996</v>
      </c>
      <c r="G318">
        <v>1594388.64</v>
      </c>
      <c r="H318">
        <v>6195289.2400000002</v>
      </c>
    </row>
    <row r="319" spans="1:8" hidden="1" x14ac:dyDescent="0.3">
      <c r="A319" s="6" t="s">
        <v>722</v>
      </c>
      <c r="B319" s="6" t="s">
        <v>822</v>
      </c>
      <c r="C319" s="6">
        <v>6</v>
      </c>
      <c r="D319" t="str">
        <f t="shared" si="4"/>
        <v>Marsa Matrouh 500KV6</v>
      </c>
      <c r="E319">
        <v>1278838.8799999999</v>
      </c>
      <c r="F319">
        <v>1111185.2753000001</v>
      </c>
      <c r="G319">
        <v>134278.07999999999</v>
      </c>
      <c r="H319">
        <v>1245463.3552999999</v>
      </c>
    </row>
    <row r="320" spans="1:8" hidden="1" x14ac:dyDescent="0.3">
      <c r="A320" s="6" t="s">
        <v>722</v>
      </c>
      <c r="B320" s="6" t="s">
        <v>823</v>
      </c>
      <c r="C320" s="6">
        <v>7</v>
      </c>
      <c r="D320" t="str">
        <f t="shared" si="4"/>
        <v>Marsa Matrouh 500KV7</v>
      </c>
      <c r="E320">
        <v>1053161.82</v>
      </c>
      <c r="F320">
        <v>919198.74349999998</v>
      </c>
      <c r="G320">
        <v>110581.99</v>
      </c>
      <c r="H320">
        <v>1029780.7335</v>
      </c>
    </row>
    <row r="321" spans="1:8" hidden="1" x14ac:dyDescent="0.3">
      <c r="A321" s="6" t="s">
        <v>824</v>
      </c>
      <c r="B321" s="6" t="s">
        <v>825</v>
      </c>
      <c r="C321" s="6">
        <v>16</v>
      </c>
      <c r="D321" t="str">
        <f t="shared" si="4"/>
        <v>P-28-16 Balat Owinat Lot 216</v>
      </c>
      <c r="E321">
        <v>6149117.6600000001</v>
      </c>
      <c r="F321">
        <v>866294.3</v>
      </c>
      <c r="G321">
        <v>3747170.08</v>
      </c>
      <c r="H321">
        <v>4613464.38</v>
      </c>
    </row>
    <row r="322" spans="1:8" hidden="1" x14ac:dyDescent="0.3">
      <c r="A322" s="6" t="s">
        <v>824</v>
      </c>
      <c r="B322" s="6" t="s">
        <v>826</v>
      </c>
      <c r="C322" s="6">
        <v>14</v>
      </c>
      <c r="D322" t="str">
        <f t="shared" si="4"/>
        <v>P-28-16 Balat Owinat Lot 214</v>
      </c>
      <c r="E322">
        <v>17486066.670000002</v>
      </c>
      <c r="F322">
        <v>11313091.93</v>
      </c>
      <c r="G322">
        <v>1836036.9959999998</v>
      </c>
      <c r="H322">
        <v>13149128.926000001</v>
      </c>
    </row>
    <row r="323" spans="1:8" hidden="1" x14ac:dyDescent="0.3">
      <c r="A323" s="6" t="s">
        <v>8</v>
      </c>
      <c r="B323" s="6" t="s">
        <v>827</v>
      </c>
      <c r="C323" s="6">
        <v>33</v>
      </c>
      <c r="D323" t="str">
        <f t="shared" ref="D323:D386" si="5">A323&amp;C323</f>
        <v>Sodic Club House33</v>
      </c>
      <c r="E323">
        <v>6742632.540000001</v>
      </c>
      <c r="F323">
        <v>5855002.7370000007</v>
      </c>
      <c r="G323">
        <v>1015115.8</v>
      </c>
      <c r="H323">
        <v>6870118.5369999986</v>
      </c>
    </row>
    <row r="324" spans="1:8" hidden="1" x14ac:dyDescent="0.3">
      <c r="A324" s="6" t="s">
        <v>828</v>
      </c>
      <c r="B324" s="6" t="s">
        <v>829</v>
      </c>
      <c r="D324" t="str">
        <f t="shared" si="5"/>
        <v>El Boghaz Brigde</v>
      </c>
      <c r="E324">
        <v>2960083.5</v>
      </c>
      <c r="F324">
        <v>2960083.5</v>
      </c>
      <c r="G324">
        <v>0</v>
      </c>
      <c r="H324">
        <v>2960083.5</v>
      </c>
    </row>
    <row r="325" spans="1:8" hidden="1" x14ac:dyDescent="0.3">
      <c r="A325" s="6" t="s">
        <v>824</v>
      </c>
      <c r="B325" s="6" t="s">
        <v>830</v>
      </c>
      <c r="C325" s="6">
        <v>2</v>
      </c>
      <c r="D325" t="str">
        <f t="shared" si="5"/>
        <v>P-28-16 Balat Owinat Lot 22</v>
      </c>
      <c r="E325">
        <v>3984852.3800000004</v>
      </c>
      <c r="F325">
        <v>2996213.88</v>
      </c>
      <c r="G325">
        <v>418409.5</v>
      </c>
      <c r="H325">
        <v>3414623.3800000004</v>
      </c>
    </row>
    <row r="326" spans="1:8" hidden="1" x14ac:dyDescent="0.3">
      <c r="A326" s="6" t="s">
        <v>651</v>
      </c>
      <c r="B326" s="6" t="s">
        <v>831</v>
      </c>
      <c r="C326" s="6">
        <v>11</v>
      </c>
      <c r="D326" t="str">
        <f t="shared" si="5"/>
        <v>Akhmem - Qena11</v>
      </c>
      <c r="E326">
        <v>7885398.6799999997</v>
      </c>
      <c r="F326">
        <v>7884869.7699999996</v>
      </c>
      <c r="G326">
        <v>0</v>
      </c>
      <c r="H326">
        <v>7884869.7699999996</v>
      </c>
    </row>
    <row r="327" spans="1:8" hidden="1" x14ac:dyDescent="0.3">
      <c r="A327" s="6" t="s">
        <v>651</v>
      </c>
      <c r="B327" s="6" t="s">
        <v>832</v>
      </c>
      <c r="C327" s="6">
        <v>38</v>
      </c>
      <c r="D327" t="str">
        <f t="shared" si="5"/>
        <v>Akhmem - Qena38</v>
      </c>
      <c r="E327">
        <v>386676.68</v>
      </c>
      <c r="F327">
        <v>268740.28000000003</v>
      </c>
      <c r="G327">
        <v>58001.5</v>
      </c>
      <c r="H327">
        <v>326741.78000000003</v>
      </c>
    </row>
    <row r="328" spans="1:8" hidden="1" x14ac:dyDescent="0.3">
      <c r="A328" s="6" t="s">
        <v>651</v>
      </c>
      <c r="B328" s="6" t="s">
        <v>833</v>
      </c>
      <c r="C328" s="6">
        <v>19</v>
      </c>
      <c r="D328" t="str">
        <f t="shared" si="5"/>
        <v>Akhmem - Qena19</v>
      </c>
      <c r="E328">
        <v>1066345.8999999999</v>
      </c>
      <c r="F328">
        <v>902025.21000000008</v>
      </c>
      <c r="G328">
        <v>0</v>
      </c>
      <c r="H328">
        <v>902025.21</v>
      </c>
    </row>
    <row r="329" spans="1:8" hidden="1" x14ac:dyDescent="0.3">
      <c r="A329" s="6" t="s">
        <v>651</v>
      </c>
      <c r="B329" s="6" t="s">
        <v>834</v>
      </c>
      <c r="C329" s="6">
        <v>18</v>
      </c>
      <c r="D329" t="str">
        <f t="shared" si="5"/>
        <v>Akhmem - Qena18</v>
      </c>
      <c r="E329">
        <v>2075250.42</v>
      </c>
      <c r="F329">
        <v>1744206.53</v>
      </c>
      <c r="G329">
        <v>0</v>
      </c>
      <c r="H329">
        <v>1744206.53</v>
      </c>
    </row>
    <row r="330" spans="1:8" hidden="1" x14ac:dyDescent="0.3">
      <c r="A330" s="6" t="s">
        <v>651</v>
      </c>
      <c r="B330" s="6" t="s">
        <v>835</v>
      </c>
      <c r="C330" s="6">
        <v>17</v>
      </c>
      <c r="D330" t="str">
        <f t="shared" si="5"/>
        <v>Akhmem - Qena17</v>
      </c>
      <c r="E330">
        <v>145713.66</v>
      </c>
      <c r="F330">
        <v>117272.45999999999</v>
      </c>
      <c r="G330">
        <v>0</v>
      </c>
      <c r="H330">
        <v>117272.46</v>
      </c>
    </row>
    <row r="331" spans="1:8" hidden="1" x14ac:dyDescent="0.3">
      <c r="A331" s="6" t="s">
        <v>651</v>
      </c>
      <c r="B331" s="6" t="s">
        <v>836</v>
      </c>
      <c r="C331" s="6">
        <v>4</v>
      </c>
      <c r="D331" t="str">
        <f t="shared" si="5"/>
        <v>Akhmem - Qena4</v>
      </c>
      <c r="E331">
        <v>3029589.8800000004</v>
      </c>
      <c r="F331">
        <v>2550157.16</v>
      </c>
      <c r="G331">
        <v>0</v>
      </c>
      <c r="H331">
        <v>2550157.16</v>
      </c>
    </row>
    <row r="332" spans="1:8" hidden="1" x14ac:dyDescent="0.3">
      <c r="A332" s="6" t="s">
        <v>458</v>
      </c>
      <c r="B332" s="6" t="s">
        <v>837</v>
      </c>
      <c r="D332" t="str">
        <f t="shared" si="5"/>
        <v>W Dam PP Phase II (CP-117)</v>
      </c>
      <c r="E332">
        <v>2642.57</v>
      </c>
      <c r="F332">
        <v>2362.9299999999998</v>
      </c>
      <c r="G332">
        <v>416.99</v>
      </c>
      <c r="H332">
        <v>2779.92</v>
      </c>
    </row>
    <row r="333" spans="1:8" hidden="1" x14ac:dyDescent="0.3">
      <c r="A333" s="6" t="s">
        <v>838</v>
      </c>
      <c r="B333" s="6" t="s">
        <v>839</v>
      </c>
      <c r="D333" t="str">
        <f t="shared" si="5"/>
        <v>PIP- Zonafranca</v>
      </c>
      <c r="E333">
        <v>16936102.150000002</v>
      </c>
      <c r="F333">
        <v>13174716.3368</v>
      </c>
      <c r="G333">
        <v>0</v>
      </c>
      <c r="H333">
        <v>13174716.336799998</v>
      </c>
    </row>
    <row r="334" spans="1:8" hidden="1" x14ac:dyDescent="0.3">
      <c r="A334" s="6" t="s">
        <v>646</v>
      </c>
      <c r="B334" s="6" t="s">
        <v>840</v>
      </c>
      <c r="D334" t="str">
        <f t="shared" si="5"/>
        <v>Akhmem Assiut</v>
      </c>
      <c r="E334">
        <v>820565.8</v>
      </c>
      <c r="F334">
        <v>820565.8</v>
      </c>
      <c r="G334">
        <v>0</v>
      </c>
      <c r="H334">
        <v>820565.8</v>
      </c>
    </row>
    <row r="335" spans="1:8" hidden="1" x14ac:dyDescent="0.3">
      <c r="A335" s="6" t="s">
        <v>646</v>
      </c>
      <c r="B335" s="6" t="s">
        <v>841</v>
      </c>
      <c r="C335" s="6">
        <v>19</v>
      </c>
      <c r="D335" t="str">
        <f t="shared" si="5"/>
        <v>Akhmem Assiut19</v>
      </c>
      <c r="E335">
        <v>695510.92</v>
      </c>
      <c r="F335">
        <v>587529.12</v>
      </c>
      <c r="G335">
        <v>0</v>
      </c>
      <c r="H335">
        <v>587529.12</v>
      </c>
    </row>
    <row r="336" spans="1:8" hidden="1" x14ac:dyDescent="0.3">
      <c r="A336" s="6" t="s">
        <v>646</v>
      </c>
      <c r="B336" s="6" t="s">
        <v>842</v>
      </c>
      <c r="C336" s="6">
        <v>4</v>
      </c>
      <c r="D336" t="str">
        <f t="shared" si="5"/>
        <v>Akhmem Assiut4</v>
      </c>
      <c r="E336">
        <v>2023.28</v>
      </c>
      <c r="F336">
        <v>1198.45</v>
      </c>
      <c r="G336">
        <v>0</v>
      </c>
      <c r="H336">
        <v>1198.45</v>
      </c>
    </row>
    <row r="337" spans="1:8" hidden="1" x14ac:dyDescent="0.3">
      <c r="A337" s="6" t="s">
        <v>328</v>
      </c>
      <c r="B337" s="6" t="s">
        <v>843</v>
      </c>
      <c r="C337" s="6">
        <v>4</v>
      </c>
      <c r="D337" t="str">
        <f t="shared" si="5"/>
        <v>Substation Elco Steel4</v>
      </c>
      <c r="E337">
        <v>1838590.86</v>
      </c>
      <c r="F337">
        <v>1268627.7</v>
      </c>
      <c r="G337">
        <v>367718.17</v>
      </c>
      <c r="H337">
        <v>1636345.87</v>
      </c>
    </row>
    <row r="338" spans="1:8" hidden="1" x14ac:dyDescent="0.3">
      <c r="A338" s="6" t="s">
        <v>795</v>
      </c>
      <c r="B338" s="6" t="s">
        <v>844</v>
      </c>
      <c r="C338" s="6">
        <v>28</v>
      </c>
      <c r="D338" t="str">
        <f t="shared" si="5"/>
        <v>NUCA R05 - Z0228</v>
      </c>
      <c r="E338">
        <v>1730474.75</v>
      </c>
      <c r="F338">
        <v>1265141.05</v>
      </c>
      <c r="G338">
        <v>160837.5</v>
      </c>
      <c r="H338">
        <v>1425978.55</v>
      </c>
    </row>
    <row r="339" spans="1:8" hidden="1" x14ac:dyDescent="0.3">
      <c r="A339" s="6" t="s">
        <v>646</v>
      </c>
      <c r="B339" s="6" t="s">
        <v>845</v>
      </c>
      <c r="C339" s="6">
        <v>43</v>
      </c>
      <c r="D339" t="str">
        <f t="shared" si="5"/>
        <v>Akhmem Assiut43</v>
      </c>
      <c r="E339">
        <v>1314333.18</v>
      </c>
      <c r="F339">
        <v>985138.27</v>
      </c>
      <c r="G339">
        <v>197149.98</v>
      </c>
      <c r="H339">
        <v>1182288.25</v>
      </c>
    </row>
    <row r="340" spans="1:8" hidden="1" x14ac:dyDescent="0.3">
      <c r="A340" s="6" t="s">
        <v>519</v>
      </c>
      <c r="B340" s="6" t="s">
        <v>846</v>
      </c>
      <c r="D340" t="str">
        <f t="shared" si="5"/>
        <v>Tamey El-amdeed Substation</v>
      </c>
      <c r="E340">
        <v>7657332.7699999996</v>
      </c>
      <c r="F340">
        <v>5704712.9100000001</v>
      </c>
      <c r="G340">
        <v>1148599.92</v>
      </c>
      <c r="H340">
        <v>6853312.830000001</v>
      </c>
    </row>
    <row r="341" spans="1:8" hidden="1" x14ac:dyDescent="0.3">
      <c r="A341" s="6" t="s">
        <v>847</v>
      </c>
      <c r="B341" s="6" t="s">
        <v>848</v>
      </c>
      <c r="D341" t="str">
        <f t="shared" si="5"/>
        <v>AWEER POWER STATION 'H' Phase</v>
      </c>
      <c r="E341">
        <v>612800.38</v>
      </c>
      <c r="F341">
        <v>537902.55000000005</v>
      </c>
      <c r="G341">
        <v>68088.929999999993</v>
      </c>
      <c r="H341">
        <v>605991.48</v>
      </c>
    </row>
    <row r="342" spans="1:8" hidden="1" x14ac:dyDescent="0.3">
      <c r="A342" s="6" t="s">
        <v>847</v>
      </c>
      <c r="B342" s="6" t="s">
        <v>849</v>
      </c>
      <c r="D342" t="str">
        <f t="shared" si="5"/>
        <v>AWEER POWER STATION 'H' Phase</v>
      </c>
      <c r="E342">
        <v>72124.990000000005</v>
      </c>
      <c r="F342">
        <v>47782.799299999999</v>
      </c>
      <c r="G342">
        <v>18031.25</v>
      </c>
      <c r="H342">
        <v>65814.049299999999</v>
      </c>
    </row>
    <row r="343" spans="1:8" hidden="1" x14ac:dyDescent="0.3">
      <c r="A343" s="6" t="s">
        <v>847</v>
      </c>
      <c r="B343" s="6" t="s">
        <v>850</v>
      </c>
      <c r="D343" t="str">
        <f t="shared" si="5"/>
        <v>AWEER POWER STATION 'H' Phase</v>
      </c>
      <c r="E343">
        <v>288571.15999999997</v>
      </c>
      <c r="F343">
        <v>253301.3498</v>
      </c>
      <c r="G343">
        <v>32063.46</v>
      </c>
      <c r="H343">
        <v>285364.80979999999</v>
      </c>
    </row>
    <row r="344" spans="1:8" hidden="1" x14ac:dyDescent="0.3">
      <c r="A344" s="6" t="s">
        <v>847</v>
      </c>
      <c r="B344" s="6" t="s">
        <v>851</v>
      </c>
      <c r="D344" t="str">
        <f t="shared" si="5"/>
        <v>AWEER POWER STATION 'H' Phase</v>
      </c>
      <c r="E344">
        <v>2202248.84</v>
      </c>
      <c r="F344">
        <v>1933085.09</v>
      </c>
      <c r="G344">
        <v>244694.32</v>
      </c>
      <c r="H344">
        <v>2177779.41</v>
      </c>
    </row>
    <row r="345" spans="1:8" hidden="1" x14ac:dyDescent="0.3">
      <c r="A345" s="6" t="s">
        <v>847</v>
      </c>
      <c r="B345" s="6" t="s">
        <v>852</v>
      </c>
      <c r="D345" t="str">
        <f t="shared" si="5"/>
        <v>AWEER POWER STATION 'H' Phase</v>
      </c>
      <c r="E345">
        <v>597697.12</v>
      </c>
      <c r="F345">
        <v>395974.3394</v>
      </c>
      <c r="G345">
        <v>149424.28</v>
      </c>
      <c r="H345">
        <v>545398.61939999997</v>
      </c>
    </row>
    <row r="346" spans="1:8" hidden="1" x14ac:dyDescent="0.3">
      <c r="A346" s="6" t="s">
        <v>847</v>
      </c>
      <c r="B346" s="6" t="s">
        <v>853</v>
      </c>
      <c r="D346" t="str">
        <f t="shared" si="5"/>
        <v>AWEER POWER STATION 'H' Phase</v>
      </c>
      <c r="E346">
        <v>425899.55</v>
      </c>
      <c r="F346">
        <v>373845.15749999997</v>
      </c>
      <c r="G346">
        <v>47322.17</v>
      </c>
      <c r="H346">
        <v>421167.32750000001</v>
      </c>
    </row>
    <row r="347" spans="1:8" hidden="1" x14ac:dyDescent="0.3">
      <c r="A347" s="6" t="s">
        <v>847</v>
      </c>
      <c r="B347" s="6" t="s">
        <v>854</v>
      </c>
      <c r="D347" t="str">
        <f t="shared" si="5"/>
        <v>AWEER POWER STATION 'H' Phase</v>
      </c>
      <c r="E347">
        <v>10221589.189999999</v>
      </c>
      <c r="F347">
        <v>10108015.971999999</v>
      </c>
      <c r="G347">
        <v>0</v>
      </c>
      <c r="H347">
        <v>10108015.971999999</v>
      </c>
    </row>
    <row r="348" spans="1:8" hidden="1" x14ac:dyDescent="0.3">
      <c r="A348" s="6" t="s">
        <v>847</v>
      </c>
      <c r="B348" s="6" t="s">
        <v>855</v>
      </c>
      <c r="D348" t="str">
        <f t="shared" si="5"/>
        <v>AWEER POWER STATION 'H' Phase</v>
      </c>
      <c r="E348">
        <v>1277698.6499999999</v>
      </c>
      <c r="F348">
        <v>1121535.4724999999</v>
      </c>
      <c r="G348">
        <v>141966.51999999999</v>
      </c>
      <c r="H348">
        <v>1263501.9924999999</v>
      </c>
    </row>
    <row r="349" spans="1:8" hidden="1" x14ac:dyDescent="0.3">
      <c r="A349" s="6" t="s">
        <v>847</v>
      </c>
      <c r="B349" s="6" t="s">
        <v>856</v>
      </c>
      <c r="D349" t="str">
        <f t="shared" si="5"/>
        <v>AWEER POWER STATION 'H' Phase</v>
      </c>
      <c r="E349">
        <v>958273.98</v>
      </c>
      <c r="F349">
        <v>841151.60900000005</v>
      </c>
      <c r="G349">
        <v>106474.89</v>
      </c>
      <c r="H349">
        <v>947626.49899999995</v>
      </c>
    </row>
    <row r="350" spans="1:8" hidden="1" x14ac:dyDescent="0.3">
      <c r="A350" s="6" t="s">
        <v>847</v>
      </c>
      <c r="B350" s="6" t="s">
        <v>857</v>
      </c>
      <c r="D350" t="str">
        <f t="shared" si="5"/>
        <v>AWEER POWER STATION 'H' Phase</v>
      </c>
      <c r="E350">
        <v>2591086.0499999998</v>
      </c>
      <c r="F350">
        <v>2274397.7524999999</v>
      </c>
      <c r="G350">
        <v>287898.45</v>
      </c>
      <c r="H350">
        <v>2562296.2025000001</v>
      </c>
    </row>
    <row r="351" spans="1:8" hidden="1" x14ac:dyDescent="0.3">
      <c r="A351" s="6" t="s">
        <v>847</v>
      </c>
      <c r="B351" s="6" t="s">
        <v>858</v>
      </c>
      <c r="D351" t="str">
        <f t="shared" si="5"/>
        <v>AWEER POWER STATION 'H' Phase</v>
      </c>
      <c r="E351">
        <v>2141093.13</v>
      </c>
      <c r="F351">
        <v>1879403.9665000001</v>
      </c>
      <c r="G351">
        <v>237899.24</v>
      </c>
      <c r="H351">
        <v>2117303.2064999999</v>
      </c>
    </row>
    <row r="352" spans="1:8" hidden="1" x14ac:dyDescent="0.3">
      <c r="A352" s="6" t="s">
        <v>847</v>
      </c>
      <c r="B352" s="6" t="s">
        <v>859</v>
      </c>
      <c r="D352" t="str">
        <f t="shared" si="5"/>
        <v>AWEER POWER STATION 'H' Phase</v>
      </c>
      <c r="E352">
        <v>4321381.71</v>
      </c>
      <c r="F352">
        <v>1272406.83</v>
      </c>
      <c r="G352">
        <v>3000959.5238000001</v>
      </c>
      <c r="H352">
        <v>4273366.3537999997</v>
      </c>
    </row>
    <row r="353" spans="1:8" hidden="1" x14ac:dyDescent="0.3">
      <c r="A353" s="6" t="s">
        <v>847</v>
      </c>
      <c r="B353" s="6" t="s">
        <v>860</v>
      </c>
      <c r="D353" t="str">
        <f t="shared" si="5"/>
        <v>AWEER POWER STATION 'H' Phase</v>
      </c>
      <c r="E353">
        <v>31169386.77</v>
      </c>
      <c r="F353">
        <v>30823060.248500001</v>
      </c>
      <c r="G353">
        <v>0</v>
      </c>
      <c r="H353">
        <v>30823060.248500001</v>
      </c>
    </row>
    <row r="354" spans="1:8" hidden="1" x14ac:dyDescent="0.3">
      <c r="A354" s="6" t="s">
        <v>786</v>
      </c>
      <c r="B354" s="6" t="s">
        <v>861</v>
      </c>
      <c r="C354" s="6">
        <v>3</v>
      </c>
      <c r="D354" t="str">
        <f t="shared" si="5"/>
        <v>P-28-16 Balat Owinat Lot 33</v>
      </c>
      <c r="E354">
        <v>16666140.619999999</v>
      </c>
      <c r="F354">
        <v>12449214.67</v>
      </c>
      <c r="G354">
        <v>1749944.77</v>
      </c>
      <c r="H354">
        <v>14199159.439999999</v>
      </c>
    </row>
    <row r="355" spans="1:8" hidden="1" x14ac:dyDescent="0.3">
      <c r="A355" s="6" t="s">
        <v>824</v>
      </c>
      <c r="B355" s="6" t="s">
        <v>862</v>
      </c>
      <c r="C355" s="6">
        <v>3</v>
      </c>
      <c r="D355" t="str">
        <f t="shared" si="5"/>
        <v>P-28-16 Balat Owinat Lot 23</v>
      </c>
      <c r="E355">
        <v>138801.49</v>
      </c>
      <c r="F355">
        <v>103289.16</v>
      </c>
      <c r="G355">
        <v>14574.16</v>
      </c>
      <c r="H355">
        <v>117863.32</v>
      </c>
    </row>
    <row r="356" spans="1:8" hidden="1" x14ac:dyDescent="0.3">
      <c r="A356" s="6" t="s">
        <v>828</v>
      </c>
      <c r="B356" s="6" t="s">
        <v>863</v>
      </c>
      <c r="C356" s="6">
        <v>16</v>
      </c>
      <c r="D356" t="str">
        <f t="shared" si="5"/>
        <v>El Boghaz Brigde16</v>
      </c>
      <c r="E356">
        <v>2447010</v>
      </c>
      <c r="F356">
        <v>2250939.4</v>
      </c>
      <c r="G356">
        <v>0</v>
      </c>
      <c r="H356">
        <v>2250939.4</v>
      </c>
    </row>
    <row r="357" spans="1:8" hidden="1" x14ac:dyDescent="0.3">
      <c r="A357" s="6" t="s">
        <v>420</v>
      </c>
      <c r="B357" s="6" t="s">
        <v>864</v>
      </c>
      <c r="C357" s="6">
        <v>28</v>
      </c>
      <c r="D357" t="str">
        <f t="shared" si="5"/>
        <v>EDNC Retail &amp; Offices Civil28</v>
      </c>
      <c r="E357">
        <v>37125243.759999998</v>
      </c>
      <c r="F357">
        <v>26708616.218000002</v>
      </c>
      <c r="G357">
        <v>111564.97</v>
      </c>
      <c r="H357">
        <v>26820181.188000005</v>
      </c>
    </row>
    <row r="358" spans="1:8" hidden="1" x14ac:dyDescent="0.3">
      <c r="A358" s="6" t="s">
        <v>420</v>
      </c>
      <c r="B358" s="6" t="s">
        <v>865</v>
      </c>
      <c r="C358" s="6">
        <v>20</v>
      </c>
      <c r="D358" t="str">
        <f t="shared" si="5"/>
        <v>EDNC Retail &amp; Offices Civil20</v>
      </c>
      <c r="E358">
        <v>45598330.5</v>
      </c>
      <c r="F358">
        <v>31197031.845000003</v>
      </c>
      <c r="G358">
        <v>3213756.88</v>
      </c>
      <c r="H358">
        <v>34410788.725000001</v>
      </c>
    </row>
    <row r="359" spans="1:8" hidden="1" x14ac:dyDescent="0.3">
      <c r="A359" s="6" t="s">
        <v>420</v>
      </c>
      <c r="B359" s="6" t="s">
        <v>866</v>
      </c>
      <c r="C359" s="6">
        <v>19</v>
      </c>
      <c r="D359" t="str">
        <f t="shared" si="5"/>
        <v>EDNC Retail &amp; Offices Civil19</v>
      </c>
      <c r="E359">
        <v>45752255.090000004</v>
      </c>
      <c r="F359">
        <v>30462891.204</v>
      </c>
      <c r="G359">
        <v>2757896.6</v>
      </c>
      <c r="H359">
        <v>33220787.804000001</v>
      </c>
    </row>
    <row r="360" spans="1:8" hidden="1" x14ac:dyDescent="0.3">
      <c r="A360" s="6" t="s">
        <v>420</v>
      </c>
      <c r="B360" s="6" t="s">
        <v>867</v>
      </c>
      <c r="C360" s="6">
        <v>5</v>
      </c>
      <c r="D360" t="str">
        <f t="shared" si="5"/>
        <v>EDNC Retail &amp; Offices Civil5</v>
      </c>
      <c r="E360">
        <v>50370296.899999999</v>
      </c>
      <c r="F360">
        <v>37056568.405000001</v>
      </c>
      <c r="G360">
        <v>11141101.869999999</v>
      </c>
      <c r="H360">
        <v>48197670.274999999</v>
      </c>
    </row>
    <row r="361" spans="1:8" hidden="1" x14ac:dyDescent="0.3">
      <c r="A361" s="6" t="s">
        <v>420</v>
      </c>
      <c r="B361" s="6" t="s">
        <v>868</v>
      </c>
      <c r="C361" s="6">
        <v>3</v>
      </c>
      <c r="D361" t="str">
        <f t="shared" si="5"/>
        <v>EDNC Retail &amp; Offices Civil3</v>
      </c>
      <c r="E361">
        <v>2101069.44</v>
      </c>
      <c r="F361">
        <v>1574016.182</v>
      </c>
      <c r="G361">
        <v>441224.58</v>
      </c>
      <c r="H361">
        <v>2015240.7620000001</v>
      </c>
    </row>
    <row r="362" spans="1:8" hidden="1" x14ac:dyDescent="0.3">
      <c r="A362" s="6" t="s">
        <v>486</v>
      </c>
      <c r="B362" s="6" t="s">
        <v>869</v>
      </c>
      <c r="D362" t="str">
        <f t="shared" si="5"/>
        <v>Abou El Matameer and Sammanoud</v>
      </c>
      <c r="E362">
        <v>43758.1</v>
      </c>
      <c r="F362">
        <v>43758.080000000002</v>
      </c>
      <c r="G362">
        <v>0</v>
      </c>
      <c r="H362">
        <v>43758.080000000002</v>
      </c>
    </row>
    <row r="363" spans="1:8" hidden="1" x14ac:dyDescent="0.3">
      <c r="A363" s="6" t="s">
        <v>722</v>
      </c>
      <c r="B363" s="6" t="s">
        <v>870</v>
      </c>
      <c r="C363" s="6">
        <v>14</v>
      </c>
      <c r="D363" t="str">
        <f t="shared" si="5"/>
        <v>Marsa Matrouh 500KV14</v>
      </c>
      <c r="E363">
        <v>543102.43999999994</v>
      </c>
      <c r="F363">
        <v>472678.57910000003</v>
      </c>
      <c r="G363">
        <v>57025.760000000002</v>
      </c>
      <c r="H363">
        <v>529704.33909999998</v>
      </c>
    </row>
    <row r="364" spans="1:8" hidden="1" x14ac:dyDescent="0.3">
      <c r="A364" s="6" t="s">
        <v>524</v>
      </c>
      <c r="B364" s="6" t="s">
        <v>871</v>
      </c>
      <c r="C364" s="6">
        <v>10</v>
      </c>
      <c r="D364" t="str">
        <f t="shared" si="5"/>
        <v>Beni Suef Substation R6110</v>
      </c>
      <c r="E364">
        <v>1355795</v>
      </c>
      <c r="F364">
        <v>1010067.27</v>
      </c>
      <c r="G364">
        <v>203369.25</v>
      </c>
      <c r="H364">
        <v>1213436.52</v>
      </c>
    </row>
    <row r="365" spans="1:8" hidden="1" x14ac:dyDescent="0.3">
      <c r="A365" s="6" t="s">
        <v>524</v>
      </c>
      <c r="B365" s="6" t="s">
        <v>872</v>
      </c>
      <c r="C365" s="6">
        <v>3</v>
      </c>
      <c r="D365" t="str">
        <f t="shared" si="5"/>
        <v>Beni Suef Substation R613</v>
      </c>
      <c r="E365">
        <v>1571844.23</v>
      </c>
      <c r="F365">
        <v>1171023.96</v>
      </c>
      <c r="G365">
        <v>235776.63</v>
      </c>
      <c r="H365">
        <v>1406800.59</v>
      </c>
    </row>
    <row r="366" spans="1:8" hidden="1" x14ac:dyDescent="0.3">
      <c r="A366" s="6" t="s">
        <v>873</v>
      </c>
      <c r="B366" s="6" t="s">
        <v>874</v>
      </c>
      <c r="C366" s="6">
        <v>5</v>
      </c>
      <c r="D366" t="str">
        <f t="shared" si="5"/>
        <v>New Capital Tunnels5</v>
      </c>
      <c r="E366">
        <v>14354311.589999998</v>
      </c>
      <c r="F366">
        <v>6080870.4500000002</v>
      </c>
      <c r="G366">
        <v>6080874</v>
      </c>
      <c r="H366">
        <v>12954361.449999997</v>
      </c>
    </row>
    <row r="367" spans="1:8" hidden="1" x14ac:dyDescent="0.3">
      <c r="A367" s="6" t="s">
        <v>389</v>
      </c>
      <c r="B367" s="6" t="s">
        <v>875</v>
      </c>
      <c r="C367" s="6">
        <v>4</v>
      </c>
      <c r="D367" t="str">
        <f t="shared" si="5"/>
        <v>EMAAR-PKG# 101-UPTOWN4</v>
      </c>
      <c r="E367">
        <v>1896917.55</v>
      </c>
      <c r="F367">
        <v>2246109.5099999998</v>
      </c>
      <c r="G367">
        <v>1168966.28</v>
      </c>
      <c r="H367">
        <v>3415075.79</v>
      </c>
    </row>
    <row r="368" spans="1:8" hidden="1" x14ac:dyDescent="0.3">
      <c r="A368" s="6" t="s">
        <v>876</v>
      </c>
      <c r="B368" s="6" t="s">
        <v>877</v>
      </c>
      <c r="D368" t="str">
        <f t="shared" si="5"/>
        <v>Mall Of Egypt</v>
      </c>
      <c r="E368">
        <v>22665950.539999999</v>
      </c>
      <c r="F368">
        <v>27653663.75</v>
      </c>
      <c r="G368">
        <v>0</v>
      </c>
      <c r="H368">
        <v>27653663.75</v>
      </c>
    </row>
    <row r="369" spans="1:8" hidden="1" x14ac:dyDescent="0.3">
      <c r="A369" s="6" t="s">
        <v>519</v>
      </c>
      <c r="B369" s="6" t="s">
        <v>878</v>
      </c>
      <c r="C369" s="6">
        <v>9</v>
      </c>
      <c r="D369" t="str">
        <f t="shared" si="5"/>
        <v>Tamey El-amdeed Substation9</v>
      </c>
      <c r="E369">
        <v>2847217.55</v>
      </c>
      <c r="F369">
        <v>2106940.9900000002</v>
      </c>
      <c r="G369">
        <v>427082.63</v>
      </c>
      <c r="H369">
        <v>2534023.62</v>
      </c>
    </row>
    <row r="370" spans="1:8" hidden="1" x14ac:dyDescent="0.3">
      <c r="A370" s="6" t="s">
        <v>432</v>
      </c>
      <c r="B370" s="6" t="s">
        <v>879</v>
      </c>
      <c r="C370" s="6">
        <v>15</v>
      </c>
      <c r="D370" t="str">
        <f t="shared" si="5"/>
        <v>EMAAR-PKG#62-UPTOWN15</v>
      </c>
      <c r="E370">
        <v>1329599.07</v>
      </c>
      <c r="F370">
        <v>5710409.5734999999</v>
      </c>
      <c r="G370">
        <v>0</v>
      </c>
      <c r="H370">
        <v>5710409.5734999999</v>
      </c>
    </row>
    <row r="371" spans="1:8" hidden="1" x14ac:dyDescent="0.3">
      <c r="A371" s="6" t="s">
        <v>486</v>
      </c>
      <c r="B371" s="6" t="s">
        <v>880</v>
      </c>
      <c r="D371" t="str">
        <f t="shared" si="5"/>
        <v>Abou El Matameer and Sammanoud</v>
      </c>
      <c r="E371">
        <v>78199.75</v>
      </c>
      <c r="F371">
        <v>78199.75</v>
      </c>
      <c r="G371">
        <v>0</v>
      </c>
      <c r="H371">
        <v>78199.75</v>
      </c>
    </row>
    <row r="372" spans="1:8" hidden="1" x14ac:dyDescent="0.3">
      <c r="A372" s="6" t="s">
        <v>881</v>
      </c>
      <c r="B372" s="6" t="s">
        <v>882</v>
      </c>
      <c r="C372" s="6">
        <v>1</v>
      </c>
      <c r="D372" t="str">
        <f t="shared" si="5"/>
        <v>Asec Spare-Parts1</v>
      </c>
      <c r="E372">
        <v>332173.8</v>
      </c>
      <c r="F372">
        <v>0</v>
      </c>
      <c r="G372">
        <v>373175.87</v>
      </c>
      <c r="H372">
        <v>373175.87</v>
      </c>
    </row>
    <row r="373" spans="1:8" hidden="1" x14ac:dyDescent="0.3">
      <c r="A373" s="6" t="s">
        <v>311</v>
      </c>
      <c r="B373" s="6" t="s">
        <v>883</v>
      </c>
      <c r="C373" s="6">
        <v>4</v>
      </c>
      <c r="D373" t="str">
        <f t="shared" si="5"/>
        <v>DPW Onshore Port &amp; Terminal4</v>
      </c>
      <c r="E373">
        <v>20754393.510000002</v>
      </c>
      <c r="F373">
        <v>15357944.029999999</v>
      </c>
      <c r="G373">
        <v>3113159.03</v>
      </c>
      <c r="H373">
        <v>18471103.059999999</v>
      </c>
    </row>
    <row r="374" spans="1:8" hidden="1" x14ac:dyDescent="0.3">
      <c r="A374" s="6" t="s">
        <v>311</v>
      </c>
      <c r="B374" s="6" t="s">
        <v>884</v>
      </c>
      <c r="C374" s="6">
        <v>2</v>
      </c>
      <c r="D374" t="str">
        <f t="shared" si="5"/>
        <v>DPW Onshore Port &amp; Terminal2</v>
      </c>
      <c r="E374">
        <v>24408793.920000002</v>
      </c>
      <c r="F374">
        <v>18062199.23</v>
      </c>
      <c r="G374">
        <v>3661319.09</v>
      </c>
      <c r="H374">
        <v>21723518.32</v>
      </c>
    </row>
    <row r="375" spans="1:8" hidden="1" x14ac:dyDescent="0.3">
      <c r="A375" s="6" t="s">
        <v>311</v>
      </c>
      <c r="B375" s="6" t="s">
        <v>885</v>
      </c>
      <c r="C375" s="6">
        <v>34</v>
      </c>
      <c r="D375" t="str">
        <f t="shared" si="5"/>
        <v>DPW Onshore Port &amp; Terminal34</v>
      </c>
      <c r="E375">
        <v>12548237.840000002</v>
      </c>
      <c r="F375">
        <v>8899770.3499999996</v>
      </c>
      <c r="G375">
        <v>2268161.33</v>
      </c>
      <c r="H375">
        <v>11167931.68</v>
      </c>
    </row>
    <row r="376" spans="1:8" hidden="1" x14ac:dyDescent="0.3">
      <c r="A376" s="6" t="s">
        <v>311</v>
      </c>
      <c r="B376" s="6" t="s">
        <v>886</v>
      </c>
      <c r="C376" s="6">
        <v>25</v>
      </c>
      <c r="D376" t="str">
        <f t="shared" si="5"/>
        <v>DPW Onshore Port &amp; Terminal25</v>
      </c>
      <c r="E376">
        <v>13937299.51</v>
      </c>
      <c r="F376">
        <v>10313601.630000001</v>
      </c>
      <c r="G376">
        <v>2090594.93</v>
      </c>
      <c r="H376">
        <v>12404196.560000001</v>
      </c>
    </row>
    <row r="377" spans="1:8" hidden="1" x14ac:dyDescent="0.3">
      <c r="A377" s="6" t="s">
        <v>311</v>
      </c>
      <c r="B377" s="6" t="s">
        <v>887</v>
      </c>
      <c r="C377" s="6">
        <v>19</v>
      </c>
      <c r="D377" t="str">
        <f t="shared" si="5"/>
        <v>DPW Onshore Port &amp; Terminal19</v>
      </c>
      <c r="E377">
        <v>34366362.950000003</v>
      </c>
      <c r="F377">
        <v>25431108.579999998</v>
      </c>
      <c r="G377">
        <v>5154954.4400000004</v>
      </c>
      <c r="H377">
        <v>30586063.02</v>
      </c>
    </row>
    <row r="378" spans="1:8" hidden="1" x14ac:dyDescent="0.3">
      <c r="A378" s="6" t="s">
        <v>311</v>
      </c>
      <c r="B378" s="6" t="s">
        <v>888</v>
      </c>
      <c r="C378" s="6">
        <v>18</v>
      </c>
      <c r="D378" t="str">
        <f t="shared" si="5"/>
        <v>DPW Onshore Port &amp; Terminal18</v>
      </c>
      <c r="E378">
        <v>59878397.729999997</v>
      </c>
      <c r="F378">
        <v>44310014.32</v>
      </c>
      <c r="G378">
        <v>8981759.6600000001</v>
      </c>
      <c r="H378">
        <v>53291773.979999997</v>
      </c>
    </row>
    <row r="379" spans="1:8" hidden="1" x14ac:dyDescent="0.3">
      <c r="A379" s="6" t="s">
        <v>889</v>
      </c>
      <c r="B379" s="6" t="s">
        <v>890</v>
      </c>
      <c r="C379" s="6">
        <v>1</v>
      </c>
      <c r="D379" t="str">
        <f t="shared" si="5"/>
        <v>C5 Bridge 2 New Alamein1</v>
      </c>
      <c r="E379">
        <v>1571000</v>
      </c>
      <c r="F379">
        <v>1523870</v>
      </c>
      <c r="G379">
        <v>0</v>
      </c>
      <c r="H379">
        <v>1523870</v>
      </c>
    </row>
    <row r="380" spans="1:8" hidden="1" x14ac:dyDescent="0.3">
      <c r="A380" s="6" t="s">
        <v>651</v>
      </c>
      <c r="B380" s="6" t="s">
        <v>891</v>
      </c>
      <c r="C380" s="6">
        <v>45</v>
      </c>
      <c r="D380" t="str">
        <f t="shared" si="5"/>
        <v>Akhmem - Qena45</v>
      </c>
      <c r="E380">
        <v>10746993.68</v>
      </c>
      <c r="F380">
        <v>7401028.1999999993</v>
      </c>
      <c r="G380">
        <v>1612049.05</v>
      </c>
      <c r="H380">
        <v>9013077.25</v>
      </c>
    </row>
    <row r="381" spans="1:8" hidden="1" x14ac:dyDescent="0.3">
      <c r="A381" s="6" t="s">
        <v>705</v>
      </c>
      <c r="B381" s="6" t="s">
        <v>892</v>
      </c>
      <c r="D381" t="str">
        <f t="shared" si="5"/>
        <v>Assuit PP  (CP-118)</v>
      </c>
      <c r="E381">
        <v>125735.38</v>
      </c>
      <c r="F381">
        <v>112218.83</v>
      </c>
      <c r="G381">
        <v>19803.32</v>
      </c>
      <c r="H381">
        <v>132022.15</v>
      </c>
    </row>
    <row r="382" spans="1:8" hidden="1" x14ac:dyDescent="0.3">
      <c r="A382" s="6" t="s">
        <v>722</v>
      </c>
      <c r="B382" s="6" t="s">
        <v>893</v>
      </c>
      <c r="C382" s="6">
        <v>10</v>
      </c>
      <c r="D382" t="str">
        <f t="shared" si="5"/>
        <v>Marsa Matrouh 500KV10</v>
      </c>
      <c r="E382">
        <v>58454700.719999999</v>
      </c>
      <c r="F382">
        <v>50858223.230000004</v>
      </c>
      <c r="G382">
        <v>6137743.5800000001</v>
      </c>
      <c r="H382">
        <v>56995966.810000002</v>
      </c>
    </row>
    <row r="383" spans="1:8" hidden="1" x14ac:dyDescent="0.3">
      <c r="A383" s="6" t="s">
        <v>722</v>
      </c>
      <c r="B383" s="6" t="s">
        <v>894</v>
      </c>
      <c r="C383" s="6">
        <v>7</v>
      </c>
      <c r="D383" t="str">
        <f t="shared" si="5"/>
        <v>Marsa Matrouh 500KV7</v>
      </c>
      <c r="E383">
        <v>3453119.23</v>
      </c>
      <c r="F383">
        <v>3016303.72</v>
      </c>
      <c r="G383">
        <v>362577.52</v>
      </c>
      <c r="H383">
        <v>3378881.24</v>
      </c>
    </row>
    <row r="384" spans="1:8" hidden="1" x14ac:dyDescent="0.3">
      <c r="A384" s="6" t="s">
        <v>895</v>
      </c>
      <c r="B384" s="6" t="s">
        <v>896</v>
      </c>
      <c r="D384" t="str">
        <f t="shared" si="5"/>
        <v>Manshiet Nasser Substation</v>
      </c>
      <c r="E384">
        <v>949135.31</v>
      </c>
      <c r="F384">
        <v>996592.08</v>
      </c>
      <c r="G384">
        <v>0</v>
      </c>
      <c r="H384">
        <v>996592.08</v>
      </c>
    </row>
    <row r="385" spans="1:8" hidden="1" x14ac:dyDescent="0.3">
      <c r="A385" s="6" t="s">
        <v>897</v>
      </c>
      <c r="B385" s="6" t="s">
        <v>898</v>
      </c>
      <c r="D385" t="str">
        <f t="shared" si="5"/>
        <v>Zafranaa - Ras Ghareb</v>
      </c>
      <c r="E385">
        <v>376090.02</v>
      </c>
      <c r="F385">
        <v>50000</v>
      </c>
      <c r="G385">
        <v>0</v>
      </c>
      <c r="H385">
        <v>58034.1</v>
      </c>
    </row>
    <row r="386" spans="1:8" hidden="1" x14ac:dyDescent="0.3">
      <c r="A386" s="6" t="s">
        <v>323</v>
      </c>
      <c r="B386" s="6" t="s">
        <v>899</v>
      </c>
      <c r="C386" s="6">
        <v>6</v>
      </c>
      <c r="D386" t="str">
        <f t="shared" si="5"/>
        <v>Elsewedy Univ - Enabling Works6</v>
      </c>
      <c r="E386">
        <v>33456554.930000003</v>
      </c>
      <c r="F386">
        <v>19684684.460000001</v>
      </c>
      <c r="G386">
        <v>7876979.8399999999</v>
      </c>
      <c r="H386">
        <v>27561664.300000004</v>
      </c>
    </row>
    <row r="387" spans="1:8" hidden="1" x14ac:dyDescent="0.3">
      <c r="A387" s="6" t="s">
        <v>323</v>
      </c>
      <c r="B387" s="6" t="s">
        <v>900</v>
      </c>
      <c r="C387" s="6">
        <v>6</v>
      </c>
      <c r="D387" t="str">
        <f t="shared" ref="D387:D450" si="6">A387&amp;C387</f>
        <v>Elsewedy Univ - Enabling Works6</v>
      </c>
      <c r="E387">
        <v>8105230.79</v>
      </c>
      <c r="F387">
        <v>7457796.8695</v>
      </c>
      <c r="G387">
        <v>1702098.47</v>
      </c>
      <c r="H387">
        <v>9159895.3395000007</v>
      </c>
    </row>
    <row r="388" spans="1:8" hidden="1" x14ac:dyDescent="0.3">
      <c r="A388" s="6" t="s">
        <v>532</v>
      </c>
      <c r="B388" s="6" t="s">
        <v>901</v>
      </c>
      <c r="C388" s="6">
        <v>28</v>
      </c>
      <c r="D388" t="str">
        <f t="shared" si="6"/>
        <v>Al Mostathmreen GIS Substation28</v>
      </c>
      <c r="E388">
        <v>10207.5</v>
      </c>
      <c r="F388">
        <v>3205336.71</v>
      </c>
      <c r="G388">
        <v>1531.13</v>
      </c>
      <c r="H388">
        <v>3206867.84</v>
      </c>
    </row>
    <row r="389" spans="1:8" hidden="1" x14ac:dyDescent="0.3">
      <c r="A389" s="6" t="s">
        <v>519</v>
      </c>
      <c r="B389" s="6" t="s">
        <v>902</v>
      </c>
      <c r="D389" t="str">
        <f t="shared" si="6"/>
        <v>Tamey El-amdeed Substation</v>
      </c>
      <c r="E389">
        <v>1605178.4</v>
      </c>
      <c r="F389">
        <v>1187832.02</v>
      </c>
      <c r="G389">
        <v>240776.76</v>
      </c>
      <c r="H389">
        <v>1428608.78</v>
      </c>
    </row>
    <row r="390" spans="1:8" hidden="1" x14ac:dyDescent="0.3">
      <c r="A390" s="6" t="s">
        <v>646</v>
      </c>
      <c r="B390" s="6" t="s">
        <v>903</v>
      </c>
      <c r="C390" s="6">
        <v>6</v>
      </c>
      <c r="D390" t="str">
        <f t="shared" si="6"/>
        <v>Akhmem Assiut6</v>
      </c>
      <c r="E390">
        <v>2453962.67</v>
      </c>
      <c r="F390">
        <v>1460107.79</v>
      </c>
      <c r="G390">
        <v>368094.4</v>
      </c>
      <c r="H390">
        <v>1828202.19</v>
      </c>
    </row>
    <row r="391" spans="1:8" hidden="1" x14ac:dyDescent="0.3">
      <c r="A391" s="6" t="s">
        <v>646</v>
      </c>
      <c r="B391" s="6" t="s">
        <v>904</v>
      </c>
      <c r="C391" s="6">
        <v>35</v>
      </c>
      <c r="D391" t="str">
        <f t="shared" si="6"/>
        <v>Akhmem Assiut35</v>
      </c>
      <c r="E391">
        <v>18483513.920000002</v>
      </c>
      <c r="F391">
        <v>10997161.890000001</v>
      </c>
      <c r="G391">
        <v>2772527.09</v>
      </c>
      <c r="H391">
        <v>13769688.98</v>
      </c>
    </row>
    <row r="392" spans="1:8" hidden="1" x14ac:dyDescent="0.3">
      <c r="A392" s="6" t="s">
        <v>453</v>
      </c>
      <c r="B392" s="6" t="s">
        <v>905</v>
      </c>
      <c r="D392" t="str">
        <f t="shared" si="6"/>
        <v>Kuwait</v>
      </c>
      <c r="E392">
        <v>33876.01</v>
      </c>
      <c r="F392">
        <v>25407.01</v>
      </c>
      <c r="G392">
        <v>0</v>
      </c>
      <c r="H392">
        <v>25407.01</v>
      </c>
    </row>
    <row r="393" spans="1:8" hidden="1" x14ac:dyDescent="0.3">
      <c r="A393" s="6" t="s">
        <v>651</v>
      </c>
      <c r="B393" s="6" t="s">
        <v>906</v>
      </c>
      <c r="D393" t="str">
        <f t="shared" si="6"/>
        <v>Akhmem - Qena</v>
      </c>
      <c r="E393">
        <v>1801758.09</v>
      </c>
      <c r="F393">
        <v>1762008</v>
      </c>
      <c r="G393">
        <v>0</v>
      </c>
      <c r="H393">
        <v>1762008</v>
      </c>
    </row>
    <row r="394" spans="1:8" hidden="1" x14ac:dyDescent="0.3">
      <c r="A394" s="6" t="s">
        <v>907</v>
      </c>
      <c r="B394" s="6" t="s">
        <v>908</v>
      </c>
      <c r="D394" t="str">
        <f t="shared" si="6"/>
        <v>kayan wall lock &amp; Load</v>
      </c>
      <c r="E394">
        <v>11712600</v>
      </c>
      <c r="F394">
        <v>10570220.800000001</v>
      </c>
      <c r="G394">
        <v>0</v>
      </c>
      <c r="H394">
        <v>10570220.800000001</v>
      </c>
    </row>
    <row r="395" spans="1:8" hidden="1" x14ac:dyDescent="0.3">
      <c r="A395" s="6" t="s">
        <v>431</v>
      </c>
      <c r="B395" s="6" t="s">
        <v>909</v>
      </c>
      <c r="D395" t="str">
        <f t="shared" si="6"/>
        <v>EMAAR-PKG#53-UPTOWN</v>
      </c>
      <c r="E395">
        <v>1320000</v>
      </c>
      <c r="F395">
        <v>1156584</v>
      </c>
      <c r="G395">
        <v>0</v>
      </c>
      <c r="H395">
        <v>1156584</v>
      </c>
    </row>
    <row r="396" spans="1:8" hidden="1" x14ac:dyDescent="0.3">
      <c r="A396" s="6" t="s">
        <v>910</v>
      </c>
      <c r="B396" s="6" t="s">
        <v>911</v>
      </c>
      <c r="C396" s="6">
        <v>1</v>
      </c>
      <c r="D396" t="str">
        <f t="shared" si="6"/>
        <v>Abu Sultan Road Extension1</v>
      </c>
      <c r="E396">
        <v>17732625.579999998</v>
      </c>
      <c r="F396">
        <v>1785123.35</v>
      </c>
      <c r="G396">
        <v>1721657.85</v>
      </c>
      <c r="H396">
        <v>14787256.199999999</v>
      </c>
    </row>
    <row r="397" spans="1:8" hidden="1" x14ac:dyDescent="0.3">
      <c r="A397" s="6" t="s">
        <v>824</v>
      </c>
      <c r="B397" s="6" t="s">
        <v>912</v>
      </c>
      <c r="C397" s="6">
        <v>5</v>
      </c>
      <c r="D397" t="str">
        <f t="shared" si="6"/>
        <v>P-28-16 Balat Owinat Lot 25</v>
      </c>
      <c r="E397">
        <v>13925519.050000001</v>
      </c>
      <c r="F397">
        <v>10401964.619999999</v>
      </c>
      <c r="G397">
        <v>1462179.5</v>
      </c>
      <c r="H397">
        <v>11864144.119999999</v>
      </c>
    </row>
    <row r="398" spans="1:8" hidden="1" x14ac:dyDescent="0.3">
      <c r="A398" s="6" t="s">
        <v>651</v>
      </c>
      <c r="B398" s="6" t="s">
        <v>913</v>
      </c>
      <c r="C398" s="6">
        <v>26</v>
      </c>
      <c r="D398" t="str">
        <f t="shared" si="6"/>
        <v>Akhmem - Qena26</v>
      </c>
      <c r="E398">
        <v>344866.84</v>
      </c>
      <c r="F398">
        <v>282634.21649999998</v>
      </c>
      <c r="G398">
        <v>0</v>
      </c>
      <c r="H398">
        <v>282634.21649999998</v>
      </c>
    </row>
    <row r="399" spans="1:8" hidden="1" x14ac:dyDescent="0.3">
      <c r="A399" s="6" t="s">
        <v>595</v>
      </c>
      <c r="B399" s="6" t="s">
        <v>914</v>
      </c>
      <c r="D399" t="str">
        <f t="shared" si="6"/>
        <v>Flour project</v>
      </c>
      <c r="E399">
        <v>227629.106</v>
      </c>
      <c r="F399">
        <v>227629.106</v>
      </c>
      <c r="G399">
        <v>0</v>
      </c>
      <c r="H399">
        <v>227629.106</v>
      </c>
    </row>
    <row r="400" spans="1:8" hidden="1" x14ac:dyDescent="0.3">
      <c r="A400" s="6" t="s">
        <v>915</v>
      </c>
      <c r="B400" s="6" t="s">
        <v>916</v>
      </c>
      <c r="C400" s="6">
        <v>3</v>
      </c>
      <c r="D400" t="str">
        <f t="shared" si="6"/>
        <v>RME-Abu Sultan Bridge3</v>
      </c>
      <c r="E400">
        <v>1149500</v>
      </c>
      <c r="F400">
        <v>1138005</v>
      </c>
      <c r="G400">
        <v>0</v>
      </c>
      <c r="H400">
        <v>1138005</v>
      </c>
    </row>
    <row r="401" spans="1:8" hidden="1" x14ac:dyDescent="0.3">
      <c r="A401" s="6" t="s">
        <v>915</v>
      </c>
      <c r="B401" s="6" t="s">
        <v>917</v>
      </c>
      <c r="D401" t="str">
        <f t="shared" si="6"/>
        <v>RME-Abu Sultan Bridge</v>
      </c>
      <c r="E401">
        <v>756050</v>
      </c>
      <c r="F401">
        <v>736639.5</v>
      </c>
      <c r="G401">
        <v>0</v>
      </c>
      <c r="H401">
        <v>736639.5</v>
      </c>
    </row>
    <row r="402" spans="1:8" hidden="1" x14ac:dyDescent="0.3">
      <c r="A402" s="6" t="s">
        <v>907</v>
      </c>
      <c r="B402" s="6" t="s">
        <v>918</v>
      </c>
      <c r="C402" s="6">
        <v>1</v>
      </c>
      <c r="D402" t="str">
        <f t="shared" si="6"/>
        <v>kayan wall lock &amp; Load1</v>
      </c>
      <c r="E402">
        <v>4000000</v>
      </c>
      <c r="F402">
        <v>2503435</v>
      </c>
      <c r="G402">
        <v>1001140</v>
      </c>
      <c r="H402">
        <v>3504575</v>
      </c>
    </row>
    <row r="403" spans="1:8" hidden="1" x14ac:dyDescent="0.3">
      <c r="A403" s="6" t="s">
        <v>919</v>
      </c>
      <c r="B403" s="6" t="s">
        <v>920</v>
      </c>
      <c r="D403" t="str">
        <f t="shared" si="6"/>
        <v>Development of Mahmudiyah axis</v>
      </c>
      <c r="E403">
        <v>900000</v>
      </c>
      <c r="F403">
        <v>859800</v>
      </c>
      <c r="G403">
        <v>0</v>
      </c>
      <c r="H403">
        <v>859800</v>
      </c>
    </row>
    <row r="404" spans="1:8" hidden="1" x14ac:dyDescent="0.3">
      <c r="A404" s="6" t="s">
        <v>328</v>
      </c>
      <c r="B404" s="6" t="s">
        <v>921</v>
      </c>
      <c r="C404" s="6">
        <v>7</v>
      </c>
      <c r="D404" t="str">
        <f t="shared" si="6"/>
        <v>Substation Elco Steel7</v>
      </c>
      <c r="E404">
        <v>3187107.5</v>
      </c>
      <c r="F404">
        <v>2228843.15</v>
      </c>
      <c r="G404">
        <v>607682.54</v>
      </c>
      <c r="H404">
        <v>2836525.69</v>
      </c>
    </row>
    <row r="405" spans="1:8" hidden="1" x14ac:dyDescent="0.3">
      <c r="A405" s="6" t="s">
        <v>328</v>
      </c>
      <c r="B405" s="6" t="s">
        <v>922</v>
      </c>
      <c r="C405" s="6">
        <v>6</v>
      </c>
      <c r="D405" t="str">
        <f t="shared" si="6"/>
        <v>Substation Elco Steel6</v>
      </c>
      <c r="E405">
        <v>3766431.24</v>
      </c>
      <c r="F405">
        <v>2598837.56</v>
      </c>
      <c r="G405">
        <v>753286.25</v>
      </c>
      <c r="H405">
        <v>3352123.81</v>
      </c>
    </row>
    <row r="406" spans="1:8" hidden="1" x14ac:dyDescent="0.3">
      <c r="A406" s="6" t="s">
        <v>786</v>
      </c>
      <c r="B406" s="6" t="s">
        <v>923</v>
      </c>
      <c r="C406" s="6">
        <v>6</v>
      </c>
      <c r="D406" t="str">
        <f t="shared" si="6"/>
        <v>P-28-16 Balat Owinat Lot 36</v>
      </c>
      <c r="E406">
        <v>36165596.5</v>
      </c>
      <c r="F406">
        <v>27015303.159999996</v>
      </c>
      <c r="G406">
        <v>3797387.63</v>
      </c>
      <c r="H406">
        <v>30812690.789999999</v>
      </c>
    </row>
    <row r="407" spans="1:8" hidden="1" x14ac:dyDescent="0.3">
      <c r="A407" s="6" t="s">
        <v>361</v>
      </c>
      <c r="B407" s="6" t="s">
        <v>924</v>
      </c>
      <c r="C407" s="6">
        <v>12</v>
      </c>
      <c r="D407" t="str">
        <f t="shared" si="6"/>
        <v>EMAAR- Pkg 140-ITP-Mivida12</v>
      </c>
      <c r="E407">
        <v>1875812.84</v>
      </c>
      <c r="F407">
        <v>4687303.2319999998</v>
      </c>
      <c r="G407">
        <v>599801.18000000005</v>
      </c>
      <c r="H407">
        <v>5287104.4119999995</v>
      </c>
    </row>
    <row r="408" spans="1:8" hidden="1" x14ac:dyDescent="0.3">
      <c r="A408" s="6" t="s">
        <v>361</v>
      </c>
      <c r="B408" s="6" t="s">
        <v>925</v>
      </c>
      <c r="C408" s="6">
        <v>8</v>
      </c>
      <c r="D408" t="str">
        <f t="shared" si="6"/>
        <v>EMAAR- Pkg 140-ITP-Mivida8</v>
      </c>
      <c r="E408">
        <v>6113446.7400000002</v>
      </c>
      <c r="F408">
        <v>5253107.1475</v>
      </c>
      <c r="G408">
        <v>607173.66</v>
      </c>
      <c r="H408">
        <v>5860280.8075000001</v>
      </c>
    </row>
    <row r="409" spans="1:8" hidden="1" x14ac:dyDescent="0.3">
      <c r="A409" s="6" t="s">
        <v>926</v>
      </c>
      <c r="B409" s="6" t="s">
        <v>927</v>
      </c>
      <c r="C409" s="6">
        <v>9</v>
      </c>
      <c r="D409" t="str">
        <f t="shared" si="6"/>
        <v>HAC CCC JV9</v>
      </c>
      <c r="E409">
        <v>2004324</v>
      </c>
      <c r="F409">
        <v>1847986.73</v>
      </c>
      <c r="G409">
        <v>0</v>
      </c>
      <c r="H409">
        <v>1847986.73</v>
      </c>
    </row>
    <row r="410" spans="1:8" hidden="1" x14ac:dyDescent="0.3">
      <c r="A410" s="6" t="s">
        <v>567</v>
      </c>
      <c r="B410" s="6" t="s">
        <v>928</v>
      </c>
      <c r="D410" t="str">
        <f t="shared" si="6"/>
        <v>Kayan 3 New Cairo Capital City</v>
      </c>
      <c r="E410">
        <v>179948517.94999999</v>
      </c>
      <c r="F410">
        <v>74379903.950000003</v>
      </c>
      <c r="G410">
        <v>0</v>
      </c>
      <c r="H410">
        <v>161801582.44999999</v>
      </c>
    </row>
    <row r="411" spans="1:8" hidden="1" x14ac:dyDescent="0.3">
      <c r="A411" s="6" t="s">
        <v>323</v>
      </c>
      <c r="B411" s="6" t="s">
        <v>929</v>
      </c>
      <c r="C411" s="6">
        <v>7</v>
      </c>
      <c r="D411" t="str">
        <f t="shared" si="6"/>
        <v>Elsewedy Univ - Enabling Works7</v>
      </c>
      <c r="E411">
        <v>410253.12</v>
      </c>
      <c r="F411">
        <v>284879.766</v>
      </c>
      <c r="G411">
        <v>129229.73</v>
      </c>
      <c r="H411">
        <v>414109.49599999998</v>
      </c>
    </row>
    <row r="412" spans="1:8" hidden="1" x14ac:dyDescent="0.3">
      <c r="A412" s="6" t="s">
        <v>524</v>
      </c>
      <c r="B412" s="6" t="s">
        <v>930</v>
      </c>
      <c r="D412" t="str">
        <f t="shared" si="6"/>
        <v>Beni Suef Substation R61</v>
      </c>
      <c r="E412">
        <v>1589921</v>
      </c>
      <c r="F412">
        <v>1176541.54</v>
      </c>
      <c r="G412">
        <v>238488.15</v>
      </c>
      <c r="H412">
        <v>1415029.69</v>
      </c>
    </row>
    <row r="413" spans="1:8" hidden="1" x14ac:dyDescent="0.3">
      <c r="A413" s="6" t="s">
        <v>519</v>
      </c>
      <c r="B413" s="6" t="s">
        <v>931</v>
      </c>
      <c r="C413" s="6">
        <v>4</v>
      </c>
      <c r="D413" t="str">
        <f t="shared" si="6"/>
        <v>Tamey El-amdeed Substation4</v>
      </c>
      <c r="E413">
        <v>1899677.92</v>
      </c>
      <c r="F413">
        <v>1405761.66</v>
      </c>
      <c r="G413">
        <v>284951.69</v>
      </c>
      <c r="H413">
        <v>1690713.35</v>
      </c>
    </row>
    <row r="414" spans="1:8" hidden="1" x14ac:dyDescent="0.3">
      <c r="A414" s="6" t="s">
        <v>895</v>
      </c>
      <c r="B414" s="6" t="s">
        <v>932</v>
      </c>
      <c r="D414" t="str">
        <f t="shared" si="6"/>
        <v>Manshiet Nasser Substation</v>
      </c>
      <c r="E414">
        <v>3197756.28</v>
      </c>
      <c r="F414">
        <v>0</v>
      </c>
      <c r="G414">
        <v>479663.44</v>
      </c>
      <c r="H414">
        <v>479663.44</v>
      </c>
    </row>
    <row r="415" spans="1:8" hidden="1" x14ac:dyDescent="0.3">
      <c r="A415" s="6" t="s">
        <v>895</v>
      </c>
      <c r="B415" s="6" t="s">
        <v>933</v>
      </c>
      <c r="D415" t="str">
        <f t="shared" si="6"/>
        <v>Manshiet Nasser Substation</v>
      </c>
      <c r="E415">
        <v>3847.66</v>
      </c>
      <c r="F415">
        <v>827.55</v>
      </c>
      <c r="G415">
        <v>577.15</v>
      </c>
      <c r="H415">
        <v>1404.7</v>
      </c>
    </row>
    <row r="416" spans="1:8" hidden="1" x14ac:dyDescent="0.3">
      <c r="A416" s="6" t="s">
        <v>895</v>
      </c>
      <c r="B416" s="6" t="s">
        <v>934</v>
      </c>
      <c r="D416" t="str">
        <f t="shared" si="6"/>
        <v>Manshiet Nasser Substation</v>
      </c>
      <c r="E416">
        <v>157776.72</v>
      </c>
      <c r="F416">
        <v>118565.85</v>
      </c>
      <c r="G416">
        <v>25393.99</v>
      </c>
      <c r="H416">
        <v>143959.84</v>
      </c>
    </row>
    <row r="417" spans="1:8" hidden="1" x14ac:dyDescent="0.3">
      <c r="A417" s="6" t="s">
        <v>895</v>
      </c>
      <c r="B417" s="6" t="s">
        <v>935</v>
      </c>
      <c r="D417" t="str">
        <f t="shared" si="6"/>
        <v>Manshiet Nasser Substation</v>
      </c>
      <c r="E417">
        <v>5428.57</v>
      </c>
      <c r="F417">
        <v>5089.96</v>
      </c>
      <c r="G417">
        <v>555.75</v>
      </c>
      <c r="H417">
        <v>5645.71</v>
      </c>
    </row>
    <row r="418" spans="1:8" hidden="1" x14ac:dyDescent="0.3">
      <c r="A418" s="6" t="s">
        <v>895</v>
      </c>
      <c r="B418" s="6" t="s">
        <v>936</v>
      </c>
      <c r="D418" t="str">
        <f t="shared" si="6"/>
        <v>Manshiet Nasser Substation</v>
      </c>
      <c r="E418">
        <v>22917.97</v>
      </c>
      <c r="F418">
        <v>18170.759999999998</v>
      </c>
      <c r="G418">
        <v>3437.7</v>
      </c>
      <c r="H418">
        <v>21608.46</v>
      </c>
    </row>
    <row r="419" spans="1:8" hidden="1" x14ac:dyDescent="0.3">
      <c r="A419" s="6" t="s">
        <v>674</v>
      </c>
      <c r="B419" s="6" t="s">
        <v>937</v>
      </c>
      <c r="C419" s="6">
        <v>2</v>
      </c>
      <c r="D419" t="str">
        <f t="shared" si="6"/>
        <v>El Mostakbal City Project2</v>
      </c>
      <c r="E419">
        <v>10792497.869999999</v>
      </c>
      <c r="F419">
        <v>8956071.6699999999</v>
      </c>
      <c r="G419">
        <v>2266424.5499999998</v>
      </c>
      <c r="H419">
        <v>11222496.220000001</v>
      </c>
    </row>
    <row r="420" spans="1:8" hidden="1" x14ac:dyDescent="0.3">
      <c r="A420" s="6" t="s">
        <v>646</v>
      </c>
      <c r="B420" s="6" t="s">
        <v>938</v>
      </c>
      <c r="C420" s="6">
        <v>36</v>
      </c>
      <c r="D420" t="str">
        <f t="shared" si="6"/>
        <v>Akhmem Assiut36</v>
      </c>
      <c r="E420">
        <v>2816945.25</v>
      </c>
      <c r="F420">
        <v>1676082.4100000001</v>
      </c>
      <c r="G420">
        <v>422541.79</v>
      </c>
      <c r="H420">
        <v>2098624.2000000002</v>
      </c>
    </row>
    <row r="421" spans="1:8" hidden="1" x14ac:dyDescent="0.3">
      <c r="A421" s="6" t="s">
        <v>646</v>
      </c>
      <c r="B421" s="6" t="s">
        <v>939</v>
      </c>
      <c r="C421" s="6">
        <v>32</v>
      </c>
      <c r="D421" t="str">
        <f t="shared" si="6"/>
        <v>Akhmem Assiut32</v>
      </c>
      <c r="E421">
        <v>6237116.5999999996</v>
      </c>
      <c r="F421">
        <v>4958507.6900000004</v>
      </c>
      <c r="G421">
        <v>935567.49</v>
      </c>
      <c r="H421">
        <v>5894075.1799999997</v>
      </c>
    </row>
    <row r="422" spans="1:8" hidden="1" x14ac:dyDescent="0.3">
      <c r="A422" s="6" t="s">
        <v>646</v>
      </c>
      <c r="B422" s="6" t="s">
        <v>940</v>
      </c>
      <c r="C422" s="6">
        <v>26</v>
      </c>
      <c r="D422" t="str">
        <f t="shared" si="6"/>
        <v>Akhmem Assiut26</v>
      </c>
      <c r="E422">
        <v>8568.16</v>
      </c>
      <c r="F422">
        <v>6811.6799999999994</v>
      </c>
      <c r="G422">
        <v>1285.22</v>
      </c>
      <c r="H422">
        <v>8096.9</v>
      </c>
    </row>
    <row r="423" spans="1:8" hidden="1" x14ac:dyDescent="0.3">
      <c r="A423" s="6" t="s">
        <v>646</v>
      </c>
      <c r="B423" s="6" t="s">
        <v>941</v>
      </c>
      <c r="C423" s="6">
        <v>17</v>
      </c>
      <c r="D423" t="str">
        <f t="shared" si="6"/>
        <v>Akhmem Assiut17</v>
      </c>
      <c r="E423">
        <v>25765250.100000001</v>
      </c>
      <c r="F423">
        <v>15330323.809999999</v>
      </c>
      <c r="G423">
        <v>3864787.52</v>
      </c>
      <c r="H423">
        <v>19195111.329999998</v>
      </c>
    </row>
    <row r="424" spans="1:8" hidden="1" x14ac:dyDescent="0.3">
      <c r="A424" s="6" t="s">
        <v>506</v>
      </c>
      <c r="B424" s="6" t="s">
        <v>942</v>
      </c>
      <c r="C424" s="6">
        <v>6</v>
      </c>
      <c r="D424" t="str">
        <f t="shared" si="6"/>
        <v>New Capital6</v>
      </c>
      <c r="E424">
        <v>519950.32</v>
      </c>
      <c r="F424">
        <v>377465.49</v>
      </c>
      <c r="G424">
        <v>54594.78</v>
      </c>
      <c r="H424">
        <v>432060.27</v>
      </c>
    </row>
    <row r="425" spans="1:8" hidden="1" x14ac:dyDescent="0.3">
      <c r="A425" s="6" t="s">
        <v>391</v>
      </c>
      <c r="B425" s="6" t="s">
        <v>943</v>
      </c>
      <c r="C425" s="6">
        <v>7</v>
      </c>
      <c r="D425" t="str">
        <f t="shared" si="6"/>
        <v>EMAAR-PKG# 144, Marassi7</v>
      </c>
      <c r="E425">
        <v>20465525.620000001</v>
      </c>
      <c r="F425">
        <v>12627238.511</v>
      </c>
      <c r="G425">
        <v>6479678.8600000003</v>
      </c>
      <c r="H425">
        <v>19106917.370999999</v>
      </c>
    </row>
    <row r="426" spans="1:8" hidden="1" x14ac:dyDescent="0.3">
      <c r="A426" s="6" t="s">
        <v>391</v>
      </c>
      <c r="B426" s="6" t="s">
        <v>944</v>
      </c>
      <c r="C426" s="6">
        <v>8</v>
      </c>
      <c r="D426" t="str">
        <f t="shared" si="6"/>
        <v>EMAAR-PKG# 144, Marassi8</v>
      </c>
      <c r="E426">
        <v>16360599.32</v>
      </c>
      <c r="F426">
        <v>8934848.8960000016</v>
      </c>
      <c r="G426">
        <v>3164355.69</v>
      </c>
      <c r="H426">
        <v>12099204.585999999</v>
      </c>
    </row>
    <row r="427" spans="1:8" hidden="1" x14ac:dyDescent="0.3">
      <c r="A427" s="6" t="s">
        <v>506</v>
      </c>
      <c r="B427" s="6" t="s">
        <v>945</v>
      </c>
      <c r="C427" s="6">
        <v>9</v>
      </c>
      <c r="D427" t="str">
        <f t="shared" si="6"/>
        <v>New Capital9</v>
      </c>
      <c r="E427">
        <v>1629223.7700000003</v>
      </c>
      <c r="F427">
        <v>1182729.97</v>
      </c>
      <c r="G427">
        <v>171068.5</v>
      </c>
      <c r="H427">
        <v>1353798.47</v>
      </c>
    </row>
    <row r="428" spans="1:8" hidden="1" x14ac:dyDescent="0.3">
      <c r="A428" s="6" t="s">
        <v>323</v>
      </c>
      <c r="B428" s="6" t="s">
        <v>946</v>
      </c>
      <c r="C428" s="6">
        <v>2</v>
      </c>
      <c r="D428" t="str">
        <f t="shared" si="6"/>
        <v>Elsewedy Univ - Enabling Works2</v>
      </c>
      <c r="E428">
        <v>1535126.31</v>
      </c>
      <c r="F428">
        <v>3185421.0755000003</v>
      </c>
      <c r="G428">
        <v>0</v>
      </c>
      <c r="H428">
        <v>3185421.0754999998</v>
      </c>
    </row>
    <row r="429" spans="1:8" hidden="1" x14ac:dyDescent="0.3">
      <c r="A429" s="6" t="s">
        <v>824</v>
      </c>
      <c r="B429" s="6" t="s">
        <v>947</v>
      </c>
      <c r="C429" s="6">
        <v>7</v>
      </c>
      <c r="D429" t="str">
        <f t="shared" si="6"/>
        <v>P-28-16 Balat Owinat Lot 27</v>
      </c>
      <c r="E429">
        <v>32063076.510000002</v>
      </c>
      <c r="F429">
        <v>23950725.039999999</v>
      </c>
      <c r="G429">
        <v>3366623.03</v>
      </c>
      <c r="H429">
        <v>27317348.070000004</v>
      </c>
    </row>
    <row r="430" spans="1:8" hidden="1" x14ac:dyDescent="0.3">
      <c r="A430" s="6" t="s">
        <v>948</v>
      </c>
      <c r="B430" s="6" t="s">
        <v>949</v>
      </c>
      <c r="C430" s="6">
        <v>7</v>
      </c>
      <c r="D430" t="str">
        <f t="shared" si="6"/>
        <v>Mauritania-Lot 27</v>
      </c>
      <c r="E430">
        <v>268557.09000000003</v>
      </c>
      <c r="F430">
        <v>255129.24</v>
      </c>
      <c r="G430">
        <v>0</v>
      </c>
      <c r="H430">
        <v>255129.24</v>
      </c>
    </row>
    <row r="431" spans="1:8" hidden="1" x14ac:dyDescent="0.3">
      <c r="A431" s="6" t="s">
        <v>950</v>
      </c>
      <c r="B431" s="6" t="s">
        <v>951</v>
      </c>
      <c r="C431" s="6">
        <v>7</v>
      </c>
      <c r="D431" t="str">
        <f t="shared" si="6"/>
        <v>Mauritania Lot 17</v>
      </c>
      <c r="E431">
        <v>1773715.17</v>
      </c>
      <c r="F431">
        <v>1684999.41</v>
      </c>
      <c r="G431">
        <v>0</v>
      </c>
      <c r="H431">
        <v>1684999.41</v>
      </c>
    </row>
    <row r="432" spans="1:8" hidden="1" x14ac:dyDescent="0.3">
      <c r="A432" s="6" t="s">
        <v>328</v>
      </c>
      <c r="B432" s="6" t="s">
        <v>952</v>
      </c>
      <c r="C432" s="6">
        <v>8</v>
      </c>
      <c r="D432" t="str">
        <f t="shared" si="6"/>
        <v>Substation Elco Steel8</v>
      </c>
      <c r="E432">
        <v>2651758.2799999998</v>
      </c>
      <c r="F432">
        <v>1829713.22</v>
      </c>
      <c r="G432">
        <v>530351.66</v>
      </c>
      <c r="H432">
        <v>2360064.88</v>
      </c>
    </row>
    <row r="433" spans="1:8" hidden="1" x14ac:dyDescent="0.3">
      <c r="A433" s="6" t="s">
        <v>828</v>
      </c>
      <c r="B433" s="6" t="s">
        <v>953</v>
      </c>
      <c r="C433" s="6">
        <v>18</v>
      </c>
      <c r="D433" t="str">
        <f t="shared" si="6"/>
        <v>El Boghaz Brigde18</v>
      </c>
      <c r="E433">
        <v>1141351.02</v>
      </c>
      <c r="F433">
        <v>1072869.96</v>
      </c>
      <c r="G433">
        <v>0</v>
      </c>
      <c r="H433">
        <v>1072869.96</v>
      </c>
    </row>
    <row r="434" spans="1:8" hidden="1" x14ac:dyDescent="0.3">
      <c r="A434" s="6" t="s">
        <v>448</v>
      </c>
      <c r="B434" s="6" t="s">
        <v>954</v>
      </c>
      <c r="D434" t="str">
        <f t="shared" si="6"/>
        <v>Cameron EDC</v>
      </c>
      <c r="E434">
        <v>867905.03</v>
      </c>
      <c r="F434">
        <v>867070.07</v>
      </c>
      <c r="G434">
        <v>0</v>
      </c>
      <c r="H434">
        <v>867070.07</v>
      </c>
    </row>
    <row r="435" spans="1:8" hidden="1" x14ac:dyDescent="0.3">
      <c r="A435" s="6" t="s">
        <v>323</v>
      </c>
      <c r="B435" s="6" t="s">
        <v>955</v>
      </c>
      <c r="C435" s="6">
        <v>9</v>
      </c>
      <c r="D435" t="str">
        <f t="shared" si="6"/>
        <v>Elsewedy Univ - Enabling Works9</v>
      </c>
      <c r="E435">
        <v>104806.23</v>
      </c>
      <c r="F435">
        <v>258721.9915</v>
      </c>
      <c r="G435">
        <v>33013.96</v>
      </c>
      <c r="H435">
        <v>291735.95150000002</v>
      </c>
    </row>
    <row r="436" spans="1:8" hidden="1" x14ac:dyDescent="0.3">
      <c r="A436" s="6" t="s">
        <v>956</v>
      </c>
      <c r="B436" s="6" t="s">
        <v>957</v>
      </c>
      <c r="C436" s="6">
        <v>1</v>
      </c>
      <c r="D436" t="str">
        <f t="shared" si="6"/>
        <v>Air Defense College1</v>
      </c>
      <c r="E436">
        <v>50231345.82</v>
      </c>
      <c r="F436">
        <v>13182605</v>
      </c>
      <c r="G436">
        <v>5900000</v>
      </c>
      <c r="H436">
        <v>41477425</v>
      </c>
    </row>
    <row r="437" spans="1:8" hidden="1" x14ac:dyDescent="0.3">
      <c r="A437" s="6" t="s">
        <v>958</v>
      </c>
      <c r="B437" s="6" t="s">
        <v>959</v>
      </c>
      <c r="C437" s="6">
        <v>1</v>
      </c>
      <c r="D437" t="str">
        <f t="shared" si="6"/>
        <v>Alamein Coastal Road Bridge1</v>
      </c>
      <c r="E437">
        <v>227857516.19</v>
      </c>
      <c r="F437">
        <v>40221875</v>
      </c>
      <c r="G437">
        <v>46799999.999999993</v>
      </c>
      <c r="H437">
        <v>213711604.99950001</v>
      </c>
    </row>
    <row r="438" spans="1:8" hidden="1" x14ac:dyDescent="0.3">
      <c r="A438" s="6" t="s">
        <v>567</v>
      </c>
      <c r="B438" s="6" t="s">
        <v>960</v>
      </c>
      <c r="C438" s="6">
        <v>3</v>
      </c>
      <c r="D438" t="str">
        <f t="shared" si="6"/>
        <v>Kayan 3 New Cairo Capital City3</v>
      </c>
      <c r="E438">
        <v>6042938</v>
      </c>
      <c r="F438">
        <v>874466.9</v>
      </c>
      <c r="G438">
        <v>5341846.25</v>
      </c>
      <c r="H438">
        <v>6216313.1500000004</v>
      </c>
    </row>
    <row r="439" spans="1:8" hidden="1" x14ac:dyDescent="0.3">
      <c r="A439" s="6" t="s">
        <v>754</v>
      </c>
      <c r="B439" s="6" t="s">
        <v>961</v>
      </c>
      <c r="C439" s="6">
        <v>4</v>
      </c>
      <c r="D439" t="str">
        <f t="shared" si="6"/>
        <v>Ministries Buildings4</v>
      </c>
      <c r="E439">
        <v>22501315.969999999</v>
      </c>
      <c r="F439">
        <v>7703215</v>
      </c>
      <c r="G439">
        <v>11478750.300000001</v>
      </c>
      <c r="H439">
        <v>19181965.300000001</v>
      </c>
    </row>
    <row r="440" spans="1:8" hidden="1" x14ac:dyDescent="0.3">
      <c r="A440" s="6" t="s">
        <v>754</v>
      </c>
      <c r="B440" s="6" t="s">
        <v>962</v>
      </c>
      <c r="C440" s="6">
        <v>2</v>
      </c>
      <c r="D440" t="str">
        <f t="shared" si="6"/>
        <v>Ministries Buildings2</v>
      </c>
      <c r="E440">
        <v>184148104</v>
      </c>
      <c r="F440">
        <v>101591695</v>
      </c>
      <c r="G440">
        <v>55364904</v>
      </c>
      <c r="H440">
        <v>156956599</v>
      </c>
    </row>
    <row r="441" spans="1:8" hidden="1" x14ac:dyDescent="0.3">
      <c r="A441" s="6" t="s">
        <v>567</v>
      </c>
      <c r="B441" s="6" t="s">
        <v>963</v>
      </c>
      <c r="C441" s="6">
        <v>5</v>
      </c>
      <c r="D441" t="str">
        <f t="shared" si="6"/>
        <v>Kayan 3 New Cairo Capital City5</v>
      </c>
      <c r="E441">
        <v>19786515</v>
      </c>
      <c r="F441">
        <v>18381367.449999999</v>
      </c>
      <c r="G441">
        <v>12079435.449999999</v>
      </c>
      <c r="H441">
        <v>30460802.899999999</v>
      </c>
    </row>
    <row r="442" spans="1:8" hidden="1" x14ac:dyDescent="0.3">
      <c r="A442" s="6" t="s">
        <v>741</v>
      </c>
      <c r="B442" s="6" t="s">
        <v>964</v>
      </c>
      <c r="D442" t="str">
        <f t="shared" si="6"/>
        <v>MAYSAN 400/132kV SS</v>
      </c>
      <c r="E442">
        <v>1126195.8500000001</v>
      </c>
      <c r="F442">
        <v>1125384.7599999998</v>
      </c>
      <c r="G442">
        <v>0</v>
      </c>
      <c r="H442">
        <v>1125384.76</v>
      </c>
    </row>
    <row r="443" spans="1:8" hidden="1" x14ac:dyDescent="0.3">
      <c r="A443" s="6" t="s">
        <v>500</v>
      </c>
      <c r="B443" s="6" t="s">
        <v>965</v>
      </c>
      <c r="D443" t="str">
        <f t="shared" si="6"/>
        <v>South Helwan PP (CP-117)</v>
      </c>
      <c r="E443">
        <v>241539.51</v>
      </c>
      <c r="F443">
        <v>276764.02</v>
      </c>
      <c r="G443">
        <v>0</v>
      </c>
      <c r="H443">
        <v>276764.02</v>
      </c>
    </row>
    <row r="444" spans="1:8" hidden="1" x14ac:dyDescent="0.3">
      <c r="A444" s="6" t="s">
        <v>389</v>
      </c>
      <c r="B444" s="6" t="s">
        <v>966</v>
      </c>
      <c r="C444" s="6">
        <v>5</v>
      </c>
      <c r="D444" t="str">
        <f t="shared" si="6"/>
        <v>EMAAR-PKG# 101-UPTOWN5</v>
      </c>
      <c r="E444">
        <v>4428897.72</v>
      </c>
      <c r="F444">
        <v>2512749.7030000002</v>
      </c>
      <c r="G444">
        <v>1301295.53</v>
      </c>
      <c r="H444">
        <v>3814045.2330000005</v>
      </c>
    </row>
    <row r="445" spans="1:8" hidden="1" x14ac:dyDescent="0.3">
      <c r="A445" s="6" t="s">
        <v>967</v>
      </c>
      <c r="B445" s="6" t="s">
        <v>968</v>
      </c>
      <c r="C445" s="6">
        <v>20</v>
      </c>
      <c r="D445" t="str">
        <f t="shared" si="6"/>
        <v>Benban 500 K.V/95 K.M20</v>
      </c>
      <c r="E445">
        <v>16047120.51</v>
      </c>
      <c r="F445">
        <v>13174693.030000001</v>
      </c>
      <c r="G445">
        <v>1684947.65</v>
      </c>
      <c r="H445">
        <v>14859640.68</v>
      </c>
    </row>
    <row r="446" spans="1:8" hidden="1" x14ac:dyDescent="0.3">
      <c r="A446" s="6" t="s">
        <v>967</v>
      </c>
      <c r="B446" s="6" t="s">
        <v>969</v>
      </c>
      <c r="C446" s="6">
        <v>28</v>
      </c>
      <c r="D446" t="str">
        <f t="shared" si="6"/>
        <v>Benban 500 K.V/95 K.M28</v>
      </c>
      <c r="E446">
        <v>83461.100000000006</v>
      </c>
      <c r="F446">
        <v>64355.64</v>
      </c>
      <c r="G446">
        <v>8763.42</v>
      </c>
      <c r="H446">
        <v>73119.06</v>
      </c>
    </row>
    <row r="447" spans="1:8" hidden="1" x14ac:dyDescent="0.3">
      <c r="A447" s="6" t="s">
        <v>967</v>
      </c>
      <c r="B447" s="6" t="s">
        <v>970</v>
      </c>
      <c r="C447" s="6">
        <v>27</v>
      </c>
      <c r="D447" t="str">
        <f t="shared" si="6"/>
        <v>Benban 500 K.V/95 K.M27</v>
      </c>
      <c r="E447">
        <v>2840729.66</v>
      </c>
      <c r="F447">
        <v>2190203.14</v>
      </c>
      <c r="G447">
        <v>298276.61</v>
      </c>
      <c r="H447">
        <v>2488479.75</v>
      </c>
    </row>
    <row r="448" spans="1:8" hidden="1" x14ac:dyDescent="0.3">
      <c r="A448" s="6" t="s">
        <v>971</v>
      </c>
      <c r="B448" s="6" t="s">
        <v>972</v>
      </c>
      <c r="C448" s="6">
        <v>29</v>
      </c>
      <c r="D448" t="str">
        <f t="shared" si="6"/>
        <v>Benban 500 K.V / 100 K.M29</v>
      </c>
      <c r="E448">
        <v>415439.94</v>
      </c>
      <c r="F448">
        <v>320311.15999999997</v>
      </c>
      <c r="G448">
        <v>43621.19</v>
      </c>
      <c r="H448">
        <v>363932.35</v>
      </c>
    </row>
    <row r="449" spans="1:8" hidden="1" x14ac:dyDescent="0.3">
      <c r="A449" s="6" t="s">
        <v>971</v>
      </c>
      <c r="B449" s="6" t="s">
        <v>973</v>
      </c>
      <c r="C449" s="6">
        <v>23</v>
      </c>
      <c r="D449" t="str">
        <f t="shared" si="6"/>
        <v>Benban 500 K.V / 100 K.M23</v>
      </c>
      <c r="E449">
        <v>14580822.99</v>
      </c>
      <c r="F449">
        <v>11241224.59</v>
      </c>
      <c r="G449">
        <v>1530986.41</v>
      </c>
      <c r="H449">
        <v>12772211</v>
      </c>
    </row>
    <row r="450" spans="1:8" hidden="1" x14ac:dyDescent="0.3">
      <c r="A450" s="6" t="s">
        <v>971</v>
      </c>
      <c r="B450" s="6" t="s">
        <v>974</v>
      </c>
      <c r="C450" s="6">
        <v>10</v>
      </c>
      <c r="D450" t="str">
        <f t="shared" si="6"/>
        <v>Benban 500 K.V / 100 K.M10</v>
      </c>
      <c r="E450">
        <v>104470</v>
      </c>
      <c r="F450">
        <v>80553.600000000006</v>
      </c>
      <c r="G450">
        <v>10969.35</v>
      </c>
      <c r="H450">
        <v>91522.95</v>
      </c>
    </row>
    <row r="451" spans="1:8" hidden="1" x14ac:dyDescent="0.3">
      <c r="A451" s="6" t="s">
        <v>971</v>
      </c>
      <c r="B451" s="6" t="s">
        <v>975</v>
      </c>
      <c r="C451" s="6">
        <v>9</v>
      </c>
      <c r="D451" t="str">
        <f t="shared" ref="D451:D514" si="7">A451&amp;C451</f>
        <v>Benban 500 K.V / 100 K.M9</v>
      </c>
      <c r="E451">
        <v>340490.56</v>
      </c>
      <c r="F451">
        <v>262525.63</v>
      </c>
      <c r="G451">
        <v>35751.51</v>
      </c>
      <c r="H451">
        <v>298277.14</v>
      </c>
    </row>
    <row r="452" spans="1:8" hidden="1" x14ac:dyDescent="0.3">
      <c r="A452" s="6" t="s">
        <v>705</v>
      </c>
      <c r="B452" s="6" t="s">
        <v>976</v>
      </c>
      <c r="D452" t="str">
        <f t="shared" si="7"/>
        <v>Assuit PP  (CP-118)</v>
      </c>
      <c r="E452">
        <v>284204.90000000002</v>
      </c>
      <c r="F452">
        <v>253652.87</v>
      </c>
      <c r="G452">
        <v>44762.27</v>
      </c>
      <c r="H452">
        <v>298415.14</v>
      </c>
    </row>
    <row r="453" spans="1:8" hidden="1" x14ac:dyDescent="0.3">
      <c r="A453" s="6" t="s">
        <v>448</v>
      </c>
      <c r="B453" s="6" t="s">
        <v>977</v>
      </c>
      <c r="D453" t="str">
        <f t="shared" si="7"/>
        <v>Cameron EDC</v>
      </c>
      <c r="E453">
        <v>1185.83</v>
      </c>
      <c r="F453">
        <v>1126.83</v>
      </c>
      <c r="G453">
        <v>0</v>
      </c>
      <c r="H453">
        <v>1126.83</v>
      </c>
    </row>
    <row r="454" spans="1:8" hidden="1" x14ac:dyDescent="0.3">
      <c r="A454" s="6" t="s">
        <v>722</v>
      </c>
      <c r="B454" s="6" t="s">
        <v>978</v>
      </c>
      <c r="C454" s="6">
        <v>16</v>
      </c>
      <c r="D454" t="str">
        <f t="shared" si="7"/>
        <v>Marsa Matrouh 500KV16</v>
      </c>
      <c r="E454">
        <v>4512426.67</v>
      </c>
      <c r="F454">
        <v>3941611.3</v>
      </c>
      <c r="G454">
        <v>473804.79999999999</v>
      </c>
      <c r="H454">
        <v>4415416.0999999996</v>
      </c>
    </row>
    <row r="455" spans="1:8" hidden="1" x14ac:dyDescent="0.3">
      <c r="A455" s="6" t="s">
        <v>387</v>
      </c>
      <c r="B455" s="6" t="s">
        <v>979</v>
      </c>
      <c r="C455" s="6">
        <v>6</v>
      </c>
      <c r="D455" t="str">
        <f t="shared" si="7"/>
        <v>EMAAR-PKG117- MARASSI6</v>
      </c>
      <c r="E455">
        <v>6677875.1399999997</v>
      </c>
      <c r="F455">
        <v>5722280.3969999999</v>
      </c>
      <c r="G455">
        <v>687623.33</v>
      </c>
      <c r="H455">
        <v>6409903.726999999</v>
      </c>
    </row>
    <row r="456" spans="1:8" hidden="1" x14ac:dyDescent="0.3">
      <c r="A456" s="6" t="s">
        <v>980</v>
      </c>
      <c r="B456" s="6" t="s">
        <v>981</v>
      </c>
      <c r="C456" s="6">
        <v>2</v>
      </c>
      <c r="D456" t="str">
        <f t="shared" si="7"/>
        <v>Canal Sugar OHTL2</v>
      </c>
      <c r="E456">
        <v>18349632</v>
      </c>
      <c r="F456">
        <v>14496209.280000001</v>
      </c>
      <c r="G456">
        <v>2752444.8</v>
      </c>
      <c r="H456">
        <v>17248654.079999998</v>
      </c>
    </row>
    <row r="457" spans="1:8" hidden="1" x14ac:dyDescent="0.3">
      <c r="A457" s="6" t="s">
        <v>982</v>
      </c>
      <c r="B457" s="6" t="s">
        <v>983</v>
      </c>
      <c r="C457" s="6">
        <v>1</v>
      </c>
      <c r="D457" t="str">
        <f t="shared" si="7"/>
        <v>Canal Sugar S/s1</v>
      </c>
      <c r="E457">
        <v>12212036.75</v>
      </c>
      <c r="F457">
        <v>7508017.5300000003</v>
      </c>
      <c r="G457">
        <v>3971297.02</v>
      </c>
      <c r="H457">
        <v>11479314.550000001</v>
      </c>
    </row>
    <row r="458" spans="1:8" hidden="1" x14ac:dyDescent="0.3">
      <c r="A458" s="6" t="s">
        <v>722</v>
      </c>
      <c r="B458" s="6" t="s">
        <v>984</v>
      </c>
      <c r="C458" s="6">
        <v>20</v>
      </c>
      <c r="D458" t="str">
        <f t="shared" si="7"/>
        <v>Marsa Matrouh 500KV20</v>
      </c>
      <c r="E458">
        <v>4164056.26</v>
      </c>
      <c r="F458">
        <v>3637306.65</v>
      </c>
      <c r="G458">
        <v>437225.91</v>
      </c>
      <c r="H458">
        <v>4074532.56</v>
      </c>
    </row>
    <row r="459" spans="1:8" hidden="1" x14ac:dyDescent="0.3">
      <c r="A459" s="6" t="s">
        <v>758</v>
      </c>
      <c r="B459" s="6" t="s">
        <v>985</v>
      </c>
      <c r="C459" s="6">
        <v>2</v>
      </c>
      <c r="D459" t="str">
        <f t="shared" si="7"/>
        <v>Attaqa Power Plant2</v>
      </c>
      <c r="E459">
        <v>117713333</v>
      </c>
      <c r="F459">
        <v>117713333</v>
      </c>
      <c r="G459">
        <v>0</v>
      </c>
      <c r="H459">
        <v>117713333</v>
      </c>
    </row>
    <row r="460" spans="1:8" hidden="1" x14ac:dyDescent="0.3">
      <c r="A460" s="6" t="s">
        <v>651</v>
      </c>
      <c r="B460" s="6" t="s">
        <v>986</v>
      </c>
      <c r="C460" s="6">
        <v>47</v>
      </c>
      <c r="D460" t="str">
        <f t="shared" si="7"/>
        <v>Akhmem - Qena47</v>
      </c>
      <c r="E460">
        <v>29277.5</v>
      </c>
      <c r="F460">
        <v>29277.5</v>
      </c>
      <c r="G460">
        <v>0</v>
      </c>
      <c r="H460">
        <v>29277.5</v>
      </c>
    </row>
    <row r="461" spans="1:8" hidden="1" x14ac:dyDescent="0.3">
      <c r="A461" s="6" t="s">
        <v>741</v>
      </c>
      <c r="B461" s="6" t="s">
        <v>987</v>
      </c>
      <c r="D461" t="str">
        <f t="shared" si="7"/>
        <v>MAYSAN 400/132kV SS</v>
      </c>
      <c r="E461">
        <v>859504.74</v>
      </c>
      <c r="F461">
        <v>859504.74</v>
      </c>
      <c r="G461">
        <v>0</v>
      </c>
      <c r="H461">
        <v>859504.74</v>
      </c>
    </row>
    <row r="462" spans="1:8" hidden="1" x14ac:dyDescent="0.3">
      <c r="A462" s="6" t="s">
        <v>926</v>
      </c>
      <c r="B462" s="6" t="s">
        <v>988</v>
      </c>
      <c r="C462" s="6">
        <v>12</v>
      </c>
      <c r="D462" t="str">
        <f t="shared" si="7"/>
        <v>HAC CCC JV12</v>
      </c>
      <c r="E462">
        <v>1436628.1500000001</v>
      </c>
      <c r="F462">
        <v>1308201.3599999999</v>
      </c>
      <c r="G462">
        <v>0</v>
      </c>
      <c r="H462">
        <v>1308201.3600000001</v>
      </c>
    </row>
    <row r="463" spans="1:8" hidden="1" x14ac:dyDescent="0.3">
      <c r="A463" s="6" t="s">
        <v>391</v>
      </c>
      <c r="B463" s="6" t="s">
        <v>989</v>
      </c>
      <c r="C463" s="6">
        <v>10</v>
      </c>
      <c r="D463" t="str">
        <f t="shared" si="7"/>
        <v>EMAAR-PKG# 144, Marassi10</v>
      </c>
      <c r="E463">
        <v>13884342.32</v>
      </c>
      <c r="F463">
        <v>11330349.466</v>
      </c>
      <c r="G463">
        <v>1033903.34</v>
      </c>
      <c r="H463">
        <v>12364252.806</v>
      </c>
    </row>
    <row r="464" spans="1:8" hidden="1" x14ac:dyDescent="0.3">
      <c r="A464" s="6" t="s">
        <v>971</v>
      </c>
      <c r="B464" s="6" t="s">
        <v>990</v>
      </c>
      <c r="C464" s="6">
        <v>1</v>
      </c>
      <c r="D464" t="str">
        <f t="shared" si="7"/>
        <v>Benban 500 K.V / 100 K.M1</v>
      </c>
      <c r="E464">
        <v>25879088.969999999</v>
      </c>
      <c r="F464">
        <v>19947781.400000002</v>
      </c>
      <c r="G464">
        <v>2717304.34</v>
      </c>
      <c r="H464">
        <v>22665085.739999998</v>
      </c>
    </row>
    <row r="465" spans="1:8" hidden="1" x14ac:dyDescent="0.3">
      <c r="A465" s="6" t="s">
        <v>971</v>
      </c>
      <c r="B465" s="6" t="s">
        <v>991</v>
      </c>
      <c r="C465" s="6">
        <v>15</v>
      </c>
      <c r="D465" t="str">
        <f t="shared" si="7"/>
        <v>Benban 500 K.V / 100 K.M15</v>
      </c>
      <c r="E465">
        <v>96045.759999999995</v>
      </c>
      <c r="F465">
        <v>0</v>
      </c>
      <c r="G465">
        <v>90763.25</v>
      </c>
      <c r="H465">
        <v>90763.25</v>
      </c>
    </row>
    <row r="466" spans="1:8" hidden="1" x14ac:dyDescent="0.3">
      <c r="A466" s="6" t="s">
        <v>971</v>
      </c>
      <c r="B466" s="6" t="s">
        <v>992</v>
      </c>
      <c r="C466" s="6">
        <v>3</v>
      </c>
      <c r="D466" t="str">
        <f t="shared" si="7"/>
        <v>Benban 500 K.V / 100 K.M3</v>
      </c>
      <c r="E466">
        <v>644227.92000000004</v>
      </c>
      <c r="F466">
        <v>541151.46</v>
      </c>
      <c r="G466">
        <v>67643.929999999993</v>
      </c>
      <c r="H466">
        <v>608795.39</v>
      </c>
    </row>
    <row r="467" spans="1:8" hidden="1" x14ac:dyDescent="0.3">
      <c r="A467" s="6" t="s">
        <v>967</v>
      </c>
      <c r="B467" s="6" t="s">
        <v>993</v>
      </c>
      <c r="C467" s="6">
        <v>14</v>
      </c>
      <c r="D467" t="str">
        <f t="shared" si="7"/>
        <v>Benban 500 K.V/95 K.M14</v>
      </c>
      <c r="E467">
        <v>6491.31</v>
      </c>
      <c r="F467">
        <v>5452.7</v>
      </c>
      <c r="G467">
        <v>681.59</v>
      </c>
      <c r="H467">
        <v>6134.29</v>
      </c>
    </row>
    <row r="468" spans="1:8" hidden="1" x14ac:dyDescent="0.3">
      <c r="A468" s="6" t="s">
        <v>967</v>
      </c>
      <c r="B468" s="6" t="s">
        <v>994</v>
      </c>
      <c r="C468" s="6">
        <v>4</v>
      </c>
      <c r="D468" t="str">
        <f t="shared" si="7"/>
        <v>Benban 500 K.V/95 K.M4</v>
      </c>
      <c r="E468">
        <v>206822.29999999996</v>
      </c>
      <c r="F468">
        <v>173730.73</v>
      </c>
      <c r="G468">
        <v>21716.34</v>
      </c>
      <c r="H468">
        <v>195447.06999999998</v>
      </c>
    </row>
    <row r="469" spans="1:8" hidden="1" x14ac:dyDescent="0.3">
      <c r="A469" s="6" t="s">
        <v>361</v>
      </c>
      <c r="B469" s="6" t="s">
        <v>995</v>
      </c>
      <c r="C469" s="6">
        <v>23</v>
      </c>
      <c r="D469" t="str">
        <f t="shared" si="7"/>
        <v>EMAAR- Pkg 140-ITP-Mivida23</v>
      </c>
      <c r="E469">
        <v>4716911.47</v>
      </c>
      <c r="F469">
        <v>3870461.7235000003</v>
      </c>
      <c r="G469">
        <v>495275.7</v>
      </c>
      <c r="H469">
        <v>4365737.4234999996</v>
      </c>
    </row>
    <row r="470" spans="1:8" hidden="1" x14ac:dyDescent="0.3">
      <c r="A470" s="6" t="s">
        <v>361</v>
      </c>
      <c r="B470" s="6" t="s">
        <v>996</v>
      </c>
      <c r="C470" s="6">
        <v>21</v>
      </c>
      <c r="D470" t="str">
        <f t="shared" si="7"/>
        <v>EMAAR- Pkg 140-ITP-Mivida21</v>
      </c>
      <c r="E470">
        <v>9991628.9700000007</v>
      </c>
      <c r="F470">
        <v>8185193.8284999998</v>
      </c>
      <c r="G470">
        <v>1047401.56</v>
      </c>
      <c r="H470">
        <v>9232595.3884999994</v>
      </c>
    </row>
    <row r="471" spans="1:8" hidden="1" x14ac:dyDescent="0.3">
      <c r="A471" s="6" t="s">
        <v>997</v>
      </c>
      <c r="B471" s="6" t="s">
        <v>998</v>
      </c>
      <c r="C471" s="6">
        <v>1</v>
      </c>
      <c r="D471" t="str">
        <f t="shared" si="7"/>
        <v>Tunnel of Sokhna Road (2)1</v>
      </c>
      <c r="E471">
        <v>17783725</v>
      </c>
      <c r="F471">
        <v>6746486.9000000004</v>
      </c>
      <c r="G471">
        <v>5185204.9000000004</v>
      </c>
      <c r="H471">
        <v>15728967.799999999</v>
      </c>
    </row>
    <row r="472" spans="1:8" hidden="1" x14ac:dyDescent="0.3">
      <c r="A472" s="6" t="s">
        <v>795</v>
      </c>
      <c r="B472" s="6" t="s">
        <v>999</v>
      </c>
      <c r="C472" s="6">
        <v>4</v>
      </c>
      <c r="D472" t="str">
        <f t="shared" si="7"/>
        <v>NUCA R05 - Z024</v>
      </c>
      <c r="E472">
        <v>39628486.299999997</v>
      </c>
      <c r="F472">
        <v>30518029.655000001</v>
      </c>
      <c r="G472">
        <v>3814812.09</v>
      </c>
      <c r="H472">
        <v>34332841.744999997</v>
      </c>
    </row>
    <row r="473" spans="1:8" hidden="1" x14ac:dyDescent="0.3">
      <c r="A473" s="6" t="s">
        <v>1000</v>
      </c>
      <c r="B473" s="6" t="s">
        <v>1001</v>
      </c>
      <c r="D473" t="str">
        <f t="shared" si="7"/>
        <v>4 SS - Technical Service</v>
      </c>
      <c r="E473">
        <v>98778.12</v>
      </c>
      <c r="F473">
        <v>98778.12</v>
      </c>
      <c r="G473">
        <v>0</v>
      </c>
      <c r="H473">
        <v>98778.12</v>
      </c>
    </row>
    <row r="474" spans="1:8" hidden="1" x14ac:dyDescent="0.3">
      <c r="A474" s="6" t="s">
        <v>895</v>
      </c>
      <c r="B474" s="6" t="s">
        <v>1002</v>
      </c>
      <c r="D474" t="str">
        <f t="shared" si="7"/>
        <v>Manshiet Nasser Substation</v>
      </c>
      <c r="E474">
        <v>510317.14</v>
      </c>
      <c r="F474">
        <v>474467.36</v>
      </c>
      <c r="G474">
        <v>56262.47</v>
      </c>
      <c r="H474">
        <v>530729.82999999996</v>
      </c>
    </row>
    <row r="475" spans="1:8" hidden="1" x14ac:dyDescent="0.3">
      <c r="A475" s="6" t="s">
        <v>895</v>
      </c>
      <c r="B475" s="6" t="s">
        <v>1003</v>
      </c>
      <c r="D475" t="str">
        <f t="shared" si="7"/>
        <v>Manshiet Nasser Substation</v>
      </c>
      <c r="E475">
        <v>3471619.05</v>
      </c>
      <c r="F475">
        <v>3591790.4799999995</v>
      </c>
      <c r="G475">
        <v>0</v>
      </c>
      <c r="H475">
        <v>3591790.4799999995</v>
      </c>
    </row>
    <row r="476" spans="1:8" hidden="1" x14ac:dyDescent="0.3">
      <c r="A476" s="6" t="s">
        <v>895</v>
      </c>
      <c r="B476" s="6" t="s">
        <v>1004</v>
      </c>
      <c r="D476" t="str">
        <f t="shared" si="7"/>
        <v>Manshiet Nasser Substation</v>
      </c>
      <c r="E476">
        <v>1378837.86</v>
      </c>
      <c r="F476">
        <v>1433991.37</v>
      </c>
      <c r="G476">
        <v>0</v>
      </c>
      <c r="H476">
        <v>1433991.37</v>
      </c>
    </row>
    <row r="477" spans="1:8" hidden="1" x14ac:dyDescent="0.3">
      <c r="A477" s="6" t="s">
        <v>895</v>
      </c>
      <c r="B477" s="6" t="s">
        <v>1005</v>
      </c>
      <c r="D477" t="str">
        <f t="shared" si="7"/>
        <v>Manshiet Nasser Substation</v>
      </c>
      <c r="E477">
        <v>5428.57</v>
      </c>
      <c r="F477">
        <v>5645.71</v>
      </c>
      <c r="G477">
        <v>0</v>
      </c>
      <c r="H477">
        <v>5645.71</v>
      </c>
    </row>
    <row r="478" spans="1:8" hidden="1" x14ac:dyDescent="0.3">
      <c r="A478" s="6" t="s">
        <v>895</v>
      </c>
      <c r="B478" s="6" t="s">
        <v>1006</v>
      </c>
      <c r="D478" t="str">
        <f t="shared" si="7"/>
        <v>Manshiet Nasser Substation</v>
      </c>
      <c r="E478">
        <v>2266861.89</v>
      </c>
      <c r="F478">
        <v>1988299.4300000002</v>
      </c>
      <c r="G478">
        <v>357030.75</v>
      </c>
      <c r="H478">
        <v>2345330.1800000002</v>
      </c>
    </row>
    <row r="479" spans="1:8" hidden="1" x14ac:dyDescent="0.3">
      <c r="A479" s="6" t="s">
        <v>895</v>
      </c>
      <c r="B479" s="6" t="s">
        <v>1007</v>
      </c>
      <c r="D479" t="str">
        <f t="shared" si="7"/>
        <v>Manshiet Nasser Substation</v>
      </c>
      <c r="E479">
        <v>701937.71</v>
      </c>
      <c r="F479">
        <v>616451.73</v>
      </c>
      <c r="G479">
        <v>110555.19</v>
      </c>
      <c r="H479">
        <v>727006.92</v>
      </c>
    </row>
    <row r="480" spans="1:8" hidden="1" x14ac:dyDescent="0.3">
      <c r="A480" s="6" t="s">
        <v>895</v>
      </c>
      <c r="B480" s="6" t="s">
        <v>1008</v>
      </c>
      <c r="D480" t="str">
        <f t="shared" si="7"/>
        <v>Manshiet Nasser Substation</v>
      </c>
      <c r="E480">
        <v>1350167.86</v>
      </c>
      <c r="F480">
        <v>1398388.1400000001</v>
      </c>
      <c r="G480">
        <v>0</v>
      </c>
      <c r="H480">
        <v>1398388.14</v>
      </c>
    </row>
    <row r="481" spans="1:8" hidden="1" x14ac:dyDescent="0.3">
      <c r="A481" s="6" t="s">
        <v>9</v>
      </c>
      <c r="B481" s="6" t="s">
        <v>1009</v>
      </c>
      <c r="D481" t="str">
        <f t="shared" si="7"/>
        <v>Royal City</v>
      </c>
      <c r="E481">
        <v>11082459.93</v>
      </c>
      <c r="F481">
        <v>8006173.8099999996</v>
      </c>
      <c r="G481">
        <v>3699299.17</v>
      </c>
      <c r="H481">
        <v>11705472.979999999</v>
      </c>
    </row>
    <row r="482" spans="1:8" hidden="1" x14ac:dyDescent="0.3">
      <c r="A482" s="6" t="s">
        <v>9</v>
      </c>
      <c r="B482" s="6" t="s">
        <v>1010</v>
      </c>
      <c r="D482" t="str">
        <f t="shared" si="7"/>
        <v>Royal City</v>
      </c>
      <c r="E482">
        <v>9492258.8399999999</v>
      </c>
      <c r="F482">
        <v>4107326.4576000003</v>
      </c>
      <c r="G482">
        <v>2281723.84</v>
      </c>
      <c r="H482">
        <v>6389050.2976000002</v>
      </c>
    </row>
    <row r="483" spans="1:8" hidden="1" x14ac:dyDescent="0.3">
      <c r="A483" s="6" t="s">
        <v>1011</v>
      </c>
      <c r="B483" s="6" t="s">
        <v>1012</v>
      </c>
      <c r="C483" s="6">
        <v>1</v>
      </c>
      <c r="D483" t="str">
        <f t="shared" si="7"/>
        <v>AbuSultan Rd Bridge2 Extension1</v>
      </c>
      <c r="E483">
        <v>47855181.899999999</v>
      </c>
      <c r="F483">
        <v>16049067.35</v>
      </c>
      <c r="G483">
        <v>4000000</v>
      </c>
      <c r="H483">
        <v>44899067.350000001</v>
      </c>
    </row>
    <row r="484" spans="1:8" hidden="1" x14ac:dyDescent="0.3">
      <c r="A484" s="6" t="s">
        <v>674</v>
      </c>
      <c r="B484" s="6" t="s">
        <v>1013</v>
      </c>
      <c r="C484" s="6">
        <v>4</v>
      </c>
      <c r="D484" t="str">
        <f t="shared" si="7"/>
        <v>El Mostakbal City Project4</v>
      </c>
      <c r="E484">
        <v>11156975.42</v>
      </c>
      <c r="F484">
        <v>9251512.459999999</v>
      </c>
      <c r="G484">
        <v>2342964.84</v>
      </c>
      <c r="H484">
        <v>11594477.300000001</v>
      </c>
    </row>
    <row r="485" spans="1:8" hidden="1" x14ac:dyDescent="0.3">
      <c r="A485" s="6" t="s">
        <v>980</v>
      </c>
      <c r="B485" s="6" t="s">
        <v>1014</v>
      </c>
      <c r="C485" s="6">
        <v>2</v>
      </c>
      <c r="D485" t="str">
        <f t="shared" si="7"/>
        <v>Canal Sugar OHTL2</v>
      </c>
      <c r="E485">
        <v>1663396.09</v>
      </c>
      <c r="F485">
        <v>1314082.9099999999</v>
      </c>
      <c r="G485">
        <v>249509.41</v>
      </c>
      <c r="H485">
        <v>1563592.32</v>
      </c>
    </row>
    <row r="486" spans="1:8" hidden="1" x14ac:dyDescent="0.3">
      <c r="A486" s="6" t="s">
        <v>982</v>
      </c>
      <c r="B486" s="6" t="s">
        <v>1015</v>
      </c>
      <c r="C486" s="6">
        <v>3</v>
      </c>
      <c r="D486" t="str">
        <f t="shared" si="7"/>
        <v>Canal Sugar S/s3</v>
      </c>
      <c r="E486">
        <v>87120.81</v>
      </c>
      <c r="F486">
        <v>68825.439999999988</v>
      </c>
      <c r="G486">
        <v>13068.12</v>
      </c>
      <c r="H486">
        <v>81893.56</v>
      </c>
    </row>
    <row r="487" spans="1:8" hidden="1" x14ac:dyDescent="0.3">
      <c r="A487" s="6" t="s">
        <v>786</v>
      </c>
      <c r="B487" s="6" t="s">
        <v>1016</v>
      </c>
      <c r="C487" s="6">
        <v>10</v>
      </c>
      <c r="D487" t="str">
        <f t="shared" si="7"/>
        <v>P-28-16 Balat Owinat Lot 310</v>
      </c>
      <c r="E487">
        <v>3152312.34</v>
      </c>
      <c r="F487">
        <v>2354386.33</v>
      </c>
      <c r="G487">
        <v>330992.8</v>
      </c>
      <c r="H487">
        <v>2685379.13</v>
      </c>
    </row>
    <row r="488" spans="1:8" hidden="1" x14ac:dyDescent="0.3">
      <c r="A488" s="6" t="s">
        <v>967</v>
      </c>
      <c r="B488" s="6" t="s">
        <v>1017</v>
      </c>
      <c r="C488" s="6">
        <v>1</v>
      </c>
      <c r="D488" t="str">
        <f t="shared" si="7"/>
        <v>Benban 500 K.V/95 K.M1</v>
      </c>
      <c r="E488">
        <v>189105.54</v>
      </c>
      <c r="F488">
        <v>158749.66</v>
      </c>
      <c r="G488">
        <v>19856.080000000002</v>
      </c>
      <c r="H488">
        <v>178605.74</v>
      </c>
    </row>
    <row r="489" spans="1:8" hidden="1" x14ac:dyDescent="0.3">
      <c r="A489" s="6" t="s">
        <v>486</v>
      </c>
      <c r="B489" s="6" t="s">
        <v>1018</v>
      </c>
      <c r="C489" s="6">
        <v>98</v>
      </c>
      <c r="D489" t="str">
        <f t="shared" si="7"/>
        <v>Abou El Matameer and Sammanoud98</v>
      </c>
      <c r="E489">
        <v>3556387.0081000007</v>
      </c>
      <c r="F489">
        <v>2554908.4281000001</v>
      </c>
      <c r="G489">
        <v>533458.05000000005</v>
      </c>
      <c r="H489">
        <v>3088366.4780999999</v>
      </c>
    </row>
    <row r="490" spans="1:8" hidden="1" x14ac:dyDescent="0.3">
      <c r="A490" s="6" t="s">
        <v>486</v>
      </c>
      <c r="B490" s="6" t="s">
        <v>1019</v>
      </c>
      <c r="C490" s="6">
        <v>10</v>
      </c>
      <c r="D490" t="str">
        <f t="shared" si="7"/>
        <v>Abou El Matameer and Sammanoud10</v>
      </c>
      <c r="E490">
        <v>1414240.74</v>
      </c>
      <c r="F490">
        <v>1015990.5499999999</v>
      </c>
      <c r="G490">
        <v>212136.11</v>
      </c>
      <c r="H490">
        <v>1228126.6599999999</v>
      </c>
    </row>
    <row r="491" spans="1:8" hidden="1" x14ac:dyDescent="0.3">
      <c r="A491" s="6" t="s">
        <v>919</v>
      </c>
      <c r="B491" s="6" t="s">
        <v>1020</v>
      </c>
      <c r="C491" s="6">
        <v>4</v>
      </c>
      <c r="D491" t="str">
        <f t="shared" si="7"/>
        <v>Development of Mahmudiyah axis4</v>
      </c>
      <c r="E491">
        <v>3195000</v>
      </c>
      <c r="F491">
        <v>3105540</v>
      </c>
      <c r="G491">
        <v>0</v>
      </c>
      <c r="H491">
        <v>3105540</v>
      </c>
    </row>
    <row r="492" spans="1:8" hidden="1" x14ac:dyDescent="0.3">
      <c r="A492" s="6" t="s">
        <v>1021</v>
      </c>
      <c r="B492" s="6" t="s">
        <v>1022</v>
      </c>
      <c r="D492" t="str">
        <f t="shared" si="7"/>
        <v xml:space="preserve"> Road El Farag Axis</v>
      </c>
      <c r="E492">
        <v>288778</v>
      </c>
      <c r="F492">
        <v>264330</v>
      </c>
      <c r="G492">
        <v>0</v>
      </c>
      <c r="H492">
        <v>264330</v>
      </c>
    </row>
    <row r="493" spans="1:8" hidden="1" x14ac:dyDescent="0.3">
      <c r="A493" s="6" t="s">
        <v>1023</v>
      </c>
      <c r="B493" s="6" t="s">
        <v>1024</v>
      </c>
      <c r="C493" s="6">
        <v>2</v>
      </c>
      <c r="D493" t="str">
        <f t="shared" si="7"/>
        <v>Port Said Subs 220/662</v>
      </c>
      <c r="E493">
        <v>61841695.5</v>
      </c>
      <c r="F493">
        <v>40351295</v>
      </c>
      <c r="G493">
        <v>15460428.880000001</v>
      </c>
      <c r="H493">
        <v>55811723.880000003</v>
      </c>
    </row>
    <row r="494" spans="1:8" hidden="1" x14ac:dyDescent="0.3">
      <c r="A494" s="6" t="s">
        <v>311</v>
      </c>
      <c r="B494" s="6" t="s">
        <v>1025</v>
      </c>
      <c r="C494" s="6">
        <v>5</v>
      </c>
      <c r="D494" t="str">
        <f t="shared" si="7"/>
        <v>DPW Onshore Port &amp; Terminal5</v>
      </c>
      <c r="E494">
        <v>37757872.100000001</v>
      </c>
      <c r="F494">
        <v>27940477.280000001</v>
      </c>
      <c r="G494">
        <v>5663680.8200000003</v>
      </c>
      <c r="H494">
        <v>33604158.100000001</v>
      </c>
    </row>
    <row r="495" spans="1:8" hidden="1" x14ac:dyDescent="0.3">
      <c r="A495" s="6" t="s">
        <v>824</v>
      </c>
      <c r="B495" s="6" t="s">
        <v>1026</v>
      </c>
      <c r="C495" s="6">
        <v>11</v>
      </c>
      <c r="D495" t="str">
        <f t="shared" si="7"/>
        <v>P-28-16 Balat Owinat Lot 211</v>
      </c>
      <c r="E495">
        <v>17383519.050000001</v>
      </c>
      <c r="F495">
        <v>12985090.6</v>
      </c>
      <c r="G495">
        <v>1825269.5</v>
      </c>
      <c r="H495">
        <v>14810360.1</v>
      </c>
    </row>
    <row r="496" spans="1:8" hidden="1" x14ac:dyDescent="0.3">
      <c r="A496" s="6" t="s">
        <v>646</v>
      </c>
      <c r="B496" s="6" t="s">
        <v>1027</v>
      </c>
      <c r="C496" s="6">
        <v>42</v>
      </c>
      <c r="D496" t="str">
        <f t="shared" si="7"/>
        <v>Akhmem Assiut42</v>
      </c>
      <c r="E496">
        <v>4462784.38</v>
      </c>
      <c r="F496">
        <v>3302460.43</v>
      </c>
      <c r="G496">
        <v>669417.66</v>
      </c>
      <c r="H496">
        <v>3971878.09</v>
      </c>
    </row>
    <row r="497" spans="1:8" hidden="1" x14ac:dyDescent="0.3">
      <c r="A497" s="6" t="s">
        <v>646</v>
      </c>
      <c r="B497" s="6" t="s">
        <v>1028</v>
      </c>
      <c r="C497" s="6">
        <v>34</v>
      </c>
      <c r="D497" t="str">
        <f t="shared" si="7"/>
        <v>Akhmem Assiut34</v>
      </c>
      <c r="E497">
        <v>7809897.2400000002</v>
      </c>
      <c r="F497">
        <v>6208868.2999999998</v>
      </c>
      <c r="G497">
        <v>1171484.5900000001</v>
      </c>
      <c r="H497">
        <v>7380352.8899999987</v>
      </c>
    </row>
    <row r="498" spans="1:8" hidden="1" x14ac:dyDescent="0.3">
      <c r="A498" s="6" t="s">
        <v>646</v>
      </c>
      <c r="B498" s="6" t="s">
        <v>1029</v>
      </c>
      <c r="C498" s="6">
        <v>5</v>
      </c>
      <c r="D498" t="str">
        <f t="shared" si="7"/>
        <v>Akhmem Assiut5</v>
      </c>
      <c r="E498">
        <v>74172564.529999986</v>
      </c>
      <c r="F498">
        <v>44132675.890000001</v>
      </c>
      <c r="G498">
        <v>11125884.68</v>
      </c>
      <c r="H498">
        <v>55258560.57</v>
      </c>
    </row>
    <row r="499" spans="1:8" hidden="1" x14ac:dyDescent="0.3">
      <c r="A499" s="6" t="s">
        <v>361</v>
      </c>
      <c r="B499" s="6" t="s">
        <v>1030</v>
      </c>
      <c r="C499" s="6">
        <v>2</v>
      </c>
      <c r="D499" t="str">
        <f t="shared" si="7"/>
        <v>EMAAR- Pkg 140-ITP-Mivida2</v>
      </c>
      <c r="E499">
        <v>4911239.08</v>
      </c>
      <c r="F499">
        <v>2620895.13</v>
      </c>
      <c r="G499">
        <v>1924702.2</v>
      </c>
      <c r="H499">
        <v>4545597.33</v>
      </c>
    </row>
    <row r="500" spans="1:8" hidden="1" x14ac:dyDescent="0.3">
      <c r="A500" s="6" t="s">
        <v>743</v>
      </c>
      <c r="B500" s="6" t="s">
        <v>1031</v>
      </c>
      <c r="D500" t="str">
        <f t="shared" si="7"/>
        <v>MOTHANA 400/132kV SS</v>
      </c>
      <c r="E500">
        <v>927892.48999999987</v>
      </c>
      <c r="F500">
        <v>927892.49</v>
      </c>
      <c r="G500">
        <v>0</v>
      </c>
      <c r="H500">
        <v>927892.48999999987</v>
      </c>
    </row>
    <row r="501" spans="1:8" hidden="1" x14ac:dyDescent="0.3">
      <c r="A501" s="6" t="s">
        <v>651</v>
      </c>
      <c r="B501" s="6" t="s">
        <v>1032</v>
      </c>
      <c r="C501" s="6">
        <v>47</v>
      </c>
      <c r="D501" t="str">
        <f t="shared" si="7"/>
        <v>Akhmem - Qena47</v>
      </c>
      <c r="E501">
        <v>1084342.74</v>
      </c>
      <c r="F501">
        <v>746978.97000000009</v>
      </c>
      <c r="G501">
        <v>162651.41</v>
      </c>
      <c r="H501">
        <v>909630.38</v>
      </c>
    </row>
    <row r="502" spans="1:8" hidden="1" x14ac:dyDescent="0.3">
      <c r="A502" s="6" t="s">
        <v>651</v>
      </c>
      <c r="B502" s="6" t="s">
        <v>1033</v>
      </c>
      <c r="C502" s="6">
        <v>9</v>
      </c>
      <c r="D502" t="str">
        <f t="shared" si="7"/>
        <v>Akhmem - Qena9</v>
      </c>
      <c r="E502">
        <v>40389347.350000001</v>
      </c>
      <c r="F502">
        <v>32109531.109999999</v>
      </c>
      <c r="G502">
        <v>6058402.1299999999</v>
      </c>
      <c r="H502">
        <v>38167933.240000002</v>
      </c>
    </row>
    <row r="503" spans="1:8" hidden="1" x14ac:dyDescent="0.3">
      <c r="A503" s="6" t="s">
        <v>651</v>
      </c>
      <c r="B503" s="6" t="s">
        <v>1034</v>
      </c>
      <c r="C503" s="6">
        <v>8</v>
      </c>
      <c r="D503" t="str">
        <f t="shared" si="7"/>
        <v>Akhmem - Qena8</v>
      </c>
      <c r="E503">
        <v>850515.9</v>
      </c>
      <c r="F503">
        <v>676160.14</v>
      </c>
      <c r="G503">
        <v>127577.39</v>
      </c>
      <c r="H503">
        <v>803737.53</v>
      </c>
    </row>
    <row r="504" spans="1:8" hidden="1" x14ac:dyDescent="0.3">
      <c r="A504" s="6" t="s">
        <v>651</v>
      </c>
      <c r="B504" s="6" t="s">
        <v>1035</v>
      </c>
      <c r="C504" s="6">
        <v>7</v>
      </c>
      <c r="D504" t="str">
        <f t="shared" si="7"/>
        <v>Akhmem - Qena7</v>
      </c>
      <c r="E504">
        <v>43280910.520000003</v>
      </c>
      <c r="F504">
        <v>25752141.770000003</v>
      </c>
      <c r="G504">
        <v>6492136.5800000001</v>
      </c>
      <c r="H504">
        <v>32244278.350000001</v>
      </c>
    </row>
    <row r="505" spans="1:8" hidden="1" x14ac:dyDescent="0.3">
      <c r="A505" s="6" t="s">
        <v>651</v>
      </c>
      <c r="B505" s="6" t="s">
        <v>1036</v>
      </c>
      <c r="C505" s="6">
        <v>33</v>
      </c>
      <c r="D505" t="str">
        <f t="shared" si="7"/>
        <v>Akhmem - Qena33</v>
      </c>
      <c r="E505">
        <v>1433432.22</v>
      </c>
      <c r="F505">
        <v>709548.94</v>
      </c>
      <c r="G505">
        <v>215014.84</v>
      </c>
      <c r="H505">
        <v>924563.78</v>
      </c>
    </row>
    <row r="506" spans="1:8" hidden="1" x14ac:dyDescent="0.3">
      <c r="A506" s="6" t="s">
        <v>651</v>
      </c>
      <c r="B506" s="6" t="s">
        <v>1037</v>
      </c>
      <c r="C506" s="6">
        <v>28</v>
      </c>
      <c r="D506" t="str">
        <f t="shared" si="7"/>
        <v>Akhmem - Qena28</v>
      </c>
      <c r="E506">
        <v>5566802.4000000004</v>
      </c>
      <c r="F506">
        <v>4425607.91</v>
      </c>
      <c r="G506">
        <v>835020.36</v>
      </c>
      <c r="H506">
        <v>5260628.2699999996</v>
      </c>
    </row>
    <row r="507" spans="1:8" hidden="1" x14ac:dyDescent="0.3">
      <c r="A507" s="6" t="s">
        <v>651</v>
      </c>
      <c r="B507" s="6" t="s">
        <v>1038</v>
      </c>
      <c r="C507" s="6">
        <v>23</v>
      </c>
      <c r="D507" t="str">
        <f t="shared" si="7"/>
        <v>Akhmem - Qena23</v>
      </c>
      <c r="E507">
        <v>4662531.26</v>
      </c>
      <c r="F507">
        <v>3706712.34</v>
      </c>
      <c r="G507">
        <v>699379.69</v>
      </c>
      <c r="H507">
        <v>4406092.03</v>
      </c>
    </row>
    <row r="508" spans="1:8" hidden="1" x14ac:dyDescent="0.3">
      <c r="A508" s="6" t="s">
        <v>651</v>
      </c>
      <c r="B508" s="6" t="s">
        <v>1039</v>
      </c>
      <c r="C508" s="6">
        <v>17</v>
      </c>
      <c r="D508" t="str">
        <f t="shared" si="7"/>
        <v>Akhmem - Qena17</v>
      </c>
      <c r="E508">
        <v>8906791.5700000003</v>
      </c>
      <c r="F508">
        <v>7080899.29</v>
      </c>
      <c r="G508">
        <v>1336018.74</v>
      </c>
      <c r="H508">
        <v>8416918.0299999993</v>
      </c>
    </row>
    <row r="509" spans="1:8" hidden="1" x14ac:dyDescent="0.3">
      <c r="A509" s="6" t="s">
        <v>651</v>
      </c>
      <c r="B509" s="6" t="s">
        <v>1040</v>
      </c>
      <c r="C509" s="6">
        <v>14</v>
      </c>
      <c r="D509" t="str">
        <f t="shared" si="7"/>
        <v>Akhmem - Qena14</v>
      </c>
      <c r="E509">
        <v>10040812.800000001</v>
      </c>
      <c r="F509">
        <v>7982446.1699999999</v>
      </c>
      <c r="G509">
        <v>1506121.92</v>
      </c>
      <c r="H509">
        <v>9488568.0899999999</v>
      </c>
    </row>
    <row r="510" spans="1:8" hidden="1" x14ac:dyDescent="0.3">
      <c r="A510" s="6" t="s">
        <v>651</v>
      </c>
      <c r="B510" s="6" t="s">
        <v>1041</v>
      </c>
      <c r="C510" s="6">
        <v>12</v>
      </c>
      <c r="D510" t="str">
        <f t="shared" si="7"/>
        <v>Akhmem - Qena12</v>
      </c>
      <c r="E510">
        <v>25588009.699999999</v>
      </c>
      <c r="F510">
        <v>20342467.710000001</v>
      </c>
      <c r="G510">
        <v>3838201.46</v>
      </c>
      <c r="H510">
        <v>24180669.170000002</v>
      </c>
    </row>
    <row r="511" spans="1:8" hidden="1" x14ac:dyDescent="0.3">
      <c r="A511" s="6" t="s">
        <v>754</v>
      </c>
      <c r="B511" s="6" t="s">
        <v>1042</v>
      </c>
      <c r="C511" s="6">
        <v>1</v>
      </c>
      <c r="D511" t="str">
        <f t="shared" si="7"/>
        <v>Ministries Buildings1</v>
      </c>
      <c r="E511">
        <v>18644827.239999998</v>
      </c>
      <c r="F511">
        <v>9798900.5150000006</v>
      </c>
      <c r="G511">
        <v>5233060</v>
      </c>
      <c r="H511">
        <v>15031960.515000001</v>
      </c>
    </row>
    <row r="512" spans="1:8" hidden="1" x14ac:dyDescent="0.3">
      <c r="A512" s="6" t="s">
        <v>1043</v>
      </c>
      <c r="B512" s="6" t="s">
        <v>1044</v>
      </c>
      <c r="D512" t="str">
        <f t="shared" si="7"/>
        <v>Zambia Project</v>
      </c>
      <c r="E512">
        <v>83278.009999999995</v>
      </c>
      <c r="F512">
        <v>0</v>
      </c>
      <c r="G512">
        <v>0</v>
      </c>
      <c r="H512">
        <v>83278.009999999995</v>
      </c>
    </row>
    <row r="513" spans="1:8" hidden="1" x14ac:dyDescent="0.3">
      <c r="A513" s="6" t="s">
        <v>1045</v>
      </c>
      <c r="B513" s="6" t="s">
        <v>1046</v>
      </c>
      <c r="D513" t="str">
        <f t="shared" si="7"/>
        <v>Elco Steel 220/33 KV SS</v>
      </c>
      <c r="E513">
        <v>464081.18</v>
      </c>
      <c r="F513">
        <v>487285.14</v>
      </c>
      <c r="G513">
        <v>0</v>
      </c>
      <c r="H513">
        <v>487285.14</v>
      </c>
    </row>
    <row r="514" spans="1:8" hidden="1" x14ac:dyDescent="0.3">
      <c r="A514" s="6" t="s">
        <v>889</v>
      </c>
      <c r="B514" s="6" t="s">
        <v>1047</v>
      </c>
      <c r="C514" s="6">
        <v>6</v>
      </c>
      <c r="D514" t="str">
        <f t="shared" si="7"/>
        <v>C5 Bridge 2 New Alamein6</v>
      </c>
      <c r="E514">
        <v>1975750</v>
      </c>
      <c r="F514">
        <v>1916477.5</v>
      </c>
      <c r="G514">
        <v>0</v>
      </c>
      <c r="H514">
        <v>1916477.5</v>
      </c>
    </row>
    <row r="515" spans="1:8" hidden="1" x14ac:dyDescent="0.3">
      <c r="A515" s="6" t="s">
        <v>722</v>
      </c>
      <c r="B515" s="6" t="s">
        <v>1048</v>
      </c>
      <c r="C515" s="6">
        <v>8</v>
      </c>
      <c r="D515" t="str">
        <f t="shared" ref="D515:D578" si="8">A515&amp;C515</f>
        <v>Marsa Matrouh 500KV8</v>
      </c>
      <c r="E515">
        <v>1316451.44</v>
      </c>
      <c r="F515">
        <v>1146000.26</v>
      </c>
      <c r="G515">
        <v>138227.4</v>
      </c>
      <c r="H515">
        <v>1284227.6599999999</v>
      </c>
    </row>
    <row r="516" spans="1:8" hidden="1" x14ac:dyDescent="0.3">
      <c r="A516" s="6" t="s">
        <v>741</v>
      </c>
      <c r="B516" s="6" t="s">
        <v>1049</v>
      </c>
      <c r="D516" t="str">
        <f t="shared" si="8"/>
        <v>MAYSAN 400/132kV SS</v>
      </c>
      <c r="E516">
        <v>1997759.13</v>
      </c>
      <c r="F516">
        <v>1997759.13</v>
      </c>
      <c r="G516">
        <v>0</v>
      </c>
      <c r="H516">
        <v>1997759.13</v>
      </c>
    </row>
    <row r="517" spans="1:8" hidden="1" x14ac:dyDescent="0.3">
      <c r="A517" s="6" t="s">
        <v>741</v>
      </c>
      <c r="B517" s="6" t="s">
        <v>1050</v>
      </c>
      <c r="D517" t="str">
        <f t="shared" si="8"/>
        <v>MAYSAN 400/132kV SS</v>
      </c>
      <c r="E517">
        <v>523836.53</v>
      </c>
      <c r="F517">
        <v>523836.53</v>
      </c>
      <c r="G517">
        <v>0</v>
      </c>
      <c r="H517">
        <v>523836.53</v>
      </c>
    </row>
    <row r="518" spans="1:8" hidden="1" x14ac:dyDescent="0.3">
      <c r="A518" s="6" t="s">
        <v>795</v>
      </c>
      <c r="B518" s="6" t="s">
        <v>1051</v>
      </c>
      <c r="C518" s="6">
        <v>6</v>
      </c>
      <c r="D518" t="str">
        <f t="shared" si="8"/>
        <v>NUCA R05 - Z026</v>
      </c>
      <c r="E518">
        <v>28390914</v>
      </c>
      <c r="F518">
        <v>23245614.829999998</v>
      </c>
      <c r="G518">
        <v>2882582.99</v>
      </c>
      <c r="H518">
        <v>26128197.820000004</v>
      </c>
    </row>
    <row r="519" spans="1:8" hidden="1" x14ac:dyDescent="0.3">
      <c r="A519" s="6" t="s">
        <v>1052</v>
      </c>
      <c r="B519" s="6" t="s">
        <v>1053</v>
      </c>
      <c r="C519" s="6">
        <v>2</v>
      </c>
      <c r="D519" t="str">
        <f t="shared" si="8"/>
        <v>Latin Quarter- New Alamein2</v>
      </c>
      <c r="E519">
        <v>18884313.360000003</v>
      </c>
      <c r="F519">
        <v>9044315.2599999998</v>
      </c>
      <c r="G519">
        <v>0</v>
      </c>
      <c r="H519">
        <v>9044315.2600000016</v>
      </c>
    </row>
    <row r="520" spans="1:8" hidden="1" x14ac:dyDescent="0.3">
      <c r="A520" s="6" t="s">
        <v>1054</v>
      </c>
      <c r="B520" s="6" t="s">
        <v>1055</v>
      </c>
      <c r="C520" s="6">
        <v>1</v>
      </c>
      <c r="D520" t="str">
        <f t="shared" si="8"/>
        <v>Latin Compound - New Alamin1</v>
      </c>
      <c r="E520">
        <v>4686640</v>
      </c>
      <c r="F520">
        <v>3783823.86</v>
      </c>
      <c r="G520">
        <v>0</v>
      </c>
      <c r="H520">
        <v>3783823.86</v>
      </c>
    </row>
    <row r="521" spans="1:8" hidden="1" x14ac:dyDescent="0.3">
      <c r="A521" s="6" t="s">
        <v>1043</v>
      </c>
      <c r="B521" s="6" t="s">
        <v>1056</v>
      </c>
      <c r="D521" t="str">
        <f t="shared" si="8"/>
        <v>Zambia Project</v>
      </c>
      <c r="E521">
        <v>1677127.55</v>
      </c>
      <c r="F521">
        <v>1509395.98</v>
      </c>
      <c r="G521">
        <v>0</v>
      </c>
      <c r="H521">
        <v>1509395.98</v>
      </c>
    </row>
    <row r="522" spans="1:8" hidden="1" x14ac:dyDescent="0.3">
      <c r="A522" s="6" t="s">
        <v>1057</v>
      </c>
      <c r="B522" s="6" t="s">
        <v>1058</v>
      </c>
      <c r="C522" s="6">
        <v>2</v>
      </c>
      <c r="D522" t="str">
        <f t="shared" si="8"/>
        <v>Safeer Square Bridge2</v>
      </c>
      <c r="E522">
        <v>7069691</v>
      </c>
      <c r="F522">
        <v>3478470</v>
      </c>
      <c r="G522">
        <v>1159496.2</v>
      </c>
      <c r="H522">
        <v>10756091.199999999</v>
      </c>
    </row>
    <row r="523" spans="1:8" hidden="1" x14ac:dyDescent="0.3">
      <c r="A523" s="6" t="s">
        <v>754</v>
      </c>
      <c r="B523" s="6" t="s">
        <v>1059</v>
      </c>
      <c r="C523" s="6">
        <v>1</v>
      </c>
      <c r="D523" t="str">
        <f t="shared" si="8"/>
        <v>Ministries Buildings1</v>
      </c>
      <c r="E523">
        <v>36181016.75</v>
      </c>
      <c r="F523">
        <v>20128404</v>
      </c>
      <c r="G523">
        <v>10452262.5</v>
      </c>
      <c r="H523">
        <v>30580666.5</v>
      </c>
    </row>
    <row r="524" spans="1:8" hidden="1" x14ac:dyDescent="0.3">
      <c r="A524" s="6" t="s">
        <v>1060</v>
      </c>
      <c r="B524" s="6" t="s">
        <v>1061</v>
      </c>
      <c r="D524" t="str">
        <f t="shared" si="8"/>
        <v>LAYYAH CCPP</v>
      </c>
      <c r="E524">
        <v>256625</v>
      </c>
      <c r="F524">
        <v>229037.81</v>
      </c>
      <c r="G524">
        <v>38493.75</v>
      </c>
      <c r="H524">
        <v>267531.56</v>
      </c>
    </row>
    <row r="525" spans="1:8" hidden="1" x14ac:dyDescent="0.3">
      <c r="A525" s="6" t="s">
        <v>331</v>
      </c>
      <c r="B525" s="6" t="s">
        <v>1062</v>
      </c>
      <c r="C525" s="6">
        <v>13</v>
      </c>
      <c r="D525" t="str">
        <f t="shared" si="8"/>
        <v>DoubleTree Mangroovy ElGouna13</v>
      </c>
      <c r="E525">
        <v>2664148.65</v>
      </c>
      <c r="F525">
        <v>1951940.1824999999</v>
      </c>
      <c r="G525">
        <v>605589.02</v>
      </c>
      <c r="H525">
        <v>2557529.2025000001</v>
      </c>
    </row>
    <row r="526" spans="1:8" hidden="1" x14ac:dyDescent="0.3">
      <c r="A526" s="6" t="s">
        <v>331</v>
      </c>
      <c r="B526" s="6" t="s">
        <v>1063</v>
      </c>
      <c r="C526" s="6">
        <v>5</v>
      </c>
      <c r="D526" t="str">
        <f t="shared" si="8"/>
        <v>DoubleTree Mangroovy ElGouna5</v>
      </c>
      <c r="E526">
        <v>2635327.1800000002</v>
      </c>
      <c r="F526">
        <v>1810211.3330000001</v>
      </c>
      <c r="G526">
        <v>691773.39</v>
      </c>
      <c r="H526">
        <v>2501984.7230000002</v>
      </c>
    </row>
    <row r="527" spans="1:8" hidden="1" x14ac:dyDescent="0.3">
      <c r="A527" s="6" t="s">
        <v>331</v>
      </c>
      <c r="B527" s="6" t="s">
        <v>1064</v>
      </c>
      <c r="D527" t="str">
        <f t="shared" si="8"/>
        <v>DoubleTree Mangroovy ElGouna</v>
      </c>
      <c r="E527">
        <v>3318054.9</v>
      </c>
      <c r="F527">
        <v>2286139.7949999999</v>
      </c>
      <c r="G527">
        <v>870989.43</v>
      </c>
      <c r="H527">
        <v>3157129.2250000001</v>
      </c>
    </row>
    <row r="528" spans="1:8" hidden="1" x14ac:dyDescent="0.3">
      <c r="A528" s="6" t="s">
        <v>331</v>
      </c>
      <c r="B528" s="6" t="s">
        <v>1065</v>
      </c>
      <c r="C528" s="6">
        <v>2</v>
      </c>
      <c r="D528" t="str">
        <f t="shared" si="8"/>
        <v>DoubleTree Mangroovy ElGouna2</v>
      </c>
      <c r="E528">
        <v>5630968.0099999998</v>
      </c>
      <c r="F528">
        <v>3867767.2604999999</v>
      </c>
      <c r="G528">
        <v>1478129.1</v>
      </c>
      <c r="H528">
        <v>5345896.3605000004</v>
      </c>
    </row>
    <row r="529" spans="1:8" hidden="1" x14ac:dyDescent="0.3">
      <c r="A529" s="6" t="s">
        <v>967</v>
      </c>
      <c r="B529" s="6" t="s">
        <v>1066</v>
      </c>
      <c r="C529" s="6">
        <v>4</v>
      </c>
      <c r="D529" t="str">
        <f t="shared" si="8"/>
        <v>Benban 500 K.V/95 K.M4</v>
      </c>
      <c r="E529">
        <v>270579.14</v>
      </c>
      <c r="F529">
        <v>208615.72</v>
      </c>
      <c r="G529">
        <v>28410.81</v>
      </c>
      <c r="H529">
        <v>237026.53</v>
      </c>
    </row>
    <row r="530" spans="1:8" hidden="1" x14ac:dyDescent="0.3">
      <c r="A530" s="6" t="s">
        <v>722</v>
      </c>
      <c r="B530" s="6" t="s">
        <v>1067</v>
      </c>
      <c r="C530" s="6">
        <v>37</v>
      </c>
      <c r="D530" t="str">
        <f t="shared" si="8"/>
        <v>Marsa Matrouh 500KV37</v>
      </c>
      <c r="E530">
        <v>40728189.490000002</v>
      </c>
      <c r="F530">
        <v>29161385.369999997</v>
      </c>
      <c r="G530">
        <v>4276459.9000000004</v>
      </c>
      <c r="H530">
        <v>33437845.27</v>
      </c>
    </row>
    <row r="531" spans="1:8" hidden="1" x14ac:dyDescent="0.3">
      <c r="A531" s="6" t="s">
        <v>516</v>
      </c>
      <c r="B531" s="6" t="s">
        <v>1068</v>
      </c>
      <c r="C531" s="6">
        <v>17</v>
      </c>
      <c r="D531" t="str">
        <f t="shared" si="8"/>
        <v>Ismailiya East Substation17</v>
      </c>
      <c r="E531">
        <v>2428316</v>
      </c>
      <c r="F531">
        <v>1796953.8399999999</v>
      </c>
      <c r="G531">
        <v>364247.4</v>
      </c>
      <c r="H531">
        <v>2161201.2400000002</v>
      </c>
    </row>
    <row r="532" spans="1:8" hidden="1" x14ac:dyDescent="0.3">
      <c r="A532" s="6" t="s">
        <v>847</v>
      </c>
      <c r="B532" s="6" t="s">
        <v>1069</v>
      </c>
      <c r="D532" t="str">
        <f t="shared" si="8"/>
        <v>AWEER POWER STATION 'H' Phase</v>
      </c>
      <c r="E532">
        <v>2890591.9</v>
      </c>
      <c r="F532">
        <v>851118.70959999994</v>
      </c>
      <c r="G532">
        <v>2007355.5024999999</v>
      </c>
      <c r="H532">
        <v>2858474.2121000006</v>
      </c>
    </row>
    <row r="533" spans="1:8" hidden="1" x14ac:dyDescent="0.3">
      <c r="A533" s="6" t="s">
        <v>847</v>
      </c>
      <c r="B533" s="6" t="s">
        <v>1070</v>
      </c>
      <c r="D533" t="str">
        <f t="shared" si="8"/>
        <v>AWEER POWER STATION 'H' Phase</v>
      </c>
      <c r="E533">
        <v>3617336.6370000001</v>
      </c>
      <c r="F533">
        <v>3175217.7147000004</v>
      </c>
      <c r="G533">
        <v>401926.29300000001</v>
      </c>
      <c r="H533">
        <v>3577144.0077</v>
      </c>
    </row>
    <row r="534" spans="1:8" hidden="1" x14ac:dyDescent="0.3">
      <c r="A534" s="6" t="s">
        <v>1071</v>
      </c>
      <c r="B534" s="6" t="s">
        <v>1072</v>
      </c>
      <c r="C534" s="6">
        <v>1</v>
      </c>
      <c r="D534" t="str">
        <f t="shared" si="8"/>
        <v>Nagaa Hamady/Assuit OHTL1</v>
      </c>
      <c r="E534">
        <v>1223014</v>
      </c>
      <c r="F534">
        <v>875812.9</v>
      </c>
      <c r="G534">
        <v>134399.82</v>
      </c>
      <c r="H534">
        <v>1010212.7200000001</v>
      </c>
    </row>
    <row r="535" spans="1:8" hidden="1" x14ac:dyDescent="0.3">
      <c r="A535" s="6" t="s">
        <v>1071</v>
      </c>
      <c r="B535" s="6" t="s">
        <v>1073</v>
      </c>
      <c r="C535" s="6">
        <v>2</v>
      </c>
      <c r="D535" t="str">
        <f t="shared" si="8"/>
        <v>Nagaa Hamady/Assuit OHTL2</v>
      </c>
      <c r="E535">
        <v>6553246.669999999</v>
      </c>
      <c r="F535">
        <v>4724893.8499999996</v>
      </c>
      <c r="G535">
        <v>688090.9</v>
      </c>
      <c r="H535">
        <v>5412984.75</v>
      </c>
    </row>
    <row r="536" spans="1:8" hidden="1" x14ac:dyDescent="0.3">
      <c r="A536" s="6" t="s">
        <v>1074</v>
      </c>
      <c r="B536" s="6" t="s">
        <v>1075</v>
      </c>
      <c r="C536" s="6">
        <v>1</v>
      </c>
      <c r="D536" t="str">
        <f t="shared" si="8"/>
        <v>Fish Market1</v>
      </c>
      <c r="E536">
        <v>37032038.020000003</v>
      </c>
      <c r="F536">
        <v>1511734</v>
      </c>
      <c r="G536">
        <v>18018671.050000001</v>
      </c>
      <c r="H536">
        <v>25631505.050000001</v>
      </c>
    </row>
    <row r="537" spans="1:8" hidden="1" x14ac:dyDescent="0.3">
      <c r="A537" s="6" t="s">
        <v>967</v>
      </c>
      <c r="B537" s="6" t="s">
        <v>1076</v>
      </c>
      <c r="C537" s="6">
        <v>9</v>
      </c>
      <c r="D537" t="str">
        <f t="shared" si="8"/>
        <v>Benban 500 K.V/95 K.M9</v>
      </c>
      <c r="E537">
        <v>206389.5</v>
      </c>
      <c r="F537">
        <v>159132.79999999999</v>
      </c>
      <c r="G537">
        <v>21670.9</v>
      </c>
      <c r="H537">
        <v>180803.7</v>
      </c>
    </row>
    <row r="538" spans="1:8" hidden="1" x14ac:dyDescent="0.3">
      <c r="A538" s="6" t="s">
        <v>1077</v>
      </c>
      <c r="B538" s="6" t="s">
        <v>1078</v>
      </c>
      <c r="C538" s="6">
        <v>3</v>
      </c>
      <c r="D538" t="str">
        <f t="shared" si="8"/>
        <v>Marsa Alam/ Bernes LOT2 OHTL3</v>
      </c>
      <c r="E538">
        <v>11819509.689999999</v>
      </c>
      <c r="F538">
        <v>0</v>
      </c>
      <c r="G538">
        <v>1294808.2</v>
      </c>
      <c r="H538">
        <v>1294808.2</v>
      </c>
    </row>
    <row r="539" spans="1:8" hidden="1" x14ac:dyDescent="0.3">
      <c r="A539" s="6" t="s">
        <v>1077</v>
      </c>
      <c r="B539" s="6" t="s">
        <v>1079</v>
      </c>
      <c r="C539" s="6">
        <v>2</v>
      </c>
      <c r="D539" t="str">
        <f t="shared" si="8"/>
        <v>Marsa Alam/ Bernes LOT2 OHTL2</v>
      </c>
      <c r="E539">
        <v>45934.1</v>
      </c>
      <c r="F539">
        <v>0</v>
      </c>
      <c r="G539">
        <v>4823.08</v>
      </c>
      <c r="H539">
        <v>4823.08</v>
      </c>
    </row>
    <row r="540" spans="1:8" hidden="1" x14ac:dyDescent="0.3">
      <c r="A540" s="6" t="s">
        <v>651</v>
      </c>
      <c r="B540" s="6" t="s">
        <v>1080</v>
      </c>
      <c r="C540" s="6">
        <v>48</v>
      </c>
      <c r="D540" t="str">
        <f t="shared" si="8"/>
        <v>Akhmem - Qena48</v>
      </c>
      <c r="E540">
        <v>17873297.890000001</v>
      </c>
      <c r="F540">
        <v>12331379.24</v>
      </c>
      <c r="G540">
        <v>2680994.6800000002</v>
      </c>
      <c r="H540">
        <v>15012373.92</v>
      </c>
    </row>
    <row r="541" spans="1:8" hidden="1" x14ac:dyDescent="0.3">
      <c r="A541" s="6" t="s">
        <v>1077</v>
      </c>
      <c r="B541" s="6" t="s">
        <v>1081</v>
      </c>
      <c r="C541" s="6">
        <v>5</v>
      </c>
      <c r="D541" t="str">
        <f t="shared" si="8"/>
        <v>Marsa Alam/ Bernes LOT2 OHTL5</v>
      </c>
      <c r="E541">
        <v>9745824.6999999993</v>
      </c>
      <c r="F541">
        <v>5857233.0599999996</v>
      </c>
      <c r="G541">
        <v>1015174.97</v>
      </c>
      <c r="H541">
        <v>6872408.0300000003</v>
      </c>
    </row>
    <row r="542" spans="1:8" hidden="1" x14ac:dyDescent="0.3">
      <c r="A542" s="6" t="s">
        <v>1082</v>
      </c>
      <c r="B542" s="6" t="s">
        <v>1083</v>
      </c>
      <c r="C542" s="6">
        <v>1</v>
      </c>
      <c r="D542" t="str">
        <f t="shared" si="8"/>
        <v>Port Saad Industiral zone1</v>
      </c>
      <c r="E542">
        <v>2704500</v>
      </c>
      <c r="F542">
        <v>2604433.5</v>
      </c>
      <c r="G542">
        <v>0</v>
      </c>
      <c r="H542">
        <v>2604433.5</v>
      </c>
    </row>
    <row r="543" spans="1:8" hidden="1" x14ac:dyDescent="0.3">
      <c r="A543" s="6" t="s">
        <v>1084</v>
      </c>
      <c r="B543" s="6" t="s">
        <v>1085</v>
      </c>
      <c r="C543" s="6">
        <v>4</v>
      </c>
      <c r="D543" t="str">
        <f t="shared" si="8"/>
        <v>Canal Sugar 33KV OHTL4</v>
      </c>
      <c r="E543">
        <v>9076854.6199999992</v>
      </c>
      <c r="F543">
        <v>6913988.4900000002</v>
      </c>
      <c r="G543">
        <v>855947.01</v>
      </c>
      <c r="H543">
        <v>8336455.5199999996</v>
      </c>
    </row>
    <row r="544" spans="1:8" hidden="1" x14ac:dyDescent="0.3">
      <c r="A544" s="6" t="s">
        <v>1086</v>
      </c>
      <c r="B544" s="6" t="s">
        <v>1087</v>
      </c>
      <c r="C544" s="6">
        <v>15</v>
      </c>
      <c r="D544" t="str">
        <f t="shared" si="8"/>
        <v>33KV Canal Farm Grid15</v>
      </c>
      <c r="E544">
        <v>10359130.15</v>
      </c>
      <c r="F544">
        <v>7904016.3099999996</v>
      </c>
      <c r="G544">
        <v>1553869.52</v>
      </c>
      <c r="H544">
        <v>9457885.8300000001</v>
      </c>
    </row>
    <row r="545" spans="1:8" hidden="1" x14ac:dyDescent="0.3">
      <c r="A545" s="6" t="s">
        <v>1023</v>
      </c>
      <c r="B545" s="6" t="s">
        <v>1088</v>
      </c>
      <c r="C545" s="6">
        <v>3</v>
      </c>
      <c r="D545" t="str">
        <f t="shared" si="8"/>
        <v>Port Said Subs 220/663</v>
      </c>
      <c r="E545">
        <v>91810868.900000006</v>
      </c>
      <c r="F545">
        <v>59217605</v>
      </c>
      <c r="G545">
        <v>22952717.350000001</v>
      </c>
      <c r="H545">
        <v>82170322.349999994</v>
      </c>
    </row>
    <row r="546" spans="1:8" hidden="1" x14ac:dyDescent="0.3">
      <c r="A546" s="6" t="s">
        <v>881</v>
      </c>
      <c r="B546" s="6" t="s">
        <v>1089</v>
      </c>
      <c r="C546" s="6">
        <v>1</v>
      </c>
      <c r="D546" t="str">
        <f t="shared" si="8"/>
        <v>Asec Spare-Parts1</v>
      </c>
      <c r="E546">
        <v>439525.4</v>
      </c>
      <c r="F546">
        <v>353176</v>
      </c>
      <c r="G546">
        <v>109881.35</v>
      </c>
      <c r="H546">
        <v>463057.35</v>
      </c>
    </row>
    <row r="547" spans="1:8" hidden="1" x14ac:dyDescent="0.3">
      <c r="A547" s="6" t="s">
        <v>820</v>
      </c>
      <c r="B547" s="6" t="s">
        <v>1090</v>
      </c>
      <c r="C547" s="6">
        <v>2</v>
      </c>
      <c r="D547" t="str">
        <f t="shared" si="8"/>
        <v>Canal Regional Control Center2</v>
      </c>
      <c r="E547">
        <v>9728408.5199999996</v>
      </c>
      <c r="F547">
        <v>6478491.4500000002</v>
      </c>
      <c r="G547">
        <v>2042965.79</v>
      </c>
      <c r="H547">
        <v>8521457.2400000002</v>
      </c>
    </row>
    <row r="548" spans="1:8" hidden="1" x14ac:dyDescent="0.3">
      <c r="A548" s="6" t="s">
        <v>971</v>
      </c>
      <c r="B548" s="6" t="s">
        <v>1091</v>
      </c>
      <c r="C548" s="6">
        <v>4</v>
      </c>
      <c r="D548" t="str">
        <f t="shared" si="8"/>
        <v>Benban 500 K.V / 100 K.M4</v>
      </c>
      <c r="E548">
        <v>67188.570000000007</v>
      </c>
      <c r="F548">
        <v>49383.6</v>
      </c>
      <c r="G548">
        <v>14109.6</v>
      </c>
      <c r="H548">
        <v>63493.19999999999</v>
      </c>
    </row>
    <row r="549" spans="1:8" hidden="1" x14ac:dyDescent="0.3">
      <c r="A549" s="6" t="s">
        <v>967</v>
      </c>
      <c r="B549" s="6" t="s">
        <v>1092</v>
      </c>
      <c r="C549" s="6">
        <v>9</v>
      </c>
      <c r="D549" t="str">
        <f t="shared" si="8"/>
        <v>Benban 500 K.V/95 K.M9</v>
      </c>
      <c r="E549">
        <v>251500.72</v>
      </c>
      <c r="F549">
        <v>211001.61</v>
      </c>
      <c r="G549">
        <v>26407.58</v>
      </c>
      <c r="H549">
        <v>237409.19</v>
      </c>
    </row>
    <row r="550" spans="1:8" hidden="1" x14ac:dyDescent="0.3">
      <c r="A550" s="6" t="s">
        <v>1093</v>
      </c>
      <c r="B550" s="6" t="s">
        <v>916</v>
      </c>
      <c r="C550" s="6">
        <v>3</v>
      </c>
      <c r="D550" t="str">
        <f t="shared" si="8"/>
        <v>Celia3</v>
      </c>
      <c r="E550">
        <v>216937.25</v>
      </c>
      <c r="F550">
        <v>198063.71</v>
      </c>
      <c r="G550">
        <v>0</v>
      </c>
      <c r="H550">
        <v>205613.12599999999</v>
      </c>
    </row>
    <row r="551" spans="1:8" hidden="1" x14ac:dyDescent="0.3">
      <c r="A551" s="6" t="s">
        <v>895</v>
      </c>
      <c r="B551" s="6" t="s">
        <v>1094</v>
      </c>
      <c r="D551" t="str">
        <f t="shared" si="8"/>
        <v>Manshiet Nasser Substation</v>
      </c>
      <c r="E551">
        <v>321986.71000000002</v>
      </c>
      <c r="F551">
        <v>290233.48</v>
      </c>
      <c r="G551">
        <v>52116.03</v>
      </c>
      <c r="H551">
        <v>342349.51</v>
      </c>
    </row>
    <row r="552" spans="1:8" hidden="1" x14ac:dyDescent="0.3">
      <c r="A552" s="6" t="s">
        <v>337</v>
      </c>
      <c r="B552" s="6" t="s">
        <v>1095</v>
      </c>
      <c r="C552" s="6">
        <v>10</v>
      </c>
      <c r="D552" t="str">
        <f t="shared" si="8"/>
        <v>HyperOne Zayed Extension10</v>
      </c>
      <c r="E552">
        <v>7629179.0499999998</v>
      </c>
      <c r="F552">
        <v>4688663.2125000004</v>
      </c>
      <c r="G552">
        <v>1907295</v>
      </c>
      <c r="H552">
        <v>6595958.2125000004</v>
      </c>
    </row>
    <row r="553" spans="1:8" hidden="1" x14ac:dyDescent="0.3">
      <c r="A553" s="6" t="s">
        <v>337</v>
      </c>
      <c r="B553" s="6" t="s">
        <v>1096</v>
      </c>
      <c r="C553" s="6">
        <v>7</v>
      </c>
      <c r="D553" t="str">
        <f t="shared" si="8"/>
        <v>HyperOne Zayed Extension7</v>
      </c>
      <c r="E553">
        <v>12419046</v>
      </c>
      <c r="F553">
        <v>8960289.4800000004</v>
      </c>
      <c r="G553">
        <v>3088611.5</v>
      </c>
      <c r="H553">
        <v>13214062.979999999</v>
      </c>
    </row>
    <row r="554" spans="1:8" hidden="1" x14ac:dyDescent="0.3">
      <c r="A554" s="6" t="s">
        <v>337</v>
      </c>
      <c r="B554" s="6" t="s">
        <v>1097</v>
      </c>
      <c r="C554" s="6">
        <v>3</v>
      </c>
      <c r="D554" t="str">
        <f t="shared" si="8"/>
        <v>HyperOne Zayed Extension3</v>
      </c>
      <c r="E554">
        <v>10276217.140000001</v>
      </c>
      <c r="F554">
        <v>7194819.6799999997</v>
      </c>
      <c r="G554">
        <v>2569054.29</v>
      </c>
      <c r="H554">
        <v>10912969.970000001</v>
      </c>
    </row>
    <row r="555" spans="1:8" hidden="1" x14ac:dyDescent="0.3">
      <c r="A555" s="6" t="s">
        <v>337</v>
      </c>
      <c r="B555" s="6" t="s">
        <v>1098</v>
      </c>
      <c r="C555" s="6">
        <v>1</v>
      </c>
      <c r="D555" t="str">
        <f t="shared" si="8"/>
        <v>HyperOne Zayed Extension1</v>
      </c>
      <c r="E555">
        <v>1684524</v>
      </c>
      <c r="F555">
        <v>2583316</v>
      </c>
      <c r="G555">
        <v>421131</v>
      </c>
      <c r="H555">
        <v>3004447</v>
      </c>
    </row>
    <row r="556" spans="1:8" hidden="1" x14ac:dyDescent="0.3">
      <c r="A556" s="6" t="s">
        <v>802</v>
      </c>
      <c r="B556" s="6" t="s">
        <v>1099</v>
      </c>
      <c r="C556" s="6">
        <v>7</v>
      </c>
      <c r="D556" t="str">
        <f t="shared" si="8"/>
        <v>R5 Mix-Use Complex Project7</v>
      </c>
      <c r="E556">
        <v>4353324</v>
      </c>
      <c r="F556">
        <v>3418442.3</v>
      </c>
      <c r="G556">
        <v>426675.87</v>
      </c>
      <c r="H556">
        <v>3845118.17</v>
      </c>
    </row>
    <row r="557" spans="1:8" hidden="1" x14ac:dyDescent="0.3">
      <c r="A557" s="6" t="s">
        <v>1100</v>
      </c>
      <c r="B557" s="6" t="s">
        <v>1083</v>
      </c>
      <c r="C557" s="6">
        <v>1</v>
      </c>
      <c r="D557" t="str">
        <f t="shared" si="8"/>
        <v>Safir bridge1</v>
      </c>
      <c r="E557">
        <v>1183500</v>
      </c>
      <c r="F557">
        <v>837650</v>
      </c>
      <c r="G557">
        <v>75000</v>
      </c>
      <c r="H557">
        <v>1144865</v>
      </c>
    </row>
    <row r="558" spans="1:8" hidden="1" x14ac:dyDescent="0.3">
      <c r="A558" s="6" t="s">
        <v>475</v>
      </c>
      <c r="B558" s="6" t="s">
        <v>1101</v>
      </c>
      <c r="D558" t="str">
        <f t="shared" si="8"/>
        <v>Suez Gulf Substation</v>
      </c>
      <c r="E558">
        <v>10444.25</v>
      </c>
      <c r="F558">
        <v>9888.3799999999992</v>
      </c>
      <c r="G558">
        <v>1098.71</v>
      </c>
      <c r="H558">
        <v>10987.09</v>
      </c>
    </row>
    <row r="559" spans="1:8" hidden="1" x14ac:dyDescent="0.3">
      <c r="A559" s="6" t="s">
        <v>516</v>
      </c>
      <c r="B559" s="6" t="s">
        <v>1102</v>
      </c>
      <c r="C559" s="6">
        <v>4</v>
      </c>
      <c r="D559" t="str">
        <f t="shared" si="8"/>
        <v>Ismailiya East Substation4</v>
      </c>
      <c r="E559">
        <v>1297188</v>
      </c>
      <c r="F559">
        <v>959919.12</v>
      </c>
      <c r="G559">
        <v>194578.2</v>
      </c>
      <c r="H559">
        <v>1154497.32</v>
      </c>
    </row>
    <row r="560" spans="1:8" hidden="1" x14ac:dyDescent="0.3">
      <c r="A560" s="6" t="s">
        <v>1103</v>
      </c>
      <c r="B560" s="6" t="s">
        <v>1104</v>
      </c>
      <c r="D560" t="str">
        <f t="shared" si="8"/>
        <v>Asher Mn Ramadan Bridge No2</v>
      </c>
      <c r="E560">
        <v>9426336.2599999998</v>
      </c>
      <c r="F560">
        <v>494880</v>
      </c>
      <c r="G560">
        <v>5610484.5</v>
      </c>
      <c r="H560">
        <v>6105364.5</v>
      </c>
    </row>
    <row r="561" spans="1:8" hidden="1" x14ac:dyDescent="0.3">
      <c r="A561" s="6" t="s">
        <v>754</v>
      </c>
      <c r="B561" s="6" t="s">
        <v>1105</v>
      </c>
      <c r="C561" s="6">
        <v>2</v>
      </c>
      <c r="D561" t="str">
        <f t="shared" si="8"/>
        <v>Ministries Buildings2</v>
      </c>
      <c r="E561">
        <v>2113563</v>
      </c>
      <c r="F561">
        <v>501405</v>
      </c>
      <c r="G561">
        <v>1300000</v>
      </c>
      <c r="H561">
        <v>1801405</v>
      </c>
    </row>
    <row r="562" spans="1:8" hidden="1" x14ac:dyDescent="0.3">
      <c r="A562" s="6" t="s">
        <v>754</v>
      </c>
      <c r="B562" s="6" t="s">
        <v>1106</v>
      </c>
      <c r="C562" s="6">
        <v>2</v>
      </c>
      <c r="D562" t="str">
        <f t="shared" si="8"/>
        <v>Ministries Buildings2</v>
      </c>
      <c r="E562">
        <v>27529574.789999999</v>
      </c>
      <c r="F562">
        <v>8072902</v>
      </c>
      <c r="G562">
        <v>16772114.699999999</v>
      </c>
      <c r="H562">
        <v>24845016.699999999</v>
      </c>
    </row>
    <row r="563" spans="1:8" hidden="1" x14ac:dyDescent="0.3">
      <c r="A563" s="6" t="s">
        <v>9</v>
      </c>
      <c r="B563" s="6" t="s">
        <v>1107</v>
      </c>
      <c r="C563" s="6">
        <v>22</v>
      </c>
      <c r="D563" t="str">
        <f t="shared" si="8"/>
        <v>Royal City22</v>
      </c>
      <c r="E563">
        <v>18490927.23</v>
      </c>
      <c r="F563">
        <v>17384865.331500001</v>
      </c>
      <c r="G563">
        <v>7484058.6699999999</v>
      </c>
      <c r="H563">
        <v>24868924.001499999</v>
      </c>
    </row>
    <row r="564" spans="1:8" hidden="1" x14ac:dyDescent="0.3">
      <c r="A564" s="6" t="s">
        <v>9</v>
      </c>
      <c r="B564" s="6" t="s">
        <v>1108</v>
      </c>
      <c r="C564" s="6">
        <v>2</v>
      </c>
      <c r="D564" t="str">
        <f t="shared" si="8"/>
        <v>Royal City2</v>
      </c>
      <c r="E564">
        <v>1714285.71</v>
      </c>
      <c r="F564">
        <v>4006344.6354999999</v>
      </c>
      <c r="G564">
        <v>595210</v>
      </c>
      <c r="H564">
        <v>4601554.6354999999</v>
      </c>
    </row>
    <row r="565" spans="1:8" hidden="1" x14ac:dyDescent="0.3">
      <c r="A565" s="6" t="s">
        <v>389</v>
      </c>
      <c r="B565" s="6" t="s">
        <v>1109</v>
      </c>
      <c r="C565" s="6">
        <v>8</v>
      </c>
      <c r="D565" t="str">
        <f t="shared" si="8"/>
        <v>EMAAR-PKG# 101-UPTOWN8</v>
      </c>
      <c r="E565">
        <v>3123640.99</v>
      </c>
      <c r="F565">
        <v>1824097.56</v>
      </c>
      <c r="G565">
        <v>909775.35</v>
      </c>
      <c r="H565">
        <v>2733872.91</v>
      </c>
    </row>
    <row r="566" spans="1:8" hidden="1" x14ac:dyDescent="0.3">
      <c r="A566" s="6" t="s">
        <v>971</v>
      </c>
      <c r="B566" s="6" t="s">
        <v>1110</v>
      </c>
      <c r="C566" s="6">
        <v>10</v>
      </c>
      <c r="D566" t="str">
        <f t="shared" si="8"/>
        <v>Benban 500 K.V / 100 K.M10</v>
      </c>
      <c r="E566">
        <v>1077864.3799999999</v>
      </c>
      <c r="F566">
        <v>905406.08</v>
      </c>
      <c r="G566">
        <v>113175.76</v>
      </c>
      <c r="H566">
        <v>1018581.84</v>
      </c>
    </row>
    <row r="567" spans="1:8" hidden="1" x14ac:dyDescent="0.3">
      <c r="A567" s="6" t="s">
        <v>971</v>
      </c>
      <c r="B567" s="6" t="s">
        <v>1111</v>
      </c>
      <c r="C567" s="6">
        <v>13</v>
      </c>
      <c r="D567" t="str">
        <f t="shared" si="8"/>
        <v>Benban 500 K.V / 100 K.M13</v>
      </c>
      <c r="E567">
        <v>62875.18</v>
      </c>
      <c r="F567">
        <v>52815.15</v>
      </c>
      <c r="G567">
        <v>6601.89</v>
      </c>
      <c r="H567">
        <v>59417.04</v>
      </c>
    </row>
    <row r="568" spans="1:8" hidden="1" x14ac:dyDescent="0.3">
      <c r="A568" s="6" t="s">
        <v>967</v>
      </c>
      <c r="B568" s="6" t="s">
        <v>1112</v>
      </c>
      <c r="C568" s="6">
        <v>5</v>
      </c>
      <c r="D568" t="str">
        <f t="shared" si="8"/>
        <v>Benban 500 K.V/95 K.M5</v>
      </c>
      <c r="E568">
        <v>1709958.6000000003</v>
      </c>
      <c r="F568">
        <v>1436365.23</v>
      </c>
      <c r="G568">
        <v>179545.65</v>
      </c>
      <c r="H568">
        <v>1615910.88</v>
      </c>
    </row>
    <row r="569" spans="1:8" hidden="1" x14ac:dyDescent="0.3">
      <c r="A569" s="6" t="s">
        <v>895</v>
      </c>
      <c r="B569" s="6" t="s">
        <v>1113</v>
      </c>
      <c r="D569" t="str">
        <f t="shared" si="8"/>
        <v>Manshiet Nasser Substation</v>
      </c>
      <c r="E569">
        <v>290843.58</v>
      </c>
      <c r="F569">
        <v>169734.67</v>
      </c>
      <c r="G569">
        <v>0</v>
      </c>
      <c r="H569">
        <v>169734.67</v>
      </c>
    </row>
    <row r="570" spans="1:8" hidden="1" x14ac:dyDescent="0.3">
      <c r="A570" s="6" t="s">
        <v>746</v>
      </c>
      <c r="B570" s="6" t="s">
        <v>1114</v>
      </c>
      <c r="D570" t="str">
        <f t="shared" si="8"/>
        <v>SHAT Al ARAB 400/132kV SS</v>
      </c>
      <c r="E570">
        <v>68360.02</v>
      </c>
      <c r="F570">
        <v>68360.02</v>
      </c>
      <c r="G570">
        <v>0</v>
      </c>
      <c r="H570">
        <v>68360.02</v>
      </c>
    </row>
    <row r="571" spans="1:8" hidden="1" x14ac:dyDescent="0.3">
      <c r="A571" s="6" t="s">
        <v>1060</v>
      </c>
      <c r="B571" s="6" t="s">
        <v>1115</v>
      </c>
      <c r="D571" t="str">
        <f t="shared" si="8"/>
        <v>LAYYAH CCPP</v>
      </c>
      <c r="E571">
        <v>14441700</v>
      </c>
      <c r="F571">
        <v>12866072.1</v>
      </c>
      <c r="G571">
        <v>2188298</v>
      </c>
      <c r="H571">
        <v>15054370.1</v>
      </c>
    </row>
    <row r="572" spans="1:8" hidden="1" x14ac:dyDescent="0.3">
      <c r="A572" s="6" t="s">
        <v>1060</v>
      </c>
      <c r="B572" s="6" t="s">
        <v>1116</v>
      </c>
      <c r="D572" t="str">
        <f t="shared" si="8"/>
        <v>LAYYAH CCPP</v>
      </c>
      <c r="E572">
        <v>3237480</v>
      </c>
      <c r="F572">
        <v>3380409.6</v>
      </c>
      <c r="G572">
        <v>18328</v>
      </c>
      <c r="H572">
        <v>3398737.6</v>
      </c>
    </row>
    <row r="573" spans="1:8" hidden="1" x14ac:dyDescent="0.3">
      <c r="A573" s="6" t="s">
        <v>1060</v>
      </c>
      <c r="B573" s="6" t="s">
        <v>1117</v>
      </c>
      <c r="D573" t="str">
        <f t="shared" si="8"/>
        <v>LAYYAH CCPP</v>
      </c>
      <c r="E573">
        <v>6538440</v>
      </c>
      <c r="F573">
        <v>6025344</v>
      </c>
      <c r="G573">
        <v>513096</v>
      </c>
      <c r="H573">
        <v>6538440</v>
      </c>
    </row>
    <row r="574" spans="1:8" hidden="1" x14ac:dyDescent="0.3">
      <c r="A574" s="6" t="s">
        <v>1118</v>
      </c>
      <c r="B574" s="6" t="s">
        <v>1119</v>
      </c>
      <c r="C574" s="6">
        <v>1</v>
      </c>
      <c r="D574" t="str">
        <f t="shared" si="8"/>
        <v>OHTL Mostakable East Boundary1</v>
      </c>
      <c r="E574">
        <v>14461699.539999997</v>
      </c>
      <c r="F574">
        <v>12003203.620000001</v>
      </c>
      <c r="G574">
        <v>3036956.9</v>
      </c>
      <c r="H574">
        <v>15040160.52</v>
      </c>
    </row>
    <row r="575" spans="1:8" hidden="1" x14ac:dyDescent="0.3">
      <c r="A575" s="6" t="s">
        <v>881</v>
      </c>
      <c r="B575" s="6" t="s">
        <v>1120</v>
      </c>
      <c r="C575" s="6">
        <v>4</v>
      </c>
      <c r="D575" t="str">
        <f t="shared" si="8"/>
        <v>Asec Spare-Parts4</v>
      </c>
      <c r="E575">
        <v>2766152</v>
      </c>
      <c r="F575">
        <v>2353637</v>
      </c>
      <c r="G575">
        <v>788353.46</v>
      </c>
      <c r="H575">
        <v>3141990.46</v>
      </c>
    </row>
    <row r="576" spans="1:8" hidden="1" x14ac:dyDescent="0.3">
      <c r="A576" s="6" t="s">
        <v>646</v>
      </c>
      <c r="B576" s="6" t="s">
        <v>1121</v>
      </c>
      <c r="D576" t="str">
        <f t="shared" si="8"/>
        <v>Akhmem Assiut</v>
      </c>
      <c r="E576">
        <v>1440616.76</v>
      </c>
      <c r="F576">
        <v>1439034</v>
      </c>
      <c r="G576">
        <v>0</v>
      </c>
      <c r="H576">
        <v>1439034</v>
      </c>
    </row>
    <row r="577" spans="1:8" hidden="1" x14ac:dyDescent="0.3">
      <c r="A577" s="6" t="s">
        <v>1122</v>
      </c>
      <c r="B577" s="6" t="s">
        <v>1123</v>
      </c>
      <c r="C577" s="6">
        <v>6</v>
      </c>
      <c r="D577" t="str">
        <f t="shared" si="8"/>
        <v>El Katameya Mall6</v>
      </c>
      <c r="E577">
        <v>312760</v>
      </c>
      <c r="F577">
        <v>190730.28</v>
      </c>
      <c r="G577">
        <v>0</v>
      </c>
      <c r="H577">
        <v>190730.28</v>
      </c>
    </row>
    <row r="578" spans="1:8" hidden="1" x14ac:dyDescent="0.3">
      <c r="A578" s="6" t="s">
        <v>1122</v>
      </c>
      <c r="B578" s="6" t="s">
        <v>1124</v>
      </c>
      <c r="C578" s="6">
        <v>3</v>
      </c>
      <c r="D578" t="str">
        <f t="shared" si="8"/>
        <v>El Katameya Mall3</v>
      </c>
      <c r="E578">
        <v>585760</v>
      </c>
      <c r="F578">
        <v>458205.31</v>
      </c>
      <c r="G578">
        <v>0</v>
      </c>
      <c r="H578">
        <v>458205.31</v>
      </c>
    </row>
    <row r="579" spans="1:8" hidden="1" x14ac:dyDescent="0.3">
      <c r="A579" s="6" t="s">
        <v>1122</v>
      </c>
      <c r="B579" s="6" t="s">
        <v>1125</v>
      </c>
      <c r="C579" s="6">
        <v>1</v>
      </c>
      <c r="D579" t="str">
        <f t="shared" ref="D579:D642" si="9">A579&amp;C579</f>
        <v>El Katameya Mall1</v>
      </c>
      <c r="E579">
        <v>418387.20000000001</v>
      </c>
      <c r="F579">
        <v>311704.71000000002</v>
      </c>
      <c r="G579">
        <v>0</v>
      </c>
      <c r="H579">
        <v>311704.71000000002</v>
      </c>
    </row>
    <row r="580" spans="1:8" hidden="1" x14ac:dyDescent="0.3">
      <c r="A580" s="6" t="s">
        <v>743</v>
      </c>
      <c r="B580" s="6" t="s">
        <v>1126</v>
      </c>
      <c r="D580" t="str">
        <f t="shared" si="9"/>
        <v>MOTHANA 400/132kV SS</v>
      </c>
      <c r="E580">
        <v>1318474.25</v>
      </c>
      <c r="F580">
        <v>1318474.25</v>
      </c>
      <c r="G580">
        <v>0</v>
      </c>
      <c r="H580">
        <v>1318474.25</v>
      </c>
    </row>
    <row r="581" spans="1:8" hidden="1" x14ac:dyDescent="0.3">
      <c r="A581" s="6" t="s">
        <v>889</v>
      </c>
      <c r="B581" s="6" t="s">
        <v>916</v>
      </c>
      <c r="C581" s="6">
        <v>3</v>
      </c>
      <c r="D581" t="str">
        <f t="shared" si="9"/>
        <v>C5 Bridge 2 New Alamein3</v>
      </c>
      <c r="E581">
        <v>1933000</v>
      </c>
      <c r="F581">
        <v>1875010</v>
      </c>
      <c r="G581">
        <v>0</v>
      </c>
      <c r="H581">
        <v>1875010</v>
      </c>
    </row>
    <row r="582" spans="1:8" hidden="1" x14ac:dyDescent="0.3">
      <c r="A582" s="6" t="s">
        <v>889</v>
      </c>
      <c r="B582" s="6" t="s">
        <v>1127</v>
      </c>
      <c r="C582" s="6">
        <v>2</v>
      </c>
      <c r="D582" t="str">
        <f t="shared" si="9"/>
        <v>C5 Bridge 2 New Alamein2</v>
      </c>
      <c r="E582">
        <v>2602250</v>
      </c>
      <c r="F582">
        <v>2522282.5</v>
      </c>
      <c r="G582">
        <v>0</v>
      </c>
      <c r="H582">
        <v>2522282.5</v>
      </c>
    </row>
    <row r="583" spans="1:8" hidden="1" x14ac:dyDescent="0.3">
      <c r="A583" s="6" t="s">
        <v>795</v>
      </c>
      <c r="B583" s="6" t="s">
        <v>1128</v>
      </c>
      <c r="C583" s="6">
        <v>13</v>
      </c>
      <c r="D583" t="str">
        <f t="shared" si="9"/>
        <v>NUCA R05 - Z0213</v>
      </c>
      <c r="E583">
        <v>25243578</v>
      </c>
      <c r="F583">
        <v>20731287.350000001</v>
      </c>
      <c r="G583">
        <v>2608113.2000000002</v>
      </c>
      <c r="H583">
        <v>23339400.550000001</v>
      </c>
    </row>
    <row r="584" spans="1:8" hidden="1" x14ac:dyDescent="0.3">
      <c r="A584" s="6" t="s">
        <v>795</v>
      </c>
      <c r="B584" s="6" t="s">
        <v>1129</v>
      </c>
      <c r="C584" s="6">
        <v>8</v>
      </c>
      <c r="D584" t="str">
        <f t="shared" si="9"/>
        <v>NUCA R05 - Z028</v>
      </c>
      <c r="E584">
        <v>16500636.800000003</v>
      </c>
      <c r="F584">
        <v>12951782.629999999</v>
      </c>
      <c r="G584">
        <v>1650063.7</v>
      </c>
      <c r="H584">
        <v>14601846.33</v>
      </c>
    </row>
    <row r="585" spans="1:8" hidden="1" x14ac:dyDescent="0.3">
      <c r="A585" s="6" t="s">
        <v>795</v>
      </c>
      <c r="B585" s="6" t="s">
        <v>1130</v>
      </c>
      <c r="C585" s="6">
        <v>7</v>
      </c>
      <c r="D585" t="str">
        <f t="shared" si="9"/>
        <v>NUCA R05 - Z027</v>
      </c>
      <c r="E585">
        <v>10813860.390000001</v>
      </c>
      <c r="F585">
        <v>8569582.8900000006</v>
      </c>
      <c r="G585">
        <v>1081386.05</v>
      </c>
      <c r="H585">
        <v>9650968.9399999995</v>
      </c>
    </row>
    <row r="586" spans="1:8" hidden="1" x14ac:dyDescent="0.3">
      <c r="A586" s="6" t="s">
        <v>795</v>
      </c>
      <c r="B586" s="6" t="s">
        <v>1131</v>
      </c>
      <c r="C586" s="6">
        <v>6</v>
      </c>
      <c r="D586" t="str">
        <f t="shared" si="9"/>
        <v>NUCA R05 - Z026</v>
      </c>
      <c r="E586">
        <v>15286382</v>
      </c>
      <c r="F586">
        <v>12114056.050000001</v>
      </c>
      <c r="G586">
        <v>1528638.2</v>
      </c>
      <c r="H586">
        <v>13642694.25</v>
      </c>
    </row>
    <row r="587" spans="1:8" hidden="1" x14ac:dyDescent="0.3">
      <c r="A587" s="6" t="s">
        <v>950</v>
      </c>
      <c r="B587" s="6" t="s">
        <v>1132</v>
      </c>
      <c r="C587" s="6">
        <v>1</v>
      </c>
      <c r="D587" t="str">
        <f t="shared" si="9"/>
        <v>Mauritania Lot 11</v>
      </c>
      <c r="E587">
        <v>255854.38</v>
      </c>
      <c r="F587">
        <v>208279.69</v>
      </c>
      <c r="G587">
        <v>0</v>
      </c>
      <c r="H587">
        <v>255839.38</v>
      </c>
    </row>
    <row r="588" spans="1:8" hidden="1" x14ac:dyDescent="0.3">
      <c r="A588" s="6" t="s">
        <v>1093</v>
      </c>
      <c r="B588" s="6" t="s">
        <v>1083</v>
      </c>
      <c r="C588" s="6">
        <v>1</v>
      </c>
      <c r="D588" t="str">
        <f t="shared" si="9"/>
        <v>Celia1</v>
      </c>
      <c r="E588">
        <v>664719.63</v>
      </c>
      <c r="F588">
        <v>606889.02</v>
      </c>
      <c r="G588">
        <v>0</v>
      </c>
      <c r="H588">
        <v>624238.20299999998</v>
      </c>
    </row>
    <row r="589" spans="1:8" hidden="1" x14ac:dyDescent="0.3">
      <c r="A589" s="6" t="s">
        <v>475</v>
      </c>
      <c r="B589" s="6" t="s">
        <v>1133</v>
      </c>
      <c r="D589" t="str">
        <f t="shared" si="9"/>
        <v>Suez Gulf Substation</v>
      </c>
      <c r="E589">
        <v>474531.48</v>
      </c>
      <c r="F589">
        <v>434236.4</v>
      </c>
      <c r="G589">
        <v>49919.53</v>
      </c>
      <c r="H589">
        <v>484155.93</v>
      </c>
    </row>
    <row r="590" spans="1:8" hidden="1" x14ac:dyDescent="0.3">
      <c r="A590" s="6" t="s">
        <v>743</v>
      </c>
      <c r="B590" s="6" t="s">
        <v>1134</v>
      </c>
      <c r="D590" t="str">
        <f t="shared" si="9"/>
        <v>MOTHANA 400/132kV SS</v>
      </c>
      <c r="E590">
        <v>194047.08</v>
      </c>
      <c r="F590">
        <v>194047.08</v>
      </c>
      <c r="G590">
        <v>0</v>
      </c>
      <c r="H590">
        <v>194047.08</v>
      </c>
    </row>
    <row r="591" spans="1:8" hidden="1" x14ac:dyDescent="0.3">
      <c r="A591" s="6" t="s">
        <v>516</v>
      </c>
      <c r="B591" s="6" t="s">
        <v>1135</v>
      </c>
      <c r="C591" s="6">
        <v>5</v>
      </c>
      <c r="D591" t="str">
        <f t="shared" si="9"/>
        <v>Ismailiya East Substation5</v>
      </c>
      <c r="E591">
        <v>835625</v>
      </c>
      <c r="F591">
        <v>618362.5</v>
      </c>
      <c r="G591">
        <v>125343.75</v>
      </c>
      <c r="H591">
        <v>743706.25</v>
      </c>
    </row>
    <row r="592" spans="1:8" hidden="1" x14ac:dyDescent="0.3">
      <c r="A592" s="6" t="s">
        <v>381</v>
      </c>
      <c r="B592" s="6" t="s">
        <v>1136</v>
      </c>
      <c r="C592" s="6">
        <v>8</v>
      </c>
      <c r="D592" t="str">
        <f t="shared" si="9"/>
        <v>ESU Ph2-Enabling &amp; Struc8</v>
      </c>
      <c r="E592">
        <v>2504382.36</v>
      </c>
      <c r="F592">
        <v>1607563.0079999999</v>
      </c>
      <c r="G592">
        <v>788880.47</v>
      </c>
      <c r="H592">
        <v>2396443.4780000001</v>
      </c>
    </row>
    <row r="593" spans="1:8" hidden="1" x14ac:dyDescent="0.3">
      <c r="A593" s="6" t="s">
        <v>381</v>
      </c>
      <c r="B593" s="6" t="s">
        <v>1137</v>
      </c>
      <c r="C593" s="6">
        <v>4</v>
      </c>
      <c r="D593" t="str">
        <f t="shared" si="9"/>
        <v>ESU Ph2-Enabling &amp; Struc4</v>
      </c>
      <c r="E593">
        <v>17471458.949999999</v>
      </c>
      <c r="F593">
        <v>14773672.557499999</v>
      </c>
      <c r="G593">
        <v>5503509.6100000003</v>
      </c>
      <c r="H593">
        <v>20277182.1675</v>
      </c>
    </row>
    <row r="594" spans="1:8" hidden="1" x14ac:dyDescent="0.3">
      <c r="A594" s="6" t="s">
        <v>381</v>
      </c>
      <c r="B594" s="6" t="s">
        <v>1138</v>
      </c>
      <c r="C594" s="6">
        <v>1</v>
      </c>
      <c r="D594" t="str">
        <f t="shared" si="9"/>
        <v>ESU Ph2-Enabling &amp; Struc1</v>
      </c>
      <c r="E594">
        <v>1222080</v>
      </c>
      <c r="F594">
        <v>2832679.4325000001</v>
      </c>
      <c r="G594">
        <v>384955.2</v>
      </c>
      <c r="H594">
        <v>3217634.6324999998</v>
      </c>
    </row>
    <row r="595" spans="1:8" hidden="1" x14ac:dyDescent="0.3">
      <c r="A595" s="6" t="s">
        <v>1139</v>
      </c>
      <c r="B595" s="6" t="s">
        <v>1140</v>
      </c>
      <c r="C595" s="6">
        <v>11</v>
      </c>
      <c r="D595" t="str">
        <f t="shared" si="9"/>
        <v>Cairo Capital Cables Tunnel11</v>
      </c>
      <c r="E595">
        <v>18539568.449999999</v>
      </c>
      <c r="F595">
        <v>12291733.699999999</v>
      </c>
      <c r="G595">
        <v>4634892.13</v>
      </c>
      <c r="H595">
        <v>16926625.829999998</v>
      </c>
    </row>
    <row r="596" spans="1:8" hidden="1" x14ac:dyDescent="0.3">
      <c r="A596" s="6" t="s">
        <v>1139</v>
      </c>
      <c r="B596" s="6" t="s">
        <v>1141</v>
      </c>
      <c r="C596" s="6">
        <v>3</v>
      </c>
      <c r="D596" t="str">
        <f t="shared" si="9"/>
        <v>Cairo Capital Cables Tunnel3</v>
      </c>
      <c r="E596">
        <v>38855418.299999997</v>
      </c>
      <c r="F596">
        <v>26149696.399999999</v>
      </c>
      <c r="G596">
        <v>9713854.5999999996</v>
      </c>
      <c r="H596">
        <v>35863551</v>
      </c>
    </row>
    <row r="597" spans="1:8" hidden="1" x14ac:dyDescent="0.3">
      <c r="A597" s="6" t="s">
        <v>1139</v>
      </c>
      <c r="B597" s="6" t="s">
        <v>1142</v>
      </c>
      <c r="C597" s="6">
        <v>2</v>
      </c>
      <c r="D597" t="str">
        <f t="shared" si="9"/>
        <v>Cairo Capital Cables Tunnel2</v>
      </c>
      <c r="E597">
        <v>41945.4</v>
      </c>
      <c r="F597">
        <v>31459.05</v>
      </c>
      <c r="G597">
        <v>10486.35</v>
      </c>
      <c r="H597">
        <v>41945.4</v>
      </c>
    </row>
    <row r="598" spans="1:8" hidden="1" x14ac:dyDescent="0.3">
      <c r="A598" s="6" t="s">
        <v>420</v>
      </c>
      <c r="B598" s="6" t="s">
        <v>1143</v>
      </c>
      <c r="C598" s="6">
        <v>8</v>
      </c>
      <c r="D598" t="str">
        <f t="shared" si="9"/>
        <v>EDNC Retail &amp; Offices Civil8</v>
      </c>
      <c r="E598">
        <v>82004688.269999996</v>
      </c>
      <c r="F598">
        <v>59087057.733499996</v>
      </c>
      <c r="G598">
        <v>17186679.539999999</v>
      </c>
      <c r="H598">
        <v>76273737.273499995</v>
      </c>
    </row>
    <row r="599" spans="1:8" hidden="1" x14ac:dyDescent="0.3">
      <c r="A599" s="6" t="s">
        <v>705</v>
      </c>
      <c r="B599" s="6" t="s">
        <v>1144</v>
      </c>
      <c r="D599" t="str">
        <f t="shared" si="9"/>
        <v>Assuit PP  (CP-118)</v>
      </c>
      <c r="E599">
        <v>262534.21000000002</v>
      </c>
      <c r="F599">
        <v>234311.78</v>
      </c>
      <c r="G599">
        <v>41349.14</v>
      </c>
      <c r="H599">
        <v>275660.92</v>
      </c>
    </row>
    <row r="600" spans="1:8" hidden="1" x14ac:dyDescent="0.3">
      <c r="A600" s="6" t="s">
        <v>910</v>
      </c>
      <c r="B600" s="6" t="s">
        <v>1145</v>
      </c>
      <c r="D600" t="str">
        <f t="shared" si="9"/>
        <v>Abu Sultan Road Extension</v>
      </c>
      <c r="E600">
        <v>1040367.67</v>
      </c>
      <c r="F600">
        <v>495270</v>
      </c>
      <c r="G600">
        <v>495279</v>
      </c>
      <c r="H600">
        <v>990549</v>
      </c>
    </row>
    <row r="601" spans="1:8" hidden="1" x14ac:dyDescent="0.3">
      <c r="A601" s="6" t="s">
        <v>754</v>
      </c>
      <c r="B601" s="6" t="s">
        <v>1146</v>
      </c>
      <c r="C601" s="6">
        <v>1</v>
      </c>
      <c r="D601" t="str">
        <f t="shared" si="9"/>
        <v>Ministries Buildings1</v>
      </c>
      <c r="E601">
        <v>78087000.75</v>
      </c>
      <c r="F601">
        <v>18867582</v>
      </c>
      <c r="G601">
        <v>49728549.939999998</v>
      </c>
      <c r="H601">
        <v>68596131.939999998</v>
      </c>
    </row>
    <row r="602" spans="1:8" hidden="1" x14ac:dyDescent="0.3">
      <c r="A602" s="6" t="s">
        <v>1147</v>
      </c>
      <c r="B602" s="6" t="s">
        <v>1148</v>
      </c>
      <c r="D602" t="str">
        <f t="shared" si="9"/>
        <v>Mahmoudia Additional Scope</v>
      </c>
      <c r="E602">
        <v>19798312.5</v>
      </c>
      <c r="F602">
        <v>19798312.5</v>
      </c>
      <c r="G602">
        <v>0</v>
      </c>
      <c r="H602">
        <v>19798312.5</v>
      </c>
    </row>
    <row r="603" spans="1:8" hidden="1" x14ac:dyDescent="0.3">
      <c r="A603" s="6" t="s">
        <v>567</v>
      </c>
      <c r="B603" s="6" t="s">
        <v>1149</v>
      </c>
      <c r="C603" s="6">
        <v>1</v>
      </c>
      <c r="D603" t="str">
        <f t="shared" si="9"/>
        <v>Kayan 3 New Cairo Capital City1</v>
      </c>
      <c r="E603">
        <v>55642027</v>
      </c>
      <c r="F603">
        <v>20757211</v>
      </c>
      <c r="G603">
        <v>28054365.5</v>
      </c>
      <c r="H603">
        <v>48811576.5</v>
      </c>
    </row>
    <row r="604" spans="1:8" hidden="1" x14ac:dyDescent="0.3">
      <c r="A604" s="6" t="s">
        <v>895</v>
      </c>
      <c r="B604" s="6" t="s">
        <v>1150</v>
      </c>
      <c r="D604" t="str">
        <f t="shared" si="9"/>
        <v>Manshiet Nasser Substation</v>
      </c>
      <c r="E604">
        <v>11144.9</v>
      </c>
      <c r="F604">
        <v>9473.16</v>
      </c>
      <c r="G604">
        <v>1671.74</v>
      </c>
      <c r="H604">
        <v>11144.9</v>
      </c>
    </row>
    <row r="605" spans="1:8" hidden="1" x14ac:dyDescent="0.3">
      <c r="A605" s="6" t="s">
        <v>895</v>
      </c>
      <c r="B605" s="6" t="s">
        <v>1151</v>
      </c>
      <c r="D605" t="str">
        <f t="shared" si="9"/>
        <v>Manshiet Nasser Substation</v>
      </c>
      <c r="E605">
        <v>424161.5</v>
      </c>
      <c r="F605">
        <v>360537.28</v>
      </c>
      <c r="G605">
        <v>63624.22</v>
      </c>
      <c r="H605">
        <v>424161.5</v>
      </c>
    </row>
    <row r="606" spans="1:8" hidden="1" x14ac:dyDescent="0.3">
      <c r="A606" s="6" t="s">
        <v>9</v>
      </c>
      <c r="B606" s="6" t="s">
        <v>1152</v>
      </c>
      <c r="C606" s="6">
        <v>4</v>
      </c>
      <c r="D606" t="str">
        <f t="shared" si="9"/>
        <v>Royal City4</v>
      </c>
      <c r="E606">
        <v>4548914.9000000004</v>
      </c>
      <c r="F606">
        <v>4400341.915</v>
      </c>
      <c r="G606">
        <v>703274.95</v>
      </c>
      <c r="H606">
        <v>5103616.8650000002</v>
      </c>
    </row>
    <row r="607" spans="1:8" hidden="1" x14ac:dyDescent="0.3">
      <c r="A607" s="6" t="s">
        <v>337</v>
      </c>
      <c r="B607" s="6" t="s">
        <v>1153</v>
      </c>
      <c r="C607" s="6">
        <v>2</v>
      </c>
      <c r="D607" t="str">
        <f t="shared" si="9"/>
        <v>HyperOne Zayed Extension2</v>
      </c>
      <c r="E607">
        <v>11473371.43</v>
      </c>
      <c r="F607">
        <v>8637288.8614999987</v>
      </c>
      <c r="G607">
        <v>2868342.86</v>
      </c>
      <c r="H607">
        <v>11505631.7215</v>
      </c>
    </row>
    <row r="608" spans="1:8" hidden="1" x14ac:dyDescent="0.3">
      <c r="A608" s="6" t="s">
        <v>559</v>
      </c>
      <c r="B608" s="6" t="s">
        <v>1154</v>
      </c>
      <c r="C608" s="6">
        <v>1</v>
      </c>
      <c r="D608" t="str">
        <f t="shared" si="9"/>
        <v>Beni Seuf - 3581</v>
      </c>
      <c r="E608">
        <v>248553194.86000001</v>
      </c>
      <c r="F608">
        <v>177318239.50999999</v>
      </c>
      <c r="G608">
        <v>56320584.390000001</v>
      </c>
      <c r="H608">
        <v>233638823.90000001</v>
      </c>
    </row>
    <row r="609" spans="1:8" hidden="1" x14ac:dyDescent="0.3">
      <c r="A609" s="6" t="s">
        <v>895</v>
      </c>
      <c r="B609" s="6" t="s">
        <v>1155</v>
      </c>
      <c r="D609" t="str">
        <f t="shared" si="9"/>
        <v>Manshiet Nasser Substation</v>
      </c>
      <c r="E609">
        <v>1995650.9099999997</v>
      </c>
      <c r="F609">
        <v>1855456.4400000002</v>
      </c>
      <c r="G609">
        <v>220020.51</v>
      </c>
      <c r="H609">
        <v>2075476.95</v>
      </c>
    </row>
    <row r="610" spans="1:8" hidden="1" x14ac:dyDescent="0.3">
      <c r="A610" s="6" t="s">
        <v>895</v>
      </c>
      <c r="B610" s="6" t="s">
        <v>1156</v>
      </c>
      <c r="D610" t="str">
        <f t="shared" si="9"/>
        <v>Manshiet Nasser Substation</v>
      </c>
      <c r="E610">
        <v>1074522.1499999999</v>
      </c>
      <c r="F610">
        <v>1009782.19</v>
      </c>
      <c r="G610">
        <v>118466.07</v>
      </c>
      <c r="H610">
        <v>1128248.26</v>
      </c>
    </row>
    <row r="611" spans="1:8" hidden="1" x14ac:dyDescent="0.3">
      <c r="A611" s="6" t="s">
        <v>1118</v>
      </c>
      <c r="B611" s="6" t="s">
        <v>1157</v>
      </c>
      <c r="C611" s="6">
        <v>2</v>
      </c>
      <c r="D611" t="str">
        <f t="shared" si="9"/>
        <v>OHTL Mostakable East Boundary2</v>
      </c>
      <c r="E611">
        <v>3111029.43</v>
      </c>
      <c r="F611">
        <v>2582154.4300000002</v>
      </c>
      <c r="G611">
        <v>653316.18000000005</v>
      </c>
      <c r="H611">
        <v>3235470.61</v>
      </c>
    </row>
    <row r="612" spans="1:8" hidden="1" x14ac:dyDescent="0.3">
      <c r="A612" s="6" t="s">
        <v>980</v>
      </c>
      <c r="B612" s="6" t="s">
        <v>1158</v>
      </c>
      <c r="C612" s="6">
        <v>1</v>
      </c>
      <c r="D612" t="str">
        <f t="shared" si="9"/>
        <v>Canal Sugar OHTL1</v>
      </c>
      <c r="E612">
        <v>1759769.5599999998</v>
      </c>
      <c r="F612">
        <v>1390217.95</v>
      </c>
      <c r="G612">
        <v>263965.43</v>
      </c>
      <c r="H612">
        <v>1654183.38</v>
      </c>
    </row>
    <row r="613" spans="1:8" hidden="1" x14ac:dyDescent="0.3">
      <c r="A613" s="6" t="s">
        <v>1045</v>
      </c>
      <c r="B613" s="6" t="s">
        <v>1159</v>
      </c>
      <c r="D613" t="str">
        <f t="shared" si="9"/>
        <v>Elco Steel 220/33 KV SS</v>
      </c>
      <c r="E613">
        <v>572013.87</v>
      </c>
      <c r="F613">
        <v>600614.56000000006</v>
      </c>
      <c r="G613">
        <v>0</v>
      </c>
      <c r="H613">
        <v>600614.56000000006</v>
      </c>
    </row>
    <row r="614" spans="1:8" hidden="1" x14ac:dyDescent="0.3">
      <c r="A614" s="6" t="s">
        <v>339</v>
      </c>
      <c r="B614" s="6" t="s">
        <v>1160</v>
      </c>
      <c r="C614" s="6">
        <v>2</v>
      </c>
      <c r="D614" t="str">
        <f t="shared" si="9"/>
        <v>IKEA Extension MoA2</v>
      </c>
      <c r="E614">
        <v>10719807.9</v>
      </c>
      <c r="F614">
        <v>10688939.41</v>
      </c>
      <c r="G614">
        <v>1339618.1299999999</v>
      </c>
      <c r="H614">
        <v>12028557.540000001</v>
      </c>
    </row>
    <row r="615" spans="1:8" hidden="1" x14ac:dyDescent="0.3">
      <c r="A615" s="6" t="s">
        <v>486</v>
      </c>
      <c r="B615" s="6" t="s">
        <v>1161</v>
      </c>
      <c r="C615" s="6">
        <v>103</v>
      </c>
      <c r="D615" t="str">
        <f t="shared" si="9"/>
        <v>Abou El Matameer and Sammanoud103</v>
      </c>
      <c r="E615">
        <v>4158694.75</v>
      </c>
      <c r="F615">
        <v>3403475.78</v>
      </c>
      <c r="G615">
        <v>623804.21</v>
      </c>
      <c r="H615">
        <v>4027279.99</v>
      </c>
    </row>
    <row r="616" spans="1:8" hidden="1" x14ac:dyDescent="0.3">
      <c r="A616" s="6" t="s">
        <v>486</v>
      </c>
      <c r="B616" s="6" t="s">
        <v>1162</v>
      </c>
      <c r="C616" s="6">
        <v>86</v>
      </c>
      <c r="D616" t="str">
        <f t="shared" si="9"/>
        <v>Abou El Matameer and Sammanoud86</v>
      </c>
      <c r="E616">
        <v>4651061.6100000003</v>
      </c>
      <c r="F616">
        <v>3364577.9699999997</v>
      </c>
      <c r="G616">
        <v>697659.24</v>
      </c>
      <c r="H616">
        <v>4062237.2099999995</v>
      </c>
    </row>
    <row r="617" spans="1:8" hidden="1" x14ac:dyDescent="0.3">
      <c r="A617" s="6" t="s">
        <v>1163</v>
      </c>
      <c r="B617" s="6" t="s">
        <v>1164</v>
      </c>
      <c r="C617" s="6">
        <v>23</v>
      </c>
      <c r="D617" t="str">
        <f t="shared" si="9"/>
        <v>Benban 3/ Toshka 2 LOT 423</v>
      </c>
      <c r="E617">
        <v>2513.14</v>
      </c>
      <c r="F617">
        <v>1961.3600000000001</v>
      </c>
      <c r="G617">
        <v>263.88</v>
      </c>
      <c r="H617">
        <v>2225.2399999999998</v>
      </c>
    </row>
    <row r="618" spans="1:8" hidden="1" x14ac:dyDescent="0.3">
      <c r="A618" s="6" t="s">
        <v>1163</v>
      </c>
      <c r="B618" s="6" t="s">
        <v>1165</v>
      </c>
      <c r="C618" s="6">
        <v>15</v>
      </c>
      <c r="D618" t="str">
        <f t="shared" si="9"/>
        <v>Benban 3/ Toshka 2 LOT 415</v>
      </c>
      <c r="E618">
        <v>5299865.74</v>
      </c>
      <c r="F618">
        <v>3614113.45</v>
      </c>
      <c r="G618">
        <v>556485.9</v>
      </c>
      <c r="H618">
        <v>4170599.35</v>
      </c>
    </row>
    <row r="619" spans="1:8" hidden="1" x14ac:dyDescent="0.3">
      <c r="A619" s="6" t="s">
        <v>1163</v>
      </c>
      <c r="B619" s="6" t="s">
        <v>1166</v>
      </c>
      <c r="C619" s="6">
        <v>20</v>
      </c>
      <c r="D619" t="str">
        <f t="shared" si="9"/>
        <v>Benban 3/ Toshka 2 LOT 420</v>
      </c>
      <c r="E619">
        <v>8559000.8499999996</v>
      </c>
      <c r="F619">
        <v>6735539.8700000001</v>
      </c>
      <c r="G619">
        <v>898695.09</v>
      </c>
      <c r="H619">
        <v>7634234.96</v>
      </c>
    </row>
    <row r="620" spans="1:8" hidden="1" x14ac:dyDescent="0.3">
      <c r="A620" s="6" t="s">
        <v>1163</v>
      </c>
      <c r="B620" s="6" t="s">
        <v>1167</v>
      </c>
      <c r="C620" s="6">
        <v>14</v>
      </c>
      <c r="D620" t="str">
        <f t="shared" si="9"/>
        <v>Benban 3/ Toshka 2 LOT 414</v>
      </c>
      <c r="E620">
        <v>84072046.090000004</v>
      </c>
      <c r="F620">
        <v>66164306.879999995</v>
      </c>
      <c r="G620">
        <v>8827564.8399999999</v>
      </c>
      <c r="H620">
        <v>74991871.719999999</v>
      </c>
    </row>
    <row r="621" spans="1:8" hidden="1" x14ac:dyDescent="0.3">
      <c r="A621" s="6" t="s">
        <v>1163</v>
      </c>
      <c r="B621" s="6" t="s">
        <v>1168</v>
      </c>
      <c r="C621" s="6">
        <v>8</v>
      </c>
      <c r="D621" t="str">
        <f t="shared" si="9"/>
        <v>Benban 3/ Toshka 2 LOT 48</v>
      </c>
      <c r="E621">
        <v>4524558.18</v>
      </c>
      <c r="F621">
        <v>3488147.4</v>
      </c>
      <c r="G621">
        <v>475078.61</v>
      </c>
      <c r="H621">
        <v>3963226.01</v>
      </c>
    </row>
    <row r="622" spans="1:8" hidden="1" x14ac:dyDescent="0.3">
      <c r="A622" s="6" t="s">
        <v>1163</v>
      </c>
      <c r="B622" s="6" t="s">
        <v>1169</v>
      </c>
      <c r="C622" s="6">
        <v>10</v>
      </c>
      <c r="D622" t="str">
        <f t="shared" si="9"/>
        <v>Benban 3/ Toshka 2 LOT 410</v>
      </c>
      <c r="E622">
        <v>29273363.100000005</v>
      </c>
      <c r="F622">
        <v>20959734.149999999</v>
      </c>
      <c r="G622">
        <v>3073703.13</v>
      </c>
      <c r="H622">
        <v>24033437.280000001</v>
      </c>
    </row>
    <row r="623" spans="1:8" hidden="1" x14ac:dyDescent="0.3">
      <c r="A623" s="6" t="s">
        <v>1163</v>
      </c>
      <c r="B623" s="6" t="s">
        <v>1170</v>
      </c>
      <c r="C623" s="6">
        <v>5</v>
      </c>
      <c r="D623" t="str">
        <f t="shared" si="9"/>
        <v>Benban 3/ Toshka 2 LOT 45</v>
      </c>
      <c r="E623">
        <v>3823275.89</v>
      </c>
      <c r="F623">
        <v>2947751.18</v>
      </c>
      <c r="G623">
        <v>401443.97</v>
      </c>
      <c r="H623">
        <v>3349195.15</v>
      </c>
    </row>
    <row r="624" spans="1:8" hidden="1" x14ac:dyDescent="0.3">
      <c r="A624" s="6" t="s">
        <v>1163</v>
      </c>
      <c r="B624" s="6" t="s">
        <v>1171</v>
      </c>
      <c r="C624" s="6">
        <v>3</v>
      </c>
      <c r="D624" t="str">
        <f t="shared" si="9"/>
        <v>Benban 3/ Toshka 2 LOT 43</v>
      </c>
      <c r="E624">
        <v>2188091.87</v>
      </c>
      <c r="F624">
        <v>1837672.6600000001</v>
      </c>
      <c r="G624">
        <v>229749.65</v>
      </c>
      <c r="H624">
        <v>2067422.3099999998</v>
      </c>
    </row>
    <row r="625" spans="1:8" hidden="1" x14ac:dyDescent="0.3">
      <c r="A625" s="6" t="s">
        <v>1163</v>
      </c>
      <c r="B625" s="6" t="s">
        <v>1172</v>
      </c>
      <c r="C625" s="6">
        <v>9</v>
      </c>
      <c r="D625" t="str">
        <f t="shared" si="9"/>
        <v>Benban 3/ Toshka 2 LOT 49</v>
      </c>
      <c r="E625">
        <v>208365.78</v>
      </c>
      <c r="F625">
        <v>113861.73</v>
      </c>
      <c r="G625">
        <v>21878.41</v>
      </c>
      <c r="H625">
        <v>135740.14000000001</v>
      </c>
    </row>
    <row r="626" spans="1:8" hidden="1" x14ac:dyDescent="0.3">
      <c r="A626" s="6" t="s">
        <v>1163</v>
      </c>
      <c r="B626" s="6" t="s">
        <v>1173</v>
      </c>
      <c r="C626" s="6">
        <v>8</v>
      </c>
      <c r="D626" t="str">
        <f t="shared" si="9"/>
        <v>Benban 3/ Toshka 2 LOT 48</v>
      </c>
      <c r="E626">
        <v>31261604.280000001</v>
      </c>
      <c r="F626">
        <v>25665776.550000001</v>
      </c>
      <c r="G626">
        <v>3282468.45</v>
      </c>
      <c r="H626">
        <v>28948245</v>
      </c>
    </row>
    <row r="627" spans="1:8" hidden="1" x14ac:dyDescent="0.3">
      <c r="A627" s="6" t="s">
        <v>1163</v>
      </c>
      <c r="B627" s="6" t="s">
        <v>1174</v>
      </c>
      <c r="C627" s="6">
        <v>6</v>
      </c>
      <c r="D627" t="str">
        <f t="shared" si="9"/>
        <v>Benban 3/ Toshka 2 LOT 46</v>
      </c>
      <c r="E627">
        <v>963603.77999999991</v>
      </c>
      <c r="F627">
        <v>800622.27</v>
      </c>
      <c r="G627">
        <v>101178.4</v>
      </c>
      <c r="H627">
        <v>901800.67</v>
      </c>
    </row>
    <row r="628" spans="1:8" hidden="1" x14ac:dyDescent="0.3">
      <c r="A628" s="6" t="s">
        <v>300</v>
      </c>
      <c r="B628" s="6" t="s">
        <v>1175</v>
      </c>
      <c r="C628" s="6">
        <v>3</v>
      </c>
      <c r="D628" t="str">
        <f t="shared" si="9"/>
        <v>CFC Podium 23</v>
      </c>
      <c r="E628">
        <v>17039700.420000002</v>
      </c>
      <c r="F628">
        <v>12263842.721000001</v>
      </c>
      <c r="G628">
        <v>3991464.73</v>
      </c>
      <c r="H628">
        <v>16255307.450999999</v>
      </c>
    </row>
    <row r="629" spans="1:8" hidden="1" x14ac:dyDescent="0.3">
      <c r="A629" s="6" t="s">
        <v>9</v>
      </c>
      <c r="B629" s="6" t="s">
        <v>1176</v>
      </c>
      <c r="C629" s="6">
        <v>23</v>
      </c>
      <c r="D629" t="str">
        <f t="shared" si="9"/>
        <v>Royal City23</v>
      </c>
      <c r="E629">
        <v>8598719.6500000004</v>
      </c>
      <c r="F629">
        <v>6578450.5924999993</v>
      </c>
      <c r="G629">
        <v>1887253.3</v>
      </c>
      <c r="H629">
        <v>8465703.8925000001</v>
      </c>
    </row>
    <row r="630" spans="1:8" hidden="1" x14ac:dyDescent="0.3">
      <c r="A630" s="6" t="s">
        <v>1177</v>
      </c>
      <c r="B630" s="6" t="s">
        <v>1178</v>
      </c>
      <c r="C630" s="6">
        <v>3</v>
      </c>
      <c r="D630" t="str">
        <f t="shared" si="9"/>
        <v>Badr 500 S/S / Zizenia 220 Kv3</v>
      </c>
      <c r="E630">
        <v>5745036</v>
      </c>
      <c r="F630">
        <v>3373685.25</v>
      </c>
      <c r="G630">
        <v>1436259</v>
      </c>
      <c r="H630">
        <v>4809944.25</v>
      </c>
    </row>
    <row r="631" spans="1:8" hidden="1" x14ac:dyDescent="0.3">
      <c r="A631" s="6" t="s">
        <v>746</v>
      </c>
      <c r="B631" s="6" t="s">
        <v>1179</v>
      </c>
      <c r="D631" t="str">
        <f t="shared" si="9"/>
        <v>SHAT Al ARAB 400/132kV SS</v>
      </c>
      <c r="E631">
        <v>98101.83</v>
      </c>
      <c r="F631">
        <v>98101.83</v>
      </c>
      <c r="G631">
        <v>0</v>
      </c>
      <c r="H631">
        <v>98101.83</v>
      </c>
    </row>
    <row r="632" spans="1:8" hidden="1" x14ac:dyDescent="0.3">
      <c r="A632" s="6" t="s">
        <v>741</v>
      </c>
      <c r="B632" s="6" t="s">
        <v>1180</v>
      </c>
      <c r="D632" t="str">
        <f t="shared" si="9"/>
        <v>MAYSAN 400/132kV SS</v>
      </c>
      <c r="E632">
        <v>1205121.23</v>
      </c>
      <c r="F632">
        <v>1205121.23</v>
      </c>
      <c r="G632">
        <v>0</v>
      </c>
      <c r="H632">
        <v>1205121.23</v>
      </c>
    </row>
    <row r="633" spans="1:8" hidden="1" x14ac:dyDescent="0.3">
      <c r="A633" s="6" t="s">
        <v>889</v>
      </c>
      <c r="B633" s="6" t="s">
        <v>1181</v>
      </c>
      <c r="C633" s="6">
        <v>5</v>
      </c>
      <c r="D633" t="str">
        <f t="shared" si="9"/>
        <v>C5 Bridge 2 New Alamein5</v>
      </c>
      <c r="E633">
        <v>3805000</v>
      </c>
      <c r="F633">
        <v>3687050</v>
      </c>
      <c r="G633">
        <v>0</v>
      </c>
      <c r="H633">
        <v>3687050</v>
      </c>
    </row>
    <row r="634" spans="1:8" hidden="1" x14ac:dyDescent="0.3">
      <c r="A634" s="6" t="s">
        <v>516</v>
      </c>
      <c r="B634" s="6" t="s">
        <v>1182</v>
      </c>
      <c r="C634" s="6">
        <v>4</v>
      </c>
      <c r="D634" t="str">
        <f t="shared" si="9"/>
        <v>Ismailiya East Substation4</v>
      </c>
      <c r="E634">
        <v>322973.65000000002</v>
      </c>
      <c r="F634">
        <v>261417.57</v>
      </c>
      <c r="G634">
        <v>26028.98</v>
      </c>
      <c r="H634">
        <v>287446.55</v>
      </c>
    </row>
    <row r="635" spans="1:8" hidden="1" x14ac:dyDescent="0.3">
      <c r="A635" s="6" t="s">
        <v>679</v>
      </c>
      <c r="B635" s="6" t="s">
        <v>1183</v>
      </c>
      <c r="C635" s="6">
        <v>20</v>
      </c>
      <c r="D635" t="str">
        <f t="shared" si="9"/>
        <v>Badr20</v>
      </c>
      <c r="E635">
        <v>18402201.510000002</v>
      </c>
      <c r="F635">
        <v>9946520.0199999996</v>
      </c>
      <c r="G635">
        <v>2760330.08</v>
      </c>
      <c r="H635">
        <v>12706850.1</v>
      </c>
    </row>
    <row r="636" spans="1:8" hidden="1" x14ac:dyDescent="0.3">
      <c r="A636" s="6" t="s">
        <v>339</v>
      </c>
      <c r="B636" s="6" t="s">
        <v>1184</v>
      </c>
      <c r="C636" s="6">
        <v>3</v>
      </c>
      <c r="D636" t="str">
        <f t="shared" si="9"/>
        <v>IKEA Extension MoA3</v>
      </c>
      <c r="E636">
        <v>10066585.310000001</v>
      </c>
      <c r="F636">
        <v>7184168.1699999999</v>
      </c>
      <c r="G636">
        <v>868064.09</v>
      </c>
      <c r="H636">
        <v>8052232.2600000007</v>
      </c>
    </row>
    <row r="637" spans="1:8" hidden="1" x14ac:dyDescent="0.3">
      <c r="A637" s="6" t="s">
        <v>1185</v>
      </c>
      <c r="B637" s="6" t="s">
        <v>1186</v>
      </c>
      <c r="D637" t="str">
        <f t="shared" si="9"/>
        <v>Nuweibaa (Swro)</v>
      </c>
      <c r="E637">
        <v>62581</v>
      </c>
      <c r="F637">
        <v>50064.800000000003</v>
      </c>
      <c r="G637">
        <v>12516.2</v>
      </c>
      <c r="H637">
        <v>62581</v>
      </c>
    </row>
    <row r="638" spans="1:8" hidden="1" x14ac:dyDescent="0.3">
      <c r="A638" s="6" t="s">
        <v>881</v>
      </c>
      <c r="B638" s="6" t="s">
        <v>1187</v>
      </c>
      <c r="C638" s="6">
        <v>6</v>
      </c>
      <c r="D638" t="str">
        <f t="shared" si="9"/>
        <v>Asec Spare-Parts6</v>
      </c>
      <c r="E638">
        <v>180000</v>
      </c>
      <c r="F638">
        <v>73854</v>
      </c>
      <c r="G638">
        <v>51300</v>
      </c>
      <c r="H638">
        <v>125154</v>
      </c>
    </row>
    <row r="639" spans="1:8" hidden="1" x14ac:dyDescent="0.3">
      <c r="A639" s="6" t="s">
        <v>881</v>
      </c>
      <c r="B639" s="6" t="s">
        <v>1188</v>
      </c>
      <c r="C639" s="6">
        <v>5</v>
      </c>
      <c r="D639" t="str">
        <f t="shared" si="9"/>
        <v>Asec Spare-Parts5</v>
      </c>
      <c r="E639">
        <v>616545.06999999995</v>
      </c>
      <c r="F639">
        <v>486959</v>
      </c>
      <c r="G639">
        <v>199827.96</v>
      </c>
      <c r="H639">
        <v>686786.96</v>
      </c>
    </row>
    <row r="640" spans="1:8" hidden="1" x14ac:dyDescent="0.3">
      <c r="A640" s="6" t="s">
        <v>1060</v>
      </c>
      <c r="B640" s="6" t="s">
        <v>1189</v>
      </c>
      <c r="C640" s="6">
        <v>6</v>
      </c>
      <c r="D640" t="str">
        <f t="shared" si="9"/>
        <v>LAYYAH CCPP6</v>
      </c>
      <c r="E640">
        <v>10283760</v>
      </c>
      <c r="F640">
        <v>0</v>
      </c>
      <c r="G640">
        <v>10283760</v>
      </c>
      <c r="H640">
        <v>10283760</v>
      </c>
    </row>
    <row r="641" spans="1:8" hidden="1" x14ac:dyDescent="0.3">
      <c r="A641" s="6" t="s">
        <v>1082</v>
      </c>
      <c r="B641" s="6" t="s">
        <v>1181</v>
      </c>
      <c r="C641" s="6">
        <v>5</v>
      </c>
      <c r="D641" t="str">
        <f t="shared" si="9"/>
        <v>Port Saad Industiral zone5</v>
      </c>
      <c r="E641">
        <v>10439080</v>
      </c>
      <c r="F641">
        <v>10052834.039999999</v>
      </c>
      <c r="G641">
        <v>0</v>
      </c>
      <c r="H641">
        <v>10052834.039999999</v>
      </c>
    </row>
    <row r="642" spans="1:8" hidden="1" x14ac:dyDescent="0.3">
      <c r="A642" s="6" t="s">
        <v>300</v>
      </c>
      <c r="B642" s="6" t="s">
        <v>1190</v>
      </c>
      <c r="C642" s="6">
        <v>19</v>
      </c>
      <c r="D642" t="str">
        <f t="shared" si="9"/>
        <v>CFC Podium 219</v>
      </c>
      <c r="E642">
        <v>20398722.149999999</v>
      </c>
      <c r="F642">
        <v>14008565.699999999</v>
      </c>
      <c r="G642">
        <v>2676327.9500000002</v>
      </c>
      <c r="H642">
        <v>16684893.65</v>
      </c>
    </row>
    <row r="643" spans="1:8" hidden="1" x14ac:dyDescent="0.3">
      <c r="A643" s="6" t="s">
        <v>1052</v>
      </c>
      <c r="B643" s="6" t="s">
        <v>1191</v>
      </c>
      <c r="C643" s="6">
        <v>1</v>
      </c>
      <c r="D643" t="str">
        <f t="shared" ref="D643:D706" si="10">A643&amp;C643</f>
        <v>Latin Quarter- New Alamein1</v>
      </c>
      <c r="E643">
        <v>9564233.6400000006</v>
      </c>
      <c r="F643">
        <v>5246592.96</v>
      </c>
      <c r="G643">
        <v>0</v>
      </c>
      <c r="H643">
        <v>5246592.96</v>
      </c>
    </row>
    <row r="644" spans="1:8" hidden="1" x14ac:dyDescent="0.3">
      <c r="A644" s="6" t="s">
        <v>828</v>
      </c>
      <c r="B644" s="6" t="s">
        <v>1192</v>
      </c>
      <c r="C644" s="6">
        <v>23</v>
      </c>
      <c r="D644" t="str">
        <f t="shared" si="10"/>
        <v>El Boghaz Brigde23</v>
      </c>
      <c r="E644">
        <v>737330.04</v>
      </c>
      <c r="F644">
        <v>141664.58000000002</v>
      </c>
      <c r="G644">
        <v>0</v>
      </c>
      <c r="H644">
        <v>728287.62</v>
      </c>
    </row>
    <row r="645" spans="1:8" hidden="1" x14ac:dyDescent="0.3">
      <c r="A645" s="6" t="s">
        <v>828</v>
      </c>
      <c r="B645" s="6" t="s">
        <v>1193</v>
      </c>
      <c r="C645" s="6">
        <v>24</v>
      </c>
      <c r="D645" t="str">
        <f t="shared" si="10"/>
        <v>El Boghaz Brigde24</v>
      </c>
      <c r="E645">
        <v>801174.20000000007</v>
      </c>
      <c r="F645">
        <v>752488.75</v>
      </c>
      <c r="G645">
        <v>0</v>
      </c>
      <c r="H645">
        <v>752488.75</v>
      </c>
    </row>
    <row r="646" spans="1:8" hidden="1" x14ac:dyDescent="0.3">
      <c r="A646" s="6" t="s">
        <v>1194</v>
      </c>
      <c r="B646" s="6" t="s">
        <v>1083</v>
      </c>
      <c r="C646" s="6">
        <v>1</v>
      </c>
      <c r="D646" t="str">
        <f t="shared" si="10"/>
        <v>Wadi El Natroun1</v>
      </c>
      <c r="E646">
        <v>2585700</v>
      </c>
      <c r="F646">
        <v>2348313.9500000002</v>
      </c>
      <c r="G646">
        <v>0</v>
      </c>
      <c r="H646">
        <v>2348313.9500000002</v>
      </c>
    </row>
    <row r="647" spans="1:8" hidden="1" x14ac:dyDescent="0.3">
      <c r="A647" s="6" t="s">
        <v>1195</v>
      </c>
      <c r="B647" s="6" t="s">
        <v>1181</v>
      </c>
      <c r="C647" s="6">
        <v>5</v>
      </c>
      <c r="D647" t="str">
        <f t="shared" si="10"/>
        <v>Museum of Egyp. Civilization5</v>
      </c>
      <c r="E647">
        <v>1290723.75</v>
      </c>
      <c r="F647">
        <v>1151012.23</v>
      </c>
      <c r="G647">
        <v>0</v>
      </c>
      <c r="H647">
        <v>1151012.2300000002</v>
      </c>
    </row>
    <row r="648" spans="1:8" hidden="1" x14ac:dyDescent="0.3">
      <c r="A648" s="6" t="s">
        <v>1196</v>
      </c>
      <c r="B648" s="6" t="s">
        <v>1197</v>
      </c>
      <c r="C648" s="6">
        <v>2</v>
      </c>
      <c r="D648" t="str">
        <f t="shared" si="10"/>
        <v>ORA Zed Park LOCK&amp;LOAD2</v>
      </c>
      <c r="E648">
        <v>299629.7</v>
      </c>
      <c r="F648">
        <v>264423.20500000002</v>
      </c>
      <c r="G648">
        <v>0</v>
      </c>
      <c r="H648">
        <v>264423.20500000002</v>
      </c>
    </row>
    <row r="649" spans="1:8" hidden="1" x14ac:dyDescent="0.3">
      <c r="A649" s="6" t="s">
        <v>705</v>
      </c>
      <c r="B649" s="6" t="s">
        <v>1198</v>
      </c>
      <c r="D649" t="str">
        <f t="shared" si="10"/>
        <v>Assuit PP  (CP-118)</v>
      </c>
      <c r="E649">
        <v>2659221.9900000002</v>
      </c>
      <c r="F649">
        <v>2346725.0099999998</v>
      </c>
      <c r="G649">
        <v>418827.46</v>
      </c>
      <c r="H649">
        <v>2765552.47</v>
      </c>
    </row>
    <row r="650" spans="1:8" hidden="1" x14ac:dyDescent="0.3">
      <c r="A650" s="6" t="s">
        <v>895</v>
      </c>
      <c r="B650" s="6" t="s">
        <v>1199</v>
      </c>
      <c r="D650" t="str">
        <f t="shared" si="10"/>
        <v>Manshiet Nasser Substation</v>
      </c>
      <c r="E650">
        <v>1019830.46</v>
      </c>
      <c r="F650">
        <v>766362.85</v>
      </c>
      <c r="G650">
        <v>164140.6</v>
      </c>
      <c r="H650">
        <v>930503.44999999984</v>
      </c>
    </row>
    <row r="651" spans="1:8" hidden="1" x14ac:dyDescent="0.3">
      <c r="A651" s="6" t="s">
        <v>1200</v>
      </c>
      <c r="B651" s="6" t="s">
        <v>1201</v>
      </c>
      <c r="C651" s="6">
        <v>7</v>
      </c>
      <c r="D651" t="str">
        <f t="shared" si="10"/>
        <v>marassi inland marina7</v>
      </c>
      <c r="E651">
        <v>1678674.1600000001</v>
      </c>
      <c r="F651">
        <v>2706690.9</v>
      </c>
      <c r="G651">
        <v>0</v>
      </c>
      <c r="H651">
        <v>1437279.1600000001</v>
      </c>
    </row>
    <row r="652" spans="1:8" hidden="1" x14ac:dyDescent="0.3">
      <c r="A652" s="6" t="s">
        <v>1202</v>
      </c>
      <c r="B652" s="6" t="s">
        <v>1203</v>
      </c>
      <c r="C652" s="6">
        <v>22</v>
      </c>
      <c r="D652" t="str">
        <f t="shared" si="10"/>
        <v>Toshka GIS 500 kV22</v>
      </c>
      <c r="E652">
        <v>261121.27</v>
      </c>
      <c r="F652">
        <v>97273.66</v>
      </c>
      <c r="G652">
        <v>68544.33</v>
      </c>
      <c r="H652">
        <v>165817.99</v>
      </c>
    </row>
    <row r="653" spans="1:8" hidden="1" x14ac:dyDescent="0.3">
      <c r="A653" s="6" t="s">
        <v>393</v>
      </c>
      <c r="B653" s="6" t="s">
        <v>1204</v>
      </c>
      <c r="C653" s="6">
        <v>7</v>
      </c>
      <c r="D653" t="str">
        <f t="shared" si="10"/>
        <v>EMAAR-Pkg#162/163- Marassi7</v>
      </c>
      <c r="E653">
        <v>8577630.8300000001</v>
      </c>
      <c r="F653">
        <v>8042168.0415000003</v>
      </c>
      <c r="G653">
        <v>936620.49</v>
      </c>
      <c r="H653">
        <v>8978788.5315000005</v>
      </c>
    </row>
    <row r="654" spans="1:8" hidden="1" x14ac:dyDescent="0.3">
      <c r="A654" s="6" t="s">
        <v>393</v>
      </c>
      <c r="B654" s="6" t="s">
        <v>1205</v>
      </c>
      <c r="C654" s="6">
        <v>6</v>
      </c>
      <c r="D654" t="str">
        <f t="shared" si="10"/>
        <v>EMAAR-Pkg#162/163- Marassi6</v>
      </c>
      <c r="E654">
        <v>5990865.5</v>
      </c>
      <c r="F654">
        <v>4824045.3849999998</v>
      </c>
      <c r="G654">
        <v>617291.93000000005</v>
      </c>
      <c r="H654">
        <v>5441337.3150000004</v>
      </c>
    </row>
    <row r="655" spans="1:8" hidden="1" x14ac:dyDescent="0.3">
      <c r="A655" s="6" t="s">
        <v>339</v>
      </c>
      <c r="B655" s="6" t="s">
        <v>1206</v>
      </c>
      <c r="C655" s="6">
        <v>9</v>
      </c>
      <c r="D655" t="str">
        <f t="shared" si="10"/>
        <v>IKEA Extension MoA9</v>
      </c>
      <c r="E655">
        <v>19195362.400000002</v>
      </c>
      <c r="F655">
        <v>21335051.850000001</v>
      </c>
      <c r="G655">
        <v>7587881.0600000005</v>
      </c>
      <c r="H655">
        <v>28922932.91</v>
      </c>
    </row>
    <row r="656" spans="1:8" hidden="1" x14ac:dyDescent="0.3">
      <c r="A656" s="6" t="s">
        <v>1207</v>
      </c>
      <c r="B656" s="6" t="s">
        <v>1208</v>
      </c>
      <c r="C656" s="6">
        <v>1</v>
      </c>
      <c r="D656" t="str">
        <f t="shared" si="10"/>
        <v>Juba PV1</v>
      </c>
      <c r="E656">
        <v>20000000</v>
      </c>
      <c r="F656">
        <v>20000000</v>
      </c>
      <c r="G656">
        <v>0</v>
      </c>
      <c r="H656">
        <v>20000000</v>
      </c>
    </row>
    <row r="657" spans="1:8" hidden="1" x14ac:dyDescent="0.3">
      <c r="A657" s="6" t="s">
        <v>559</v>
      </c>
      <c r="B657" s="6" t="s">
        <v>1209</v>
      </c>
      <c r="C657" s="6">
        <v>6</v>
      </c>
      <c r="D657" t="str">
        <f t="shared" si="10"/>
        <v>Beni Seuf - 3586</v>
      </c>
      <c r="E657">
        <v>7338147.5199999996</v>
      </c>
      <c r="F657">
        <v>6524020</v>
      </c>
      <c r="G657">
        <v>1106466.8</v>
      </c>
      <c r="H657">
        <v>7630486.7999999998</v>
      </c>
    </row>
    <row r="658" spans="1:8" hidden="1" x14ac:dyDescent="0.3">
      <c r="A658" s="6" t="s">
        <v>381</v>
      </c>
      <c r="B658" s="6" t="s">
        <v>1210</v>
      </c>
      <c r="C658" s="6">
        <v>7</v>
      </c>
      <c r="D658" t="str">
        <f t="shared" si="10"/>
        <v>ESU Ph2-Enabling &amp; Struc7</v>
      </c>
      <c r="E658">
        <v>56805725.810000002</v>
      </c>
      <c r="F658">
        <v>25755604.806499999</v>
      </c>
      <c r="G658">
        <v>5532944.21</v>
      </c>
      <c r="H658">
        <v>31288549.0165</v>
      </c>
    </row>
    <row r="659" spans="1:8" hidden="1" x14ac:dyDescent="0.3">
      <c r="A659" s="6" t="s">
        <v>743</v>
      </c>
      <c r="B659" s="6" t="s">
        <v>1211</v>
      </c>
      <c r="D659" t="str">
        <f t="shared" si="10"/>
        <v>MOTHANA 400/132kV SS</v>
      </c>
      <c r="E659">
        <v>2954651.2900000005</v>
      </c>
      <c r="F659">
        <v>2954651.29</v>
      </c>
      <c r="G659">
        <v>0</v>
      </c>
      <c r="H659">
        <v>2954651.2900000005</v>
      </c>
    </row>
    <row r="660" spans="1:8" hidden="1" x14ac:dyDescent="0.3">
      <c r="A660" s="6" t="s">
        <v>567</v>
      </c>
      <c r="B660" s="6" t="s">
        <v>1212</v>
      </c>
      <c r="C660" s="6">
        <v>2</v>
      </c>
      <c r="D660" t="str">
        <f t="shared" si="10"/>
        <v>Kayan 3 New Cairo Capital City2</v>
      </c>
      <c r="E660">
        <v>48674390.5</v>
      </c>
      <c r="F660">
        <v>32946170</v>
      </c>
      <c r="G660">
        <v>10982056.5</v>
      </c>
      <c r="H660">
        <v>43928226.5</v>
      </c>
    </row>
    <row r="661" spans="1:8" hidden="1" x14ac:dyDescent="0.3">
      <c r="A661" s="6" t="s">
        <v>300</v>
      </c>
      <c r="B661" s="6" t="s">
        <v>1213</v>
      </c>
      <c r="C661" s="6">
        <v>22</v>
      </c>
      <c r="D661" t="str">
        <f t="shared" si="10"/>
        <v>CFC Podium 222</v>
      </c>
      <c r="E661">
        <v>19833699.329999998</v>
      </c>
      <c r="F661">
        <v>13410069.82</v>
      </c>
      <c r="G661">
        <v>2562732.7340000002</v>
      </c>
      <c r="H661">
        <v>15972802.554</v>
      </c>
    </row>
    <row r="662" spans="1:8" hidden="1" x14ac:dyDescent="0.3">
      <c r="A662" s="6" t="s">
        <v>300</v>
      </c>
      <c r="B662" s="6" t="s">
        <v>1214</v>
      </c>
      <c r="C662" s="6">
        <v>2</v>
      </c>
      <c r="D662" t="str">
        <f t="shared" si="10"/>
        <v>CFC Podium 22</v>
      </c>
      <c r="E662">
        <v>15707266.4</v>
      </c>
      <c r="F662">
        <v>17105451.149999999</v>
      </c>
      <c r="G662">
        <v>2038078.37</v>
      </c>
      <c r="H662">
        <v>19143529.52</v>
      </c>
    </row>
    <row r="663" spans="1:8" hidden="1" x14ac:dyDescent="0.3">
      <c r="A663" s="6" t="s">
        <v>311</v>
      </c>
      <c r="B663" s="6" t="s">
        <v>1215</v>
      </c>
      <c r="C663" s="6">
        <v>12</v>
      </c>
      <c r="D663" t="str">
        <f t="shared" si="10"/>
        <v>DPW Onshore Port &amp; Terminal12</v>
      </c>
      <c r="E663">
        <v>148210852.69</v>
      </c>
      <c r="F663">
        <v>109675422.28</v>
      </c>
      <c r="G663">
        <v>22231627.899999999</v>
      </c>
      <c r="H663">
        <v>131907050.18000001</v>
      </c>
    </row>
    <row r="664" spans="1:8" hidden="1" x14ac:dyDescent="0.3">
      <c r="A664" s="6" t="s">
        <v>9</v>
      </c>
      <c r="B664" s="6" t="s">
        <v>1216</v>
      </c>
      <c r="C664" s="6">
        <v>27</v>
      </c>
      <c r="D664" t="str">
        <f t="shared" si="10"/>
        <v>Royal City27</v>
      </c>
      <c r="E664">
        <v>23615681.469999999</v>
      </c>
      <c r="F664">
        <v>11636419.899999999</v>
      </c>
      <c r="G664">
        <v>5597473.2999999998</v>
      </c>
      <c r="H664">
        <v>17233893.199999999</v>
      </c>
    </row>
    <row r="665" spans="1:8" hidden="1" x14ac:dyDescent="0.3">
      <c r="A665" s="6" t="s">
        <v>1217</v>
      </c>
      <c r="B665" s="6" t="s">
        <v>1127</v>
      </c>
      <c r="C665" s="6">
        <v>2</v>
      </c>
      <c r="D665" t="str">
        <f t="shared" si="10"/>
        <v>Elmaragha Bridge - Sohag2</v>
      </c>
      <c r="E665">
        <v>252646.15384615384</v>
      </c>
      <c r="F665">
        <v>451363.5</v>
      </c>
      <c r="G665">
        <v>0</v>
      </c>
      <c r="H665">
        <v>224855.07692307694</v>
      </c>
    </row>
    <row r="666" spans="1:8" hidden="1" x14ac:dyDescent="0.3">
      <c r="A666" s="6" t="s">
        <v>1218</v>
      </c>
      <c r="B666" s="6" t="s">
        <v>1219</v>
      </c>
      <c r="D666" t="str">
        <f t="shared" si="10"/>
        <v>Multi Sport Hall</v>
      </c>
      <c r="E666">
        <v>456945</v>
      </c>
      <c r="F666">
        <v>406681.05</v>
      </c>
      <c r="G666">
        <v>0</v>
      </c>
      <c r="H666">
        <v>406681.05</v>
      </c>
    </row>
    <row r="667" spans="1:8" hidden="1" x14ac:dyDescent="0.3">
      <c r="A667" s="6" t="s">
        <v>1220</v>
      </c>
      <c r="B667" s="6" t="s">
        <v>1221</v>
      </c>
      <c r="D667" t="str">
        <f t="shared" si="10"/>
        <v>Villa Fabio</v>
      </c>
      <c r="E667">
        <v>76131.460000000006</v>
      </c>
      <c r="F667">
        <v>62300</v>
      </c>
      <c r="G667">
        <v>10262.51</v>
      </c>
      <c r="H667">
        <v>72562.509999999995</v>
      </c>
    </row>
    <row r="668" spans="1:8" hidden="1" x14ac:dyDescent="0.3">
      <c r="A668" s="6" t="s">
        <v>1220</v>
      </c>
      <c r="B668" s="6" t="s">
        <v>1222</v>
      </c>
      <c r="D668" t="str">
        <f t="shared" si="10"/>
        <v>Villa Fabio</v>
      </c>
      <c r="E668">
        <v>39737.49</v>
      </c>
      <c r="F668">
        <v>0</v>
      </c>
      <c r="G668">
        <v>39737.49</v>
      </c>
      <c r="H668">
        <v>39737.49</v>
      </c>
    </row>
    <row r="669" spans="1:8" hidden="1" x14ac:dyDescent="0.3">
      <c r="A669" s="6" t="s">
        <v>1223</v>
      </c>
      <c r="B669" s="6" t="s">
        <v>1224</v>
      </c>
      <c r="D669" t="str">
        <f t="shared" si="10"/>
        <v>Ministries Building ROOF</v>
      </c>
      <c r="E669">
        <v>216236.09</v>
      </c>
      <c r="F669">
        <v>203261.93</v>
      </c>
      <c r="G669">
        <v>0</v>
      </c>
      <c r="H669">
        <v>203261.93</v>
      </c>
    </row>
    <row r="670" spans="1:8" hidden="1" x14ac:dyDescent="0.3">
      <c r="A670" s="6" t="s">
        <v>1225</v>
      </c>
      <c r="B670" s="6" t="s">
        <v>1226</v>
      </c>
      <c r="C670" s="6">
        <v>2</v>
      </c>
      <c r="D670" t="str">
        <f t="shared" si="10"/>
        <v>Rail Way Tunnel Zagazig2</v>
      </c>
      <c r="E670">
        <v>552520</v>
      </c>
      <c r="F670">
        <v>514948.64</v>
      </c>
      <c r="G670">
        <v>0</v>
      </c>
      <c r="H670">
        <v>514948.64</v>
      </c>
    </row>
    <row r="671" spans="1:8" hidden="1" x14ac:dyDescent="0.3">
      <c r="A671" s="6" t="s">
        <v>1227</v>
      </c>
      <c r="B671" s="6" t="s">
        <v>916</v>
      </c>
      <c r="C671" s="6">
        <v>3</v>
      </c>
      <c r="D671" t="str">
        <f t="shared" si="10"/>
        <v>Maspiro Towers3</v>
      </c>
      <c r="E671">
        <v>538200</v>
      </c>
      <c r="F671">
        <v>532818</v>
      </c>
      <c r="G671">
        <v>0</v>
      </c>
      <c r="H671">
        <v>533894.40000000002</v>
      </c>
    </row>
    <row r="672" spans="1:8" hidden="1" x14ac:dyDescent="0.3">
      <c r="A672" s="6" t="s">
        <v>980</v>
      </c>
      <c r="B672" s="6" t="s">
        <v>1228</v>
      </c>
      <c r="C672" s="6">
        <v>5</v>
      </c>
      <c r="D672" t="str">
        <f t="shared" si="10"/>
        <v>Canal Sugar OHTL5</v>
      </c>
      <c r="E672">
        <v>7293163.419999999</v>
      </c>
      <c r="F672">
        <v>5761599.1100000003</v>
      </c>
      <c r="G672">
        <v>1093974.51</v>
      </c>
      <c r="H672">
        <v>6855573.6200000001</v>
      </c>
    </row>
    <row r="673" spans="1:8" hidden="1" x14ac:dyDescent="0.3">
      <c r="A673" s="6" t="s">
        <v>516</v>
      </c>
      <c r="B673" s="6" t="s">
        <v>1229</v>
      </c>
      <c r="C673" s="6">
        <v>1</v>
      </c>
      <c r="D673" t="str">
        <f t="shared" si="10"/>
        <v>Ismailiya East Substation1</v>
      </c>
      <c r="E673">
        <v>244285</v>
      </c>
      <c r="F673">
        <v>241842.15</v>
      </c>
      <c r="G673">
        <v>0</v>
      </c>
      <c r="H673">
        <v>241842.14999999997</v>
      </c>
    </row>
    <row r="674" spans="1:8" hidden="1" x14ac:dyDescent="0.3">
      <c r="A674" s="6" t="s">
        <v>722</v>
      </c>
      <c r="B674" s="6" t="s">
        <v>1230</v>
      </c>
      <c r="C674" s="6">
        <v>29</v>
      </c>
      <c r="D674" t="str">
        <f t="shared" si="10"/>
        <v>Marsa Matrouh 500KV29</v>
      </c>
      <c r="E674">
        <v>31843663.25</v>
      </c>
      <c r="F674">
        <v>22408230.010000002</v>
      </c>
      <c r="G674">
        <v>3343584.64</v>
      </c>
      <c r="H674">
        <v>25751814.649999995</v>
      </c>
    </row>
    <row r="675" spans="1:8" hidden="1" x14ac:dyDescent="0.3">
      <c r="A675" s="6" t="s">
        <v>722</v>
      </c>
      <c r="B675" s="6" t="s">
        <v>1231</v>
      </c>
      <c r="C675" s="6">
        <v>25</v>
      </c>
      <c r="D675" t="str">
        <f t="shared" si="10"/>
        <v>Marsa Matrouh 500KV25</v>
      </c>
      <c r="E675">
        <v>36010234.619999997</v>
      </c>
      <c r="F675">
        <v>31454945.040000003</v>
      </c>
      <c r="G675">
        <v>3781074.64</v>
      </c>
      <c r="H675">
        <v>35236019.68</v>
      </c>
    </row>
    <row r="676" spans="1:8" hidden="1" x14ac:dyDescent="0.3">
      <c r="A676" s="6" t="s">
        <v>393</v>
      </c>
      <c r="B676" s="6" t="s">
        <v>1232</v>
      </c>
      <c r="C676" s="6">
        <v>19</v>
      </c>
      <c r="D676" t="str">
        <f t="shared" si="10"/>
        <v>EMAAR-Pkg#162/163- Marassi19</v>
      </c>
      <c r="E676">
        <v>9320216.4900000002</v>
      </c>
      <c r="F676">
        <v>8474286.4544999991</v>
      </c>
      <c r="G676">
        <v>2317036.86</v>
      </c>
      <c r="H676">
        <v>10791323.314500002</v>
      </c>
    </row>
    <row r="677" spans="1:8" hidden="1" x14ac:dyDescent="0.3">
      <c r="A677" s="6" t="s">
        <v>393</v>
      </c>
      <c r="B677" s="6" t="s">
        <v>1233</v>
      </c>
      <c r="C677" s="6">
        <v>17</v>
      </c>
      <c r="D677" t="str">
        <f t="shared" si="10"/>
        <v>EMAAR-Pkg#162/163- Marassi17</v>
      </c>
      <c r="E677">
        <v>5496981.7999999998</v>
      </c>
      <c r="F677">
        <v>2625202.88</v>
      </c>
      <c r="G677">
        <v>717782.18</v>
      </c>
      <c r="H677">
        <v>3342985.06</v>
      </c>
    </row>
    <row r="678" spans="1:8" hidden="1" x14ac:dyDescent="0.3">
      <c r="A678" s="6" t="s">
        <v>393</v>
      </c>
      <c r="B678" s="6" t="s">
        <v>1234</v>
      </c>
      <c r="C678" s="6">
        <v>1</v>
      </c>
      <c r="D678" t="str">
        <f t="shared" si="10"/>
        <v>EMAAR-Pkg#162/163- Marassi1</v>
      </c>
      <c r="E678">
        <v>1493908.79</v>
      </c>
      <c r="F678">
        <v>1068966.4295000001</v>
      </c>
      <c r="G678">
        <v>313720.84999999998</v>
      </c>
      <c r="H678">
        <v>1382687.2794999999</v>
      </c>
    </row>
    <row r="679" spans="1:8" hidden="1" x14ac:dyDescent="0.3">
      <c r="A679" s="6" t="s">
        <v>1235</v>
      </c>
      <c r="B679" s="6" t="s">
        <v>1236</v>
      </c>
      <c r="D679" t="str">
        <f t="shared" si="10"/>
        <v>Vila Palm Hills</v>
      </c>
      <c r="E679">
        <v>65347.64</v>
      </c>
      <c r="F679">
        <v>3900</v>
      </c>
      <c r="G679">
        <v>50000</v>
      </c>
      <c r="H679">
        <v>53900</v>
      </c>
    </row>
    <row r="680" spans="1:8" hidden="1" x14ac:dyDescent="0.3">
      <c r="A680" s="6" t="s">
        <v>722</v>
      </c>
      <c r="B680" s="6" t="s">
        <v>1237</v>
      </c>
      <c r="C680" s="6">
        <v>26</v>
      </c>
      <c r="D680" t="str">
        <f t="shared" si="10"/>
        <v>Marsa Matrouh 500KV26</v>
      </c>
      <c r="E680">
        <v>624.47</v>
      </c>
      <c r="F680">
        <v>369.79</v>
      </c>
      <c r="G680">
        <v>0</v>
      </c>
      <c r="H680">
        <v>369.79</v>
      </c>
    </row>
    <row r="681" spans="1:8" hidden="1" x14ac:dyDescent="0.3">
      <c r="A681" s="6" t="s">
        <v>391</v>
      </c>
      <c r="B681" s="6" t="s">
        <v>1238</v>
      </c>
      <c r="C681" s="6">
        <v>14</v>
      </c>
      <c r="D681" t="str">
        <f t="shared" si="10"/>
        <v>EMAAR-PKG# 144, Marassi14</v>
      </c>
      <c r="E681">
        <v>10733689.109999999</v>
      </c>
      <c r="F681">
        <v>10786798.0055</v>
      </c>
      <c r="G681">
        <v>38643.69</v>
      </c>
      <c r="H681">
        <v>10825441.695499999</v>
      </c>
    </row>
    <row r="682" spans="1:8" hidden="1" x14ac:dyDescent="0.3">
      <c r="A682" s="6" t="s">
        <v>331</v>
      </c>
      <c r="B682" s="6" t="s">
        <v>1239</v>
      </c>
      <c r="C682" s="6">
        <v>3</v>
      </c>
      <c r="D682" t="str">
        <f t="shared" si="10"/>
        <v>DoubleTree Mangroovy ElGouna3</v>
      </c>
      <c r="E682">
        <v>424545</v>
      </c>
      <c r="F682">
        <v>441526.8</v>
      </c>
      <c r="G682">
        <v>0</v>
      </c>
      <c r="H682">
        <v>441526.8</v>
      </c>
    </row>
    <row r="683" spans="1:8" hidden="1" x14ac:dyDescent="0.3">
      <c r="A683" s="6" t="s">
        <v>722</v>
      </c>
      <c r="B683" s="6" t="s">
        <v>1240</v>
      </c>
      <c r="C683" s="6">
        <v>65</v>
      </c>
      <c r="D683" t="str">
        <f t="shared" si="10"/>
        <v>Marsa Matrouh 500KV65</v>
      </c>
      <c r="E683">
        <v>6452201.1299999999</v>
      </c>
      <c r="F683">
        <v>4619780.78</v>
      </c>
      <c r="G683">
        <v>677481.12</v>
      </c>
      <c r="H683">
        <v>5297261.9000000004</v>
      </c>
    </row>
    <row r="684" spans="1:8" hidden="1" x14ac:dyDescent="0.3">
      <c r="A684" s="6" t="s">
        <v>722</v>
      </c>
      <c r="B684" s="6" t="s">
        <v>1241</v>
      </c>
      <c r="C684" s="6">
        <v>63</v>
      </c>
      <c r="D684" t="str">
        <f t="shared" si="10"/>
        <v>Marsa Matrouh 500KV63</v>
      </c>
      <c r="E684">
        <v>16797542.59</v>
      </c>
      <c r="F684">
        <v>14672652.310000001</v>
      </c>
      <c r="G684">
        <v>1763741.97</v>
      </c>
      <c r="H684">
        <v>16436394.279999999</v>
      </c>
    </row>
    <row r="685" spans="1:8" hidden="1" x14ac:dyDescent="0.3">
      <c r="A685" s="6" t="s">
        <v>754</v>
      </c>
      <c r="B685" s="6" t="s">
        <v>1242</v>
      </c>
      <c r="C685" s="6">
        <v>3</v>
      </c>
      <c r="D685" t="str">
        <f t="shared" si="10"/>
        <v>Ministries Buildings3</v>
      </c>
      <c r="E685">
        <v>27623195.09</v>
      </c>
      <c r="F685">
        <v>7792410</v>
      </c>
      <c r="G685">
        <v>2137092.65</v>
      </c>
      <c r="H685">
        <v>24929511.5</v>
      </c>
    </row>
    <row r="686" spans="1:8" hidden="1" x14ac:dyDescent="0.3">
      <c r="A686" s="6" t="s">
        <v>1243</v>
      </c>
      <c r="B686" s="6" t="s">
        <v>1244</v>
      </c>
      <c r="D686" t="str">
        <f t="shared" si="10"/>
        <v>Sodic East</v>
      </c>
      <c r="E686">
        <v>282795.84000000003</v>
      </c>
      <c r="F686">
        <v>149855.37</v>
      </c>
      <c r="G686">
        <v>98978.54</v>
      </c>
      <c r="H686">
        <v>248833.91</v>
      </c>
    </row>
    <row r="687" spans="1:8" hidden="1" x14ac:dyDescent="0.3">
      <c r="A687" s="6" t="s">
        <v>1243</v>
      </c>
      <c r="B687" s="6" t="s">
        <v>1245</v>
      </c>
      <c r="D687" t="str">
        <f t="shared" si="10"/>
        <v>Sodic East</v>
      </c>
      <c r="E687">
        <v>55306.44</v>
      </c>
      <c r="F687">
        <v>33499.57</v>
      </c>
      <c r="G687">
        <v>19357.25</v>
      </c>
      <c r="H687">
        <v>52856.82</v>
      </c>
    </row>
    <row r="688" spans="1:8" hidden="1" x14ac:dyDescent="0.3">
      <c r="A688" s="6" t="s">
        <v>746</v>
      </c>
      <c r="B688" s="6" t="s">
        <v>1246</v>
      </c>
      <c r="D688" t="str">
        <f t="shared" si="10"/>
        <v>SHAT Al ARAB 400/132kV SS</v>
      </c>
      <c r="E688">
        <v>218382.25</v>
      </c>
      <c r="F688">
        <v>218382.25</v>
      </c>
      <c r="G688">
        <v>0</v>
      </c>
      <c r="H688">
        <v>218382.25</v>
      </c>
    </row>
    <row r="689" spans="1:8" hidden="1" x14ac:dyDescent="0.3">
      <c r="A689" s="6" t="s">
        <v>1247</v>
      </c>
      <c r="B689" s="6" t="s">
        <v>1248</v>
      </c>
      <c r="D689" t="str">
        <f t="shared" si="10"/>
        <v>SHATRA 400/132kV SS</v>
      </c>
      <c r="E689">
        <v>68245.97</v>
      </c>
      <c r="F689">
        <v>68245.97</v>
      </c>
      <c r="G689">
        <v>0</v>
      </c>
      <c r="H689">
        <v>68245.97</v>
      </c>
    </row>
    <row r="690" spans="1:8" hidden="1" x14ac:dyDescent="0.3">
      <c r="A690" s="6" t="s">
        <v>1247</v>
      </c>
      <c r="B690" s="6" t="s">
        <v>1249</v>
      </c>
      <c r="D690" t="str">
        <f t="shared" si="10"/>
        <v>SHATRA 400/132kV SS</v>
      </c>
      <c r="E690">
        <v>925089.06</v>
      </c>
      <c r="F690">
        <v>925089.06</v>
      </c>
      <c r="G690">
        <v>0</v>
      </c>
      <c r="H690">
        <v>925089.06</v>
      </c>
    </row>
    <row r="691" spans="1:8" hidden="1" x14ac:dyDescent="0.3">
      <c r="A691" s="6" t="s">
        <v>741</v>
      </c>
      <c r="B691" s="6" t="s">
        <v>1250</v>
      </c>
      <c r="D691" t="str">
        <f t="shared" si="10"/>
        <v>MAYSAN 400/132kV SS</v>
      </c>
      <c r="E691">
        <v>419711.08</v>
      </c>
      <c r="F691">
        <v>419711.08</v>
      </c>
      <c r="G691">
        <v>0</v>
      </c>
      <c r="H691">
        <v>419711.08</v>
      </c>
    </row>
    <row r="692" spans="1:8" hidden="1" x14ac:dyDescent="0.3">
      <c r="A692" s="6" t="s">
        <v>743</v>
      </c>
      <c r="B692" s="6" t="s">
        <v>1251</v>
      </c>
      <c r="D692" t="str">
        <f t="shared" si="10"/>
        <v>MOTHANA 400/132kV SS</v>
      </c>
      <c r="E692">
        <v>130535.22</v>
      </c>
      <c r="F692">
        <v>130535.22</v>
      </c>
      <c r="G692">
        <v>0</v>
      </c>
      <c r="H692">
        <v>130535.22</v>
      </c>
    </row>
    <row r="693" spans="1:8" hidden="1" x14ac:dyDescent="0.3">
      <c r="A693" s="6" t="s">
        <v>743</v>
      </c>
      <c r="B693" s="6" t="s">
        <v>1252</v>
      </c>
      <c r="D693" t="str">
        <f t="shared" si="10"/>
        <v>MOTHANA 400/132kV SS</v>
      </c>
      <c r="E693">
        <v>30918.9</v>
      </c>
      <c r="F693">
        <v>30918.9</v>
      </c>
      <c r="G693">
        <v>0</v>
      </c>
      <c r="H693">
        <v>30918.9</v>
      </c>
    </row>
    <row r="694" spans="1:8" hidden="1" x14ac:dyDescent="0.3">
      <c r="A694" s="6" t="s">
        <v>754</v>
      </c>
      <c r="B694" s="6" t="s">
        <v>1253</v>
      </c>
      <c r="D694" t="str">
        <f t="shared" si="10"/>
        <v>Ministries Buildings</v>
      </c>
      <c r="E694">
        <v>1326870</v>
      </c>
      <c r="F694">
        <v>965552</v>
      </c>
      <c r="G694">
        <v>83450.899999999994</v>
      </c>
      <c r="H694">
        <v>1049002.8999999999</v>
      </c>
    </row>
    <row r="695" spans="1:8" hidden="1" x14ac:dyDescent="0.3">
      <c r="A695" s="6" t="s">
        <v>1254</v>
      </c>
      <c r="B695" s="6" t="s">
        <v>1255</v>
      </c>
      <c r="D695" t="str">
        <f t="shared" si="10"/>
        <v>Miscellaneous Projects</v>
      </c>
      <c r="E695">
        <v>114320.62</v>
      </c>
      <c r="F695">
        <v>126895.89</v>
      </c>
      <c r="G695">
        <v>0</v>
      </c>
      <c r="H695">
        <v>126895.89</v>
      </c>
    </row>
    <row r="696" spans="1:8" hidden="1" x14ac:dyDescent="0.3">
      <c r="A696" s="6" t="s">
        <v>337</v>
      </c>
      <c r="B696" s="6" t="s">
        <v>1256</v>
      </c>
      <c r="C696" s="6">
        <v>8</v>
      </c>
      <c r="D696" t="str">
        <f t="shared" si="10"/>
        <v>HyperOne Zayed Extension8</v>
      </c>
      <c r="E696">
        <v>7092750.29</v>
      </c>
      <c r="F696">
        <v>3276433</v>
      </c>
      <c r="G696">
        <v>1789290</v>
      </c>
      <c r="H696">
        <v>5371325.3399999999</v>
      </c>
    </row>
    <row r="697" spans="1:8" hidden="1" x14ac:dyDescent="0.3">
      <c r="A697" s="6" t="s">
        <v>847</v>
      </c>
      <c r="B697" s="6" t="s">
        <v>1257</v>
      </c>
      <c r="C697" s="6">
        <v>25</v>
      </c>
      <c r="D697" t="str">
        <f t="shared" si="10"/>
        <v>AWEER POWER STATION 'H' Phase25</v>
      </c>
      <c r="E697">
        <v>226423.5</v>
      </c>
      <c r="F697">
        <v>237672.87</v>
      </c>
      <c r="G697">
        <v>0</v>
      </c>
      <c r="H697">
        <v>237672.87</v>
      </c>
    </row>
    <row r="698" spans="1:8" hidden="1" x14ac:dyDescent="0.3">
      <c r="A698" s="6" t="s">
        <v>1243</v>
      </c>
      <c r="B698" s="6" t="s">
        <v>1258</v>
      </c>
      <c r="D698" t="str">
        <f t="shared" si="10"/>
        <v>Sodic East</v>
      </c>
      <c r="E698">
        <v>99314.4</v>
      </c>
      <c r="F698">
        <v>51848.840000000004</v>
      </c>
      <c r="G698">
        <v>34760.04</v>
      </c>
      <c r="H698">
        <v>86608.88</v>
      </c>
    </row>
    <row r="699" spans="1:8" hidden="1" x14ac:dyDescent="0.3">
      <c r="A699" s="6" t="s">
        <v>1259</v>
      </c>
      <c r="B699" s="6" t="s">
        <v>1260</v>
      </c>
      <c r="C699" s="6">
        <v>11</v>
      </c>
      <c r="D699" t="str">
        <f t="shared" si="10"/>
        <v>Air Defence College11</v>
      </c>
      <c r="E699">
        <v>190510.19999999998</v>
      </c>
      <c r="F699">
        <v>0.2</v>
      </c>
      <c r="G699">
        <v>0</v>
      </c>
      <c r="H699">
        <v>190510.19999999998</v>
      </c>
    </row>
    <row r="700" spans="1:8" hidden="1" x14ac:dyDescent="0.3">
      <c r="A700" s="6" t="s">
        <v>9</v>
      </c>
      <c r="B700" s="6" t="s">
        <v>1261</v>
      </c>
      <c r="C700" s="6">
        <v>28</v>
      </c>
      <c r="D700" t="str">
        <f t="shared" si="10"/>
        <v>Royal City28</v>
      </c>
      <c r="E700">
        <v>18900076.140000001</v>
      </c>
      <c r="F700">
        <v>10500306.76</v>
      </c>
      <c r="G700">
        <v>4655389.5</v>
      </c>
      <c r="H700">
        <v>15155696.260000002</v>
      </c>
    </row>
    <row r="701" spans="1:8" hidden="1" x14ac:dyDescent="0.3">
      <c r="A701" s="6" t="s">
        <v>381</v>
      </c>
      <c r="B701" s="6" t="s">
        <v>1262</v>
      </c>
      <c r="C701" s="6">
        <v>1</v>
      </c>
      <c r="D701" t="str">
        <f t="shared" si="10"/>
        <v>ESU Ph2-Enabling &amp; Struc1</v>
      </c>
      <c r="E701">
        <v>11716231.9</v>
      </c>
      <c r="F701">
        <v>15636298.9</v>
      </c>
      <c r="G701">
        <v>3410819.37</v>
      </c>
      <c r="H701">
        <v>39047118.270000003</v>
      </c>
    </row>
    <row r="702" spans="1:8" hidden="1" x14ac:dyDescent="0.3">
      <c r="A702" s="6" t="s">
        <v>420</v>
      </c>
      <c r="B702" s="6" t="s">
        <v>1263</v>
      </c>
      <c r="C702" s="6">
        <v>13</v>
      </c>
      <c r="D702" t="str">
        <f t="shared" si="10"/>
        <v>EDNC Retail &amp; Offices Civil13</v>
      </c>
      <c r="E702">
        <v>15752551.189999999</v>
      </c>
      <c r="F702">
        <v>13698867.909499999</v>
      </c>
      <c r="G702">
        <v>1739779.19</v>
      </c>
      <c r="H702">
        <v>15438647.0995</v>
      </c>
    </row>
    <row r="703" spans="1:8" hidden="1" x14ac:dyDescent="0.3">
      <c r="A703" s="6" t="s">
        <v>448</v>
      </c>
      <c r="B703" s="6" t="s">
        <v>1264</v>
      </c>
      <c r="D703" t="str">
        <f t="shared" si="10"/>
        <v>Cameron EDC</v>
      </c>
      <c r="E703">
        <v>69315041.939999998</v>
      </c>
      <c r="F703">
        <v>33157520.969999999</v>
      </c>
      <c r="G703">
        <v>0</v>
      </c>
      <c r="H703">
        <v>36157520.969999999</v>
      </c>
    </row>
    <row r="704" spans="1:8" hidden="1" x14ac:dyDescent="0.3">
      <c r="A704" s="6" t="s">
        <v>311</v>
      </c>
      <c r="B704" s="6" t="s">
        <v>1265</v>
      </c>
      <c r="C704" s="6">
        <v>13</v>
      </c>
      <c r="D704" t="str">
        <f t="shared" si="10"/>
        <v>DPW Onshore Port &amp; Terminal13</v>
      </c>
      <c r="E704">
        <v>124566873.87</v>
      </c>
      <c r="F704">
        <v>92179486</v>
      </c>
      <c r="G704">
        <v>18685031.079999998</v>
      </c>
      <c r="H704">
        <v>110864517.08</v>
      </c>
    </row>
    <row r="705" spans="1:8" hidden="1" x14ac:dyDescent="0.3">
      <c r="A705" s="6" t="s">
        <v>1266</v>
      </c>
      <c r="B705" s="6" t="s">
        <v>1267</v>
      </c>
      <c r="C705" s="6">
        <v>6</v>
      </c>
      <c r="D705" t="str">
        <f t="shared" si="10"/>
        <v>Angola Emergency fast-track6</v>
      </c>
      <c r="E705">
        <v>6921724.6599999974</v>
      </c>
      <c r="F705">
        <v>5075026.7799999993</v>
      </c>
      <c r="G705">
        <v>0</v>
      </c>
      <c r="H705">
        <v>5075026.78</v>
      </c>
    </row>
    <row r="706" spans="1:8" hidden="1" x14ac:dyDescent="0.3">
      <c r="A706" s="6" t="s">
        <v>393</v>
      </c>
      <c r="B706" s="6" t="s">
        <v>1268</v>
      </c>
      <c r="C706" s="6">
        <v>2</v>
      </c>
      <c r="D706" t="str">
        <f t="shared" si="10"/>
        <v>EMAAR-Pkg#162/163- Marassi2</v>
      </c>
      <c r="E706">
        <v>8785942</v>
      </c>
      <c r="F706">
        <v>7794726.5299999993</v>
      </c>
      <c r="G706">
        <v>997481.89</v>
      </c>
      <c r="H706">
        <v>8792208.4199999999</v>
      </c>
    </row>
    <row r="707" spans="1:8" hidden="1" x14ac:dyDescent="0.3">
      <c r="A707" s="6" t="s">
        <v>847</v>
      </c>
      <c r="B707" s="6" t="s">
        <v>1269</v>
      </c>
      <c r="C707" s="6">
        <v>36</v>
      </c>
      <c r="D707" t="str">
        <f t="shared" ref="D707:D770" si="11">A707&amp;C707</f>
        <v>AWEER POWER STATION 'H' Phase36</v>
      </c>
      <c r="E707">
        <v>402668.77</v>
      </c>
      <c r="F707">
        <v>353309.75199999998</v>
      </c>
      <c r="G707">
        <v>44740.97</v>
      </c>
      <c r="H707">
        <v>398050.72200000001</v>
      </c>
    </row>
    <row r="708" spans="1:8" hidden="1" x14ac:dyDescent="0.3">
      <c r="A708" s="6" t="s">
        <v>389</v>
      </c>
      <c r="B708" s="6" t="s">
        <v>1270</v>
      </c>
      <c r="C708" s="6">
        <v>13</v>
      </c>
      <c r="D708" t="str">
        <f t="shared" si="11"/>
        <v>EMAAR-PKG# 101-UPTOWN13</v>
      </c>
      <c r="E708">
        <v>2584477.67</v>
      </c>
      <c r="F708">
        <v>1246695.2535000001</v>
      </c>
      <c r="G708">
        <v>598182.26</v>
      </c>
      <c r="H708">
        <v>1844877.5134999999</v>
      </c>
    </row>
    <row r="709" spans="1:8" hidden="1" x14ac:dyDescent="0.3">
      <c r="A709" s="6" t="s">
        <v>1082</v>
      </c>
      <c r="B709" s="6" t="s">
        <v>1271</v>
      </c>
      <c r="C709" s="6">
        <v>8</v>
      </c>
      <c r="D709" t="str">
        <f t="shared" si="11"/>
        <v>Port Saad Industiral zone8</v>
      </c>
      <c r="E709">
        <v>66900</v>
      </c>
      <c r="F709">
        <v>0</v>
      </c>
      <c r="G709">
        <v>0</v>
      </c>
      <c r="H709">
        <v>66900</v>
      </c>
    </row>
    <row r="710" spans="1:8" hidden="1" x14ac:dyDescent="0.3">
      <c r="A710" s="6" t="s">
        <v>9</v>
      </c>
      <c r="B710" s="6" t="s">
        <v>1272</v>
      </c>
      <c r="C710" s="6">
        <v>7</v>
      </c>
      <c r="D710" t="str">
        <f t="shared" si="11"/>
        <v>Royal City7</v>
      </c>
      <c r="E710">
        <v>6478470.7199999997</v>
      </c>
      <c r="F710">
        <v>6442723.3459999999</v>
      </c>
      <c r="G710">
        <v>1735335.48</v>
      </c>
      <c r="H710">
        <v>8178058.8260000004</v>
      </c>
    </row>
    <row r="711" spans="1:8" hidden="1" x14ac:dyDescent="0.3">
      <c r="A711" s="6" t="s">
        <v>824</v>
      </c>
      <c r="B711" s="6" t="s">
        <v>1273</v>
      </c>
      <c r="C711" s="6">
        <v>8</v>
      </c>
      <c r="D711" t="str">
        <f t="shared" si="11"/>
        <v>P-28-16 Balat Owinat Lot 28</v>
      </c>
      <c r="E711">
        <v>13500978.1</v>
      </c>
      <c r="F711">
        <v>10084836.639999999</v>
      </c>
      <c r="G711">
        <v>1417602.7</v>
      </c>
      <c r="H711">
        <v>11502439.339999998</v>
      </c>
    </row>
    <row r="712" spans="1:8" hidden="1" x14ac:dyDescent="0.3">
      <c r="A712" s="6" t="s">
        <v>824</v>
      </c>
      <c r="B712" s="6" t="s">
        <v>1274</v>
      </c>
      <c r="C712" s="6">
        <v>6</v>
      </c>
      <c r="D712" t="str">
        <f t="shared" si="11"/>
        <v>P-28-16 Balat Owinat Lot 26</v>
      </c>
      <c r="E712">
        <v>5902339.2999999998</v>
      </c>
      <c r="F712">
        <v>4408656.71</v>
      </c>
      <c r="G712">
        <v>619745.63</v>
      </c>
      <c r="H712">
        <v>5028402.34</v>
      </c>
    </row>
    <row r="713" spans="1:8" hidden="1" x14ac:dyDescent="0.3">
      <c r="A713" s="6" t="s">
        <v>847</v>
      </c>
      <c r="B713" s="6" t="s">
        <v>1275</v>
      </c>
      <c r="C713" s="6">
        <v>42</v>
      </c>
      <c r="D713" t="str">
        <f t="shared" si="11"/>
        <v>AWEER POWER STATION 'H' Phase42</v>
      </c>
      <c r="E713">
        <v>3897039.52</v>
      </c>
      <c r="F713">
        <v>3853667.08</v>
      </c>
      <c r="G713">
        <v>0</v>
      </c>
      <c r="H713">
        <v>3853667.08</v>
      </c>
    </row>
    <row r="714" spans="1:8" hidden="1" x14ac:dyDescent="0.3">
      <c r="A714" s="6" t="s">
        <v>339</v>
      </c>
      <c r="B714" s="6" t="s">
        <v>1276</v>
      </c>
      <c r="C714" s="6">
        <v>12</v>
      </c>
      <c r="D714" t="str">
        <f t="shared" si="11"/>
        <v>IKEA Extension MoA12</v>
      </c>
      <c r="E714">
        <v>27691689.430000003</v>
      </c>
      <c r="F714">
        <v>15913350.289999999</v>
      </c>
      <c r="G714">
        <v>6651541.0099999998</v>
      </c>
      <c r="H714">
        <v>22564891.300000008</v>
      </c>
    </row>
    <row r="715" spans="1:8" hidden="1" x14ac:dyDescent="0.3">
      <c r="A715" s="6" t="s">
        <v>1163</v>
      </c>
      <c r="B715" s="6" t="s">
        <v>1277</v>
      </c>
      <c r="C715" s="6">
        <v>3</v>
      </c>
      <c r="D715" t="str">
        <f t="shared" si="11"/>
        <v>Benban 3/ Toshka 2 LOT 43</v>
      </c>
      <c r="E715">
        <v>21849242</v>
      </c>
      <c r="F715">
        <v>17938232.849999998</v>
      </c>
      <c r="G715">
        <v>2294170.41</v>
      </c>
      <c r="H715">
        <v>20232403.260000002</v>
      </c>
    </row>
    <row r="716" spans="1:8" hidden="1" x14ac:dyDescent="0.3">
      <c r="A716" s="6" t="s">
        <v>1278</v>
      </c>
      <c r="B716" s="6" t="s">
        <v>1279</v>
      </c>
      <c r="D716" t="str">
        <f t="shared" si="11"/>
        <v>LAYAN Substation</v>
      </c>
      <c r="E716">
        <v>149657.22451845449</v>
      </c>
      <c r="F716">
        <v>252920.71148</v>
      </c>
      <c r="G716">
        <v>0</v>
      </c>
      <c r="H716">
        <v>126460.35574</v>
      </c>
    </row>
    <row r="717" spans="1:8" hidden="1" x14ac:dyDescent="0.3">
      <c r="A717" s="6" t="s">
        <v>1278</v>
      </c>
      <c r="B717" s="6" t="s">
        <v>1280</v>
      </c>
      <c r="D717" t="str">
        <f t="shared" si="11"/>
        <v>LAYAN Substation</v>
      </c>
      <c r="E717">
        <v>236362.4835</v>
      </c>
      <c r="F717">
        <v>798905.2</v>
      </c>
      <c r="G717">
        <v>0</v>
      </c>
      <c r="H717">
        <v>199726.3</v>
      </c>
    </row>
    <row r="718" spans="1:8" hidden="1" x14ac:dyDescent="0.3">
      <c r="A718" s="6" t="s">
        <v>1278</v>
      </c>
      <c r="B718" s="6" t="s">
        <v>1281</v>
      </c>
      <c r="D718" t="str">
        <f t="shared" si="11"/>
        <v>LAYAN Substation</v>
      </c>
      <c r="E718">
        <v>1033864.3999040452</v>
      </c>
      <c r="F718">
        <v>8736154.1999999993</v>
      </c>
      <c r="G718">
        <v>0</v>
      </c>
      <c r="H718">
        <v>873615.42</v>
      </c>
    </row>
    <row r="719" spans="1:8" hidden="1" x14ac:dyDescent="0.3">
      <c r="A719" s="6" t="s">
        <v>1278</v>
      </c>
      <c r="B719" s="6" t="s">
        <v>1282</v>
      </c>
      <c r="D719" t="str">
        <f t="shared" si="11"/>
        <v>LAYAN Substation</v>
      </c>
      <c r="E719">
        <v>946488.36800000013</v>
      </c>
      <c r="F719">
        <v>3142341.4</v>
      </c>
      <c r="G719">
        <v>0</v>
      </c>
      <c r="H719">
        <v>785585.35</v>
      </c>
    </row>
    <row r="720" spans="1:8" hidden="1" x14ac:dyDescent="0.3">
      <c r="A720" s="6" t="s">
        <v>1278</v>
      </c>
      <c r="B720" s="6" t="s">
        <v>1283</v>
      </c>
      <c r="D720" t="str">
        <f t="shared" si="11"/>
        <v>LAYAN Substation</v>
      </c>
      <c r="E720">
        <v>722308.48</v>
      </c>
      <c r="F720">
        <v>1199032.08</v>
      </c>
      <c r="G720">
        <v>0</v>
      </c>
      <c r="H720">
        <v>599516.04</v>
      </c>
    </row>
    <row r="721" spans="1:8" hidden="1" x14ac:dyDescent="0.3">
      <c r="A721" s="6" t="s">
        <v>1278</v>
      </c>
      <c r="B721" s="6" t="s">
        <v>1284</v>
      </c>
      <c r="D721" t="str">
        <f t="shared" si="11"/>
        <v>LAYAN Substation</v>
      </c>
      <c r="E721">
        <v>709095.52</v>
      </c>
      <c r="F721">
        <v>1177098.5</v>
      </c>
      <c r="G721">
        <v>0</v>
      </c>
      <c r="H721">
        <v>588549.25</v>
      </c>
    </row>
    <row r="722" spans="1:8" hidden="1" x14ac:dyDescent="0.3">
      <c r="A722" s="6" t="s">
        <v>1278</v>
      </c>
      <c r="B722" s="6" t="s">
        <v>1285</v>
      </c>
      <c r="D722" t="str">
        <f t="shared" si="11"/>
        <v>LAYAN Substation</v>
      </c>
      <c r="E722">
        <v>352345.59999999992</v>
      </c>
      <c r="F722">
        <v>292446.84999999998</v>
      </c>
      <c r="G722">
        <v>0</v>
      </c>
      <c r="H722">
        <v>292446.84999999998</v>
      </c>
    </row>
    <row r="723" spans="1:8" hidden="1" x14ac:dyDescent="0.3">
      <c r="A723" s="6" t="s">
        <v>1278</v>
      </c>
      <c r="B723" s="6" t="s">
        <v>1286</v>
      </c>
      <c r="D723" t="str">
        <f t="shared" si="11"/>
        <v>LAYAN Substation</v>
      </c>
      <c r="E723">
        <v>352345.59999999992</v>
      </c>
      <c r="F723">
        <v>292446.84999999998</v>
      </c>
      <c r="G723">
        <v>0</v>
      </c>
      <c r="H723">
        <v>292446.84999999998</v>
      </c>
    </row>
    <row r="724" spans="1:8" hidden="1" x14ac:dyDescent="0.3">
      <c r="A724" s="6" t="s">
        <v>1278</v>
      </c>
      <c r="B724" s="6" t="s">
        <v>1287</v>
      </c>
      <c r="D724" t="str">
        <f t="shared" si="11"/>
        <v>LAYAN Substation</v>
      </c>
      <c r="E724">
        <v>4542691.3700000029</v>
      </c>
      <c r="F724">
        <v>3770433.83</v>
      </c>
      <c r="G724">
        <v>0</v>
      </c>
      <c r="H724">
        <v>3770433.83</v>
      </c>
    </row>
    <row r="725" spans="1:8" hidden="1" x14ac:dyDescent="0.3">
      <c r="A725" s="6" t="s">
        <v>300</v>
      </c>
      <c r="B725" s="6" t="s">
        <v>1288</v>
      </c>
      <c r="C725" s="6">
        <v>6</v>
      </c>
      <c r="D725" t="str">
        <f t="shared" si="11"/>
        <v>CFC Podium 26</v>
      </c>
      <c r="E725">
        <v>42011128.299999997</v>
      </c>
      <c r="F725">
        <v>31500278.460000001</v>
      </c>
      <c r="G725">
        <v>6008704.3700000001</v>
      </c>
      <c r="H725">
        <v>37508982.829999998</v>
      </c>
    </row>
    <row r="726" spans="1:8" hidden="1" x14ac:dyDescent="0.3">
      <c r="A726" s="6" t="s">
        <v>1289</v>
      </c>
      <c r="B726" s="6" t="s">
        <v>1290</v>
      </c>
      <c r="C726" s="6">
        <v>6</v>
      </c>
      <c r="D726" t="str">
        <f t="shared" si="11"/>
        <v>R56</v>
      </c>
      <c r="E726">
        <v>841260</v>
      </c>
      <c r="F726">
        <v>282423.41330000001</v>
      </c>
      <c r="G726">
        <v>0</v>
      </c>
      <c r="H726">
        <v>740601.9</v>
      </c>
    </row>
    <row r="727" spans="1:8" hidden="1" x14ac:dyDescent="0.3">
      <c r="A727" s="6" t="s">
        <v>1195</v>
      </c>
      <c r="B727" s="6" t="s">
        <v>1291</v>
      </c>
      <c r="C727" s="6">
        <v>1</v>
      </c>
      <c r="D727" t="str">
        <f t="shared" si="11"/>
        <v>Museum of Egyp. Civilization1</v>
      </c>
      <c r="E727">
        <v>1217123.25</v>
      </c>
      <c r="F727">
        <v>1109107.77</v>
      </c>
      <c r="G727">
        <v>0</v>
      </c>
      <c r="H727">
        <v>1109107.7699999998</v>
      </c>
    </row>
    <row r="728" spans="1:8" hidden="1" x14ac:dyDescent="0.3">
      <c r="A728" s="6" t="s">
        <v>361</v>
      </c>
      <c r="B728" s="6" t="s">
        <v>1292</v>
      </c>
      <c r="C728" s="6">
        <v>11</v>
      </c>
      <c r="D728" t="str">
        <f t="shared" si="11"/>
        <v>EMAAR- Pkg 140-ITP-Mivida11</v>
      </c>
      <c r="E728">
        <v>3121472.23</v>
      </c>
      <c r="F728">
        <v>2644790.7215</v>
      </c>
      <c r="G728">
        <v>339824.7</v>
      </c>
      <c r="H728">
        <v>2984615.4215000002</v>
      </c>
    </row>
    <row r="729" spans="1:8" hidden="1" x14ac:dyDescent="0.3">
      <c r="A729" s="6" t="s">
        <v>847</v>
      </c>
      <c r="B729" s="6" t="s">
        <v>1293</v>
      </c>
      <c r="D729" t="str">
        <f t="shared" si="11"/>
        <v>AWEER POWER STATION 'H' Phase</v>
      </c>
      <c r="E729">
        <v>19285.099999999999</v>
      </c>
      <c r="F729">
        <v>20177.541000000001</v>
      </c>
      <c r="G729">
        <v>0</v>
      </c>
      <c r="H729">
        <v>20177.541000000001</v>
      </c>
    </row>
    <row r="730" spans="1:8" hidden="1" x14ac:dyDescent="0.3">
      <c r="A730" s="6" t="s">
        <v>425</v>
      </c>
      <c r="B730" s="6" t="s">
        <v>1294</v>
      </c>
      <c r="D730" t="str">
        <f t="shared" si="11"/>
        <v>Olympic Multi – Sports Hall</v>
      </c>
      <c r="E730">
        <v>36243472.600000009</v>
      </c>
      <c r="F730">
        <v>28568817.5</v>
      </c>
      <c r="G730">
        <v>19458253.100000001</v>
      </c>
      <c r="H730">
        <v>48361770.600000009</v>
      </c>
    </row>
    <row r="731" spans="1:8" hidden="1" x14ac:dyDescent="0.3">
      <c r="A731" s="6" t="s">
        <v>1295</v>
      </c>
      <c r="B731" s="6" t="s">
        <v>1296</v>
      </c>
      <c r="D731" t="str">
        <f t="shared" si="11"/>
        <v>Banha PP (CP-117)</v>
      </c>
      <c r="E731">
        <v>29.19</v>
      </c>
      <c r="F731">
        <v>29.19</v>
      </c>
      <c r="G731">
        <v>0</v>
      </c>
      <c r="H731">
        <v>29.19</v>
      </c>
    </row>
    <row r="732" spans="1:8" hidden="1" x14ac:dyDescent="0.3">
      <c r="A732" s="6" t="s">
        <v>746</v>
      </c>
      <c r="B732" s="6" t="s">
        <v>1297</v>
      </c>
      <c r="D732" t="str">
        <f t="shared" si="11"/>
        <v>SHAT Al ARAB 400/132kV SS</v>
      </c>
      <c r="E732">
        <v>3125240.64</v>
      </c>
      <c r="F732">
        <v>3125240.64</v>
      </c>
      <c r="G732">
        <v>0</v>
      </c>
      <c r="H732">
        <v>3125240.64</v>
      </c>
    </row>
    <row r="733" spans="1:8" hidden="1" x14ac:dyDescent="0.3">
      <c r="A733" s="6" t="s">
        <v>743</v>
      </c>
      <c r="B733" s="6" t="s">
        <v>1298</v>
      </c>
      <c r="D733" t="str">
        <f t="shared" si="11"/>
        <v>MOTHANA 400/132kV SS</v>
      </c>
      <c r="E733">
        <v>26465.8</v>
      </c>
      <c r="F733">
        <v>26465.8</v>
      </c>
      <c r="G733">
        <v>0</v>
      </c>
      <c r="H733">
        <v>26465.8</v>
      </c>
    </row>
    <row r="734" spans="1:8" hidden="1" x14ac:dyDescent="0.3">
      <c r="A734" s="6" t="s">
        <v>743</v>
      </c>
      <c r="B734" s="6" t="s">
        <v>1299</v>
      </c>
      <c r="D734" t="str">
        <f t="shared" si="11"/>
        <v>MOTHANA 400/132kV SS</v>
      </c>
      <c r="E734">
        <v>447875.61</v>
      </c>
      <c r="F734">
        <v>447875.61</v>
      </c>
      <c r="G734">
        <v>0</v>
      </c>
      <c r="H734">
        <v>447875.61</v>
      </c>
    </row>
    <row r="735" spans="1:8" hidden="1" x14ac:dyDescent="0.3">
      <c r="A735" s="6" t="s">
        <v>1300</v>
      </c>
      <c r="B735" s="6" t="s">
        <v>1301</v>
      </c>
      <c r="D735" t="str">
        <f t="shared" si="11"/>
        <v>Minis Building(Polyurethane)</v>
      </c>
      <c r="E735">
        <v>314193.87</v>
      </c>
      <c r="F735">
        <v>279632.55</v>
      </c>
      <c r="G735">
        <v>0</v>
      </c>
      <c r="H735">
        <v>279632.55</v>
      </c>
    </row>
    <row r="736" spans="1:8" hidden="1" x14ac:dyDescent="0.3">
      <c r="A736" s="6" t="s">
        <v>1300</v>
      </c>
      <c r="B736" s="6" t="s">
        <v>1302</v>
      </c>
      <c r="D736" t="str">
        <f t="shared" si="11"/>
        <v>Minis Building(Polyurethane)</v>
      </c>
      <c r="E736">
        <v>146060.09</v>
      </c>
      <c r="F736">
        <v>129993.48999999999</v>
      </c>
      <c r="G736">
        <v>0</v>
      </c>
      <c r="H736">
        <v>129993.49</v>
      </c>
    </row>
    <row r="737" spans="1:8" hidden="1" x14ac:dyDescent="0.3">
      <c r="A737" s="6" t="s">
        <v>1195</v>
      </c>
      <c r="B737" s="6" t="s">
        <v>1303</v>
      </c>
      <c r="C737" s="6">
        <v>4</v>
      </c>
      <c r="D737" t="str">
        <f t="shared" si="11"/>
        <v>Museum of Egyp. Civilization4</v>
      </c>
      <c r="E737">
        <v>1111309.4642857143</v>
      </c>
      <c r="F737">
        <v>1014935.73</v>
      </c>
      <c r="G737">
        <v>0</v>
      </c>
      <c r="H737">
        <v>1028434.0185714287</v>
      </c>
    </row>
    <row r="738" spans="1:8" hidden="1" x14ac:dyDescent="0.3">
      <c r="A738" s="6" t="s">
        <v>381</v>
      </c>
      <c r="B738" s="6" t="s">
        <v>1304</v>
      </c>
      <c r="C738" s="6">
        <v>3</v>
      </c>
      <c r="D738" t="str">
        <f t="shared" si="11"/>
        <v>ESU Ph2-Enabling &amp; Struc3</v>
      </c>
      <c r="E738">
        <v>19830117.899999999</v>
      </c>
      <c r="F738">
        <v>23262698.715</v>
      </c>
      <c r="G738">
        <v>6177834.5999999996</v>
      </c>
      <c r="H738">
        <v>29440533.315000001</v>
      </c>
    </row>
    <row r="739" spans="1:8" hidden="1" x14ac:dyDescent="0.3">
      <c r="A739" s="6" t="s">
        <v>705</v>
      </c>
      <c r="B739" s="6" t="s">
        <v>1305</v>
      </c>
      <c r="D739" t="str">
        <f t="shared" si="11"/>
        <v>Assuit PP  (CP-118)</v>
      </c>
      <c r="E739">
        <v>191842.74</v>
      </c>
      <c r="F739">
        <v>171219.65</v>
      </c>
      <c r="G739">
        <v>30215.23</v>
      </c>
      <c r="H739">
        <v>201434.88</v>
      </c>
    </row>
    <row r="740" spans="1:8" hidden="1" x14ac:dyDescent="0.3">
      <c r="A740" s="6" t="s">
        <v>389</v>
      </c>
      <c r="B740" s="6" t="s">
        <v>1306</v>
      </c>
      <c r="C740" s="6">
        <v>14</v>
      </c>
      <c r="D740" t="str">
        <f t="shared" si="11"/>
        <v>EMAAR-PKG# 101-UPTOWN14</v>
      </c>
      <c r="E740">
        <v>2596223.7200000002</v>
      </c>
      <c r="F740">
        <v>1459609.6259999999</v>
      </c>
      <c r="G740">
        <v>699324.21</v>
      </c>
      <c r="H740">
        <v>2158933.8360000001</v>
      </c>
    </row>
    <row r="741" spans="1:8" hidden="1" x14ac:dyDescent="0.3">
      <c r="A741" s="6" t="s">
        <v>9</v>
      </c>
      <c r="B741" s="6" t="s">
        <v>1307</v>
      </c>
      <c r="C741" s="6">
        <v>8</v>
      </c>
      <c r="D741" t="str">
        <f t="shared" si="11"/>
        <v>Royal City8</v>
      </c>
      <c r="E741">
        <v>17136692.170000002</v>
      </c>
      <c r="F741">
        <v>12356243.75</v>
      </c>
      <c r="G741">
        <v>3340696.2</v>
      </c>
      <c r="H741">
        <v>15696939.949999999</v>
      </c>
    </row>
    <row r="742" spans="1:8" hidden="1" x14ac:dyDescent="0.3">
      <c r="A742" s="6" t="s">
        <v>1308</v>
      </c>
      <c r="B742" s="6" t="s">
        <v>1309</v>
      </c>
      <c r="D742" t="str">
        <f t="shared" si="11"/>
        <v>Ministries A13-A14</v>
      </c>
      <c r="E742">
        <v>860590</v>
      </c>
      <c r="F742">
        <v>746992.12</v>
      </c>
      <c r="G742">
        <v>0</v>
      </c>
      <c r="H742">
        <v>746992.12</v>
      </c>
    </row>
    <row r="743" spans="1:8" hidden="1" x14ac:dyDescent="0.3">
      <c r="A743" s="6" t="s">
        <v>980</v>
      </c>
      <c r="B743" s="6" t="s">
        <v>1310</v>
      </c>
      <c r="C743" s="6">
        <v>9</v>
      </c>
      <c r="D743" t="str">
        <f t="shared" si="11"/>
        <v>Canal Sugar OHTL9</v>
      </c>
      <c r="E743">
        <v>1904197.79</v>
      </c>
      <c r="F743">
        <v>957352.17</v>
      </c>
      <c r="G743">
        <v>232187.76</v>
      </c>
      <c r="H743">
        <v>1189539.93</v>
      </c>
    </row>
    <row r="744" spans="1:8" hidden="1" x14ac:dyDescent="0.3">
      <c r="A744" s="6" t="s">
        <v>746</v>
      </c>
      <c r="B744" s="6" t="s">
        <v>1311</v>
      </c>
      <c r="D744" t="str">
        <f t="shared" si="11"/>
        <v>SHAT Al ARAB 400/132kV SS</v>
      </c>
      <c r="E744">
        <v>1174480.6299999999</v>
      </c>
      <c r="F744">
        <v>1174480.6299999999</v>
      </c>
      <c r="G744">
        <v>0</v>
      </c>
      <c r="H744">
        <v>1174480.6299999999</v>
      </c>
    </row>
    <row r="745" spans="1:8" hidden="1" x14ac:dyDescent="0.3">
      <c r="A745" s="6" t="s">
        <v>1247</v>
      </c>
      <c r="B745" s="6" t="s">
        <v>1312</v>
      </c>
      <c r="D745" t="str">
        <f t="shared" si="11"/>
        <v>SHATRA 400/132kV SS</v>
      </c>
      <c r="E745">
        <v>3459441.19</v>
      </c>
      <c r="F745">
        <v>3459441.19</v>
      </c>
      <c r="G745">
        <v>0</v>
      </c>
      <c r="H745">
        <v>3459441.19</v>
      </c>
    </row>
    <row r="746" spans="1:8" hidden="1" x14ac:dyDescent="0.3">
      <c r="A746" s="6" t="s">
        <v>722</v>
      </c>
      <c r="B746" s="6" t="s">
        <v>1313</v>
      </c>
      <c r="C746" s="6">
        <v>35</v>
      </c>
      <c r="D746" t="str">
        <f t="shared" si="11"/>
        <v>Marsa Matrouh 500KV35</v>
      </c>
      <c r="E746">
        <v>1344380.95</v>
      </c>
      <c r="F746">
        <v>1174323.24</v>
      </c>
      <c r="G746">
        <v>141160</v>
      </c>
      <c r="H746">
        <v>1315483.24</v>
      </c>
    </row>
    <row r="747" spans="1:8" hidden="1" x14ac:dyDescent="0.3">
      <c r="A747" s="6" t="s">
        <v>381</v>
      </c>
      <c r="B747" s="6" t="s">
        <v>1314</v>
      </c>
      <c r="C747" s="6">
        <v>4</v>
      </c>
      <c r="D747" t="str">
        <f t="shared" si="11"/>
        <v>ESU Ph2-Enabling &amp; Struc4</v>
      </c>
      <c r="E747">
        <v>27676491.140000001</v>
      </c>
      <c r="F747">
        <v>18322600.949999999</v>
      </c>
      <c r="G747">
        <v>8629523</v>
      </c>
      <c r="H747">
        <v>26952123.949999999</v>
      </c>
    </row>
    <row r="748" spans="1:8" hidden="1" x14ac:dyDescent="0.3">
      <c r="A748" s="6" t="s">
        <v>967</v>
      </c>
      <c r="B748" s="6" t="s">
        <v>1315</v>
      </c>
      <c r="C748" s="6">
        <v>15</v>
      </c>
      <c r="D748" t="str">
        <f t="shared" si="11"/>
        <v>Benban 500 K.V/95 K.M15</v>
      </c>
      <c r="E748">
        <v>2054162.73</v>
      </c>
      <c r="F748">
        <v>1725397.7</v>
      </c>
      <c r="G748">
        <v>215687.09</v>
      </c>
      <c r="H748">
        <v>1941084.79</v>
      </c>
    </row>
    <row r="749" spans="1:8" hidden="1" x14ac:dyDescent="0.3">
      <c r="A749" s="6" t="s">
        <v>1316</v>
      </c>
      <c r="B749" s="6" t="s">
        <v>1317</v>
      </c>
      <c r="C749" s="6">
        <v>8</v>
      </c>
      <c r="D749" t="str">
        <f t="shared" si="11"/>
        <v>Suez Gulf/S4 - 500KV OHTL8</v>
      </c>
      <c r="E749">
        <v>2135496.86</v>
      </c>
      <c r="F749">
        <v>1731877.41</v>
      </c>
      <c r="G749">
        <v>224227.17</v>
      </c>
      <c r="H749">
        <v>1956104.58</v>
      </c>
    </row>
    <row r="750" spans="1:8" hidden="1" x14ac:dyDescent="0.3">
      <c r="A750" s="6" t="s">
        <v>1316</v>
      </c>
      <c r="B750" s="6" t="s">
        <v>1318</v>
      </c>
      <c r="C750" s="6">
        <v>7</v>
      </c>
      <c r="D750" t="str">
        <f t="shared" si="11"/>
        <v>Suez Gulf/S4 - 500KV OHTL7</v>
      </c>
      <c r="E750">
        <v>120800.77</v>
      </c>
      <c r="F750">
        <v>97961.63</v>
      </c>
      <c r="G750">
        <v>12684.08</v>
      </c>
      <c r="H750">
        <v>110645.71</v>
      </c>
    </row>
    <row r="751" spans="1:8" hidden="1" x14ac:dyDescent="0.3">
      <c r="A751" s="6" t="s">
        <v>493</v>
      </c>
      <c r="B751" s="6" t="s">
        <v>1319</v>
      </c>
      <c r="C751" s="6">
        <v>38</v>
      </c>
      <c r="D751" t="str">
        <f t="shared" si="11"/>
        <v>Damac 2x60/22 KV S/S38</v>
      </c>
      <c r="E751">
        <v>1978003.49</v>
      </c>
      <c r="F751">
        <v>1389391.1500000001</v>
      </c>
      <c r="G751">
        <v>296700.51</v>
      </c>
      <c r="H751">
        <v>1686091.66</v>
      </c>
    </row>
    <row r="752" spans="1:8" hidden="1" x14ac:dyDescent="0.3">
      <c r="A752" s="6" t="s">
        <v>1320</v>
      </c>
      <c r="B752" s="6" t="s">
        <v>1321</v>
      </c>
      <c r="C752" s="6">
        <v>6</v>
      </c>
      <c r="D752" t="str">
        <f t="shared" si="11"/>
        <v>Oasis Buildings- New Capital6</v>
      </c>
      <c r="E752">
        <v>2174220</v>
      </c>
      <c r="F752">
        <v>2060723.86</v>
      </c>
      <c r="G752">
        <v>0</v>
      </c>
      <c r="H752">
        <v>2060723.8599999999</v>
      </c>
    </row>
    <row r="753" spans="1:8" hidden="1" x14ac:dyDescent="0.3">
      <c r="A753" s="6" t="s">
        <v>741</v>
      </c>
      <c r="B753" s="6" t="s">
        <v>1322</v>
      </c>
      <c r="D753" t="str">
        <f t="shared" si="11"/>
        <v>MAYSAN 400/132kV SS</v>
      </c>
      <c r="E753">
        <v>1630876.81</v>
      </c>
      <c r="F753">
        <v>1630876.81</v>
      </c>
      <c r="G753">
        <v>0</v>
      </c>
      <c r="H753">
        <v>1630876.81</v>
      </c>
    </row>
    <row r="754" spans="1:8" hidden="1" x14ac:dyDescent="0.3">
      <c r="A754" s="6" t="s">
        <v>1323</v>
      </c>
      <c r="B754" s="6" t="s">
        <v>1324</v>
      </c>
      <c r="D754" t="str">
        <f t="shared" si="11"/>
        <v>Elhegaz</v>
      </c>
      <c r="E754">
        <v>225520</v>
      </c>
      <c r="F754">
        <v>0</v>
      </c>
      <c r="G754">
        <v>0</v>
      </c>
      <c r="H754">
        <v>223264.8</v>
      </c>
    </row>
    <row r="755" spans="1:8" hidden="1" x14ac:dyDescent="0.3">
      <c r="A755" s="6" t="s">
        <v>646</v>
      </c>
      <c r="B755" s="6" t="s">
        <v>1325</v>
      </c>
      <c r="C755" s="6">
        <v>52</v>
      </c>
      <c r="D755" t="str">
        <f t="shared" si="11"/>
        <v>Akhmem Assiut52</v>
      </c>
      <c r="E755">
        <v>5830729.6799999997</v>
      </c>
      <c r="F755">
        <v>4023203.47</v>
      </c>
      <c r="G755">
        <v>874609.45</v>
      </c>
      <c r="H755">
        <v>4897812.92</v>
      </c>
    </row>
    <row r="756" spans="1:8" hidden="1" x14ac:dyDescent="0.3">
      <c r="A756" s="6" t="s">
        <v>1326</v>
      </c>
      <c r="B756" s="6" t="s">
        <v>1327</v>
      </c>
      <c r="D756" t="str">
        <f t="shared" si="11"/>
        <v>Ministries A17-A18</v>
      </c>
      <c r="E756">
        <v>511215.2</v>
      </c>
      <c r="F756">
        <v>431976.85</v>
      </c>
      <c r="G756">
        <v>0</v>
      </c>
      <c r="H756">
        <v>431976.85</v>
      </c>
    </row>
    <row r="757" spans="1:8" hidden="1" x14ac:dyDescent="0.3">
      <c r="A757" s="6" t="s">
        <v>9</v>
      </c>
      <c r="B757" s="6" t="s">
        <v>1328</v>
      </c>
      <c r="C757" s="6">
        <v>31</v>
      </c>
      <c r="D757" t="str">
        <f t="shared" si="11"/>
        <v>Royal City31</v>
      </c>
      <c r="E757">
        <v>12028045.18</v>
      </c>
      <c r="F757">
        <v>6475509.7990000006</v>
      </c>
      <c r="G757">
        <v>3074149.35</v>
      </c>
      <c r="H757">
        <v>9549659.1490000002</v>
      </c>
    </row>
    <row r="758" spans="1:8" hidden="1" x14ac:dyDescent="0.3">
      <c r="A758" s="6" t="s">
        <v>746</v>
      </c>
      <c r="B758" s="6" t="s">
        <v>1329</v>
      </c>
      <c r="D758" t="str">
        <f t="shared" si="11"/>
        <v>SHAT Al ARAB 400/132kV SS</v>
      </c>
      <c r="E758">
        <v>1702946.28</v>
      </c>
      <c r="F758">
        <v>1702946.28</v>
      </c>
      <c r="G758">
        <v>0</v>
      </c>
      <c r="H758">
        <v>1702946.28</v>
      </c>
    </row>
    <row r="759" spans="1:8" hidden="1" x14ac:dyDescent="0.3">
      <c r="A759" s="6" t="s">
        <v>1122</v>
      </c>
      <c r="B759" s="6" t="s">
        <v>1330</v>
      </c>
      <c r="C759" s="6">
        <v>9</v>
      </c>
      <c r="D759" t="str">
        <f t="shared" si="11"/>
        <v>El Katameya Mall9</v>
      </c>
      <c r="E759">
        <v>820120</v>
      </c>
      <c r="F759">
        <v>658722.57999999996</v>
      </c>
      <c r="G759">
        <v>0</v>
      </c>
      <c r="H759">
        <v>658722.57999999996</v>
      </c>
    </row>
    <row r="760" spans="1:8" hidden="1" x14ac:dyDescent="0.3">
      <c r="A760" s="6" t="s">
        <v>1331</v>
      </c>
      <c r="B760" s="6" t="s">
        <v>1332</v>
      </c>
      <c r="D760" t="str">
        <f t="shared" si="11"/>
        <v>Ain-Sokhna PP (CP-117)</v>
      </c>
      <c r="E760">
        <v>283800</v>
      </c>
      <c r="F760">
        <v>962082</v>
      </c>
      <c r="G760">
        <v>0</v>
      </c>
      <c r="H760">
        <v>320694</v>
      </c>
    </row>
    <row r="761" spans="1:8" hidden="1" x14ac:dyDescent="0.3">
      <c r="A761" s="6" t="s">
        <v>1266</v>
      </c>
      <c r="B761" s="6" t="s">
        <v>1333</v>
      </c>
      <c r="C761" s="6">
        <v>5</v>
      </c>
      <c r="D761" t="str">
        <f t="shared" si="11"/>
        <v>Angola Emergency fast-track5</v>
      </c>
      <c r="E761">
        <v>2845800</v>
      </c>
      <c r="F761">
        <v>1926983.6</v>
      </c>
      <c r="G761">
        <v>0</v>
      </c>
      <c r="H761">
        <v>1926983.6000000003</v>
      </c>
    </row>
    <row r="762" spans="1:8" hidden="1" x14ac:dyDescent="0.3">
      <c r="A762" s="6" t="s">
        <v>1334</v>
      </c>
      <c r="B762" s="6" t="s">
        <v>1335</v>
      </c>
      <c r="D762" t="str">
        <f t="shared" si="11"/>
        <v>Mohamed Ali Palace</v>
      </c>
      <c r="E762">
        <v>30504.6</v>
      </c>
      <c r="F762">
        <v>23473.86</v>
      </c>
      <c r="G762">
        <v>0</v>
      </c>
      <c r="H762">
        <v>23473.86</v>
      </c>
    </row>
    <row r="763" spans="1:8" hidden="1" x14ac:dyDescent="0.3">
      <c r="A763" s="6" t="s">
        <v>622</v>
      </c>
      <c r="B763" s="6" t="s">
        <v>1336</v>
      </c>
      <c r="D763" t="str">
        <f t="shared" si="11"/>
        <v>Ghana</v>
      </c>
      <c r="E763">
        <v>35924.089999999997</v>
      </c>
      <c r="F763">
        <v>35924.089999999997</v>
      </c>
      <c r="G763">
        <v>0</v>
      </c>
      <c r="H763">
        <v>35924.089999999997</v>
      </c>
    </row>
    <row r="764" spans="1:8" hidden="1" x14ac:dyDescent="0.3">
      <c r="A764" s="6" t="s">
        <v>1337</v>
      </c>
      <c r="B764" s="6" t="s">
        <v>1083</v>
      </c>
      <c r="C764" s="6">
        <v>1</v>
      </c>
      <c r="D764" t="str">
        <f t="shared" si="11"/>
        <v>Ameria1</v>
      </c>
      <c r="E764">
        <v>976800</v>
      </c>
      <c r="F764">
        <v>805870</v>
      </c>
      <c r="G764">
        <v>0</v>
      </c>
      <c r="H764">
        <v>805870</v>
      </c>
    </row>
    <row r="765" spans="1:8" hidden="1" x14ac:dyDescent="0.3">
      <c r="A765" s="6" t="s">
        <v>337</v>
      </c>
      <c r="B765" s="6" t="s">
        <v>1338</v>
      </c>
      <c r="D765" t="str">
        <f t="shared" si="11"/>
        <v>HyperOne Zayed Extension</v>
      </c>
      <c r="E765">
        <v>5715164</v>
      </c>
      <c r="F765">
        <v>5165148</v>
      </c>
      <c r="G765">
        <v>0</v>
      </c>
      <c r="H765">
        <v>5165148</v>
      </c>
    </row>
    <row r="766" spans="1:8" hidden="1" x14ac:dyDescent="0.3">
      <c r="A766" s="6" t="s">
        <v>1247</v>
      </c>
      <c r="B766" s="6" t="s">
        <v>1339</v>
      </c>
      <c r="D766" t="str">
        <f t="shared" si="11"/>
        <v>SHATRA 400/132kV SS</v>
      </c>
      <c r="E766">
        <v>4709636.05</v>
      </c>
      <c r="F766">
        <v>4709636.05</v>
      </c>
      <c r="G766">
        <v>0</v>
      </c>
      <c r="H766">
        <v>4709636.05</v>
      </c>
    </row>
    <row r="767" spans="1:8" hidden="1" x14ac:dyDescent="0.3">
      <c r="A767" s="6" t="s">
        <v>1000</v>
      </c>
      <c r="B767" s="6" t="s">
        <v>1340</v>
      </c>
      <c r="D767" t="str">
        <f t="shared" si="11"/>
        <v>4 SS - Technical Service</v>
      </c>
      <c r="E767">
        <v>98778.12</v>
      </c>
      <c r="F767">
        <v>98778.12</v>
      </c>
      <c r="G767">
        <v>0</v>
      </c>
      <c r="H767">
        <v>98778.12</v>
      </c>
    </row>
    <row r="768" spans="1:8" hidden="1" x14ac:dyDescent="0.3">
      <c r="A768" s="6" t="s">
        <v>420</v>
      </c>
      <c r="B768" s="6" t="s">
        <v>1341</v>
      </c>
      <c r="C768" s="6">
        <v>16</v>
      </c>
      <c r="D768" t="str">
        <f t="shared" si="11"/>
        <v>EDNC Retail &amp; Offices Civil16</v>
      </c>
      <c r="E768">
        <v>42785902.689999998</v>
      </c>
      <c r="F768">
        <v>31947230.034500003</v>
      </c>
      <c r="G768">
        <v>6235511.4000000004</v>
      </c>
      <c r="H768">
        <v>38182741.434500001</v>
      </c>
    </row>
    <row r="769" spans="1:8" hidden="1" x14ac:dyDescent="0.3">
      <c r="A769" s="6" t="s">
        <v>9</v>
      </c>
      <c r="B769" s="6" t="s">
        <v>1342</v>
      </c>
      <c r="C769" s="6">
        <v>10</v>
      </c>
      <c r="D769" t="str">
        <f t="shared" si="11"/>
        <v>Royal City10</v>
      </c>
      <c r="E769">
        <v>3936991.6</v>
      </c>
      <c r="F769">
        <v>3061009.7510000002</v>
      </c>
      <c r="G769">
        <v>826768.24</v>
      </c>
      <c r="H769">
        <v>3887777.9909999999</v>
      </c>
    </row>
    <row r="770" spans="1:8" hidden="1" x14ac:dyDescent="0.3">
      <c r="A770" s="6" t="s">
        <v>1163</v>
      </c>
      <c r="B770" s="6" t="s">
        <v>1343</v>
      </c>
      <c r="C770" s="6">
        <v>6</v>
      </c>
      <c r="D770" t="str">
        <f t="shared" si="11"/>
        <v>Benban 3/ Toshka 2 LOT 46</v>
      </c>
      <c r="E770">
        <v>292365.93</v>
      </c>
      <c r="F770">
        <v>225420.43</v>
      </c>
      <c r="G770">
        <v>30698.42</v>
      </c>
      <c r="H770">
        <v>256118.85</v>
      </c>
    </row>
    <row r="771" spans="1:8" hidden="1" x14ac:dyDescent="0.3">
      <c r="A771" s="6" t="s">
        <v>1289</v>
      </c>
      <c r="B771" s="6" t="s">
        <v>1344</v>
      </c>
      <c r="C771" s="6">
        <v>7</v>
      </c>
      <c r="D771" t="str">
        <f t="shared" ref="D771:D834" si="12">A771&amp;C771</f>
        <v>R57</v>
      </c>
      <c r="E771">
        <v>1697040</v>
      </c>
      <c r="F771">
        <v>276552</v>
      </c>
      <c r="G771">
        <v>0</v>
      </c>
      <c r="H771">
        <v>1570563.18</v>
      </c>
    </row>
    <row r="772" spans="1:8" hidden="1" x14ac:dyDescent="0.3">
      <c r="A772" s="6" t="s">
        <v>1177</v>
      </c>
      <c r="B772" s="6" t="s">
        <v>1345</v>
      </c>
      <c r="C772" s="6">
        <v>1</v>
      </c>
      <c r="D772" t="str">
        <f t="shared" si="12"/>
        <v>Badr 500 S/S / Zizenia 220 Kv1</v>
      </c>
      <c r="E772">
        <v>31255806.449999999</v>
      </c>
      <c r="F772">
        <v>19814066.149999999</v>
      </c>
      <c r="G772">
        <v>7813951.6100000003</v>
      </c>
      <c r="H772">
        <v>27628017.760000002</v>
      </c>
    </row>
    <row r="773" spans="1:8" hidden="1" x14ac:dyDescent="0.3">
      <c r="A773" s="6" t="s">
        <v>1266</v>
      </c>
      <c r="B773" s="6" t="s">
        <v>1346</v>
      </c>
      <c r="C773" s="6">
        <v>5</v>
      </c>
      <c r="D773" t="str">
        <f t="shared" si="12"/>
        <v>Angola Emergency fast-track5</v>
      </c>
      <c r="E773">
        <v>10302977.710000001</v>
      </c>
      <c r="F773">
        <v>6364856.4499999993</v>
      </c>
      <c r="G773">
        <v>0</v>
      </c>
      <c r="H773">
        <v>6364856.4500000011</v>
      </c>
    </row>
    <row r="774" spans="1:8" hidden="1" x14ac:dyDescent="0.3">
      <c r="A774" s="6" t="s">
        <v>1266</v>
      </c>
      <c r="B774" s="6" t="s">
        <v>1347</v>
      </c>
      <c r="C774" s="6">
        <v>3</v>
      </c>
      <c r="D774" t="str">
        <f t="shared" si="12"/>
        <v>Angola Emergency fast-track3</v>
      </c>
      <c r="E774">
        <v>34487599.530000001</v>
      </c>
      <c r="F774">
        <v>21651818.019999996</v>
      </c>
      <c r="G774">
        <v>0</v>
      </c>
      <c r="H774">
        <v>21651818.02</v>
      </c>
    </row>
    <row r="775" spans="1:8" hidden="1" x14ac:dyDescent="0.3">
      <c r="A775" s="6" t="s">
        <v>1163</v>
      </c>
      <c r="B775" s="6" t="s">
        <v>1348</v>
      </c>
      <c r="C775" s="6">
        <v>4</v>
      </c>
      <c r="D775" t="str">
        <f t="shared" si="12"/>
        <v>Benban 3/ Toshka 2 LOT 44</v>
      </c>
      <c r="E775">
        <v>15686510.91</v>
      </c>
      <c r="F775">
        <v>12877553.82</v>
      </c>
      <c r="G775">
        <v>1646945.98</v>
      </c>
      <c r="H775">
        <v>14525810.91</v>
      </c>
    </row>
    <row r="776" spans="1:8" hidden="1" x14ac:dyDescent="0.3">
      <c r="A776" s="6" t="s">
        <v>1278</v>
      </c>
      <c r="B776" s="6" t="s">
        <v>1349</v>
      </c>
      <c r="D776" t="str">
        <f t="shared" si="12"/>
        <v>LAYAN Substation</v>
      </c>
      <c r="E776">
        <v>4774415.2300000032</v>
      </c>
      <c r="F776">
        <v>3962764.64</v>
      </c>
      <c r="G776">
        <v>0</v>
      </c>
      <c r="H776">
        <v>3962764.64</v>
      </c>
    </row>
    <row r="777" spans="1:8" hidden="1" x14ac:dyDescent="0.3">
      <c r="A777" s="6" t="s">
        <v>1350</v>
      </c>
      <c r="B777" s="6" t="s">
        <v>1351</v>
      </c>
      <c r="D777" t="str">
        <f t="shared" si="12"/>
        <v>Racecores 3092-16 132KV C</v>
      </c>
      <c r="E777">
        <v>2402432.6800000011</v>
      </c>
      <c r="F777">
        <v>9970095.5999999996</v>
      </c>
      <c r="G777">
        <v>0</v>
      </c>
      <c r="H777">
        <v>1994019.12</v>
      </c>
    </row>
    <row r="778" spans="1:8" hidden="1" x14ac:dyDescent="0.3">
      <c r="A778" s="6" t="s">
        <v>393</v>
      </c>
      <c r="B778" s="6" t="s">
        <v>1352</v>
      </c>
      <c r="C778" s="6">
        <v>4</v>
      </c>
      <c r="D778" t="str">
        <f t="shared" si="12"/>
        <v>EMAAR-Pkg#162/163- Marassi4</v>
      </c>
      <c r="E778">
        <v>3481812.47</v>
      </c>
      <c r="F778">
        <v>6845695.7734999992</v>
      </c>
      <c r="G778">
        <v>2009078.49</v>
      </c>
      <c r="H778">
        <v>8854774.2634999994</v>
      </c>
    </row>
    <row r="779" spans="1:8" hidden="1" x14ac:dyDescent="0.3">
      <c r="A779" s="6" t="s">
        <v>1086</v>
      </c>
      <c r="B779" s="6" t="s">
        <v>1353</v>
      </c>
      <c r="C779" s="6">
        <v>8</v>
      </c>
      <c r="D779" t="str">
        <f t="shared" si="12"/>
        <v>33KV Canal Farm Grid8</v>
      </c>
      <c r="E779">
        <v>9953272.3499999996</v>
      </c>
      <c r="F779">
        <v>7594346.7999999998</v>
      </c>
      <c r="G779">
        <v>1492990.85</v>
      </c>
      <c r="H779">
        <v>9087337.6500000004</v>
      </c>
    </row>
    <row r="780" spans="1:8" hidden="1" x14ac:dyDescent="0.3">
      <c r="A780" s="6" t="s">
        <v>516</v>
      </c>
      <c r="B780" s="6" t="s">
        <v>1354</v>
      </c>
      <c r="C780" s="6">
        <v>6</v>
      </c>
      <c r="D780" t="str">
        <f t="shared" si="12"/>
        <v>Ismailiya East Substation6</v>
      </c>
      <c r="E780">
        <v>915357.61</v>
      </c>
      <c r="F780">
        <v>814668.27</v>
      </c>
      <c r="G780">
        <v>0</v>
      </c>
      <c r="H780">
        <v>814668.27</v>
      </c>
    </row>
    <row r="781" spans="1:8" hidden="1" x14ac:dyDescent="0.3">
      <c r="A781" s="6" t="s">
        <v>1163</v>
      </c>
      <c r="B781" s="6" t="s">
        <v>1355</v>
      </c>
      <c r="C781" s="6">
        <v>5</v>
      </c>
      <c r="D781" t="str">
        <f t="shared" si="12"/>
        <v>Benban 3/ Toshka 2 LOT 45</v>
      </c>
      <c r="E781">
        <v>781087.62</v>
      </c>
      <c r="F781">
        <v>656012.61</v>
      </c>
      <c r="G781">
        <v>82014.2</v>
      </c>
      <c r="H781">
        <v>738026.81</v>
      </c>
    </row>
    <row r="782" spans="1:8" hidden="1" x14ac:dyDescent="0.3">
      <c r="A782" s="6" t="s">
        <v>795</v>
      </c>
      <c r="B782" s="6" t="s">
        <v>1356</v>
      </c>
      <c r="C782" s="6">
        <v>51</v>
      </c>
      <c r="D782" t="str">
        <f t="shared" si="12"/>
        <v>NUCA R05 - Z0251</v>
      </c>
      <c r="E782">
        <v>25554941.850000001</v>
      </c>
      <c r="F782">
        <v>21483828.77</v>
      </c>
      <c r="G782">
        <v>2821079</v>
      </c>
      <c r="H782">
        <v>24304907.77</v>
      </c>
    </row>
    <row r="783" spans="1:8" hidden="1" x14ac:dyDescent="0.3">
      <c r="A783" s="6" t="s">
        <v>795</v>
      </c>
      <c r="B783" s="6" t="s">
        <v>1357</v>
      </c>
      <c r="C783" s="6">
        <v>40</v>
      </c>
      <c r="D783" t="str">
        <f t="shared" si="12"/>
        <v>NUCA R05 - Z0240</v>
      </c>
      <c r="E783">
        <v>8606103.7200000007</v>
      </c>
      <c r="F783">
        <v>10606046.67</v>
      </c>
      <c r="G783">
        <v>1301058.28</v>
      </c>
      <c r="H783">
        <v>11907104.949999997</v>
      </c>
    </row>
    <row r="784" spans="1:8" hidden="1" x14ac:dyDescent="0.3">
      <c r="A784" s="6" t="s">
        <v>795</v>
      </c>
      <c r="B784" s="6" t="s">
        <v>1358</v>
      </c>
      <c r="C784" s="6">
        <v>37</v>
      </c>
      <c r="D784" t="str">
        <f t="shared" si="12"/>
        <v>NUCA R05 - Z0237</v>
      </c>
      <c r="E784">
        <v>8133883.4500000002</v>
      </c>
      <c r="F784">
        <v>3569378.9899999998</v>
      </c>
      <c r="G784">
        <v>492306.42</v>
      </c>
      <c r="H784">
        <v>4061685.41</v>
      </c>
    </row>
    <row r="785" spans="1:8" hidden="1" x14ac:dyDescent="0.3">
      <c r="A785" s="6" t="s">
        <v>1326</v>
      </c>
      <c r="B785" s="6" t="s">
        <v>1359</v>
      </c>
      <c r="D785" t="str">
        <f t="shared" si="12"/>
        <v>Ministries A17-A18</v>
      </c>
      <c r="E785">
        <v>331014.5</v>
      </c>
      <c r="F785">
        <v>279305.26</v>
      </c>
      <c r="G785">
        <v>0</v>
      </c>
      <c r="H785">
        <v>279305.26</v>
      </c>
    </row>
    <row r="786" spans="1:8" hidden="1" x14ac:dyDescent="0.3">
      <c r="A786" s="6" t="s">
        <v>1185</v>
      </c>
      <c r="B786" s="6" t="s">
        <v>1360</v>
      </c>
      <c r="D786" t="str">
        <f t="shared" si="12"/>
        <v>Nuweibaa (Swro)</v>
      </c>
      <c r="E786">
        <v>634878.02</v>
      </c>
      <c r="F786">
        <v>507902.42</v>
      </c>
      <c r="G786">
        <v>126975.6</v>
      </c>
      <c r="H786">
        <v>634878.02</v>
      </c>
    </row>
    <row r="787" spans="1:8" hidden="1" x14ac:dyDescent="0.3">
      <c r="A787" s="6" t="s">
        <v>746</v>
      </c>
      <c r="B787" s="6" t="s">
        <v>1361</v>
      </c>
      <c r="D787" t="str">
        <f t="shared" si="12"/>
        <v>SHAT Al ARAB 400/132kV SS</v>
      </c>
      <c r="E787">
        <v>3461798.5</v>
      </c>
      <c r="F787">
        <v>3461798.5</v>
      </c>
      <c r="G787">
        <v>0</v>
      </c>
      <c r="H787">
        <v>3461798.5</v>
      </c>
    </row>
    <row r="788" spans="1:8" hidden="1" x14ac:dyDescent="0.3">
      <c r="A788" s="6" t="s">
        <v>1247</v>
      </c>
      <c r="B788" s="6" t="s">
        <v>1362</v>
      </c>
      <c r="D788" t="str">
        <f t="shared" si="12"/>
        <v>SHATRA 400/132kV SS</v>
      </c>
      <c r="E788">
        <v>3012885.67</v>
      </c>
      <c r="F788">
        <v>3012885.5</v>
      </c>
      <c r="G788">
        <v>0</v>
      </c>
      <c r="H788">
        <v>3012885.5</v>
      </c>
    </row>
    <row r="789" spans="1:8" hidden="1" x14ac:dyDescent="0.3">
      <c r="A789" s="6" t="s">
        <v>1363</v>
      </c>
      <c r="B789" s="6" t="s">
        <v>1364</v>
      </c>
      <c r="C789" s="6">
        <v>5</v>
      </c>
      <c r="D789" t="str">
        <f t="shared" si="12"/>
        <v>Mostakbal 2 Package No. (8)5</v>
      </c>
      <c r="E789">
        <v>49890202.609999999</v>
      </c>
      <c r="F789">
        <v>41408868.159999996</v>
      </c>
      <c r="G789">
        <v>10476942.550000001</v>
      </c>
      <c r="H789">
        <v>51885810.710000001</v>
      </c>
    </row>
    <row r="790" spans="1:8" hidden="1" x14ac:dyDescent="0.3">
      <c r="A790" s="6" t="s">
        <v>1363</v>
      </c>
      <c r="B790" s="6" t="s">
        <v>1365</v>
      </c>
      <c r="C790" s="6">
        <v>2</v>
      </c>
      <c r="D790" t="str">
        <f t="shared" si="12"/>
        <v>Mostakbal 2 Package No. (8)2</v>
      </c>
      <c r="E790">
        <v>1951436.55</v>
      </c>
      <c r="F790">
        <v>1619692.34</v>
      </c>
      <c r="G790">
        <v>409801.67</v>
      </c>
      <c r="H790">
        <v>2029494.01</v>
      </c>
    </row>
    <row r="791" spans="1:8" hidden="1" x14ac:dyDescent="0.3">
      <c r="A791" s="6" t="s">
        <v>425</v>
      </c>
      <c r="B791" s="6" t="s">
        <v>1366</v>
      </c>
      <c r="C791" s="6">
        <v>2</v>
      </c>
      <c r="D791" t="str">
        <f t="shared" si="12"/>
        <v>Olympic Multi – Sports Hall2</v>
      </c>
      <c r="E791">
        <v>85003516.900000006</v>
      </c>
      <c r="F791">
        <v>13887855</v>
      </c>
      <c r="G791">
        <v>43526899.200000003</v>
      </c>
      <c r="H791">
        <v>72465094.200000003</v>
      </c>
    </row>
    <row r="792" spans="1:8" hidden="1" x14ac:dyDescent="0.3">
      <c r="A792" s="6" t="s">
        <v>420</v>
      </c>
      <c r="B792" s="6" t="s">
        <v>1367</v>
      </c>
      <c r="C792" s="6">
        <v>17</v>
      </c>
      <c r="D792" t="str">
        <f t="shared" si="12"/>
        <v>EDNC Retail &amp; Offices Civil17</v>
      </c>
      <c r="E792">
        <v>30425304.069999997</v>
      </c>
      <c r="F792">
        <v>23516460.0735</v>
      </c>
      <c r="G792">
        <v>4121239.46</v>
      </c>
      <c r="H792">
        <v>27637699.533500005</v>
      </c>
    </row>
    <row r="793" spans="1:8" hidden="1" x14ac:dyDescent="0.3">
      <c r="A793" s="6" t="s">
        <v>847</v>
      </c>
      <c r="B793" s="6" t="s">
        <v>1368</v>
      </c>
      <c r="C793" s="6">
        <v>49</v>
      </c>
      <c r="D793" t="str">
        <f t="shared" si="12"/>
        <v>AWEER POWER STATION 'H' Phase49</v>
      </c>
      <c r="E793">
        <v>5375241.6299999999</v>
      </c>
      <c r="F793">
        <v>5315422.1115000006</v>
      </c>
      <c r="G793">
        <v>0</v>
      </c>
      <c r="H793">
        <v>5315422.1114999996</v>
      </c>
    </row>
    <row r="794" spans="1:8" hidden="1" x14ac:dyDescent="0.3">
      <c r="A794" s="6" t="s">
        <v>524</v>
      </c>
      <c r="B794" s="6" t="s">
        <v>1369</v>
      </c>
      <c r="C794" s="6">
        <v>15</v>
      </c>
      <c r="D794" t="str">
        <f t="shared" si="12"/>
        <v>Beni Suef Substation R6115</v>
      </c>
      <c r="E794">
        <v>2347798.34</v>
      </c>
      <c r="F794">
        <v>1737370.7799999998</v>
      </c>
      <c r="G794">
        <v>352169.75</v>
      </c>
      <c r="H794">
        <v>2089540.53</v>
      </c>
    </row>
    <row r="795" spans="1:8" hidden="1" x14ac:dyDescent="0.3">
      <c r="A795" s="6" t="s">
        <v>524</v>
      </c>
      <c r="B795" s="6" t="s">
        <v>1370</v>
      </c>
      <c r="C795" s="6">
        <v>6</v>
      </c>
      <c r="D795" t="str">
        <f t="shared" si="12"/>
        <v>Beni Suef Substation R616</v>
      </c>
      <c r="E795">
        <v>1004938</v>
      </c>
      <c r="F795">
        <v>748678.80999999994</v>
      </c>
      <c r="G795">
        <v>150740.70000000001</v>
      </c>
      <c r="H795">
        <v>899419.51</v>
      </c>
    </row>
    <row r="796" spans="1:8" hidden="1" x14ac:dyDescent="0.3">
      <c r="A796" s="6" t="s">
        <v>519</v>
      </c>
      <c r="B796" s="6" t="s">
        <v>1371</v>
      </c>
      <c r="C796" s="6">
        <v>21</v>
      </c>
      <c r="D796" t="str">
        <f t="shared" si="12"/>
        <v>Tamey El-amdeed Substation21</v>
      </c>
      <c r="E796">
        <v>138782.46</v>
      </c>
      <c r="F796">
        <v>102699.01999999999</v>
      </c>
      <c r="G796">
        <v>20817.37</v>
      </c>
      <c r="H796">
        <v>123516.39</v>
      </c>
    </row>
    <row r="797" spans="1:8" hidden="1" x14ac:dyDescent="0.3">
      <c r="A797" s="6" t="s">
        <v>1363</v>
      </c>
      <c r="B797" s="6" t="s">
        <v>1372</v>
      </c>
      <c r="C797" s="6">
        <v>7</v>
      </c>
      <c r="D797" t="str">
        <f t="shared" si="12"/>
        <v>Mostakbal 2 Package No. (8)7</v>
      </c>
      <c r="E797">
        <v>13640499.210000001</v>
      </c>
      <c r="F797">
        <v>10830556.369999999</v>
      </c>
      <c r="G797">
        <v>2864504.83</v>
      </c>
      <c r="H797">
        <v>13695061.199999997</v>
      </c>
    </row>
    <row r="798" spans="1:8" hidden="1" x14ac:dyDescent="0.3">
      <c r="A798" s="6" t="s">
        <v>1185</v>
      </c>
      <c r="B798" s="6" t="s">
        <v>1373</v>
      </c>
      <c r="D798" t="str">
        <f t="shared" si="12"/>
        <v>Nuweibaa (Swro)</v>
      </c>
      <c r="E798">
        <v>234443.98</v>
      </c>
      <c r="F798">
        <v>187555.18</v>
      </c>
      <c r="G798">
        <v>46888.800000000003</v>
      </c>
      <c r="H798">
        <v>234443.98</v>
      </c>
    </row>
    <row r="799" spans="1:8" hidden="1" x14ac:dyDescent="0.3">
      <c r="A799" s="6" t="s">
        <v>1122</v>
      </c>
      <c r="B799" s="6" t="s">
        <v>1374</v>
      </c>
      <c r="C799" s="6">
        <v>11</v>
      </c>
      <c r="D799" t="str">
        <f t="shared" si="12"/>
        <v>El Katameya Mall11</v>
      </c>
      <c r="E799">
        <v>113960</v>
      </c>
      <c r="F799">
        <v>50000</v>
      </c>
      <c r="G799">
        <v>45351.14</v>
      </c>
      <c r="H799">
        <v>95351.14</v>
      </c>
    </row>
    <row r="800" spans="1:8" hidden="1" x14ac:dyDescent="0.3">
      <c r="A800" s="6" t="s">
        <v>722</v>
      </c>
      <c r="B800" s="6" t="s">
        <v>1375</v>
      </c>
      <c r="C800" s="6">
        <v>22</v>
      </c>
      <c r="D800" t="str">
        <f t="shared" si="12"/>
        <v>Marsa Matrouh 500KV22</v>
      </c>
      <c r="E800">
        <v>70010.28</v>
      </c>
      <c r="F800">
        <v>68090.37</v>
      </c>
      <c r="G800">
        <v>0</v>
      </c>
      <c r="H800">
        <v>68090.37</v>
      </c>
    </row>
    <row r="801" spans="1:8" hidden="1" x14ac:dyDescent="0.3">
      <c r="A801" s="6" t="s">
        <v>389</v>
      </c>
      <c r="B801" s="6" t="s">
        <v>1376</v>
      </c>
      <c r="C801" s="6">
        <v>15</v>
      </c>
      <c r="D801" t="str">
        <f t="shared" si="12"/>
        <v>EMAAR-PKG# 101-UPTOWN15</v>
      </c>
      <c r="E801">
        <v>4658928.78</v>
      </c>
      <c r="F801">
        <v>1268535.189</v>
      </c>
      <c r="G801">
        <v>3599545.25</v>
      </c>
      <c r="H801">
        <v>4868080.4390000002</v>
      </c>
    </row>
    <row r="802" spans="1:8" hidden="1" x14ac:dyDescent="0.3">
      <c r="A802" s="6" t="s">
        <v>1377</v>
      </c>
      <c r="B802" s="6" t="s">
        <v>1378</v>
      </c>
      <c r="D802" t="str">
        <f t="shared" si="12"/>
        <v>Mivida</v>
      </c>
      <c r="E802">
        <v>522840</v>
      </c>
      <c r="F802">
        <v>517611.6</v>
      </c>
      <c r="G802">
        <v>0</v>
      </c>
      <c r="H802">
        <v>517611.6</v>
      </c>
    </row>
    <row r="803" spans="1:8" hidden="1" x14ac:dyDescent="0.3">
      <c r="A803" s="6" t="s">
        <v>1379</v>
      </c>
      <c r="B803" s="6" t="s">
        <v>1380</v>
      </c>
      <c r="C803" s="6">
        <v>3</v>
      </c>
      <c r="D803" t="str">
        <f t="shared" si="12"/>
        <v>Almaza Bridge - Safir 23</v>
      </c>
      <c r="E803">
        <v>501472.5</v>
      </c>
      <c r="F803">
        <v>50000</v>
      </c>
      <c r="G803">
        <v>0</v>
      </c>
      <c r="H803">
        <v>457788.5</v>
      </c>
    </row>
    <row r="804" spans="1:8" hidden="1" x14ac:dyDescent="0.3">
      <c r="A804" s="6" t="s">
        <v>328</v>
      </c>
      <c r="B804" s="6" t="s">
        <v>1381</v>
      </c>
      <c r="C804" s="6">
        <v>11</v>
      </c>
      <c r="D804" t="str">
        <f t="shared" si="12"/>
        <v>Substation Elco Steel11</v>
      </c>
      <c r="E804">
        <v>4095222.6199999996</v>
      </c>
      <c r="F804">
        <v>3142902.52</v>
      </c>
      <c r="G804">
        <v>1038383.05</v>
      </c>
      <c r="H804">
        <v>4181285.57</v>
      </c>
    </row>
    <row r="805" spans="1:8" hidden="1" x14ac:dyDescent="0.3">
      <c r="A805" s="6" t="s">
        <v>847</v>
      </c>
      <c r="B805" s="6" t="s">
        <v>1382</v>
      </c>
      <c r="D805" t="str">
        <f t="shared" si="12"/>
        <v>AWEER POWER STATION 'H' Phase</v>
      </c>
      <c r="E805">
        <v>177611.9</v>
      </c>
      <c r="F805">
        <v>186492.495</v>
      </c>
      <c r="G805">
        <v>0</v>
      </c>
      <c r="H805">
        <v>186492.495</v>
      </c>
    </row>
    <row r="806" spans="1:8" hidden="1" x14ac:dyDescent="0.3">
      <c r="A806" s="6" t="s">
        <v>847</v>
      </c>
      <c r="B806" s="6" t="s">
        <v>1383</v>
      </c>
      <c r="C806" s="6">
        <v>56</v>
      </c>
      <c r="D806" t="str">
        <f t="shared" si="12"/>
        <v>AWEER POWER STATION 'H' Phase56</v>
      </c>
      <c r="E806">
        <v>1870689.3500000003</v>
      </c>
      <c r="F806">
        <v>3699807.84</v>
      </c>
      <c r="G806">
        <v>0</v>
      </c>
      <c r="H806">
        <v>1849903.92</v>
      </c>
    </row>
    <row r="807" spans="1:8" hidden="1" x14ac:dyDescent="0.3">
      <c r="A807" s="6" t="s">
        <v>1384</v>
      </c>
      <c r="B807" s="6" t="s">
        <v>1385</v>
      </c>
      <c r="C807" s="6">
        <v>1</v>
      </c>
      <c r="D807" t="str">
        <f t="shared" si="12"/>
        <v>Group # 1 - 25 LX1</v>
      </c>
      <c r="E807">
        <v>1765500</v>
      </c>
      <c r="F807">
        <v>1747845</v>
      </c>
      <c r="G807">
        <v>0</v>
      </c>
      <c r="H807">
        <v>1747845</v>
      </c>
    </row>
    <row r="808" spans="1:8" hidden="1" x14ac:dyDescent="0.3">
      <c r="A808" s="6" t="s">
        <v>1386</v>
      </c>
      <c r="B808" s="6" t="s">
        <v>1083</v>
      </c>
      <c r="C808" s="6">
        <v>1</v>
      </c>
      <c r="D808" t="str">
        <f t="shared" si="12"/>
        <v>Daraw Bridge1</v>
      </c>
      <c r="E808">
        <v>1100000</v>
      </c>
      <c r="F808">
        <v>920224.04</v>
      </c>
      <c r="G808">
        <v>0</v>
      </c>
      <c r="H808">
        <v>920224.04</v>
      </c>
    </row>
    <row r="809" spans="1:8" hidden="1" x14ac:dyDescent="0.3">
      <c r="A809" s="6" t="s">
        <v>393</v>
      </c>
      <c r="B809" s="6" t="s">
        <v>1387</v>
      </c>
      <c r="C809" s="6">
        <v>3</v>
      </c>
      <c r="D809" t="str">
        <f t="shared" si="12"/>
        <v>EMAAR-Pkg#162/163- Marassi3</v>
      </c>
      <c r="E809">
        <v>547130.31000000006</v>
      </c>
      <c r="F809">
        <v>3055521.3155</v>
      </c>
      <c r="G809">
        <v>873718.3</v>
      </c>
      <c r="H809">
        <v>3929239.6154999998</v>
      </c>
    </row>
    <row r="810" spans="1:8" hidden="1" x14ac:dyDescent="0.3">
      <c r="A810" s="6" t="s">
        <v>1163</v>
      </c>
      <c r="B810" s="6" t="s">
        <v>1388</v>
      </c>
      <c r="C810" s="6">
        <v>14</v>
      </c>
      <c r="D810" t="str">
        <f t="shared" si="12"/>
        <v>Benban 3/ Toshka 2 LOT 414</v>
      </c>
      <c r="E810">
        <v>4391685.55</v>
      </c>
      <c r="F810">
        <v>3561657.15</v>
      </c>
      <c r="G810">
        <v>461126.98</v>
      </c>
      <c r="H810">
        <v>4022784.13</v>
      </c>
    </row>
    <row r="811" spans="1:8" hidden="1" x14ac:dyDescent="0.3">
      <c r="A811" s="6" t="s">
        <v>1389</v>
      </c>
      <c r="B811" s="6" t="s">
        <v>1083</v>
      </c>
      <c r="C811" s="6">
        <v>1</v>
      </c>
      <c r="D811" t="str">
        <f t="shared" si="12"/>
        <v>El-Moneeb Bridge1</v>
      </c>
      <c r="E811">
        <v>1345000</v>
      </c>
      <c r="F811">
        <v>1221940</v>
      </c>
      <c r="G811">
        <v>0</v>
      </c>
      <c r="H811">
        <v>1221940</v>
      </c>
    </row>
    <row r="812" spans="1:8" hidden="1" x14ac:dyDescent="0.3">
      <c r="A812" s="6" t="s">
        <v>339</v>
      </c>
      <c r="B812" s="6" t="s">
        <v>1390</v>
      </c>
      <c r="C812" s="6">
        <v>10</v>
      </c>
      <c r="D812" t="str">
        <f t="shared" si="12"/>
        <v>IKEA Extension MoA10</v>
      </c>
      <c r="E812">
        <v>16241435.02</v>
      </c>
      <c r="F812">
        <v>10892925.949999999</v>
      </c>
      <c r="G812">
        <v>3871917.19</v>
      </c>
      <c r="H812">
        <v>14764843.140000001</v>
      </c>
    </row>
    <row r="813" spans="1:8" hidden="1" x14ac:dyDescent="0.3">
      <c r="A813" s="6" t="s">
        <v>847</v>
      </c>
      <c r="B813" s="6" t="s">
        <v>1391</v>
      </c>
      <c r="C813" s="6">
        <v>15</v>
      </c>
      <c r="D813" t="str">
        <f t="shared" si="12"/>
        <v>AWEER POWER STATION 'H' Phase15</v>
      </c>
      <c r="E813">
        <v>1277689.6399999999</v>
      </c>
      <c r="F813">
        <v>1263493</v>
      </c>
      <c r="G813">
        <v>0</v>
      </c>
      <c r="H813">
        <v>1263493</v>
      </c>
    </row>
    <row r="814" spans="1:8" hidden="1" x14ac:dyDescent="0.3">
      <c r="A814" s="6" t="s">
        <v>1122</v>
      </c>
      <c r="B814" s="6" t="s">
        <v>1392</v>
      </c>
      <c r="C814" s="6">
        <v>14</v>
      </c>
      <c r="D814" t="str">
        <f t="shared" si="12"/>
        <v>El Katameya Mall14</v>
      </c>
      <c r="E814">
        <v>125160</v>
      </c>
      <c r="F814">
        <v>105711.42</v>
      </c>
      <c r="G814">
        <v>0</v>
      </c>
      <c r="H814">
        <v>105711.42</v>
      </c>
    </row>
    <row r="815" spans="1:8" hidden="1" x14ac:dyDescent="0.3">
      <c r="A815" s="6" t="s">
        <v>1071</v>
      </c>
      <c r="B815" s="6" t="s">
        <v>1393</v>
      </c>
      <c r="C815" s="6">
        <v>1</v>
      </c>
      <c r="D815" t="str">
        <f t="shared" si="12"/>
        <v>Nagaa Hamady/Assuit OHTL1</v>
      </c>
      <c r="E815">
        <v>17444824.760000002</v>
      </c>
      <c r="F815">
        <v>13444963.310000001</v>
      </c>
      <c r="G815">
        <v>1831706.6</v>
      </c>
      <c r="H815">
        <v>15276669.910000002</v>
      </c>
    </row>
    <row r="816" spans="1:8" hidden="1" x14ac:dyDescent="0.3">
      <c r="A816" s="6" t="s">
        <v>331</v>
      </c>
      <c r="B816" s="6" t="s">
        <v>1394</v>
      </c>
      <c r="C816" s="6">
        <v>10</v>
      </c>
      <c r="D816" t="str">
        <f t="shared" si="12"/>
        <v>DoubleTree Mangroovy ElGouna10</v>
      </c>
      <c r="E816">
        <v>1714004.8</v>
      </c>
      <c r="F816">
        <v>1173489.49</v>
      </c>
      <c r="G816">
        <v>449926.27</v>
      </c>
      <c r="H816">
        <v>1623415.76</v>
      </c>
    </row>
    <row r="817" spans="1:8" hidden="1" x14ac:dyDescent="0.3">
      <c r="A817" s="6" t="s">
        <v>1225</v>
      </c>
      <c r="B817" s="6" t="s">
        <v>1083</v>
      </c>
      <c r="C817" s="6">
        <v>1</v>
      </c>
      <c r="D817" t="str">
        <f t="shared" si="12"/>
        <v>Rail Way Tunnel Zagazig1</v>
      </c>
      <c r="E817">
        <v>714780</v>
      </c>
      <c r="F817">
        <v>666174.96</v>
      </c>
      <c r="G817">
        <v>0</v>
      </c>
      <c r="H817">
        <v>666174.96</v>
      </c>
    </row>
    <row r="818" spans="1:8" hidden="1" x14ac:dyDescent="0.3">
      <c r="A818" s="6" t="s">
        <v>948</v>
      </c>
      <c r="B818" s="6" t="s">
        <v>1395</v>
      </c>
      <c r="C818" s="6">
        <v>6</v>
      </c>
      <c r="D818" t="str">
        <f t="shared" si="12"/>
        <v>Mauritania-Lot 26</v>
      </c>
      <c r="E818">
        <v>446297.21000000008</v>
      </c>
      <c r="F818">
        <v>422283.94</v>
      </c>
      <c r="G818">
        <v>0</v>
      </c>
      <c r="H818">
        <v>424071.74000000005</v>
      </c>
    </row>
    <row r="819" spans="1:8" hidden="1" x14ac:dyDescent="0.3">
      <c r="A819" s="6" t="s">
        <v>1396</v>
      </c>
      <c r="B819" s="6" t="s">
        <v>1397</v>
      </c>
      <c r="C819" s="6">
        <v>32</v>
      </c>
      <c r="D819" t="str">
        <f t="shared" si="12"/>
        <v>Cairo-Alex Railway32</v>
      </c>
      <c r="E819">
        <v>33689843.810000002</v>
      </c>
      <c r="F819">
        <v>1706221.9</v>
      </c>
      <c r="G819">
        <v>3537433.6</v>
      </c>
      <c r="H819">
        <v>5243655.5</v>
      </c>
    </row>
    <row r="820" spans="1:8" hidden="1" x14ac:dyDescent="0.3">
      <c r="A820" s="6" t="s">
        <v>1396</v>
      </c>
      <c r="B820" s="6" t="s">
        <v>1398</v>
      </c>
      <c r="C820" s="6">
        <v>25</v>
      </c>
      <c r="D820" t="str">
        <f t="shared" si="12"/>
        <v>Cairo-Alex Railway25</v>
      </c>
      <c r="E820">
        <v>3085109.98</v>
      </c>
      <c r="F820">
        <v>1937782.0789999999</v>
      </c>
      <c r="G820">
        <v>323936.55</v>
      </c>
      <c r="H820">
        <v>2261718.6290000002</v>
      </c>
    </row>
    <row r="821" spans="1:8" hidden="1" x14ac:dyDescent="0.3">
      <c r="A821" s="6" t="s">
        <v>1396</v>
      </c>
      <c r="B821" s="6" t="s">
        <v>1399</v>
      </c>
      <c r="C821" s="6">
        <v>22</v>
      </c>
      <c r="D821" t="str">
        <f t="shared" si="12"/>
        <v>Cairo-Alex Railway22</v>
      </c>
      <c r="E821">
        <v>19703504.699999999</v>
      </c>
      <c r="F821">
        <v>13469137.195</v>
      </c>
      <c r="G821">
        <v>2068867.99</v>
      </c>
      <c r="H821">
        <v>15538005.185000001</v>
      </c>
    </row>
    <row r="822" spans="1:8" hidden="1" x14ac:dyDescent="0.3">
      <c r="A822" s="6" t="s">
        <v>1396</v>
      </c>
      <c r="B822" s="6" t="s">
        <v>1400</v>
      </c>
      <c r="C822" s="6">
        <v>21</v>
      </c>
      <c r="D822" t="str">
        <f t="shared" si="12"/>
        <v>Cairo-Alex Railway21</v>
      </c>
      <c r="E822">
        <v>81561902.599999994</v>
      </c>
      <c r="F822">
        <v>56387458.339999996</v>
      </c>
      <c r="G822">
        <v>8563999.7699999996</v>
      </c>
      <c r="H822">
        <v>64951458.109999992</v>
      </c>
    </row>
    <row r="823" spans="1:8" hidden="1" x14ac:dyDescent="0.3">
      <c r="A823" s="6" t="s">
        <v>1396</v>
      </c>
      <c r="B823" s="6" t="s">
        <v>1401</v>
      </c>
      <c r="C823" s="6">
        <v>18</v>
      </c>
      <c r="D823" t="str">
        <f t="shared" si="12"/>
        <v>Cairo-Alex Railway18</v>
      </c>
      <c r="E823">
        <v>17641968.100000001</v>
      </c>
      <c r="F823">
        <v>12140086.084999999</v>
      </c>
      <c r="G823">
        <v>1852406.65</v>
      </c>
      <c r="H823">
        <v>13992492.734999999</v>
      </c>
    </row>
    <row r="824" spans="1:8" hidden="1" x14ac:dyDescent="0.3">
      <c r="A824" s="6" t="s">
        <v>1396</v>
      </c>
      <c r="B824" s="6" t="s">
        <v>1402</v>
      </c>
      <c r="C824" s="6">
        <v>14</v>
      </c>
      <c r="D824" t="str">
        <f t="shared" si="12"/>
        <v>Cairo-Alex Railway14</v>
      </c>
      <c r="E824">
        <v>7078617</v>
      </c>
      <c r="F824">
        <v>4915700.63</v>
      </c>
      <c r="G824">
        <v>743254.8</v>
      </c>
      <c r="H824">
        <v>5658955.4299999997</v>
      </c>
    </row>
    <row r="825" spans="1:8" hidden="1" x14ac:dyDescent="0.3">
      <c r="A825" s="6" t="s">
        <v>1396</v>
      </c>
      <c r="B825" s="6" t="s">
        <v>1403</v>
      </c>
      <c r="C825" s="6">
        <v>9</v>
      </c>
      <c r="D825" t="str">
        <f t="shared" si="12"/>
        <v>Cairo-Alex Railway9</v>
      </c>
      <c r="E825">
        <v>26297538.100000005</v>
      </c>
      <c r="F825">
        <v>19182714.449999999</v>
      </c>
      <c r="G825">
        <v>2629753.81</v>
      </c>
      <c r="H825">
        <v>21812468.260000002</v>
      </c>
    </row>
    <row r="826" spans="1:8" hidden="1" x14ac:dyDescent="0.3">
      <c r="A826" s="6" t="s">
        <v>1243</v>
      </c>
      <c r="B826" s="6" t="s">
        <v>1404</v>
      </c>
      <c r="D826" t="str">
        <f t="shared" si="12"/>
        <v>Sodic East</v>
      </c>
      <c r="E826">
        <v>529135.77</v>
      </c>
      <c r="F826">
        <v>468842.81</v>
      </c>
      <c r="G826">
        <v>0</v>
      </c>
      <c r="H826">
        <v>468842.81</v>
      </c>
    </row>
    <row r="827" spans="1:8" hidden="1" x14ac:dyDescent="0.3">
      <c r="A827" s="6" t="s">
        <v>1405</v>
      </c>
      <c r="B827" s="6" t="s">
        <v>1406</v>
      </c>
      <c r="D827" t="str">
        <f t="shared" si="12"/>
        <v>Racecores 3092-17 132KV E</v>
      </c>
      <c r="E827">
        <v>96835.365000000005</v>
      </c>
      <c r="F827">
        <v>80373.333249999996</v>
      </c>
      <c r="G827">
        <v>0</v>
      </c>
      <c r="H827">
        <v>80373.333249999996</v>
      </c>
    </row>
    <row r="828" spans="1:8" hidden="1" x14ac:dyDescent="0.3">
      <c r="A828" s="6" t="s">
        <v>1405</v>
      </c>
      <c r="B828" s="6" t="s">
        <v>1407</v>
      </c>
      <c r="D828" t="str">
        <f t="shared" si="12"/>
        <v>Racecores 3092-17 132KV E</v>
      </c>
      <c r="E828">
        <v>244945.9999975611</v>
      </c>
      <c r="F828">
        <v>203305.18</v>
      </c>
      <c r="G828">
        <v>0</v>
      </c>
      <c r="H828">
        <v>203305.18000000002</v>
      </c>
    </row>
    <row r="829" spans="1:8" hidden="1" x14ac:dyDescent="0.3">
      <c r="A829" s="6" t="s">
        <v>1405</v>
      </c>
      <c r="B829" s="6" t="s">
        <v>1408</v>
      </c>
      <c r="D829" t="str">
        <f t="shared" si="12"/>
        <v>Racecores 3092-17 132KV E</v>
      </c>
      <c r="E829">
        <v>203062.68</v>
      </c>
      <c r="F829">
        <v>343175.94</v>
      </c>
      <c r="G829">
        <v>0</v>
      </c>
      <c r="H829">
        <v>171587.97</v>
      </c>
    </row>
    <row r="830" spans="1:8" hidden="1" x14ac:dyDescent="0.3">
      <c r="A830" s="6" t="s">
        <v>1071</v>
      </c>
      <c r="B830" s="6" t="s">
        <v>1409</v>
      </c>
      <c r="C830" s="6">
        <v>6</v>
      </c>
      <c r="D830" t="str">
        <f t="shared" si="12"/>
        <v>Nagaa Hamady/Assuit OHTL6</v>
      </c>
      <c r="E830">
        <v>281761.90000000002</v>
      </c>
      <c r="F830">
        <v>159480.24</v>
      </c>
      <c r="G830">
        <v>29585</v>
      </c>
      <c r="H830">
        <v>189065.24</v>
      </c>
    </row>
    <row r="831" spans="1:8" hidden="1" x14ac:dyDescent="0.3">
      <c r="A831" s="6" t="s">
        <v>746</v>
      </c>
      <c r="B831" s="6" t="s">
        <v>1410</v>
      </c>
      <c r="D831" t="str">
        <f t="shared" si="12"/>
        <v>SHAT Al ARAB 400/132kV SS</v>
      </c>
      <c r="E831">
        <v>2193735.91</v>
      </c>
      <c r="F831">
        <v>2193735.91</v>
      </c>
      <c r="G831">
        <v>0</v>
      </c>
      <c r="H831">
        <v>2193735.91</v>
      </c>
    </row>
    <row r="832" spans="1:8" hidden="1" x14ac:dyDescent="0.3">
      <c r="A832" s="6" t="s">
        <v>1060</v>
      </c>
      <c r="B832" s="6" t="s">
        <v>1411</v>
      </c>
      <c r="D832" t="str">
        <f t="shared" si="12"/>
        <v>LAYYAH CCPP</v>
      </c>
      <c r="E832">
        <v>15425640</v>
      </c>
      <c r="F832">
        <v>13051321.5</v>
      </c>
      <c r="G832">
        <v>2995810</v>
      </c>
      <c r="H832">
        <v>16047131.5</v>
      </c>
    </row>
    <row r="833" spans="1:8" hidden="1" x14ac:dyDescent="0.3">
      <c r="A833" s="6" t="s">
        <v>348</v>
      </c>
      <c r="B833" s="6" t="s">
        <v>1412</v>
      </c>
      <c r="C833" s="6">
        <v>10</v>
      </c>
      <c r="D833" t="str">
        <f t="shared" si="12"/>
        <v>Lekela 250MW Wind Farm10</v>
      </c>
      <c r="E833">
        <v>24782925.379999999</v>
      </c>
      <c r="F833">
        <v>21709399.519000001</v>
      </c>
      <c r="G833">
        <v>4107306.79</v>
      </c>
      <c r="H833">
        <v>25816706.309</v>
      </c>
    </row>
    <row r="834" spans="1:8" hidden="1" x14ac:dyDescent="0.3">
      <c r="A834" s="6" t="s">
        <v>381</v>
      </c>
      <c r="B834" s="6" t="s">
        <v>1413</v>
      </c>
      <c r="C834" s="6">
        <v>9</v>
      </c>
      <c r="D834" t="str">
        <f t="shared" si="12"/>
        <v>ESU Ph2-Enabling &amp; Struc9</v>
      </c>
      <c r="E834">
        <v>85288754.950000003</v>
      </c>
      <c r="F834">
        <v>20493846.447500002</v>
      </c>
      <c r="G834">
        <v>13976306.880000001</v>
      </c>
      <c r="H834">
        <v>34470153.327500001</v>
      </c>
    </row>
    <row r="835" spans="1:8" hidden="1" x14ac:dyDescent="0.3">
      <c r="A835" s="6" t="s">
        <v>388</v>
      </c>
      <c r="B835" s="6" t="s">
        <v>1414</v>
      </c>
      <c r="D835" t="str">
        <f t="shared" ref="D835:D898" si="13">A835&amp;C835</f>
        <v>EMAAR-PKG#22-MARASSI</v>
      </c>
      <c r="E835">
        <v>558773.62</v>
      </c>
      <c r="F835">
        <v>408194.00099999999</v>
      </c>
      <c r="G835">
        <v>0</v>
      </c>
      <c r="H835">
        <v>408194.00099999999</v>
      </c>
    </row>
    <row r="836" spans="1:8" hidden="1" x14ac:dyDescent="0.3">
      <c r="A836" s="6" t="s">
        <v>1054</v>
      </c>
      <c r="B836" s="6" t="s">
        <v>1415</v>
      </c>
      <c r="C836" s="6">
        <v>20</v>
      </c>
      <c r="D836" t="str">
        <f t="shared" si="13"/>
        <v>Latin Compound - New Alamin20</v>
      </c>
      <c r="E836">
        <v>1013339.6</v>
      </c>
      <c r="F836">
        <v>619516.54</v>
      </c>
      <c r="G836">
        <v>202667.92</v>
      </c>
      <c r="H836">
        <v>822184.46</v>
      </c>
    </row>
    <row r="837" spans="1:8" hidden="1" x14ac:dyDescent="0.3">
      <c r="A837" s="6" t="s">
        <v>1195</v>
      </c>
      <c r="B837" s="6" t="s">
        <v>1201</v>
      </c>
      <c r="C837" s="6">
        <v>7</v>
      </c>
      <c r="D837" t="str">
        <f t="shared" si="13"/>
        <v>Museum of Egyp. Civilization7</v>
      </c>
      <c r="E837">
        <v>2175660</v>
      </c>
      <c r="F837">
        <v>1990728.9000000001</v>
      </c>
      <c r="G837">
        <v>0</v>
      </c>
      <c r="H837">
        <v>1990728.9</v>
      </c>
    </row>
    <row r="838" spans="1:8" hidden="1" x14ac:dyDescent="0.3">
      <c r="A838" s="6" t="s">
        <v>754</v>
      </c>
      <c r="B838" s="6" t="s">
        <v>1416</v>
      </c>
      <c r="C838" s="6">
        <v>2</v>
      </c>
      <c r="D838" t="str">
        <f t="shared" si="13"/>
        <v>Ministries Buildings2</v>
      </c>
      <c r="E838">
        <v>6142805.6399999997</v>
      </c>
      <c r="F838">
        <v>3865825</v>
      </c>
      <c r="G838">
        <v>1309079.8999999999</v>
      </c>
      <c r="H838">
        <v>5174904.9000000004</v>
      </c>
    </row>
    <row r="839" spans="1:8" hidden="1" x14ac:dyDescent="0.3">
      <c r="A839" s="6" t="s">
        <v>371</v>
      </c>
      <c r="B839" s="6" t="s">
        <v>1417</v>
      </c>
      <c r="C839" s="6">
        <v>17</v>
      </c>
      <c r="D839" t="str">
        <f t="shared" si="13"/>
        <v>ORA ZED - Ph 01B - Pkgs A&amp;D17</v>
      </c>
      <c r="E839">
        <v>31100661.129999999</v>
      </c>
      <c r="F839">
        <v>27837999.2465</v>
      </c>
      <c r="G839">
        <v>3310918.88</v>
      </c>
      <c r="H839">
        <v>31148918.126499999</v>
      </c>
    </row>
    <row r="840" spans="1:8" hidden="1" x14ac:dyDescent="0.3">
      <c r="A840" s="6" t="s">
        <v>371</v>
      </c>
      <c r="B840" s="6" t="s">
        <v>1418</v>
      </c>
      <c r="C840" s="6">
        <v>14</v>
      </c>
      <c r="D840" t="str">
        <f t="shared" si="13"/>
        <v>ORA ZED - Ph 01B - Pkgs A&amp;D14</v>
      </c>
      <c r="E840">
        <v>45635766.95000001</v>
      </c>
      <c r="F840">
        <v>38191818.917500004</v>
      </c>
      <c r="G840">
        <v>4547728.4000000004</v>
      </c>
      <c r="H840">
        <v>42739547.317500003</v>
      </c>
    </row>
    <row r="841" spans="1:8" hidden="1" x14ac:dyDescent="0.3">
      <c r="A841" s="6" t="s">
        <v>371</v>
      </c>
      <c r="B841" s="6" t="s">
        <v>1419</v>
      </c>
      <c r="C841" s="6">
        <v>13</v>
      </c>
      <c r="D841" t="str">
        <f t="shared" si="13"/>
        <v>ORA ZED - Ph 01B - Pkgs A&amp;D13</v>
      </c>
      <c r="E841">
        <v>30511414.969999999</v>
      </c>
      <c r="F841">
        <v>25426794.808499999</v>
      </c>
      <c r="G841">
        <v>3025284.37</v>
      </c>
      <c r="H841">
        <v>28452079.1785</v>
      </c>
    </row>
    <row r="842" spans="1:8" hidden="1" x14ac:dyDescent="0.3">
      <c r="A842" s="6" t="s">
        <v>371</v>
      </c>
      <c r="B842" s="6" t="s">
        <v>1420</v>
      </c>
      <c r="C842" s="6">
        <v>10</v>
      </c>
      <c r="D842" t="str">
        <f t="shared" si="13"/>
        <v>ORA ZED - Ph 01B - Pkgs A&amp;D10</v>
      </c>
      <c r="E842">
        <v>32858070.070000004</v>
      </c>
      <c r="F842">
        <v>30886238.843499999</v>
      </c>
      <c r="G842">
        <v>3677026.6</v>
      </c>
      <c r="H842">
        <v>34563265.443499997</v>
      </c>
    </row>
    <row r="843" spans="1:8" hidden="1" x14ac:dyDescent="0.3">
      <c r="A843" s="6" t="s">
        <v>371</v>
      </c>
      <c r="B843" s="6" t="s">
        <v>1421</v>
      </c>
      <c r="C843" s="6">
        <v>8</v>
      </c>
      <c r="D843" t="str">
        <f t="shared" si="13"/>
        <v>ORA ZED - Ph 01B - Pkgs A&amp;D8</v>
      </c>
      <c r="E843">
        <v>26950096.620000001</v>
      </c>
      <c r="F843">
        <v>25931572.791000001</v>
      </c>
      <c r="G843">
        <v>3088483.39</v>
      </c>
      <c r="H843">
        <v>29020056.181000005</v>
      </c>
    </row>
    <row r="844" spans="1:8" hidden="1" x14ac:dyDescent="0.3">
      <c r="A844" s="6" t="s">
        <v>371</v>
      </c>
      <c r="B844" s="6" t="s">
        <v>1422</v>
      </c>
      <c r="C844" s="6">
        <v>2</v>
      </c>
      <c r="D844" t="str">
        <f t="shared" si="13"/>
        <v>ORA ZED - Ph 01B - Pkgs A&amp;D2</v>
      </c>
      <c r="E844">
        <v>45205416.45000001</v>
      </c>
      <c r="F844">
        <v>39936351.702500001</v>
      </c>
      <c r="G844">
        <v>4807707.2699999996</v>
      </c>
      <c r="H844">
        <v>44744058.972499996</v>
      </c>
    </row>
    <row r="845" spans="1:8" hidden="1" x14ac:dyDescent="0.3">
      <c r="A845" s="6" t="s">
        <v>1423</v>
      </c>
      <c r="B845" s="6" t="s">
        <v>1424</v>
      </c>
      <c r="D845" t="str">
        <f t="shared" si="13"/>
        <v>Vila Fabio (North Coast)</v>
      </c>
      <c r="E845">
        <v>42750</v>
      </c>
      <c r="F845">
        <v>42750</v>
      </c>
      <c r="G845">
        <v>0</v>
      </c>
      <c r="H845">
        <v>42750</v>
      </c>
    </row>
    <row r="846" spans="1:8" hidden="1" x14ac:dyDescent="0.3">
      <c r="A846" s="6" t="s">
        <v>339</v>
      </c>
      <c r="B846" s="6" t="s">
        <v>1425</v>
      </c>
      <c r="C846" s="6">
        <v>11</v>
      </c>
      <c r="D846" t="str">
        <f t="shared" si="13"/>
        <v>IKEA Extension MoA11</v>
      </c>
      <c r="E846">
        <v>40022086.82</v>
      </c>
      <c r="F846">
        <v>16989482.640000001</v>
      </c>
      <c r="G846">
        <v>6710363.3900000006</v>
      </c>
      <c r="H846">
        <v>23699846.030000001</v>
      </c>
    </row>
    <row r="847" spans="1:8" hidden="1" x14ac:dyDescent="0.3">
      <c r="A847" s="6" t="s">
        <v>1266</v>
      </c>
      <c r="B847" s="6" t="s">
        <v>1426</v>
      </c>
      <c r="C847" s="6">
        <v>5</v>
      </c>
      <c r="D847" t="str">
        <f t="shared" si="13"/>
        <v>Angola Emergency fast-track5</v>
      </c>
      <c r="E847">
        <v>3773923.0900000003</v>
      </c>
      <c r="F847">
        <v>2512234.4399999995</v>
      </c>
      <c r="G847">
        <v>0</v>
      </c>
      <c r="H847">
        <v>2512234.44</v>
      </c>
    </row>
    <row r="848" spans="1:8" hidden="1" x14ac:dyDescent="0.3">
      <c r="A848" s="6" t="s">
        <v>1202</v>
      </c>
      <c r="B848" s="6" t="s">
        <v>1427</v>
      </c>
      <c r="C848" s="6">
        <v>12</v>
      </c>
      <c r="D848" t="str">
        <f t="shared" si="13"/>
        <v>Toshka GIS 500 kV12</v>
      </c>
      <c r="E848">
        <v>234441.9</v>
      </c>
      <c r="F848">
        <v>142577.60000000001</v>
      </c>
      <c r="G848">
        <v>61541</v>
      </c>
      <c r="H848">
        <v>204118.6</v>
      </c>
    </row>
    <row r="849" spans="1:8" hidden="1" x14ac:dyDescent="0.3">
      <c r="A849" s="6" t="s">
        <v>1202</v>
      </c>
      <c r="B849" s="6" t="s">
        <v>1428</v>
      </c>
      <c r="C849" s="6">
        <v>9</v>
      </c>
      <c r="D849" t="str">
        <f t="shared" si="13"/>
        <v>Toshka GIS 500 kV9</v>
      </c>
      <c r="E849">
        <v>86989.71</v>
      </c>
      <c r="F849">
        <v>49666.559999999998</v>
      </c>
      <c r="G849">
        <v>22834.799999999999</v>
      </c>
      <c r="H849">
        <v>72501.36</v>
      </c>
    </row>
    <row r="850" spans="1:8" hidden="1" x14ac:dyDescent="0.3">
      <c r="A850" s="6" t="s">
        <v>1163</v>
      </c>
      <c r="B850" s="6" t="s">
        <v>1429</v>
      </c>
      <c r="C850" s="6">
        <v>9</v>
      </c>
      <c r="D850" t="str">
        <f t="shared" si="13"/>
        <v>Benban 3/ Toshka 2 LOT 49</v>
      </c>
      <c r="E850">
        <v>25121385.670000002</v>
      </c>
      <c r="F850">
        <v>20622939.370000001</v>
      </c>
      <c r="G850">
        <v>2637525.02</v>
      </c>
      <c r="H850">
        <v>23262564.09</v>
      </c>
    </row>
    <row r="851" spans="1:8" hidden="1" x14ac:dyDescent="0.3">
      <c r="A851" s="6" t="s">
        <v>1103</v>
      </c>
      <c r="B851" s="6" t="s">
        <v>1430</v>
      </c>
      <c r="C851" s="6">
        <v>1</v>
      </c>
      <c r="D851" t="str">
        <f t="shared" si="13"/>
        <v>Asher Mn Ramadan Bridge No21</v>
      </c>
      <c r="E851">
        <v>72699012</v>
      </c>
      <c r="F851">
        <v>9442270</v>
      </c>
      <c r="G851">
        <v>7235771.2000000002</v>
      </c>
      <c r="H851">
        <v>64034869.199999996</v>
      </c>
    </row>
    <row r="852" spans="1:8" hidden="1" x14ac:dyDescent="0.3">
      <c r="A852" s="6" t="s">
        <v>847</v>
      </c>
      <c r="B852" s="6" t="s">
        <v>1431</v>
      </c>
      <c r="C852" s="6">
        <v>17</v>
      </c>
      <c r="D852" t="str">
        <f t="shared" si="13"/>
        <v>AWEER POWER STATION 'H' Phase17</v>
      </c>
      <c r="E852">
        <v>958273.98</v>
      </c>
      <c r="F852">
        <v>947554.67839999998</v>
      </c>
      <c r="G852">
        <v>0</v>
      </c>
      <c r="H852">
        <v>947554.67839999998</v>
      </c>
    </row>
    <row r="853" spans="1:8" hidden="1" x14ac:dyDescent="0.3">
      <c r="A853" s="6" t="s">
        <v>1254</v>
      </c>
      <c r="B853" s="6" t="s">
        <v>1432</v>
      </c>
      <c r="D853" t="str">
        <f t="shared" si="13"/>
        <v>Miscellaneous Projects</v>
      </c>
      <c r="E853">
        <v>204326.74</v>
      </c>
      <c r="F853">
        <v>232932.48000000001</v>
      </c>
      <c r="G853">
        <v>0</v>
      </c>
      <c r="H853">
        <v>232932.48000000001</v>
      </c>
    </row>
    <row r="854" spans="1:8" hidden="1" x14ac:dyDescent="0.3">
      <c r="A854" s="6" t="s">
        <v>1433</v>
      </c>
      <c r="B854" s="6" t="s">
        <v>1434</v>
      </c>
      <c r="C854" s="6">
        <v>7</v>
      </c>
      <c r="D854" t="str">
        <f t="shared" si="13"/>
        <v>10th of Ramadan Railway7</v>
      </c>
      <c r="E854">
        <v>940625</v>
      </c>
      <c r="F854">
        <v>118618.23999999999</v>
      </c>
      <c r="G854">
        <v>0</v>
      </c>
      <c r="H854">
        <v>118618.24000000001</v>
      </c>
    </row>
    <row r="855" spans="1:8" hidden="1" x14ac:dyDescent="0.3">
      <c r="A855" s="6" t="s">
        <v>1433</v>
      </c>
      <c r="B855" s="6" t="s">
        <v>1435</v>
      </c>
      <c r="C855" s="6">
        <v>5</v>
      </c>
      <c r="D855" t="str">
        <f t="shared" si="13"/>
        <v>10th of Ramadan Railway5</v>
      </c>
      <c r="E855">
        <v>454041</v>
      </c>
      <c r="F855">
        <v>430203.85</v>
      </c>
      <c r="G855">
        <v>0</v>
      </c>
      <c r="H855">
        <v>430203.85</v>
      </c>
    </row>
    <row r="856" spans="1:8" hidden="1" x14ac:dyDescent="0.3">
      <c r="A856" s="6" t="s">
        <v>1247</v>
      </c>
      <c r="B856" s="6" t="s">
        <v>1436</v>
      </c>
      <c r="D856" t="str">
        <f t="shared" si="13"/>
        <v>SHATRA 400/132kV SS</v>
      </c>
      <c r="E856">
        <v>904185.84</v>
      </c>
      <c r="F856">
        <v>904185.84</v>
      </c>
      <c r="G856">
        <v>0</v>
      </c>
      <c r="H856">
        <v>904185.84</v>
      </c>
    </row>
    <row r="857" spans="1:8" hidden="1" x14ac:dyDescent="0.3">
      <c r="A857" s="6" t="s">
        <v>743</v>
      </c>
      <c r="B857" s="6" t="s">
        <v>1437</v>
      </c>
      <c r="D857" t="str">
        <f t="shared" si="13"/>
        <v>MOTHANA 400/132kV SS</v>
      </c>
      <c r="E857">
        <v>268815.46000000002</v>
      </c>
      <c r="F857">
        <v>268815.46000000002</v>
      </c>
      <c r="G857">
        <v>0</v>
      </c>
      <c r="H857">
        <v>268815.46000000002</v>
      </c>
    </row>
    <row r="858" spans="1:8" hidden="1" x14ac:dyDescent="0.3">
      <c r="A858" s="6" t="s">
        <v>1163</v>
      </c>
      <c r="B858" s="6" t="s">
        <v>1438</v>
      </c>
      <c r="C858" s="6">
        <v>7</v>
      </c>
      <c r="D858" t="str">
        <f t="shared" si="13"/>
        <v>Benban 3/ Toshka 2 LOT 47</v>
      </c>
      <c r="E858">
        <v>226619.37</v>
      </c>
      <c r="F858">
        <v>187860.59</v>
      </c>
      <c r="G858">
        <v>23795.03</v>
      </c>
      <c r="H858">
        <v>211655.62</v>
      </c>
    </row>
    <row r="859" spans="1:8" hidden="1" x14ac:dyDescent="0.3">
      <c r="A859" s="6" t="s">
        <v>1300</v>
      </c>
      <c r="B859" s="6" t="s">
        <v>1439</v>
      </c>
      <c r="D859" t="str">
        <f t="shared" si="13"/>
        <v>Minis Building(Polyurethane)</v>
      </c>
      <c r="E859">
        <v>59220.7</v>
      </c>
      <c r="F859">
        <v>52706.41</v>
      </c>
      <c r="G859">
        <v>0</v>
      </c>
      <c r="H859">
        <v>52706.41</v>
      </c>
    </row>
    <row r="860" spans="1:8" hidden="1" x14ac:dyDescent="0.3">
      <c r="A860" s="6" t="s">
        <v>393</v>
      </c>
      <c r="B860" s="6" t="s">
        <v>1440</v>
      </c>
      <c r="C860" s="6">
        <v>9</v>
      </c>
      <c r="D860" t="str">
        <f t="shared" si="13"/>
        <v>EMAAR-Pkg#162/163- Marassi9</v>
      </c>
      <c r="E860">
        <v>10891648.49</v>
      </c>
      <c r="F860">
        <v>12697982.580599999</v>
      </c>
      <c r="G860">
        <v>1240035.07</v>
      </c>
      <c r="H860">
        <v>13938017.650599999</v>
      </c>
    </row>
    <row r="861" spans="1:8" hidden="1" x14ac:dyDescent="0.3">
      <c r="A861" s="6" t="s">
        <v>393</v>
      </c>
      <c r="B861" s="6" t="s">
        <v>1441</v>
      </c>
      <c r="C861" s="6">
        <v>10</v>
      </c>
      <c r="D861" t="str">
        <f t="shared" si="13"/>
        <v>EMAAR-Pkg#162/163- Marassi10</v>
      </c>
      <c r="E861">
        <v>14574675.039999999</v>
      </c>
      <c r="F861">
        <v>14201933.972000001</v>
      </c>
      <c r="G861">
        <v>413306.08</v>
      </c>
      <c r="H861">
        <v>14615240.051999999</v>
      </c>
    </row>
    <row r="862" spans="1:8" hidden="1" x14ac:dyDescent="0.3">
      <c r="A862" s="6" t="s">
        <v>705</v>
      </c>
      <c r="B862" s="6" t="s">
        <v>1442</v>
      </c>
      <c r="D862" t="str">
        <f t="shared" si="13"/>
        <v>Assuit PP  (CP-118)</v>
      </c>
      <c r="E862">
        <v>204766.04</v>
      </c>
      <c r="F862">
        <v>174051.12830000001</v>
      </c>
      <c r="G862">
        <v>30714.91</v>
      </c>
      <c r="H862">
        <v>204766.03829999999</v>
      </c>
    </row>
    <row r="863" spans="1:8" hidden="1" x14ac:dyDescent="0.3">
      <c r="A863" s="6" t="s">
        <v>1195</v>
      </c>
      <c r="B863" s="6" t="s">
        <v>1443</v>
      </c>
      <c r="C863" s="6">
        <v>2</v>
      </c>
      <c r="D863" t="str">
        <f t="shared" si="13"/>
        <v>Museum of Egyp. Civilization2</v>
      </c>
      <c r="E863">
        <v>446310</v>
      </c>
      <c r="F863">
        <v>408373.65</v>
      </c>
      <c r="G863">
        <v>0</v>
      </c>
      <c r="H863">
        <v>408373.65</v>
      </c>
    </row>
    <row r="864" spans="1:8" hidden="1" x14ac:dyDescent="0.3">
      <c r="A864" s="6" t="s">
        <v>412</v>
      </c>
      <c r="B864" s="6" t="s">
        <v>1444</v>
      </c>
      <c r="C864" s="6">
        <v>1</v>
      </c>
      <c r="D864" t="str">
        <f t="shared" si="13"/>
        <v>RING ROAD MARYOTIA EXPANSION1</v>
      </c>
      <c r="E864">
        <v>153919.35</v>
      </c>
      <c r="F864">
        <v>153919.32999999999</v>
      </c>
      <c r="G864">
        <v>0</v>
      </c>
      <c r="H864">
        <v>153919.32999999999</v>
      </c>
    </row>
    <row r="865" spans="1:8" hidden="1" x14ac:dyDescent="0.3">
      <c r="A865" s="6" t="s">
        <v>1163</v>
      </c>
      <c r="B865" s="6" t="s">
        <v>1445</v>
      </c>
      <c r="C865" s="6">
        <v>2</v>
      </c>
      <c r="D865" t="str">
        <f t="shared" si="13"/>
        <v>Benban 3/ Toshka 2 LOT 42</v>
      </c>
      <c r="E865">
        <v>17605222.780000001</v>
      </c>
      <c r="F865">
        <v>12222792.550000001</v>
      </c>
      <c r="G865">
        <v>1848548.39</v>
      </c>
      <c r="H865">
        <v>14071340.939999999</v>
      </c>
    </row>
    <row r="866" spans="1:8" hidden="1" x14ac:dyDescent="0.3">
      <c r="A866" s="6" t="s">
        <v>1300</v>
      </c>
      <c r="B866" s="6" t="s">
        <v>1446</v>
      </c>
      <c r="C866" s="6">
        <v>17</v>
      </c>
      <c r="D866" t="str">
        <f t="shared" si="13"/>
        <v>Minis Building(Polyurethane)17</v>
      </c>
      <c r="E866">
        <v>143610.5</v>
      </c>
      <c r="F866">
        <v>127813.33</v>
      </c>
      <c r="G866">
        <v>0</v>
      </c>
      <c r="H866">
        <v>127813.33</v>
      </c>
    </row>
    <row r="867" spans="1:8" hidden="1" x14ac:dyDescent="0.3">
      <c r="A867" s="6" t="s">
        <v>1054</v>
      </c>
      <c r="B867" s="6" t="s">
        <v>1447</v>
      </c>
      <c r="C867" s="6">
        <v>25</v>
      </c>
      <c r="D867" t="str">
        <f t="shared" si="13"/>
        <v>Latin Compound - New Alamin25</v>
      </c>
      <c r="E867">
        <v>592631.19999999995</v>
      </c>
      <c r="F867">
        <v>389051.75</v>
      </c>
      <c r="G867">
        <v>115432.27</v>
      </c>
      <c r="H867">
        <v>504484.02</v>
      </c>
    </row>
    <row r="868" spans="1:8" hidden="1" x14ac:dyDescent="0.3">
      <c r="A868" s="6" t="s">
        <v>335</v>
      </c>
      <c r="B868" s="6" t="s">
        <v>1448</v>
      </c>
      <c r="C868" s="6">
        <v>4</v>
      </c>
      <c r="D868" t="str">
        <f t="shared" si="13"/>
        <v>ElSewedy HQ Internal Finishing4</v>
      </c>
      <c r="E868">
        <v>11480730.189999999</v>
      </c>
      <c r="F868">
        <v>7530697.0499999998</v>
      </c>
      <c r="G868">
        <v>3180833.19</v>
      </c>
      <c r="H868">
        <v>10996640.92</v>
      </c>
    </row>
    <row r="869" spans="1:8" hidden="1" x14ac:dyDescent="0.3">
      <c r="A869" s="6" t="s">
        <v>1449</v>
      </c>
      <c r="B869" s="6" t="s">
        <v>1450</v>
      </c>
      <c r="C869" s="6">
        <v>1</v>
      </c>
      <c r="D869" t="str">
        <f t="shared" si="13"/>
        <v>El-Nyaba El-Ama1</v>
      </c>
      <c r="E869">
        <v>777826</v>
      </c>
      <c r="F869">
        <v>630455.08000000007</v>
      </c>
      <c r="G869">
        <v>58336.95</v>
      </c>
      <c r="H869">
        <v>688792.03</v>
      </c>
    </row>
    <row r="870" spans="1:8" hidden="1" x14ac:dyDescent="0.3">
      <c r="A870" s="6" t="s">
        <v>1023</v>
      </c>
      <c r="B870" s="6" t="s">
        <v>1451</v>
      </c>
      <c r="C870" s="6">
        <v>1</v>
      </c>
      <c r="D870" t="str">
        <f t="shared" si="13"/>
        <v>Port Said Subs 220/661</v>
      </c>
      <c r="E870">
        <v>96480795.670000002</v>
      </c>
      <c r="F870">
        <v>62748290</v>
      </c>
      <c r="G870">
        <v>24120198.920000002</v>
      </c>
      <c r="H870">
        <v>86868488.920000002</v>
      </c>
    </row>
    <row r="871" spans="1:8" hidden="1" x14ac:dyDescent="0.3">
      <c r="A871" s="6" t="s">
        <v>511</v>
      </c>
      <c r="B871" s="6" t="s">
        <v>1452</v>
      </c>
      <c r="C871" s="6">
        <v>21</v>
      </c>
      <c r="D871" t="str">
        <f t="shared" si="13"/>
        <v>Berket Ghelion21</v>
      </c>
      <c r="E871">
        <v>1125841.04</v>
      </c>
      <c r="F871">
        <v>669738.6</v>
      </c>
      <c r="G871">
        <v>281461.1005</v>
      </c>
      <c r="H871">
        <v>951199.70050000004</v>
      </c>
    </row>
    <row r="872" spans="1:8" hidden="1" x14ac:dyDescent="0.3">
      <c r="A872" s="6" t="s">
        <v>1453</v>
      </c>
      <c r="B872" s="6" t="s">
        <v>1454</v>
      </c>
      <c r="C872" s="6">
        <v>1</v>
      </c>
      <c r="D872" t="str">
        <f t="shared" si="13"/>
        <v>Toshka-04  GIS Substation1</v>
      </c>
      <c r="E872">
        <v>16439400.550000003</v>
      </c>
      <c r="F872">
        <v>14658355.1</v>
      </c>
      <c r="G872">
        <v>1726137.06</v>
      </c>
      <c r="H872">
        <v>16384492.160000002</v>
      </c>
    </row>
    <row r="873" spans="1:8" hidden="1" x14ac:dyDescent="0.3">
      <c r="A873" s="6" t="s">
        <v>1316</v>
      </c>
      <c r="B873" s="6" t="s">
        <v>1455</v>
      </c>
      <c r="C873" s="6">
        <v>4</v>
      </c>
      <c r="D873" t="str">
        <f t="shared" si="13"/>
        <v>Suez Gulf/S4 - 500KV OHTL4</v>
      </c>
      <c r="E873">
        <v>5712160.8799999999</v>
      </c>
      <c r="F873">
        <v>4346940.88</v>
      </c>
      <c r="G873">
        <v>599776.89</v>
      </c>
      <c r="H873">
        <v>4946717.7699999996</v>
      </c>
    </row>
    <row r="874" spans="1:8" hidden="1" x14ac:dyDescent="0.3">
      <c r="A874" s="6" t="s">
        <v>1456</v>
      </c>
      <c r="B874" s="6" t="s">
        <v>1457</v>
      </c>
      <c r="C874" s="6">
        <v>1</v>
      </c>
      <c r="D874" t="str">
        <f t="shared" si="13"/>
        <v>ORA-ZED Towers01B1</v>
      </c>
      <c r="E874">
        <v>191179.09</v>
      </c>
      <c r="F874">
        <v>164127.27000000002</v>
      </c>
      <c r="G874">
        <v>0</v>
      </c>
      <c r="H874">
        <v>164127.26999999999</v>
      </c>
    </row>
    <row r="875" spans="1:8" hidden="1" x14ac:dyDescent="0.3">
      <c r="A875" s="6" t="s">
        <v>754</v>
      </c>
      <c r="B875" s="6" t="s">
        <v>1458</v>
      </c>
      <c r="C875" s="6">
        <v>3</v>
      </c>
      <c r="D875" t="str">
        <f t="shared" si="13"/>
        <v>Ministries Buildings3</v>
      </c>
      <c r="E875">
        <v>104773160.90000002</v>
      </c>
      <c r="F875">
        <v>30488417.989999998</v>
      </c>
      <c r="G875">
        <v>14162802</v>
      </c>
      <c r="H875">
        <v>88751987.989999995</v>
      </c>
    </row>
    <row r="876" spans="1:8" hidden="1" x14ac:dyDescent="0.3">
      <c r="A876" s="6" t="s">
        <v>754</v>
      </c>
      <c r="B876" s="6" t="s">
        <v>1459</v>
      </c>
      <c r="C876" s="6">
        <v>1</v>
      </c>
      <c r="D876" t="str">
        <f t="shared" si="13"/>
        <v>Ministries Buildings1</v>
      </c>
      <c r="E876">
        <v>1854632</v>
      </c>
      <c r="F876">
        <v>273930</v>
      </c>
      <c r="G876">
        <v>1205839.96</v>
      </c>
      <c r="H876">
        <v>1479769.96</v>
      </c>
    </row>
    <row r="877" spans="1:8" hidden="1" x14ac:dyDescent="0.3">
      <c r="A877" s="6" t="s">
        <v>1316</v>
      </c>
      <c r="B877" s="6" t="s">
        <v>1460</v>
      </c>
      <c r="C877" s="6">
        <v>2</v>
      </c>
      <c r="D877" t="str">
        <f t="shared" si="13"/>
        <v>Suez Gulf/S4 - 500KV OHTL2</v>
      </c>
      <c r="E877">
        <v>80012</v>
      </c>
      <c r="F877">
        <v>60874.240000000005</v>
      </c>
      <c r="G877">
        <v>8401.26</v>
      </c>
      <c r="H877">
        <v>69275.5</v>
      </c>
    </row>
    <row r="878" spans="1:8" hidden="1" x14ac:dyDescent="0.3">
      <c r="A878" s="6" t="s">
        <v>1163</v>
      </c>
      <c r="B878" s="6" t="s">
        <v>1461</v>
      </c>
      <c r="C878" s="6">
        <v>8</v>
      </c>
      <c r="D878" t="str">
        <f t="shared" si="13"/>
        <v>Benban 3/ Toshka 2 LOT 48</v>
      </c>
      <c r="E878">
        <v>168773.68</v>
      </c>
      <c r="F878">
        <v>133050.03</v>
      </c>
      <c r="G878">
        <v>17721.240000000002</v>
      </c>
      <c r="H878">
        <v>150771.26999999999</v>
      </c>
    </row>
    <row r="879" spans="1:8" hidden="1" x14ac:dyDescent="0.3">
      <c r="A879" s="6" t="s">
        <v>1086</v>
      </c>
      <c r="B879" s="6" t="s">
        <v>1462</v>
      </c>
      <c r="C879" s="6">
        <v>3</v>
      </c>
      <c r="D879" t="str">
        <f t="shared" si="13"/>
        <v>33KV Canal Farm Grid3</v>
      </c>
      <c r="E879">
        <v>29404681.699999999</v>
      </c>
      <c r="F879">
        <v>23229284.27</v>
      </c>
      <c r="G879">
        <v>4410702.26</v>
      </c>
      <c r="H879">
        <v>27639986.530000001</v>
      </c>
    </row>
    <row r="880" spans="1:8" hidden="1" x14ac:dyDescent="0.3">
      <c r="A880" s="6" t="s">
        <v>1086</v>
      </c>
      <c r="B880" s="6" t="s">
        <v>1463</v>
      </c>
      <c r="C880" s="6">
        <v>6</v>
      </c>
      <c r="D880" t="str">
        <f t="shared" si="13"/>
        <v>33KV Canal Farm Grid6</v>
      </c>
      <c r="E880">
        <v>21870002.84</v>
      </c>
      <c r="F880">
        <v>17277302.239999998</v>
      </c>
      <c r="G880">
        <v>3280500.43</v>
      </c>
      <c r="H880">
        <v>20557802.670000002</v>
      </c>
    </row>
    <row r="881" spans="1:8" hidden="1" x14ac:dyDescent="0.3">
      <c r="A881" s="6" t="s">
        <v>1086</v>
      </c>
      <c r="B881" s="6" t="s">
        <v>1464</v>
      </c>
      <c r="C881" s="6">
        <v>2</v>
      </c>
      <c r="D881" t="str">
        <f t="shared" si="13"/>
        <v>33KV Canal Farm Grid2</v>
      </c>
      <c r="E881">
        <v>25824875.030000001</v>
      </c>
      <c r="F881">
        <v>20401651.280000001</v>
      </c>
      <c r="G881">
        <v>3873731.25</v>
      </c>
      <c r="H881">
        <v>24275382.530000001</v>
      </c>
    </row>
    <row r="882" spans="1:8" hidden="1" x14ac:dyDescent="0.3">
      <c r="A882" s="6" t="s">
        <v>982</v>
      </c>
      <c r="B882" s="6" t="s">
        <v>1465</v>
      </c>
      <c r="C882" s="6">
        <v>7</v>
      </c>
      <c r="D882" t="str">
        <f t="shared" si="13"/>
        <v>Canal Sugar S/s7</v>
      </c>
      <c r="E882">
        <v>13488150.68</v>
      </c>
      <c r="F882">
        <v>10655639.030000001</v>
      </c>
      <c r="G882">
        <v>2023222.6</v>
      </c>
      <c r="H882">
        <v>12678861.630000001</v>
      </c>
    </row>
    <row r="883" spans="1:8" hidden="1" x14ac:dyDescent="0.3">
      <c r="A883" s="6" t="s">
        <v>982</v>
      </c>
      <c r="B883" s="6" t="s">
        <v>1466</v>
      </c>
      <c r="C883" s="6">
        <v>5</v>
      </c>
      <c r="D883" t="str">
        <f t="shared" si="13"/>
        <v>Canal Sugar S/s5</v>
      </c>
      <c r="E883">
        <v>7656082.1500000013</v>
      </c>
      <c r="F883">
        <v>6048304.8999999994</v>
      </c>
      <c r="G883">
        <v>1148412.32</v>
      </c>
      <c r="H883">
        <v>7196717.2199999997</v>
      </c>
    </row>
    <row r="884" spans="1:8" hidden="1" x14ac:dyDescent="0.3">
      <c r="A884" s="6" t="s">
        <v>311</v>
      </c>
      <c r="B884" s="6" t="s">
        <v>1467</v>
      </c>
      <c r="C884" s="6">
        <v>21</v>
      </c>
      <c r="D884" t="str">
        <f t="shared" si="13"/>
        <v>DPW Onshore Port &amp; Terminal21</v>
      </c>
      <c r="E884">
        <v>34792442.420000002</v>
      </c>
      <c r="F884">
        <v>25746407.400000002</v>
      </c>
      <c r="G884">
        <v>5218866.3600000003</v>
      </c>
      <c r="H884">
        <v>30965273.760000002</v>
      </c>
    </row>
    <row r="885" spans="1:8" hidden="1" x14ac:dyDescent="0.3">
      <c r="A885" s="6" t="s">
        <v>342</v>
      </c>
      <c r="B885" s="6" t="s">
        <v>1468</v>
      </c>
      <c r="C885" s="6">
        <v>41</v>
      </c>
      <c r="D885" t="str">
        <f t="shared" si="13"/>
        <v>Kattameya Creeks41</v>
      </c>
      <c r="E885">
        <v>44558913.700000003</v>
      </c>
      <c r="F885">
        <v>45340679.807999998</v>
      </c>
      <c r="G885">
        <v>818731.44</v>
      </c>
      <c r="H885">
        <v>46159411.248000003</v>
      </c>
    </row>
    <row r="886" spans="1:8" hidden="1" x14ac:dyDescent="0.3">
      <c r="A886" s="6" t="s">
        <v>342</v>
      </c>
      <c r="B886" s="6" t="s">
        <v>1469</v>
      </c>
      <c r="C886" s="6">
        <v>29</v>
      </c>
      <c r="D886" t="str">
        <f t="shared" si="13"/>
        <v>Kattameya Creeks29</v>
      </c>
      <c r="E886">
        <v>40212630.079999998</v>
      </c>
      <c r="F886">
        <v>40904481</v>
      </c>
      <c r="G886">
        <v>704758.51</v>
      </c>
      <c r="H886">
        <v>41609239.509999998</v>
      </c>
    </row>
    <row r="887" spans="1:8" hidden="1" x14ac:dyDescent="0.3">
      <c r="A887" s="6" t="s">
        <v>342</v>
      </c>
      <c r="B887" s="6" t="s">
        <v>1470</v>
      </c>
      <c r="C887" s="6">
        <v>28</v>
      </c>
      <c r="D887" t="str">
        <f t="shared" si="13"/>
        <v>Kattameya Creeks28</v>
      </c>
      <c r="E887">
        <v>28889381.890000001</v>
      </c>
      <c r="F887">
        <v>28650459</v>
      </c>
      <c r="G887">
        <v>1394498.15</v>
      </c>
      <c r="H887">
        <v>30044957.149999995</v>
      </c>
    </row>
    <row r="888" spans="1:8" hidden="1" x14ac:dyDescent="0.3">
      <c r="A888" s="6" t="s">
        <v>342</v>
      </c>
      <c r="B888" s="6" t="s">
        <v>1471</v>
      </c>
      <c r="C888" s="6">
        <v>15</v>
      </c>
      <c r="D888" t="str">
        <f t="shared" si="13"/>
        <v>Kattameya Creeks15</v>
      </c>
      <c r="E888">
        <v>51903318.979999997</v>
      </c>
      <c r="F888">
        <v>49567394.568999998</v>
      </c>
      <c r="G888">
        <v>4401937.17</v>
      </c>
      <c r="H888">
        <v>53969331.739</v>
      </c>
    </row>
    <row r="889" spans="1:8" hidden="1" x14ac:dyDescent="0.3">
      <c r="A889" s="6" t="s">
        <v>342</v>
      </c>
      <c r="B889" s="6" t="s">
        <v>1472</v>
      </c>
      <c r="C889" s="6">
        <v>8</v>
      </c>
      <c r="D889" t="str">
        <f t="shared" si="13"/>
        <v>Kattameya Creeks8</v>
      </c>
      <c r="E889">
        <v>43370006.729999997</v>
      </c>
      <c r="F889">
        <v>40343227.966499999</v>
      </c>
      <c r="G889">
        <v>4506979.03</v>
      </c>
      <c r="H889">
        <v>44850206.996499993</v>
      </c>
    </row>
    <row r="890" spans="1:8" hidden="1" x14ac:dyDescent="0.3">
      <c r="A890" s="6" t="s">
        <v>1473</v>
      </c>
      <c r="B890" s="6" t="s">
        <v>1474</v>
      </c>
      <c r="C890" s="6">
        <v>5</v>
      </c>
      <c r="D890" t="str">
        <f t="shared" si="13"/>
        <v>Taval Sarai 525</v>
      </c>
      <c r="E890">
        <v>251219</v>
      </c>
      <c r="F890">
        <v>157993.34</v>
      </c>
      <c r="G890">
        <v>0</v>
      </c>
      <c r="H890">
        <v>157993.34</v>
      </c>
    </row>
    <row r="891" spans="1:8" hidden="1" x14ac:dyDescent="0.3">
      <c r="A891" s="6" t="s">
        <v>1475</v>
      </c>
      <c r="B891" s="6" t="s">
        <v>1476</v>
      </c>
      <c r="C891" s="6">
        <v>2</v>
      </c>
      <c r="D891" t="str">
        <f t="shared" si="13"/>
        <v>Azab Tex Factory2</v>
      </c>
      <c r="E891">
        <v>651000</v>
      </c>
      <c r="F891">
        <v>627575</v>
      </c>
      <c r="G891">
        <v>0</v>
      </c>
      <c r="H891">
        <v>627575</v>
      </c>
    </row>
    <row r="892" spans="1:8" hidden="1" x14ac:dyDescent="0.3">
      <c r="A892" s="6" t="s">
        <v>1477</v>
      </c>
      <c r="B892" s="6" t="s">
        <v>1478</v>
      </c>
      <c r="C892" s="6">
        <v>3</v>
      </c>
      <c r="D892" t="str">
        <f t="shared" si="13"/>
        <v>Lahoon 220/22/223</v>
      </c>
      <c r="E892">
        <v>47309215.979999997</v>
      </c>
      <c r="F892">
        <v>30408055.579999998</v>
      </c>
      <c r="G892">
        <v>12288108.050000001</v>
      </c>
      <c r="H892">
        <v>42696163.630000003</v>
      </c>
    </row>
    <row r="893" spans="1:8" hidden="1" x14ac:dyDescent="0.3">
      <c r="A893" s="6" t="s">
        <v>1479</v>
      </c>
      <c r="B893" s="6" t="s">
        <v>1480</v>
      </c>
      <c r="C893" s="6">
        <v>1</v>
      </c>
      <c r="D893" t="str">
        <f t="shared" si="13"/>
        <v>MR3 Bridge L&amp;L1</v>
      </c>
      <c r="E893">
        <v>1778990.75</v>
      </c>
      <c r="F893">
        <v>714789.99</v>
      </c>
      <c r="G893">
        <v>714792.5</v>
      </c>
      <c r="H893">
        <v>1429582.49</v>
      </c>
    </row>
    <row r="894" spans="1:8" hidden="1" x14ac:dyDescent="0.3">
      <c r="A894" s="6" t="s">
        <v>9</v>
      </c>
      <c r="B894" s="6" t="s">
        <v>1481</v>
      </c>
      <c r="C894" s="6">
        <v>37</v>
      </c>
      <c r="D894" t="str">
        <f t="shared" si="13"/>
        <v>Royal City37</v>
      </c>
      <c r="E894">
        <v>8335559.0999999996</v>
      </c>
      <c r="F894">
        <v>3663301.6749999998</v>
      </c>
      <c r="G894">
        <v>0</v>
      </c>
      <c r="H894">
        <v>3663301.6749999998</v>
      </c>
    </row>
    <row r="895" spans="1:8" hidden="1" x14ac:dyDescent="0.3">
      <c r="A895" s="6" t="s">
        <v>524</v>
      </c>
      <c r="B895" s="6" t="s">
        <v>1482</v>
      </c>
      <c r="C895" s="6">
        <v>17</v>
      </c>
      <c r="D895" t="str">
        <f t="shared" si="13"/>
        <v>Beni Suef Substation R6117</v>
      </c>
      <c r="E895">
        <v>664622.04</v>
      </c>
      <c r="F895">
        <v>8495990.6600000001</v>
      </c>
      <c r="G895">
        <v>0</v>
      </c>
      <c r="H895">
        <v>8495990.6600000001</v>
      </c>
    </row>
    <row r="896" spans="1:8" hidden="1" x14ac:dyDescent="0.3">
      <c r="A896" s="6" t="s">
        <v>1483</v>
      </c>
      <c r="B896" s="6" t="s">
        <v>1484</v>
      </c>
      <c r="C896" s="6">
        <v>1</v>
      </c>
      <c r="D896" t="str">
        <f t="shared" si="13"/>
        <v>2B31</v>
      </c>
      <c r="E896">
        <v>75000</v>
      </c>
      <c r="F896">
        <v>75000</v>
      </c>
      <c r="G896">
        <v>0</v>
      </c>
      <c r="H896">
        <v>75000</v>
      </c>
    </row>
    <row r="897" spans="1:8" hidden="1" x14ac:dyDescent="0.3">
      <c r="A897" s="6" t="s">
        <v>1377</v>
      </c>
      <c r="B897" s="6" t="s">
        <v>1485</v>
      </c>
      <c r="C897" s="6">
        <v>5</v>
      </c>
      <c r="D897" t="str">
        <f t="shared" si="13"/>
        <v>Mivida5</v>
      </c>
      <c r="E897">
        <v>121130</v>
      </c>
      <c r="F897">
        <v>119918.7</v>
      </c>
      <c r="G897">
        <v>0</v>
      </c>
      <c r="H897">
        <v>119918.7</v>
      </c>
    </row>
    <row r="898" spans="1:8" hidden="1" x14ac:dyDescent="0.3">
      <c r="A898" s="6" t="s">
        <v>847</v>
      </c>
      <c r="B898" s="6" t="s">
        <v>1486</v>
      </c>
      <c r="C898" s="6">
        <v>63</v>
      </c>
      <c r="D898" t="str">
        <f t="shared" si="13"/>
        <v>AWEER POWER STATION 'H' Phase63</v>
      </c>
      <c r="E898">
        <v>1050051.08</v>
      </c>
      <c r="F898">
        <v>892543.41179999989</v>
      </c>
      <c r="G898">
        <v>116672.34</v>
      </c>
      <c r="H898">
        <v>1009215.7518000001</v>
      </c>
    </row>
    <row r="899" spans="1:8" hidden="1" x14ac:dyDescent="0.3">
      <c r="A899" s="6" t="s">
        <v>1487</v>
      </c>
      <c r="B899" s="6" t="s">
        <v>1488</v>
      </c>
      <c r="C899" s="6">
        <v>3</v>
      </c>
      <c r="D899" t="str">
        <f t="shared" ref="D899:D962" si="14">A899&amp;C899</f>
        <v>Mangrouve Hotel - Gouna3</v>
      </c>
      <c r="E899">
        <v>20276.740000000002</v>
      </c>
      <c r="F899">
        <v>17955.04</v>
      </c>
      <c r="G899">
        <v>0</v>
      </c>
      <c r="H899">
        <v>17955.04</v>
      </c>
    </row>
    <row r="900" spans="1:8" hidden="1" x14ac:dyDescent="0.3">
      <c r="A900" s="6" t="s">
        <v>1456</v>
      </c>
      <c r="B900" s="6" t="s">
        <v>1489</v>
      </c>
      <c r="C900" s="6">
        <v>3</v>
      </c>
      <c r="D900" t="str">
        <f t="shared" si="14"/>
        <v>ORA-ZED Towers01B3</v>
      </c>
      <c r="E900">
        <v>100289.08</v>
      </c>
      <c r="F900">
        <v>86098.18</v>
      </c>
      <c r="G900">
        <v>0</v>
      </c>
      <c r="H900">
        <v>86098.18</v>
      </c>
    </row>
    <row r="901" spans="1:8" hidden="1" x14ac:dyDescent="0.3">
      <c r="A901" s="6" t="s">
        <v>1456</v>
      </c>
      <c r="B901" s="6" t="s">
        <v>1490</v>
      </c>
      <c r="C901" s="6">
        <v>2</v>
      </c>
      <c r="D901" t="str">
        <f t="shared" si="14"/>
        <v>ORA-ZED Towers01B2</v>
      </c>
      <c r="E901">
        <v>111198.38</v>
      </c>
      <c r="F901">
        <v>95463.81</v>
      </c>
      <c r="G901">
        <v>0</v>
      </c>
      <c r="H901">
        <v>95463.81</v>
      </c>
    </row>
    <row r="902" spans="1:8" hidden="1" x14ac:dyDescent="0.3">
      <c r="A902" s="6" t="s">
        <v>1254</v>
      </c>
      <c r="B902" s="6" t="s">
        <v>1491</v>
      </c>
      <c r="D902" t="str">
        <f t="shared" si="14"/>
        <v>Miscellaneous Projects</v>
      </c>
      <c r="E902">
        <v>34725</v>
      </c>
      <c r="F902">
        <v>39239.25</v>
      </c>
      <c r="G902">
        <v>0</v>
      </c>
      <c r="H902">
        <v>39239.25</v>
      </c>
    </row>
    <row r="903" spans="1:8" hidden="1" x14ac:dyDescent="0.3">
      <c r="A903" s="6" t="s">
        <v>391</v>
      </c>
      <c r="B903" s="6" t="s">
        <v>1492</v>
      </c>
      <c r="C903" s="6">
        <v>12</v>
      </c>
      <c r="D903" t="str">
        <f t="shared" si="14"/>
        <v>EMAAR-PKG# 144, Marassi12</v>
      </c>
      <c r="E903">
        <v>34831219.060000002</v>
      </c>
      <c r="F903">
        <v>32281831.282499995</v>
      </c>
      <c r="G903">
        <v>4027726.64</v>
      </c>
      <c r="H903">
        <v>36309557.922500007</v>
      </c>
    </row>
    <row r="904" spans="1:8" hidden="1" x14ac:dyDescent="0.3">
      <c r="A904" s="6" t="s">
        <v>746</v>
      </c>
      <c r="B904" s="6" t="s">
        <v>1493</v>
      </c>
      <c r="D904" t="str">
        <f t="shared" si="14"/>
        <v>SHAT Al ARAB 400/132kV SS</v>
      </c>
      <c r="E904">
        <v>4555728.68</v>
      </c>
      <c r="F904">
        <v>4555728.68</v>
      </c>
      <c r="G904">
        <v>0</v>
      </c>
      <c r="H904">
        <v>4555728.68</v>
      </c>
    </row>
    <row r="905" spans="1:8" hidden="1" x14ac:dyDescent="0.3">
      <c r="A905" s="6" t="s">
        <v>741</v>
      </c>
      <c r="B905" s="6" t="s">
        <v>1494</v>
      </c>
      <c r="D905" t="str">
        <f t="shared" si="14"/>
        <v>MAYSAN 400/132kV SS</v>
      </c>
      <c r="E905">
        <v>29634.240000000002</v>
      </c>
      <c r="F905">
        <v>29634.240000000002</v>
      </c>
      <c r="G905">
        <v>0</v>
      </c>
      <c r="H905">
        <v>29634.240000000002</v>
      </c>
    </row>
    <row r="906" spans="1:8" hidden="1" x14ac:dyDescent="0.3">
      <c r="A906" s="6" t="s">
        <v>1495</v>
      </c>
      <c r="B906" s="6" t="s">
        <v>1496</v>
      </c>
      <c r="C906" s="6">
        <v>1</v>
      </c>
      <c r="D906" t="str">
        <f t="shared" si="14"/>
        <v>ITS1</v>
      </c>
      <c r="E906">
        <v>8999900</v>
      </c>
      <c r="F906">
        <v>8999900</v>
      </c>
      <c r="G906">
        <v>0</v>
      </c>
      <c r="H906">
        <v>8999900</v>
      </c>
    </row>
    <row r="907" spans="1:8" hidden="1" x14ac:dyDescent="0.3">
      <c r="A907" s="6" t="s">
        <v>1497</v>
      </c>
      <c r="B907" s="6" t="s">
        <v>1498</v>
      </c>
      <c r="D907" t="str">
        <f t="shared" si="14"/>
        <v>Suez Bridge</v>
      </c>
      <c r="E907">
        <v>193930</v>
      </c>
      <c r="F907">
        <v>188112.1</v>
      </c>
      <c r="G907">
        <v>0</v>
      </c>
      <c r="H907">
        <v>188112.1</v>
      </c>
    </row>
    <row r="908" spans="1:8" hidden="1" x14ac:dyDescent="0.3">
      <c r="A908" s="6" t="s">
        <v>1499</v>
      </c>
      <c r="B908" s="6" t="s">
        <v>1500</v>
      </c>
      <c r="C908" s="6">
        <v>6</v>
      </c>
      <c r="D908" t="str">
        <f t="shared" si="14"/>
        <v>Coastal road Bridge Extension6</v>
      </c>
      <c r="E908">
        <v>277830</v>
      </c>
      <c r="F908">
        <v>243050.29</v>
      </c>
      <c r="G908">
        <v>0</v>
      </c>
      <c r="H908">
        <v>243050.28999999998</v>
      </c>
    </row>
    <row r="909" spans="1:8" hidden="1" x14ac:dyDescent="0.3">
      <c r="A909" s="6" t="s">
        <v>828</v>
      </c>
      <c r="B909" s="6" t="s">
        <v>1501</v>
      </c>
      <c r="C909" s="6">
        <v>25</v>
      </c>
      <c r="D909" t="str">
        <f t="shared" si="14"/>
        <v>El Boghaz Brigde25</v>
      </c>
      <c r="E909">
        <v>621372.66</v>
      </c>
      <c r="F909">
        <v>584090.30000000005</v>
      </c>
      <c r="G909">
        <v>0</v>
      </c>
      <c r="H909">
        <v>584090.30000000005</v>
      </c>
    </row>
    <row r="910" spans="1:8" hidden="1" x14ac:dyDescent="0.3">
      <c r="A910" s="6" t="s">
        <v>1502</v>
      </c>
      <c r="B910" s="6" t="s">
        <v>1503</v>
      </c>
      <c r="D910" t="str">
        <f t="shared" si="14"/>
        <v>Koning Food V2 - LP-08-20</v>
      </c>
      <c r="E910">
        <v>54070.17</v>
      </c>
      <c r="F910">
        <v>61640</v>
      </c>
      <c r="G910">
        <v>0</v>
      </c>
      <c r="H910">
        <v>61640</v>
      </c>
    </row>
    <row r="911" spans="1:8" hidden="1" x14ac:dyDescent="0.3">
      <c r="A911" s="6" t="s">
        <v>1060</v>
      </c>
      <c r="B911" s="6" t="s">
        <v>1504</v>
      </c>
      <c r="D911" t="str">
        <f t="shared" si="14"/>
        <v>LAYYAH CCPP</v>
      </c>
      <c r="E911">
        <v>10252020</v>
      </c>
      <c r="F911">
        <v>8674025.8499999996</v>
      </c>
      <c r="G911">
        <v>1991043</v>
      </c>
      <c r="H911">
        <v>10665068.85</v>
      </c>
    </row>
    <row r="912" spans="1:8" hidden="1" x14ac:dyDescent="0.3">
      <c r="A912" s="6" t="s">
        <v>397</v>
      </c>
      <c r="B912" s="6" t="s">
        <v>1505</v>
      </c>
      <c r="C912" s="6">
        <v>4</v>
      </c>
      <c r="D912" t="str">
        <f t="shared" si="14"/>
        <v>BKG#178-Lagoon Discharge4</v>
      </c>
      <c r="E912">
        <v>8636178.5</v>
      </c>
      <c r="F912">
        <v>6473613.2650000006</v>
      </c>
      <c r="G912">
        <v>785199.97</v>
      </c>
      <c r="H912">
        <v>7258813.2350000003</v>
      </c>
    </row>
    <row r="913" spans="1:8" hidden="1" x14ac:dyDescent="0.3">
      <c r="A913" s="6" t="s">
        <v>1266</v>
      </c>
      <c r="B913" s="6" t="s">
        <v>1506</v>
      </c>
      <c r="C913" s="6">
        <v>6</v>
      </c>
      <c r="D913" t="str">
        <f t="shared" si="14"/>
        <v>Angola Emergency fast-track6</v>
      </c>
      <c r="E913">
        <v>734052.88</v>
      </c>
      <c r="F913">
        <v>511511.17</v>
      </c>
      <c r="G913">
        <v>0</v>
      </c>
      <c r="H913">
        <v>511511.17000000004</v>
      </c>
    </row>
    <row r="914" spans="1:8" hidden="1" x14ac:dyDescent="0.3">
      <c r="A914" s="6" t="s">
        <v>1507</v>
      </c>
      <c r="B914" s="6" t="s">
        <v>1508</v>
      </c>
      <c r="D914" t="str">
        <f t="shared" si="14"/>
        <v>Babil WBS</v>
      </c>
      <c r="E914">
        <v>24800</v>
      </c>
      <c r="F914">
        <v>24552</v>
      </c>
      <c r="G914">
        <v>0</v>
      </c>
      <c r="H914">
        <v>24552</v>
      </c>
    </row>
    <row r="915" spans="1:8" hidden="1" x14ac:dyDescent="0.3">
      <c r="A915" s="6" t="s">
        <v>1254</v>
      </c>
      <c r="B915" s="6" t="s">
        <v>1509</v>
      </c>
      <c r="D915" t="str">
        <f t="shared" si="14"/>
        <v>Miscellaneous Projects</v>
      </c>
      <c r="E915">
        <v>4499.71</v>
      </c>
      <c r="F915">
        <v>4994.6794</v>
      </c>
      <c r="G915">
        <v>0</v>
      </c>
      <c r="H915">
        <v>4994.6794</v>
      </c>
    </row>
    <row r="916" spans="1:8" hidden="1" x14ac:dyDescent="0.3">
      <c r="A916" s="6" t="s">
        <v>1510</v>
      </c>
      <c r="B916" s="6" t="s">
        <v>1511</v>
      </c>
      <c r="C916" s="6">
        <v>1</v>
      </c>
      <c r="D916" t="str">
        <f t="shared" si="14"/>
        <v>Hassan El Mamoun Bridge1</v>
      </c>
      <c r="E916">
        <v>67928433.819999993</v>
      </c>
      <c r="F916">
        <v>6575875</v>
      </c>
      <c r="G916">
        <v>6575893.7000000002</v>
      </c>
      <c r="H916">
        <v>49850608.699999996</v>
      </c>
    </row>
    <row r="917" spans="1:8" hidden="1" x14ac:dyDescent="0.3">
      <c r="A917" s="6" t="s">
        <v>1512</v>
      </c>
      <c r="B917" s="6" t="s">
        <v>1513</v>
      </c>
      <c r="C917" s="6">
        <v>3</v>
      </c>
      <c r="D917" t="str">
        <f t="shared" si="14"/>
        <v>LRT Project3</v>
      </c>
      <c r="E917">
        <v>56100</v>
      </c>
      <c r="F917">
        <v>47488.65</v>
      </c>
      <c r="G917">
        <v>0</v>
      </c>
      <c r="H917">
        <v>47488.65</v>
      </c>
    </row>
    <row r="918" spans="1:8" hidden="1" x14ac:dyDescent="0.3">
      <c r="A918" s="6" t="s">
        <v>331</v>
      </c>
      <c r="B918" s="6" t="s">
        <v>1514</v>
      </c>
      <c r="C918" s="6">
        <v>4</v>
      </c>
      <c r="D918" t="str">
        <f t="shared" si="14"/>
        <v>DoubleTree Mangroovy ElGouna4</v>
      </c>
      <c r="E918">
        <v>8100</v>
      </c>
      <c r="F918">
        <v>8424</v>
      </c>
      <c r="G918">
        <v>0</v>
      </c>
      <c r="H918">
        <v>8424</v>
      </c>
    </row>
    <row r="919" spans="1:8" hidden="1" x14ac:dyDescent="0.3">
      <c r="A919" s="6" t="s">
        <v>311</v>
      </c>
      <c r="B919" s="6" t="s">
        <v>1515</v>
      </c>
      <c r="C919" s="6">
        <v>23</v>
      </c>
      <c r="D919" t="str">
        <f t="shared" si="14"/>
        <v>DPW Onshore Port &amp; Terminal23</v>
      </c>
      <c r="E919">
        <v>35871966.380000003</v>
      </c>
      <c r="F919">
        <v>26545255.119999997</v>
      </c>
      <c r="G919">
        <v>5380794.96</v>
      </c>
      <c r="H919">
        <v>31926050.079999998</v>
      </c>
    </row>
    <row r="920" spans="1:8" hidden="1" x14ac:dyDescent="0.3">
      <c r="A920" s="6" t="s">
        <v>1054</v>
      </c>
      <c r="B920" s="6" t="s">
        <v>1516</v>
      </c>
      <c r="C920" s="6">
        <v>23</v>
      </c>
      <c r="D920" t="str">
        <f t="shared" si="14"/>
        <v>Latin Compound - New Alamin23</v>
      </c>
      <c r="E920">
        <v>747986.4</v>
      </c>
      <c r="F920">
        <v>481829.36</v>
      </c>
      <c r="G920">
        <v>149597.28</v>
      </c>
      <c r="H920">
        <v>631426.64</v>
      </c>
    </row>
    <row r="921" spans="1:8" hidden="1" x14ac:dyDescent="0.3">
      <c r="A921" s="6" t="s">
        <v>1473</v>
      </c>
      <c r="B921" s="6" t="s">
        <v>1517</v>
      </c>
      <c r="D921" t="str">
        <f t="shared" si="14"/>
        <v>Taval Sarai 52</v>
      </c>
      <c r="E921">
        <v>296812.79999999999</v>
      </c>
      <c r="F921">
        <v>234483.03</v>
      </c>
      <c r="G921">
        <v>0</v>
      </c>
      <c r="H921">
        <v>234483.03</v>
      </c>
    </row>
    <row r="922" spans="1:8" hidden="1" x14ac:dyDescent="0.3">
      <c r="A922" s="6" t="s">
        <v>425</v>
      </c>
      <c r="B922" s="6" t="s">
        <v>1518</v>
      </c>
      <c r="C922" s="6">
        <v>3</v>
      </c>
      <c r="D922" t="str">
        <f t="shared" si="14"/>
        <v>Olympic Multi – Sports Hall3</v>
      </c>
      <c r="E922">
        <v>36935466.200000003</v>
      </c>
      <c r="F922">
        <v>2493330</v>
      </c>
      <c r="G922">
        <v>19395007.75</v>
      </c>
      <c r="H922">
        <v>31381672.5</v>
      </c>
    </row>
    <row r="923" spans="1:8" hidden="1" x14ac:dyDescent="0.3">
      <c r="A923" s="6" t="s">
        <v>71</v>
      </c>
      <c r="B923" s="6" t="s">
        <v>1519</v>
      </c>
      <c r="C923" s="6">
        <v>17</v>
      </c>
      <c r="D923" t="str">
        <f t="shared" si="14"/>
        <v>EGAT Pelletizing Plant17</v>
      </c>
      <c r="E923">
        <v>20596124.760000002</v>
      </c>
      <c r="F923">
        <v>0</v>
      </c>
      <c r="G923">
        <v>0</v>
      </c>
      <c r="H923">
        <v>21625930.998</v>
      </c>
    </row>
    <row r="924" spans="1:8" hidden="1" x14ac:dyDescent="0.3">
      <c r="A924" s="6" t="s">
        <v>1520</v>
      </c>
      <c r="B924" s="6" t="s">
        <v>1521</v>
      </c>
      <c r="C924" s="6">
        <v>2</v>
      </c>
      <c r="D924" t="str">
        <f t="shared" si="14"/>
        <v>LRT2</v>
      </c>
      <c r="E924">
        <v>1101240</v>
      </c>
      <c r="F924">
        <v>998205.6</v>
      </c>
      <c r="G924">
        <v>0</v>
      </c>
      <c r="H924">
        <v>998205.6</v>
      </c>
    </row>
    <row r="925" spans="1:8" hidden="1" x14ac:dyDescent="0.3">
      <c r="A925" s="6" t="s">
        <v>1499</v>
      </c>
      <c r="B925" s="6" t="s">
        <v>1083</v>
      </c>
      <c r="C925" s="6">
        <v>1</v>
      </c>
      <c r="D925" t="str">
        <f t="shared" si="14"/>
        <v>Coastal road Bridge Extension1</v>
      </c>
      <c r="E925">
        <v>1811040</v>
      </c>
      <c r="F925">
        <v>1742136.52</v>
      </c>
      <c r="G925">
        <v>0</v>
      </c>
      <c r="H925">
        <v>1742136.52</v>
      </c>
    </row>
    <row r="926" spans="1:8" hidden="1" x14ac:dyDescent="0.3">
      <c r="A926" s="6" t="s">
        <v>339</v>
      </c>
      <c r="B926" s="6" t="s">
        <v>1522</v>
      </c>
      <c r="C926" s="6">
        <v>8</v>
      </c>
      <c r="D926" t="str">
        <f t="shared" si="14"/>
        <v>IKEA Extension MoA8</v>
      </c>
      <c r="E926">
        <v>18401730.5</v>
      </c>
      <c r="F926">
        <v>13497644.42</v>
      </c>
      <c r="G926">
        <v>8132475</v>
      </c>
      <c r="H926">
        <v>21630119.420000002</v>
      </c>
    </row>
    <row r="927" spans="1:8" hidden="1" x14ac:dyDescent="0.3">
      <c r="A927" s="6" t="s">
        <v>339</v>
      </c>
      <c r="B927" s="6" t="s">
        <v>1523</v>
      </c>
      <c r="C927" s="6">
        <v>7</v>
      </c>
      <c r="D927" t="str">
        <f t="shared" si="14"/>
        <v>IKEA Extension MoA7</v>
      </c>
      <c r="E927">
        <v>9400137.0099999998</v>
      </c>
      <c r="F927">
        <v>6567550.0700000003</v>
      </c>
      <c r="G927">
        <v>1919443.91</v>
      </c>
      <c r="H927">
        <v>8486993.9800000004</v>
      </c>
    </row>
    <row r="928" spans="1:8" hidden="1" x14ac:dyDescent="0.3">
      <c r="A928" s="6" t="s">
        <v>9</v>
      </c>
      <c r="B928" s="6" t="s">
        <v>1524</v>
      </c>
      <c r="C928" s="6">
        <v>39</v>
      </c>
      <c r="D928" t="str">
        <f t="shared" si="14"/>
        <v>Royal City39</v>
      </c>
      <c r="E928">
        <v>1409870.69</v>
      </c>
      <c r="F928">
        <v>872368.16450000007</v>
      </c>
      <c r="G928">
        <v>0</v>
      </c>
      <c r="H928">
        <v>872368.16449999996</v>
      </c>
    </row>
    <row r="929" spans="1:8" hidden="1" x14ac:dyDescent="0.3">
      <c r="A929" s="6" t="s">
        <v>1054</v>
      </c>
      <c r="B929" s="6" t="s">
        <v>1525</v>
      </c>
      <c r="C929" s="6">
        <v>17</v>
      </c>
      <c r="D929" t="str">
        <f t="shared" si="14"/>
        <v>Latin Compound - New Alamin17</v>
      </c>
      <c r="E929">
        <v>648309.19999999995</v>
      </c>
      <c r="F929">
        <v>416637.65</v>
      </c>
      <c r="G929">
        <v>129661.84</v>
      </c>
      <c r="H929">
        <v>546299.49</v>
      </c>
    </row>
    <row r="930" spans="1:8" hidden="1" x14ac:dyDescent="0.3">
      <c r="A930" s="6" t="s">
        <v>1320</v>
      </c>
      <c r="B930" s="6" t="s">
        <v>1526</v>
      </c>
      <c r="C930" s="6">
        <v>7</v>
      </c>
      <c r="D930" t="str">
        <f t="shared" si="14"/>
        <v>Oasis Buildings- New Capital7</v>
      </c>
      <c r="E930">
        <v>1347725</v>
      </c>
      <c r="F930">
        <v>1264758.6299999999</v>
      </c>
      <c r="G930">
        <v>0</v>
      </c>
      <c r="H930">
        <v>1264758.6299999999</v>
      </c>
    </row>
    <row r="931" spans="1:8" hidden="1" x14ac:dyDescent="0.3">
      <c r="A931" s="6" t="s">
        <v>743</v>
      </c>
      <c r="B931" s="6" t="s">
        <v>1527</v>
      </c>
      <c r="D931" t="str">
        <f t="shared" si="14"/>
        <v>MOTHANA 400/132kV SS</v>
      </c>
      <c r="E931">
        <v>22225.68</v>
      </c>
      <c r="F931">
        <v>22225.68</v>
      </c>
      <c r="G931">
        <v>0</v>
      </c>
      <c r="H931">
        <v>22225.68</v>
      </c>
    </row>
    <row r="932" spans="1:8" hidden="1" x14ac:dyDescent="0.3">
      <c r="A932" s="6" t="s">
        <v>1247</v>
      </c>
      <c r="B932" s="6" t="s">
        <v>1528</v>
      </c>
      <c r="D932" t="str">
        <f t="shared" si="14"/>
        <v>SHATRA 400/132kV SS</v>
      </c>
      <c r="E932">
        <v>1283093.03</v>
      </c>
      <c r="F932">
        <v>1283093.03</v>
      </c>
      <c r="G932">
        <v>0</v>
      </c>
      <c r="H932">
        <v>1283093.03</v>
      </c>
    </row>
    <row r="933" spans="1:8" hidden="1" x14ac:dyDescent="0.3">
      <c r="A933" s="6" t="s">
        <v>1163</v>
      </c>
      <c r="B933" s="6" t="s">
        <v>1529</v>
      </c>
      <c r="C933" s="6">
        <v>4</v>
      </c>
      <c r="D933" t="str">
        <f t="shared" si="14"/>
        <v>Benban 3/ Toshka 2 LOT 44</v>
      </c>
      <c r="E933">
        <v>442325.83</v>
      </c>
      <c r="F933">
        <v>363503.98</v>
      </c>
      <c r="G933">
        <v>46444.21</v>
      </c>
      <c r="H933">
        <v>409948.19</v>
      </c>
    </row>
    <row r="934" spans="1:8" hidden="1" x14ac:dyDescent="0.3">
      <c r="A934" s="6" t="s">
        <v>1530</v>
      </c>
      <c r="B934" s="6" t="s">
        <v>1531</v>
      </c>
      <c r="C934" s="6">
        <v>1</v>
      </c>
      <c r="D934" t="str">
        <f t="shared" si="14"/>
        <v>West Port Said 220 kV GIS1</v>
      </c>
      <c r="E934">
        <v>72911614.290000007</v>
      </c>
      <c r="F934">
        <v>54165616.259999998</v>
      </c>
      <c r="G934">
        <v>7655719.5</v>
      </c>
      <c r="H934">
        <v>61821335.759999998</v>
      </c>
    </row>
    <row r="935" spans="1:8" hidden="1" x14ac:dyDescent="0.3">
      <c r="A935" s="6" t="s">
        <v>1532</v>
      </c>
      <c r="B935" s="6" t="s">
        <v>1533</v>
      </c>
      <c r="D935" t="str">
        <f t="shared" si="14"/>
        <v>New Babil 400/132KV Substation</v>
      </c>
      <c r="E935">
        <v>286636.43</v>
      </c>
      <c r="F935">
        <v>286636.43</v>
      </c>
      <c r="G935">
        <v>0</v>
      </c>
      <c r="H935">
        <v>286636.43</v>
      </c>
    </row>
    <row r="936" spans="1:8" hidden="1" x14ac:dyDescent="0.3">
      <c r="A936" s="6" t="s">
        <v>1534</v>
      </c>
      <c r="B936" s="6" t="s">
        <v>1535</v>
      </c>
      <c r="D936" t="str">
        <f t="shared" si="14"/>
        <v>National Batteries  LP-05-20</v>
      </c>
      <c r="E936">
        <v>1157895</v>
      </c>
      <c r="F936">
        <v>683539.125</v>
      </c>
      <c r="G936">
        <v>330000.245</v>
      </c>
      <c r="H936">
        <v>1013539.37</v>
      </c>
    </row>
    <row r="937" spans="1:8" hidden="1" x14ac:dyDescent="0.3">
      <c r="A937" s="6" t="s">
        <v>420</v>
      </c>
      <c r="B937" s="6" t="s">
        <v>1536</v>
      </c>
      <c r="C937" s="6">
        <v>25</v>
      </c>
      <c r="D937" t="str">
        <f t="shared" si="14"/>
        <v>EDNC Retail &amp; Offices Civil25</v>
      </c>
      <c r="E937">
        <v>29789862.02</v>
      </c>
      <c r="F937">
        <v>22686187.949999999</v>
      </c>
      <c r="G937">
        <v>2622078.36</v>
      </c>
      <c r="H937">
        <v>25308266.309999999</v>
      </c>
    </row>
    <row r="938" spans="1:8" hidden="1" x14ac:dyDescent="0.3">
      <c r="A938" s="6" t="s">
        <v>1195</v>
      </c>
      <c r="B938" s="6" t="s">
        <v>1537</v>
      </c>
      <c r="C938" s="6">
        <v>4</v>
      </c>
      <c r="D938" t="str">
        <f t="shared" si="14"/>
        <v>Museum of Egyp. Civilization4</v>
      </c>
      <c r="E938">
        <v>151118.5</v>
      </c>
      <c r="F938">
        <v>151118.5</v>
      </c>
      <c r="G938">
        <v>0</v>
      </c>
      <c r="H938">
        <v>151118.5</v>
      </c>
    </row>
    <row r="939" spans="1:8" hidden="1" x14ac:dyDescent="0.3">
      <c r="A939" s="6" t="s">
        <v>795</v>
      </c>
      <c r="B939" s="6" t="s">
        <v>1538</v>
      </c>
      <c r="C939" s="6">
        <v>25</v>
      </c>
      <c r="D939" t="str">
        <f t="shared" si="14"/>
        <v>NUCA R05 - Z0225</v>
      </c>
      <c r="E939">
        <v>20378846.309999999</v>
      </c>
      <c r="F939">
        <v>18194731.960000001</v>
      </c>
      <c r="G939">
        <v>2191402.15</v>
      </c>
      <c r="H939">
        <v>20386134.109999999</v>
      </c>
    </row>
    <row r="940" spans="1:8" hidden="1" x14ac:dyDescent="0.3">
      <c r="A940" s="6" t="s">
        <v>342</v>
      </c>
      <c r="B940" s="6" t="s">
        <v>1539</v>
      </c>
      <c r="C940" s="6">
        <v>1</v>
      </c>
      <c r="D940" t="str">
        <f t="shared" si="14"/>
        <v>Kattameya Creeks1</v>
      </c>
      <c r="E940">
        <v>2919397.4</v>
      </c>
      <c r="F940">
        <v>2748675.4515</v>
      </c>
      <c r="G940">
        <v>287497.83</v>
      </c>
      <c r="H940">
        <v>3036173.2815</v>
      </c>
    </row>
    <row r="941" spans="1:8" hidden="1" x14ac:dyDescent="0.3">
      <c r="A941" s="6" t="s">
        <v>300</v>
      </c>
      <c r="B941" s="6" t="s">
        <v>1540</v>
      </c>
      <c r="C941" s="6">
        <v>15</v>
      </c>
      <c r="D941" t="str">
        <f t="shared" si="14"/>
        <v>CFC Podium 215</v>
      </c>
      <c r="E941">
        <v>42273319.299999997</v>
      </c>
      <c r="F941">
        <v>40379659.079999998</v>
      </c>
      <c r="G941">
        <v>7601026.25</v>
      </c>
      <c r="H941">
        <v>47980685.329999998</v>
      </c>
    </row>
    <row r="942" spans="1:8" hidden="1" x14ac:dyDescent="0.3">
      <c r="A942" s="6" t="s">
        <v>393</v>
      </c>
      <c r="B942" s="6" t="s">
        <v>1541</v>
      </c>
      <c r="C942" s="6">
        <v>12</v>
      </c>
      <c r="D942" t="str">
        <f t="shared" si="14"/>
        <v>EMAAR-Pkg#162/163- Marassi12</v>
      </c>
      <c r="E942">
        <v>7499598.7699999968</v>
      </c>
      <c r="F942">
        <v>5549152.680399999</v>
      </c>
      <c r="G942">
        <v>0</v>
      </c>
      <c r="H942">
        <v>5549152.6804</v>
      </c>
    </row>
    <row r="943" spans="1:8" hidden="1" x14ac:dyDescent="0.3">
      <c r="A943" s="6" t="s">
        <v>1227</v>
      </c>
      <c r="B943" s="6" t="s">
        <v>1303</v>
      </c>
      <c r="C943" s="6">
        <v>4</v>
      </c>
      <c r="D943" t="str">
        <f t="shared" si="14"/>
        <v>Maspiro Towers4</v>
      </c>
      <c r="E943">
        <v>424000</v>
      </c>
      <c r="F943">
        <v>419760</v>
      </c>
      <c r="G943">
        <v>0</v>
      </c>
      <c r="H943">
        <v>419760</v>
      </c>
    </row>
    <row r="944" spans="1:8" hidden="1" x14ac:dyDescent="0.3">
      <c r="A944" s="6" t="s">
        <v>335</v>
      </c>
      <c r="B944" s="6" t="s">
        <v>1542</v>
      </c>
      <c r="C944" s="6">
        <v>1</v>
      </c>
      <c r="D944" t="str">
        <f t="shared" si="14"/>
        <v>ElSewedy HQ Internal Finishing1</v>
      </c>
      <c r="E944">
        <v>1435679.43</v>
      </c>
      <c r="F944">
        <v>6886276.9799999995</v>
      </c>
      <c r="G944">
        <v>715.5</v>
      </c>
      <c r="H944">
        <v>6886992.4800000004</v>
      </c>
    </row>
    <row r="945" spans="1:8" hidden="1" x14ac:dyDescent="0.3">
      <c r="A945" s="6" t="s">
        <v>1278</v>
      </c>
      <c r="B945" s="6" t="s">
        <v>1543</v>
      </c>
      <c r="D945" t="str">
        <f t="shared" si="14"/>
        <v>LAYAN Substation</v>
      </c>
      <c r="E945">
        <v>619583.38616000034</v>
      </c>
      <c r="F945">
        <v>2094191.8399999999</v>
      </c>
      <c r="G945">
        <v>0</v>
      </c>
      <c r="H945">
        <v>523547.96</v>
      </c>
    </row>
    <row r="946" spans="1:8" hidden="1" x14ac:dyDescent="0.3">
      <c r="A946" s="6" t="s">
        <v>1278</v>
      </c>
      <c r="B946" s="6" t="s">
        <v>1544</v>
      </c>
      <c r="D946" t="str">
        <f t="shared" si="14"/>
        <v>LAYAN Substation</v>
      </c>
      <c r="E946">
        <v>31077.615000000002</v>
      </c>
      <c r="F946">
        <v>52521.16</v>
      </c>
      <c r="G946">
        <v>0</v>
      </c>
      <c r="H946">
        <v>26260.58</v>
      </c>
    </row>
    <row r="947" spans="1:8" hidden="1" x14ac:dyDescent="0.3">
      <c r="A947" s="6" t="s">
        <v>1278</v>
      </c>
      <c r="B947" s="6" t="s">
        <v>1545</v>
      </c>
      <c r="D947" t="str">
        <f t="shared" si="14"/>
        <v>LAYAN Substation</v>
      </c>
      <c r="E947">
        <v>4591717.4699999969</v>
      </c>
      <c r="F947">
        <v>3811125.5</v>
      </c>
      <c r="G947">
        <v>0</v>
      </c>
      <c r="H947">
        <v>3811125.5</v>
      </c>
    </row>
    <row r="948" spans="1:8" hidden="1" x14ac:dyDescent="0.3">
      <c r="A948" s="6" t="s">
        <v>1316</v>
      </c>
      <c r="B948" s="6" t="s">
        <v>1546</v>
      </c>
      <c r="C948" s="6">
        <v>1</v>
      </c>
      <c r="D948" t="str">
        <f t="shared" si="14"/>
        <v>Suez Gulf/S4 - 500KV OHTL1</v>
      </c>
      <c r="E948">
        <v>76552.570000000007</v>
      </c>
      <c r="F948">
        <v>64304.160000000003</v>
      </c>
      <c r="G948">
        <v>8038.02</v>
      </c>
      <c r="H948">
        <v>72342.179999999993</v>
      </c>
    </row>
    <row r="949" spans="1:8" hidden="1" x14ac:dyDescent="0.3">
      <c r="A949" s="6" t="s">
        <v>1547</v>
      </c>
      <c r="B949" s="6" t="s">
        <v>1548</v>
      </c>
      <c r="C949" s="6">
        <v>9</v>
      </c>
      <c r="D949" t="str">
        <f t="shared" si="14"/>
        <v>Zone(J) South Valley Toshka9</v>
      </c>
      <c r="E949">
        <v>54493670</v>
      </c>
      <c r="F949">
        <v>40318258.450000003</v>
      </c>
      <c r="G949">
        <v>6975189.8099999996</v>
      </c>
      <c r="H949">
        <v>47293448.259999998</v>
      </c>
    </row>
    <row r="950" spans="1:8" hidden="1" x14ac:dyDescent="0.3">
      <c r="A950" s="6" t="s">
        <v>1547</v>
      </c>
      <c r="B950" s="6" t="s">
        <v>1549</v>
      </c>
      <c r="C950" s="6">
        <v>3</v>
      </c>
      <c r="D950" t="str">
        <f t="shared" si="14"/>
        <v>Zone(J) South Valley Toshka3</v>
      </c>
      <c r="E950">
        <v>60204591</v>
      </c>
      <c r="F950">
        <v>45875011.950000003</v>
      </c>
      <c r="G950">
        <v>7706449.0499999998</v>
      </c>
      <c r="H950">
        <v>53581461</v>
      </c>
    </row>
    <row r="951" spans="1:8" hidden="1" x14ac:dyDescent="0.3">
      <c r="A951" s="6" t="s">
        <v>1547</v>
      </c>
      <c r="B951" s="6" t="s">
        <v>1550</v>
      </c>
      <c r="C951" s="6">
        <v>2</v>
      </c>
      <c r="D951" t="str">
        <f t="shared" si="14"/>
        <v>Zone(J) South Valley Toshka2</v>
      </c>
      <c r="E951">
        <v>53192168.25</v>
      </c>
      <c r="F951">
        <v>40508508.25</v>
      </c>
      <c r="G951">
        <v>6808336.2000000002</v>
      </c>
      <c r="H951">
        <v>47316844.450000003</v>
      </c>
    </row>
    <row r="952" spans="1:8" hidden="1" x14ac:dyDescent="0.3">
      <c r="A952" s="6" t="s">
        <v>1000</v>
      </c>
      <c r="B952" s="6" t="s">
        <v>1551</v>
      </c>
      <c r="D952" t="str">
        <f t="shared" si="14"/>
        <v>4 SS - Technical Service</v>
      </c>
      <c r="E952">
        <v>98778.12</v>
      </c>
      <c r="F952">
        <v>98778.12</v>
      </c>
      <c r="G952">
        <v>0</v>
      </c>
      <c r="H952">
        <v>98778.12</v>
      </c>
    </row>
    <row r="953" spans="1:8" hidden="1" x14ac:dyDescent="0.3">
      <c r="A953" s="6" t="s">
        <v>746</v>
      </c>
      <c r="B953" s="6" t="s">
        <v>1552</v>
      </c>
      <c r="D953" t="str">
        <f t="shared" si="14"/>
        <v>SHAT Al ARAB 400/132kV SS</v>
      </c>
      <c r="E953">
        <v>998346.38</v>
      </c>
      <c r="F953">
        <v>998346.38000000012</v>
      </c>
      <c r="G953">
        <v>0</v>
      </c>
      <c r="H953">
        <v>998346.38</v>
      </c>
    </row>
    <row r="954" spans="1:8" hidden="1" x14ac:dyDescent="0.3">
      <c r="A954" s="6" t="s">
        <v>743</v>
      </c>
      <c r="B954" s="6" t="s">
        <v>1553</v>
      </c>
      <c r="D954" t="str">
        <f t="shared" si="14"/>
        <v>MOTHANA 400/132kV SS</v>
      </c>
      <c r="E954">
        <v>486033.93</v>
      </c>
      <c r="F954">
        <v>486033.93</v>
      </c>
      <c r="G954">
        <v>0</v>
      </c>
      <c r="H954">
        <v>486033.93</v>
      </c>
    </row>
    <row r="955" spans="1:8" hidden="1" x14ac:dyDescent="0.3">
      <c r="A955" s="6" t="s">
        <v>795</v>
      </c>
      <c r="B955" s="6" t="s">
        <v>1554</v>
      </c>
      <c r="C955" s="6">
        <v>24</v>
      </c>
      <c r="D955" t="str">
        <f t="shared" si="14"/>
        <v>NUCA R05 - Z0224</v>
      </c>
      <c r="E955">
        <v>25733237.289999999</v>
      </c>
      <c r="F955">
        <v>20726444.039999995</v>
      </c>
      <c r="G955">
        <v>2611761.25</v>
      </c>
      <c r="H955">
        <v>23338205.289999999</v>
      </c>
    </row>
    <row r="956" spans="1:8" hidden="1" x14ac:dyDescent="0.3">
      <c r="A956" s="6" t="s">
        <v>1266</v>
      </c>
      <c r="B956" s="6" t="s">
        <v>1555</v>
      </c>
      <c r="C956" s="6">
        <v>4</v>
      </c>
      <c r="D956" t="str">
        <f t="shared" si="14"/>
        <v>Angola Emergency fast-track4</v>
      </c>
      <c r="E956">
        <v>22812526.629999999</v>
      </c>
      <c r="F956">
        <v>17352918.869999997</v>
      </c>
      <c r="G956">
        <v>0</v>
      </c>
      <c r="H956">
        <v>17352918.870000001</v>
      </c>
    </row>
    <row r="957" spans="1:8" hidden="1" x14ac:dyDescent="0.3">
      <c r="A957" s="6" t="s">
        <v>1556</v>
      </c>
      <c r="B957" s="6" t="s">
        <v>1557</v>
      </c>
      <c r="C957" s="6">
        <v>2</v>
      </c>
      <c r="D957" t="str">
        <f t="shared" si="14"/>
        <v>Ahl Misr Walkway2</v>
      </c>
      <c r="E957">
        <v>894212</v>
      </c>
      <c r="F957">
        <v>841821.26</v>
      </c>
      <c r="G957">
        <v>0</v>
      </c>
      <c r="H957">
        <v>841821.26</v>
      </c>
    </row>
    <row r="958" spans="1:8" hidden="1" x14ac:dyDescent="0.3">
      <c r="A958" s="6" t="s">
        <v>1558</v>
      </c>
      <c r="B958" s="6" t="s">
        <v>1559</v>
      </c>
      <c r="D958" t="str">
        <f t="shared" si="14"/>
        <v>Koning Food V3 LP-09-20</v>
      </c>
      <c r="E958">
        <v>3907.02</v>
      </c>
      <c r="F958">
        <v>2227.02</v>
      </c>
      <c r="G958">
        <v>2227</v>
      </c>
      <c r="H958">
        <v>4454.0200000000004</v>
      </c>
    </row>
    <row r="959" spans="1:8" hidden="1" x14ac:dyDescent="0.3">
      <c r="A959" s="6" t="s">
        <v>1558</v>
      </c>
      <c r="B959" s="6" t="s">
        <v>1560</v>
      </c>
      <c r="D959" t="str">
        <f t="shared" si="14"/>
        <v>Koning Food V3 LP-09-20</v>
      </c>
      <c r="E959">
        <v>99912.28</v>
      </c>
      <c r="F959">
        <v>56950</v>
      </c>
      <c r="G959">
        <v>56950</v>
      </c>
      <c r="H959">
        <v>113900</v>
      </c>
    </row>
    <row r="960" spans="1:8" hidden="1" x14ac:dyDescent="0.3">
      <c r="A960" s="6" t="s">
        <v>754</v>
      </c>
      <c r="B960" s="6" t="s">
        <v>1561</v>
      </c>
      <c r="C960" s="6">
        <v>7</v>
      </c>
      <c r="D960" t="str">
        <f t="shared" si="14"/>
        <v>Ministries Buildings7</v>
      </c>
      <c r="E960">
        <v>8605109.8000000007</v>
      </c>
      <c r="F960">
        <v>2174820.0099999998</v>
      </c>
      <c r="G960">
        <v>5074580.45</v>
      </c>
      <c r="H960">
        <v>7249400.46</v>
      </c>
    </row>
    <row r="961" spans="1:8" hidden="1" x14ac:dyDescent="0.3">
      <c r="A961" s="6" t="s">
        <v>1562</v>
      </c>
      <c r="B961" s="6" t="s">
        <v>1563</v>
      </c>
      <c r="C961" s="6">
        <v>27</v>
      </c>
      <c r="D961" t="str">
        <f t="shared" si="14"/>
        <v>GOV2 - Infra27</v>
      </c>
      <c r="E961">
        <v>8993472.7100000009</v>
      </c>
      <c r="F961">
        <v>0</v>
      </c>
      <c r="G961">
        <v>184362.78</v>
      </c>
      <c r="H961">
        <v>184362.78</v>
      </c>
    </row>
    <row r="962" spans="1:8" hidden="1" x14ac:dyDescent="0.3">
      <c r="A962" s="6" t="s">
        <v>1562</v>
      </c>
      <c r="B962" s="6" t="s">
        <v>1564</v>
      </c>
      <c r="C962" s="6">
        <v>6</v>
      </c>
      <c r="D962" t="str">
        <f t="shared" si="14"/>
        <v>GOV2 - Infra6</v>
      </c>
      <c r="E962">
        <v>7370174.3300000001</v>
      </c>
      <c r="F962">
        <v>52077106.780000001</v>
      </c>
      <c r="G962">
        <v>6103720.7000000002</v>
      </c>
      <c r="H962">
        <v>58180827.479999997</v>
      </c>
    </row>
    <row r="963" spans="1:8" hidden="1" x14ac:dyDescent="0.3">
      <c r="A963" s="6" t="s">
        <v>1334</v>
      </c>
      <c r="B963" s="6" t="s">
        <v>1565</v>
      </c>
      <c r="C963" s="6">
        <v>6</v>
      </c>
      <c r="D963" t="str">
        <f t="shared" ref="D963:D1026" si="15">A963&amp;C963</f>
        <v>Mohamed Ali Palace6</v>
      </c>
      <c r="E963">
        <v>73816.399999999994</v>
      </c>
      <c r="F963">
        <v>62005.78</v>
      </c>
      <c r="G963">
        <v>0</v>
      </c>
      <c r="H963">
        <v>62005.78</v>
      </c>
    </row>
    <row r="964" spans="1:8" hidden="1" x14ac:dyDescent="0.3">
      <c r="A964" s="6" t="s">
        <v>9</v>
      </c>
      <c r="B964" s="6" t="s">
        <v>1566</v>
      </c>
      <c r="C964" s="6">
        <v>40</v>
      </c>
      <c r="D964" t="str">
        <f t="shared" si="15"/>
        <v>Royal City40</v>
      </c>
      <c r="E964">
        <v>7356711.9800000004</v>
      </c>
      <c r="F964">
        <v>5481051.5189999994</v>
      </c>
      <c r="G964">
        <v>0</v>
      </c>
      <c r="H964">
        <v>5481051.5190000003</v>
      </c>
    </row>
    <row r="965" spans="1:8" hidden="1" x14ac:dyDescent="0.3">
      <c r="A965" s="6" t="s">
        <v>1289</v>
      </c>
      <c r="B965" s="6" t="s">
        <v>1567</v>
      </c>
      <c r="C965" s="6">
        <v>9</v>
      </c>
      <c r="D965" t="str">
        <f t="shared" si="15"/>
        <v>R59</v>
      </c>
      <c r="E965">
        <v>754500</v>
      </c>
      <c r="F965">
        <v>113175</v>
      </c>
      <c r="G965">
        <v>0</v>
      </c>
      <c r="H965">
        <v>683331.88</v>
      </c>
    </row>
    <row r="966" spans="1:8" hidden="1" x14ac:dyDescent="0.3">
      <c r="A966" s="6" t="s">
        <v>323</v>
      </c>
      <c r="B966" s="6" t="s">
        <v>1568</v>
      </c>
      <c r="C966" s="6">
        <v>8</v>
      </c>
      <c r="D966" t="str">
        <f t="shared" si="15"/>
        <v>Elsewedy Univ - Enabling Works8</v>
      </c>
      <c r="E966">
        <v>1755356.86</v>
      </c>
      <c r="F966">
        <v>2678875.4649999999</v>
      </c>
      <c r="G966">
        <v>120962.58</v>
      </c>
      <c r="H966">
        <v>2799838.0449999999</v>
      </c>
    </row>
    <row r="967" spans="1:8" hidden="1" x14ac:dyDescent="0.3">
      <c r="A967" s="6" t="s">
        <v>1569</v>
      </c>
      <c r="B967" s="6" t="s">
        <v>1570</v>
      </c>
      <c r="D967" t="str">
        <f t="shared" si="15"/>
        <v>Corporate Project LP-02-21</v>
      </c>
      <c r="E967">
        <v>224640.7</v>
      </c>
      <c r="F967">
        <v>175270.05</v>
      </c>
      <c r="G967">
        <v>80820.350000000006</v>
      </c>
      <c r="H967">
        <v>256090.4</v>
      </c>
    </row>
    <row r="968" spans="1:8" hidden="1" x14ac:dyDescent="0.3">
      <c r="A968" s="6" t="s">
        <v>393</v>
      </c>
      <c r="B968" s="6" t="s">
        <v>1571</v>
      </c>
      <c r="C968" s="6">
        <v>13</v>
      </c>
      <c r="D968" t="str">
        <f t="shared" si="15"/>
        <v>EMAAR-Pkg#162/163- Marassi13</v>
      </c>
      <c r="E968">
        <v>1E-3</v>
      </c>
      <c r="F968">
        <v>4564491.4809999997</v>
      </c>
      <c r="G968">
        <v>548962.38</v>
      </c>
      <c r="H968">
        <v>5113453.8609999996</v>
      </c>
    </row>
    <row r="969" spans="1:8" hidden="1" x14ac:dyDescent="0.3">
      <c r="A969" s="6" t="s">
        <v>393</v>
      </c>
      <c r="B969" s="6" t="s">
        <v>1572</v>
      </c>
      <c r="C969" s="6">
        <v>12</v>
      </c>
      <c r="D969" t="str">
        <f t="shared" si="15"/>
        <v>EMAAR-Pkg#162/163- Marassi12</v>
      </c>
      <c r="E969">
        <v>17538268.489999998</v>
      </c>
      <c r="F969">
        <v>12621618.304500001</v>
      </c>
      <c r="G969">
        <v>1517977.12</v>
      </c>
      <c r="H969">
        <v>14139595.4245</v>
      </c>
    </row>
    <row r="970" spans="1:8" hidden="1" x14ac:dyDescent="0.3">
      <c r="A970" s="6" t="s">
        <v>300</v>
      </c>
      <c r="B970" s="6" t="s">
        <v>1573</v>
      </c>
      <c r="C970" s="6">
        <v>18</v>
      </c>
      <c r="D970" t="str">
        <f t="shared" si="15"/>
        <v>CFC Podium 218</v>
      </c>
      <c r="E970">
        <v>16880809.489999998</v>
      </c>
      <c r="F970">
        <v>12196441.119999999</v>
      </c>
      <c r="G970">
        <v>3936267.26</v>
      </c>
      <c r="H970">
        <v>16132708.380000001</v>
      </c>
    </row>
    <row r="971" spans="1:8" hidden="1" x14ac:dyDescent="0.3">
      <c r="A971" s="6" t="s">
        <v>1574</v>
      </c>
      <c r="B971" s="6" t="s">
        <v>1575</v>
      </c>
      <c r="C971" s="6">
        <v>1</v>
      </c>
      <c r="D971" t="str">
        <f t="shared" si="15"/>
        <v>Industria Sadat1</v>
      </c>
      <c r="E971">
        <v>22759251.190000001</v>
      </c>
      <c r="F971">
        <v>26600720.600000001</v>
      </c>
      <c r="G971">
        <v>2531453.9</v>
      </c>
      <c r="H971">
        <v>29132174.5</v>
      </c>
    </row>
    <row r="972" spans="1:8" hidden="1" x14ac:dyDescent="0.3">
      <c r="A972" s="6" t="s">
        <v>651</v>
      </c>
      <c r="B972" s="6" t="s">
        <v>1576</v>
      </c>
      <c r="C972" s="6">
        <v>5</v>
      </c>
      <c r="D972" t="str">
        <f t="shared" si="15"/>
        <v>Akhmem - Qena5</v>
      </c>
      <c r="E972">
        <v>66637833.279999994</v>
      </c>
      <c r="F972">
        <v>39649510.789999999</v>
      </c>
      <c r="G972">
        <v>9995674.9900000002</v>
      </c>
      <c r="H972">
        <v>49645185.780000001</v>
      </c>
    </row>
    <row r="973" spans="1:8" hidden="1" x14ac:dyDescent="0.3">
      <c r="A973" s="6" t="s">
        <v>1202</v>
      </c>
      <c r="B973" s="6" t="s">
        <v>1577</v>
      </c>
      <c r="C973" s="6">
        <v>6</v>
      </c>
      <c r="D973" t="str">
        <f t="shared" si="15"/>
        <v>Toshka GIS 500 kV6</v>
      </c>
      <c r="E973">
        <v>49689283.810000002</v>
      </c>
      <c r="F973">
        <v>28279012.91</v>
      </c>
      <c r="G973">
        <v>13043437</v>
      </c>
      <c r="H973">
        <v>41322449.909999996</v>
      </c>
    </row>
    <row r="974" spans="1:8" hidden="1" x14ac:dyDescent="0.3">
      <c r="A974" s="6" t="s">
        <v>646</v>
      </c>
      <c r="B974" s="6" t="s">
        <v>1578</v>
      </c>
      <c r="D974" t="str">
        <f t="shared" si="15"/>
        <v>Akhmem Assiut</v>
      </c>
      <c r="E974">
        <v>10000000</v>
      </c>
      <c r="F974">
        <v>10000000</v>
      </c>
      <c r="G974">
        <v>0</v>
      </c>
      <c r="H974">
        <v>10000000</v>
      </c>
    </row>
    <row r="975" spans="1:8" hidden="1" x14ac:dyDescent="0.3">
      <c r="A975" s="6" t="s">
        <v>1579</v>
      </c>
      <c r="B975" s="6" t="s">
        <v>1580</v>
      </c>
      <c r="C975" s="6">
        <v>1</v>
      </c>
      <c r="D975" t="str">
        <f t="shared" si="15"/>
        <v>Al Montaza Hotels - Alexandria1</v>
      </c>
      <c r="E975">
        <v>555104</v>
      </c>
      <c r="F975">
        <v>555104</v>
      </c>
      <c r="G975">
        <v>0</v>
      </c>
      <c r="H975">
        <v>555104</v>
      </c>
    </row>
    <row r="976" spans="1:8" hidden="1" x14ac:dyDescent="0.3">
      <c r="A976" s="6" t="s">
        <v>1562</v>
      </c>
      <c r="B976" s="6" t="s">
        <v>1581</v>
      </c>
      <c r="C976" s="6">
        <v>17</v>
      </c>
      <c r="D976" t="str">
        <f t="shared" si="15"/>
        <v>GOV2 - Infra17</v>
      </c>
      <c r="E976">
        <v>583461.9</v>
      </c>
      <c r="F976">
        <v>145061.2825</v>
      </c>
      <c r="G976">
        <v>32128.34</v>
      </c>
      <c r="H976">
        <v>177189.62249999997</v>
      </c>
    </row>
    <row r="977" spans="1:8" hidden="1" x14ac:dyDescent="0.3">
      <c r="A977" s="6" t="s">
        <v>1562</v>
      </c>
      <c r="B977" s="6" t="s">
        <v>1582</v>
      </c>
      <c r="C977" s="6">
        <v>8</v>
      </c>
      <c r="D977" t="str">
        <f t="shared" si="15"/>
        <v>GOV2 - Infra8</v>
      </c>
      <c r="E977">
        <v>51149312.899999999</v>
      </c>
      <c r="F977">
        <v>17404967.449999999</v>
      </c>
      <c r="G977">
        <v>2733165.6</v>
      </c>
      <c r="H977">
        <v>20138133.050000001</v>
      </c>
    </row>
    <row r="978" spans="1:8" hidden="1" x14ac:dyDescent="0.3">
      <c r="A978" s="6" t="s">
        <v>1254</v>
      </c>
      <c r="B978" s="6" t="s">
        <v>1583</v>
      </c>
      <c r="D978" t="str">
        <f t="shared" si="15"/>
        <v>Miscellaneous Projects</v>
      </c>
      <c r="E978">
        <v>57114.879999999997</v>
      </c>
      <c r="F978">
        <v>65110.962899999999</v>
      </c>
      <c r="G978">
        <v>0</v>
      </c>
      <c r="H978">
        <v>65110.962899999999</v>
      </c>
    </row>
    <row r="979" spans="1:8" hidden="1" x14ac:dyDescent="0.3">
      <c r="A979" s="6" t="s">
        <v>1254</v>
      </c>
      <c r="B979" s="6" t="s">
        <v>1584</v>
      </c>
      <c r="D979" t="str">
        <f t="shared" si="15"/>
        <v>Miscellaneous Projects</v>
      </c>
      <c r="E979">
        <v>62144</v>
      </c>
      <c r="F979">
        <v>70844.160000000003</v>
      </c>
      <c r="G979">
        <v>0</v>
      </c>
      <c r="H979">
        <v>70844.160000000003</v>
      </c>
    </row>
    <row r="980" spans="1:8" hidden="1" x14ac:dyDescent="0.3">
      <c r="A980" s="6" t="s">
        <v>1585</v>
      </c>
      <c r="B980" s="6" t="s">
        <v>1586</v>
      </c>
      <c r="D980" t="str">
        <f t="shared" si="15"/>
        <v>Bridge Axis Firdaws</v>
      </c>
      <c r="E980">
        <v>4225600</v>
      </c>
      <c r="F980">
        <v>4225600</v>
      </c>
      <c r="G980">
        <v>0</v>
      </c>
      <c r="H980">
        <v>4225600</v>
      </c>
    </row>
    <row r="981" spans="1:8" hidden="1" x14ac:dyDescent="0.3">
      <c r="A981" s="6" t="s">
        <v>1587</v>
      </c>
      <c r="B981" s="6" t="s">
        <v>1588</v>
      </c>
      <c r="D981" t="str">
        <f t="shared" si="15"/>
        <v>UIC Project (LP-04-21)</v>
      </c>
      <c r="E981">
        <v>48750</v>
      </c>
      <c r="F981">
        <v>0</v>
      </c>
      <c r="G981">
        <v>0</v>
      </c>
      <c r="H981">
        <v>48750</v>
      </c>
    </row>
    <row r="982" spans="1:8" hidden="1" x14ac:dyDescent="0.3">
      <c r="A982" s="6" t="s">
        <v>1499</v>
      </c>
      <c r="B982" s="6" t="s">
        <v>1303</v>
      </c>
      <c r="C982" s="6">
        <v>4</v>
      </c>
      <c r="D982" t="str">
        <f t="shared" si="15"/>
        <v>Coastal road Bridge Extension4</v>
      </c>
      <c r="E982">
        <v>1400726.25</v>
      </c>
      <c r="F982">
        <v>1348899.38</v>
      </c>
      <c r="G982">
        <v>0</v>
      </c>
      <c r="H982">
        <v>1348899.38</v>
      </c>
    </row>
    <row r="983" spans="1:8" hidden="1" x14ac:dyDescent="0.3">
      <c r="A983" s="6" t="s">
        <v>1589</v>
      </c>
      <c r="B983" s="6" t="s">
        <v>1590</v>
      </c>
      <c r="C983" s="6">
        <v>1</v>
      </c>
      <c r="D983" t="str">
        <f t="shared" si="15"/>
        <v>Cairo Monorail - 6th October1</v>
      </c>
      <c r="E983">
        <v>2708300</v>
      </c>
      <c r="F983">
        <v>2708300</v>
      </c>
      <c r="G983">
        <v>0</v>
      </c>
      <c r="H983">
        <v>2708300</v>
      </c>
    </row>
    <row r="984" spans="1:8" hidden="1" x14ac:dyDescent="0.3">
      <c r="A984" s="6" t="s">
        <v>371</v>
      </c>
      <c r="B984" s="6" t="s">
        <v>1591</v>
      </c>
      <c r="C984" s="6">
        <v>11</v>
      </c>
      <c r="D984" t="str">
        <f t="shared" si="15"/>
        <v>ORA ZED - Ph 01B - Pkgs A&amp;D11</v>
      </c>
      <c r="E984">
        <v>34769848.600000001</v>
      </c>
      <c r="F984">
        <v>33022101.84</v>
      </c>
      <c r="G984">
        <v>3931072.58</v>
      </c>
      <c r="H984">
        <v>36953174.420000009</v>
      </c>
    </row>
    <row r="985" spans="1:8" hidden="1" x14ac:dyDescent="0.3">
      <c r="A985" s="6" t="s">
        <v>378</v>
      </c>
      <c r="B985" s="6" t="s">
        <v>1592</v>
      </c>
      <c r="C985" s="6">
        <v>1</v>
      </c>
      <c r="D985" t="str">
        <f t="shared" si="15"/>
        <v>ORA ZED-Ph 2-Pkgs A&amp;D1</v>
      </c>
      <c r="E985">
        <v>13196047.199999999</v>
      </c>
      <c r="F985">
        <v>15456194.140000001</v>
      </c>
      <c r="G985">
        <v>1838980.61</v>
      </c>
      <c r="H985">
        <v>17295174.75</v>
      </c>
    </row>
    <row r="986" spans="1:8" hidden="1" x14ac:dyDescent="0.3">
      <c r="A986" s="6" t="s">
        <v>371</v>
      </c>
      <c r="B986" s="6" t="s">
        <v>1593</v>
      </c>
      <c r="C986" s="6">
        <v>6</v>
      </c>
      <c r="D986" t="str">
        <f t="shared" si="15"/>
        <v>ORA ZED - Ph 01B - Pkgs A&amp;D6</v>
      </c>
      <c r="E986">
        <v>13829636.33</v>
      </c>
      <c r="F986">
        <v>4832623.5364999995</v>
      </c>
      <c r="G986">
        <v>577003.05000000005</v>
      </c>
      <c r="H986">
        <v>5409626.5865000002</v>
      </c>
    </row>
    <row r="987" spans="1:8" hidden="1" x14ac:dyDescent="0.3">
      <c r="A987" s="6" t="s">
        <v>1594</v>
      </c>
      <c r="B987" s="6" t="s">
        <v>1595</v>
      </c>
      <c r="C987" s="6">
        <v>7</v>
      </c>
      <c r="D987" t="str">
        <f t="shared" si="15"/>
        <v>Bahr ElBakar – Power Station7</v>
      </c>
      <c r="E987">
        <v>3172890</v>
      </c>
      <c r="F987">
        <v>0</v>
      </c>
      <c r="G987">
        <v>0</v>
      </c>
      <c r="H987">
        <v>3172890</v>
      </c>
    </row>
    <row r="988" spans="1:8" hidden="1" x14ac:dyDescent="0.3">
      <c r="A988" s="6" t="s">
        <v>1594</v>
      </c>
      <c r="B988" s="6" t="s">
        <v>1596</v>
      </c>
      <c r="C988" s="6">
        <v>4</v>
      </c>
      <c r="D988" t="str">
        <f t="shared" si="15"/>
        <v>Bahr ElBakar – Power Station4</v>
      </c>
      <c r="E988">
        <v>2706288</v>
      </c>
      <c r="F988">
        <v>2679225.12</v>
      </c>
      <c r="G988">
        <v>0</v>
      </c>
      <c r="H988">
        <v>2679225.12</v>
      </c>
    </row>
    <row r="989" spans="1:8" hidden="1" x14ac:dyDescent="0.3">
      <c r="A989" s="6" t="s">
        <v>1594</v>
      </c>
      <c r="B989" s="6" t="s">
        <v>1597</v>
      </c>
      <c r="C989" s="6">
        <v>1</v>
      </c>
      <c r="D989" t="str">
        <f t="shared" si="15"/>
        <v>Bahr ElBakar – Power Station1</v>
      </c>
      <c r="E989">
        <v>1380900</v>
      </c>
      <c r="F989">
        <v>1143553.6800000002</v>
      </c>
      <c r="G989">
        <v>0</v>
      </c>
      <c r="H989">
        <v>1143553.68</v>
      </c>
    </row>
    <row r="990" spans="1:8" hidden="1" x14ac:dyDescent="0.3">
      <c r="A990" s="6" t="s">
        <v>1598</v>
      </c>
      <c r="B990" s="6" t="s">
        <v>1599</v>
      </c>
      <c r="C990" s="6">
        <v>1</v>
      </c>
      <c r="D990" t="str">
        <f t="shared" si="15"/>
        <v>Shenzo Aby Bridge - Haggana1</v>
      </c>
      <c r="E990">
        <v>1390700</v>
      </c>
      <c r="F990">
        <v>1265346.25</v>
      </c>
      <c r="G990">
        <v>0</v>
      </c>
      <c r="H990">
        <v>1265346.25</v>
      </c>
    </row>
    <row r="991" spans="1:8" hidden="1" x14ac:dyDescent="0.3">
      <c r="A991" s="6" t="s">
        <v>393</v>
      </c>
      <c r="B991" s="6" t="s">
        <v>1600</v>
      </c>
      <c r="C991" s="6">
        <v>2</v>
      </c>
      <c r="D991" t="str">
        <f t="shared" si="15"/>
        <v>EMAAR-Pkg#162/163- Marassi2</v>
      </c>
      <c r="E991">
        <v>8478947.0299999993</v>
      </c>
      <c r="F991">
        <v>10179304.751499999</v>
      </c>
      <c r="G991">
        <v>1304738.06</v>
      </c>
      <c r="H991">
        <v>11484042.8115</v>
      </c>
    </row>
    <row r="992" spans="1:8" hidden="1" x14ac:dyDescent="0.3">
      <c r="A992" s="6" t="s">
        <v>950</v>
      </c>
      <c r="B992" s="6" t="s">
        <v>1601</v>
      </c>
      <c r="C992" s="6">
        <v>16</v>
      </c>
      <c r="D992" t="str">
        <f t="shared" si="15"/>
        <v>Mauritania Lot 116</v>
      </c>
      <c r="E992">
        <v>497882</v>
      </c>
      <c r="F992">
        <v>425674.36</v>
      </c>
      <c r="G992">
        <v>0</v>
      </c>
      <c r="H992">
        <v>475462.56</v>
      </c>
    </row>
    <row r="993" spans="1:8" hidden="1" x14ac:dyDescent="0.3">
      <c r="A993" s="6" t="s">
        <v>950</v>
      </c>
      <c r="B993" s="6" t="s">
        <v>1602</v>
      </c>
      <c r="C993" s="6">
        <v>11</v>
      </c>
      <c r="D993" t="str">
        <f t="shared" si="15"/>
        <v>Mauritania Lot 111</v>
      </c>
      <c r="E993">
        <v>497200</v>
      </c>
      <c r="F993">
        <v>472323</v>
      </c>
      <c r="G993">
        <v>0</v>
      </c>
      <c r="H993">
        <v>472323</v>
      </c>
    </row>
    <row r="994" spans="1:8" hidden="1" x14ac:dyDescent="0.3">
      <c r="A994" s="6" t="s">
        <v>950</v>
      </c>
      <c r="B994" s="6" t="s">
        <v>1603</v>
      </c>
      <c r="C994" s="6">
        <v>10</v>
      </c>
      <c r="D994" t="str">
        <f t="shared" si="15"/>
        <v>Mauritania Lot 110</v>
      </c>
      <c r="E994">
        <v>1318961.79</v>
      </c>
      <c r="F994">
        <v>1252998.71</v>
      </c>
      <c r="G994">
        <v>0</v>
      </c>
      <c r="H994">
        <v>1252998.71</v>
      </c>
    </row>
    <row r="995" spans="1:8" hidden="1" x14ac:dyDescent="0.3">
      <c r="A995" s="6" t="s">
        <v>950</v>
      </c>
      <c r="B995" s="6" t="s">
        <v>1604</v>
      </c>
      <c r="C995" s="6">
        <v>3</v>
      </c>
      <c r="D995" t="str">
        <f t="shared" si="15"/>
        <v>Mauritania Lot 13</v>
      </c>
      <c r="E995">
        <v>1276811.56</v>
      </c>
      <c r="F995">
        <v>1212955.98</v>
      </c>
      <c r="G995">
        <v>0</v>
      </c>
      <c r="H995">
        <v>1212955.98</v>
      </c>
    </row>
    <row r="996" spans="1:8" hidden="1" x14ac:dyDescent="0.3">
      <c r="A996" s="6" t="s">
        <v>948</v>
      </c>
      <c r="B996" s="6" t="s">
        <v>1605</v>
      </c>
      <c r="C996" s="6">
        <v>9</v>
      </c>
      <c r="D996" t="str">
        <f t="shared" si="15"/>
        <v>Mauritania-Lot 29</v>
      </c>
      <c r="E996">
        <v>2395607.5499999998</v>
      </c>
      <c r="F996">
        <v>2275827.17</v>
      </c>
      <c r="G996">
        <v>0</v>
      </c>
      <c r="H996">
        <v>2275827.17</v>
      </c>
    </row>
    <row r="997" spans="1:8" hidden="1" x14ac:dyDescent="0.3">
      <c r="A997" s="6" t="s">
        <v>948</v>
      </c>
      <c r="B997" s="6" t="s">
        <v>1606</v>
      </c>
      <c r="C997" s="6">
        <v>1</v>
      </c>
      <c r="D997" t="str">
        <f t="shared" si="15"/>
        <v>Mauritania-Lot 21</v>
      </c>
      <c r="E997">
        <v>71899.600000000006</v>
      </c>
      <c r="F997">
        <v>68304.62</v>
      </c>
      <c r="G997">
        <v>0</v>
      </c>
      <c r="H997">
        <v>68304.62</v>
      </c>
    </row>
    <row r="998" spans="1:8" hidden="1" x14ac:dyDescent="0.3">
      <c r="A998" s="6" t="s">
        <v>948</v>
      </c>
      <c r="B998" s="6" t="s">
        <v>1607</v>
      </c>
      <c r="C998" s="6">
        <v>5</v>
      </c>
      <c r="D998" t="str">
        <f t="shared" si="15"/>
        <v>Mauritania-Lot 25</v>
      </c>
      <c r="E998">
        <v>1284803.55</v>
      </c>
      <c r="F998">
        <v>1220563.3700000001</v>
      </c>
      <c r="G998">
        <v>0</v>
      </c>
      <c r="H998">
        <v>1220563.3700000001</v>
      </c>
    </row>
    <row r="999" spans="1:8" hidden="1" x14ac:dyDescent="0.3">
      <c r="A999" s="6" t="s">
        <v>948</v>
      </c>
      <c r="B999" s="6" t="s">
        <v>1608</v>
      </c>
      <c r="C999" s="6">
        <v>10</v>
      </c>
      <c r="D999" t="str">
        <f t="shared" si="15"/>
        <v>Mauritania-Lot 210</v>
      </c>
      <c r="E999">
        <v>41450.370000000003</v>
      </c>
      <c r="F999">
        <v>39377.85</v>
      </c>
      <c r="G999">
        <v>0</v>
      </c>
      <c r="H999">
        <v>39377.85</v>
      </c>
    </row>
    <row r="1000" spans="1:8" hidden="1" x14ac:dyDescent="0.3">
      <c r="A1000" s="6" t="s">
        <v>948</v>
      </c>
      <c r="B1000" s="6" t="s">
        <v>1609</v>
      </c>
      <c r="C1000" s="6">
        <v>8</v>
      </c>
      <c r="D1000" t="str">
        <f t="shared" si="15"/>
        <v>Mauritania-Lot 28</v>
      </c>
      <c r="E1000">
        <v>52491.74</v>
      </c>
      <c r="F1000">
        <v>49867.15</v>
      </c>
      <c r="G1000">
        <v>0</v>
      </c>
      <c r="H1000">
        <v>49867.15</v>
      </c>
    </row>
    <row r="1001" spans="1:8" hidden="1" x14ac:dyDescent="0.3">
      <c r="A1001" s="6" t="s">
        <v>948</v>
      </c>
      <c r="B1001" s="6" t="s">
        <v>1610</v>
      </c>
      <c r="C1001" s="6">
        <v>2</v>
      </c>
      <c r="D1001" t="str">
        <f t="shared" si="15"/>
        <v>Mauritania-Lot 22</v>
      </c>
      <c r="E1001">
        <v>622044.98</v>
      </c>
      <c r="F1001">
        <v>590942.73</v>
      </c>
      <c r="G1001">
        <v>0</v>
      </c>
      <c r="H1001">
        <v>590942.73</v>
      </c>
    </row>
    <row r="1002" spans="1:8" hidden="1" x14ac:dyDescent="0.3">
      <c r="A1002" s="6" t="s">
        <v>1266</v>
      </c>
      <c r="B1002" s="6" t="s">
        <v>1611</v>
      </c>
      <c r="C1002" s="6">
        <v>6</v>
      </c>
      <c r="D1002" t="str">
        <f t="shared" si="15"/>
        <v>Angola Emergency fast-track6</v>
      </c>
      <c r="E1002">
        <v>1858950</v>
      </c>
      <c r="F1002">
        <v>1295368.1400000001</v>
      </c>
      <c r="G1002">
        <v>0</v>
      </c>
      <c r="H1002">
        <v>1295368.1399999999</v>
      </c>
    </row>
    <row r="1003" spans="1:8" hidden="1" x14ac:dyDescent="0.3">
      <c r="A1003" s="6" t="s">
        <v>1612</v>
      </c>
      <c r="B1003" s="6" t="s">
        <v>1613</v>
      </c>
      <c r="C1003" s="6">
        <v>2</v>
      </c>
      <c r="D1003" t="str">
        <f t="shared" si="15"/>
        <v>Toshka 2/Owinat East LOT2 OHTL2</v>
      </c>
      <c r="E1003">
        <v>20597393.870000001</v>
      </c>
      <c r="F1003">
        <v>18372485.059999999</v>
      </c>
      <c r="G1003">
        <v>2162726.36</v>
      </c>
      <c r="H1003">
        <v>20535211.420000002</v>
      </c>
    </row>
    <row r="1004" spans="1:8" hidden="1" x14ac:dyDescent="0.3">
      <c r="A1004" s="6" t="s">
        <v>397</v>
      </c>
      <c r="B1004" s="6" t="s">
        <v>1614</v>
      </c>
      <c r="C1004" s="6">
        <v>3</v>
      </c>
      <c r="D1004" t="str">
        <f t="shared" si="15"/>
        <v>BKG#178-Lagoon Discharge3</v>
      </c>
      <c r="E1004">
        <v>7805724.8300000001</v>
      </c>
      <c r="F1004">
        <v>7952024.0415000003</v>
      </c>
      <c r="G1004">
        <v>860581.16</v>
      </c>
      <c r="H1004">
        <v>8812605.2015000004</v>
      </c>
    </row>
    <row r="1005" spans="1:8" hidden="1" x14ac:dyDescent="0.3">
      <c r="A1005" s="6" t="s">
        <v>389</v>
      </c>
      <c r="B1005" s="6" t="s">
        <v>1615</v>
      </c>
      <c r="C1005" s="6">
        <v>23</v>
      </c>
      <c r="D1005" t="str">
        <f t="shared" si="15"/>
        <v>EMAAR-PKG# 101-UPTOWN23</v>
      </c>
      <c r="E1005">
        <v>2544618.2999999998</v>
      </c>
      <c r="F1005">
        <v>594123.33499999996</v>
      </c>
      <c r="G1005">
        <v>1279165.17</v>
      </c>
      <c r="H1005">
        <v>1873288.5049999999</v>
      </c>
    </row>
    <row r="1006" spans="1:8" hidden="1" x14ac:dyDescent="0.3">
      <c r="A1006" s="6" t="s">
        <v>348</v>
      </c>
      <c r="B1006" s="6" t="s">
        <v>1616</v>
      </c>
      <c r="C1006" s="6">
        <v>11</v>
      </c>
      <c r="D1006" t="str">
        <f t="shared" si="15"/>
        <v>Lekela 250MW Wind Farm11</v>
      </c>
      <c r="E1006">
        <v>16648813.83</v>
      </c>
      <c r="F1006">
        <v>14823033.591499999</v>
      </c>
      <c r="G1006">
        <v>2531638.98</v>
      </c>
      <c r="H1006">
        <v>17354672.5715</v>
      </c>
    </row>
    <row r="1007" spans="1:8" hidden="1" x14ac:dyDescent="0.3">
      <c r="A1007" s="6" t="s">
        <v>1185</v>
      </c>
      <c r="B1007" s="6" t="s">
        <v>1617</v>
      </c>
      <c r="D1007" t="str">
        <f t="shared" si="15"/>
        <v>Nuweibaa (Swro)</v>
      </c>
      <c r="E1007">
        <v>95628.61</v>
      </c>
      <c r="F1007">
        <v>76502.89</v>
      </c>
      <c r="G1007">
        <v>19125.72</v>
      </c>
      <c r="H1007">
        <v>95628.61</v>
      </c>
    </row>
    <row r="1008" spans="1:8" hidden="1" x14ac:dyDescent="0.3">
      <c r="A1008" s="6" t="s">
        <v>1254</v>
      </c>
      <c r="B1008" s="6" t="s">
        <v>1618</v>
      </c>
      <c r="D1008" t="str">
        <f t="shared" si="15"/>
        <v>Miscellaneous Projects</v>
      </c>
      <c r="E1008">
        <v>250000</v>
      </c>
      <c r="F1008">
        <v>285000</v>
      </c>
      <c r="G1008">
        <v>0</v>
      </c>
      <c r="H1008">
        <v>285000</v>
      </c>
    </row>
    <row r="1009" spans="1:8" hidden="1" x14ac:dyDescent="0.3">
      <c r="A1009" s="6" t="s">
        <v>1574</v>
      </c>
      <c r="B1009" s="6" t="s">
        <v>1619</v>
      </c>
      <c r="C1009" s="6">
        <v>2</v>
      </c>
      <c r="D1009" t="str">
        <f t="shared" si="15"/>
        <v>Industria Sadat2</v>
      </c>
      <c r="E1009">
        <v>27642440.510000002</v>
      </c>
      <c r="F1009">
        <v>13234888.760000002</v>
      </c>
      <c r="G1009">
        <v>528023.86</v>
      </c>
      <c r="H1009">
        <v>36658109.810000002</v>
      </c>
    </row>
    <row r="1010" spans="1:8" hidden="1" x14ac:dyDescent="0.3">
      <c r="A1010" s="6" t="s">
        <v>651</v>
      </c>
      <c r="B1010" s="6" t="s">
        <v>1620</v>
      </c>
      <c r="C1010" s="6">
        <v>32</v>
      </c>
      <c r="D1010" t="str">
        <f t="shared" si="15"/>
        <v>Akhmem - Qena32</v>
      </c>
      <c r="E1010">
        <v>2008162.56</v>
      </c>
      <c r="F1010">
        <v>1596489.2499999998</v>
      </c>
      <c r="G1010">
        <v>301224.38</v>
      </c>
      <c r="H1010">
        <v>1897713.6299999997</v>
      </c>
    </row>
    <row r="1011" spans="1:8" hidden="1" x14ac:dyDescent="0.3">
      <c r="A1011" s="6" t="s">
        <v>651</v>
      </c>
      <c r="B1011" s="6" t="s">
        <v>1621</v>
      </c>
      <c r="C1011" s="6">
        <v>21</v>
      </c>
      <c r="D1011" t="str">
        <f t="shared" si="15"/>
        <v>Akhmem - Qena21</v>
      </c>
      <c r="E1011">
        <v>458158.19000000006</v>
      </c>
      <c r="F1011">
        <v>364235.76</v>
      </c>
      <c r="G1011">
        <v>68723.73</v>
      </c>
      <c r="H1011">
        <v>432959.49000000005</v>
      </c>
    </row>
    <row r="1012" spans="1:8" hidden="1" x14ac:dyDescent="0.3">
      <c r="A1012" s="6" t="s">
        <v>393</v>
      </c>
      <c r="B1012" s="6" t="s">
        <v>1622</v>
      </c>
      <c r="C1012" s="6">
        <v>12</v>
      </c>
      <c r="D1012" t="str">
        <f t="shared" si="15"/>
        <v>EMAAR-Pkg#162/163- Marassi12</v>
      </c>
      <c r="E1012">
        <v>3268183.05</v>
      </c>
      <c r="F1012">
        <v>3176493.7924999995</v>
      </c>
      <c r="G1012">
        <v>650200.29</v>
      </c>
      <c r="H1012">
        <v>3826694.0825000005</v>
      </c>
    </row>
    <row r="1013" spans="1:8" hidden="1" x14ac:dyDescent="0.3">
      <c r="A1013" s="6" t="s">
        <v>1623</v>
      </c>
      <c r="B1013" s="6" t="s">
        <v>1624</v>
      </c>
      <c r="C1013" s="6">
        <v>15</v>
      </c>
      <c r="D1013" t="str">
        <f t="shared" si="15"/>
        <v>Diplomatic District - Infra15</v>
      </c>
      <c r="E1013">
        <v>19671467.57</v>
      </c>
      <c r="F1013">
        <v>13848783.675700001</v>
      </c>
      <c r="G1013">
        <v>2013157.2</v>
      </c>
      <c r="H1013">
        <v>15861940.875700003</v>
      </c>
    </row>
    <row r="1014" spans="1:8" hidden="1" x14ac:dyDescent="0.3">
      <c r="A1014" s="6" t="s">
        <v>1623</v>
      </c>
      <c r="B1014" s="6" t="s">
        <v>1625</v>
      </c>
      <c r="C1014" s="6">
        <v>11</v>
      </c>
      <c r="D1014" t="str">
        <f t="shared" si="15"/>
        <v>Diplomatic District - Infra11</v>
      </c>
      <c r="E1014">
        <v>40616631.670000002</v>
      </c>
      <c r="F1014">
        <v>33118965.0735</v>
      </c>
      <c r="G1014">
        <v>4420746.2</v>
      </c>
      <c r="H1014">
        <v>37539711.273500003</v>
      </c>
    </row>
    <row r="1015" spans="1:8" hidden="1" x14ac:dyDescent="0.3">
      <c r="A1015" s="6" t="s">
        <v>1626</v>
      </c>
      <c r="B1015" s="6" t="s">
        <v>1627</v>
      </c>
      <c r="C1015" s="6">
        <v>16</v>
      </c>
      <c r="D1015" t="str">
        <f t="shared" si="15"/>
        <v>Air Force Project16</v>
      </c>
      <c r="E1015">
        <v>34679470.060000002</v>
      </c>
      <c r="F1015">
        <v>19300720</v>
      </c>
      <c r="G1015">
        <v>14199224.58</v>
      </c>
      <c r="H1015">
        <v>33499944.579999998</v>
      </c>
    </row>
    <row r="1016" spans="1:8" hidden="1" x14ac:dyDescent="0.3">
      <c r="A1016" s="6" t="s">
        <v>393</v>
      </c>
      <c r="B1016" s="6" t="s">
        <v>1628</v>
      </c>
      <c r="C1016" s="6">
        <v>16</v>
      </c>
      <c r="D1016" t="str">
        <f t="shared" si="15"/>
        <v>EMAAR-Pkg#162/163- Marassi16</v>
      </c>
      <c r="E1016">
        <v>49248459.939999998</v>
      </c>
      <c r="F1016">
        <v>11495751.177999999</v>
      </c>
      <c r="G1016">
        <v>35033674.049000002</v>
      </c>
      <c r="H1016">
        <v>46529425.226999998</v>
      </c>
    </row>
    <row r="1017" spans="1:8" hidden="1" x14ac:dyDescent="0.3">
      <c r="A1017" s="6" t="s">
        <v>1103</v>
      </c>
      <c r="B1017" s="6" t="s">
        <v>1629</v>
      </c>
      <c r="D1017" t="str">
        <f t="shared" si="15"/>
        <v>Asher Mn Ramadan Bridge No2</v>
      </c>
      <c r="E1017">
        <v>11622150.08</v>
      </c>
      <c r="F1017">
        <v>7626410</v>
      </c>
      <c r="G1017">
        <v>7076659</v>
      </c>
      <c r="H1017">
        <v>14703069</v>
      </c>
    </row>
    <row r="1018" spans="1:8" hidden="1" x14ac:dyDescent="0.3">
      <c r="A1018" s="6" t="s">
        <v>1630</v>
      </c>
      <c r="B1018" s="6" t="s">
        <v>1631</v>
      </c>
      <c r="C1018" s="6">
        <v>11</v>
      </c>
      <c r="D1018" t="str">
        <f t="shared" si="15"/>
        <v>Faculty of Medicine11</v>
      </c>
      <c r="E1018">
        <v>6950534.29</v>
      </c>
      <c r="F1018">
        <v>5880793.8545000004</v>
      </c>
      <c r="G1018">
        <v>347526.71</v>
      </c>
      <c r="H1018">
        <v>6228320.5645000003</v>
      </c>
    </row>
    <row r="1019" spans="1:8" hidden="1" x14ac:dyDescent="0.3">
      <c r="A1019" s="6" t="s">
        <v>1630</v>
      </c>
      <c r="B1019" s="6" t="s">
        <v>1632</v>
      </c>
      <c r="C1019" s="6">
        <v>5</v>
      </c>
      <c r="D1019" t="str">
        <f t="shared" si="15"/>
        <v>Faculty of Medicine5</v>
      </c>
      <c r="E1019">
        <v>20306602.859999999</v>
      </c>
      <c r="F1019">
        <v>17182030.010000002</v>
      </c>
      <c r="G1019">
        <v>1015330.14</v>
      </c>
      <c r="H1019">
        <v>18197360.149999999</v>
      </c>
    </row>
    <row r="1020" spans="1:8" hidden="1" x14ac:dyDescent="0.3">
      <c r="A1020" s="6" t="s">
        <v>1630</v>
      </c>
      <c r="B1020" s="6" t="s">
        <v>1633</v>
      </c>
      <c r="C1020" s="6">
        <v>2</v>
      </c>
      <c r="D1020" t="str">
        <f t="shared" si="15"/>
        <v>Faculty of Medicine2</v>
      </c>
      <c r="E1020">
        <v>13705788.32</v>
      </c>
      <c r="F1020">
        <v>11596749</v>
      </c>
      <c r="G1020">
        <v>685289.42</v>
      </c>
      <c r="H1020">
        <v>12282038.42</v>
      </c>
    </row>
    <row r="1021" spans="1:8" hidden="1" x14ac:dyDescent="0.3">
      <c r="A1021" s="6" t="s">
        <v>795</v>
      </c>
      <c r="B1021" s="6" t="s">
        <v>1634</v>
      </c>
      <c r="C1021" s="6">
        <v>2</v>
      </c>
      <c r="D1021" t="str">
        <f t="shared" si="15"/>
        <v>NUCA R05 - Z022</v>
      </c>
      <c r="E1021">
        <v>4570313.6500000004</v>
      </c>
      <c r="F1021">
        <v>4124306.65</v>
      </c>
      <c r="G1021">
        <v>0</v>
      </c>
      <c r="H1021">
        <v>4124306.65</v>
      </c>
    </row>
    <row r="1022" spans="1:8" hidden="1" x14ac:dyDescent="0.3">
      <c r="A1022" s="6" t="s">
        <v>795</v>
      </c>
      <c r="B1022" s="6" t="s">
        <v>1635</v>
      </c>
      <c r="C1022" s="6">
        <v>15</v>
      </c>
      <c r="D1022" t="str">
        <f t="shared" si="15"/>
        <v>NUCA R05 - Z0215</v>
      </c>
      <c r="E1022">
        <v>48673674</v>
      </c>
      <c r="F1022">
        <v>47390161.299999997</v>
      </c>
      <c r="G1022">
        <v>5828144.4000000004</v>
      </c>
      <c r="H1022">
        <v>53218305.700000003</v>
      </c>
    </row>
    <row r="1023" spans="1:8" hidden="1" x14ac:dyDescent="0.3">
      <c r="A1023" s="6" t="s">
        <v>802</v>
      </c>
      <c r="B1023" s="6" t="s">
        <v>1636</v>
      </c>
      <c r="C1023" s="6">
        <v>4</v>
      </c>
      <c r="D1023" t="str">
        <f t="shared" si="15"/>
        <v>R5 Mix-Use Complex Project4</v>
      </c>
      <c r="E1023">
        <v>4897147.5</v>
      </c>
      <c r="F1023">
        <v>3771309.2749999999</v>
      </c>
      <c r="G1023">
        <v>471420.92</v>
      </c>
      <c r="H1023">
        <v>4242730.1950000003</v>
      </c>
    </row>
    <row r="1024" spans="1:8" hidden="1" x14ac:dyDescent="0.3">
      <c r="A1024" s="6" t="s">
        <v>1637</v>
      </c>
      <c r="B1024" s="6" t="s">
        <v>1638</v>
      </c>
      <c r="C1024" s="6">
        <v>10</v>
      </c>
      <c r="D1024" t="str">
        <f t="shared" si="15"/>
        <v>October Dry Port10</v>
      </c>
      <c r="E1024">
        <v>9358947.9399999995</v>
      </c>
      <c r="F1024">
        <v>6331059.1200000001</v>
      </c>
      <c r="G1024">
        <v>2456723.84</v>
      </c>
      <c r="H1024">
        <v>8787782.9600000009</v>
      </c>
    </row>
    <row r="1025" spans="1:8" hidden="1" x14ac:dyDescent="0.3">
      <c r="A1025" s="6" t="s">
        <v>1562</v>
      </c>
      <c r="B1025" s="6" t="s">
        <v>1639</v>
      </c>
      <c r="C1025" s="6">
        <v>21</v>
      </c>
      <c r="D1025" t="str">
        <f t="shared" si="15"/>
        <v>GOV2 - Infra21</v>
      </c>
      <c r="E1025">
        <v>41093940.100000001</v>
      </c>
      <c r="F1025">
        <v>23795284.225899998</v>
      </c>
      <c r="G1025">
        <v>3851424.58</v>
      </c>
      <c r="H1025">
        <v>27646708.8059</v>
      </c>
    </row>
    <row r="1026" spans="1:8" hidden="1" x14ac:dyDescent="0.3">
      <c r="A1026" s="6" t="s">
        <v>1562</v>
      </c>
      <c r="B1026" s="6" t="s">
        <v>1640</v>
      </c>
      <c r="C1026" s="6">
        <v>20</v>
      </c>
      <c r="D1026" t="str">
        <f t="shared" si="15"/>
        <v>GOV2 - Infra20</v>
      </c>
      <c r="E1026">
        <v>21567902.140000001</v>
      </c>
      <c r="F1026">
        <v>11507176.808600001</v>
      </c>
      <c r="G1026">
        <v>1684882.83</v>
      </c>
      <c r="H1026">
        <v>13192059.638599999</v>
      </c>
    </row>
    <row r="1027" spans="1:8" hidden="1" x14ac:dyDescent="0.3">
      <c r="A1027" s="6" t="s">
        <v>1077</v>
      </c>
      <c r="B1027" s="6" t="s">
        <v>1641</v>
      </c>
      <c r="C1027" s="6">
        <v>1</v>
      </c>
      <c r="D1027" t="str">
        <f t="shared" ref="D1027:D1090" si="16">A1027&amp;C1027</f>
        <v>Marsa Alam/ Bernes LOT2 OHTL1</v>
      </c>
      <c r="E1027">
        <v>2753615.85</v>
      </c>
      <c r="F1027">
        <v>1733413.48</v>
      </c>
      <c r="G1027">
        <v>289129.65999999997</v>
      </c>
      <c r="H1027">
        <v>2022543.14</v>
      </c>
    </row>
    <row r="1028" spans="1:8" hidden="1" x14ac:dyDescent="0.3">
      <c r="A1028" s="6" t="s">
        <v>412</v>
      </c>
      <c r="B1028" s="6" t="s">
        <v>1642</v>
      </c>
      <c r="C1028" s="6">
        <v>7</v>
      </c>
      <c r="D1028" t="str">
        <f t="shared" si="16"/>
        <v>RING ROAD MARYOTIA EXPANSION7</v>
      </c>
      <c r="E1028">
        <v>7591896.4299999997</v>
      </c>
      <c r="F1028">
        <v>2515964.7760000001</v>
      </c>
      <c r="G1028">
        <v>5000000</v>
      </c>
      <c r="H1028">
        <v>7515964.7759999996</v>
      </c>
    </row>
    <row r="1029" spans="1:8" hidden="1" x14ac:dyDescent="0.3">
      <c r="A1029" s="6" t="s">
        <v>412</v>
      </c>
      <c r="B1029" s="6" t="s">
        <v>1643</v>
      </c>
      <c r="C1029" s="6">
        <v>6</v>
      </c>
      <c r="D1029" t="str">
        <f t="shared" si="16"/>
        <v>RING ROAD MARYOTIA EXPANSION6</v>
      </c>
      <c r="E1029">
        <v>9909425.4800000004</v>
      </c>
      <c r="F1029">
        <v>5875866.9740000004</v>
      </c>
      <c r="G1029">
        <v>0</v>
      </c>
      <c r="H1029">
        <v>5875866.9740000004</v>
      </c>
    </row>
    <row r="1030" spans="1:8" hidden="1" x14ac:dyDescent="0.3">
      <c r="A1030" s="6" t="s">
        <v>1473</v>
      </c>
      <c r="B1030" s="6" t="s">
        <v>1644</v>
      </c>
      <c r="C1030" s="6">
        <v>10</v>
      </c>
      <c r="D1030" t="str">
        <f t="shared" si="16"/>
        <v>Taval Sarai 5210</v>
      </c>
      <c r="E1030">
        <v>892512.2</v>
      </c>
      <c r="F1030">
        <v>678029.79</v>
      </c>
      <c r="G1030">
        <v>0</v>
      </c>
      <c r="H1030">
        <v>678029.79</v>
      </c>
    </row>
    <row r="1031" spans="1:8" hidden="1" x14ac:dyDescent="0.3">
      <c r="A1031" s="6" t="s">
        <v>1637</v>
      </c>
      <c r="B1031" s="6" t="s">
        <v>1645</v>
      </c>
      <c r="C1031" s="6">
        <v>2</v>
      </c>
      <c r="D1031" t="str">
        <f t="shared" si="16"/>
        <v>October Dry Port2</v>
      </c>
      <c r="E1031">
        <v>543210.26</v>
      </c>
      <c r="F1031">
        <v>4515924.87</v>
      </c>
      <c r="G1031">
        <v>142592.69</v>
      </c>
      <c r="H1031">
        <v>4658517.5599999996</v>
      </c>
    </row>
    <row r="1032" spans="1:8" hidden="1" x14ac:dyDescent="0.3">
      <c r="A1032" s="6" t="s">
        <v>1646</v>
      </c>
      <c r="B1032" s="6" t="s">
        <v>1647</v>
      </c>
      <c r="C1032" s="6">
        <v>7</v>
      </c>
      <c r="D1032" t="str">
        <f t="shared" si="16"/>
        <v>Hosh Essa 220 KV OHTL7</v>
      </c>
      <c r="E1032">
        <v>474026.67</v>
      </c>
      <c r="F1032">
        <v>284893.2</v>
      </c>
      <c r="G1032">
        <v>49772.800000000003</v>
      </c>
      <c r="H1032">
        <v>334666</v>
      </c>
    </row>
    <row r="1033" spans="1:8" hidden="1" x14ac:dyDescent="0.3">
      <c r="A1033" s="6" t="s">
        <v>1646</v>
      </c>
      <c r="B1033" s="6" t="s">
        <v>1648</v>
      </c>
      <c r="C1033" s="6">
        <v>3</v>
      </c>
      <c r="D1033" t="str">
        <f t="shared" si="16"/>
        <v>Hosh Essa 220 KV OHTL3</v>
      </c>
      <c r="E1033">
        <v>9303701.3000000007</v>
      </c>
      <c r="F1033">
        <v>5591524.7999999998</v>
      </c>
      <c r="G1033">
        <v>976888.64</v>
      </c>
      <c r="H1033">
        <v>6568413.4400000004</v>
      </c>
    </row>
    <row r="1034" spans="1:8" hidden="1" x14ac:dyDescent="0.3">
      <c r="A1034" s="6" t="s">
        <v>1202</v>
      </c>
      <c r="B1034" s="6" t="s">
        <v>1649</v>
      </c>
      <c r="C1034" s="6">
        <v>21</v>
      </c>
      <c r="D1034" t="str">
        <f t="shared" si="16"/>
        <v>Toshka GIS 500 kV21</v>
      </c>
      <c r="E1034">
        <v>522242.54</v>
      </c>
      <c r="F1034">
        <v>328392.81</v>
      </c>
      <c r="G1034">
        <v>137088.67000000001</v>
      </c>
      <c r="H1034">
        <v>465481.48</v>
      </c>
    </row>
    <row r="1035" spans="1:8" hidden="1" x14ac:dyDescent="0.3">
      <c r="A1035" s="6" t="s">
        <v>393</v>
      </c>
      <c r="B1035" s="6" t="s">
        <v>1650</v>
      </c>
      <c r="C1035" s="6">
        <v>44</v>
      </c>
      <c r="D1035" t="str">
        <f t="shared" si="16"/>
        <v>EMAAR-Pkg#162/163- Marassi44</v>
      </c>
      <c r="E1035">
        <v>54841445.409999996</v>
      </c>
      <c r="F1035">
        <v>19396451.960499998</v>
      </c>
      <c r="G1035">
        <v>23114817.100000001</v>
      </c>
      <c r="H1035">
        <v>42511269.060500003</v>
      </c>
    </row>
    <row r="1036" spans="1:8" hidden="1" x14ac:dyDescent="0.3">
      <c r="A1036" s="6" t="s">
        <v>420</v>
      </c>
      <c r="B1036" s="6" t="s">
        <v>1651</v>
      </c>
      <c r="C1036" s="6">
        <v>29</v>
      </c>
      <c r="D1036" t="str">
        <f t="shared" si="16"/>
        <v>EDNC Retail &amp; Offices Civil29</v>
      </c>
      <c r="E1036">
        <v>26258236.23</v>
      </c>
      <c r="F1036">
        <v>20811984.9815</v>
      </c>
      <c r="G1036">
        <v>0</v>
      </c>
      <c r="H1036">
        <v>20811984.9815</v>
      </c>
    </row>
    <row r="1037" spans="1:8" hidden="1" x14ac:dyDescent="0.3">
      <c r="A1037" s="6" t="s">
        <v>1499</v>
      </c>
      <c r="B1037" s="6" t="s">
        <v>1652</v>
      </c>
      <c r="C1037" s="6">
        <v>4</v>
      </c>
      <c r="D1037" t="str">
        <f t="shared" si="16"/>
        <v>Coastal road Bridge Extension4</v>
      </c>
      <c r="E1037">
        <v>1230941.25</v>
      </c>
      <c r="F1037">
        <v>1150131.3700000001</v>
      </c>
      <c r="G1037">
        <v>0</v>
      </c>
      <c r="H1037">
        <v>1150131.3700000001</v>
      </c>
    </row>
    <row r="1038" spans="1:8" hidden="1" x14ac:dyDescent="0.3">
      <c r="A1038" s="6" t="s">
        <v>1011</v>
      </c>
      <c r="B1038" s="6" t="s">
        <v>1653</v>
      </c>
      <c r="C1038" s="6">
        <v>1</v>
      </c>
      <c r="D1038" t="str">
        <f t="shared" si="16"/>
        <v>AbuSultan Rd Bridge2 Extension1</v>
      </c>
      <c r="E1038">
        <v>10957813.82</v>
      </c>
      <c r="F1038">
        <v>4381590</v>
      </c>
      <c r="G1038">
        <v>3830500</v>
      </c>
      <c r="H1038">
        <v>8212090</v>
      </c>
    </row>
    <row r="1039" spans="1:8" hidden="1" x14ac:dyDescent="0.3">
      <c r="A1039" s="6" t="s">
        <v>1654</v>
      </c>
      <c r="B1039" s="6" t="s">
        <v>1655</v>
      </c>
      <c r="C1039" s="6">
        <v>4</v>
      </c>
      <c r="D1039" t="str">
        <f t="shared" si="16"/>
        <v>seashell Playa4</v>
      </c>
      <c r="E1039">
        <v>92761.8</v>
      </c>
      <c r="F1039">
        <v>64757.004000000001</v>
      </c>
      <c r="G1039">
        <v>14841.9</v>
      </c>
      <c r="H1039">
        <v>79598.903999999995</v>
      </c>
    </row>
    <row r="1040" spans="1:8" hidden="1" x14ac:dyDescent="0.3">
      <c r="A1040" s="6" t="s">
        <v>1200</v>
      </c>
      <c r="B1040" s="6" t="s">
        <v>1656</v>
      </c>
      <c r="D1040" t="str">
        <f t="shared" si="16"/>
        <v>marassi inland marina</v>
      </c>
      <c r="E1040">
        <v>212142</v>
      </c>
      <c r="F1040">
        <v>0</v>
      </c>
      <c r="G1040">
        <v>0</v>
      </c>
      <c r="H1040">
        <v>14413.48</v>
      </c>
    </row>
    <row r="1041" spans="1:8" hidden="1" x14ac:dyDescent="0.3">
      <c r="A1041" s="6" t="s">
        <v>1657</v>
      </c>
      <c r="B1041" s="6" t="s">
        <v>1658</v>
      </c>
      <c r="C1041" s="6">
        <v>2</v>
      </c>
      <c r="D1041" t="str">
        <f t="shared" si="16"/>
        <v>Capital One2</v>
      </c>
      <c r="E1041">
        <v>460284.74</v>
      </c>
      <c r="F1041">
        <v>460284.74</v>
      </c>
      <c r="G1041">
        <v>0</v>
      </c>
      <c r="H1041">
        <v>460284.74</v>
      </c>
    </row>
    <row r="1042" spans="1:8" hidden="1" x14ac:dyDescent="0.3">
      <c r="A1042" s="6" t="s">
        <v>1585</v>
      </c>
      <c r="B1042" s="6" t="s">
        <v>1659</v>
      </c>
      <c r="C1042" s="6">
        <v>2</v>
      </c>
      <c r="D1042" t="str">
        <f t="shared" si="16"/>
        <v>Bridge Axis Firdaws2</v>
      </c>
      <c r="E1042">
        <v>820800</v>
      </c>
      <c r="F1042">
        <v>771552</v>
      </c>
      <c r="G1042">
        <v>0</v>
      </c>
      <c r="H1042">
        <v>771552</v>
      </c>
    </row>
    <row r="1043" spans="1:8" hidden="1" x14ac:dyDescent="0.3">
      <c r="A1043" s="6" t="s">
        <v>71</v>
      </c>
      <c r="B1043" s="6" t="s">
        <v>1660</v>
      </c>
      <c r="C1043" s="6">
        <v>19</v>
      </c>
      <c r="D1043" t="str">
        <f t="shared" si="16"/>
        <v>EGAT Pelletizing Plant19</v>
      </c>
      <c r="E1043">
        <v>20329650.190000001</v>
      </c>
      <c r="F1043">
        <v>19169766.1895</v>
      </c>
      <c r="G1043">
        <v>1973070.01</v>
      </c>
      <c r="H1043">
        <v>21142836.199499998</v>
      </c>
    </row>
    <row r="1044" spans="1:8" hidden="1" x14ac:dyDescent="0.3">
      <c r="A1044" s="6" t="s">
        <v>795</v>
      </c>
      <c r="B1044" s="6" t="s">
        <v>1661</v>
      </c>
      <c r="C1044" s="6">
        <v>30</v>
      </c>
      <c r="D1044" t="str">
        <f t="shared" si="16"/>
        <v>NUCA R05 - Z0230</v>
      </c>
      <c r="E1044">
        <v>32070763.5</v>
      </c>
      <c r="F1044">
        <v>13912382.036</v>
      </c>
      <c r="G1044">
        <v>1902983.85</v>
      </c>
      <c r="H1044">
        <v>15815365.886000002</v>
      </c>
    </row>
    <row r="1045" spans="1:8" hidden="1" x14ac:dyDescent="0.3">
      <c r="A1045" s="6" t="s">
        <v>1060</v>
      </c>
      <c r="B1045" s="6" t="s">
        <v>1662</v>
      </c>
      <c r="D1045" t="str">
        <f t="shared" si="16"/>
        <v>LAYYAH CCPP</v>
      </c>
      <c r="E1045">
        <v>7402941</v>
      </c>
      <c r="F1045">
        <v>6292499.8499999996</v>
      </c>
      <c r="G1045">
        <v>1110441.1499999999</v>
      </c>
      <c r="H1045">
        <v>7402941</v>
      </c>
    </row>
    <row r="1046" spans="1:8" hidden="1" x14ac:dyDescent="0.3">
      <c r="A1046" s="6" t="s">
        <v>1663</v>
      </c>
      <c r="B1046" s="6" t="s">
        <v>1664</v>
      </c>
      <c r="C1046" s="6">
        <v>3</v>
      </c>
      <c r="D1046" t="str">
        <f t="shared" si="16"/>
        <v>10Th of Ramadan LRT3</v>
      </c>
      <c r="E1046">
        <v>5789746.1900000004</v>
      </c>
      <c r="F1046">
        <v>2460607.5</v>
      </c>
      <c r="G1046">
        <v>416709.28</v>
      </c>
      <c r="H1046">
        <v>4499970.18</v>
      </c>
    </row>
    <row r="1047" spans="1:8" hidden="1" x14ac:dyDescent="0.3">
      <c r="A1047" s="6" t="s">
        <v>393</v>
      </c>
      <c r="B1047" s="6" t="s">
        <v>1665</v>
      </c>
      <c r="C1047" s="6">
        <v>14</v>
      </c>
      <c r="D1047" t="str">
        <f t="shared" si="16"/>
        <v>EMAAR-Pkg#162/163- Marassi14</v>
      </c>
      <c r="E1047">
        <v>13281620.939999999</v>
      </c>
      <c r="F1047">
        <v>11482913.077</v>
      </c>
      <c r="G1047">
        <v>3139654.64</v>
      </c>
      <c r="H1047">
        <v>14622567.717000002</v>
      </c>
    </row>
    <row r="1048" spans="1:8" hidden="1" x14ac:dyDescent="0.3">
      <c r="A1048" s="6" t="s">
        <v>795</v>
      </c>
      <c r="B1048" s="6" t="s">
        <v>1666</v>
      </c>
      <c r="C1048" s="6">
        <v>15</v>
      </c>
      <c r="D1048" t="str">
        <f t="shared" si="16"/>
        <v>NUCA R05 - Z0215</v>
      </c>
      <c r="E1048">
        <v>19873627.899999999</v>
      </c>
      <c r="F1048">
        <v>15888919.344999999</v>
      </c>
      <c r="G1048">
        <v>2003450.4</v>
      </c>
      <c r="H1048">
        <v>17892369.745000001</v>
      </c>
    </row>
    <row r="1049" spans="1:8" hidden="1" x14ac:dyDescent="0.3">
      <c r="A1049" s="6" t="s">
        <v>1637</v>
      </c>
      <c r="B1049" s="6" t="s">
        <v>1667</v>
      </c>
      <c r="C1049" s="6">
        <v>1</v>
      </c>
      <c r="D1049" t="str">
        <f t="shared" si="16"/>
        <v>October Dry Port1</v>
      </c>
      <c r="E1049">
        <v>374166</v>
      </c>
      <c r="F1049">
        <v>3220148.37</v>
      </c>
      <c r="G1049">
        <v>98219.12</v>
      </c>
      <c r="H1049">
        <v>3318367.49</v>
      </c>
    </row>
    <row r="1050" spans="1:8" hidden="1" x14ac:dyDescent="0.3">
      <c r="A1050" s="6" t="s">
        <v>1266</v>
      </c>
      <c r="B1050" s="6" t="s">
        <v>1668</v>
      </c>
      <c r="C1050" s="6">
        <v>7</v>
      </c>
      <c r="D1050" t="str">
        <f t="shared" si="16"/>
        <v>Angola Emergency fast-track7</v>
      </c>
      <c r="E1050">
        <v>11344616.16</v>
      </c>
      <c r="F1050">
        <v>5640030.4500000002</v>
      </c>
      <c r="G1050">
        <v>0</v>
      </c>
      <c r="H1050">
        <v>5640030.4500000002</v>
      </c>
    </row>
    <row r="1051" spans="1:8" hidden="1" x14ac:dyDescent="0.3">
      <c r="A1051" s="6" t="s">
        <v>1266</v>
      </c>
      <c r="B1051" s="6" t="s">
        <v>1669</v>
      </c>
      <c r="C1051" s="6">
        <v>4</v>
      </c>
      <c r="D1051" t="str">
        <f t="shared" si="16"/>
        <v>Angola Emergency fast-track4</v>
      </c>
      <c r="E1051">
        <v>11414314.93</v>
      </c>
      <c r="F1051">
        <v>7507137.7400000002</v>
      </c>
      <c r="G1051">
        <v>0</v>
      </c>
      <c r="H1051">
        <v>7507137.7400000012</v>
      </c>
    </row>
    <row r="1052" spans="1:8" hidden="1" x14ac:dyDescent="0.3">
      <c r="A1052" s="6" t="s">
        <v>1163</v>
      </c>
      <c r="B1052" s="6" t="s">
        <v>1670</v>
      </c>
      <c r="C1052" s="6">
        <v>26</v>
      </c>
      <c r="D1052" t="str">
        <f t="shared" si="16"/>
        <v>Benban 3/ Toshka 2 LOT 426</v>
      </c>
      <c r="E1052">
        <v>2767595.56</v>
      </c>
      <c r="F1052">
        <v>2468297.7699999996</v>
      </c>
      <c r="G1052">
        <v>0</v>
      </c>
      <c r="H1052">
        <v>2468297.77</v>
      </c>
    </row>
    <row r="1053" spans="1:8" hidden="1" x14ac:dyDescent="0.3">
      <c r="A1053" s="6" t="s">
        <v>1163</v>
      </c>
      <c r="B1053" s="6" t="s">
        <v>1671</v>
      </c>
      <c r="C1053" s="6">
        <v>24</v>
      </c>
      <c r="D1053" t="str">
        <f t="shared" si="16"/>
        <v>Benban 3/ Toshka 2 LOT 424</v>
      </c>
      <c r="E1053">
        <v>4186616.1300000004</v>
      </c>
      <c r="F1053">
        <v>3734064.31</v>
      </c>
      <c r="G1053">
        <v>0</v>
      </c>
      <c r="H1053">
        <v>3734064.31</v>
      </c>
    </row>
    <row r="1054" spans="1:8" hidden="1" x14ac:dyDescent="0.3">
      <c r="A1054" s="6" t="s">
        <v>300</v>
      </c>
      <c r="B1054" s="6" t="s">
        <v>1672</v>
      </c>
      <c r="C1054" s="6">
        <v>21</v>
      </c>
      <c r="D1054" t="str">
        <f t="shared" si="16"/>
        <v>CFC Podium 221</v>
      </c>
      <c r="E1054">
        <v>23565050.789999999</v>
      </c>
      <c r="F1054">
        <v>19156725.109500002</v>
      </c>
      <c r="G1054">
        <v>3655193.01</v>
      </c>
      <c r="H1054">
        <v>22811918.1195</v>
      </c>
    </row>
    <row r="1055" spans="1:8" hidden="1" x14ac:dyDescent="0.3">
      <c r="A1055" s="6" t="s">
        <v>847</v>
      </c>
      <c r="B1055" s="6" t="s">
        <v>1673</v>
      </c>
      <c r="D1055" t="str">
        <f t="shared" si="16"/>
        <v>AWEER POWER STATION 'H' Phase</v>
      </c>
      <c r="E1055">
        <v>1277698.6499999999</v>
      </c>
      <c r="F1055">
        <v>1121535.48</v>
      </c>
      <c r="G1055">
        <v>141966.51999999999</v>
      </c>
      <c r="H1055">
        <v>1263502</v>
      </c>
    </row>
    <row r="1056" spans="1:8" hidden="1" x14ac:dyDescent="0.3">
      <c r="A1056" s="6" t="s">
        <v>847</v>
      </c>
      <c r="B1056" s="6" t="s">
        <v>1674</v>
      </c>
      <c r="D1056" t="str">
        <f t="shared" si="16"/>
        <v>AWEER POWER STATION 'H' Phase</v>
      </c>
      <c r="E1056">
        <v>344195.19</v>
      </c>
      <c r="F1056">
        <v>361404.94949999999</v>
      </c>
      <c r="G1056">
        <v>0</v>
      </c>
      <c r="H1056">
        <v>361404.94949999999</v>
      </c>
    </row>
    <row r="1057" spans="1:8" hidden="1" x14ac:dyDescent="0.3">
      <c r="A1057" s="6" t="s">
        <v>1000</v>
      </c>
      <c r="B1057" s="6" t="s">
        <v>1675</v>
      </c>
      <c r="D1057" t="str">
        <f t="shared" si="16"/>
        <v>4 SS - Technical Service</v>
      </c>
      <c r="E1057">
        <v>493890.57</v>
      </c>
      <c r="F1057">
        <v>493890.57</v>
      </c>
      <c r="G1057">
        <v>0</v>
      </c>
      <c r="H1057">
        <v>493890.57</v>
      </c>
    </row>
    <row r="1058" spans="1:8" hidden="1" x14ac:dyDescent="0.3">
      <c r="A1058" s="6" t="s">
        <v>1477</v>
      </c>
      <c r="B1058" s="6" t="s">
        <v>1676</v>
      </c>
      <c r="C1058" s="6">
        <v>2</v>
      </c>
      <c r="D1058" t="str">
        <f t="shared" si="16"/>
        <v>Lahoon 220/22/222</v>
      </c>
      <c r="E1058">
        <v>11588904.140000001</v>
      </c>
      <c r="F1058">
        <v>6845805.5</v>
      </c>
      <c r="G1058">
        <v>2766564.04</v>
      </c>
      <c r="H1058">
        <v>10135017.52</v>
      </c>
    </row>
    <row r="1059" spans="1:8" hidden="1" x14ac:dyDescent="0.3">
      <c r="A1059" s="6" t="s">
        <v>1254</v>
      </c>
      <c r="B1059" s="6" t="s">
        <v>1677</v>
      </c>
      <c r="D1059" t="str">
        <f t="shared" si="16"/>
        <v>Miscellaneous Projects</v>
      </c>
      <c r="E1059">
        <v>1111973.8600000001</v>
      </c>
      <c r="F1059">
        <v>1267650.2004</v>
      </c>
      <c r="G1059">
        <v>0</v>
      </c>
      <c r="H1059">
        <v>1267650.2004</v>
      </c>
    </row>
    <row r="1060" spans="1:8" hidden="1" x14ac:dyDescent="0.3">
      <c r="A1060" s="6" t="s">
        <v>371</v>
      </c>
      <c r="B1060" s="6" t="s">
        <v>1678</v>
      </c>
      <c r="C1060" s="6">
        <v>18</v>
      </c>
      <c r="D1060" t="str">
        <f t="shared" si="16"/>
        <v>ORA ZED - Ph 01B - Pkgs A&amp;D18</v>
      </c>
      <c r="E1060">
        <v>9690075.2400000002</v>
      </c>
      <c r="F1060">
        <v>7029281.4419999998</v>
      </c>
      <c r="G1060">
        <v>836345.1</v>
      </c>
      <c r="H1060">
        <v>7865626.5420000004</v>
      </c>
    </row>
    <row r="1061" spans="1:8" hidden="1" x14ac:dyDescent="0.3">
      <c r="A1061" s="6" t="s">
        <v>371</v>
      </c>
      <c r="B1061" s="6" t="s">
        <v>1679</v>
      </c>
      <c r="C1061" s="6">
        <v>16</v>
      </c>
      <c r="D1061" t="str">
        <f t="shared" si="16"/>
        <v>ORA ZED - Ph 01B - Pkgs A&amp;D16</v>
      </c>
      <c r="E1061">
        <v>28676537.670000002</v>
      </c>
      <c r="F1061">
        <v>23357925.213500001</v>
      </c>
      <c r="G1061">
        <v>2830326.27</v>
      </c>
      <c r="H1061">
        <v>26188251.4835</v>
      </c>
    </row>
    <row r="1062" spans="1:8" hidden="1" x14ac:dyDescent="0.3">
      <c r="A1062" s="6" t="s">
        <v>378</v>
      </c>
      <c r="B1062" s="6" t="s">
        <v>1680</v>
      </c>
      <c r="C1062" s="6">
        <v>27</v>
      </c>
      <c r="D1062" t="str">
        <f t="shared" si="16"/>
        <v>ORA ZED-Ph 2-Pkgs A&amp;D27</v>
      </c>
      <c r="E1062">
        <v>6420474.6200000001</v>
      </c>
      <c r="F1062">
        <v>5328993.9210000001</v>
      </c>
      <c r="G1062">
        <v>674149.84</v>
      </c>
      <c r="H1062">
        <v>6003143.7609999999</v>
      </c>
    </row>
    <row r="1063" spans="1:8" hidden="1" x14ac:dyDescent="0.3">
      <c r="A1063" s="6" t="s">
        <v>1433</v>
      </c>
      <c r="B1063" s="6" t="s">
        <v>1047</v>
      </c>
      <c r="C1063" s="6">
        <v>6</v>
      </c>
      <c r="D1063" t="str">
        <f t="shared" si="16"/>
        <v>10th of Ramadan Railway6</v>
      </c>
      <c r="E1063">
        <v>932871</v>
      </c>
      <c r="F1063">
        <v>762121.30999999994</v>
      </c>
      <c r="G1063">
        <v>0</v>
      </c>
      <c r="H1063">
        <v>762121.31</v>
      </c>
    </row>
    <row r="1064" spans="1:8" hidden="1" x14ac:dyDescent="0.3">
      <c r="A1064" s="6" t="s">
        <v>1086</v>
      </c>
      <c r="B1064" s="6" t="s">
        <v>1681</v>
      </c>
      <c r="C1064" s="6">
        <v>14</v>
      </c>
      <c r="D1064" t="str">
        <f t="shared" si="16"/>
        <v>33KV Canal Farm Grid14</v>
      </c>
      <c r="E1064">
        <v>15483945.5</v>
      </c>
      <c r="F1064">
        <v>11814250.42</v>
      </c>
      <c r="G1064">
        <v>2322591.83</v>
      </c>
      <c r="H1064">
        <v>14136842.25</v>
      </c>
    </row>
    <row r="1065" spans="1:8" hidden="1" x14ac:dyDescent="0.3">
      <c r="A1065" s="6" t="s">
        <v>412</v>
      </c>
      <c r="B1065" s="6" t="s">
        <v>1682</v>
      </c>
      <c r="C1065" s="6">
        <v>4</v>
      </c>
      <c r="D1065" t="str">
        <f t="shared" si="16"/>
        <v>RING ROAD MARYOTIA EXPANSION4</v>
      </c>
      <c r="E1065">
        <v>7006735.3099999996</v>
      </c>
      <c r="F1065">
        <v>6191957.4100000001</v>
      </c>
      <c r="G1065">
        <v>0</v>
      </c>
      <c r="H1065">
        <v>6191957.4100000001</v>
      </c>
    </row>
    <row r="1066" spans="1:8" hidden="1" x14ac:dyDescent="0.3">
      <c r="A1066" s="6" t="s">
        <v>389</v>
      </c>
      <c r="B1066" s="6" t="s">
        <v>1683</v>
      </c>
      <c r="C1066" s="6">
        <v>22</v>
      </c>
      <c r="D1066" t="str">
        <f t="shared" si="16"/>
        <v>EMAAR-PKG# 101-UPTOWN22</v>
      </c>
      <c r="E1066">
        <v>2547253.71</v>
      </c>
      <c r="F1066">
        <v>1912651.7855</v>
      </c>
      <c r="G1066">
        <v>836230.61</v>
      </c>
      <c r="H1066">
        <v>2748882.3955000001</v>
      </c>
    </row>
    <row r="1067" spans="1:8" hidden="1" x14ac:dyDescent="0.3">
      <c r="A1067" s="6" t="s">
        <v>1060</v>
      </c>
      <c r="B1067" s="6" t="s">
        <v>1684</v>
      </c>
      <c r="D1067" t="str">
        <f t="shared" si="16"/>
        <v>LAYYAH CCPP</v>
      </c>
      <c r="E1067">
        <v>5428824</v>
      </c>
      <c r="F1067">
        <v>4614500.4000000004</v>
      </c>
      <c r="G1067">
        <v>814323.6</v>
      </c>
      <c r="H1067">
        <v>5428824</v>
      </c>
    </row>
    <row r="1068" spans="1:8" hidden="1" x14ac:dyDescent="0.3">
      <c r="A1068" s="6" t="s">
        <v>1685</v>
      </c>
      <c r="B1068" s="6" t="s">
        <v>717</v>
      </c>
      <c r="D1068" t="str">
        <f t="shared" si="16"/>
        <v>New Babil 400/132KV GIS Substa</v>
      </c>
      <c r="E1068">
        <v>444051.52</v>
      </c>
      <c r="F1068">
        <v>444051.52</v>
      </c>
      <c r="G1068">
        <v>0</v>
      </c>
      <c r="H1068">
        <v>444051.52</v>
      </c>
    </row>
    <row r="1069" spans="1:8" hidden="1" x14ac:dyDescent="0.3">
      <c r="A1069" s="6" t="s">
        <v>1630</v>
      </c>
      <c r="B1069" s="6" t="s">
        <v>1686</v>
      </c>
      <c r="C1069" s="6">
        <v>4</v>
      </c>
      <c r="D1069" t="str">
        <f t="shared" si="16"/>
        <v>Faculty of Medicine4</v>
      </c>
      <c r="E1069">
        <v>10896948.57</v>
      </c>
      <c r="F1069">
        <v>9220050.3599999994</v>
      </c>
      <c r="G1069">
        <v>544847.43000000005</v>
      </c>
      <c r="H1069">
        <v>9764897.7899999991</v>
      </c>
    </row>
    <row r="1070" spans="1:8" hidden="1" x14ac:dyDescent="0.3">
      <c r="A1070" s="6" t="s">
        <v>1396</v>
      </c>
      <c r="B1070" s="6" t="s">
        <v>1687</v>
      </c>
      <c r="C1070" s="6">
        <v>6</v>
      </c>
      <c r="D1070" t="str">
        <f t="shared" si="16"/>
        <v>Cairo-Alex Railway6</v>
      </c>
      <c r="E1070">
        <v>18621679.050000001</v>
      </c>
      <c r="F1070">
        <v>13109805.9125</v>
      </c>
      <c r="G1070">
        <v>1862167.9</v>
      </c>
      <c r="H1070">
        <v>14971973.8125</v>
      </c>
    </row>
    <row r="1071" spans="1:8" hidden="1" x14ac:dyDescent="0.3">
      <c r="A1071" s="6" t="s">
        <v>361</v>
      </c>
      <c r="B1071" s="6" t="s">
        <v>1688</v>
      </c>
      <c r="C1071" s="6">
        <v>24</v>
      </c>
      <c r="D1071" t="str">
        <f t="shared" si="16"/>
        <v>EMAAR- Pkg 140-ITP-Mivida24</v>
      </c>
      <c r="E1071">
        <v>4573435.8600000003</v>
      </c>
      <c r="F1071">
        <v>4604153.83</v>
      </c>
      <c r="G1071">
        <v>480210.76</v>
      </c>
      <c r="H1071">
        <v>5084364.59</v>
      </c>
    </row>
    <row r="1072" spans="1:8" hidden="1" x14ac:dyDescent="0.3">
      <c r="A1072" s="6" t="s">
        <v>1689</v>
      </c>
      <c r="B1072" s="6" t="s">
        <v>1690</v>
      </c>
      <c r="C1072" s="6">
        <v>2</v>
      </c>
      <c r="D1072" t="str">
        <f t="shared" si="16"/>
        <v>Mansoura University2</v>
      </c>
      <c r="E1072">
        <v>808132.5</v>
      </c>
      <c r="F1072">
        <v>776190.97</v>
      </c>
      <c r="G1072">
        <v>0</v>
      </c>
      <c r="H1072">
        <v>776190.97</v>
      </c>
    </row>
    <row r="1073" spans="1:8" hidden="1" x14ac:dyDescent="0.3">
      <c r="A1073" s="6" t="s">
        <v>1562</v>
      </c>
      <c r="B1073" s="6" t="s">
        <v>1691</v>
      </c>
      <c r="C1073" s="6">
        <v>7</v>
      </c>
      <c r="D1073" t="str">
        <f t="shared" si="16"/>
        <v>GOV2 - Infra7</v>
      </c>
      <c r="E1073">
        <v>15231382.33</v>
      </c>
      <c r="F1073">
        <v>21950412.281999998</v>
      </c>
      <c r="G1073">
        <v>2806208.25</v>
      </c>
      <c r="H1073">
        <v>24756620.532000002</v>
      </c>
    </row>
    <row r="1074" spans="1:8" hidden="1" x14ac:dyDescent="0.3">
      <c r="A1074" s="6" t="s">
        <v>1692</v>
      </c>
      <c r="B1074" s="6" t="s">
        <v>1693</v>
      </c>
      <c r="D1074" t="str">
        <f t="shared" si="16"/>
        <v>TZ – Offshore E&amp;M Procurement</v>
      </c>
      <c r="E1074">
        <v>2181.3200000000002</v>
      </c>
      <c r="F1074">
        <v>1745.05</v>
      </c>
      <c r="G1074">
        <v>436.27</v>
      </c>
      <c r="H1074">
        <v>2181.3200000000002</v>
      </c>
    </row>
    <row r="1075" spans="1:8" hidden="1" x14ac:dyDescent="0.3">
      <c r="A1075" s="6" t="s">
        <v>1694</v>
      </c>
      <c r="B1075" s="6" t="s">
        <v>1695</v>
      </c>
      <c r="C1075" s="6">
        <v>1</v>
      </c>
      <c r="D1075" t="str">
        <f t="shared" si="16"/>
        <v>P.I.Parks - Plot 101</v>
      </c>
      <c r="E1075">
        <v>3919953.93</v>
      </c>
      <c r="F1075">
        <v>14845483.720000001</v>
      </c>
      <c r="G1075">
        <v>1878225.2</v>
      </c>
      <c r="H1075">
        <v>16723708.92</v>
      </c>
    </row>
    <row r="1076" spans="1:8" hidden="1" x14ac:dyDescent="0.3">
      <c r="A1076" s="6" t="s">
        <v>1384</v>
      </c>
      <c r="B1076" s="6" t="s">
        <v>1696</v>
      </c>
      <c r="C1076" s="6">
        <v>5</v>
      </c>
      <c r="D1076" t="str">
        <f t="shared" si="16"/>
        <v>Group # 1 - 25 LX5</v>
      </c>
      <c r="E1076">
        <v>840000</v>
      </c>
      <c r="F1076">
        <v>831600</v>
      </c>
      <c r="G1076">
        <v>0</v>
      </c>
      <c r="H1076">
        <v>831600</v>
      </c>
    </row>
    <row r="1077" spans="1:8" hidden="1" x14ac:dyDescent="0.3">
      <c r="A1077" s="6" t="s">
        <v>1697</v>
      </c>
      <c r="B1077" s="6" t="s">
        <v>1698</v>
      </c>
      <c r="D1077" t="str">
        <f t="shared" si="16"/>
        <v>Playa Resort</v>
      </c>
      <c r="E1077">
        <v>70034022.400000006</v>
      </c>
      <c r="F1077">
        <v>0</v>
      </c>
      <c r="G1077">
        <v>138667364.352</v>
      </c>
      <c r="H1077">
        <v>69333682.175999999</v>
      </c>
    </row>
    <row r="1078" spans="1:8" hidden="1" x14ac:dyDescent="0.3">
      <c r="A1078" s="6" t="s">
        <v>1699</v>
      </c>
      <c r="B1078" s="6" t="s">
        <v>1700</v>
      </c>
      <c r="C1078" s="6">
        <v>1</v>
      </c>
      <c r="D1078" t="str">
        <f t="shared" si="16"/>
        <v>East Owainat 5 LOTS1</v>
      </c>
      <c r="E1078">
        <v>60208802.799999997</v>
      </c>
      <c r="F1078">
        <v>24091026.870000001</v>
      </c>
      <c r="G1078">
        <v>31609621.460000001</v>
      </c>
      <c r="H1078">
        <v>55700648.329999998</v>
      </c>
    </row>
    <row r="1079" spans="1:8" hidden="1" x14ac:dyDescent="0.3">
      <c r="A1079" s="6" t="s">
        <v>1195</v>
      </c>
      <c r="B1079" s="6" t="s">
        <v>1701</v>
      </c>
      <c r="C1079" s="6">
        <v>4</v>
      </c>
      <c r="D1079" t="str">
        <f t="shared" si="16"/>
        <v>Museum of Egyp. Civilization4</v>
      </c>
      <c r="E1079">
        <v>90000</v>
      </c>
      <c r="F1079">
        <v>82350</v>
      </c>
      <c r="G1079">
        <v>0</v>
      </c>
      <c r="H1079">
        <v>82350</v>
      </c>
    </row>
    <row r="1080" spans="1:8" hidden="1" x14ac:dyDescent="0.3">
      <c r="A1080" s="6" t="s">
        <v>1195</v>
      </c>
      <c r="B1080" s="6" t="s">
        <v>1702</v>
      </c>
      <c r="D1080" t="str">
        <f t="shared" si="16"/>
        <v>Museum of Egyp. Civilization</v>
      </c>
      <c r="E1080">
        <v>519537.25</v>
      </c>
      <c r="F1080">
        <v>462531.51</v>
      </c>
      <c r="G1080">
        <v>0</v>
      </c>
      <c r="H1080">
        <v>462531.50999999995</v>
      </c>
    </row>
    <row r="1081" spans="1:8" hidden="1" x14ac:dyDescent="0.3">
      <c r="A1081" s="6" t="s">
        <v>1654</v>
      </c>
      <c r="B1081" s="6" t="s">
        <v>1703</v>
      </c>
      <c r="C1081" s="6">
        <v>3</v>
      </c>
      <c r="D1081" t="str">
        <f t="shared" si="16"/>
        <v>seashell Playa3</v>
      </c>
      <c r="E1081">
        <v>66653.75</v>
      </c>
      <c r="F1081">
        <v>46530.982100000001</v>
      </c>
      <c r="G1081">
        <v>10664.6</v>
      </c>
      <c r="H1081">
        <v>57195.5821</v>
      </c>
    </row>
    <row r="1082" spans="1:8" hidden="1" x14ac:dyDescent="0.3">
      <c r="A1082" s="6" t="s">
        <v>1704</v>
      </c>
      <c r="B1082" s="6" t="s">
        <v>1083</v>
      </c>
      <c r="C1082" s="6">
        <v>1</v>
      </c>
      <c r="D1082" t="str">
        <f t="shared" si="16"/>
        <v>El Salam Bridge1</v>
      </c>
      <c r="E1082">
        <v>2538210</v>
      </c>
      <c r="F1082">
        <v>2231281.0699999998</v>
      </c>
      <c r="G1082">
        <v>0</v>
      </c>
      <c r="H1082">
        <v>2231281.0699999998</v>
      </c>
    </row>
    <row r="1083" spans="1:8" hidden="1" x14ac:dyDescent="0.3">
      <c r="A1083" s="6" t="s">
        <v>1594</v>
      </c>
      <c r="B1083" s="6" t="s">
        <v>1705</v>
      </c>
      <c r="C1083" s="6">
        <v>2</v>
      </c>
      <c r="D1083" t="str">
        <f t="shared" si="16"/>
        <v>Bahr ElBakar – Power Station2</v>
      </c>
      <c r="E1083">
        <v>1357812</v>
      </c>
      <c r="F1083">
        <v>1344233.8800000001</v>
      </c>
      <c r="G1083">
        <v>0</v>
      </c>
      <c r="H1083">
        <v>1344233.88</v>
      </c>
    </row>
    <row r="1084" spans="1:8" hidden="1" x14ac:dyDescent="0.3">
      <c r="A1084" s="6" t="s">
        <v>971</v>
      </c>
      <c r="B1084" s="6" t="s">
        <v>1706</v>
      </c>
      <c r="C1084" s="6">
        <v>12</v>
      </c>
      <c r="D1084" t="str">
        <f t="shared" si="16"/>
        <v>Benban 500 K.V / 100 K.M12</v>
      </c>
      <c r="E1084">
        <v>87149410.25</v>
      </c>
      <c r="F1084">
        <v>70307183.379999995</v>
      </c>
      <c r="G1084">
        <v>9150688.0800000001</v>
      </c>
      <c r="H1084">
        <v>79457871.459999993</v>
      </c>
    </row>
    <row r="1085" spans="1:8" hidden="1" x14ac:dyDescent="0.3">
      <c r="A1085" s="6" t="s">
        <v>1585</v>
      </c>
      <c r="B1085" s="6" t="s">
        <v>1707</v>
      </c>
      <c r="C1085" s="6">
        <v>4</v>
      </c>
      <c r="D1085" t="str">
        <f t="shared" si="16"/>
        <v>Bridge Axis Firdaws4</v>
      </c>
      <c r="E1085">
        <v>2505721.6</v>
      </c>
      <c r="F1085">
        <v>2355378.31</v>
      </c>
      <c r="G1085">
        <v>0</v>
      </c>
      <c r="H1085">
        <v>2355378.31</v>
      </c>
    </row>
    <row r="1086" spans="1:8" hidden="1" x14ac:dyDescent="0.3">
      <c r="A1086" s="6" t="s">
        <v>1708</v>
      </c>
      <c r="B1086" s="6" t="s">
        <v>1709</v>
      </c>
      <c r="C1086" s="6">
        <v>1</v>
      </c>
      <c r="D1086" t="str">
        <f t="shared" si="16"/>
        <v>Transportation Hub1</v>
      </c>
      <c r="E1086">
        <v>2541840</v>
      </c>
      <c r="F1086">
        <v>2453890</v>
      </c>
      <c r="G1086">
        <v>0</v>
      </c>
      <c r="H1086">
        <v>2453890</v>
      </c>
    </row>
    <row r="1087" spans="1:8" hidden="1" x14ac:dyDescent="0.3">
      <c r="A1087" s="6" t="s">
        <v>1710</v>
      </c>
      <c r="B1087" s="6" t="s">
        <v>1711</v>
      </c>
      <c r="C1087" s="6">
        <v>3</v>
      </c>
      <c r="D1087" t="str">
        <f t="shared" si="16"/>
        <v>Railway Bridge - Assuit3</v>
      </c>
      <c r="E1087">
        <v>1072500</v>
      </c>
      <c r="F1087">
        <v>571603.96</v>
      </c>
      <c r="G1087">
        <v>0</v>
      </c>
      <c r="H1087">
        <v>571603.96</v>
      </c>
    </row>
    <row r="1088" spans="1:8" hidden="1" x14ac:dyDescent="0.3">
      <c r="A1088" s="6" t="s">
        <v>335</v>
      </c>
      <c r="B1088" s="6" t="s">
        <v>1712</v>
      </c>
      <c r="C1088" s="6">
        <v>6</v>
      </c>
      <c r="D1088" t="str">
        <f t="shared" si="16"/>
        <v>ElSewedy HQ Internal Finishing6</v>
      </c>
      <c r="E1088">
        <v>5418722.29</v>
      </c>
      <c r="F1088">
        <v>8157201.3445000006</v>
      </c>
      <c r="G1088">
        <v>1580547.38</v>
      </c>
      <c r="H1088">
        <v>14737748.7245</v>
      </c>
    </row>
    <row r="1089" spans="1:8" hidden="1" x14ac:dyDescent="0.3">
      <c r="A1089" s="6" t="s">
        <v>1350</v>
      </c>
      <c r="B1089" s="6" t="s">
        <v>1713</v>
      </c>
      <c r="D1089" t="str">
        <f t="shared" si="16"/>
        <v>Racecores 3092-16 132KV C</v>
      </c>
      <c r="E1089">
        <v>14571.840000000002</v>
      </c>
      <c r="F1089">
        <v>12094.630000000001</v>
      </c>
      <c r="G1089">
        <v>0</v>
      </c>
      <c r="H1089">
        <v>12094.63</v>
      </c>
    </row>
    <row r="1090" spans="1:8" hidden="1" x14ac:dyDescent="0.3">
      <c r="A1090" s="6" t="s">
        <v>1714</v>
      </c>
      <c r="B1090" s="6" t="s">
        <v>1083</v>
      </c>
      <c r="C1090" s="6">
        <v>1</v>
      </c>
      <c r="D1090" t="str">
        <f t="shared" si="16"/>
        <v>ElMoneeb 21</v>
      </c>
      <c r="E1090">
        <v>677700</v>
      </c>
      <c r="F1090">
        <v>324903.15999999997</v>
      </c>
      <c r="G1090">
        <v>0</v>
      </c>
      <c r="H1090">
        <v>670923</v>
      </c>
    </row>
    <row r="1091" spans="1:8" hidden="1" x14ac:dyDescent="0.3">
      <c r="A1091" s="6" t="s">
        <v>1685</v>
      </c>
      <c r="B1091" s="6" t="s">
        <v>1715</v>
      </c>
      <c r="D1091" t="str">
        <f t="shared" ref="D1091:D1154" si="17">A1091&amp;C1091</f>
        <v>New Babil 400/132KV GIS Substa</v>
      </c>
      <c r="E1091">
        <v>904549.4</v>
      </c>
      <c r="F1091">
        <v>904549.4</v>
      </c>
      <c r="G1091">
        <v>0</v>
      </c>
      <c r="H1091">
        <v>904549.4</v>
      </c>
    </row>
    <row r="1092" spans="1:8" hidden="1" x14ac:dyDescent="0.3">
      <c r="A1092" s="6" t="s">
        <v>1685</v>
      </c>
      <c r="B1092" s="6" t="s">
        <v>1716</v>
      </c>
      <c r="D1092" t="str">
        <f t="shared" si="17"/>
        <v>New Babil 400/132KV GIS Substa</v>
      </c>
      <c r="E1092">
        <v>1014974.91</v>
      </c>
      <c r="F1092">
        <v>1014974.91</v>
      </c>
      <c r="G1092">
        <v>0</v>
      </c>
      <c r="H1092">
        <v>1014974.91</v>
      </c>
    </row>
    <row r="1093" spans="1:8" hidden="1" x14ac:dyDescent="0.3">
      <c r="A1093" s="6" t="s">
        <v>73</v>
      </c>
      <c r="B1093" s="6" t="s">
        <v>1717</v>
      </c>
      <c r="C1093" s="6">
        <v>4</v>
      </c>
      <c r="D1093" t="str">
        <f t="shared" si="17"/>
        <v>MDF Factory4</v>
      </c>
      <c r="E1093">
        <v>9184332.6099999994</v>
      </c>
      <c r="F1093">
        <v>8359615.9704999998</v>
      </c>
      <c r="G1093">
        <v>2410887.31</v>
      </c>
      <c r="H1093">
        <v>10770503.2805</v>
      </c>
    </row>
    <row r="1094" spans="1:8" hidden="1" x14ac:dyDescent="0.3">
      <c r="A1094" s="6" t="s">
        <v>9</v>
      </c>
      <c r="B1094" s="6" t="s">
        <v>1718</v>
      </c>
      <c r="C1094" s="6">
        <v>41</v>
      </c>
      <c r="D1094" t="str">
        <f t="shared" si="17"/>
        <v>Royal City41</v>
      </c>
      <c r="E1094">
        <v>6547385.9000000004</v>
      </c>
      <c r="F1094">
        <v>5167630.6449999996</v>
      </c>
      <c r="G1094">
        <v>0</v>
      </c>
      <c r="H1094">
        <v>5167630.6449999996</v>
      </c>
    </row>
    <row r="1095" spans="1:8" hidden="1" x14ac:dyDescent="0.3">
      <c r="A1095" s="6" t="s">
        <v>9</v>
      </c>
      <c r="B1095" s="6" t="s">
        <v>1719</v>
      </c>
      <c r="C1095" s="6">
        <v>22</v>
      </c>
      <c r="D1095" t="str">
        <f t="shared" si="17"/>
        <v>Royal City22</v>
      </c>
      <c r="E1095">
        <v>3302465.28</v>
      </c>
      <c r="F1095">
        <v>2767215.594</v>
      </c>
      <c r="G1095">
        <v>0</v>
      </c>
      <c r="H1095">
        <v>2767215.594</v>
      </c>
    </row>
    <row r="1096" spans="1:8" hidden="1" x14ac:dyDescent="0.3">
      <c r="A1096" s="6" t="s">
        <v>1720</v>
      </c>
      <c r="B1096" s="6" t="s">
        <v>1721</v>
      </c>
      <c r="C1096" s="6">
        <v>4</v>
      </c>
      <c r="D1096" t="str">
        <f t="shared" si="17"/>
        <v>Ain Sokhna Port Development4</v>
      </c>
      <c r="E1096">
        <v>2140008</v>
      </c>
      <c r="F1096">
        <v>1963215.3900000001</v>
      </c>
      <c r="G1096">
        <v>0</v>
      </c>
      <c r="H1096">
        <v>1963215.39</v>
      </c>
    </row>
    <row r="1097" spans="1:8" hidden="1" x14ac:dyDescent="0.3">
      <c r="A1097" s="6" t="s">
        <v>1722</v>
      </c>
      <c r="B1097" s="6" t="s">
        <v>1723</v>
      </c>
      <c r="C1097" s="6">
        <v>4</v>
      </c>
      <c r="D1097" t="str">
        <f t="shared" si="17"/>
        <v>Ras El Teen Hangar4</v>
      </c>
      <c r="E1097">
        <v>2573991.89</v>
      </c>
      <c r="F1097">
        <v>3007594.1505</v>
      </c>
      <c r="G1097">
        <v>42819.1</v>
      </c>
      <c r="H1097">
        <v>3050413.2505000001</v>
      </c>
    </row>
    <row r="1098" spans="1:8" hidden="1" x14ac:dyDescent="0.3">
      <c r="A1098" s="6" t="s">
        <v>1722</v>
      </c>
      <c r="B1098" s="6" t="s">
        <v>1724</v>
      </c>
      <c r="C1098" s="6">
        <v>3</v>
      </c>
      <c r="D1098" t="str">
        <f t="shared" si="17"/>
        <v>Ras El Teen Hangar3</v>
      </c>
      <c r="E1098">
        <v>2982066.9</v>
      </c>
      <c r="F1098">
        <v>1914188.7350000001</v>
      </c>
      <c r="G1098">
        <v>939351.08</v>
      </c>
      <c r="H1098">
        <v>2853539.8149999999</v>
      </c>
    </row>
    <row r="1099" spans="1:8" hidden="1" x14ac:dyDescent="0.3">
      <c r="A1099" s="6" t="s">
        <v>1722</v>
      </c>
      <c r="B1099" s="6" t="s">
        <v>1725</v>
      </c>
      <c r="C1099" s="6">
        <v>2</v>
      </c>
      <c r="D1099" t="str">
        <f t="shared" si="17"/>
        <v>Ras El Teen Hangar2</v>
      </c>
      <c r="E1099">
        <v>1926606.45</v>
      </c>
      <c r="F1099">
        <v>1843569.7125000001</v>
      </c>
      <c r="G1099">
        <v>0</v>
      </c>
      <c r="H1099">
        <v>1843569.7124999999</v>
      </c>
    </row>
    <row r="1100" spans="1:8" hidden="1" x14ac:dyDescent="0.3">
      <c r="A1100" s="6" t="s">
        <v>1726</v>
      </c>
      <c r="B1100" s="6" t="s">
        <v>1727</v>
      </c>
      <c r="D1100" t="str">
        <f t="shared" si="17"/>
        <v>AMRIYA WWTP (3RD STAGE)</v>
      </c>
      <c r="E1100">
        <v>4934047.47</v>
      </c>
      <c r="F1100">
        <v>4185828.48</v>
      </c>
      <c r="G1100">
        <v>493404.75</v>
      </c>
      <c r="H1100">
        <v>4801212.2</v>
      </c>
    </row>
    <row r="1101" spans="1:8" hidden="1" x14ac:dyDescent="0.3">
      <c r="A1101" s="6" t="s">
        <v>1726</v>
      </c>
      <c r="B1101" s="6" t="s">
        <v>1728</v>
      </c>
      <c r="D1101" t="str">
        <f t="shared" si="17"/>
        <v>AMRIYA WWTP (3RD STAGE)</v>
      </c>
      <c r="E1101">
        <v>2057234</v>
      </c>
      <c r="F1101">
        <v>1479111.1</v>
      </c>
      <c r="G1101">
        <v>411446.92</v>
      </c>
      <c r="H1101">
        <v>1933799.9400000002</v>
      </c>
    </row>
    <row r="1102" spans="1:8" hidden="1" x14ac:dyDescent="0.3">
      <c r="A1102" s="6" t="s">
        <v>73</v>
      </c>
      <c r="B1102" s="6" t="s">
        <v>1729</v>
      </c>
      <c r="C1102" s="6">
        <v>10</v>
      </c>
      <c r="D1102" t="str">
        <f t="shared" si="17"/>
        <v>MDF Factory10</v>
      </c>
      <c r="E1102">
        <v>4189749.2999999993</v>
      </c>
      <c r="F1102">
        <v>3120120.2185999998</v>
      </c>
      <c r="G1102">
        <v>1044499.31</v>
      </c>
      <c r="H1102">
        <v>4164619.5285999998</v>
      </c>
    </row>
    <row r="1103" spans="1:8" hidden="1" x14ac:dyDescent="0.3">
      <c r="A1103" s="6" t="s">
        <v>73</v>
      </c>
      <c r="B1103" s="6" t="s">
        <v>1730</v>
      </c>
      <c r="C1103" s="6">
        <v>6</v>
      </c>
      <c r="D1103" t="str">
        <f t="shared" si="17"/>
        <v>MDF Factory6</v>
      </c>
      <c r="E1103">
        <v>3298482.11</v>
      </c>
      <c r="F1103">
        <v>2391399.5353999999</v>
      </c>
      <c r="G1103">
        <v>940067.4</v>
      </c>
      <c r="H1103">
        <v>3331466.9353999998</v>
      </c>
    </row>
    <row r="1104" spans="1:8" hidden="1" x14ac:dyDescent="0.3">
      <c r="A1104" s="6" t="s">
        <v>73</v>
      </c>
      <c r="B1104" s="6" t="s">
        <v>1731</v>
      </c>
      <c r="C1104" s="6">
        <v>4</v>
      </c>
      <c r="D1104" t="str">
        <f t="shared" si="17"/>
        <v>MDF Factory4</v>
      </c>
      <c r="E1104">
        <v>785880.92</v>
      </c>
      <c r="F1104">
        <v>569763.66879999998</v>
      </c>
      <c r="G1104">
        <v>223976.06</v>
      </c>
      <c r="H1104">
        <v>793739.72880000004</v>
      </c>
    </row>
    <row r="1105" spans="1:8" hidden="1" x14ac:dyDescent="0.3">
      <c r="A1105" s="6" t="s">
        <v>73</v>
      </c>
      <c r="B1105" s="6" t="s">
        <v>1732</v>
      </c>
      <c r="C1105" s="6">
        <v>2</v>
      </c>
      <c r="D1105" t="str">
        <f t="shared" si="17"/>
        <v>MDF Factory2</v>
      </c>
      <c r="E1105">
        <v>5118766.0599999996</v>
      </c>
      <c r="F1105">
        <v>711105.38840000005</v>
      </c>
      <c r="G1105">
        <v>1458848.33</v>
      </c>
      <c r="H1105">
        <v>5169953.7183999997</v>
      </c>
    </row>
    <row r="1106" spans="1:8" hidden="1" x14ac:dyDescent="0.3">
      <c r="A1106" s="6" t="s">
        <v>1733</v>
      </c>
      <c r="B1106" s="6" t="s">
        <v>1734</v>
      </c>
      <c r="C1106" s="6">
        <v>1</v>
      </c>
      <c r="D1106" t="str">
        <f t="shared" si="17"/>
        <v>Mar Girgis Church- R31</v>
      </c>
      <c r="E1106">
        <v>185600</v>
      </c>
      <c r="F1106">
        <v>185600</v>
      </c>
      <c r="G1106">
        <v>0</v>
      </c>
      <c r="H1106">
        <v>185600</v>
      </c>
    </row>
    <row r="1107" spans="1:8" hidden="1" x14ac:dyDescent="0.3">
      <c r="A1107" s="6" t="s">
        <v>381</v>
      </c>
      <c r="B1107" s="6" t="s">
        <v>1735</v>
      </c>
      <c r="D1107" t="str">
        <f t="shared" si="17"/>
        <v>ESU Ph2-Enabling &amp; Struc</v>
      </c>
      <c r="E1107">
        <v>14749060.760000002</v>
      </c>
      <c r="F1107">
        <v>35615959.817499995</v>
      </c>
      <c r="G1107">
        <v>0</v>
      </c>
      <c r="H1107">
        <v>55309357.688000008</v>
      </c>
    </row>
    <row r="1108" spans="1:8" hidden="1" x14ac:dyDescent="0.3">
      <c r="A1108" s="6" t="s">
        <v>1195</v>
      </c>
      <c r="B1108" s="6" t="s">
        <v>916</v>
      </c>
      <c r="C1108" s="6">
        <v>3</v>
      </c>
      <c r="D1108" t="str">
        <f t="shared" si="17"/>
        <v>Museum of Egyp. Civilization3</v>
      </c>
      <c r="E1108">
        <v>224307.5</v>
      </c>
      <c r="F1108">
        <v>206163.21999999997</v>
      </c>
      <c r="G1108">
        <v>0</v>
      </c>
      <c r="H1108">
        <v>209943.66500000001</v>
      </c>
    </row>
    <row r="1109" spans="1:8" hidden="1" x14ac:dyDescent="0.3">
      <c r="A1109" s="6" t="s">
        <v>348</v>
      </c>
      <c r="B1109" s="6" t="s">
        <v>1736</v>
      </c>
      <c r="C1109" s="6">
        <v>8</v>
      </c>
      <c r="D1109" t="str">
        <f t="shared" si="17"/>
        <v>Lekela 250MW Wind Farm8</v>
      </c>
      <c r="E1109">
        <v>38206684.389999993</v>
      </c>
      <c r="F1109">
        <v>33513527.479499999</v>
      </c>
      <c r="G1109">
        <v>6289039.1699999999</v>
      </c>
      <c r="H1109">
        <v>39802566.649500005</v>
      </c>
    </row>
    <row r="1110" spans="1:8" hidden="1" x14ac:dyDescent="0.3">
      <c r="A1110" s="6" t="s">
        <v>1657</v>
      </c>
      <c r="B1110" s="6" t="s">
        <v>1737</v>
      </c>
      <c r="C1110" s="6">
        <v>4</v>
      </c>
      <c r="D1110" t="str">
        <f t="shared" si="17"/>
        <v>Capital One4</v>
      </c>
      <c r="E1110">
        <v>788311.94</v>
      </c>
      <c r="F1110">
        <v>775825.97000000009</v>
      </c>
      <c r="G1110">
        <v>0</v>
      </c>
      <c r="H1110">
        <v>775825.96999999986</v>
      </c>
    </row>
    <row r="1111" spans="1:8" hidden="1" x14ac:dyDescent="0.3">
      <c r="A1111" s="6" t="s">
        <v>1738</v>
      </c>
      <c r="B1111" s="6" t="s">
        <v>1739</v>
      </c>
      <c r="C1111" s="6">
        <v>1</v>
      </c>
      <c r="D1111" t="str">
        <f t="shared" si="17"/>
        <v>ENR-Signaling Inst.1</v>
      </c>
      <c r="E1111">
        <v>1196205</v>
      </c>
      <c r="F1111">
        <v>1004812.57</v>
      </c>
      <c r="G1111">
        <v>119620.5</v>
      </c>
      <c r="H1111">
        <v>1124433.07</v>
      </c>
    </row>
    <row r="1112" spans="1:8" hidden="1" x14ac:dyDescent="0.3">
      <c r="A1112" s="6" t="s">
        <v>1612</v>
      </c>
      <c r="B1112" s="6" t="s">
        <v>1740</v>
      </c>
      <c r="C1112" s="6">
        <v>6</v>
      </c>
      <c r="D1112" t="str">
        <f t="shared" si="17"/>
        <v>Toshka 2/Owinat East LOT2 OHTL6</v>
      </c>
      <c r="E1112">
        <v>33344735.68</v>
      </c>
      <c r="F1112">
        <v>27992509.030000001</v>
      </c>
      <c r="G1112">
        <v>3501197.25</v>
      </c>
      <c r="H1112">
        <v>31493706.280000001</v>
      </c>
    </row>
    <row r="1113" spans="1:8" hidden="1" x14ac:dyDescent="0.3">
      <c r="A1113" s="6" t="s">
        <v>1589</v>
      </c>
      <c r="B1113" s="6" t="s">
        <v>1741</v>
      </c>
      <c r="C1113" s="6">
        <v>2</v>
      </c>
      <c r="D1113" t="str">
        <f t="shared" si="17"/>
        <v>Cairo Monorail - 6th October2</v>
      </c>
      <c r="E1113">
        <v>1197000</v>
      </c>
      <c r="F1113">
        <v>1160780</v>
      </c>
      <c r="G1113">
        <v>0</v>
      </c>
      <c r="H1113">
        <v>1160780</v>
      </c>
    </row>
    <row r="1114" spans="1:8" hidden="1" x14ac:dyDescent="0.3">
      <c r="A1114" s="6" t="s">
        <v>1663</v>
      </c>
      <c r="B1114" s="6" t="s">
        <v>1742</v>
      </c>
      <c r="C1114" s="6">
        <v>2</v>
      </c>
      <c r="D1114" t="str">
        <f t="shared" si="17"/>
        <v>10Th of Ramadan LRT2</v>
      </c>
      <c r="E1114">
        <v>16485062.010000002</v>
      </c>
      <c r="F1114">
        <v>9190680.2899999991</v>
      </c>
      <c r="G1114">
        <v>1496260.66</v>
      </c>
      <c r="H1114">
        <v>12209396.349999998</v>
      </c>
    </row>
    <row r="1115" spans="1:8" hidden="1" x14ac:dyDescent="0.3">
      <c r="A1115" s="6" t="s">
        <v>1743</v>
      </c>
      <c r="B1115" s="6" t="s">
        <v>1744</v>
      </c>
      <c r="C1115" s="6">
        <v>2</v>
      </c>
      <c r="D1115" t="str">
        <f t="shared" si="17"/>
        <v>Al-Ula Towers2</v>
      </c>
      <c r="E1115">
        <v>613093.19999999995</v>
      </c>
      <c r="F1115">
        <v>637616.91999999993</v>
      </c>
      <c r="G1115">
        <v>0</v>
      </c>
      <c r="H1115">
        <v>637616.92000000004</v>
      </c>
    </row>
    <row r="1116" spans="1:8" hidden="1" x14ac:dyDescent="0.3">
      <c r="A1116" s="6" t="s">
        <v>1657</v>
      </c>
      <c r="B1116" s="6" t="s">
        <v>1745</v>
      </c>
      <c r="C1116" s="6">
        <v>6</v>
      </c>
      <c r="D1116" t="str">
        <f t="shared" si="17"/>
        <v>Capital One6</v>
      </c>
      <c r="E1116">
        <v>2030906.9000000001</v>
      </c>
      <c r="F1116">
        <v>2010597.835</v>
      </c>
      <c r="G1116">
        <v>0</v>
      </c>
      <c r="H1116">
        <v>2010597.8350000002</v>
      </c>
    </row>
    <row r="1117" spans="1:8" hidden="1" x14ac:dyDescent="0.3">
      <c r="A1117" s="6" t="s">
        <v>1746</v>
      </c>
      <c r="B1117" s="6" t="s">
        <v>1747</v>
      </c>
      <c r="C1117" s="6">
        <v>2</v>
      </c>
      <c r="D1117" t="str">
        <f t="shared" si="17"/>
        <v>Toshka Farm2</v>
      </c>
      <c r="E1117">
        <v>20313113.039999999</v>
      </c>
      <c r="F1117">
        <v>8632709.75</v>
      </c>
      <c r="G1117">
        <v>10664384.35</v>
      </c>
      <c r="H1117">
        <v>19297094.100000001</v>
      </c>
    </row>
    <row r="1118" spans="1:8" hidden="1" x14ac:dyDescent="0.3">
      <c r="A1118" s="6" t="s">
        <v>1266</v>
      </c>
      <c r="B1118" s="6" t="s">
        <v>1748</v>
      </c>
      <c r="C1118" s="6">
        <v>7</v>
      </c>
      <c r="D1118" t="str">
        <f t="shared" si="17"/>
        <v>Angola Emergency fast-track7</v>
      </c>
      <c r="E1118">
        <v>2363420.65</v>
      </c>
      <c r="F1118">
        <v>1231785.3700000001</v>
      </c>
      <c r="G1118">
        <v>0</v>
      </c>
      <c r="H1118">
        <v>1231785.3700000001</v>
      </c>
    </row>
    <row r="1119" spans="1:8" hidden="1" x14ac:dyDescent="0.3">
      <c r="A1119" s="6" t="s">
        <v>1266</v>
      </c>
      <c r="B1119" s="6" t="s">
        <v>1749</v>
      </c>
      <c r="C1119" s="6">
        <v>7</v>
      </c>
      <c r="D1119" t="str">
        <f t="shared" si="17"/>
        <v>Angola Emergency fast-track7</v>
      </c>
      <c r="E1119">
        <v>13411588.85</v>
      </c>
      <c r="F1119">
        <v>6782413.7999999998</v>
      </c>
      <c r="G1119">
        <v>0</v>
      </c>
      <c r="H1119">
        <v>6782413.7999999998</v>
      </c>
    </row>
    <row r="1120" spans="1:8" hidden="1" x14ac:dyDescent="0.3">
      <c r="A1120" s="6" t="s">
        <v>1750</v>
      </c>
      <c r="B1120" s="6" t="s">
        <v>1751</v>
      </c>
      <c r="D1120" t="str">
        <f t="shared" si="17"/>
        <v>158E/2019 33kv Project</v>
      </c>
      <c r="E1120">
        <v>430399.86080000002</v>
      </c>
      <c r="F1120">
        <v>451919.85384</v>
      </c>
      <c r="G1120">
        <v>0</v>
      </c>
      <c r="H1120">
        <v>451919.85384</v>
      </c>
    </row>
    <row r="1121" spans="1:8" hidden="1" x14ac:dyDescent="0.3">
      <c r="A1121" s="6" t="s">
        <v>1752</v>
      </c>
      <c r="B1121" s="6" t="s">
        <v>1753</v>
      </c>
      <c r="C1121" s="6">
        <v>3</v>
      </c>
      <c r="D1121" t="str">
        <f t="shared" si="17"/>
        <v>Ahl Misr P3 – Zamalek Sector3</v>
      </c>
      <c r="E1121">
        <v>391500</v>
      </c>
      <c r="F1121">
        <v>375776.25</v>
      </c>
      <c r="G1121">
        <v>0</v>
      </c>
      <c r="H1121">
        <v>375776.25</v>
      </c>
    </row>
    <row r="1122" spans="1:8" hidden="1" x14ac:dyDescent="0.3">
      <c r="A1122" s="6" t="s">
        <v>335</v>
      </c>
      <c r="B1122" s="6" t="s">
        <v>1754</v>
      </c>
      <c r="C1122" s="6">
        <v>8</v>
      </c>
      <c r="D1122" t="str">
        <f t="shared" si="17"/>
        <v>ElSewedy HQ Internal Finishing8</v>
      </c>
      <c r="E1122">
        <v>12855494</v>
      </c>
      <c r="F1122">
        <v>10012746.109999999</v>
      </c>
      <c r="G1122">
        <v>3360337.15</v>
      </c>
      <c r="H1122">
        <v>13373083.26</v>
      </c>
    </row>
    <row r="1123" spans="1:8" hidden="1" x14ac:dyDescent="0.3">
      <c r="A1123" s="6" t="s">
        <v>342</v>
      </c>
      <c r="B1123" s="6" t="s">
        <v>1755</v>
      </c>
      <c r="C1123" s="6">
        <v>45</v>
      </c>
      <c r="D1123" t="str">
        <f t="shared" si="17"/>
        <v>Kattameya Creeks45</v>
      </c>
      <c r="E1123">
        <v>50790503.789999999</v>
      </c>
      <c r="F1123">
        <v>24274088.371600002</v>
      </c>
      <c r="G1123">
        <v>28259040.560000002</v>
      </c>
      <c r="H1123">
        <v>52533128.931599997</v>
      </c>
    </row>
    <row r="1124" spans="1:8" hidden="1" x14ac:dyDescent="0.3">
      <c r="A1124" s="6" t="s">
        <v>342</v>
      </c>
      <c r="B1124" s="6" t="s">
        <v>1756</v>
      </c>
      <c r="C1124" s="6">
        <v>44</v>
      </c>
      <c r="D1124" t="str">
        <f t="shared" si="17"/>
        <v>Kattameya Creeks44</v>
      </c>
      <c r="E1124">
        <v>34374886.210000001</v>
      </c>
      <c r="F1124">
        <v>8345106.3083999995</v>
      </c>
      <c r="G1124">
        <v>27116604.350000001</v>
      </c>
      <c r="H1124">
        <v>35461710.658399999</v>
      </c>
    </row>
    <row r="1125" spans="1:8" hidden="1" x14ac:dyDescent="0.3">
      <c r="A1125" s="6" t="s">
        <v>342</v>
      </c>
      <c r="B1125" s="6" t="s">
        <v>1757</v>
      </c>
      <c r="C1125" s="6">
        <v>43</v>
      </c>
      <c r="D1125" t="str">
        <f t="shared" si="17"/>
        <v>Kattameya Creeks43</v>
      </c>
      <c r="E1125">
        <v>42016089.18</v>
      </c>
      <c r="F1125">
        <v>21224102</v>
      </c>
      <c r="G1125">
        <v>22275160.68</v>
      </c>
      <c r="H1125">
        <v>43499262.68</v>
      </c>
    </row>
    <row r="1126" spans="1:8" hidden="1" x14ac:dyDescent="0.3">
      <c r="A1126" s="6" t="s">
        <v>342</v>
      </c>
      <c r="B1126" s="6" t="s">
        <v>1758</v>
      </c>
      <c r="C1126" s="6">
        <v>40</v>
      </c>
      <c r="D1126" t="str">
        <f t="shared" si="17"/>
        <v>Kattameya Creeks40</v>
      </c>
      <c r="E1126">
        <v>52383248.289999999</v>
      </c>
      <c r="F1126">
        <v>52039038</v>
      </c>
      <c r="G1126">
        <v>2137757.92</v>
      </c>
      <c r="H1126">
        <v>54176795.920000002</v>
      </c>
    </row>
    <row r="1127" spans="1:8" hidden="1" x14ac:dyDescent="0.3">
      <c r="A1127" s="6" t="s">
        <v>342</v>
      </c>
      <c r="B1127" s="6" t="s">
        <v>1759</v>
      </c>
      <c r="C1127" s="6">
        <v>27</v>
      </c>
      <c r="D1127" t="str">
        <f t="shared" si="17"/>
        <v>Kattameya Creeks27</v>
      </c>
      <c r="E1127">
        <v>35445373.600000001</v>
      </c>
      <c r="F1127">
        <v>35452924</v>
      </c>
      <c r="G1127">
        <v>1410264.47</v>
      </c>
      <c r="H1127">
        <v>37664003.469999999</v>
      </c>
    </row>
    <row r="1128" spans="1:8" hidden="1" x14ac:dyDescent="0.3">
      <c r="A1128" s="6" t="s">
        <v>342</v>
      </c>
      <c r="B1128" s="6" t="s">
        <v>1760</v>
      </c>
      <c r="C1128" s="6">
        <v>9</v>
      </c>
      <c r="D1128" t="str">
        <f t="shared" si="17"/>
        <v>Kattameya Creeks9</v>
      </c>
      <c r="E1128">
        <v>45658900.57</v>
      </c>
      <c r="F1128">
        <v>43056438.178499997</v>
      </c>
      <c r="G1128">
        <v>4405818.41</v>
      </c>
      <c r="H1128">
        <v>47462256.588500001</v>
      </c>
    </row>
    <row r="1129" spans="1:8" hidden="1" x14ac:dyDescent="0.3">
      <c r="A1129" s="6" t="s">
        <v>1761</v>
      </c>
      <c r="B1129" s="6" t="s">
        <v>1762</v>
      </c>
      <c r="C1129" s="6">
        <v>8</v>
      </c>
      <c r="D1129" t="str">
        <f t="shared" si="17"/>
        <v>Ain Sokhna Bridge – RME8</v>
      </c>
      <c r="E1129">
        <v>1223300</v>
      </c>
      <c r="F1129">
        <v>907134.89</v>
      </c>
      <c r="G1129">
        <v>0</v>
      </c>
      <c r="H1129">
        <v>1124332.75</v>
      </c>
    </row>
    <row r="1130" spans="1:8" hidden="1" x14ac:dyDescent="0.3">
      <c r="A1130" s="6" t="s">
        <v>1761</v>
      </c>
      <c r="B1130" s="6" t="s">
        <v>1763</v>
      </c>
      <c r="C1130" s="6">
        <v>2</v>
      </c>
      <c r="D1130" t="str">
        <f t="shared" si="17"/>
        <v>Ain Sokhna Bridge – RME2</v>
      </c>
      <c r="E1130">
        <v>1012226.3</v>
      </c>
      <c r="F1130">
        <v>995406.31</v>
      </c>
      <c r="G1130">
        <v>0</v>
      </c>
      <c r="H1130">
        <v>995406.31</v>
      </c>
    </row>
    <row r="1131" spans="1:8" hidden="1" x14ac:dyDescent="0.3">
      <c r="A1131" s="6" t="s">
        <v>1764</v>
      </c>
      <c r="B1131" s="6" t="s">
        <v>1765</v>
      </c>
      <c r="C1131" s="6">
        <v>1</v>
      </c>
      <c r="D1131" t="str">
        <f t="shared" si="17"/>
        <v>R06 Loack &amp; Load1</v>
      </c>
      <c r="E1131">
        <v>1050000</v>
      </c>
      <c r="F1131">
        <v>997500</v>
      </c>
      <c r="G1131">
        <v>0</v>
      </c>
      <c r="H1131">
        <v>997500</v>
      </c>
    </row>
    <row r="1132" spans="1:8" hidden="1" x14ac:dyDescent="0.3">
      <c r="A1132" s="6" t="s">
        <v>1766</v>
      </c>
      <c r="B1132" s="6" t="s">
        <v>1767</v>
      </c>
      <c r="D1132" t="str">
        <f t="shared" si="17"/>
        <v>Governmental Campus-N2</v>
      </c>
      <c r="E1132">
        <v>1024799.6</v>
      </c>
      <c r="F1132">
        <v>1024517.7776</v>
      </c>
      <c r="G1132">
        <v>0</v>
      </c>
      <c r="H1132">
        <v>1024517.7776</v>
      </c>
    </row>
    <row r="1133" spans="1:8" hidden="1" x14ac:dyDescent="0.3">
      <c r="A1133" s="6" t="s">
        <v>1766</v>
      </c>
      <c r="B1133" s="6" t="s">
        <v>1768</v>
      </c>
      <c r="D1133" t="str">
        <f t="shared" si="17"/>
        <v>Governmental Campus-N2</v>
      </c>
      <c r="E1133">
        <v>2651.47</v>
      </c>
      <c r="F1133">
        <v>2601.1071000000002</v>
      </c>
      <c r="G1133">
        <v>0</v>
      </c>
      <c r="H1133">
        <v>2601.1071000000002</v>
      </c>
    </row>
    <row r="1134" spans="1:8" hidden="1" x14ac:dyDescent="0.3">
      <c r="A1134" s="6" t="s">
        <v>1766</v>
      </c>
      <c r="B1134" s="6" t="s">
        <v>1769</v>
      </c>
      <c r="D1134" t="str">
        <f t="shared" si="17"/>
        <v>Governmental Campus-N2</v>
      </c>
      <c r="E1134">
        <v>18925.509999999998</v>
      </c>
      <c r="F1134">
        <v>18872.8783</v>
      </c>
      <c r="G1134">
        <v>0</v>
      </c>
      <c r="H1134">
        <v>18872.8783</v>
      </c>
    </row>
    <row r="1135" spans="1:8" hidden="1" x14ac:dyDescent="0.3">
      <c r="A1135" s="6" t="s">
        <v>1247</v>
      </c>
      <c r="B1135" s="6" t="s">
        <v>1770</v>
      </c>
      <c r="D1135" t="str">
        <f t="shared" si="17"/>
        <v>SHATRA 400/132kV SS</v>
      </c>
      <c r="E1135">
        <v>38812.400000000001</v>
      </c>
      <c r="F1135">
        <v>38812.400000000001</v>
      </c>
      <c r="G1135">
        <v>0</v>
      </c>
      <c r="H1135">
        <v>38812.400000000001</v>
      </c>
    </row>
    <row r="1136" spans="1:8" hidden="1" x14ac:dyDescent="0.3">
      <c r="A1136" s="6" t="s">
        <v>295</v>
      </c>
      <c r="B1136" s="6" t="s">
        <v>1771</v>
      </c>
      <c r="C1136" s="6">
        <v>8</v>
      </c>
      <c r="D1136" t="str">
        <f t="shared" si="17"/>
        <v>Waldorf Astoria Cairo8</v>
      </c>
      <c r="E1136">
        <v>9001222.9800000004</v>
      </c>
      <c r="F1136">
        <v>2805915.699</v>
      </c>
      <c r="G1136">
        <v>2865083.61</v>
      </c>
      <c r="H1136">
        <v>5670999.3090000004</v>
      </c>
    </row>
    <row r="1137" spans="1:8" hidden="1" x14ac:dyDescent="0.3">
      <c r="A1137" s="6" t="s">
        <v>1579</v>
      </c>
      <c r="B1137" s="6" t="s">
        <v>1772</v>
      </c>
      <c r="C1137" s="6">
        <v>4</v>
      </c>
      <c r="D1137" t="str">
        <f t="shared" si="17"/>
        <v>Al Montaza Hotels - Alexandria4</v>
      </c>
      <c r="E1137">
        <v>1596381.5</v>
      </c>
      <c r="F1137">
        <v>1576281.4999999998</v>
      </c>
      <c r="G1137">
        <v>0</v>
      </c>
      <c r="H1137">
        <v>1576281.5</v>
      </c>
    </row>
    <row r="1138" spans="1:8" hidden="1" x14ac:dyDescent="0.3">
      <c r="A1138" s="6" t="s">
        <v>348</v>
      </c>
      <c r="B1138" s="6" t="s">
        <v>1773</v>
      </c>
      <c r="C1138" s="6">
        <v>15</v>
      </c>
      <c r="D1138" t="str">
        <f t="shared" si="17"/>
        <v>Lekela 250MW Wind Farm15</v>
      </c>
      <c r="E1138">
        <v>15041907.67</v>
      </c>
      <c r="F1138">
        <v>8754195.8234999999</v>
      </c>
      <c r="G1138">
        <v>0</v>
      </c>
      <c r="H1138">
        <v>8754195.8234999999</v>
      </c>
    </row>
    <row r="1139" spans="1:8" hidden="1" x14ac:dyDescent="0.3">
      <c r="A1139" s="6" t="s">
        <v>1685</v>
      </c>
      <c r="B1139" s="6" t="s">
        <v>1774</v>
      </c>
      <c r="D1139" t="str">
        <f t="shared" si="17"/>
        <v>New Babil 400/132KV GIS Substa</v>
      </c>
      <c r="E1139">
        <v>1083109.8</v>
      </c>
      <c r="F1139">
        <v>1083109.8</v>
      </c>
      <c r="G1139">
        <v>0</v>
      </c>
      <c r="H1139">
        <v>1083109.8</v>
      </c>
    </row>
    <row r="1140" spans="1:8" hidden="1" x14ac:dyDescent="0.3">
      <c r="A1140" s="6" t="s">
        <v>1612</v>
      </c>
      <c r="B1140" s="6" t="s">
        <v>1775</v>
      </c>
      <c r="C1140" s="6">
        <v>9</v>
      </c>
      <c r="D1140" t="str">
        <f t="shared" si="17"/>
        <v>Toshka 2/Owinat East LOT2 OHTL9</v>
      </c>
      <c r="E1140">
        <v>1906856.72</v>
      </c>
      <c r="F1140">
        <v>1509835.43</v>
      </c>
      <c r="G1140">
        <v>200219.96</v>
      </c>
      <c r="H1140">
        <v>1710055.39</v>
      </c>
    </row>
    <row r="1141" spans="1:8" hidden="1" x14ac:dyDescent="0.3">
      <c r="A1141" s="6" t="s">
        <v>1776</v>
      </c>
      <c r="B1141" s="6" t="s">
        <v>1777</v>
      </c>
      <c r="C1141" s="6">
        <v>2</v>
      </c>
      <c r="D1141" t="str">
        <f t="shared" si="17"/>
        <v>Ext.110 S. Military 220 Kv S/S2</v>
      </c>
      <c r="E1141">
        <v>43930695.689999998</v>
      </c>
      <c r="F1141">
        <v>28334900</v>
      </c>
      <c r="G1141">
        <v>10982673.92</v>
      </c>
      <c r="H1141">
        <v>39317573.920000002</v>
      </c>
    </row>
    <row r="1142" spans="1:8" hidden="1" x14ac:dyDescent="0.3">
      <c r="A1142" s="6" t="s">
        <v>1637</v>
      </c>
      <c r="B1142" s="6" t="s">
        <v>1778</v>
      </c>
      <c r="C1142" s="6">
        <v>4</v>
      </c>
      <c r="D1142" t="str">
        <f t="shared" si="17"/>
        <v>October Dry Port4</v>
      </c>
      <c r="E1142">
        <v>4494774.84</v>
      </c>
      <c r="F1142">
        <v>4307238.8600000003</v>
      </c>
      <c r="G1142">
        <v>1179878.3999999999</v>
      </c>
      <c r="H1142">
        <v>5487117.2599999998</v>
      </c>
    </row>
    <row r="1143" spans="1:8" hidden="1" x14ac:dyDescent="0.3">
      <c r="A1143" s="6" t="s">
        <v>651</v>
      </c>
      <c r="B1143" s="6" t="s">
        <v>1779</v>
      </c>
      <c r="D1143" t="str">
        <f t="shared" si="17"/>
        <v>Akhmem - Qena</v>
      </c>
      <c r="E1143">
        <v>11634107.57</v>
      </c>
      <c r="F1143">
        <v>0</v>
      </c>
      <c r="G1143">
        <v>0</v>
      </c>
      <c r="H1143">
        <v>11634107.57</v>
      </c>
    </row>
    <row r="1144" spans="1:8" hidden="1" x14ac:dyDescent="0.3">
      <c r="A1144" s="6" t="s">
        <v>651</v>
      </c>
      <c r="B1144" s="6" t="s">
        <v>1780</v>
      </c>
      <c r="D1144" t="str">
        <f t="shared" si="17"/>
        <v>Akhmem - Qena</v>
      </c>
      <c r="E1144">
        <v>11634107.57</v>
      </c>
      <c r="F1144">
        <v>11634107.57</v>
      </c>
      <c r="G1144">
        <v>0</v>
      </c>
      <c r="H1144">
        <v>11634107.57</v>
      </c>
    </row>
    <row r="1145" spans="1:8" hidden="1" x14ac:dyDescent="0.3">
      <c r="A1145" s="6" t="s">
        <v>1630</v>
      </c>
      <c r="B1145" s="6" t="s">
        <v>1781</v>
      </c>
      <c r="C1145" s="6">
        <v>6</v>
      </c>
      <c r="D1145" t="str">
        <f t="shared" si="17"/>
        <v>Faculty of Medicine6</v>
      </c>
      <c r="E1145">
        <v>22540491.43</v>
      </c>
      <c r="F1145">
        <v>19072236.239999998</v>
      </c>
      <c r="G1145">
        <v>1127024.57</v>
      </c>
      <c r="H1145">
        <v>20199260.809999999</v>
      </c>
    </row>
    <row r="1146" spans="1:8" hidden="1" x14ac:dyDescent="0.3">
      <c r="A1146" s="6" t="s">
        <v>1405</v>
      </c>
      <c r="B1146" s="6" t="s">
        <v>1782</v>
      </c>
      <c r="D1146" t="str">
        <f t="shared" si="17"/>
        <v>Racecores 3092-17 132KV E</v>
      </c>
      <c r="E1146">
        <v>3031979.8732388001</v>
      </c>
      <c r="F1146">
        <v>7549629.8999999994</v>
      </c>
      <c r="G1146">
        <v>0</v>
      </c>
      <c r="H1146">
        <v>2516543.2999999998</v>
      </c>
    </row>
    <row r="1147" spans="1:8" hidden="1" x14ac:dyDescent="0.3">
      <c r="A1147" s="6" t="s">
        <v>1750</v>
      </c>
      <c r="B1147" s="6" t="s">
        <v>1783</v>
      </c>
      <c r="D1147" t="str">
        <f t="shared" si="17"/>
        <v>158E/2019 33kv Project</v>
      </c>
      <c r="E1147">
        <v>45900</v>
      </c>
      <c r="F1147">
        <v>48195</v>
      </c>
      <c r="G1147">
        <v>0</v>
      </c>
      <c r="H1147">
        <v>48195</v>
      </c>
    </row>
    <row r="1148" spans="1:8" hidden="1" x14ac:dyDescent="0.3">
      <c r="A1148" s="6" t="s">
        <v>71</v>
      </c>
      <c r="B1148" s="6" t="s">
        <v>1784</v>
      </c>
      <c r="C1148" s="6">
        <v>3</v>
      </c>
      <c r="D1148" t="str">
        <f t="shared" si="17"/>
        <v>EGAT Pelletizing Plant3</v>
      </c>
      <c r="E1148">
        <v>725357.86</v>
      </c>
      <c r="F1148">
        <v>718104.28299999994</v>
      </c>
      <c r="G1148">
        <v>0</v>
      </c>
      <c r="H1148">
        <v>718104.28300000005</v>
      </c>
    </row>
    <row r="1149" spans="1:8" hidden="1" x14ac:dyDescent="0.3">
      <c r="A1149" s="6" t="s">
        <v>71</v>
      </c>
      <c r="B1149" s="6" t="s">
        <v>1785</v>
      </c>
      <c r="C1149" s="6">
        <v>5</v>
      </c>
      <c r="D1149" t="str">
        <f t="shared" si="17"/>
        <v>EGAT Pelletizing Plant5</v>
      </c>
      <c r="E1149">
        <v>923594.33</v>
      </c>
      <c r="F1149">
        <v>914358.38650000002</v>
      </c>
      <c r="G1149">
        <v>0</v>
      </c>
      <c r="H1149">
        <v>914358.38650000002</v>
      </c>
    </row>
    <row r="1150" spans="1:8" hidden="1" x14ac:dyDescent="0.3">
      <c r="A1150" s="6" t="s">
        <v>1786</v>
      </c>
      <c r="B1150" s="6" t="s">
        <v>1787</v>
      </c>
      <c r="C1150" s="6">
        <v>1</v>
      </c>
      <c r="D1150" t="str">
        <f t="shared" si="17"/>
        <v>El Taameer Axis Expansion1</v>
      </c>
      <c r="E1150">
        <v>490050</v>
      </c>
      <c r="F1150">
        <v>473388.3</v>
      </c>
      <c r="G1150">
        <v>0</v>
      </c>
      <c r="H1150">
        <v>473388.3</v>
      </c>
    </row>
    <row r="1151" spans="1:8" hidden="1" x14ac:dyDescent="0.3">
      <c r="A1151" s="6" t="s">
        <v>1788</v>
      </c>
      <c r="B1151" s="6" t="s">
        <v>1789</v>
      </c>
      <c r="C1151" s="6">
        <v>1</v>
      </c>
      <c r="D1151" t="str">
        <f t="shared" si="17"/>
        <v>Pridge 51</v>
      </c>
      <c r="E1151">
        <v>2500000</v>
      </c>
      <c r="F1151">
        <v>1964967</v>
      </c>
      <c r="G1151">
        <v>0</v>
      </c>
      <c r="H1151">
        <v>1964967</v>
      </c>
    </row>
    <row r="1152" spans="1:8" hidden="1" x14ac:dyDescent="0.3">
      <c r="A1152" s="6" t="s">
        <v>754</v>
      </c>
      <c r="B1152" s="6" t="s">
        <v>1790</v>
      </c>
      <c r="C1152" s="6">
        <v>8</v>
      </c>
      <c r="D1152" t="str">
        <f t="shared" si="17"/>
        <v>Ministries Buildings8</v>
      </c>
      <c r="E1152">
        <v>14605110.029999999</v>
      </c>
      <c r="F1152">
        <v>6152200</v>
      </c>
      <c r="G1152">
        <v>6152200</v>
      </c>
      <c r="H1152">
        <v>12304400</v>
      </c>
    </row>
    <row r="1153" spans="1:8" hidden="1" x14ac:dyDescent="0.3">
      <c r="A1153" s="6" t="s">
        <v>1579</v>
      </c>
      <c r="B1153" s="6" t="s">
        <v>1791</v>
      </c>
      <c r="C1153" s="6">
        <v>6</v>
      </c>
      <c r="D1153" t="str">
        <f t="shared" si="17"/>
        <v>Al Montaza Hotels - Alexandria6</v>
      </c>
      <c r="E1153">
        <v>1120815.3</v>
      </c>
      <c r="F1153">
        <v>1113915.2999999998</v>
      </c>
      <c r="G1153">
        <v>0</v>
      </c>
      <c r="H1153">
        <v>1113915.3</v>
      </c>
    </row>
    <row r="1154" spans="1:8" hidden="1" x14ac:dyDescent="0.3">
      <c r="A1154" s="6" t="s">
        <v>1792</v>
      </c>
      <c r="B1154" s="6" t="s">
        <v>1793</v>
      </c>
      <c r="C1154" s="6">
        <v>12</v>
      </c>
      <c r="D1154" t="str">
        <f t="shared" si="17"/>
        <v>Get Business Complex12</v>
      </c>
      <c r="E1154">
        <v>159042.1</v>
      </c>
      <c r="F1154">
        <v>149499.58000000002</v>
      </c>
      <c r="G1154">
        <v>0</v>
      </c>
      <c r="H1154">
        <v>149499.57999999999</v>
      </c>
    </row>
    <row r="1155" spans="1:8" hidden="1" x14ac:dyDescent="0.3">
      <c r="A1155" s="6" t="s">
        <v>420</v>
      </c>
      <c r="B1155" s="6" t="s">
        <v>1794</v>
      </c>
      <c r="C1155" s="6">
        <v>32</v>
      </c>
      <c r="D1155" t="str">
        <f t="shared" ref="D1155:D1218" si="18">A1155&amp;C1155</f>
        <v>EDNC Retail &amp; Offices Civil32</v>
      </c>
      <c r="E1155">
        <v>17472419.879999999</v>
      </c>
      <c r="F1155">
        <v>19068785.824000001</v>
      </c>
      <c r="G1155">
        <v>0</v>
      </c>
      <c r="H1155">
        <v>19068785.824000001</v>
      </c>
    </row>
    <row r="1156" spans="1:8" hidden="1" x14ac:dyDescent="0.3">
      <c r="A1156" s="6" t="s">
        <v>1795</v>
      </c>
      <c r="B1156" s="6" t="s">
        <v>1796</v>
      </c>
      <c r="C1156" s="6">
        <v>4</v>
      </c>
      <c r="D1156" t="str">
        <f t="shared" si="18"/>
        <v>10th Ramadan Indu Park Plot114</v>
      </c>
      <c r="E1156">
        <v>3650724.08</v>
      </c>
      <c r="F1156">
        <v>0</v>
      </c>
      <c r="G1156">
        <v>574989.04</v>
      </c>
      <c r="H1156">
        <v>574989.04</v>
      </c>
    </row>
    <row r="1157" spans="1:8" hidden="1" x14ac:dyDescent="0.3">
      <c r="A1157" s="6" t="s">
        <v>1797</v>
      </c>
      <c r="B1157" s="6" t="s">
        <v>1798</v>
      </c>
      <c r="C1157" s="6">
        <v>1</v>
      </c>
      <c r="D1157" t="str">
        <f t="shared" si="18"/>
        <v>Ring Road Bridges Project1</v>
      </c>
      <c r="E1157">
        <v>345747.5</v>
      </c>
      <c r="F1157">
        <v>18843.23</v>
      </c>
      <c r="G1157">
        <v>0</v>
      </c>
      <c r="H1157">
        <v>309789.76</v>
      </c>
    </row>
    <row r="1158" spans="1:8" hidden="1" x14ac:dyDescent="0.3">
      <c r="A1158" s="6" t="s">
        <v>1685</v>
      </c>
      <c r="B1158" s="6" t="s">
        <v>1799</v>
      </c>
      <c r="D1158" t="str">
        <f t="shared" si="18"/>
        <v>New Babil 400/132KV GIS Substa</v>
      </c>
      <c r="E1158">
        <v>65899.31</v>
      </c>
      <c r="F1158">
        <v>65899.31</v>
      </c>
      <c r="G1158">
        <v>0</v>
      </c>
      <c r="H1158">
        <v>65899.31</v>
      </c>
    </row>
    <row r="1159" spans="1:8" hidden="1" x14ac:dyDescent="0.3">
      <c r="A1159" s="6" t="s">
        <v>1685</v>
      </c>
      <c r="B1159" s="6" t="s">
        <v>1800</v>
      </c>
      <c r="D1159" t="str">
        <f t="shared" si="18"/>
        <v>New Babil 400/132KV GIS Substa</v>
      </c>
      <c r="E1159">
        <v>234031.6</v>
      </c>
      <c r="F1159">
        <v>234031.6</v>
      </c>
      <c r="G1159">
        <v>0</v>
      </c>
      <c r="H1159">
        <v>234031.6</v>
      </c>
    </row>
    <row r="1160" spans="1:8" hidden="1" x14ac:dyDescent="0.3">
      <c r="A1160" s="6" t="s">
        <v>1060</v>
      </c>
      <c r="B1160" s="6" t="s">
        <v>1801</v>
      </c>
      <c r="D1160" t="str">
        <f t="shared" si="18"/>
        <v>LAYYAH CCPP</v>
      </c>
      <c r="E1160">
        <v>15933480</v>
      </c>
      <c r="F1160">
        <v>12250264</v>
      </c>
      <c r="G1160">
        <v>3683216</v>
      </c>
      <c r="H1160">
        <v>15933480</v>
      </c>
    </row>
    <row r="1161" spans="1:8" hidden="1" x14ac:dyDescent="0.3">
      <c r="A1161" s="6" t="s">
        <v>754</v>
      </c>
      <c r="B1161" s="6" t="s">
        <v>1802</v>
      </c>
      <c r="C1161" s="6">
        <v>8</v>
      </c>
      <c r="D1161" t="str">
        <f t="shared" si="18"/>
        <v>Ministries Buildings8</v>
      </c>
      <c r="E1161">
        <v>11226263.85</v>
      </c>
      <c r="F1161">
        <v>4728860</v>
      </c>
      <c r="G1161">
        <v>4728862.5</v>
      </c>
      <c r="H1161">
        <v>9457722.5</v>
      </c>
    </row>
    <row r="1162" spans="1:8" hidden="1" x14ac:dyDescent="0.3">
      <c r="A1162" s="6" t="s">
        <v>1697</v>
      </c>
      <c r="B1162" s="6" t="s">
        <v>1803</v>
      </c>
      <c r="D1162" t="str">
        <f t="shared" si="18"/>
        <v>Playa Resort</v>
      </c>
      <c r="E1162">
        <v>65139712</v>
      </c>
      <c r="F1162">
        <v>0</v>
      </c>
      <c r="G1162">
        <v>128976629.75999999</v>
      </c>
      <c r="H1162">
        <v>64488314.880000003</v>
      </c>
    </row>
    <row r="1163" spans="1:8" hidden="1" x14ac:dyDescent="0.3">
      <c r="A1163" s="6" t="s">
        <v>89</v>
      </c>
      <c r="B1163" s="6" t="s">
        <v>1804</v>
      </c>
      <c r="C1163" s="6">
        <v>22</v>
      </c>
      <c r="D1163" t="str">
        <f t="shared" si="18"/>
        <v>Sokhna Port Expansion22</v>
      </c>
      <c r="E1163">
        <v>3517168</v>
      </c>
      <c r="F1163">
        <v>2087493.15</v>
      </c>
      <c r="G1163">
        <v>946930</v>
      </c>
      <c r="H1163">
        <v>3034423.15</v>
      </c>
    </row>
    <row r="1164" spans="1:8" hidden="1" x14ac:dyDescent="0.3">
      <c r="A1164" s="6" t="s">
        <v>89</v>
      </c>
      <c r="B1164" s="6" t="s">
        <v>1805</v>
      </c>
      <c r="C1164" s="6">
        <v>3</v>
      </c>
      <c r="D1164" t="str">
        <f t="shared" si="18"/>
        <v>Sokhna Port Expansion3</v>
      </c>
      <c r="E1164">
        <v>83177845.640000001</v>
      </c>
      <c r="F1164">
        <v>55802954.372000001</v>
      </c>
      <c r="G1164">
        <v>17467347.579999998</v>
      </c>
      <c r="H1164">
        <v>73270301.952000007</v>
      </c>
    </row>
    <row r="1165" spans="1:8" hidden="1" x14ac:dyDescent="0.3">
      <c r="A1165" s="6" t="s">
        <v>425</v>
      </c>
      <c r="B1165" s="6" t="s">
        <v>1806</v>
      </c>
      <c r="C1165" s="6">
        <v>2</v>
      </c>
      <c r="D1165" t="str">
        <f t="shared" si="18"/>
        <v>Olympic Multi – Sports Hall2</v>
      </c>
      <c r="E1165">
        <v>42437483</v>
      </c>
      <c r="F1165">
        <v>1103175</v>
      </c>
      <c r="G1165">
        <v>35000000.899999999</v>
      </c>
      <c r="H1165">
        <v>36103175.899999999</v>
      </c>
    </row>
    <row r="1166" spans="1:8" hidden="1" x14ac:dyDescent="0.3">
      <c r="A1166" s="6" t="s">
        <v>412</v>
      </c>
      <c r="B1166" s="6" t="s">
        <v>1807</v>
      </c>
      <c r="C1166" s="6">
        <v>13</v>
      </c>
      <c r="D1166" t="str">
        <f t="shared" si="18"/>
        <v>RING ROAD MARYOTIA EXPANSION13</v>
      </c>
      <c r="E1166">
        <v>53815173.269999996</v>
      </c>
      <c r="F1166">
        <v>41457209.530000001</v>
      </c>
      <c r="G1166">
        <v>4159591.2</v>
      </c>
      <c r="H1166">
        <v>45616800.730000004</v>
      </c>
    </row>
    <row r="1167" spans="1:8" hidden="1" x14ac:dyDescent="0.3">
      <c r="A1167" s="6" t="s">
        <v>1654</v>
      </c>
      <c r="B1167" s="6" t="s">
        <v>1808</v>
      </c>
      <c r="C1167" s="6">
        <v>1</v>
      </c>
      <c r="D1167" t="str">
        <f t="shared" si="18"/>
        <v>seashell Playa1</v>
      </c>
      <c r="E1167">
        <v>70125</v>
      </c>
      <c r="F1167">
        <v>48954.26</v>
      </c>
      <c r="G1167">
        <v>11220</v>
      </c>
      <c r="H1167">
        <v>60174.26</v>
      </c>
    </row>
    <row r="1168" spans="1:8" hidden="1" x14ac:dyDescent="0.3">
      <c r="A1168" s="6" t="s">
        <v>1809</v>
      </c>
      <c r="B1168" s="6" t="s">
        <v>1810</v>
      </c>
      <c r="C1168" s="6">
        <v>4</v>
      </c>
      <c r="D1168" t="str">
        <f t="shared" si="18"/>
        <v>Port Said Grain Storage4</v>
      </c>
      <c r="E1168">
        <v>1039500</v>
      </c>
      <c r="F1168">
        <v>744399.45</v>
      </c>
      <c r="G1168">
        <v>0</v>
      </c>
      <c r="H1168">
        <v>887185.95</v>
      </c>
    </row>
    <row r="1169" spans="1:8" hidden="1" x14ac:dyDescent="0.3">
      <c r="A1169" s="6" t="s">
        <v>1809</v>
      </c>
      <c r="B1169" s="6" t="s">
        <v>1811</v>
      </c>
      <c r="C1169" s="6">
        <v>7</v>
      </c>
      <c r="D1169" t="str">
        <f t="shared" si="18"/>
        <v>Port Said Grain Storage7</v>
      </c>
      <c r="E1169">
        <v>1270500</v>
      </c>
      <c r="F1169">
        <v>833414.09</v>
      </c>
      <c r="G1169">
        <v>0</v>
      </c>
      <c r="H1169">
        <v>875764.93999999983</v>
      </c>
    </row>
    <row r="1170" spans="1:8" hidden="1" x14ac:dyDescent="0.3">
      <c r="A1170" s="6" t="s">
        <v>1797</v>
      </c>
      <c r="B1170" s="6" t="s">
        <v>1812</v>
      </c>
      <c r="C1170" s="6">
        <v>4</v>
      </c>
      <c r="D1170" t="str">
        <f t="shared" si="18"/>
        <v>Ring Road Bridges Project4</v>
      </c>
      <c r="E1170">
        <v>1437004.5</v>
      </c>
      <c r="F1170">
        <v>1296029.3499999999</v>
      </c>
      <c r="G1170">
        <v>0</v>
      </c>
      <c r="H1170">
        <v>1296029.3500000001</v>
      </c>
    </row>
    <row r="1171" spans="1:8" hidden="1" x14ac:dyDescent="0.3">
      <c r="A1171" s="6" t="s">
        <v>847</v>
      </c>
      <c r="B1171" s="6" t="s">
        <v>1813</v>
      </c>
      <c r="D1171" t="str">
        <f t="shared" si="18"/>
        <v>AWEER POWER STATION 'H' Phase</v>
      </c>
      <c r="E1171">
        <v>76984.73</v>
      </c>
      <c r="F1171">
        <v>80833.966499999995</v>
      </c>
      <c r="G1171">
        <v>0</v>
      </c>
      <c r="H1171">
        <v>80833.966499999995</v>
      </c>
    </row>
    <row r="1172" spans="1:8" hidden="1" x14ac:dyDescent="0.3">
      <c r="A1172" s="6" t="s">
        <v>847</v>
      </c>
      <c r="B1172" s="6" t="s">
        <v>1814</v>
      </c>
      <c r="D1172" t="str">
        <f t="shared" si="18"/>
        <v>AWEER POWER STATION 'H' Phase</v>
      </c>
      <c r="E1172">
        <v>177536.41</v>
      </c>
      <c r="F1172">
        <v>186413.23050000001</v>
      </c>
      <c r="G1172">
        <v>0</v>
      </c>
      <c r="H1172">
        <v>186413.23050000001</v>
      </c>
    </row>
    <row r="1173" spans="1:8" hidden="1" x14ac:dyDescent="0.3">
      <c r="A1173" s="6" t="s">
        <v>1692</v>
      </c>
      <c r="B1173" s="6" t="s">
        <v>1815</v>
      </c>
      <c r="D1173" t="str">
        <f t="shared" si="18"/>
        <v>TZ – Offshore E&amp;M Procurement</v>
      </c>
      <c r="E1173">
        <v>33185.279999999999</v>
      </c>
      <c r="F1173">
        <v>26548.22</v>
      </c>
      <c r="G1173">
        <v>6637.06</v>
      </c>
      <c r="H1173">
        <v>33185.279999999999</v>
      </c>
    </row>
    <row r="1174" spans="1:8" hidden="1" x14ac:dyDescent="0.3">
      <c r="A1174" s="6" t="s">
        <v>1692</v>
      </c>
      <c r="B1174" s="6" t="s">
        <v>1816</v>
      </c>
      <c r="D1174" t="str">
        <f t="shared" si="18"/>
        <v>TZ – Offshore E&amp;M Procurement</v>
      </c>
      <c r="E1174">
        <v>80448.149999999994</v>
      </c>
      <c r="F1174">
        <v>68380.929999999993</v>
      </c>
      <c r="G1174">
        <v>12067.22</v>
      </c>
      <c r="H1174">
        <v>80448.149999999994</v>
      </c>
    </row>
    <row r="1175" spans="1:8" hidden="1" x14ac:dyDescent="0.3">
      <c r="A1175" s="6" t="s">
        <v>971</v>
      </c>
      <c r="B1175" s="6" t="s">
        <v>1817</v>
      </c>
      <c r="D1175" t="str">
        <f t="shared" si="18"/>
        <v>Benban 500 K.V / 100 K.M</v>
      </c>
      <c r="E1175">
        <v>15000000</v>
      </c>
      <c r="F1175">
        <v>15000000</v>
      </c>
      <c r="G1175">
        <v>0</v>
      </c>
      <c r="H1175">
        <v>15000000</v>
      </c>
    </row>
    <row r="1176" spans="1:8" hidden="1" x14ac:dyDescent="0.3">
      <c r="A1176" s="6" t="s">
        <v>1786</v>
      </c>
      <c r="B1176" s="6" t="s">
        <v>1818</v>
      </c>
      <c r="C1176" s="6">
        <v>3</v>
      </c>
      <c r="D1176" t="str">
        <f t="shared" si="18"/>
        <v>El Taameer Axis Expansion3</v>
      </c>
      <c r="E1176">
        <v>1404810</v>
      </c>
      <c r="F1176">
        <v>1329632.46</v>
      </c>
      <c r="G1176">
        <v>0</v>
      </c>
      <c r="H1176">
        <v>1329632.46</v>
      </c>
    </row>
    <row r="1177" spans="1:8" hidden="1" x14ac:dyDescent="0.3">
      <c r="A1177" s="6" t="s">
        <v>335</v>
      </c>
      <c r="B1177" s="6" t="s">
        <v>1819</v>
      </c>
      <c r="C1177" s="6">
        <v>10</v>
      </c>
      <c r="D1177" t="str">
        <f t="shared" si="18"/>
        <v>ElSewedy HQ Internal Finishing10</v>
      </c>
      <c r="E1177">
        <v>10645458.949999999</v>
      </c>
      <c r="F1177">
        <v>0</v>
      </c>
      <c r="G1177">
        <v>2838099.58</v>
      </c>
      <c r="H1177">
        <v>10819981.5175</v>
      </c>
    </row>
    <row r="1178" spans="1:8" hidden="1" x14ac:dyDescent="0.3">
      <c r="A1178" s="6" t="s">
        <v>1405</v>
      </c>
      <c r="B1178" s="6" t="s">
        <v>1820</v>
      </c>
      <c r="D1178" t="str">
        <f t="shared" si="18"/>
        <v>Racecores 3092-17 132KV E</v>
      </c>
      <c r="E1178">
        <v>3674.19</v>
      </c>
      <c r="F1178">
        <v>3674.19</v>
      </c>
      <c r="G1178">
        <v>0</v>
      </c>
      <c r="H1178">
        <v>3674.19</v>
      </c>
    </row>
    <row r="1179" spans="1:8" hidden="1" x14ac:dyDescent="0.3">
      <c r="A1179" s="6" t="s">
        <v>1405</v>
      </c>
      <c r="B1179" s="6" t="s">
        <v>1821</v>
      </c>
      <c r="D1179" t="str">
        <f t="shared" si="18"/>
        <v>Racecores 3092-17 132KV E</v>
      </c>
      <c r="E1179">
        <v>3152</v>
      </c>
      <c r="F1179">
        <v>3152</v>
      </c>
      <c r="G1179">
        <v>0</v>
      </c>
      <c r="H1179">
        <v>3152</v>
      </c>
    </row>
    <row r="1180" spans="1:8" hidden="1" x14ac:dyDescent="0.3">
      <c r="A1180" s="6" t="s">
        <v>1071</v>
      </c>
      <c r="B1180" s="6" t="s">
        <v>1822</v>
      </c>
      <c r="C1180" s="6">
        <v>8</v>
      </c>
      <c r="D1180" t="str">
        <f t="shared" si="18"/>
        <v>Nagaa Hamady/Assuit OHTL8</v>
      </c>
      <c r="E1180">
        <v>2306137.06</v>
      </c>
      <c r="F1180">
        <v>1382954.13</v>
      </c>
      <c r="G1180">
        <v>242144.39</v>
      </c>
      <c r="H1180">
        <v>1625098.52</v>
      </c>
    </row>
    <row r="1181" spans="1:8" hidden="1" x14ac:dyDescent="0.3">
      <c r="A1181" s="6" t="s">
        <v>412</v>
      </c>
      <c r="B1181" s="6" t="s">
        <v>1823</v>
      </c>
      <c r="C1181" s="6">
        <v>1</v>
      </c>
      <c r="D1181" t="str">
        <f t="shared" si="18"/>
        <v>RING ROAD MARYOTIA EXPANSION1</v>
      </c>
      <c r="E1181">
        <v>53196756.68</v>
      </c>
      <c r="F1181">
        <v>47818510.6105</v>
      </c>
      <c r="G1181">
        <v>0</v>
      </c>
      <c r="H1181">
        <v>47818510.6105</v>
      </c>
    </row>
    <row r="1182" spans="1:8" hidden="1" x14ac:dyDescent="0.3">
      <c r="A1182" s="6" t="s">
        <v>367</v>
      </c>
      <c r="B1182" s="6" t="s">
        <v>1824</v>
      </c>
      <c r="C1182" s="6">
        <v>23</v>
      </c>
      <c r="D1182" t="str">
        <f t="shared" si="18"/>
        <v>New Giza Teaching Hospital23</v>
      </c>
      <c r="E1182">
        <v>8466924.0999999996</v>
      </c>
      <c r="F1182">
        <v>3527907.892</v>
      </c>
      <c r="G1182">
        <v>2289022.09</v>
      </c>
      <c r="H1182">
        <v>7316929.9819999989</v>
      </c>
    </row>
    <row r="1183" spans="1:8" hidden="1" x14ac:dyDescent="0.3">
      <c r="A1183" s="6" t="s">
        <v>367</v>
      </c>
      <c r="B1183" s="6" t="s">
        <v>1825</v>
      </c>
      <c r="C1183" s="6">
        <v>7</v>
      </c>
      <c r="D1183" t="str">
        <f t="shared" si="18"/>
        <v>New Giza Teaching Hospital7</v>
      </c>
      <c r="E1183">
        <v>20034184.420000002</v>
      </c>
      <c r="F1183">
        <v>13696429.151000001</v>
      </c>
      <c r="G1183">
        <v>1934334.62</v>
      </c>
      <c r="H1183">
        <v>15630763.771</v>
      </c>
    </row>
    <row r="1184" spans="1:8" hidden="1" x14ac:dyDescent="0.3">
      <c r="A1184" s="6" t="s">
        <v>367</v>
      </c>
      <c r="B1184" s="6" t="s">
        <v>1826</v>
      </c>
      <c r="C1184" s="6">
        <v>6</v>
      </c>
      <c r="D1184" t="str">
        <f t="shared" si="18"/>
        <v>New Giza Teaching Hospital6</v>
      </c>
      <c r="E1184">
        <v>21174583.68</v>
      </c>
      <c r="F1184">
        <v>13704613.323999999</v>
      </c>
      <c r="G1184">
        <v>1755133.01</v>
      </c>
      <c r="H1184">
        <v>15459746.334000001</v>
      </c>
    </row>
    <row r="1185" spans="1:8" hidden="1" x14ac:dyDescent="0.3">
      <c r="A1185" s="6" t="s">
        <v>1254</v>
      </c>
      <c r="B1185" s="6" t="s">
        <v>1827</v>
      </c>
      <c r="D1185" t="str">
        <f t="shared" si="18"/>
        <v>Miscellaneous Projects</v>
      </c>
      <c r="E1185">
        <v>40500</v>
      </c>
      <c r="F1185">
        <v>46170</v>
      </c>
      <c r="G1185">
        <v>0</v>
      </c>
      <c r="H1185">
        <v>46170</v>
      </c>
    </row>
    <row r="1186" spans="1:8" hidden="1" x14ac:dyDescent="0.3">
      <c r="A1186" s="6" t="s">
        <v>1828</v>
      </c>
      <c r="B1186" s="6" t="s">
        <v>1829</v>
      </c>
      <c r="C1186" s="6">
        <v>10</v>
      </c>
      <c r="D1186" t="str">
        <f t="shared" si="18"/>
        <v>Egat Rolling Mill no.410</v>
      </c>
      <c r="E1186">
        <v>7998755.0800000001</v>
      </c>
      <c r="F1186">
        <v>6084201.9040000001</v>
      </c>
      <c r="G1186">
        <v>2234503.38</v>
      </c>
      <c r="H1186">
        <v>8318705.284</v>
      </c>
    </row>
    <row r="1187" spans="1:8" hidden="1" x14ac:dyDescent="0.3">
      <c r="A1187" s="6" t="s">
        <v>1828</v>
      </c>
      <c r="B1187" s="6" t="s">
        <v>1830</v>
      </c>
      <c r="C1187" s="6">
        <v>5</v>
      </c>
      <c r="D1187" t="str">
        <f t="shared" si="18"/>
        <v>Egat Rolling Mill no.45</v>
      </c>
      <c r="E1187">
        <v>11462591.689999999</v>
      </c>
      <c r="F1187">
        <v>9293714.7045000009</v>
      </c>
      <c r="G1187">
        <v>2627380.65</v>
      </c>
      <c r="H1187">
        <v>11921095.354499999</v>
      </c>
    </row>
    <row r="1188" spans="1:8" hidden="1" x14ac:dyDescent="0.3">
      <c r="A1188" s="6" t="s">
        <v>1828</v>
      </c>
      <c r="B1188" s="6" t="s">
        <v>1831</v>
      </c>
      <c r="C1188" s="6">
        <v>2</v>
      </c>
      <c r="D1188" t="str">
        <f t="shared" si="18"/>
        <v>Egat Rolling Mill no.42</v>
      </c>
      <c r="E1188">
        <v>14442827.289999999</v>
      </c>
      <c r="F1188">
        <v>12106800.304499999</v>
      </c>
      <c r="G1188">
        <v>2913740.08</v>
      </c>
      <c r="H1188">
        <v>15020540.384500001</v>
      </c>
    </row>
    <row r="1189" spans="1:8" hidden="1" x14ac:dyDescent="0.3">
      <c r="A1189" s="6" t="s">
        <v>318</v>
      </c>
      <c r="B1189" s="6" t="s">
        <v>1832</v>
      </c>
      <c r="C1189" s="6">
        <v>16</v>
      </c>
      <c r="D1189" t="str">
        <f t="shared" si="18"/>
        <v>EGAT Lock &amp; Load16</v>
      </c>
      <c r="E1189">
        <v>1100000</v>
      </c>
      <c r="F1189">
        <v>1134000.01</v>
      </c>
      <c r="G1189">
        <v>9999.99</v>
      </c>
      <c r="H1189">
        <v>1144000</v>
      </c>
    </row>
    <row r="1190" spans="1:8" hidden="1" x14ac:dyDescent="0.3">
      <c r="A1190" s="6" t="s">
        <v>318</v>
      </c>
      <c r="B1190" s="6" t="s">
        <v>1833</v>
      </c>
      <c r="C1190" s="6">
        <v>9</v>
      </c>
      <c r="D1190" t="str">
        <f t="shared" si="18"/>
        <v>EGAT Lock &amp; Load9</v>
      </c>
      <c r="E1190">
        <v>3980460.75</v>
      </c>
      <c r="F1190">
        <v>3741633.0974999997</v>
      </c>
      <c r="G1190">
        <v>398046.08</v>
      </c>
      <c r="H1190">
        <v>4139679.1775000002</v>
      </c>
    </row>
    <row r="1191" spans="1:8" hidden="1" x14ac:dyDescent="0.3">
      <c r="A1191" s="6" t="s">
        <v>318</v>
      </c>
      <c r="B1191" s="6" t="s">
        <v>1834</v>
      </c>
      <c r="C1191" s="6">
        <v>4</v>
      </c>
      <c r="D1191" t="str">
        <f t="shared" si="18"/>
        <v>EGAT Lock &amp; Load4</v>
      </c>
      <c r="E1191">
        <v>879124</v>
      </c>
      <c r="F1191">
        <v>826376.56</v>
      </c>
      <c r="G1191">
        <v>87912.4</v>
      </c>
      <c r="H1191">
        <v>914288.96</v>
      </c>
    </row>
    <row r="1192" spans="1:8" hidden="1" x14ac:dyDescent="0.3">
      <c r="A1192" s="6" t="s">
        <v>1685</v>
      </c>
      <c r="B1192" s="6" t="s">
        <v>1835</v>
      </c>
      <c r="D1192" t="str">
        <f t="shared" si="18"/>
        <v>New Babil 400/132KV GIS Substa</v>
      </c>
      <c r="E1192">
        <v>1644635.27</v>
      </c>
      <c r="F1192">
        <v>1644635.27</v>
      </c>
      <c r="G1192">
        <v>0</v>
      </c>
      <c r="H1192">
        <v>1644635.27</v>
      </c>
    </row>
    <row r="1193" spans="1:8" hidden="1" x14ac:dyDescent="0.3">
      <c r="A1193" s="6" t="s">
        <v>335</v>
      </c>
      <c r="B1193" s="6" t="s">
        <v>1836</v>
      </c>
      <c r="C1193" s="6">
        <v>23</v>
      </c>
      <c r="D1193" t="str">
        <f t="shared" si="18"/>
        <v>ElSewedy HQ Internal Finishing23</v>
      </c>
      <c r="E1193">
        <v>25519032.039999999</v>
      </c>
      <c r="F1193">
        <v>1915761.6529999999</v>
      </c>
      <c r="G1193">
        <v>7296526.3689999999</v>
      </c>
      <c r="H1193">
        <v>12977797.221999999</v>
      </c>
    </row>
    <row r="1194" spans="1:8" hidden="1" x14ac:dyDescent="0.3">
      <c r="A1194" s="6" t="s">
        <v>1720</v>
      </c>
      <c r="B1194" s="6" t="s">
        <v>1837</v>
      </c>
      <c r="C1194" s="6">
        <v>5</v>
      </c>
      <c r="D1194" t="str">
        <f t="shared" si="18"/>
        <v>Ain Sokhna Port Development5</v>
      </c>
      <c r="E1194">
        <v>1262056</v>
      </c>
      <c r="F1194">
        <v>1139198.1200000001</v>
      </c>
      <c r="G1194">
        <v>0</v>
      </c>
      <c r="H1194">
        <v>1139198.1200000001</v>
      </c>
    </row>
    <row r="1195" spans="1:8" hidden="1" x14ac:dyDescent="0.3">
      <c r="A1195" s="6" t="s">
        <v>1396</v>
      </c>
      <c r="B1195" s="6" t="s">
        <v>1838</v>
      </c>
      <c r="C1195" s="6">
        <v>5</v>
      </c>
      <c r="D1195" t="str">
        <f t="shared" si="18"/>
        <v>Cairo-Alex Railway5</v>
      </c>
      <c r="E1195">
        <v>22089260.949999999</v>
      </c>
      <c r="F1195">
        <v>15620324.6875</v>
      </c>
      <c r="G1195">
        <v>2208926.1</v>
      </c>
      <c r="H1195">
        <v>17829250.787500001</v>
      </c>
    </row>
    <row r="1196" spans="1:8" hidden="1" x14ac:dyDescent="0.3">
      <c r="A1196" s="6" t="s">
        <v>1396</v>
      </c>
      <c r="B1196" s="6" t="s">
        <v>1839</v>
      </c>
      <c r="C1196" s="6">
        <v>4</v>
      </c>
      <c r="D1196" t="str">
        <f t="shared" si="18"/>
        <v>Cairo-Alex Railway4</v>
      </c>
      <c r="E1196">
        <v>9667643.8100000005</v>
      </c>
      <c r="F1196">
        <v>6825060.3004999999</v>
      </c>
      <c r="G1196">
        <v>966764.38</v>
      </c>
      <c r="H1196">
        <v>7791824.6804999998</v>
      </c>
    </row>
    <row r="1197" spans="1:8" hidden="1" x14ac:dyDescent="0.3">
      <c r="A1197" s="6" t="s">
        <v>1396</v>
      </c>
      <c r="B1197" s="6" t="s">
        <v>1840</v>
      </c>
      <c r="C1197" s="6">
        <v>1</v>
      </c>
      <c r="D1197" t="str">
        <f t="shared" si="18"/>
        <v>Cairo-Alex Railway1</v>
      </c>
      <c r="E1197">
        <v>7627640.669999999</v>
      </c>
      <c r="F1197">
        <v>5389084.4899999993</v>
      </c>
      <c r="G1197">
        <v>762764.7</v>
      </c>
      <c r="H1197">
        <v>6151849.1900000004</v>
      </c>
    </row>
    <row r="1198" spans="1:8" hidden="1" x14ac:dyDescent="0.3">
      <c r="A1198" s="6" t="s">
        <v>1841</v>
      </c>
      <c r="B1198" s="6" t="s">
        <v>1842</v>
      </c>
      <c r="C1198" s="6">
        <v>3</v>
      </c>
      <c r="D1198" t="str">
        <f t="shared" si="18"/>
        <v>Egyptian Exchange building3</v>
      </c>
      <c r="E1198">
        <v>80683.899999999994</v>
      </c>
      <c r="F1198">
        <v>71445.600000000006</v>
      </c>
      <c r="G1198">
        <v>0</v>
      </c>
      <c r="H1198">
        <v>71445.600000000006</v>
      </c>
    </row>
    <row r="1199" spans="1:8" hidden="1" x14ac:dyDescent="0.3">
      <c r="A1199" s="6" t="s">
        <v>1841</v>
      </c>
      <c r="B1199" s="6" t="s">
        <v>1843</v>
      </c>
      <c r="C1199" s="6">
        <v>1</v>
      </c>
      <c r="D1199" t="str">
        <f t="shared" si="18"/>
        <v>Egyptian Exchange building1</v>
      </c>
      <c r="E1199">
        <v>147272.73000000001</v>
      </c>
      <c r="F1199">
        <v>130009.98999999999</v>
      </c>
      <c r="G1199">
        <v>0</v>
      </c>
      <c r="H1199">
        <v>130009.99</v>
      </c>
    </row>
    <row r="1200" spans="1:8" hidden="1" x14ac:dyDescent="0.3">
      <c r="A1200" s="6" t="s">
        <v>971</v>
      </c>
      <c r="B1200" s="6" t="s">
        <v>1844</v>
      </c>
      <c r="D1200" t="str">
        <f t="shared" si="18"/>
        <v>Benban 500 K.V / 100 K.M</v>
      </c>
      <c r="E1200">
        <v>1145169.3700000001</v>
      </c>
      <c r="F1200">
        <v>964639.99</v>
      </c>
      <c r="G1200">
        <v>180529.38</v>
      </c>
      <c r="H1200">
        <v>1145169.3700000001</v>
      </c>
    </row>
    <row r="1201" spans="1:8" hidden="1" x14ac:dyDescent="0.3">
      <c r="A1201" s="6" t="s">
        <v>519</v>
      </c>
      <c r="B1201" s="6" t="s">
        <v>1845</v>
      </c>
      <c r="D1201" t="str">
        <f t="shared" si="18"/>
        <v>Tamey El-amdeed Substation</v>
      </c>
      <c r="E1201">
        <v>2457951.5499999998</v>
      </c>
      <c r="F1201">
        <v>14135046.530000001</v>
      </c>
      <c r="G1201">
        <v>0</v>
      </c>
      <c r="H1201">
        <v>14135046.529999997</v>
      </c>
    </row>
    <row r="1202" spans="1:8" hidden="1" x14ac:dyDescent="0.3">
      <c r="A1202" s="6" t="s">
        <v>401</v>
      </c>
      <c r="B1202" s="6" t="s">
        <v>1846</v>
      </c>
      <c r="C1202" s="6">
        <v>18</v>
      </c>
      <c r="D1202" t="str">
        <f t="shared" si="18"/>
        <v>Port Said Port Silos18</v>
      </c>
      <c r="E1202">
        <v>7866196.5099999988</v>
      </c>
      <c r="F1202">
        <v>3958149.4004000002</v>
      </c>
      <c r="G1202">
        <v>3786619.65</v>
      </c>
      <c r="H1202">
        <v>7744769.0504000019</v>
      </c>
    </row>
    <row r="1203" spans="1:8" hidden="1" x14ac:dyDescent="0.3">
      <c r="A1203" s="6" t="s">
        <v>401</v>
      </c>
      <c r="B1203" s="6" t="s">
        <v>1847</v>
      </c>
      <c r="C1203" s="6">
        <v>12</v>
      </c>
      <c r="D1203" t="str">
        <f t="shared" si="18"/>
        <v>Port Said Port Silos12</v>
      </c>
      <c r="E1203">
        <v>2086813.53</v>
      </c>
      <c r="F1203">
        <v>1843797.0112000001</v>
      </c>
      <c r="G1203">
        <v>208681.35</v>
      </c>
      <c r="H1203">
        <v>2052478.3611999999</v>
      </c>
    </row>
    <row r="1204" spans="1:8" hidden="1" x14ac:dyDescent="0.3">
      <c r="A1204" s="6" t="s">
        <v>401</v>
      </c>
      <c r="B1204" s="6" t="s">
        <v>1848</v>
      </c>
      <c r="C1204" s="6">
        <v>32</v>
      </c>
      <c r="D1204" t="str">
        <f t="shared" si="18"/>
        <v>Port Said Port Silos32</v>
      </c>
      <c r="E1204">
        <v>3968922.2900000005</v>
      </c>
      <c r="F1204">
        <v>2296974.7655000002</v>
      </c>
      <c r="G1204">
        <v>396892.23</v>
      </c>
      <c r="H1204">
        <v>2693866.9955000002</v>
      </c>
    </row>
    <row r="1205" spans="1:8" hidden="1" x14ac:dyDescent="0.3">
      <c r="A1205" s="6" t="s">
        <v>401</v>
      </c>
      <c r="B1205" s="6" t="s">
        <v>1849</v>
      </c>
      <c r="C1205" s="6">
        <v>3</v>
      </c>
      <c r="D1205" t="str">
        <f t="shared" si="18"/>
        <v>Port Said Port Silos3</v>
      </c>
      <c r="E1205">
        <v>3085091.6300000004</v>
      </c>
      <c r="F1205">
        <v>9231726.9127999991</v>
      </c>
      <c r="G1205">
        <v>1234036.6399999999</v>
      </c>
      <c r="H1205">
        <v>2616440.8881999999</v>
      </c>
    </row>
    <row r="1206" spans="1:8" hidden="1" x14ac:dyDescent="0.3">
      <c r="A1206" s="6" t="s">
        <v>1266</v>
      </c>
      <c r="B1206" s="6" t="s">
        <v>1850</v>
      </c>
      <c r="C1206" s="6">
        <v>3</v>
      </c>
      <c r="D1206" t="str">
        <f t="shared" si="18"/>
        <v>Angola Emergency fast-track3</v>
      </c>
      <c r="E1206">
        <v>13452980.700000001</v>
      </c>
      <c r="F1206">
        <v>8544758.0800000001</v>
      </c>
      <c r="G1206">
        <v>0</v>
      </c>
      <c r="H1206">
        <v>8544758.0800000001</v>
      </c>
    </row>
    <row r="1207" spans="1:8" hidden="1" x14ac:dyDescent="0.3">
      <c r="A1207" s="6" t="s">
        <v>1266</v>
      </c>
      <c r="B1207" s="6" t="s">
        <v>1851</v>
      </c>
      <c r="C1207" s="6">
        <v>8</v>
      </c>
      <c r="D1207" t="str">
        <f t="shared" si="18"/>
        <v>Angola Emergency fast-track8</v>
      </c>
      <c r="E1207">
        <v>630183.71</v>
      </c>
      <c r="F1207">
        <v>349104.59</v>
      </c>
      <c r="G1207">
        <v>0</v>
      </c>
      <c r="H1207">
        <v>349104.59</v>
      </c>
    </row>
    <row r="1208" spans="1:8" hidden="1" x14ac:dyDescent="0.3">
      <c r="A1208" s="6" t="s">
        <v>73</v>
      </c>
      <c r="B1208" s="6" t="s">
        <v>1852</v>
      </c>
      <c r="C1208" s="6">
        <v>7</v>
      </c>
      <c r="D1208" t="str">
        <f t="shared" si="18"/>
        <v>MDF Factory7</v>
      </c>
      <c r="E1208">
        <v>15235053.51</v>
      </c>
      <c r="F1208">
        <v>14452381.0155</v>
      </c>
      <c r="G1208">
        <v>2109738.13</v>
      </c>
      <c r="H1208">
        <v>16562119.145500001</v>
      </c>
    </row>
    <row r="1209" spans="1:8" hidden="1" x14ac:dyDescent="0.3">
      <c r="A1209" s="6" t="s">
        <v>1853</v>
      </c>
      <c r="B1209" s="6" t="s">
        <v>1854</v>
      </c>
      <c r="C1209" s="6">
        <v>3</v>
      </c>
      <c r="D1209" t="str">
        <f t="shared" si="18"/>
        <v>PLAYA ROOF &amp; Wet Areas3</v>
      </c>
      <c r="E1209">
        <v>27985.3</v>
      </c>
      <c r="F1209">
        <v>24014.18</v>
      </c>
      <c r="G1209">
        <v>0</v>
      </c>
      <c r="H1209">
        <v>24014.18</v>
      </c>
    </row>
    <row r="1210" spans="1:8" hidden="1" x14ac:dyDescent="0.3">
      <c r="A1210" s="6" t="s">
        <v>1761</v>
      </c>
      <c r="B1210" s="6" t="s">
        <v>1855</v>
      </c>
      <c r="C1210" s="6">
        <v>5</v>
      </c>
      <c r="D1210" t="str">
        <f t="shared" si="18"/>
        <v>Ain Sokhna Bridge – RME5</v>
      </c>
      <c r="E1210">
        <v>1178375</v>
      </c>
      <c r="F1210">
        <v>929687.14</v>
      </c>
      <c r="G1210">
        <v>0</v>
      </c>
      <c r="H1210">
        <v>1132649.55</v>
      </c>
    </row>
    <row r="1211" spans="1:8" hidden="1" x14ac:dyDescent="0.3">
      <c r="A1211" s="6" t="s">
        <v>1082</v>
      </c>
      <c r="B1211" s="6" t="s">
        <v>1127</v>
      </c>
      <c r="C1211" s="6">
        <v>2</v>
      </c>
      <c r="D1211" t="str">
        <f t="shared" si="18"/>
        <v>Port Saad Industiral zone2</v>
      </c>
      <c r="E1211">
        <v>2861100</v>
      </c>
      <c r="F1211">
        <v>2755239.3</v>
      </c>
      <c r="G1211">
        <v>0</v>
      </c>
      <c r="H1211">
        <v>2755239.3</v>
      </c>
    </row>
    <row r="1212" spans="1:8" hidden="1" x14ac:dyDescent="0.3">
      <c r="A1212" s="6" t="s">
        <v>1761</v>
      </c>
      <c r="B1212" s="6" t="s">
        <v>1856</v>
      </c>
      <c r="C1212" s="6">
        <v>6</v>
      </c>
      <c r="D1212" t="str">
        <f t="shared" si="18"/>
        <v>Ain Sokhna Bridge – RME6</v>
      </c>
      <c r="E1212">
        <v>1633000</v>
      </c>
      <c r="F1212">
        <v>1563825.52</v>
      </c>
      <c r="G1212">
        <v>0</v>
      </c>
      <c r="H1212">
        <v>1566925.7699999998</v>
      </c>
    </row>
    <row r="1213" spans="1:8" hidden="1" x14ac:dyDescent="0.3">
      <c r="A1213" s="6" t="s">
        <v>1828</v>
      </c>
      <c r="B1213" s="6" t="s">
        <v>1857</v>
      </c>
      <c r="C1213" s="6">
        <v>1</v>
      </c>
      <c r="D1213" t="str">
        <f t="shared" si="18"/>
        <v>Egat Rolling Mill no.41</v>
      </c>
      <c r="E1213">
        <v>21476647.489999998</v>
      </c>
      <c r="F1213">
        <v>16966551.524499997</v>
      </c>
      <c r="G1213">
        <v>5369161.8700000001</v>
      </c>
      <c r="H1213">
        <v>22335713.394499999</v>
      </c>
    </row>
    <row r="1214" spans="1:8" hidden="1" x14ac:dyDescent="0.3">
      <c r="A1214" s="6" t="s">
        <v>1858</v>
      </c>
      <c r="B1214" s="6" t="s">
        <v>1859</v>
      </c>
      <c r="C1214" s="6">
        <v>1</v>
      </c>
      <c r="D1214" t="str">
        <f t="shared" si="18"/>
        <v>Port Saeed East - OHTL1</v>
      </c>
      <c r="E1214">
        <v>5342562.5</v>
      </c>
      <c r="F1214">
        <v>3413080</v>
      </c>
      <c r="G1214">
        <v>0</v>
      </c>
      <c r="H1214">
        <v>3413080</v>
      </c>
    </row>
    <row r="1215" spans="1:8" hidden="1" x14ac:dyDescent="0.3">
      <c r="A1215" s="6" t="s">
        <v>1685</v>
      </c>
      <c r="B1215" s="6" t="s">
        <v>1860</v>
      </c>
      <c r="D1215" t="str">
        <f t="shared" si="18"/>
        <v>New Babil 400/132KV GIS Substa</v>
      </c>
      <c r="E1215">
        <v>138115.20000000001</v>
      </c>
      <c r="F1215">
        <v>138115.20000000001</v>
      </c>
      <c r="G1215">
        <v>0</v>
      </c>
      <c r="H1215">
        <v>138115.20000000001</v>
      </c>
    </row>
    <row r="1216" spans="1:8" hidden="1" x14ac:dyDescent="0.3">
      <c r="A1216" s="6" t="s">
        <v>1350</v>
      </c>
      <c r="B1216" s="6" t="s">
        <v>1861</v>
      </c>
      <c r="D1216" t="str">
        <f t="shared" si="18"/>
        <v>Racecores 3092-16 132KV C</v>
      </c>
      <c r="E1216">
        <v>484878.90000000008</v>
      </c>
      <c r="F1216">
        <v>804898.95</v>
      </c>
      <c r="G1216">
        <v>0</v>
      </c>
      <c r="H1216">
        <v>402449.47499999992</v>
      </c>
    </row>
    <row r="1217" spans="1:8" hidden="1" x14ac:dyDescent="0.3">
      <c r="A1217" s="6" t="s">
        <v>73</v>
      </c>
      <c r="B1217" s="6" t="s">
        <v>1862</v>
      </c>
      <c r="C1217" s="6">
        <v>2</v>
      </c>
      <c r="D1217" t="str">
        <f t="shared" si="18"/>
        <v>MDF Factory2</v>
      </c>
      <c r="E1217">
        <v>2969783.71</v>
      </c>
      <c r="F1217">
        <v>2999481.5493999999</v>
      </c>
      <c r="G1217">
        <v>0</v>
      </c>
      <c r="H1217">
        <v>2999481.5493999999</v>
      </c>
    </row>
    <row r="1218" spans="1:8" hidden="1" x14ac:dyDescent="0.3">
      <c r="A1218" s="6" t="s">
        <v>1786</v>
      </c>
      <c r="B1218" s="6" t="s">
        <v>1863</v>
      </c>
      <c r="C1218" s="6">
        <v>4</v>
      </c>
      <c r="D1218" t="str">
        <f t="shared" si="18"/>
        <v>El Taameer Axis Expansion4</v>
      </c>
      <c r="E1218">
        <v>1047618</v>
      </c>
      <c r="F1218">
        <v>1011998.9900000001</v>
      </c>
      <c r="G1218">
        <v>0</v>
      </c>
      <c r="H1218">
        <v>1011998.9899999999</v>
      </c>
    </row>
    <row r="1219" spans="1:8" hidden="1" x14ac:dyDescent="0.3">
      <c r="A1219" s="6" t="s">
        <v>420</v>
      </c>
      <c r="B1219" s="6" t="s">
        <v>1864</v>
      </c>
      <c r="C1219" s="6">
        <v>34</v>
      </c>
      <c r="D1219" t="str">
        <f t="shared" ref="D1219:D1282" si="19">A1219&amp;C1219</f>
        <v>EDNC Retail &amp; Offices Civil34</v>
      </c>
      <c r="E1219">
        <v>4991381.7</v>
      </c>
      <c r="F1219">
        <v>2767127.5549999997</v>
      </c>
      <c r="G1219">
        <v>0</v>
      </c>
      <c r="H1219">
        <v>2767127.5550000002</v>
      </c>
    </row>
    <row r="1220" spans="1:8" hidden="1" x14ac:dyDescent="0.3">
      <c r="A1220" s="6" t="s">
        <v>746</v>
      </c>
      <c r="B1220" s="6" t="s">
        <v>1865</v>
      </c>
      <c r="D1220" t="str">
        <f t="shared" si="19"/>
        <v>SHAT Al ARAB 400/132kV SS</v>
      </c>
      <c r="E1220">
        <v>508993.48</v>
      </c>
      <c r="F1220">
        <v>508993.48000000004</v>
      </c>
      <c r="G1220">
        <v>0</v>
      </c>
      <c r="H1220">
        <v>508993.48</v>
      </c>
    </row>
    <row r="1221" spans="1:8" hidden="1" x14ac:dyDescent="0.3">
      <c r="A1221" s="6" t="s">
        <v>1247</v>
      </c>
      <c r="B1221" s="6" t="s">
        <v>1866</v>
      </c>
      <c r="D1221" t="str">
        <f t="shared" si="19"/>
        <v>SHATRA 400/132kV SS</v>
      </c>
      <c r="E1221">
        <v>4928</v>
      </c>
      <c r="F1221">
        <v>4928</v>
      </c>
      <c r="G1221">
        <v>0</v>
      </c>
      <c r="H1221">
        <v>4928</v>
      </c>
    </row>
    <row r="1222" spans="1:8" hidden="1" x14ac:dyDescent="0.3">
      <c r="A1222" s="6" t="s">
        <v>1278</v>
      </c>
      <c r="B1222" s="6" t="s">
        <v>1867</v>
      </c>
      <c r="D1222" t="str">
        <f t="shared" si="19"/>
        <v>LAYAN Substation</v>
      </c>
      <c r="E1222">
        <v>13800</v>
      </c>
      <c r="F1222">
        <v>14490</v>
      </c>
      <c r="G1222">
        <v>0</v>
      </c>
      <c r="H1222">
        <v>14490</v>
      </c>
    </row>
    <row r="1223" spans="1:8" hidden="1" x14ac:dyDescent="0.3">
      <c r="A1223" s="6" t="s">
        <v>1868</v>
      </c>
      <c r="B1223" s="6" t="s">
        <v>1869</v>
      </c>
      <c r="C1223" s="6">
        <v>1</v>
      </c>
      <c r="D1223" t="str">
        <f t="shared" si="19"/>
        <v>Houd Negaih1</v>
      </c>
      <c r="E1223">
        <v>1956673.81</v>
      </c>
      <c r="F1223">
        <v>1360213</v>
      </c>
      <c r="G1223">
        <v>205450.75</v>
      </c>
      <c r="H1223">
        <v>1565663.75</v>
      </c>
    </row>
    <row r="1224" spans="1:8" hidden="1" x14ac:dyDescent="0.3">
      <c r="A1224" s="6" t="s">
        <v>847</v>
      </c>
      <c r="B1224" s="6" t="s">
        <v>1870</v>
      </c>
      <c r="D1224" t="str">
        <f t="shared" si="19"/>
        <v>AWEER POWER STATION 'H' Phase</v>
      </c>
      <c r="E1224">
        <v>159712.34</v>
      </c>
      <c r="F1224">
        <v>140191.93849999999</v>
      </c>
      <c r="G1224">
        <v>17745.82</v>
      </c>
      <c r="H1224">
        <v>157937.7585</v>
      </c>
    </row>
    <row r="1225" spans="1:8" hidden="1" x14ac:dyDescent="0.3">
      <c r="A1225" s="6" t="s">
        <v>318</v>
      </c>
      <c r="B1225" s="6" t="s">
        <v>1871</v>
      </c>
      <c r="C1225" s="6">
        <v>2</v>
      </c>
      <c r="D1225" t="str">
        <f t="shared" si="19"/>
        <v>EGAT Lock &amp; Load2</v>
      </c>
      <c r="E1225">
        <v>2362059.16</v>
      </c>
      <c r="F1225">
        <v>2220335.608</v>
      </c>
      <c r="G1225">
        <v>236205.92</v>
      </c>
      <c r="H1225">
        <v>2456541.5279999999</v>
      </c>
    </row>
    <row r="1226" spans="1:8" hidden="1" x14ac:dyDescent="0.3">
      <c r="A1226" s="6" t="s">
        <v>1350</v>
      </c>
      <c r="B1226" s="6" t="s">
        <v>1872</v>
      </c>
      <c r="D1226" t="str">
        <f t="shared" si="19"/>
        <v>Racecores 3092-16 132KV C</v>
      </c>
      <c r="E1226">
        <v>2885225.4800022892</v>
      </c>
      <c r="F1226">
        <v>26818170.830000002</v>
      </c>
      <c r="G1226">
        <v>0</v>
      </c>
      <c r="H1226">
        <v>2438015.5299999998</v>
      </c>
    </row>
    <row r="1227" spans="1:8" hidden="1" x14ac:dyDescent="0.3">
      <c r="A1227" s="6" t="s">
        <v>9</v>
      </c>
      <c r="B1227" s="6" t="s">
        <v>1873</v>
      </c>
      <c r="C1227" s="6">
        <v>17</v>
      </c>
      <c r="D1227" t="str">
        <f t="shared" si="19"/>
        <v>Royal City17</v>
      </c>
      <c r="E1227">
        <v>3716185.79</v>
      </c>
      <c r="F1227">
        <v>2058324.5495000002</v>
      </c>
      <c r="G1227">
        <v>0</v>
      </c>
      <c r="H1227">
        <v>2058324.5495000002</v>
      </c>
    </row>
    <row r="1228" spans="1:8" hidden="1" x14ac:dyDescent="0.3">
      <c r="A1228" s="6" t="s">
        <v>847</v>
      </c>
      <c r="B1228" s="6" t="s">
        <v>1874</v>
      </c>
      <c r="D1228" t="str">
        <f t="shared" si="19"/>
        <v>AWEER POWER STATION 'H' Phase</v>
      </c>
      <c r="E1228">
        <v>569423.12</v>
      </c>
      <c r="F1228">
        <v>499826.95</v>
      </c>
      <c r="G1228">
        <v>63269.24</v>
      </c>
      <c r="H1228">
        <v>563096.18999999994</v>
      </c>
    </row>
    <row r="1229" spans="1:8" hidden="1" x14ac:dyDescent="0.3">
      <c r="A1229" s="6" t="s">
        <v>1646</v>
      </c>
      <c r="B1229" s="6" t="s">
        <v>1875</v>
      </c>
      <c r="C1229" s="6">
        <v>2</v>
      </c>
      <c r="D1229" t="str">
        <f t="shared" si="19"/>
        <v>Hosh Essa 220 KV OHTL2</v>
      </c>
      <c r="E1229">
        <v>6276017.6200000001</v>
      </c>
      <c r="F1229">
        <v>3768594.85</v>
      </c>
      <c r="G1229">
        <v>662276.76</v>
      </c>
      <c r="H1229">
        <v>4430871.6100000003</v>
      </c>
    </row>
    <row r="1230" spans="1:8" hidden="1" x14ac:dyDescent="0.3">
      <c r="A1230" s="6" t="s">
        <v>1720</v>
      </c>
      <c r="B1230" s="6" t="s">
        <v>1876</v>
      </c>
      <c r="C1230" s="6">
        <v>8</v>
      </c>
      <c r="D1230" t="str">
        <f t="shared" si="19"/>
        <v>Ain Sokhna Port Development8</v>
      </c>
      <c r="E1230">
        <v>1481544</v>
      </c>
      <c r="F1230">
        <v>1147950.32</v>
      </c>
      <c r="G1230">
        <v>0</v>
      </c>
      <c r="H1230">
        <v>1384041.14</v>
      </c>
    </row>
    <row r="1231" spans="1:8" hidden="1" x14ac:dyDescent="0.3">
      <c r="A1231" s="6" t="s">
        <v>1853</v>
      </c>
      <c r="B1231" s="6" t="s">
        <v>1877</v>
      </c>
      <c r="C1231" s="6">
        <v>5</v>
      </c>
      <c r="D1231" t="str">
        <f t="shared" si="19"/>
        <v>PLAYA ROOF &amp; Wet Areas5</v>
      </c>
      <c r="E1231">
        <v>259426.25</v>
      </c>
      <c r="F1231">
        <v>222613.67</v>
      </c>
      <c r="G1231">
        <v>0</v>
      </c>
      <c r="H1231">
        <v>222613.67</v>
      </c>
    </row>
    <row r="1232" spans="1:8" hidden="1" x14ac:dyDescent="0.3">
      <c r="A1232" s="6" t="s">
        <v>1697</v>
      </c>
      <c r="B1232" s="6" t="s">
        <v>1878</v>
      </c>
      <c r="D1232" t="str">
        <f t="shared" si="19"/>
        <v>Playa Resort</v>
      </c>
      <c r="E1232">
        <v>127114464</v>
      </c>
      <c r="F1232">
        <v>0</v>
      </c>
      <c r="G1232">
        <v>246119024.40000001</v>
      </c>
      <c r="H1232">
        <v>123059512.2</v>
      </c>
    </row>
    <row r="1233" spans="1:8" hidden="1" x14ac:dyDescent="0.3">
      <c r="A1233" s="6" t="s">
        <v>1350</v>
      </c>
      <c r="B1233" s="6" t="s">
        <v>1879</v>
      </c>
      <c r="D1233" t="str">
        <f t="shared" si="19"/>
        <v>Racecores 3092-16 132KV C</v>
      </c>
      <c r="E1233">
        <v>13800</v>
      </c>
      <c r="F1233">
        <v>14490</v>
      </c>
      <c r="G1233">
        <v>0</v>
      </c>
      <c r="H1233">
        <v>14490</v>
      </c>
    </row>
    <row r="1234" spans="1:8" hidden="1" x14ac:dyDescent="0.3">
      <c r="A1234" s="6" t="s">
        <v>1750</v>
      </c>
      <c r="B1234" s="6" t="s">
        <v>1880</v>
      </c>
      <c r="D1234" t="str">
        <f t="shared" si="19"/>
        <v>158E/2019 33kv Project</v>
      </c>
      <c r="E1234">
        <v>0</v>
      </c>
      <c r="F1234">
        <v>-33940</v>
      </c>
      <c r="G1234">
        <v>0</v>
      </c>
      <c r="H1234">
        <v>-33940</v>
      </c>
    </row>
    <row r="1235" spans="1:8" hidden="1" x14ac:dyDescent="0.3">
      <c r="A1235" s="6" t="s">
        <v>71</v>
      </c>
      <c r="B1235" s="6" t="s">
        <v>1881</v>
      </c>
      <c r="C1235" s="6">
        <v>9</v>
      </c>
      <c r="D1235" t="str">
        <f t="shared" si="19"/>
        <v>EGAT Pelletizing Plant9</v>
      </c>
      <c r="E1235">
        <v>930000</v>
      </c>
      <c r="F1235">
        <v>920700</v>
      </c>
      <c r="G1235">
        <v>0</v>
      </c>
      <c r="H1235">
        <v>920700</v>
      </c>
    </row>
    <row r="1236" spans="1:8" hidden="1" x14ac:dyDescent="0.3">
      <c r="A1236" s="6" t="s">
        <v>73</v>
      </c>
      <c r="B1236" s="6" t="s">
        <v>1882</v>
      </c>
      <c r="C1236" s="6">
        <v>12</v>
      </c>
      <c r="D1236" t="str">
        <f t="shared" si="19"/>
        <v>MDF Factory12</v>
      </c>
      <c r="E1236">
        <v>35128478.149999999</v>
      </c>
      <c r="F1236">
        <v>25430949.477499999</v>
      </c>
      <c r="G1236">
        <v>4011840.31</v>
      </c>
      <c r="H1236">
        <v>29442789.787500001</v>
      </c>
    </row>
    <row r="1237" spans="1:8" hidden="1" x14ac:dyDescent="0.3">
      <c r="A1237" s="6" t="s">
        <v>393</v>
      </c>
      <c r="B1237" s="6" t="s">
        <v>1883</v>
      </c>
      <c r="C1237" s="6">
        <v>38</v>
      </c>
      <c r="D1237" t="str">
        <f t="shared" si="19"/>
        <v>EMAAR-Pkg#162/163- Marassi38</v>
      </c>
      <c r="E1237">
        <v>113074931.25</v>
      </c>
      <c r="F1237">
        <v>46024929.671000004</v>
      </c>
      <c r="G1237">
        <v>44314466.390000001</v>
      </c>
      <c r="H1237">
        <v>90339396.061000004</v>
      </c>
    </row>
    <row r="1238" spans="1:8" hidden="1" x14ac:dyDescent="0.3">
      <c r="A1238" s="6" t="s">
        <v>1316</v>
      </c>
      <c r="B1238" s="6" t="s">
        <v>1884</v>
      </c>
      <c r="C1238" s="6">
        <v>11</v>
      </c>
      <c r="D1238" t="str">
        <f t="shared" si="19"/>
        <v>Suez Gulf/S4 - 500KV OHTL11</v>
      </c>
      <c r="E1238">
        <v>243376.33</v>
      </c>
      <c r="F1238">
        <v>72921.11</v>
      </c>
      <c r="G1238">
        <v>0</v>
      </c>
      <c r="H1238">
        <v>72921.11</v>
      </c>
    </row>
    <row r="1239" spans="1:8" hidden="1" x14ac:dyDescent="0.3">
      <c r="A1239" s="6" t="s">
        <v>1316</v>
      </c>
      <c r="B1239" s="6" t="s">
        <v>1885</v>
      </c>
      <c r="C1239" s="6">
        <v>16</v>
      </c>
      <c r="D1239" t="str">
        <f t="shared" si="19"/>
        <v>Suez Gulf/S4 - 500KV OHTL16</v>
      </c>
      <c r="E1239">
        <v>192316.29</v>
      </c>
      <c r="F1239">
        <v>76135.360000000001</v>
      </c>
      <c r="G1239">
        <v>0</v>
      </c>
      <c r="H1239">
        <v>76135.360000000001</v>
      </c>
    </row>
    <row r="1240" spans="1:8" hidden="1" x14ac:dyDescent="0.3">
      <c r="A1240" s="6" t="s">
        <v>1692</v>
      </c>
      <c r="B1240" s="6" t="s">
        <v>1886</v>
      </c>
      <c r="D1240" t="str">
        <f t="shared" si="19"/>
        <v>TZ – Offshore E&amp;M Procurement</v>
      </c>
      <c r="E1240">
        <v>3038500.01</v>
      </c>
      <c r="F1240">
        <v>2126950.0099999998</v>
      </c>
      <c r="G1240">
        <v>303850</v>
      </c>
      <c r="H1240">
        <v>2430800.0099999998</v>
      </c>
    </row>
    <row r="1241" spans="1:8" hidden="1" x14ac:dyDescent="0.3">
      <c r="A1241" s="6" t="s">
        <v>847</v>
      </c>
      <c r="B1241" s="6" t="s">
        <v>1887</v>
      </c>
      <c r="D1241" t="str">
        <f t="shared" si="19"/>
        <v>AWEER POWER STATION 'H' Phase</v>
      </c>
      <c r="E1241">
        <v>2044317.83</v>
      </c>
      <c r="F1241">
        <v>1794456.76</v>
      </c>
      <c r="G1241">
        <v>227146.43</v>
      </c>
      <c r="H1241">
        <v>2021603.19</v>
      </c>
    </row>
    <row r="1242" spans="1:8" hidden="1" x14ac:dyDescent="0.3">
      <c r="A1242" s="6" t="s">
        <v>1888</v>
      </c>
      <c r="B1242" s="6" t="s">
        <v>1889</v>
      </c>
      <c r="C1242" s="6">
        <v>5</v>
      </c>
      <c r="D1242" t="str">
        <f t="shared" si="19"/>
        <v>Luxor North Axis Bridge5</v>
      </c>
      <c r="E1242">
        <v>1696950</v>
      </c>
      <c r="F1242">
        <v>1646041.5</v>
      </c>
      <c r="G1242">
        <v>0</v>
      </c>
      <c r="H1242">
        <v>1646041.5</v>
      </c>
    </row>
    <row r="1243" spans="1:8" hidden="1" x14ac:dyDescent="0.3">
      <c r="A1243" s="6" t="s">
        <v>73</v>
      </c>
      <c r="B1243" s="6" t="s">
        <v>1890</v>
      </c>
      <c r="C1243" s="6">
        <v>22</v>
      </c>
      <c r="D1243" t="str">
        <f t="shared" si="19"/>
        <v>MDF Factory22</v>
      </c>
      <c r="E1243">
        <v>9440396.8300000001</v>
      </c>
      <c r="F1243">
        <v>9131113.5914999992</v>
      </c>
      <c r="G1243">
        <v>875083.18</v>
      </c>
      <c r="H1243">
        <v>10006196.771500001</v>
      </c>
    </row>
    <row r="1244" spans="1:8" hidden="1" x14ac:dyDescent="0.3">
      <c r="A1244" s="6" t="s">
        <v>1060</v>
      </c>
      <c r="B1244" s="6" t="s">
        <v>1891</v>
      </c>
      <c r="D1244" t="str">
        <f t="shared" si="19"/>
        <v>LAYYAH CCPP</v>
      </c>
      <c r="E1244">
        <v>14441700</v>
      </c>
      <c r="F1244">
        <v>12253402</v>
      </c>
      <c r="G1244">
        <v>2188298</v>
      </c>
      <c r="H1244">
        <v>14441700</v>
      </c>
    </row>
    <row r="1245" spans="1:8" hidden="1" x14ac:dyDescent="0.3">
      <c r="A1245" s="6" t="s">
        <v>73</v>
      </c>
      <c r="B1245" s="6" t="s">
        <v>1892</v>
      </c>
      <c r="C1245" s="6">
        <v>41</v>
      </c>
      <c r="D1245" t="str">
        <f t="shared" si="19"/>
        <v>MDF Factory41</v>
      </c>
      <c r="E1245">
        <v>12031521.119999999</v>
      </c>
      <c r="F1245">
        <v>7229637.5347999996</v>
      </c>
      <c r="G1245">
        <v>4743990.95</v>
      </c>
      <c r="H1245">
        <v>11973628.484800002</v>
      </c>
    </row>
    <row r="1246" spans="1:8" hidden="1" x14ac:dyDescent="0.3">
      <c r="A1246" s="6" t="s">
        <v>73</v>
      </c>
      <c r="B1246" s="6" t="s">
        <v>1893</v>
      </c>
      <c r="C1246" s="6">
        <v>17</v>
      </c>
      <c r="D1246" t="str">
        <f t="shared" si="19"/>
        <v>MDF Factory17</v>
      </c>
      <c r="E1246">
        <v>12397151.01</v>
      </c>
      <c r="F1246">
        <v>13200508.7005</v>
      </c>
      <c r="G1246">
        <v>1846776.7999999998</v>
      </c>
      <c r="H1246">
        <v>15047285.500499999</v>
      </c>
    </row>
    <row r="1247" spans="1:8" hidden="1" x14ac:dyDescent="0.3">
      <c r="A1247" s="6" t="s">
        <v>1699</v>
      </c>
      <c r="B1247" s="6" t="s">
        <v>1894</v>
      </c>
      <c r="C1247" s="6">
        <v>6</v>
      </c>
      <c r="D1247" t="str">
        <f t="shared" si="19"/>
        <v>East Owainat 5 LOTS6</v>
      </c>
      <c r="E1247">
        <v>31589348.530000001</v>
      </c>
      <c r="F1247">
        <v>12888446.170000002</v>
      </c>
      <c r="G1247">
        <v>16584407.98</v>
      </c>
      <c r="H1247">
        <v>29472854.149999995</v>
      </c>
    </row>
    <row r="1248" spans="1:8" hidden="1" x14ac:dyDescent="0.3">
      <c r="A1248" s="6" t="s">
        <v>1853</v>
      </c>
      <c r="B1248" s="6" t="s">
        <v>1895</v>
      </c>
      <c r="C1248" s="6">
        <v>7</v>
      </c>
      <c r="D1248" t="str">
        <f t="shared" si="19"/>
        <v>PLAYA ROOF &amp; Wet Areas7</v>
      </c>
      <c r="E1248">
        <v>157743.65</v>
      </c>
      <c r="F1248">
        <v>95534.819999999992</v>
      </c>
      <c r="G1248">
        <v>0</v>
      </c>
      <c r="H1248">
        <v>95534.82</v>
      </c>
    </row>
    <row r="1249" spans="1:8" hidden="1" x14ac:dyDescent="0.3">
      <c r="A1249" s="6" t="s">
        <v>1405</v>
      </c>
      <c r="B1249" s="6" t="s">
        <v>1896</v>
      </c>
      <c r="D1249" t="str">
        <f t="shared" si="19"/>
        <v>Racecores 3092-17 132KV E</v>
      </c>
      <c r="E1249">
        <v>51311.144999999997</v>
      </c>
      <c r="F1249">
        <v>127764.71999999999</v>
      </c>
      <c r="G1249">
        <v>0</v>
      </c>
      <c r="H1249">
        <v>42588.24</v>
      </c>
    </row>
    <row r="1250" spans="1:8" hidden="1" x14ac:dyDescent="0.3">
      <c r="A1250" s="6" t="s">
        <v>339</v>
      </c>
      <c r="B1250" s="6" t="s">
        <v>1897</v>
      </c>
      <c r="C1250" s="6">
        <v>14</v>
      </c>
      <c r="D1250" t="str">
        <f t="shared" si="19"/>
        <v>IKEA Extension MoA14</v>
      </c>
      <c r="E1250">
        <v>10453317.840000002</v>
      </c>
      <c r="F1250">
        <v>20582119.900000002</v>
      </c>
      <c r="G1250">
        <v>0</v>
      </c>
      <c r="H1250">
        <v>20582119.900000002</v>
      </c>
    </row>
    <row r="1251" spans="1:8" hidden="1" x14ac:dyDescent="0.3">
      <c r="A1251" s="6" t="s">
        <v>1697</v>
      </c>
      <c r="B1251" s="6" t="s">
        <v>1898</v>
      </c>
      <c r="D1251" t="str">
        <f t="shared" si="19"/>
        <v>Playa Resort</v>
      </c>
      <c r="E1251">
        <v>260936078</v>
      </c>
      <c r="F1251">
        <v>30000000</v>
      </c>
      <c r="G1251">
        <v>475224433.80000007</v>
      </c>
      <c r="H1251">
        <v>252612216.90000007</v>
      </c>
    </row>
    <row r="1252" spans="1:8" hidden="1" x14ac:dyDescent="0.3">
      <c r="A1252" s="6" t="s">
        <v>89</v>
      </c>
      <c r="B1252" s="6" t="s">
        <v>1899</v>
      </c>
      <c r="C1252" s="6">
        <v>1</v>
      </c>
      <c r="D1252" t="str">
        <f t="shared" si="19"/>
        <v>Sokhna Port Expansion1</v>
      </c>
      <c r="E1252">
        <v>26869010.859999999</v>
      </c>
      <c r="F1252">
        <v>16602157.843</v>
      </c>
      <c r="G1252">
        <v>5642492.2800000003</v>
      </c>
      <c r="H1252">
        <v>22244650.123</v>
      </c>
    </row>
    <row r="1253" spans="1:8" hidden="1" x14ac:dyDescent="0.3">
      <c r="A1253" s="6" t="s">
        <v>425</v>
      </c>
      <c r="B1253" s="6" t="s">
        <v>1900</v>
      </c>
      <c r="C1253" s="6">
        <v>1</v>
      </c>
      <c r="D1253" t="str">
        <f t="shared" si="19"/>
        <v>Olympic Multi – Sports Hall1</v>
      </c>
      <c r="E1253">
        <v>127782862.01000001</v>
      </c>
      <c r="F1253">
        <v>21998170</v>
      </c>
      <c r="G1253">
        <v>84159086.650000006</v>
      </c>
      <c r="H1253">
        <v>106157256.65000001</v>
      </c>
    </row>
    <row r="1254" spans="1:8" hidden="1" x14ac:dyDescent="0.3">
      <c r="A1254" s="6" t="s">
        <v>956</v>
      </c>
      <c r="B1254" s="6" t="s">
        <v>1901</v>
      </c>
      <c r="C1254" s="6">
        <v>2</v>
      </c>
      <c r="D1254" t="str">
        <f t="shared" si="19"/>
        <v>Air Defense College2</v>
      </c>
      <c r="E1254">
        <v>43054725.700000003</v>
      </c>
      <c r="F1254">
        <v>5061464.99</v>
      </c>
      <c r="G1254">
        <v>15184410</v>
      </c>
      <c r="H1254">
        <v>36435094.990000002</v>
      </c>
    </row>
    <row r="1255" spans="1:8" hidden="1" x14ac:dyDescent="0.3">
      <c r="A1255" s="6" t="s">
        <v>1637</v>
      </c>
      <c r="B1255" s="6" t="s">
        <v>1902</v>
      </c>
      <c r="C1255" s="6">
        <v>3</v>
      </c>
      <c r="D1255" t="str">
        <f t="shared" si="19"/>
        <v>October Dry Port3</v>
      </c>
      <c r="E1255">
        <v>8842219.4499999993</v>
      </c>
      <c r="F1255">
        <v>3831410.7</v>
      </c>
      <c r="G1255">
        <v>2321082.61</v>
      </c>
      <c r="H1255">
        <v>6152493.3099999996</v>
      </c>
    </row>
    <row r="1256" spans="1:8" hidden="1" x14ac:dyDescent="0.3">
      <c r="A1256" s="6" t="s">
        <v>295</v>
      </c>
      <c r="B1256" s="6" t="s">
        <v>1903</v>
      </c>
      <c r="C1256" s="6">
        <v>14</v>
      </c>
      <c r="D1256" t="str">
        <f t="shared" si="19"/>
        <v>Waldorf Astoria Cairo14</v>
      </c>
      <c r="E1256">
        <v>13597376.25</v>
      </c>
      <c r="F1256">
        <v>6216098</v>
      </c>
      <c r="G1256">
        <v>6350420.2000000002</v>
      </c>
      <c r="H1256">
        <v>12566518.199999999</v>
      </c>
    </row>
    <row r="1257" spans="1:8" hidden="1" x14ac:dyDescent="0.3">
      <c r="A1257" s="6" t="s">
        <v>295</v>
      </c>
      <c r="B1257" s="6" t="s">
        <v>1904</v>
      </c>
      <c r="C1257" s="6">
        <v>13</v>
      </c>
      <c r="D1257" t="str">
        <f t="shared" si="19"/>
        <v>Waldorf Astoria Cairo13</v>
      </c>
      <c r="E1257">
        <v>11273556.710000001</v>
      </c>
      <c r="F1257">
        <v>5389256</v>
      </c>
      <c r="G1257">
        <v>5505974.6500000004</v>
      </c>
      <c r="H1257">
        <v>10895230.65</v>
      </c>
    </row>
    <row r="1258" spans="1:8" hidden="1" x14ac:dyDescent="0.3">
      <c r="A1258" s="6" t="s">
        <v>295</v>
      </c>
      <c r="B1258" s="6" t="s">
        <v>1905</v>
      </c>
      <c r="C1258" s="6">
        <v>11</v>
      </c>
      <c r="D1258" t="str">
        <f t="shared" si="19"/>
        <v>Waldorf Astoria Cairo11</v>
      </c>
      <c r="E1258">
        <v>22454296.859999999</v>
      </c>
      <c r="F1258">
        <v>10757000</v>
      </c>
      <c r="G1258">
        <v>11695677.26</v>
      </c>
      <c r="H1258">
        <v>22452677.260000002</v>
      </c>
    </row>
    <row r="1259" spans="1:8" hidden="1" x14ac:dyDescent="0.3">
      <c r="A1259" s="6" t="s">
        <v>1685</v>
      </c>
      <c r="B1259" s="6" t="s">
        <v>1906</v>
      </c>
      <c r="D1259" t="str">
        <f t="shared" si="19"/>
        <v>New Babil 400/132KV GIS Substa</v>
      </c>
      <c r="E1259">
        <v>2062842.53</v>
      </c>
      <c r="F1259">
        <v>2062842.53</v>
      </c>
      <c r="G1259">
        <v>0</v>
      </c>
      <c r="H1259">
        <v>2062842.53</v>
      </c>
    </row>
    <row r="1260" spans="1:8" hidden="1" x14ac:dyDescent="0.3">
      <c r="A1260" s="6" t="s">
        <v>335</v>
      </c>
      <c r="B1260" s="6" t="s">
        <v>1907</v>
      </c>
      <c r="C1260" s="6">
        <v>14</v>
      </c>
      <c r="D1260" t="str">
        <f t="shared" si="19"/>
        <v>ElSewedy HQ Internal Finishing14</v>
      </c>
      <c r="E1260">
        <v>227373.9</v>
      </c>
      <c r="F1260">
        <v>93658.425000000003</v>
      </c>
      <c r="G1260">
        <v>125227.8</v>
      </c>
      <c r="H1260">
        <v>218886.22500000001</v>
      </c>
    </row>
    <row r="1261" spans="1:8" hidden="1" x14ac:dyDescent="0.3">
      <c r="A1261" s="6" t="s">
        <v>393</v>
      </c>
      <c r="B1261" s="6" t="s">
        <v>1908</v>
      </c>
      <c r="C1261" s="6">
        <v>26</v>
      </c>
      <c r="D1261" t="str">
        <f t="shared" si="19"/>
        <v>EMAAR-Pkg#162/163- Marassi26</v>
      </c>
      <c r="E1261">
        <v>1329766.23</v>
      </c>
      <c r="F1261">
        <v>2043641.8814999999</v>
      </c>
      <c r="G1261">
        <v>245784.77</v>
      </c>
      <c r="H1261">
        <v>2289426.6515000002</v>
      </c>
    </row>
    <row r="1262" spans="1:8" hidden="1" x14ac:dyDescent="0.3">
      <c r="A1262" s="6" t="s">
        <v>393</v>
      </c>
      <c r="B1262" s="6" t="s">
        <v>1909</v>
      </c>
      <c r="C1262" s="6">
        <v>30</v>
      </c>
      <c r="D1262" t="str">
        <f t="shared" si="19"/>
        <v>EMAAR-Pkg#162/163- Marassi30</v>
      </c>
      <c r="E1262">
        <v>18828872.420000002</v>
      </c>
      <c r="F1262">
        <v>11954931.111</v>
      </c>
      <c r="G1262">
        <v>2185712.29</v>
      </c>
      <c r="H1262">
        <v>14140643.401000001</v>
      </c>
    </row>
    <row r="1263" spans="1:8" hidden="1" x14ac:dyDescent="0.3">
      <c r="A1263" s="6" t="s">
        <v>363</v>
      </c>
      <c r="B1263" s="6" t="s">
        <v>1910</v>
      </c>
      <c r="C1263" s="6">
        <v>10</v>
      </c>
      <c r="D1263" t="str">
        <f t="shared" si="19"/>
        <v>Mivida BP#18910</v>
      </c>
      <c r="E1263">
        <v>29038558.460000001</v>
      </c>
      <c r="F1263">
        <v>23647399.753000002</v>
      </c>
      <c r="G1263">
        <v>4548578.7</v>
      </c>
      <c r="H1263">
        <v>28195978.453000002</v>
      </c>
    </row>
    <row r="1264" spans="1:8" hidden="1" x14ac:dyDescent="0.3">
      <c r="A1264" s="6" t="s">
        <v>363</v>
      </c>
      <c r="B1264" s="6" t="s">
        <v>1911</v>
      </c>
      <c r="C1264" s="6">
        <v>16</v>
      </c>
      <c r="D1264" t="str">
        <f t="shared" si="19"/>
        <v>Mivida BP#18916</v>
      </c>
      <c r="E1264">
        <v>24459783.780000001</v>
      </c>
      <c r="F1264">
        <v>22512171.879000001</v>
      </c>
      <c r="G1264">
        <v>6258221.7699999996</v>
      </c>
      <c r="H1264">
        <v>28770393.649</v>
      </c>
    </row>
    <row r="1265" spans="1:8" hidden="1" x14ac:dyDescent="0.3">
      <c r="A1265" s="6" t="s">
        <v>363</v>
      </c>
      <c r="B1265" s="6" t="s">
        <v>1912</v>
      </c>
      <c r="C1265" s="6">
        <v>13</v>
      </c>
      <c r="D1265" t="str">
        <f t="shared" si="19"/>
        <v>Mivida BP#18913</v>
      </c>
      <c r="E1265">
        <v>16636045.76</v>
      </c>
      <c r="F1265">
        <v>53623446.997999996</v>
      </c>
      <c r="G1265">
        <v>6413031.96</v>
      </c>
      <c r="H1265">
        <v>60036478.957999997</v>
      </c>
    </row>
    <row r="1266" spans="1:8" hidden="1" x14ac:dyDescent="0.3">
      <c r="A1266" s="6" t="s">
        <v>363</v>
      </c>
      <c r="B1266" s="6" t="s">
        <v>1913</v>
      </c>
      <c r="C1266" s="6">
        <v>8</v>
      </c>
      <c r="D1266" t="str">
        <f t="shared" si="19"/>
        <v>Mivida BP#1898</v>
      </c>
      <c r="E1266">
        <v>80364676.810000002</v>
      </c>
      <c r="F1266">
        <v>66596247.207500003</v>
      </c>
      <c r="G1266">
        <v>8059948.8399999999</v>
      </c>
      <c r="H1266">
        <v>74656196.047499999</v>
      </c>
    </row>
    <row r="1267" spans="1:8" hidden="1" x14ac:dyDescent="0.3">
      <c r="A1267" s="6" t="s">
        <v>516</v>
      </c>
      <c r="B1267" s="6" t="s">
        <v>1914</v>
      </c>
      <c r="C1267" s="6">
        <v>27</v>
      </c>
      <c r="D1267" t="str">
        <f t="shared" si="19"/>
        <v>Ismailiya East Substation27</v>
      </c>
      <c r="E1267">
        <v>395246</v>
      </c>
      <c r="F1267">
        <v>10729225.460000001</v>
      </c>
      <c r="G1267">
        <v>0</v>
      </c>
      <c r="H1267">
        <v>10729225.460000001</v>
      </c>
    </row>
    <row r="1268" spans="1:8" hidden="1" x14ac:dyDescent="0.3">
      <c r="A1268" s="6" t="s">
        <v>367</v>
      </c>
      <c r="B1268" s="6" t="s">
        <v>1915</v>
      </c>
      <c r="C1268" s="6">
        <v>4</v>
      </c>
      <c r="D1268" t="str">
        <f t="shared" si="19"/>
        <v>New Giza Teaching Hospital4</v>
      </c>
      <c r="E1268">
        <v>36077726.420000002</v>
      </c>
      <c r="F1268">
        <v>27335611.780999999</v>
      </c>
      <c r="G1268">
        <v>5103959.99</v>
      </c>
      <c r="H1268">
        <v>32439571.771000002</v>
      </c>
    </row>
    <row r="1269" spans="1:8" hidden="1" x14ac:dyDescent="0.3">
      <c r="A1269" s="6" t="s">
        <v>1916</v>
      </c>
      <c r="B1269" s="6" t="s">
        <v>1917</v>
      </c>
      <c r="C1269" s="6">
        <v>3</v>
      </c>
      <c r="D1269" t="str">
        <f t="shared" si="19"/>
        <v>Abou Ghaleb Bridge3</v>
      </c>
      <c r="E1269">
        <v>3122399.3</v>
      </c>
      <c r="F1269">
        <v>2053971.909</v>
      </c>
      <c r="G1269">
        <v>0</v>
      </c>
      <c r="H1269">
        <v>2053971.909</v>
      </c>
    </row>
    <row r="1270" spans="1:8" hidden="1" x14ac:dyDescent="0.3">
      <c r="A1270" s="6" t="s">
        <v>335</v>
      </c>
      <c r="B1270" s="6" t="s">
        <v>1918</v>
      </c>
      <c r="C1270" s="6">
        <v>14</v>
      </c>
      <c r="D1270" t="str">
        <f t="shared" si="19"/>
        <v>ElSewedy HQ Internal Finishing14</v>
      </c>
      <c r="E1270">
        <v>15184089.24</v>
      </c>
      <c r="F1270">
        <v>1654906.5120000001</v>
      </c>
      <c r="G1270">
        <v>5800933.2000000002</v>
      </c>
      <c r="H1270">
        <v>11887191.492000001</v>
      </c>
    </row>
    <row r="1271" spans="1:8" hidden="1" x14ac:dyDescent="0.3">
      <c r="A1271" s="6" t="s">
        <v>453</v>
      </c>
      <c r="B1271" s="6" t="s">
        <v>1919</v>
      </c>
      <c r="C1271" s="6">
        <v>4988</v>
      </c>
      <c r="D1271" t="str">
        <f t="shared" si="19"/>
        <v>Kuwait4988</v>
      </c>
      <c r="E1271">
        <v>39217</v>
      </c>
      <c r="F1271">
        <v>37256.15</v>
      </c>
      <c r="G1271">
        <v>0</v>
      </c>
      <c r="H1271">
        <v>37256.15</v>
      </c>
    </row>
    <row r="1272" spans="1:8" hidden="1" x14ac:dyDescent="0.3">
      <c r="A1272" s="6" t="s">
        <v>1720</v>
      </c>
      <c r="B1272" s="6" t="s">
        <v>1920</v>
      </c>
      <c r="C1272" s="6">
        <v>10</v>
      </c>
      <c r="D1272" t="str">
        <f t="shared" si="19"/>
        <v>Ain Sokhna Port Development10</v>
      </c>
      <c r="E1272">
        <v>548720</v>
      </c>
      <c r="F1272">
        <v>409779.02</v>
      </c>
      <c r="G1272">
        <v>0</v>
      </c>
      <c r="H1272">
        <v>512223.77</v>
      </c>
    </row>
    <row r="1273" spans="1:8" hidden="1" x14ac:dyDescent="0.3">
      <c r="A1273" s="6" t="s">
        <v>1720</v>
      </c>
      <c r="B1273" s="6" t="s">
        <v>1921</v>
      </c>
      <c r="C1273" s="6">
        <v>13</v>
      </c>
      <c r="D1273" t="str">
        <f t="shared" si="19"/>
        <v>Ain Sokhna Port Development13</v>
      </c>
      <c r="E1273">
        <v>555579</v>
      </c>
      <c r="F1273">
        <v>518768.02999999997</v>
      </c>
      <c r="G1273">
        <v>0</v>
      </c>
      <c r="H1273">
        <v>518768.03</v>
      </c>
    </row>
    <row r="1274" spans="1:8" hidden="1" x14ac:dyDescent="0.3">
      <c r="A1274" s="6" t="s">
        <v>1630</v>
      </c>
      <c r="B1274" s="6" t="s">
        <v>1922</v>
      </c>
      <c r="C1274" s="6">
        <v>20</v>
      </c>
      <c r="D1274" t="str">
        <f t="shared" si="19"/>
        <v>Faculty of Medicine20</v>
      </c>
      <c r="E1274">
        <v>17457823.809999999</v>
      </c>
      <c r="F1274">
        <v>13025752</v>
      </c>
      <c r="G1274">
        <v>2618673.5699999998</v>
      </c>
      <c r="H1274">
        <v>15644425.57</v>
      </c>
    </row>
    <row r="1275" spans="1:8" hidden="1" x14ac:dyDescent="0.3">
      <c r="A1275" s="6" t="s">
        <v>1630</v>
      </c>
      <c r="B1275" s="6" t="s">
        <v>1923</v>
      </c>
      <c r="C1275" s="6">
        <v>16</v>
      </c>
      <c r="D1275" t="str">
        <f t="shared" si="19"/>
        <v>Faculty of Medicine16</v>
      </c>
      <c r="E1275">
        <v>14959073.33</v>
      </c>
      <c r="F1275">
        <v>11161308</v>
      </c>
      <c r="G1275">
        <v>2243861</v>
      </c>
      <c r="H1275">
        <v>13405169</v>
      </c>
    </row>
    <row r="1276" spans="1:8" hidden="1" x14ac:dyDescent="0.3">
      <c r="A1276" s="6" t="s">
        <v>1630</v>
      </c>
      <c r="B1276" s="6" t="s">
        <v>1924</v>
      </c>
      <c r="C1276" s="6">
        <v>14</v>
      </c>
      <c r="D1276" t="str">
        <f t="shared" si="19"/>
        <v>Faculty of Medicine14</v>
      </c>
      <c r="E1276">
        <v>7273839.0499999998</v>
      </c>
      <c r="F1276">
        <v>5426974.8619999997</v>
      </c>
      <c r="G1276">
        <v>1091075.8600000001</v>
      </c>
      <c r="H1276">
        <v>6518050.7220000001</v>
      </c>
    </row>
    <row r="1277" spans="1:8" hidden="1" x14ac:dyDescent="0.3">
      <c r="A1277" s="6" t="s">
        <v>1630</v>
      </c>
      <c r="B1277" s="6" t="s">
        <v>1925</v>
      </c>
      <c r="C1277" s="6">
        <v>5</v>
      </c>
      <c r="D1277" t="str">
        <f t="shared" si="19"/>
        <v>Faculty of Medicine5</v>
      </c>
      <c r="E1277">
        <v>4557213.33</v>
      </c>
      <c r="F1277">
        <v>3399965.3764999998</v>
      </c>
      <c r="G1277">
        <v>683582</v>
      </c>
      <c r="H1277">
        <v>4083547.3764999998</v>
      </c>
    </row>
    <row r="1278" spans="1:8" hidden="1" x14ac:dyDescent="0.3">
      <c r="A1278" s="6" t="s">
        <v>1630</v>
      </c>
      <c r="B1278" s="6" t="s">
        <v>1926</v>
      </c>
      <c r="C1278" s="6">
        <v>4</v>
      </c>
      <c r="D1278" t="str">
        <f t="shared" si="19"/>
        <v>Faculty of Medicine4</v>
      </c>
      <c r="E1278">
        <v>3531509.52</v>
      </c>
      <c r="F1278">
        <v>2634634.64</v>
      </c>
      <c r="G1278">
        <v>529726.43000000005</v>
      </c>
      <c r="H1278">
        <v>3164361.07</v>
      </c>
    </row>
    <row r="1279" spans="1:8" hidden="1" x14ac:dyDescent="0.3">
      <c r="A1279" s="6" t="s">
        <v>971</v>
      </c>
      <c r="B1279" s="6" t="s">
        <v>1927</v>
      </c>
      <c r="C1279" s="6">
        <v>16</v>
      </c>
      <c r="D1279" t="str">
        <f t="shared" si="19"/>
        <v>Benban 500 K.V / 100 K.M16</v>
      </c>
      <c r="E1279">
        <v>640951.31000000006</v>
      </c>
      <c r="F1279">
        <v>494176.02</v>
      </c>
      <c r="G1279">
        <v>67299.89</v>
      </c>
      <c r="H1279">
        <v>561475.91</v>
      </c>
    </row>
    <row r="1280" spans="1:8" hidden="1" x14ac:dyDescent="0.3">
      <c r="A1280" s="6" t="s">
        <v>1363</v>
      </c>
      <c r="B1280" s="6" t="s">
        <v>1928</v>
      </c>
      <c r="C1280" s="6">
        <v>6</v>
      </c>
      <c r="D1280" t="str">
        <f t="shared" si="19"/>
        <v>Mostakbal 2 Package No. (8)6</v>
      </c>
      <c r="E1280">
        <v>22763756.440000001</v>
      </c>
      <c r="F1280">
        <v>18074422.609999999</v>
      </c>
      <c r="G1280">
        <v>4780388.8499999996</v>
      </c>
      <c r="H1280">
        <v>22854811.459999997</v>
      </c>
    </row>
    <row r="1281" spans="1:8" hidden="1" x14ac:dyDescent="0.3">
      <c r="A1281" s="6" t="s">
        <v>1657</v>
      </c>
      <c r="B1281" s="6" t="s">
        <v>1929</v>
      </c>
      <c r="C1281" s="6">
        <v>5</v>
      </c>
      <c r="D1281" t="str">
        <f t="shared" si="19"/>
        <v>Capital One5</v>
      </c>
      <c r="E1281">
        <v>2411182.7800000003</v>
      </c>
      <c r="F1281">
        <v>2387070.949</v>
      </c>
      <c r="G1281">
        <v>0</v>
      </c>
      <c r="H1281">
        <v>2387070.9490000005</v>
      </c>
    </row>
    <row r="1282" spans="1:8" hidden="1" x14ac:dyDescent="0.3">
      <c r="A1282" s="6" t="s">
        <v>1720</v>
      </c>
      <c r="B1282" s="6" t="s">
        <v>1930</v>
      </c>
      <c r="C1282" s="6">
        <v>12</v>
      </c>
      <c r="D1282" t="str">
        <f t="shared" si="19"/>
        <v>Ain Sokhna Port Development12</v>
      </c>
      <c r="E1282">
        <v>809362</v>
      </c>
      <c r="F1282">
        <v>604055.74</v>
      </c>
      <c r="G1282">
        <v>0</v>
      </c>
      <c r="H1282">
        <v>755069.68</v>
      </c>
    </row>
    <row r="1283" spans="1:8" hidden="1" x14ac:dyDescent="0.3">
      <c r="A1283" s="6" t="s">
        <v>1589</v>
      </c>
      <c r="B1283" s="6" t="s">
        <v>1931</v>
      </c>
      <c r="C1283" s="6">
        <v>9</v>
      </c>
      <c r="D1283" t="str">
        <f t="shared" ref="D1283:D1346" si="20">A1283&amp;C1283</f>
        <v>Cairo Monorail - 6th October9</v>
      </c>
      <c r="E1283">
        <v>576000</v>
      </c>
      <c r="F1283">
        <v>545915</v>
      </c>
      <c r="G1283">
        <v>0</v>
      </c>
      <c r="H1283">
        <v>545915</v>
      </c>
    </row>
    <row r="1284" spans="1:8" hidden="1" x14ac:dyDescent="0.3">
      <c r="A1284" s="6" t="s">
        <v>1726</v>
      </c>
      <c r="B1284" s="6" t="s">
        <v>1932</v>
      </c>
      <c r="D1284" t="str">
        <f t="shared" si="20"/>
        <v>AMRIYA WWTP (3RD STAGE)</v>
      </c>
      <c r="E1284">
        <v>2816523.26</v>
      </c>
      <c r="F1284">
        <v>2436825.98</v>
      </c>
      <c r="G1284">
        <v>281652.33</v>
      </c>
      <c r="H1284">
        <v>2788358.03</v>
      </c>
    </row>
    <row r="1285" spans="1:8" hidden="1" x14ac:dyDescent="0.3">
      <c r="A1285" s="6" t="s">
        <v>1077</v>
      </c>
      <c r="B1285" s="6" t="s">
        <v>1933</v>
      </c>
      <c r="C1285" s="6">
        <v>7</v>
      </c>
      <c r="D1285" t="str">
        <f t="shared" si="20"/>
        <v>Marsa Alam/ Bernes LOT2 OHTL7</v>
      </c>
      <c r="E1285">
        <v>11944.76</v>
      </c>
      <c r="F1285">
        <v>10276.450000000001</v>
      </c>
      <c r="G1285">
        <v>0</v>
      </c>
      <c r="H1285">
        <v>10276.450000000001</v>
      </c>
    </row>
    <row r="1286" spans="1:8" hidden="1" x14ac:dyDescent="0.3">
      <c r="A1286" s="6" t="s">
        <v>1720</v>
      </c>
      <c r="B1286" s="6" t="s">
        <v>1934</v>
      </c>
      <c r="C1286" s="6">
        <v>11</v>
      </c>
      <c r="D1286" t="str">
        <f t="shared" si="20"/>
        <v>Ain Sokhna Port Development11</v>
      </c>
      <c r="E1286">
        <v>2537830</v>
      </c>
      <c r="F1286">
        <v>1874852.74</v>
      </c>
      <c r="G1286">
        <v>0</v>
      </c>
      <c r="H1286">
        <v>2375288.7999999998</v>
      </c>
    </row>
    <row r="1287" spans="1:8" hidden="1" x14ac:dyDescent="0.3">
      <c r="A1287" s="6" t="s">
        <v>1163</v>
      </c>
      <c r="B1287" s="6" t="s">
        <v>1935</v>
      </c>
      <c r="C1287" s="6">
        <v>21</v>
      </c>
      <c r="D1287" t="str">
        <f t="shared" si="20"/>
        <v>Benban 3/ Toshka 2 LOT 421</v>
      </c>
      <c r="E1287">
        <v>5065984.71</v>
      </c>
      <c r="F1287">
        <v>3986536.02</v>
      </c>
      <c r="G1287">
        <v>531928.4</v>
      </c>
      <c r="H1287">
        <v>4518464.42</v>
      </c>
    </row>
    <row r="1288" spans="1:8" hidden="1" x14ac:dyDescent="0.3">
      <c r="A1288" s="6" t="s">
        <v>1936</v>
      </c>
      <c r="B1288" s="6" t="s">
        <v>1937</v>
      </c>
      <c r="D1288" t="str">
        <f t="shared" si="20"/>
        <v>The Open Channel Project</v>
      </c>
      <c r="E1288">
        <v>299730184.76000005</v>
      </c>
      <c r="F1288">
        <v>63060050</v>
      </c>
      <c r="G1288">
        <v>214584480.63999999</v>
      </c>
      <c r="H1288">
        <v>277644530.63999993</v>
      </c>
    </row>
    <row r="1289" spans="1:8" hidden="1" x14ac:dyDescent="0.3">
      <c r="A1289" s="6" t="s">
        <v>695</v>
      </c>
      <c r="B1289" s="6" t="s">
        <v>1938</v>
      </c>
      <c r="C1289" s="6">
        <v>1</v>
      </c>
      <c r="D1289" t="str">
        <f t="shared" si="20"/>
        <v>Mohamed Ali Palace Restoration1</v>
      </c>
      <c r="E1289">
        <v>62417589.100000001</v>
      </c>
      <c r="F1289">
        <v>51394790.000500001</v>
      </c>
      <c r="G1289">
        <v>0</v>
      </c>
      <c r="H1289">
        <v>51394790.000500001</v>
      </c>
    </row>
    <row r="1290" spans="1:8" hidden="1" x14ac:dyDescent="0.3">
      <c r="A1290" s="6" t="s">
        <v>375</v>
      </c>
      <c r="B1290" s="6" t="s">
        <v>1939</v>
      </c>
      <c r="C1290" s="6">
        <v>17</v>
      </c>
      <c r="D1290" t="str">
        <f t="shared" si="20"/>
        <v>Ora Zed Landscape Ph117</v>
      </c>
      <c r="E1290">
        <v>1582674.29</v>
      </c>
      <c r="F1290">
        <v>1313619.6599999999</v>
      </c>
      <c r="G1290">
        <v>166180.79999999999</v>
      </c>
      <c r="H1290">
        <v>1479800.46</v>
      </c>
    </row>
    <row r="1291" spans="1:8" hidden="1" x14ac:dyDescent="0.3">
      <c r="A1291" s="6" t="s">
        <v>375</v>
      </c>
      <c r="B1291" s="6" t="s">
        <v>1940</v>
      </c>
      <c r="C1291" s="6">
        <v>8</v>
      </c>
      <c r="D1291" t="str">
        <f t="shared" si="20"/>
        <v>Ora Zed Landscape Ph18</v>
      </c>
      <c r="E1291">
        <v>6274745.71</v>
      </c>
      <c r="F1291">
        <v>5158038.9354999997</v>
      </c>
      <c r="G1291">
        <v>658848.30000000005</v>
      </c>
      <c r="H1291">
        <v>5816887.2355000004</v>
      </c>
    </row>
    <row r="1292" spans="1:8" hidden="1" x14ac:dyDescent="0.3">
      <c r="A1292" s="6" t="s">
        <v>375</v>
      </c>
      <c r="B1292" s="6" t="s">
        <v>1941</v>
      </c>
      <c r="C1292" s="6">
        <v>5</v>
      </c>
      <c r="D1292" t="str">
        <f t="shared" si="20"/>
        <v>Ora Zed Landscape Ph15</v>
      </c>
      <c r="E1292">
        <v>3284925.66</v>
      </c>
      <c r="F1292">
        <v>2898946.8930000002</v>
      </c>
      <c r="G1292">
        <v>344917.19</v>
      </c>
      <c r="H1292">
        <v>3243864.0830000001</v>
      </c>
    </row>
    <row r="1293" spans="1:8" hidden="1" x14ac:dyDescent="0.3">
      <c r="A1293" s="6" t="s">
        <v>375</v>
      </c>
      <c r="B1293" s="6" t="s">
        <v>1942</v>
      </c>
      <c r="C1293" s="6">
        <v>3</v>
      </c>
      <c r="D1293" t="str">
        <f t="shared" si="20"/>
        <v>Ora Zed Landscape Ph13</v>
      </c>
      <c r="E1293">
        <v>2138801.9</v>
      </c>
      <c r="F1293">
        <v>1887492.675</v>
      </c>
      <c r="G1293">
        <v>224574.2</v>
      </c>
      <c r="H1293">
        <v>2112066.875</v>
      </c>
    </row>
    <row r="1294" spans="1:8" hidden="1" x14ac:dyDescent="0.3">
      <c r="A1294" s="6" t="s">
        <v>1943</v>
      </c>
      <c r="B1294" s="6" t="s">
        <v>1944</v>
      </c>
      <c r="C1294" s="6">
        <v>2</v>
      </c>
      <c r="D1294" t="str">
        <f t="shared" si="20"/>
        <v>Beymen Fit Out2</v>
      </c>
      <c r="E1294">
        <v>1935313.99</v>
      </c>
      <c r="F1294">
        <v>1283209.9395000001</v>
      </c>
      <c r="G1294">
        <v>609623.91</v>
      </c>
      <c r="H1294">
        <v>1892833.8494999998</v>
      </c>
    </row>
    <row r="1295" spans="1:8" hidden="1" x14ac:dyDescent="0.3">
      <c r="A1295" s="6" t="s">
        <v>393</v>
      </c>
      <c r="B1295" s="6" t="s">
        <v>1945</v>
      </c>
      <c r="C1295" s="6">
        <v>45</v>
      </c>
      <c r="D1295" t="str">
        <f t="shared" si="20"/>
        <v>EMAAR-Pkg#162/163- Marassi45</v>
      </c>
      <c r="E1295">
        <v>26509803.460000001</v>
      </c>
      <c r="F1295">
        <v>16466307.981000001</v>
      </c>
      <c r="G1295">
        <v>10800000</v>
      </c>
      <c r="H1295">
        <v>27266307.980999999</v>
      </c>
    </row>
    <row r="1296" spans="1:8" hidden="1" x14ac:dyDescent="0.3">
      <c r="A1296" s="6" t="s">
        <v>378</v>
      </c>
      <c r="B1296" s="6" t="s">
        <v>1946</v>
      </c>
      <c r="C1296" s="6">
        <v>6</v>
      </c>
      <c r="D1296" t="str">
        <f t="shared" si="20"/>
        <v>ORA ZED-Ph 2-Pkgs A&amp;D6</v>
      </c>
      <c r="E1296">
        <v>23225104.469999999</v>
      </c>
      <c r="F1296">
        <v>17674903.699999999</v>
      </c>
      <c r="G1296">
        <v>2127824.64</v>
      </c>
      <c r="H1296">
        <v>19802728.34</v>
      </c>
    </row>
    <row r="1297" spans="1:8" hidden="1" x14ac:dyDescent="0.3">
      <c r="A1297" s="6" t="s">
        <v>412</v>
      </c>
      <c r="B1297" s="6" t="s">
        <v>1947</v>
      </c>
      <c r="C1297" s="6">
        <v>11</v>
      </c>
      <c r="D1297" t="str">
        <f t="shared" si="20"/>
        <v>RING ROAD MARYOTIA EXPANSION11</v>
      </c>
      <c r="E1297">
        <v>29094868.160000004</v>
      </c>
      <c r="F1297">
        <v>3708396.5700000003</v>
      </c>
      <c r="G1297">
        <v>0</v>
      </c>
      <c r="H1297">
        <v>26708396.57</v>
      </c>
    </row>
    <row r="1298" spans="1:8" hidden="1" x14ac:dyDescent="0.3">
      <c r="A1298" s="6" t="s">
        <v>89</v>
      </c>
      <c r="B1298" s="6" t="s">
        <v>1948</v>
      </c>
      <c r="C1298" s="6">
        <v>2</v>
      </c>
      <c r="D1298" t="str">
        <f t="shared" si="20"/>
        <v>Sokhna Port Expansion2</v>
      </c>
      <c r="E1298">
        <v>28451675.040000003</v>
      </c>
      <c r="F1298">
        <v>19087604.352000002</v>
      </c>
      <c r="G1298">
        <v>5974851.7599999998</v>
      </c>
      <c r="H1298">
        <v>25062456.112</v>
      </c>
    </row>
    <row r="1299" spans="1:8" hidden="1" x14ac:dyDescent="0.3">
      <c r="A1299" s="6" t="s">
        <v>1949</v>
      </c>
      <c r="B1299" s="6" t="s">
        <v>1950</v>
      </c>
      <c r="C1299" s="6">
        <v>1</v>
      </c>
      <c r="D1299" t="str">
        <f t="shared" si="20"/>
        <v>West Domiatte 500KV TowersZT601</v>
      </c>
      <c r="E1299">
        <v>2452240.2000000002</v>
      </c>
      <c r="F1299">
        <v>1873789.17</v>
      </c>
      <c r="G1299">
        <v>0</v>
      </c>
      <c r="H1299">
        <v>1873789.17</v>
      </c>
    </row>
    <row r="1300" spans="1:8" hidden="1" x14ac:dyDescent="0.3">
      <c r="A1300" s="6" t="s">
        <v>1646</v>
      </c>
      <c r="B1300" s="6" t="s">
        <v>1951</v>
      </c>
      <c r="C1300" s="6">
        <v>8</v>
      </c>
      <c r="D1300" t="str">
        <f t="shared" si="20"/>
        <v>Hosh Essa 220 KV OHTL8</v>
      </c>
      <c r="E1300">
        <v>1951059.05</v>
      </c>
      <c r="F1300">
        <v>0</v>
      </c>
      <c r="G1300">
        <v>204861.2</v>
      </c>
      <c r="H1300">
        <v>204861.2</v>
      </c>
    </row>
    <row r="1301" spans="1:8" hidden="1" x14ac:dyDescent="0.3">
      <c r="A1301" s="6" t="s">
        <v>1743</v>
      </c>
      <c r="B1301" s="6" t="s">
        <v>1952</v>
      </c>
      <c r="C1301" s="6">
        <v>5</v>
      </c>
      <c r="D1301" t="str">
        <f t="shared" si="20"/>
        <v>Al-Ula Towers5</v>
      </c>
      <c r="E1301">
        <v>544770</v>
      </c>
      <c r="F1301">
        <v>539322.30000000005</v>
      </c>
      <c r="G1301">
        <v>0</v>
      </c>
      <c r="H1301">
        <v>545859.54</v>
      </c>
    </row>
    <row r="1302" spans="1:8" hidden="1" x14ac:dyDescent="0.3">
      <c r="A1302" s="6" t="s">
        <v>1953</v>
      </c>
      <c r="B1302" s="6" t="s">
        <v>1954</v>
      </c>
      <c r="C1302" s="6">
        <v>1</v>
      </c>
      <c r="D1302" t="str">
        <f t="shared" si="20"/>
        <v>Ghana Street lighting1</v>
      </c>
      <c r="E1302">
        <v>105344.73</v>
      </c>
      <c r="F1302">
        <v>94747.51</v>
      </c>
      <c r="G1302">
        <v>0</v>
      </c>
      <c r="H1302">
        <v>94747.51</v>
      </c>
    </row>
    <row r="1303" spans="1:8" hidden="1" x14ac:dyDescent="0.3">
      <c r="A1303" s="6" t="s">
        <v>1955</v>
      </c>
      <c r="B1303" s="6" t="s">
        <v>1956</v>
      </c>
      <c r="C1303" s="6">
        <v>2</v>
      </c>
      <c r="D1303" t="str">
        <f t="shared" si="20"/>
        <v>Luxor North Axis Bridge-Off2</v>
      </c>
      <c r="E1303">
        <v>2759040</v>
      </c>
      <c r="F1303">
        <v>2200390.6500000004</v>
      </c>
      <c r="G1303">
        <v>0</v>
      </c>
      <c r="H1303">
        <v>2200390.65</v>
      </c>
    </row>
    <row r="1304" spans="1:8" hidden="1" x14ac:dyDescent="0.3">
      <c r="A1304" s="6" t="s">
        <v>1692</v>
      </c>
      <c r="B1304" s="6" t="s">
        <v>1957</v>
      </c>
      <c r="D1304" t="str">
        <f t="shared" si="20"/>
        <v>TZ – Offshore E&amp;M Procurement</v>
      </c>
      <c r="E1304">
        <v>496399.75</v>
      </c>
      <c r="F1304">
        <v>347479.82</v>
      </c>
      <c r="G1304">
        <v>99279.95</v>
      </c>
      <c r="H1304">
        <v>446759.77</v>
      </c>
    </row>
    <row r="1305" spans="1:8" hidden="1" x14ac:dyDescent="0.3">
      <c r="A1305" s="6" t="s">
        <v>1163</v>
      </c>
      <c r="B1305" s="6" t="s">
        <v>1958</v>
      </c>
      <c r="C1305" s="6">
        <v>10</v>
      </c>
      <c r="D1305" t="str">
        <f t="shared" si="20"/>
        <v>Benban 3/ Toshka 2 LOT 410</v>
      </c>
      <c r="E1305">
        <v>-125258.82</v>
      </c>
      <c r="F1305">
        <v>-131521.76</v>
      </c>
      <c r="G1305">
        <v>0</v>
      </c>
      <c r="H1305">
        <v>-131521.76</v>
      </c>
    </row>
    <row r="1306" spans="1:8" hidden="1" x14ac:dyDescent="0.3">
      <c r="A1306" s="6" t="s">
        <v>1077</v>
      </c>
      <c r="B1306" s="6" t="s">
        <v>1959</v>
      </c>
      <c r="C1306" s="6">
        <v>3</v>
      </c>
      <c r="D1306" t="str">
        <f t="shared" si="20"/>
        <v>Marsa Alam/ Bernes LOT2 OHTL3</v>
      </c>
      <c r="E1306">
        <v>95885.29</v>
      </c>
      <c r="F1306">
        <v>80543.63</v>
      </c>
      <c r="G1306">
        <v>10067.959999999999</v>
      </c>
      <c r="H1306">
        <v>90611.59</v>
      </c>
    </row>
    <row r="1307" spans="1:8" hidden="1" x14ac:dyDescent="0.3">
      <c r="A1307" s="6" t="s">
        <v>1453</v>
      </c>
      <c r="B1307" s="6" t="s">
        <v>1960</v>
      </c>
      <c r="C1307" s="6">
        <v>4</v>
      </c>
      <c r="D1307" t="str">
        <f t="shared" si="20"/>
        <v>Toshka-04  GIS Substation4</v>
      </c>
      <c r="E1307">
        <v>28562090.559999999</v>
      </c>
      <c r="F1307">
        <v>19907383.609999999</v>
      </c>
      <c r="G1307">
        <v>2999019.51</v>
      </c>
      <c r="H1307">
        <v>22906403.120000001</v>
      </c>
    </row>
    <row r="1308" spans="1:8" hidden="1" x14ac:dyDescent="0.3">
      <c r="A1308" s="6" t="s">
        <v>1163</v>
      </c>
      <c r="B1308" s="6" t="s">
        <v>1961</v>
      </c>
      <c r="C1308" s="6">
        <v>25</v>
      </c>
      <c r="D1308" t="str">
        <f t="shared" si="20"/>
        <v>Benban 3/ Toshka 2 LOT 425</v>
      </c>
      <c r="E1308">
        <v>10971975.5</v>
      </c>
      <c r="F1308">
        <v>9786573.0900000017</v>
      </c>
      <c r="G1308">
        <v>0</v>
      </c>
      <c r="H1308">
        <v>9786573.0899999999</v>
      </c>
    </row>
    <row r="1309" spans="1:8" hidden="1" x14ac:dyDescent="0.3">
      <c r="A1309" s="6" t="s">
        <v>1163</v>
      </c>
      <c r="B1309" s="6" t="s">
        <v>1962</v>
      </c>
      <c r="C1309" s="6">
        <v>23</v>
      </c>
      <c r="D1309" t="str">
        <f t="shared" si="20"/>
        <v>Benban 3/ Toshka 2 LOT 423</v>
      </c>
      <c r="E1309">
        <v>6805892.9800000004</v>
      </c>
      <c r="F1309">
        <v>6070461.7699999996</v>
      </c>
      <c r="G1309">
        <v>0</v>
      </c>
      <c r="H1309">
        <v>6070461.7699999996</v>
      </c>
    </row>
    <row r="1310" spans="1:8" hidden="1" x14ac:dyDescent="0.3">
      <c r="A1310" s="6" t="s">
        <v>1163</v>
      </c>
      <c r="B1310" s="6" t="s">
        <v>1963</v>
      </c>
      <c r="C1310" s="6">
        <v>19</v>
      </c>
      <c r="D1310" t="str">
        <f t="shared" si="20"/>
        <v>Benban 3/ Toshka 2 LOT 419</v>
      </c>
      <c r="E1310">
        <v>4894980.83</v>
      </c>
      <c r="F1310">
        <v>3337982.9000000004</v>
      </c>
      <c r="G1310">
        <v>513972.99</v>
      </c>
      <c r="H1310">
        <v>3851955.89</v>
      </c>
    </row>
    <row r="1311" spans="1:8" hidden="1" x14ac:dyDescent="0.3">
      <c r="A1311" s="6" t="s">
        <v>967</v>
      </c>
      <c r="B1311" s="6" t="s">
        <v>1964</v>
      </c>
      <c r="D1311" t="str">
        <f t="shared" si="20"/>
        <v>Benban 500 K.V/95 K.M</v>
      </c>
      <c r="E1311">
        <v>15330832.039999999</v>
      </c>
      <c r="F1311">
        <v>0</v>
      </c>
      <c r="G1311">
        <v>0</v>
      </c>
      <c r="H1311">
        <v>15330832.039999999</v>
      </c>
    </row>
    <row r="1312" spans="1:8" hidden="1" x14ac:dyDescent="0.3">
      <c r="A1312" s="6" t="s">
        <v>1060</v>
      </c>
      <c r="B1312" s="6" t="s">
        <v>1965</v>
      </c>
      <c r="D1312" t="str">
        <f t="shared" si="20"/>
        <v>LAYYAH CCPP</v>
      </c>
      <c r="E1312">
        <v>485125</v>
      </c>
      <c r="F1312">
        <v>432974.06</v>
      </c>
      <c r="G1312">
        <v>72768.75</v>
      </c>
      <c r="H1312">
        <v>505742.81</v>
      </c>
    </row>
    <row r="1313" spans="1:8" hidden="1" x14ac:dyDescent="0.3">
      <c r="A1313" s="6" t="s">
        <v>1966</v>
      </c>
      <c r="B1313" s="6" t="s">
        <v>1967</v>
      </c>
      <c r="D1313" t="str">
        <f t="shared" si="20"/>
        <v>Infra Project 2524</v>
      </c>
      <c r="E1313">
        <v>76438931</v>
      </c>
      <c r="F1313">
        <v>76438931</v>
      </c>
      <c r="G1313">
        <v>0</v>
      </c>
      <c r="H1313">
        <v>76438931</v>
      </c>
    </row>
    <row r="1314" spans="1:8" hidden="1" x14ac:dyDescent="0.3">
      <c r="A1314" s="6" t="s">
        <v>413</v>
      </c>
      <c r="B1314" s="6" t="s">
        <v>1968</v>
      </c>
      <c r="C1314" s="6">
        <v>1</v>
      </c>
      <c r="D1314" t="str">
        <f t="shared" si="20"/>
        <v>EGAT New Rolling Mill 41</v>
      </c>
      <c r="E1314">
        <v>1143460</v>
      </c>
      <c r="F1314">
        <v>823066.73</v>
      </c>
      <c r="G1314">
        <v>0</v>
      </c>
      <c r="H1314">
        <v>1028833.41</v>
      </c>
    </row>
    <row r="1315" spans="1:8" hidden="1" x14ac:dyDescent="0.3">
      <c r="A1315" s="6" t="s">
        <v>73</v>
      </c>
      <c r="B1315" s="6" t="s">
        <v>1969</v>
      </c>
      <c r="C1315" s="6">
        <v>28</v>
      </c>
      <c r="D1315" t="str">
        <f t="shared" si="20"/>
        <v>MDF Factory28</v>
      </c>
      <c r="E1315">
        <v>4537395.0199999996</v>
      </c>
      <c r="F1315">
        <v>5380287.9900000002</v>
      </c>
      <c r="G1315">
        <v>1905652.45</v>
      </c>
      <c r="H1315">
        <v>7285940.4400000004</v>
      </c>
    </row>
    <row r="1316" spans="1:8" hidden="1" x14ac:dyDescent="0.3">
      <c r="A1316" s="6" t="s">
        <v>1720</v>
      </c>
      <c r="B1316" s="6" t="s">
        <v>1970</v>
      </c>
      <c r="C1316" s="6">
        <v>14</v>
      </c>
      <c r="D1316" t="str">
        <f t="shared" si="20"/>
        <v>Ain Sokhna Port Development14</v>
      </c>
      <c r="E1316">
        <v>1234620</v>
      </c>
      <c r="F1316">
        <v>1123032.8999999999</v>
      </c>
      <c r="G1316">
        <v>0</v>
      </c>
      <c r="H1316">
        <v>1153791.1299999999</v>
      </c>
    </row>
    <row r="1317" spans="1:8" hidden="1" x14ac:dyDescent="0.3">
      <c r="A1317" s="6" t="s">
        <v>311</v>
      </c>
      <c r="B1317" s="6" t="s">
        <v>1971</v>
      </c>
      <c r="C1317" s="6">
        <v>35</v>
      </c>
      <c r="D1317" t="str">
        <f t="shared" si="20"/>
        <v>DPW Onshore Port &amp; Terminal35</v>
      </c>
      <c r="E1317">
        <v>3275655.01</v>
      </c>
      <c r="F1317">
        <v>83471391.430000007</v>
      </c>
      <c r="G1317">
        <v>0</v>
      </c>
      <c r="H1317">
        <v>83471391.430000007</v>
      </c>
    </row>
    <row r="1318" spans="1:8" hidden="1" x14ac:dyDescent="0.3">
      <c r="A1318" s="6" t="s">
        <v>1710</v>
      </c>
      <c r="B1318" s="6" t="s">
        <v>1972</v>
      </c>
      <c r="C1318" s="6">
        <v>6</v>
      </c>
      <c r="D1318" t="str">
        <f t="shared" si="20"/>
        <v>Railway Bridge - Assuit6</v>
      </c>
      <c r="E1318">
        <v>2680410</v>
      </c>
      <c r="F1318">
        <v>2465977.2000000002</v>
      </c>
      <c r="G1318">
        <v>0</v>
      </c>
      <c r="H1318">
        <v>2465977.1999999997</v>
      </c>
    </row>
    <row r="1319" spans="1:8" hidden="1" x14ac:dyDescent="0.3">
      <c r="A1319" s="6" t="s">
        <v>421</v>
      </c>
      <c r="B1319" s="6" t="s">
        <v>1973</v>
      </c>
      <c r="C1319" s="6">
        <v>6</v>
      </c>
      <c r="D1319" t="str">
        <f t="shared" si="20"/>
        <v>EDNC Hardscape Package6</v>
      </c>
      <c r="E1319">
        <v>2241713.44</v>
      </c>
      <c r="F1319">
        <v>1939613.5219999999</v>
      </c>
      <c r="G1319">
        <v>0</v>
      </c>
      <c r="H1319">
        <v>1939613.5220000001</v>
      </c>
    </row>
    <row r="1320" spans="1:8" hidden="1" x14ac:dyDescent="0.3">
      <c r="A1320" s="6" t="s">
        <v>1853</v>
      </c>
      <c r="B1320" s="6" t="s">
        <v>1974</v>
      </c>
      <c r="C1320" s="6">
        <v>11</v>
      </c>
      <c r="D1320" t="str">
        <f t="shared" si="20"/>
        <v>PLAYA ROOF &amp; Wet Areas11</v>
      </c>
      <c r="E1320">
        <v>360191.53</v>
      </c>
      <c r="F1320">
        <v>308640.34000000003</v>
      </c>
      <c r="G1320">
        <v>0</v>
      </c>
      <c r="H1320">
        <v>308640.34000000003</v>
      </c>
    </row>
    <row r="1321" spans="1:8" hidden="1" x14ac:dyDescent="0.3">
      <c r="A1321" s="6" t="s">
        <v>1654</v>
      </c>
      <c r="B1321" s="6" t="s">
        <v>1975</v>
      </c>
      <c r="C1321" s="6">
        <v>12</v>
      </c>
      <c r="D1321" t="str">
        <f t="shared" si="20"/>
        <v>seashell Playa12</v>
      </c>
      <c r="E1321">
        <v>316449.3</v>
      </c>
      <c r="F1321">
        <v>220913.25</v>
      </c>
      <c r="G1321">
        <v>50631.89</v>
      </c>
      <c r="H1321">
        <v>271545.14</v>
      </c>
    </row>
    <row r="1322" spans="1:8" hidden="1" x14ac:dyDescent="0.3">
      <c r="A1322" s="6" t="s">
        <v>1841</v>
      </c>
      <c r="B1322" s="6" t="s">
        <v>1976</v>
      </c>
      <c r="C1322" s="6">
        <v>6</v>
      </c>
      <c r="D1322" t="str">
        <f t="shared" si="20"/>
        <v>Egyptian Exchange building6</v>
      </c>
      <c r="E1322">
        <v>18812.7</v>
      </c>
      <c r="F1322">
        <v>16658.63</v>
      </c>
      <c r="G1322">
        <v>0</v>
      </c>
      <c r="H1322">
        <v>16658.63</v>
      </c>
    </row>
    <row r="1323" spans="1:8" hidden="1" x14ac:dyDescent="0.3">
      <c r="A1323" s="6" t="s">
        <v>393</v>
      </c>
      <c r="B1323" s="6" t="s">
        <v>1977</v>
      </c>
      <c r="C1323" s="6">
        <v>28</v>
      </c>
      <c r="D1323" t="str">
        <f t="shared" si="20"/>
        <v>EMAAR-Pkg#162/163- Marassi28</v>
      </c>
      <c r="E1323">
        <v>4959294.7699999996</v>
      </c>
      <c r="F1323">
        <v>3923650.8385000001</v>
      </c>
      <c r="G1323">
        <v>0</v>
      </c>
      <c r="H1323">
        <v>3923650.8385000001</v>
      </c>
    </row>
    <row r="1324" spans="1:8" hidden="1" x14ac:dyDescent="0.3">
      <c r="A1324" s="6" t="s">
        <v>393</v>
      </c>
      <c r="B1324" s="6" t="s">
        <v>1978</v>
      </c>
      <c r="C1324" s="6">
        <v>20</v>
      </c>
      <c r="D1324" t="str">
        <f t="shared" si="20"/>
        <v>EMAAR-Pkg#162/163- Marassi20</v>
      </c>
      <c r="E1324">
        <v>10455877.960000001</v>
      </c>
      <c r="F1324">
        <v>8109376.1579999998</v>
      </c>
      <c r="G1324">
        <v>975298.66</v>
      </c>
      <c r="H1324">
        <v>9084674.818</v>
      </c>
    </row>
    <row r="1325" spans="1:8" hidden="1" x14ac:dyDescent="0.3">
      <c r="A1325" s="6" t="s">
        <v>393</v>
      </c>
      <c r="B1325" s="6" t="s">
        <v>1979</v>
      </c>
      <c r="C1325" s="6">
        <v>16</v>
      </c>
      <c r="D1325" t="str">
        <f t="shared" si="20"/>
        <v>EMAAR-Pkg#162/163- Marassi16</v>
      </c>
      <c r="E1325">
        <v>6039477.0599999996</v>
      </c>
      <c r="F1325">
        <v>3872324.523</v>
      </c>
      <c r="G1325">
        <v>1044515.19</v>
      </c>
      <c r="H1325">
        <v>4916839.7130000005</v>
      </c>
    </row>
    <row r="1326" spans="1:8" hidden="1" x14ac:dyDescent="0.3">
      <c r="A1326" s="6" t="s">
        <v>1980</v>
      </c>
      <c r="B1326" s="6" t="s">
        <v>1981</v>
      </c>
      <c r="C1326" s="6">
        <v>1</v>
      </c>
      <c r="D1326" t="str">
        <f t="shared" si="20"/>
        <v>WADY EL-NATROUN BRIDGE(HST)1</v>
      </c>
      <c r="E1326">
        <v>659470</v>
      </c>
      <c r="F1326">
        <v>568724.69999999995</v>
      </c>
      <c r="G1326">
        <v>0</v>
      </c>
      <c r="H1326">
        <v>568724.69999999995</v>
      </c>
    </row>
    <row r="1327" spans="1:8" hidden="1" x14ac:dyDescent="0.3">
      <c r="A1327" s="6" t="s">
        <v>1809</v>
      </c>
      <c r="B1327" s="6" t="s">
        <v>1982</v>
      </c>
      <c r="C1327" s="6">
        <v>2</v>
      </c>
      <c r="D1327" t="str">
        <f t="shared" si="20"/>
        <v>Port Said Grain Storage2</v>
      </c>
      <c r="E1327">
        <v>577500</v>
      </c>
      <c r="F1327">
        <v>428922.58999999997</v>
      </c>
      <c r="G1327">
        <v>0</v>
      </c>
      <c r="H1327">
        <v>512090.25</v>
      </c>
    </row>
    <row r="1328" spans="1:8" hidden="1" x14ac:dyDescent="0.3">
      <c r="A1328" s="6" t="s">
        <v>458</v>
      </c>
      <c r="B1328" s="6" t="s">
        <v>1983</v>
      </c>
      <c r="D1328" t="str">
        <f t="shared" si="20"/>
        <v>W Dam PP Phase II (CP-117)</v>
      </c>
      <c r="E1328">
        <v>565157.27619999996</v>
      </c>
      <c r="F1328">
        <v>477890.9595</v>
      </c>
      <c r="G1328">
        <v>89012.27</v>
      </c>
      <c r="H1328">
        <v>566903.22950000002</v>
      </c>
    </row>
    <row r="1329" spans="1:8" hidden="1" x14ac:dyDescent="0.3">
      <c r="A1329" s="6" t="s">
        <v>458</v>
      </c>
      <c r="B1329" s="6" t="s">
        <v>1984</v>
      </c>
      <c r="D1329" t="str">
        <f t="shared" si="20"/>
        <v>W Dam PP Phase II (CP-117)</v>
      </c>
      <c r="E1329">
        <v>3803.7</v>
      </c>
      <c r="F1329">
        <v>3401.19</v>
      </c>
      <c r="G1329">
        <v>600.21</v>
      </c>
      <c r="H1329">
        <v>4001.4</v>
      </c>
    </row>
    <row r="1330" spans="1:8" hidden="1" x14ac:dyDescent="0.3">
      <c r="A1330" s="6" t="s">
        <v>956</v>
      </c>
      <c r="B1330" s="6" t="s">
        <v>1985</v>
      </c>
      <c r="C1330" s="6">
        <v>1</v>
      </c>
      <c r="D1330" t="str">
        <f t="shared" si="20"/>
        <v>Air Defense College1</v>
      </c>
      <c r="E1330">
        <v>13550058.5</v>
      </c>
      <c r="F1330">
        <v>1311645</v>
      </c>
      <c r="G1330">
        <v>3700000</v>
      </c>
      <c r="H1330">
        <v>11343443</v>
      </c>
    </row>
    <row r="1331" spans="1:8" hidden="1" x14ac:dyDescent="0.3">
      <c r="A1331" s="6" t="s">
        <v>295</v>
      </c>
      <c r="B1331" s="6" t="s">
        <v>1986</v>
      </c>
      <c r="C1331" s="6">
        <v>6</v>
      </c>
      <c r="D1331" t="str">
        <f t="shared" si="20"/>
        <v>Waldorf Astoria Cairo6</v>
      </c>
      <c r="E1331">
        <v>14843761.800000003</v>
      </c>
      <c r="F1331">
        <v>8446327.4499999993</v>
      </c>
      <c r="G1331">
        <v>2880129.65</v>
      </c>
      <c r="H1331">
        <v>11326457.1</v>
      </c>
    </row>
    <row r="1332" spans="1:8" hidden="1" x14ac:dyDescent="0.3">
      <c r="A1332" s="6" t="s">
        <v>956</v>
      </c>
      <c r="B1332" s="6" t="s">
        <v>1987</v>
      </c>
      <c r="C1332" s="6">
        <v>2</v>
      </c>
      <c r="D1332" t="str">
        <f t="shared" si="20"/>
        <v>Air Defense College2</v>
      </c>
      <c r="E1332">
        <v>33237226.199999999</v>
      </c>
      <c r="F1332">
        <v>10422915</v>
      </c>
      <c r="G1332">
        <v>0</v>
      </c>
      <c r="H1332">
        <v>28178893</v>
      </c>
    </row>
    <row r="1333" spans="1:8" hidden="1" x14ac:dyDescent="0.3">
      <c r="A1333" s="6" t="s">
        <v>1405</v>
      </c>
      <c r="B1333" s="6" t="s">
        <v>1988</v>
      </c>
      <c r="D1333" t="str">
        <f t="shared" si="20"/>
        <v>Racecores 3092-17 132KV E</v>
      </c>
      <c r="E1333">
        <v>11700</v>
      </c>
      <c r="F1333">
        <v>12285</v>
      </c>
      <c r="G1333">
        <v>0</v>
      </c>
      <c r="H1333">
        <v>12285</v>
      </c>
    </row>
    <row r="1334" spans="1:8" hidden="1" x14ac:dyDescent="0.3">
      <c r="A1334" s="6" t="s">
        <v>1989</v>
      </c>
      <c r="B1334" s="6" t="s">
        <v>1990</v>
      </c>
      <c r="C1334" s="6">
        <v>1</v>
      </c>
      <c r="D1334" t="str">
        <f t="shared" si="20"/>
        <v>LINX Tower1</v>
      </c>
      <c r="E1334">
        <v>2451943.5</v>
      </c>
      <c r="F1334">
        <v>2304826.875</v>
      </c>
      <c r="G1334">
        <v>0</v>
      </c>
      <c r="H1334">
        <v>2321173.1666666665</v>
      </c>
    </row>
    <row r="1335" spans="1:8" hidden="1" x14ac:dyDescent="0.3">
      <c r="A1335" s="6" t="s">
        <v>1991</v>
      </c>
      <c r="B1335" s="6" t="s">
        <v>1992</v>
      </c>
      <c r="C1335" s="6">
        <v>1</v>
      </c>
      <c r="D1335" t="str">
        <f t="shared" si="20"/>
        <v>SSC Suez Steel Company Project1</v>
      </c>
      <c r="E1335">
        <v>5874834</v>
      </c>
      <c r="F1335">
        <v>5134498.04</v>
      </c>
      <c r="G1335">
        <v>1504064.38</v>
      </c>
      <c r="H1335">
        <v>6638562.4199999999</v>
      </c>
    </row>
    <row r="1336" spans="1:8" hidden="1" x14ac:dyDescent="0.3">
      <c r="A1336" s="6" t="s">
        <v>1991</v>
      </c>
      <c r="B1336" s="6" t="s">
        <v>1993</v>
      </c>
      <c r="C1336" s="6">
        <v>3</v>
      </c>
      <c r="D1336" t="str">
        <f t="shared" si="20"/>
        <v>SSC Suez Steel Company Project3</v>
      </c>
      <c r="E1336">
        <v>788338.18</v>
      </c>
      <c r="F1336">
        <v>772824.18519999995</v>
      </c>
      <c r="G1336">
        <v>102231.19</v>
      </c>
      <c r="H1336">
        <v>875055.37520000001</v>
      </c>
    </row>
    <row r="1337" spans="1:8" hidden="1" x14ac:dyDescent="0.3">
      <c r="A1337" s="6" t="s">
        <v>1991</v>
      </c>
      <c r="B1337" s="6" t="s">
        <v>1994</v>
      </c>
      <c r="C1337" s="6">
        <v>6</v>
      </c>
      <c r="D1337" t="str">
        <f t="shared" si="20"/>
        <v>SSC Suez Steel Company Project6</v>
      </c>
      <c r="E1337">
        <v>878095.32</v>
      </c>
      <c r="F1337">
        <v>573224.03200000001</v>
      </c>
      <c r="G1337">
        <v>401460.29</v>
      </c>
      <c r="H1337">
        <v>974684.32200000004</v>
      </c>
    </row>
    <row r="1338" spans="1:8" hidden="1" x14ac:dyDescent="0.3">
      <c r="A1338" s="6" t="s">
        <v>1991</v>
      </c>
      <c r="B1338" s="6" t="s">
        <v>1995</v>
      </c>
      <c r="C1338" s="6">
        <v>4</v>
      </c>
      <c r="D1338" t="str">
        <f t="shared" si="20"/>
        <v>SSC Suez Steel Company Project4</v>
      </c>
      <c r="E1338">
        <v>2495283.5499999998</v>
      </c>
      <c r="F1338">
        <v>0</v>
      </c>
      <c r="G1338">
        <v>1140829.76</v>
      </c>
      <c r="H1338">
        <v>2769764.7370000002</v>
      </c>
    </row>
    <row r="1339" spans="1:8" hidden="1" x14ac:dyDescent="0.3">
      <c r="A1339" s="6" t="s">
        <v>401</v>
      </c>
      <c r="B1339" s="6" t="s">
        <v>1996</v>
      </c>
      <c r="C1339" s="6">
        <v>6</v>
      </c>
      <c r="D1339" t="str">
        <f t="shared" si="20"/>
        <v>Port Said Port Silos6</v>
      </c>
      <c r="E1339">
        <v>9017880.2799999993</v>
      </c>
      <c r="F1339">
        <v>7950568.7539999997</v>
      </c>
      <c r="G1339">
        <v>901788.03</v>
      </c>
      <c r="H1339">
        <v>8852356.784</v>
      </c>
    </row>
    <row r="1340" spans="1:8" hidden="1" x14ac:dyDescent="0.3">
      <c r="A1340" s="6" t="s">
        <v>293</v>
      </c>
      <c r="B1340" s="6" t="s">
        <v>1997</v>
      </c>
      <c r="C1340" s="6">
        <v>2</v>
      </c>
      <c r="D1340" t="str">
        <f t="shared" si="20"/>
        <v>Astoria Sharm elSheikh2</v>
      </c>
      <c r="E1340">
        <v>401082.65</v>
      </c>
      <c r="F1340">
        <v>269728</v>
      </c>
      <c r="G1340">
        <v>105284.2</v>
      </c>
      <c r="H1340">
        <v>375012.2</v>
      </c>
    </row>
    <row r="1341" spans="1:8" hidden="1" x14ac:dyDescent="0.3">
      <c r="A1341" s="6" t="s">
        <v>320</v>
      </c>
      <c r="B1341" s="6" t="s">
        <v>1998</v>
      </c>
      <c r="C1341" s="6">
        <v>14</v>
      </c>
      <c r="D1341" t="str">
        <f t="shared" si="20"/>
        <v>EPICO 3 Facility14</v>
      </c>
      <c r="E1341">
        <v>69127444.900000006</v>
      </c>
      <c r="F1341">
        <v>36305980.07</v>
      </c>
      <c r="G1341">
        <v>35009073.560000002</v>
      </c>
      <c r="H1341">
        <v>71315053.629999995</v>
      </c>
    </row>
    <row r="1342" spans="1:8" hidden="1" x14ac:dyDescent="0.3">
      <c r="A1342" s="6" t="s">
        <v>320</v>
      </c>
      <c r="B1342" s="6" t="s">
        <v>1999</v>
      </c>
      <c r="C1342" s="6">
        <v>7</v>
      </c>
      <c r="D1342" t="str">
        <f t="shared" si="20"/>
        <v>EPICO 3 Facility7</v>
      </c>
      <c r="E1342">
        <v>7955142.8700000001</v>
      </c>
      <c r="F1342">
        <v>6395645.7300000004</v>
      </c>
      <c r="G1342">
        <v>2166091.4300000002</v>
      </c>
      <c r="H1342">
        <v>8561737.1600000001</v>
      </c>
    </row>
    <row r="1343" spans="1:8" hidden="1" x14ac:dyDescent="0.3">
      <c r="A1343" s="6" t="s">
        <v>1980</v>
      </c>
      <c r="B1343" s="6" t="s">
        <v>2000</v>
      </c>
      <c r="C1343" s="6">
        <v>3</v>
      </c>
      <c r="D1343" t="str">
        <f t="shared" si="20"/>
        <v>WADY EL-NATROUN BRIDGE(HST)3</v>
      </c>
      <c r="E1343">
        <v>493185</v>
      </c>
      <c r="F1343">
        <v>365809.04000000004</v>
      </c>
      <c r="G1343">
        <v>0</v>
      </c>
      <c r="H1343">
        <v>407261.3</v>
      </c>
    </row>
    <row r="1344" spans="1:8" hidden="1" x14ac:dyDescent="0.3">
      <c r="A1344" s="6" t="s">
        <v>420</v>
      </c>
      <c r="B1344" s="6" t="s">
        <v>2001</v>
      </c>
      <c r="C1344" s="6">
        <v>35</v>
      </c>
      <c r="D1344" t="str">
        <f t="shared" si="20"/>
        <v>EDNC Retail &amp; Offices Civil35</v>
      </c>
      <c r="E1344">
        <v>46695355.639999993</v>
      </c>
      <c r="F1344">
        <v>45515831.938000001</v>
      </c>
      <c r="G1344">
        <v>34500000.284000002</v>
      </c>
      <c r="H1344">
        <v>90436453.782000035</v>
      </c>
    </row>
    <row r="1345" spans="1:8" hidden="1" x14ac:dyDescent="0.3">
      <c r="A1345" s="6" t="s">
        <v>1828</v>
      </c>
      <c r="B1345" s="6" t="s">
        <v>2002</v>
      </c>
      <c r="C1345" s="6">
        <v>7</v>
      </c>
      <c r="D1345" t="str">
        <f t="shared" si="20"/>
        <v>Egat Rolling Mill no.47</v>
      </c>
      <c r="E1345">
        <v>16796950.48</v>
      </c>
      <c r="F1345">
        <v>13289718.960000001</v>
      </c>
      <c r="G1345">
        <v>4179109.5440000002</v>
      </c>
      <c r="H1345">
        <v>17468828.504000001</v>
      </c>
    </row>
    <row r="1346" spans="1:8" hidden="1" x14ac:dyDescent="0.3">
      <c r="A1346" s="6" t="s">
        <v>1980</v>
      </c>
      <c r="B1346" s="6" t="s">
        <v>2003</v>
      </c>
      <c r="C1346" s="6">
        <v>2</v>
      </c>
      <c r="D1346" t="str">
        <f t="shared" si="20"/>
        <v>WADY EL-NATROUN BRIDGE(HST)2</v>
      </c>
      <c r="E1346">
        <v>851865</v>
      </c>
      <c r="F1346">
        <v>733336.1100000001</v>
      </c>
      <c r="G1346">
        <v>0</v>
      </c>
      <c r="H1346">
        <v>733336.11</v>
      </c>
    </row>
    <row r="1347" spans="1:8" hidden="1" x14ac:dyDescent="0.3">
      <c r="A1347" s="6" t="s">
        <v>956</v>
      </c>
      <c r="B1347" s="6" t="s">
        <v>2004</v>
      </c>
      <c r="C1347" s="6">
        <v>1</v>
      </c>
      <c r="D1347" t="str">
        <f t="shared" ref="D1347:D1410" si="21">A1347&amp;C1347</f>
        <v>Air Defense College1</v>
      </c>
      <c r="E1347">
        <v>36699589.5</v>
      </c>
      <c r="F1347">
        <v>2794415</v>
      </c>
      <c r="G1347">
        <v>16200000</v>
      </c>
      <c r="H1347">
        <v>30756980</v>
      </c>
    </row>
    <row r="1348" spans="1:8" hidden="1" x14ac:dyDescent="0.3">
      <c r="A1348" s="6" t="s">
        <v>1594</v>
      </c>
      <c r="B1348" s="6" t="s">
        <v>2005</v>
      </c>
      <c r="C1348" s="6">
        <v>7</v>
      </c>
      <c r="D1348" t="str">
        <f t="shared" si="21"/>
        <v>Bahr ElBakar – Power Station7</v>
      </c>
      <c r="E1348">
        <v>597432</v>
      </c>
      <c r="F1348">
        <v>581392.67999999993</v>
      </c>
      <c r="G1348">
        <v>0</v>
      </c>
      <c r="H1348">
        <v>581392.68000000005</v>
      </c>
    </row>
    <row r="1349" spans="1:8" hidden="1" x14ac:dyDescent="0.3">
      <c r="A1349" s="6" t="s">
        <v>1786</v>
      </c>
      <c r="B1349" s="6" t="s">
        <v>2006</v>
      </c>
      <c r="C1349" s="6">
        <v>3</v>
      </c>
      <c r="D1349" t="str">
        <f t="shared" si="21"/>
        <v>El Taameer Axis Expansion3</v>
      </c>
      <c r="E1349">
        <v>803880</v>
      </c>
      <c r="F1349">
        <v>776548.08000000007</v>
      </c>
      <c r="G1349">
        <v>0</v>
      </c>
      <c r="H1349">
        <v>776548.08</v>
      </c>
    </row>
    <row r="1350" spans="1:8" hidden="1" x14ac:dyDescent="0.3">
      <c r="A1350" s="6" t="s">
        <v>2007</v>
      </c>
      <c r="B1350" s="6" t="s">
        <v>2008</v>
      </c>
      <c r="D1350" t="str">
        <f t="shared" si="21"/>
        <v>BridgeNasr Rd w Abbas El-Akkad</v>
      </c>
      <c r="E1350">
        <v>18721056.27</v>
      </c>
      <c r="F1350">
        <v>7730640.0099999998</v>
      </c>
      <c r="G1350">
        <v>9800000</v>
      </c>
      <c r="H1350">
        <v>17530640.010000002</v>
      </c>
    </row>
    <row r="1351" spans="1:8" hidden="1" x14ac:dyDescent="0.3">
      <c r="A1351" s="6" t="s">
        <v>2009</v>
      </c>
      <c r="B1351" s="6" t="s">
        <v>2010</v>
      </c>
      <c r="C1351" s="6">
        <v>4</v>
      </c>
      <c r="D1351" t="str">
        <f t="shared" si="21"/>
        <v>CS-20 Mall4</v>
      </c>
      <c r="E1351">
        <v>64469.93</v>
      </c>
      <c r="F1351">
        <v>60601.73</v>
      </c>
      <c r="G1351">
        <v>0</v>
      </c>
      <c r="H1351">
        <v>60601.73</v>
      </c>
    </row>
    <row r="1352" spans="1:8" hidden="1" x14ac:dyDescent="0.3">
      <c r="A1352" s="6" t="s">
        <v>342</v>
      </c>
      <c r="B1352" s="6" t="s">
        <v>2011</v>
      </c>
      <c r="C1352" s="6">
        <v>19</v>
      </c>
      <c r="D1352" t="str">
        <f t="shared" si="21"/>
        <v>Kattameya Creeks19</v>
      </c>
      <c r="E1352">
        <v>37484144.909999996</v>
      </c>
      <c r="F1352">
        <v>36075433.115500003</v>
      </c>
      <c r="G1352">
        <v>2903017.59</v>
      </c>
      <c r="H1352">
        <v>38978450.705499999</v>
      </c>
    </row>
    <row r="1353" spans="1:8" hidden="1" x14ac:dyDescent="0.3">
      <c r="A1353" s="6" t="s">
        <v>335</v>
      </c>
      <c r="B1353" s="6" t="s">
        <v>2012</v>
      </c>
      <c r="C1353" s="6">
        <v>18</v>
      </c>
      <c r="D1353" t="str">
        <f t="shared" si="21"/>
        <v>ElSewedy HQ Internal Finishing18</v>
      </c>
      <c r="E1353">
        <v>15535743.720000001</v>
      </c>
      <c r="F1353">
        <v>11331892.375999998</v>
      </c>
      <c r="G1353">
        <v>10220010</v>
      </c>
      <c r="H1353">
        <v>23184676.835999999</v>
      </c>
    </row>
    <row r="1354" spans="1:8" hidden="1" x14ac:dyDescent="0.3">
      <c r="A1354" s="6" t="s">
        <v>2013</v>
      </c>
      <c r="B1354" s="6" t="s">
        <v>2014</v>
      </c>
      <c r="C1354" s="6">
        <v>6</v>
      </c>
      <c r="D1354" t="str">
        <f t="shared" si="21"/>
        <v>Railway Bridge - El Hammam6</v>
      </c>
      <c r="E1354">
        <v>767288</v>
      </c>
      <c r="F1354">
        <v>597016.89</v>
      </c>
      <c r="G1354">
        <v>0</v>
      </c>
      <c r="H1354">
        <v>597016.89</v>
      </c>
    </row>
    <row r="1355" spans="1:8" hidden="1" x14ac:dyDescent="0.3">
      <c r="A1355" s="6" t="s">
        <v>1562</v>
      </c>
      <c r="B1355" s="6" t="s">
        <v>2015</v>
      </c>
      <c r="C1355" s="6">
        <v>11</v>
      </c>
      <c r="D1355" t="str">
        <f t="shared" si="21"/>
        <v>GOV2 - Infra11</v>
      </c>
      <c r="E1355">
        <v>23184283</v>
      </c>
      <c r="F1355">
        <v>38068615.399999999</v>
      </c>
      <c r="G1355">
        <v>4723524.7</v>
      </c>
      <c r="H1355">
        <v>42792140.100000001</v>
      </c>
    </row>
    <row r="1356" spans="1:8" hidden="1" x14ac:dyDescent="0.3">
      <c r="A1356" s="6" t="s">
        <v>1654</v>
      </c>
      <c r="B1356" s="6" t="s">
        <v>1535</v>
      </c>
      <c r="D1356" t="str">
        <f t="shared" si="21"/>
        <v>seashell Playa</v>
      </c>
      <c r="E1356">
        <v>711318.54</v>
      </c>
      <c r="F1356">
        <v>610382.44000000006</v>
      </c>
      <c r="G1356">
        <v>0</v>
      </c>
      <c r="H1356">
        <v>610382.43999999994</v>
      </c>
    </row>
    <row r="1357" spans="1:8" hidden="1" x14ac:dyDescent="0.3">
      <c r="A1357" s="6" t="s">
        <v>754</v>
      </c>
      <c r="B1357" s="6" t="s">
        <v>2016</v>
      </c>
      <c r="C1357" s="6">
        <v>5</v>
      </c>
      <c r="D1357" t="str">
        <f t="shared" si="21"/>
        <v>Ministries Buildings5</v>
      </c>
      <c r="E1357">
        <v>47392701.79999999</v>
      </c>
      <c r="F1357">
        <v>295005</v>
      </c>
      <c r="G1357">
        <v>0</v>
      </c>
      <c r="H1357">
        <v>40779504.609999999</v>
      </c>
    </row>
    <row r="1358" spans="1:8" hidden="1" x14ac:dyDescent="0.3">
      <c r="A1358" s="6" t="s">
        <v>2017</v>
      </c>
      <c r="B1358" s="6" t="s">
        <v>2018</v>
      </c>
      <c r="C1358" s="6">
        <v>3</v>
      </c>
      <c r="D1358" t="str">
        <f t="shared" si="21"/>
        <v>HST Bridges-Sokhna &amp; Mahager3</v>
      </c>
      <c r="E1358">
        <v>10960142.859999999</v>
      </c>
      <c r="F1358">
        <v>9099910.5830000006</v>
      </c>
      <c r="G1358">
        <v>0</v>
      </c>
      <c r="H1358">
        <v>9099910.5830000006</v>
      </c>
    </row>
    <row r="1359" spans="1:8" hidden="1" x14ac:dyDescent="0.3">
      <c r="A1359" s="6" t="s">
        <v>363</v>
      </c>
      <c r="B1359" s="6" t="s">
        <v>2019</v>
      </c>
      <c r="C1359" s="6">
        <v>5</v>
      </c>
      <c r="D1359" t="str">
        <f t="shared" si="21"/>
        <v>Mivida BP#1895</v>
      </c>
      <c r="E1359">
        <v>28546026.850000001</v>
      </c>
      <c r="F1359">
        <v>29417050.3325</v>
      </c>
      <c r="G1359">
        <v>3544586.98</v>
      </c>
      <c r="H1359">
        <v>32961637.3125</v>
      </c>
    </row>
    <row r="1360" spans="1:8" hidden="1" x14ac:dyDescent="0.3">
      <c r="A1360" s="6" t="s">
        <v>1955</v>
      </c>
      <c r="B1360" s="6" t="s">
        <v>2020</v>
      </c>
      <c r="C1360" s="6">
        <v>3</v>
      </c>
      <c r="D1360" t="str">
        <f t="shared" si="21"/>
        <v>Luxor North Axis Bridge-Off3</v>
      </c>
      <c r="E1360">
        <v>2121585.6000000006</v>
      </c>
      <c r="F1360">
        <v>1951150.03</v>
      </c>
      <c r="G1360">
        <v>0</v>
      </c>
      <c r="H1360">
        <v>1951150.03</v>
      </c>
    </row>
    <row r="1361" spans="1:8" hidden="1" x14ac:dyDescent="0.3">
      <c r="A1361" s="6" t="s">
        <v>1720</v>
      </c>
      <c r="B1361" s="6" t="s">
        <v>2021</v>
      </c>
      <c r="C1361" s="6">
        <v>20</v>
      </c>
      <c r="D1361" t="str">
        <f t="shared" si="21"/>
        <v>Ain Sokhna Port Development20</v>
      </c>
      <c r="E1361">
        <v>1111158</v>
      </c>
      <c r="F1361">
        <v>833955.58</v>
      </c>
      <c r="G1361">
        <v>0</v>
      </c>
      <c r="H1361">
        <v>1042444.47</v>
      </c>
    </row>
    <row r="1362" spans="1:8" hidden="1" x14ac:dyDescent="0.3">
      <c r="A1362" s="6" t="s">
        <v>421</v>
      </c>
      <c r="B1362" s="6" t="s">
        <v>2022</v>
      </c>
      <c r="C1362" s="6">
        <v>4</v>
      </c>
      <c r="D1362" t="str">
        <f t="shared" si="21"/>
        <v>EDNC Hardscape Package4</v>
      </c>
      <c r="E1362">
        <v>1923818.4</v>
      </c>
      <c r="F1362">
        <v>4301325.99</v>
      </c>
      <c r="G1362">
        <v>0</v>
      </c>
      <c r="H1362">
        <v>4301325.99</v>
      </c>
    </row>
    <row r="1363" spans="1:8" hidden="1" x14ac:dyDescent="0.3">
      <c r="A1363" s="6" t="s">
        <v>420</v>
      </c>
      <c r="B1363" s="6" t="s">
        <v>2023</v>
      </c>
      <c r="C1363" s="6">
        <v>33</v>
      </c>
      <c r="D1363" t="str">
        <f t="shared" si="21"/>
        <v>EDNC Retail &amp; Offices Civil33</v>
      </c>
      <c r="E1363">
        <v>15003172.550000003</v>
      </c>
      <c r="F1363">
        <v>13807649.907499999</v>
      </c>
      <c r="G1363">
        <v>0</v>
      </c>
      <c r="H1363">
        <v>13807649.907500001</v>
      </c>
    </row>
    <row r="1364" spans="1:8" hidden="1" x14ac:dyDescent="0.3">
      <c r="A1364" s="6" t="s">
        <v>393</v>
      </c>
      <c r="B1364" s="6" t="s">
        <v>2024</v>
      </c>
      <c r="C1364" s="6">
        <v>26</v>
      </c>
      <c r="D1364" t="str">
        <f t="shared" si="21"/>
        <v>EMAAR-Pkg#162/163- Marassi26</v>
      </c>
      <c r="E1364">
        <v>6526578.3099999996</v>
      </c>
      <c r="F1364">
        <v>6335310.4955000002</v>
      </c>
      <c r="G1364">
        <v>0</v>
      </c>
      <c r="H1364">
        <v>6335310.4955000011</v>
      </c>
    </row>
    <row r="1365" spans="1:8" hidden="1" x14ac:dyDescent="0.3">
      <c r="A1365" s="6" t="s">
        <v>425</v>
      </c>
      <c r="B1365" s="6" t="s">
        <v>2025</v>
      </c>
      <c r="C1365" s="6">
        <v>3</v>
      </c>
      <c r="D1365" t="str">
        <f t="shared" si="21"/>
        <v>Olympic Multi – Sports Hall3</v>
      </c>
      <c r="E1365">
        <v>54667923.350000001</v>
      </c>
      <c r="F1365">
        <v>-36601001.090000004</v>
      </c>
      <c r="G1365">
        <v>83049200</v>
      </c>
      <c r="H1365">
        <v>46448198.909999996</v>
      </c>
    </row>
    <row r="1366" spans="1:8" hidden="1" x14ac:dyDescent="0.3">
      <c r="A1366" s="6" t="s">
        <v>754</v>
      </c>
      <c r="B1366" s="6" t="s">
        <v>2026</v>
      </c>
      <c r="C1366" s="6">
        <v>6</v>
      </c>
      <c r="D1366" t="str">
        <f t="shared" si="21"/>
        <v>Ministries Buildings6</v>
      </c>
      <c r="E1366">
        <v>40277149</v>
      </c>
      <c r="F1366">
        <v>33933085</v>
      </c>
      <c r="G1366">
        <v>0</v>
      </c>
      <c r="H1366">
        <v>33933085</v>
      </c>
    </row>
    <row r="1367" spans="1:8" hidden="1" x14ac:dyDescent="0.3">
      <c r="A1367" s="6" t="s">
        <v>300</v>
      </c>
      <c r="B1367" s="6" t="s">
        <v>2027</v>
      </c>
      <c r="C1367" s="6">
        <v>24</v>
      </c>
      <c r="D1367" t="str">
        <f t="shared" si="21"/>
        <v>CFC Podium 224</v>
      </c>
      <c r="E1367">
        <v>14455028.51</v>
      </c>
      <c r="F1367">
        <v>9889480.3654999994</v>
      </c>
      <c r="G1367">
        <v>0</v>
      </c>
      <c r="H1367">
        <v>9889480.3654999994</v>
      </c>
    </row>
    <row r="1368" spans="1:8" hidden="1" x14ac:dyDescent="0.3">
      <c r="A1368" s="6" t="s">
        <v>1337</v>
      </c>
      <c r="B1368" s="6" t="s">
        <v>2028</v>
      </c>
      <c r="D1368" t="str">
        <f t="shared" si="21"/>
        <v>Ameria</v>
      </c>
      <c r="E1368">
        <v>120000</v>
      </c>
      <c r="F1368">
        <v>112800</v>
      </c>
      <c r="G1368">
        <v>0</v>
      </c>
      <c r="H1368">
        <v>112800</v>
      </c>
    </row>
    <row r="1369" spans="1:8" hidden="1" x14ac:dyDescent="0.3">
      <c r="A1369" s="6" t="s">
        <v>1828</v>
      </c>
      <c r="B1369" s="6" t="s">
        <v>2029</v>
      </c>
      <c r="C1369" s="6">
        <v>4</v>
      </c>
      <c r="D1369" t="str">
        <f t="shared" si="21"/>
        <v>Egat Rolling Mill no.44</v>
      </c>
      <c r="E1369">
        <v>8075015.79</v>
      </c>
      <c r="F1369">
        <v>6811267.8195000002</v>
      </c>
      <c r="G1369">
        <v>1586748.6</v>
      </c>
      <c r="H1369">
        <v>8398016.4195000008</v>
      </c>
    </row>
    <row r="1370" spans="1:8" hidden="1" x14ac:dyDescent="0.3">
      <c r="A1370" s="6" t="s">
        <v>1828</v>
      </c>
      <c r="B1370" s="6" t="s">
        <v>2030</v>
      </c>
      <c r="C1370" s="6">
        <v>10</v>
      </c>
      <c r="D1370" t="str">
        <f t="shared" si="21"/>
        <v>Egat Rolling Mill no.410</v>
      </c>
      <c r="E1370">
        <v>19073639.829999998</v>
      </c>
      <c r="F1370">
        <v>0</v>
      </c>
      <c r="G1370">
        <v>0</v>
      </c>
      <c r="H1370">
        <v>20027321.8215</v>
      </c>
    </row>
    <row r="1371" spans="1:8" hidden="1" x14ac:dyDescent="0.3">
      <c r="A1371" s="6" t="s">
        <v>73</v>
      </c>
      <c r="B1371" s="6" t="s">
        <v>2031</v>
      </c>
      <c r="C1371" s="6">
        <v>6</v>
      </c>
      <c r="D1371" t="str">
        <f t="shared" si="21"/>
        <v>MDF Factory6</v>
      </c>
      <c r="E1371">
        <v>660835.92000000004</v>
      </c>
      <c r="F1371">
        <v>667444.27879999997</v>
      </c>
      <c r="G1371">
        <v>0</v>
      </c>
      <c r="H1371">
        <v>667444.27879999997</v>
      </c>
    </row>
    <row r="1372" spans="1:8" hidden="1" x14ac:dyDescent="0.3">
      <c r="A1372" s="6" t="s">
        <v>73</v>
      </c>
      <c r="B1372" s="6" t="s">
        <v>2032</v>
      </c>
      <c r="C1372" s="6">
        <v>9</v>
      </c>
      <c r="D1372" t="str">
        <f t="shared" si="21"/>
        <v>MDF Factory9</v>
      </c>
      <c r="E1372">
        <v>6053905.5100000007</v>
      </c>
      <c r="F1372">
        <v>5166802.9654999999</v>
      </c>
      <c r="G1372">
        <v>950994.49</v>
      </c>
      <c r="H1372">
        <v>6117797.4555000002</v>
      </c>
    </row>
    <row r="1373" spans="1:8" hidden="1" x14ac:dyDescent="0.3">
      <c r="A1373" s="6" t="s">
        <v>2033</v>
      </c>
      <c r="B1373" s="6" t="s">
        <v>2034</v>
      </c>
      <c r="C1373" s="6">
        <v>1</v>
      </c>
      <c r="D1373" t="str">
        <f t="shared" si="21"/>
        <v>EL -mahager Bridge Ain sokhna1</v>
      </c>
      <c r="E1373">
        <v>1795000</v>
      </c>
      <c r="F1373">
        <v>0</v>
      </c>
      <c r="G1373">
        <v>0</v>
      </c>
      <c r="H1373">
        <v>1795000</v>
      </c>
    </row>
    <row r="1374" spans="1:8" hidden="1" x14ac:dyDescent="0.3">
      <c r="A1374" s="6" t="s">
        <v>1761</v>
      </c>
      <c r="B1374" s="6" t="s">
        <v>2035</v>
      </c>
      <c r="D1374" t="str">
        <f t="shared" si="21"/>
        <v>Ain Sokhna Bridge – RME</v>
      </c>
      <c r="E1374">
        <v>62525</v>
      </c>
      <c r="F1374">
        <v>48344.83</v>
      </c>
      <c r="G1374">
        <v>0</v>
      </c>
      <c r="H1374">
        <v>61899.75</v>
      </c>
    </row>
    <row r="1375" spans="1:8" hidden="1" x14ac:dyDescent="0.3">
      <c r="A1375" s="6" t="s">
        <v>695</v>
      </c>
      <c r="B1375" s="6" t="s">
        <v>2036</v>
      </c>
      <c r="C1375" s="6">
        <v>2</v>
      </c>
      <c r="D1375" t="str">
        <f t="shared" si="21"/>
        <v>Mohamed Ali Palace Restoration2</v>
      </c>
      <c r="E1375">
        <v>1900257.14</v>
      </c>
      <c r="F1375">
        <v>1593935</v>
      </c>
      <c r="G1375">
        <v>0</v>
      </c>
      <c r="H1375">
        <v>1593935</v>
      </c>
    </row>
    <row r="1376" spans="1:8" hidden="1" x14ac:dyDescent="0.3">
      <c r="A1376" s="6" t="s">
        <v>956</v>
      </c>
      <c r="B1376" s="6" t="s">
        <v>2037</v>
      </c>
      <c r="C1376" s="6">
        <v>4</v>
      </c>
      <c r="D1376" t="str">
        <f t="shared" si="21"/>
        <v>Air Defense College4</v>
      </c>
      <c r="E1376">
        <v>2263082</v>
      </c>
      <c r="F1376">
        <v>1561455</v>
      </c>
      <c r="G1376">
        <v>0</v>
      </c>
      <c r="H1376">
        <v>1909712</v>
      </c>
    </row>
    <row r="1377" spans="1:8" hidden="1" x14ac:dyDescent="0.3">
      <c r="A1377" s="6" t="s">
        <v>295</v>
      </c>
      <c r="B1377" s="6" t="s">
        <v>2038</v>
      </c>
      <c r="C1377" s="6">
        <v>9</v>
      </c>
      <c r="D1377" t="str">
        <f t="shared" si="21"/>
        <v>Waldorf Astoria Cairo9</v>
      </c>
      <c r="E1377">
        <v>16070153.020000001</v>
      </c>
      <c r="F1377">
        <v>6286403</v>
      </c>
      <c r="G1377">
        <v>6421058.5099999998</v>
      </c>
      <c r="H1377">
        <v>12707461.51</v>
      </c>
    </row>
    <row r="1378" spans="1:8" hidden="1" x14ac:dyDescent="0.3">
      <c r="A1378" s="6" t="s">
        <v>1853</v>
      </c>
      <c r="B1378" s="6" t="s">
        <v>2039</v>
      </c>
      <c r="C1378" s="6">
        <v>14</v>
      </c>
      <c r="D1378" t="str">
        <f t="shared" si="21"/>
        <v>PLAYA ROOF &amp; Wet Areas14</v>
      </c>
      <c r="E1378">
        <v>105243.51</v>
      </c>
      <c r="F1378">
        <v>88240.2</v>
      </c>
      <c r="G1378">
        <v>0</v>
      </c>
      <c r="H1378">
        <v>88240.2</v>
      </c>
    </row>
    <row r="1379" spans="1:8" hidden="1" x14ac:dyDescent="0.3">
      <c r="A1379" s="6" t="s">
        <v>401</v>
      </c>
      <c r="B1379" s="6" t="s">
        <v>2040</v>
      </c>
      <c r="C1379" s="6">
        <v>8</v>
      </c>
      <c r="D1379" t="str">
        <f t="shared" si="21"/>
        <v>Port Said Port Silos8</v>
      </c>
      <c r="E1379">
        <v>22573115.940000001</v>
      </c>
      <c r="F1379">
        <v>20033640.397</v>
      </c>
      <c r="G1379">
        <v>2257311.59</v>
      </c>
      <c r="H1379">
        <v>22290951.987</v>
      </c>
    </row>
    <row r="1380" spans="1:8" hidden="1" x14ac:dyDescent="0.3">
      <c r="A1380" s="6" t="s">
        <v>1980</v>
      </c>
      <c r="B1380" s="6" t="s">
        <v>2041</v>
      </c>
      <c r="C1380" s="6">
        <v>6</v>
      </c>
      <c r="D1380" t="str">
        <f t="shared" si="21"/>
        <v>WADY EL-NATROUN BRIDGE(HST)6</v>
      </c>
      <c r="E1380">
        <v>269100</v>
      </c>
      <c r="F1380">
        <v>160767.85999999999</v>
      </c>
      <c r="G1380">
        <v>0</v>
      </c>
      <c r="H1380">
        <v>200959.83</v>
      </c>
    </row>
    <row r="1381" spans="1:8" hidden="1" x14ac:dyDescent="0.3">
      <c r="A1381" s="6" t="s">
        <v>335</v>
      </c>
      <c r="B1381" s="6" t="s">
        <v>2042</v>
      </c>
      <c r="C1381" s="6">
        <v>20</v>
      </c>
      <c r="D1381" t="str">
        <f t="shared" si="21"/>
        <v>ElSewedy HQ Internal Finishing20</v>
      </c>
      <c r="E1381">
        <v>43687204.670000009</v>
      </c>
      <c r="F1381">
        <v>10136401.93</v>
      </c>
      <c r="G1381">
        <v>14678900.67</v>
      </c>
      <c r="H1381">
        <v>31315302.569999997</v>
      </c>
    </row>
    <row r="1382" spans="1:8" hidden="1" x14ac:dyDescent="0.3">
      <c r="A1382" s="6" t="s">
        <v>367</v>
      </c>
      <c r="B1382" s="6" t="s">
        <v>2043</v>
      </c>
      <c r="C1382" s="6">
        <v>10</v>
      </c>
      <c r="D1382" t="str">
        <f t="shared" si="21"/>
        <v>New Giza Teaching Hospital10</v>
      </c>
      <c r="E1382">
        <v>22234302.84</v>
      </c>
      <c r="F1382">
        <v>16043183.482000001</v>
      </c>
      <c r="G1382">
        <v>4106456.49</v>
      </c>
      <c r="H1382">
        <v>20149639.971999999</v>
      </c>
    </row>
    <row r="1383" spans="1:8" hidden="1" x14ac:dyDescent="0.3">
      <c r="A1383" s="6" t="s">
        <v>367</v>
      </c>
      <c r="B1383" s="6" t="s">
        <v>2044</v>
      </c>
      <c r="C1383" s="6">
        <v>9</v>
      </c>
      <c r="D1383" t="str">
        <f t="shared" si="21"/>
        <v>New Giza Teaching Hospital9</v>
      </c>
      <c r="E1383">
        <v>23282485.079999998</v>
      </c>
      <c r="F1383">
        <v>16758838.084000001</v>
      </c>
      <c r="G1383">
        <v>3068734.89</v>
      </c>
      <c r="H1383">
        <v>19827572.973999999</v>
      </c>
    </row>
    <row r="1384" spans="1:8" hidden="1" x14ac:dyDescent="0.3">
      <c r="A1384" s="6" t="s">
        <v>2045</v>
      </c>
      <c r="B1384" s="6" t="s">
        <v>2046</v>
      </c>
      <c r="C1384" s="6">
        <v>1</v>
      </c>
      <c r="D1384" t="str">
        <f t="shared" si="21"/>
        <v>Expansion of Ring Road NRCC1</v>
      </c>
      <c r="E1384">
        <v>699000</v>
      </c>
      <c r="F1384">
        <v>657060</v>
      </c>
      <c r="G1384">
        <v>0</v>
      </c>
      <c r="H1384">
        <v>657060</v>
      </c>
    </row>
    <row r="1385" spans="1:8" hidden="1" x14ac:dyDescent="0.3">
      <c r="A1385" s="6" t="s">
        <v>389</v>
      </c>
      <c r="B1385" s="6" t="s">
        <v>2047</v>
      </c>
      <c r="C1385" s="6">
        <v>16</v>
      </c>
      <c r="D1385" t="str">
        <f t="shared" si="21"/>
        <v>EMAAR-PKG# 101-UPTOWN16</v>
      </c>
      <c r="E1385">
        <v>181866.48</v>
      </c>
      <c r="F1385">
        <v>1873125.774</v>
      </c>
      <c r="G1385">
        <v>57287.94</v>
      </c>
      <c r="H1385">
        <v>1930413.7139999999</v>
      </c>
    </row>
    <row r="1386" spans="1:8" hidden="1" x14ac:dyDescent="0.3">
      <c r="A1386" s="6" t="s">
        <v>73</v>
      </c>
      <c r="B1386" s="6" t="s">
        <v>2048</v>
      </c>
      <c r="C1386" s="6">
        <v>8</v>
      </c>
      <c r="D1386" t="str">
        <f t="shared" si="21"/>
        <v>MDF Factory8</v>
      </c>
      <c r="E1386">
        <v>570451.1</v>
      </c>
      <c r="F1386">
        <v>413577.054</v>
      </c>
      <c r="G1386">
        <v>162578.56</v>
      </c>
      <c r="H1386">
        <v>576155.61399999994</v>
      </c>
    </row>
    <row r="1387" spans="1:8" hidden="1" x14ac:dyDescent="0.3">
      <c r="A1387" s="6" t="s">
        <v>956</v>
      </c>
      <c r="B1387" s="6" t="s">
        <v>2049</v>
      </c>
      <c r="C1387" s="6">
        <v>1</v>
      </c>
      <c r="D1387" t="str">
        <f t="shared" si="21"/>
        <v>Air Defense College1</v>
      </c>
      <c r="E1387">
        <v>15431378</v>
      </c>
      <c r="F1387">
        <v>13555895</v>
      </c>
      <c r="G1387">
        <v>0</v>
      </c>
      <c r="H1387">
        <v>13555895</v>
      </c>
    </row>
    <row r="1388" spans="1:8" hidden="1" x14ac:dyDescent="0.3">
      <c r="A1388" s="6" t="s">
        <v>754</v>
      </c>
      <c r="B1388" s="6" t="s">
        <v>2050</v>
      </c>
      <c r="C1388" s="6">
        <v>6</v>
      </c>
      <c r="D1388" t="str">
        <f t="shared" si="21"/>
        <v>Ministries Buildings6</v>
      </c>
      <c r="E1388">
        <v>22769892</v>
      </c>
      <c r="F1388">
        <v>17664815</v>
      </c>
      <c r="G1388">
        <v>0</v>
      </c>
      <c r="H1388">
        <v>17664815</v>
      </c>
    </row>
    <row r="1389" spans="1:8" hidden="1" x14ac:dyDescent="0.3">
      <c r="A1389" s="6" t="s">
        <v>1396</v>
      </c>
      <c r="B1389" s="6" t="s">
        <v>2051</v>
      </c>
      <c r="C1389" s="6">
        <v>26</v>
      </c>
      <c r="D1389" t="str">
        <f t="shared" si="21"/>
        <v>Cairo-Alex Railway26</v>
      </c>
      <c r="E1389">
        <v>32853592.5</v>
      </c>
      <c r="F1389">
        <v>22794741.105</v>
      </c>
      <c r="G1389">
        <v>3449627.21</v>
      </c>
      <c r="H1389">
        <v>26244368.315000001</v>
      </c>
    </row>
    <row r="1390" spans="1:8" hidden="1" x14ac:dyDescent="0.3">
      <c r="A1390" s="6" t="s">
        <v>73</v>
      </c>
      <c r="B1390" s="6" t="s">
        <v>2052</v>
      </c>
      <c r="C1390" s="6">
        <v>16</v>
      </c>
      <c r="D1390" t="str">
        <f t="shared" si="21"/>
        <v>MDF Factory16</v>
      </c>
      <c r="E1390">
        <v>11688118.01</v>
      </c>
      <c r="F1390">
        <v>10601848.060000001</v>
      </c>
      <c r="G1390">
        <v>3062673.45</v>
      </c>
      <c r="H1390">
        <v>13664521.51</v>
      </c>
    </row>
    <row r="1391" spans="1:8" hidden="1" x14ac:dyDescent="0.3">
      <c r="A1391" s="6" t="s">
        <v>956</v>
      </c>
      <c r="B1391" s="6" t="s">
        <v>2053</v>
      </c>
      <c r="C1391" s="6">
        <v>1</v>
      </c>
      <c r="D1391" t="str">
        <f t="shared" si="21"/>
        <v>Air Defense College1</v>
      </c>
      <c r="E1391">
        <v>6178705</v>
      </c>
      <c r="F1391">
        <v>1663625</v>
      </c>
      <c r="G1391">
        <v>3400000</v>
      </c>
      <c r="H1391">
        <v>5121298</v>
      </c>
    </row>
    <row r="1392" spans="1:8" hidden="1" x14ac:dyDescent="0.3">
      <c r="A1392" s="6" t="s">
        <v>305</v>
      </c>
      <c r="B1392" s="6" t="s">
        <v>2054</v>
      </c>
      <c r="C1392" s="6">
        <v>1</v>
      </c>
      <c r="D1392" t="str">
        <f t="shared" si="21"/>
        <v>Creeks URBN-K1</v>
      </c>
      <c r="E1392">
        <v>10988694.51</v>
      </c>
      <c r="F1392">
        <v>10729515</v>
      </c>
      <c r="G1392">
        <v>465817.73</v>
      </c>
      <c r="H1392">
        <v>11195332.73</v>
      </c>
    </row>
    <row r="1393" spans="1:8" hidden="1" x14ac:dyDescent="0.3">
      <c r="A1393" s="6" t="s">
        <v>71</v>
      </c>
      <c r="B1393" s="6" t="s">
        <v>2055</v>
      </c>
      <c r="C1393" s="6">
        <v>6</v>
      </c>
      <c r="D1393" t="str">
        <f t="shared" si="21"/>
        <v>EGAT Pelletizing Plant6</v>
      </c>
      <c r="E1393">
        <v>11102739.539999999</v>
      </c>
      <c r="F1393">
        <v>10274250.077</v>
      </c>
      <c r="G1393">
        <v>1272599.04</v>
      </c>
      <c r="H1393">
        <v>11546849.117000001</v>
      </c>
    </row>
    <row r="1394" spans="1:8" hidden="1" x14ac:dyDescent="0.3">
      <c r="A1394" s="6" t="s">
        <v>1809</v>
      </c>
      <c r="B1394" s="6" t="s">
        <v>2056</v>
      </c>
      <c r="C1394" s="6">
        <v>5</v>
      </c>
      <c r="D1394" t="str">
        <f t="shared" si="21"/>
        <v>Port Said Grain Storage5</v>
      </c>
      <c r="E1394">
        <v>1155000</v>
      </c>
      <c r="F1394">
        <v>722257.8</v>
      </c>
      <c r="G1394">
        <v>0</v>
      </c>
      <c r="H1394">
        <v>902822.25</v>
      </c>
    </row>
    <row r="1395" spans="1:8" hidden="1" x14ac:dyDescent="0.3">
      <c r="A1395" s="6" t="s">
        <v>1980</v>
      </c>
      <c r="B1395" s="6" t="s">
        <v>2057</v>
      </c>
      <c r="C1395" s="6">
        <v>8</v>
      </c>
      <c r="D1395" t="str">
        <f t="shared" si="21"/>
        <v>WADY EL-NATROUN BRIDGE(HST)8</v>
      </c>
      <c r="E1395">
        <v>551985</v>
      </c>
      <c r="F1395">
        <v>392263.33999999997</v>
      </c>
      <c r="G1395">
        <v>0</v>
      </c>
      <c r="H1395">
        <v>454413.58</v>
      </c>
    </row>
    <row r="1396" spans="1:8" hidden="1" x14ac:dyDescent="0.3">
      <c r="A1396" s="6" t="s">
        <v>1991</v>
      </c>
      <c r="B1396" s="6" t="s">
        <v>2058</v>
      </c>
      <c r="C1396" s="6">
        <v>5</v>
      </c>
      <c r="D1396" t="str">
        <f t="shared" si="21"/>
        <v>SSC Suez Steel Company Project5</v>
      </c>
      <c r="E1396">
        <v>4135898.1</v>
      </c>
      <c r="F1396">
        <v>2853769.6940000001</v>
      </c>
      <c r="G1396">
        <v>1240769.43</v>
      </c>
      <c r="H1396">
        <v>4094539.1239999998</v>
      </c>
    </row>
    <row r="1397" spans="1:8" hidden="1" x14ac:dyDescent="0.3">
      <c r="A1397" s="6" t="s">
        <v>1809</v>
      </c>
      <c r="B1397" s="6" t="s">
        <v>2059</v>
      </c>
      <c r="C1397" s="6">
        <v>7</v>
      </c>
      <c r="D1397" t="str">
        <f t="shared" si="21"/>
        <v>Port Said Grain Storage7</v>
      </c>
      <c r="E1397">
        <v>2407900</v>
      </c>
      <c r="F1397">
        <v>1710478.54</v>
      </c>
      <c r="G1397">
        <v>0</v>
      </c>
      <c r="H1397">
        <v>1710478.54</v>
      </c>
    </row>
    <row r="1398" spans="1:8" hidden="1" x14ac:dyDescent="0.3">
      <c r="A1398" s="6" t="s">
        <v>371</v>
      </c>
      <c r="B1398" s="6" t="s">
        <v>2060</v>
      </c>
      <c r="C1398" s="6">
        <v>9</v>
      </c>
      <c r="D1398" t="str">
        <f t="shared" si="21"/>
        <v>ORA ZED - Ph 01B - Pkgs A&amp;D9</v>
      </c>
      <c r="E1398">
        <v>27403398.030000001</v>
      </c>
      <c r="F1398">
        <v>24054179.0515</v>
      </c>
      <c r="G1398">
        <v>2858510.2</v>
      </c>
      <c r="H1398">
        <v>26912689.251499999</v>
      </c>
    </row>
    <row r="1399" spans="1:8" hidden="1" x14ac:dyDescent="0.3">
      <c r="A1399" s="6" t="s">
        <v>9</v>
      </c>
      <c r="B1399" s="6" t="s">
        <v>2061</v>
      </c>
      <c r="C1399" s="6">
        <v>42</v>
      </c>
      <c r="D1399" t="str">
        <f t="shared" si="21"/>
        <v>Royal City42</v>
      </c>
      <c r="E1399">
        <v>10349949.340000002</v>
      </c>
      <c r="F1399">
        <v>20407465.358199999</v>
      </c>
      <c r="G1399">
        <v>116680.4388</v>
      </c>
      <c r="H1399">
        <v>20524145.796999995</v>
      </c>
    </row>
    <row r="1400" spans="1:8" hidden="1" x14ac:dyDescent="0.3">
      <c r="A1400" s="6" t="s">
        <v>393</v>
      </c>
      <c r="B1400" s="6" t="s">
        <v>2062</v>
      </c>
      <c r="C1400" s="6">
        <v>37</v>
      </c>
      <c r="D1400" t="str">
        <f t="shared" si="21"/>
        <v>EMAAR-Pkg#162/163- Marassi37</v>
      </c>
      <c r="E1400">
        <v>3201525.38</v>
      </c>
      <c r="F1400">
        <v>3131251.909</v>
      </c>
      <c r="G1400">
        <v>0</v>
      </c>
      <c r="H1400">
        <v>3131251.909</v>
      </c>
    </row>
    <row r="1401" spans="1:8" hidden="1" x14ac:dyDescent="0.3">
      <c r="A1401" s="6" t="s">
        <v>397</v>
      </c>
      <c r="B1401" s="6" t="s">
        <v>2063</v>
      </c>
      <c r="C1401" s="6">
        <v>9</v>
      </c>
      <c r="D1401" t="str">
        <f t="shared" si="21"/>
        <v>BKG#178-Lagoon Discharge9</v>
      </c>
      <c r="E1401">
        <v>31809.53</v>
      </c>
      <c r="F1401">
        <v>2524652.5564999999</v>
      </c>
      <c r="G1401">
        <v>0</v>
      </c>
      <c r="H1401">
        <v>2524652.5564999999</v>
      </c>
    </row>
    <row r="1402" spans="1:8" hidden="1" x14ac:dyDescent="0.3">
      <c r="A1402" s="6" t="s">
        <v>318</v>
      </c>
      <c r="B1402" s="6" t="s">
        <v>2064</v>
      </c>
      <c r="C1402" s="6">
        <v>11</v>
      </c>
      <c r="D1402" t="str">
        <f t="shared" si="21"/>
        <v>EGAT Lock &amp; Load11</v>
      </c>
      <c r="E1402">
        <v>1992889.6499999997</v>
      </c>
      <c r="F1402">
        <v>1873316.2725</v>
      </c>
      <c r="G1402">
        <v>199288.95999999999</v>
      </c>
      <c r="H1402">
        <v>2072605.2324999999</v>
      </c>
    </row>
    <row r="1403" spans="1:8" hidden="1" x14ac:dyDescent="0.3">
      <c r="A1403" s="6" t="s">
        <v>318</v>
      </c>
      <c r="B1403" s="6" t="s">
        <v>2065</v>
      </c>
      <c r="C1403" s="6">
        <v>12</v>
      </c>
      <c r="D1403" t="str">
        <f t="shared" si="21"/>
        <v>EGAT Lock &amp; Load12</v>
      </c>
      <c r="E1403">
        <v>1778896.47</v>
      </c>
      <c r="F1403">
        <v>1672162.6835</v>
      </c>
      <c r="G1403">
        <v>177889.65</v>
      </c>
      <c r="H1403">
        <v>1850052.3334999999</v>
      </c>
    </row>
    <row r="1404" spans="1:8" hidden="1" x14ac:dyDescent="0.3">
      <c r="A1404" s="6" t="s">
        <v>1396</v>
      </c>
      <c r="B1404" s="6" t="s">
        <v>2066</v>
      </c>
      <c r="C1404" s="6">
        <v>35</v>
      </c>
      <c r="D1404" t="str">
        <f t="shared" si="21"/>
        <v>Cairo-Alex Railway35</v>
      </c>
      <c r="E1404">
        <v>3020585.7099999995</v>
      </c>
      <c r="F1404">
        <v>2097397.7800000003</v>
      </c>
      <c r="G1404">
        <v>317161.5</v>
      </c>
      <c r="H1404">
        <v>2414559.2799999998</v>
      </c>
    </row>
    <row r="1405" spans="1:8" hidden="1" x14ac:dyDescent="0.3">
      <c r="A1405" s="6" t="s">
        <v>1562</v>
      </c>
      <c r="B1405" s="6" t="s">
        <v>2067</v>
      </c>
      <c r="C1405" s="6">
        <v>12</v>
      </c>
      <c r="D1405" t="str">
        <f t="shared" si="21"/>
        <v>GOV2 - Infra12</v>
      </c>
      <c r="E1405">
        <v>42288546.240000002</v>
      </c>
      <c r="F1405">
        <v>23775725.082000002</v>
      </c>
      <c r="G1405">
        <v>3343428.6</v>
      </c>
      <c r="H1405">
        <v>27119153.682</v>
      </c>
    </row>
    <row r="1406" spans="1:8" hidden="1" x14ac:dyDescent="0.3">
      <c r="A1406" s="6" t="s">
        <v>2068</v>
      </c>
      <c r="B1406" s="6" t="s">
        <v>2069</v>
      </c>
      <c r="D1406" t="str">
        <f t="shared" si="21"/>
        <v>ORA-ZED Towers P01B</v>
      </c>
      <c r="E1406">
        <v>85537.5</v>
      </c>
      <c r="F1406">
        <v>75743.460000000006</v>
      </c>
      <c r="G1406">
        <v>0</v>
      </c>
      <c r="H1406">
        <v>75743.460000000006</v>
      </c>
    </row>
    <row r="1407" spans="1:8" hidden="1" x14ac:dyDescent="0.3">
      <c r="A1407" s="6" t="s">
        <v>9</v>
      </c>
      <c r="B1407" s="6" t="s">
        <v>2070</v>
      </c>
      <c r="D1407" t="str">
        <f t="shared" si="21"/>
        <v>Royal City</v>
      </c>
      <c r="E1407">
        <v>10826725.43</v>
      </c>
      <c r="F1407">
        <v>9589993.4272000007</v>
      </c>
      <c r="G1407">
        <v>0</v>
      </c>
      <c r="H1407">
        <v>9589993.4272000026</v>
      </c>
    </row>
    <row r="1408" spans="1:8" hidden="1" x14ac:dyDescent="0.3">
      <c r="A1408" s="6" t="s">
        <v>1623</v>
      </c>
      <c r="B1408" s="6" t="s">
        <v>2071</v>
      </c>
      <c r="C1408" s="6">
        <v>12</v>
      </c>
      <c r="D1408" t="str">
        <f t="shared" si="21"/>
        <v>Diplomatic District - Infra12</v>
      </c>
      <c r="E1408">
        <v>13260789.9</v>
      </c>
      <c r="F1408">
        <v>18429485.685000002</v>
      </c>
      <c r="G1408">
        <v>2322442.2999999998</v>
      </c>
      <c r="H1408">
        <v>20751927.984999999</v>
      </c>
    </row>
    <row r="1409" spans="1:8" hidden="1" x14ac:dyDescent="0.3">
      <c r="A1409" s="6" t="s">
        <v>1623</v>
      </c>
      <c r="B1409" s="6" t="s">
        <v>2072</v>
      </c>
      <c r="C1409" s="6">
        <v>5</v>
      </c>
      <c r="D1409" t="str">
        <f t="shared" si="21"/>
        <v>Diplomatic District - Infra5</v>
      </c>
      <c r="E1409">
        <v>17394365.289999995</v>
      </c>
      <c r="F1409">
        <v>35617387.940000005</v>
      </c>
      <c r="G1409">
        <v>4410162.68</v>
      </c>
      <c r="H1409">
        <v>40027550.619999997</v>
      </c>
    </row>
    <row r="1410" spans="1:8" hidden="1" x14ac:dyDescent="0.3">
      <c r="A1410" s="6" t="s">
        <v>1792</v>
      </c>
      <c r="B1410" s="6" t="s">
        <v>2073</v>
      </c>
      <c r="C1410" s="6">
        <v>1</v>
      </c>
      <c r="D1410" t="str">
        <f t="shared" si="21"/>
        <v>Get Business Complex1</v>
      </c>
      <c r="E1410">
        <v>716040</v>
      </c>
      <c r="F1410">
        <v>673077.60000000009</v>
      </c>
      <c r="G1410">
        <v>0</v>
      </c>
      <c r="H1410">
        <v>673077.6</v>
      </c>
    </row>
    <row r="1411" spans="1:8" hidden="1" x14ac:dyDescent="0.3">
      <c r="A1411" s="6" t="s">
        <v>1710</v>
      </c>
      <c r="B1411" s="6" t="s">
        <v>2074</v>
      </c>
      <c r="C1411" s="6">
        <v>7</v>
      </c>
      <c r="D1411" t="str">
        <f t="shared" ref="D1411:D1474" si="22">A1411&amp;C1411</f>
        <v>Railway Bridge - Assuit7</v>
      </c>
      <c r="E1411">
        <v>1199450</v>
      </c>
      <c r="F1411">
        <v>1090306.8</v>
      </c>
      <c r="G1411">
        <v>0</v>
      </c>
      <c r="H1411">
        <v>1090306.8</v>
      </c>
    </row>
    <row r="1412" spans="1:8" hidden="1" x14ac:dyDescent="0.3">
      <c r="A1412" s="6" t="s">
        <v>2075</v>
      </c>
      <c r="B1412" s="6" t="s">
        <v>2076</v>
      </c>
      <c r="C1412" s="6">
        <v>6</v>
      </c>
      <c r="D1412" t="str">
        <f t="shared" si="22"/>
        <v>Kemet Tower6</v>
      </c>
      <c r="E1412">
        <v>400480</v>
      </c>
      <c r="F1412">
        <v>52023.46</v>
      </c>
      <c r="G1412">
        <v>0</v>
      </c>
      <c r="H1412">
        <v>52023.46</v>
      </c>
    </row>
    <row r="1413" spans="1:8" hidden="1" x14ac:dyDescent="0.3">
      <c r="A1413" s="6" t="s">
        <v>1853</v>
      </c>
      <c r="B1413" s="6" t="s">
        <v>2077</v>
      </c>
      <c r="C1413" s="6">
        <v>15</v>
      </c>
      <c r="D1413" t="str">
        <f t="shared" si="22"/>
        <v>PLAYA ROOF &amp; Wet Areas15</v>
      </c>
      <c r="E1413">
        <v>176307.75</v>
      </c>
      <c r="F1413">
        <v>0</v>
      </c>
      <c r="G1413">
        <v>0</v>
      </c>
      <c r="H1413">
        <v>176307.75</v>
      </c>
    </row>
    <row r="1414" spans="1:8" hidden="1" x14ac:dyDescent="0.3">
      <c r="A1414" s="6" t="s">
        <v>2078</v>
      </c>
      <c r="B1414" s="6" t="s">
        <v>2079</v>
      </c>
      <c r="C1414" s="6">
        <v>2</v>
      </c>
      <c r="D1414" t="str">
        <f t="shared" si="22"/>
        <v>Ring Road El Mansoria2</v>
      </c>
      <c r="E1414">
        <v>467280</v>
      </c>
      <c r="F1414">
        <v>415879.2</v>
      </c>
      <c r="G1414">
        <v>0</v>
      </c>
      <c r="H1414">
        <v>415879.2</v>
      </c>
    </row>
    <row r="1415" spans="1:8" hidden="1" x14ac:dyDescent="0.3">
      <c r="A1415" s="6" t="s">
        <v>1761</v>
      </c>
      <c r="B1415" s="6" t="s">
        <v>2080</v>
      </c>
      <c r="C1415" s="6">
        <v>7</v>
      </c>
      <c r="D1415" t="str">
        <f t="shared" si="22"/>
        <v>Ain Sokhna Bridge – RME7</v>
      </c>
      <c r="E1415">
        <v>2211015</v>
      </c>
      <c r="F1415">
        <v>2169565.39</v>
      </c>
      <c r="G1415">
        <v>0</v>
      </c>
      <c r="H1415">
        <v>2169565.39</v>
      </c>
    </row>
    <row r="1416" spans="1:8" hidden="1" x14ac:dyDescent="0.3">
      <c r="A1416" s="6" t="s">
        <v>342</v>
      </c>
      <c r="B1416" s="6" t="s">
        <v>2081</v>
      </c>
      <c r="C1416" s="6">
        <v>26</v>
      </c>
      <c r="D1416" t="str">
        <f t="shared" si="22"/>
        <v>Kattameya Creeks26</v>
      </c>
      <c r="E1416">
        <v>73494584.170000002</v>
      </c>
      <c r="F1416">
        <v>74263221</v>
      </c>
      <c r="G1416">
        <v>2140175.7000000002</v>
      </c>
      <c r="H1416">
        <v>76403396.700000003</v>
      </c>
    </row>
    <row r="1417" spans="1:8" hidden="1" x14ac:dyDescent="0.3">
      <c r="A1417" s="6" t="s">
        <v>1916</v>
      </c>
      <c r="B1417" s="6" t="s">
        <v>2082</v>
      </c>
      <c r="D1417" t="str">
        <f t="shared" si="22"/>
        <v>Abou Ghaleb Bridge</v>
      </c>
      <c r="E1417">
        <v>40668563.140000001</v>
      </c>
      <c r="F1417">
        <v>724954.02859999996</v>
      </c>
      <c r="G1417">
        <v>0</v>
      </c>
      <c r="H1417">
        <v>22208792.428599998</v>
      </c>
    </row>
    <row r="1418" spans="1:8" hidden="1" x14ac:dyDescent="0.3">
      <c r="A1418" s="6" t="s">
        <v>1792</v>
      </c>
      <c r="B1418" s="6" t="s">
        <v>2083</v>
      </c>
      <c r="C1418" s="6">
        <v>3</v>
      </c>
      <c r="D1418" t="str">
        <f t="shared" si="22"/>
        <v>Get Business Complex3</v>
      </c>
      <c r="E1418">
        <v>531048</v>
      </c>
      <c r="F1418">
        <v>499185.12</v>
      </c>
      <c r="G1418">
        <v>0</v>
      </c>
      <c r="H1418">
        <v>499185.11999999994</v>
      </c>
    </row>
    <row r="1419" spans="1:8" hidden="1" x14ac:dyDescent="0.3">
      <c r="A1419" s="6" t="s">
        <v>1792</v>
      </c>
      <c r="B1419" s="6" t="s">
        <v>2084</v>
      </c>
      <c r="C1419" s="6">
        <v>2</v>
      </c>
      <c r="D1419" t="str">
        <f t="shared" si="22"/>
        <v>Get Business Complex2</v>
      </c>
      <c r="E1419">
        <v>550800</v>
      </c>
      <c r="F1419">
        <v>517752</v>
      </c>
      <c r="G1419">
        <v>0</v>
      </c>
      <c r="H1419">
        <v>517752</v>
      </c>
    </row>
    <row r="1420" spans="1:8" hidden="1" x14ac:dyDescent="0.3">
      <c r="A1420" s="6" t="s">
        <v>2085</v>
      </c>
      <c r="B1420" s="6" t="s">
        <v>2086</v>
      </c>
      <c r="C1420" s="6">
        <v>4</v>
      </c>
      <c r="D1420" t="str">
        <f t="shared" si="22"/>
        <v>MAF HQ Renovation4</v>
      </c>
      <c r="E1420">
        <v>3030094</v>
      </c>
      <c r="F1420">
        <v>2037738.2</v>
      </c>
      <c r="G1420">
        <v>795399.68000000005</v>
      </c>
      <c r="H1420">
        <v>2833137.88</v>
      </c>
    </row>
    <row r="1421" spans="1:8" hidden="1" x14ac:dyDescent="0.3">
      <c r="A1421" s="6" t="s">
        <v>2085</v>
      </c>
      <c r="B1421" s="6" t="s">
        <v>2087</v>
      </c>
      <c r="C1421" s="6">
        <v>2</v>
      </c>
      <c r="D1421" t="str">
        <f t="shared" si="22"/>
        <v>MAF HQ Renovation2</v>
      </c>
      <c r="E1421">
        <v>1856061.8</v>
      </c>
      <c r="F1421">
        <v>1248201.56</v>
      </c>
      <c r="G1421">
        <v>487216.22</v>
      </c>
      <c r="H1421">
        <v>1735417.78</v>
      </c>
    </row>
    <row r="1422" spans="1:8" hidden="1" x14ac:dyDescent="0.3">
      <c r="A1422" s="6" t="s">
        <v>2088</v>
      </c>
      <c r="B1422" s="6" t="s">
        <v>2089</v>
      </c>
      <c r="C1422" s="6">
        <v>3</v>
      </c>
      <c r="D1422" t="str">
        <f t="shared" si="22"/>
        <v>U4,U8 Seashell Playa3</v>
      </c>
      <c r="E1422">
        <v>85655.1</v>
      </c>
      <c r="F1422">
        <v>73971.06</v>
      </c>
      <c r="G1422">
        <v>0</v>
      </c>
      <c r="H1422">
        <v>73971.06</v>
      </c>
    </row>
    <row r="1423" spans="1:8" hidden="1" x14ac:dyDescent="0.3">
      <c r="A1423" s="6" t="s">
        <v>73</v>
      </c>
      <c r="B1423" s="6" t="s">
        <v>2090</v>
      </c>
      <c r="C1423" s="6">
        <v>26</v>
      </c>
      <c r="D1423" t="str">
        <f t="shared" si="22"/>
        <v>MDF Factory26</v>
      </c>
      <c r="E1423">
        <v>20422067.949999999</v>
      </c>
      <c r="F1423">
        <v>12481160.25</v>
      </c>
      <c r="G1423">
        <v>5399138.7699999996</v>
      </c>
      <c r="H1423">
        <v>17880299.02</v>
      </c>
    </row>
    <row r="1424" spans="1:8" hidden="1" x14ac:dyDescent="0.3">
      <c r="A1424" s="6" t="s">
        <v>754</v>
      </c>
      <c r="B1424" s="6" t="s">
        <v>2091</v>
      </c>
      <c r="C1424" s="6">
        <v>4</v>
      </c>
      <c r="D1424" t="str">
        <f t="shared" si="22"/>
        <v>Ministries Buildings4</v>
      </c>
      <c r="E1424">
        <v>9323069</v>
      </c>
      <c r="F1424">
        <v>7854280</v>
      </c>
      <c r="G1424">
        <v>0</v>
      </c>
      <c r="H1424">
        <v>7854280</v>
      </c>
    </row>
    <row r="1425" spans="1:8" hidden="1" x14ac:dyDescent="0.3">
      <c r="A1425" s="6" t="s">
        <v>1589</v>
      </c>
      <c r="B1425" s="6" t="s">
        <v>2092</v>
      </c>
      <c r="D1425" t="str">
        <f t="shared" si="22"/>
        <v>Cairo Monorail - 6th October</v>
      </c>
      <c r="E1425">
        <v>415000</v>
      </c>
      <c r="F1425">
        <v>392280</v>
      </c>
      <c r="G1425">
        <v>0</v>
      </c>
      <c r="H1425">
        <v>392280</v>
      </c>
    </row>
    <row r="1426" spans="1:8" hidden="1" x14ac:dyDescent="0.3">
      <c r="A1426" s="6" t="s">
        <v>1562</v>
      </c>
      <c r="B1426" s="6" t="s">
        <v>2093</v>
      </c>
      <c r="C1426" s="6">
        <v>18</v>
      </c>
      <c r="D1426" t="str">
        <f t="shared" si="22"/>
        <v>GOV2 - Infra18</v>
      </c>
      <c r="E1426">
        <v>18621245.710000001</v>
      </c>
      <c r="F1426">
        <v>44407465.925499998</v>
      </c>
      <c r="G1426">
        <v>5459594.1699999999</v>
      </c>
      <c r="H1426">
        <v>49867060.0955</v>
      </c>
    </row>
    <row r="1427" spans="1:8" hidden="1" x14ac:dyDescent="0.3">
      <c r="A1427" s="6" t="s">
        <v>1720</v>
      </c>
      <c r="B1427" s="6" t="s">
        <v>2094</v>
      </c>
      <c r="C1427" s="6">
        <v>18</v>
      </c>
      <c r="D1427" t="str">
        <f t="shared" si="22"/>
        <v>Ain Sokhna Port Development18</v>
      </c>
      <c r="E1427">
        <v>1481544</v>
      </c>
      <c r="F1427">
        <v>1009287.17</v>
      </c>
      <c r="G1427">
        <v>0</v>
      </c>
      <c r="H1427">
        <v>1009287.17</v>
      </c>
    </row>
    <row r="1428" spans="1:8" hidden="1" x14ac:dyDescent="0.3">
      <c r="A1428" s="6" t="s">
        <v>1657</v>
      </c>
      <c r="B1428" s="6" t="s">
        <v>2095</v>
      </c>
      <c r="C1428" s="6">
        <v>8</v>
      </c>
      <c r="D1428" t="str">
        <f t="shared" si="22"/>
        <v>Capital One8</v>
      </c>
      <c r="E1428">
        <v>946708.37</v>
      </c>
      <c r="F1428">
        <v>937241.28850000002</v>
      </c>
      <c r="G1428">
        <v>0</v>
      </c>
      <c r="H1428">
        <v>937241.28850000002</v>
      </c>
    </row>
    <row r="1429" spans="1:8" hidden="1" x14ac:dyDescent="0.3">
      <c r="A1429" s="6" t="s">
        <v>2096</v>
      </c>
      <c r="B1429" s="6" t="s">
        <v>2097</v>
      </c>
      <c r="C1429" s="6">
        <v>3</v>
      </c>
      <c r="D1429" t="str">
        <f t="shared" si="22"/>
        <v>Katameya Creeks - RME3</v>
      </c>
      <c r="E1429">
        <v>9219.82</v>
      </c>
      <c r="F1429">
        <v>8164.15</v>
      </c>
      <c r="G1429">
        <v>0</v>
      </c>
      <c r="H1429">
        <v>8164.15</v>
      </c>
    </row>
    <row r="1430" spans="1:8" hidden="1" x14ac:dyDescent="0.3">
      <c r="A1430" s="6" t="s">
        <v>2098</v>
      </c>
      <c r="B1430" s="6" t="s">
        <v>1291</v>
      </c>
      <c r="C1430" s="6">
        <v>1</v>
      </c>
      <c r="D1430" t="str">
        <f t="shared" si="22"/>
        <v>El-Herafeen brigde1</v>
      </c>
      <c r="E1430">
        <v>1263235</v>
      </c>
      <c r="F1430">
        <v>1032775.58</v>
      </c>
      <c r="G1430">
        <v>0</v>
      </c>
      <c r="H1430">
        <v>1032775.58</v>
      </c>
    </row>
    <row r="1431" spans="1:8" hidden="1" x14ac:dyDescent="0.3">
      <c r="A1431" s="6" t="s">
        <v>1980</v>
      </c>
      <c r="B1431" s="6" t="s">
        <v>2099</v>
      </c>
      <c r="C1431" s="6">
        <v>12</v>
      </c>
      <c r="D1431" t="str">
        <f t="shared" si="22"/>
        <v>WADY EL-NATROUN BRIDGE(HST)12</v>
      </c>
      <c r="E1431">
        <v>1119960</v>
      </c>
      <c r="F1431">
        <v>1017035.68</v>
      </c>
      <c r="G1431">
        <v>0</v>
      </c>
      <c r="H1431">
        <v>1017035.68</v>
      </c>
    </row>
    <row r="1432" spans="1:8" hidden="1" x14ac:dyDescent="0.3">
      <c r="A1432" s="6" t="s">
        <v>956</v>
      </c>
      <c r="B1432" s="6" t="s">
        <v>2100</v>
      </c>
      <c r="C1432" s="6">
        <v>2</v>
      </c>
      <c r="D1432" t="str">
        <f t="shared" si="22"/>
        <v>Air Defense College2</v>
      </c>
      <c r="E1432">
        <v>18663776</v>
      </c>
      <c r="F1432">
        <v>14703820</v>
      </c>
      <c r="G1432">
        <v>0</v>
      </c>
      <c r="H1432">
        <v>15734139</v>
      </c>
    </row>
    <row r="1433" spans="1:8" hidden="1" x14ac:dyDescent="0.3">
      <c r="A1433" s="6" t="s">
        <v>378</v>
      </c>
      <c r="B1433" s="6" t="s">
        <v>2101</v>
      </c>
      <c r="C1433" s="6">
        <v>14</v>
      </c>
      <c r="D1433" t="str">
        <f t="shared" si="22"/>
        <v>ORA ZED-Ph 2-Pkgs A&amp;D14</v>
      </c>
      <c r="E1433">
        <v>12548033.060000001</v>
      </c>
      <c r="F1433">
        <v>15106729.373</v>
      </c>
      <c r="G1433">
        <v>1911092.27</v>
      </c>
      <c r="H1433">
        <v>17017821.642999999</v>
      </c>
    </row>
    <row r="1434" spans="1:8" hidden="1" x14ac:dyDescent="0.3">
      <c r="A1434" s="6" t="s">
        <v>73</v>
      </c>
      <c r="B1434" s="6" t="s">
        <v>2102</v>
      </c>
      <c r="C1434" s="6">
        <v>25</v>
      </c>
      <c r="D1434" t="str">
        <f t="shared" si="22"/>
        <v>MDF Factory25</v>
      </c>
      <c r="E1434">
        <v>10389113.75</v>
      </c>
      <c r="F1434">
        <v>4423185.2685000002</v>
      </c>
      <c r="G1434">
        <v>10664897.850000001</v>
      </c>
      <c r="H1434">
        <v>15088083.118499998</v>
      </c>
    </row>
    <row r="1435" spans="1:8" hidden="1" x14ac:dyDescent="0.3">
      <c r="A1435" s="6" t="s">
        <v>2103</v>
      </c>
      <c r="B1435" s="6" t="s">
        <v>2104</v>
      </c>
      <c r="C1435" s="6">
        <v>10</v>
      </c>
      <c r="D1435" t="str">
        <f t="shared" si="22"/>
        <v>Hyper One Badr10</v>
      </c>
      <c r="E1435">
        <v>1090333.7</v>
      </c>
      <c r="F1435">
        <v>970396.98</v>
      </c>
      <c r="G1435">
        <v>0</v>
      </c>
      <c r="H1435">
        <v>970396.98</v>
      </c>
    </row>
    <row r="1436" spans="1:8" hidden="1" x14ac:dyDescent="0.3">
      <c r="A1436" s="6" t="s">
        <v>73</v>
      </c>
      <c r="B1436" s="6" t="s">
        <v>2105</v>
      </c>
      <c r="C1436" s="6">
        <v>19</v>
      </c>
      <c r="D1436" t="str">
        <f t="shared" si="22"/>
        <v>MDF Factory19</v>
      </c>
      <c r="E1436">
        <v>12911250.9</v>
      </c>
      <c r="F1436">
        <v>8856995.7249999996</v>
      </c>
      <c r="G1436">
        <v>2093318.3</v>
      </c>
      <c r="H1436">
        <v>10950314.025</v>
      </c>
    </row>
    <row r="1437" spans="1:8" hidden="1" x14ac:dyDescent="0.3">
      <c r="A1437" s="6" t="s">
        <v>73</v>
      </c>
      <c r="B1437" s="6" t="s">
        <v>2106</v>
      </c>
      <c r="C1437" s="6">
        <v>11</v>
      </c>
      <c r="D1437" t="str">
        <f t="shared" si="22"/>
        <v>MDF Factory11</v>
      </c>
      <c r="E1437">
        <v>411623.92</v>
      </c>
      <c r="F1437">
        <v>415740.16879999998</v>
      </c>
      <c r="G1437">
        <v>0</v>
      </c>
      <c r="H1437">
        <v>415740.16879999998</v>
      </c>
    </row>
    <row r="1438" spans="1:8" hidden="1" x14ac:dyDescent="0.3">
      <c r="A1438" s="6" t="s">
        <v>2107</v>
      </c>
      <c r="B1438" s="6" t="s">
        <v>2108</v>
      </c>
      <c r="C1438" s="6">
        <v>1</v>
      </c>
      <c r="D1438" t="str">
        <f t="shared" si="22"/>
        <v>HST - 6 October - Arab Cont.1</v>
      </c>
      <c r="E1438">
        <v>2621800</v>
      </c>
      <c r="F1438">
        <v>1040770</v>
      </c>
      <c r="G1438">
        <v>0</v>
      </c>
      <c r="H1438">
        <v>1040770</v>
      </c>
    </row>
    <row r="1439" spans="1:8" hidden="1" x14ac:dyDescent="0.3">
      <c r="A1439" s="6" t="s">
        <v>1828</v>
      </c>
      <c r="B1439" s="6" t="s">
        <v>2109</v>
      </c>
      <c r="C1439" s="6">
        <v>11</v>
      </c>
      <c r="D1439" t="str">
        <f t="shared" si="22"/>
        <v>Egat Rolling Mill no.411</v>
      </c>
      <c r="E1439">
        <v>16145745</v>
      </c>
      <c r="F1439">
        <v>13154777.42</v>
      </c>
      <c r="G1439">
        <v>3636797.38</v>
      </c>
      <c r="H1439">
        <v>16791574.800000001</v>
      </c>
    </row>
    <row r="1440" spans="1:8" hidden="1" x14ac:dyDescent="0.3">
      <c r="A1440" s="6" t="s">
        <v>1259</v>
      </c>
      <c r="B1440" s="6" t="s">
        <v>2110</v>
      </c>
      <c r="C1440" s="6">
        <v>9</v>
      </c>
      <c r="D1440" t="str">
        <f t="shared" si="22"/>
        <v>Air Defence College9</v>
      </c>
      <c r="E1440">
        <v>1124369.82</v>
      </c>
      <c r="F1440">
        <v>954589.98</v>
      </c>
      <c r="G1440">
        <v>0</v>
      </c>
      <c r="H1440">
        <v>954589.98</v>
      </c>
    </row>
    <row r="1441" spans="1:8" hidden="1" x14ac:dyDescent="0.3">
      <c r="A1441" s="6" t="s">
        <v>342</v>
      </c>
      <c r="B1441" s="6" t="s">
        <v>2111</v>
      </c>
      <c r="C1441" s="6">
        <v>25</v>
      </c>
      <c r="D1441" t="str">
        <f t="shared" si="22"/>
        <v>Kattameya Creeks25</v>
      </c>
      <c r="E1441">
        <v>45327391.409999996</v>
      </c>
      <c r="F1441">
        <v>45191848.310000002</v>
      </c>
      <c r="G1441">
        <v>1948638.75</v>
      </c>
      <c r="H1441">
        <v>47140487.060000002</v>
      </c>
    </row>
    <row r="1442" spans="1:8" hidden="1" x14ac:dyDescent="0.3">
      <c r="A1442" s="6" t="s">
        <v>371</v>
      </c>
      <c r="B1442" s="6" t="s">
        <v>2112</v>
      </c>
      <c r="C1442" s="6">
        <v>26</v>
      </c>
      <c r="D1442" t="str">
        <f t="shared" si="22"/>
        <v>ORA ZED - Ph 01B - Pkgs A&amp;D26</v>
      </c>
      <c r="E1442">
        <v>68520137.140000001</v>
      </c>
      <c r="F1442">
        <v>6863669.1846000003</v>
      </c>
      <c r="G1442">
        <v>57181187.409999996</v>
      </c>
      <c r="H1442">
        <v>64044856.594599999</v>
      </c>
    </row>
    <row r="1443" spans="1:8" hidden="1" x14ac:dyDescent="0.3">
      <c r="A1443" s="6" t="s">
        <v>2113</v>
      </c>
      <c r="B1443" s="6" t="s">
        <v>2114</v>
      </c>
      <c r="C1443" s="6">
        <v>2</v>
      </c>
      <c r="D1443" t="str">
        <f t="shared" si="22"/>
        <v>U3 &amp; U52</v>
      </c>
      <c r="E1443">
        <v>439984.49</v>
      </c>
      <c r="F1443">
        <v>375220.61</v>
      </c>
      <c r="G1443">
        <v>0</v>
      </c>
      <c r="H1443">
        <v>375220.61</v>
      </c>
    </row>
    <row r="1444" spans="1:8" hidden="1" x14ac:dyDescent="0.3">
      <c r="A1444" s="6" t="s">
        <v>2088</v>
      </c>
      <c r="B1444" s="6" t="s">
        <v>2115</v>
      </c>
      <c r="C1444" s="6">
        <v>7</v>
      </c>
      <c r="D1444" t="str">
        <f t="shared" si="22"/>
        <v>U4,U8 Seashell Playa7</v>
      </c>
      <c r="E1444">
        <v>431538.63</v>
      </c>
      <c r="F1444">
        <v>372676.76</v>
      </c>
      <c r="G1444">
        <v>0</v>
      </c>
      <c r="H1444">
        <v>372676.76</v>
      </c>
    </row>
    <row r="1445" spans="1:8" hidden="1" x14ac:dyDescent="0.3">
      <c r="A1445" s="6" t="s">
        <v>2116</v>
      </c>
      <c r="B1445" s="6" t="s">
        <v>2117</v>
      </c>
      <c r="C1445" s="6">
        <v>1</v>
      </c>
      <c r="D1445" t="str">
        <f t="shared" si="22"/>
        <v>Irrigation Tank1</v>
      </c>
      <c r="E1445">
        <v>815585.1</v>
      </c>
      <c r="F1445">
        <v>704339.29</v>
      </c>
      <c r="G1445">
        <v>0</v>
      </c>
      <c r="H1445">
        <v>704339.29</v>
      </c>
    </row>
    <row r="1446" spans="1:8" hidden="1" x14ac:dyDescent="0.3">
      <c r="A1446" s="6" t="s">
        <v>393</v>
      </c>
      <c r="B1446" s="6" t="s">
        <v>2118</v>
      </c>
      <c r="C1446" s="6">
        <v>42</v>
      </c>
      <c r="D1446" t="str">
        <f t="shared" si="22"/>
        <v>EMAAR-Pkg#162/163- Marassi42</v>
      </c>
      <c r="E1446">
        <v>2102245.5499999998</v>
      </c>
      <c r="F1446">
        <v>4316245.8075000001</v>
      </c>
      <c r="G1446">
        <v>1120.74</v>
      </c>
      <c r="H1446">
        <v>4317366.5475000003</v>
      </c>
    </row>
    <row r="1447" spans="1:8" hidden="1" x14ac:dyDescent="0.3">
      <c r="A1447" s="6" t="s">
        <v>2119</v>
      </c>
      <c r="B1447" s="6" t="s">
        <v>2120</v>
      </c>
      <c r="C1447" s="6">
        <v>7</v>
      </c>
      <c r="D1447" t="str">
        <f t="shared" si="22"/>
        <v>HSR-6th of October7</v>
      </c>
      <c r="E1447">
        <v>1671344</v>
      </c>
      <c r="F1447">
        <v>1447805.88</v>
      </c>
      <c r="G1447">
        <v>0</v>
      </c>
      <c r="H1447">
        <v>1447805.88</v>
      </c>
    </row>
    <row r="1448" spans="1:8" hidden="1" x14ac:dyDescent="0.3">
      <c r="A1448" s="6" t="s">
        <v>358</v>
      </c>
      <c r="B1448" s="6" t="s">
        <v>2121</v>
      </c>
      <c r="C1448" s="6">
        <v>7</v>
      </c>
      <c r="D1448" t="str">
        <f t="shared" si="22"/>
        <v>EGAT Mechanical Installations7</v>
      </c>
      <c r="E1448">
        <v>3744476.64</v>
      </c>
      <c r="F1448">
        <v>2845427.8</v>
      </c>
      <c r="G1448">
        <v>936119.17039999994</v>
      </c>
      <c r="H1448">
        <v>3781546.9704</v>
      </c>
    </row>
    <row r="1449" spans="1:8" hidden="1" x14ac:dyDescent="0.3">
      <c r="A1449" s="6" t="s">
        <v>2122</v>
      </c>
      <c r="B1449" s="6" t="s">
        <v>2123</v>
      </c>
      <c r="C1449" s="6">
        <v>1</v>
      </c>
      <c r="D1449" t="str">
        <f t="shared" si="22"/>
        <v>Business District Hyde Park1</v>
      </c>
      <c r="E1449">
        <v>795000</v>
      </c>
      <c r="F1449">
        <v>678930</v>
      </c>
      <c r="G1449">
        <v>0</v>
      </c>
      <c r="H1449">
        <v>678930</v>
      </c>
    </row>
    <row r="1450" spans="1:8" hidden="1" x14ac:dyDescent="0.3">
      <c r="A1450" s="6" t="s">
        <v>1657</v>
      </c>
      <c r="B1450" s="6" t="s">
        <v>2124</v>
      </c>
      <c r="C1450" s="6">
        <v>7</v>
      </c>
      <c r="D1450" t="str">
        <f t="shared" si="22"/>
        <v>Capital One7</v>
      </c>
      <c r="E1450">
        <v>1168346.98</v>
      </c>
      <c r="F1450">
        <v>1156663.5090000001</v>
      </c>
      <c r="G1450">
        <v>0</v>
      </c>
      <c r="H1450">
        <v>1156663.5090000001</v>
      </c>
    </row>
    <row r="1451" spans="1:8" hidden="1" x14ac:dyDescent="0.3">
      <c r="A1451" s="6" t="s">
        <v>73</v>
      </c>
      <c r="B1451" s="6" t="s">
        <v>2125</v>
      </c>
      <c r="C1451" s="6">
        <v>10</v>
      </c>
      <c r="D1451" t="str">
        <f t="shared" si="22"/>
        <v>MDF Factory10</v>
      </c>
      <c r="E1451">
        <v>7456023.4299999997</v>
      </c>
      <c r="F1451">
        <v>10970767.531500001</v>
      </c>
      <c r="G1451">
        <v>1032725.89</v>
      </c>
      <c r="H1451">
        <v>12003493.421499999</v>
      </c>
    </row>
    <row r="1452" spans="1:8" hidden="1" x14ac:dyDescent="0.3">
      <c r="A1452" s="6" t="s">
        <v>313</v>
      </c>
      <c r="B1452" s="6" t="s">
        <v>2126</v>
      </c>
      <c r="C1452" s="6">
        <v>12</v>
      </c>
      <c r="D1452" t="str">
        <f t="shared" si="22"/>
        <v>DP World Basin 2 Ph212</v>
      </c>
      <c r="E1452">
        <v>54623534</v>
      </c>
      <c r="F1452">
        <v>40236573.850000001</v>
      </c>
      <c r="G1452">
        <v>8155016.6299999999</v>
      </c>
      <c r="H1452">
        <v>48391590.479999997</v>
      </c>
    </row>
    <row r="1453" spans="1:8" hidden="1" x14ac:dyDescent="0.3">
      <c r="A1453" s="6" t="s">
        <v>73</v>
      </c>
      <c r="B1453" s="6" t="s">
        <v>2127</v>
      </c>
      <c r="C1453" s="6">
        <v>23</v>
      </c>
      <c r="D1453" t="str">
        <f t="shared" si="22"/>
        <v>MDF Factory23</v>
      </c>
      <c r="E1453">
        <v>37280017.770000003</v>
      </c>
      <c r="F1453">
        <v>14012432.169600001</v>
      </c>
      <c r="G1453">
        <v>19477192.18</v>
      </c>
      <c r="H1453">
        <v>33489624.349599998</v>
      </c>
    </row>
    <row r="1454" spans="1:8" hidden="1" x14ac:dyDescent="0.3">
      <c r="A1454" s="6" t="s">
        <v>71</v>
      </c>
      <c r="B1454" s="6" t="s">
        <v>2128</v>
      </c>
      <c r="C1454" s="6">
        <v>1</v>
      </c>
      <c r="D1454" t="str">
        <f t="shared" si="22"/>
        <v>EGAT Pelletizing Plant1</v>
      </c>
      <c r="E1454">
        <v>6000000</v>
      </c>
      <c r="F1454">
        <v>6660000</v>
      </c>
      <c r="G1454">
        <v>0</v>
      </c>
      <c r="H1454">
        <v>6660000</v>
      </c>
    </row>
    <row r="1455" spans="1:8" hidden="1" x14ac:dyDescent="0.3">
      <c r="A1455" s="6" t="s">
        <v>378</v>
      </c>
      <c r="B1455" s="6" t="s">
        <v>2129</v>
      </c>
      <c r="C1455" s="6">
        <v>12</v>
      </c>
      <c r="D1455" t="str">
        <f t="shared" si="22"/>
        <v>ORA ZED-Ph 2-Pkgs A&amp;D12</v>
      </c>
      <c r="E1455">
        <v>16689354.470000001</v>
      </c>
      <c r="F1455">
        <v>15225579.9035</v>
      </c>
      <c r="G1455">
        <v>1929327.26</v>
      </c>
      <c r="H1455">
        <v>17154907.1635</v>
      </c>
    </row>
    <row r="1456" spans="1:8" hidden="1" x14ac:dyDescent="0.3">
      <c r="A1456" s="6" t="s">
        <v>375</v>
      </c>
      <c r="B1456" s="6" t="s">
        <v>2130</v>
      </c>
      <c r="C1456" s="6">
        <v>1</v>
      </c>
      <c r="D1456" t="str">
        <f t="shared" si="22"/>
        <v>Ora Zed Landscape Ph11</v>
      </c>
      <c r="E1456">
        <v>2611606.83</v>
      </c>
      <c r="F1456">
        <v>2304743.0231999997</v>
      </c>
      <c r="G1456">
        <v>274218.71999999997</v>
      </c>
      <c r="H1456">
        <v>2578961.7431999999</v>
      </c>
    </row>
    <row r="1457" spans="1:8" hidden="1" x14ac:dyDescent="0.3">
      <c r="A1457" s="6" t="s">
        <v>313</v>
      </c>
      <c r="B1457" s="6" t="s">
        <v>2131</v>
      </c>
      <c r="C1457" s="6">
        <v>3</v>
      </c>
      <c r="D1457" t="str">
        <f t="shared" si="22"/>
        <v>DP World Basin 2 Ph23</v>
      </c>
      <c r="E1457">
        <v>38504541.130000003</v>
      </c>
      <c r="F1457">
        <v>28493360.438700002</v>
      </c>
      <c r="G1457">
        <v>5775681.1699999999</v>
      </c>
      <c r="H1457">
        <v>34269041.6087</v>
      </c>
    </row>
    <row r="1458" spans="1:8" hidden="1" x14ac:dyDescent="0.3">
      <c r="A1458" s="6" t="s">
        <v>89</v>
      </c>
      <c r="B1458" s="6" t="s">
        <v>2132</v>
      </c>
      <c r="C1458" s="6">
        <v>7</v>
      </c>
      <c r="D1458" t="str">
        <f t="shared" si="22"/>
        <v>Sokhna Port Expansion7</v>
      </c>
      <c r="E1458">
        <v>4559269.9000000004</v>
      </c>
      <c r="F1458">
        <v>2764829.36</v>
      </c>
      <c r="G1458">
        <v>1154245.58</v>
      </c>
      <c r="H1458">
        <v>3919074.94</v>
      </c>
    </row>
    <row r="1459" spans="1:8" hidden="1" x14ac:dyDescent="0.3">
      <c r="A1459" s="6" t="s">
        <v>2133</v>
      </c>
      <c r="B1459" s="6" t="s">
        <v>2134</v>
      </c>
      <c r="C1459" s="6">
        <v>1</v>
      </c>
      <c r="D1459" t="str">
        <f t="shared" si="22"/>
        <v>Wady El Natroon Bridge1</v>
      </c>
      <c r="E1459">
        <v>51983282.43</v>
      </c>
      <c r="F1459">
        <v>15425224.375700001</v>
      </c>
      <c r="G1459">
        <v>0</v>
      </c>
      <c r="H1459">
        <v>35854126.5757</v>
      </c>
    </row>
    <row r="1460" spans="1:8" hidden="1" x14ac:dyDescent="0.3">
      <c r="A1460" s="6" t="s">
        <v>342</v>
      </c>
      <c r="B1460" s="6" t="s">
        <v>2135</v>
      </c>
      <c r="C1460" s="6">
        <v>30</v>
      </c>
      <c r="D1460" t="str">
        <f t="shared" si="22"/>
        <v>Kattameya Creeks30</v>
      </c>
      <c r="E1460">
        <v>55298315.109999999</v>
      </c>
      <c r="F1460">
        <v>43084120</v>
      </c>
      <c r="G1460">
        <v>14139199.699999999</v>
      </c>
      <c r="H1460">
        <v>57223319.700000003</v>
      </c>
    </row>
    <row r="1461" spans="1:8" hidden="1" x14ac:dyDescent="0.3">
      <c r="A1461" s="6" t="s">
        <v>754</v>
      </c>
      <c r="B1461" s="6" t="s">
        <v>2136</v>
      </c>
      <c r="C1461" s="6">
        <v>12</v>
      </c>
      <c r="D1461" t="str">
        <f t="shared" si="22"/>
        <v>Ministries Buildings12</v>
      </c>
      <c r="E1461">
        <v>13450696</v>
      </c>
      <c r="F1461">
        <v>11331810</v>
      </c>
      <c r="G1461">
        <v>0</v>
      </c>
      <c r="H1461">
        <v>11331810</v>
      </c>
    </row>
    <row r="1462" spans="1:8" hidden="1" x14ac:dyDescent="0.3">
      <c r="A1462" s="6" t="s">
        <v>412</v>
      </c>
      <c r="B1462" s="6" t="s">
        <v>2137</v>
      </c>
      <c r="C1462" s="6">
        <v>2</v>
      </c>
      <c r="D1462" t="str">
        <f t="shared" si="22"/>
        <v>RING ROAD MARYOTIA EXPANSION2</v>
      </c>
      <c r="E1462">
        <v>25572365.969999999</v>
      </c>
      <c r="F1462">
        <v>12664735.77</v>
      </c>
      <c r="G1462">
        <v>0</v>
      </c>
      <c r="H1462">
        <v>12664735.770000001</v>
      </c>
    </row>
    <row r="1463" spans="1:8" hidden="1" x14ac:dyDescent="0.3">
      <c r="A1463" s="6" t="s">
        <v>412</v>
      </c>
      <c r="B1463" s="6" t="s">
        <v>2138</v>
      </c>
      <c r="C1463" s="6">
        <v>3</v>
      </c>
      <c r="D1463" t="str">
        <f t="shared" si="22"/>
        <v>RING ROAD MARYOTIA EXPANSION3</v>
      </c>
      <c r="E1463">
        <v>16544270.99</v>
      </c>
      <c r="F1463">
        <v>14603087.4595</v>
      </c>
      <c r="G1463">
        <v>0</v>
      </c>
      <c r="H1463">
        <v>14603087.4595</v>
      </c>
    </row>
    <row r="1464" spans="1:8" hidden="1" x14ac:dyDescent="0.3">
      <c r="A1464" s="6" t="s">
        <v>412</v>
      </c>
      <c r="B1464" s="6" t="s">
        <v>2139</v>
      </c>
      <c r="C1464" s="6">
        <v>5</v>
      </c>
      <c r="D1464" t="str">
        <f t="shared" si="22"/>
        <v>RING ROAD MARYOTIA EXPANSION5</v>
      </c>
      <c r="E1464">
        <v>2520054.67</v>
      </c>
      <c r="F1464">
        <v>2231198.92</v>
      </c>
      <c r="G1464">
        <v>0</v>
      </c>
      <c r="H1464">
        <v>2231198.92</v>
      </c>
    </row>
    <row r="1465" spans="1:8" hidden="1" x14ac:dyDescent="0.3">
      <c r="A1465" s="6" t="s">
        <v>73</v>
      </c>
      <c r="B1465" s="6" t="s">
        <v>2140</v>
      </c>
      <c r="C1465" s="6">
        <v>42</v>
      </c>
      <c r="D1465" t="str">
        <f t="shared" si="22"/>
        <v>MDF Factory42</v>
      </c>
      <c r="E1465">
        <v>19536964.219999999</v>
      </c>
      <c r="F1465">
        <v>7602001.04</v>
      </c>
      <c r="G1465">
        <v>5864798.6600000001</v>
      </c>
      <c r="H1465">
        <v>13466799.699999999</v>
      </c>
    </row>
    <row r="1466" spans="1:8" hidden="1" x14ac:dyDescent="0.3">
      <c r="A1466" s="6" t="s">
        <v>956</v>
      </c>
      <c r="B1466" s="6" t="s">
        <v>2141</v>
      </c>
      <c r="C1466" s="6">
        <v>1</v>
      </c>
      <c r="D1466" t="str">
        <f t="shared" si="22"/>
        <v>Air Defense College1</v>
      </c>
      <c r="E1466">
        <v>7144552</v>
      </c>
      <c r="F1466">
        <v>1203150</v>
      </c>
      <c r="G1466">
        <v>4752000</v>
      </c>
      <c r="H1466">
        <v>5955150</v>
      </c>
    </row>
    <row r="1467" spans="1:8" hidden="1" x14ac:dyDescent="0.3">
      <c r="A1467" s="6" t="s">
        <v>401</v>
      </c>
      <c r="B1467" s="6" t="s">
        <v>2142</v>
      </c>
      <c r="C1467" s="6">
        <v>11</v>
      </c>
      <c r="D1467" t="str">
        <f t="shared" si="22"/>
        <v>Port Said Port Silos11</v>
      </c>
      <c r="E1467">
        <v>5057462.5199999996</v>
      </c>
      <c r="F1467">
        <v>4473647.9860000005</v>
      </c>
      <c r="G1467">
        <v>505746.25</v>
      </c>
      <c r="H1467">
        <v>4979394.2360000005</v>
      </c>
    </row>
    <row r="1468" spans="1:8" hidden="1" x14ac:dyDescent="0.3">
      <c r="A1468" s="6" t="s">
        <v>1792</v>
      </c>
      <c r="B1468" s="6" t="s">
        <v>2143</v>
      </c>
      <c r="C1468" s="6">
        <v>5</v>
      </c>
      <c r="D1468" t="str">
        <f t="shared" si="22"/>
        <v>Get Business Complex5</v>
      </c>
      <c r="E1468">
        <v>838442.4</v>
      </c>
      <c r="F1468">
        <v>788135.86</v>
      </c>
      <c r="G1468">
        <v>0</v>
      </c>
      <c r="H1468">
        <v>788135.86</v>
      </c>
    </row>
    <row r="1469" spans="1:8" hidden="1" x14ac:dyDescent="0.3">
      <c r="A1469" s="6" t="s">
        <v>2068</v>
      </c>
      <c r="B1469" s="6" t="s">
        <v>2144</v>
      </c>
      <c r="C1469" s="6">
        <v>7</v>
      </c>
      <c r="D1469" t="str">
        <f t="shared" si="22"/>
        <v>ORA-ZED Towers P01B7</v>
      </c>
      <c r="E1469">
        <v>278338.2</v>
      </c>
      <c r="F1469">
        <v>246468.48000000001</v>
      </c>
      <c r="G1469">
        <v>0</v>
      </c>
      <c r="H1469">
        <v>246468.48000000001</v>
      </c>
    </row>
    <row r="1470" spans="1:8" hidden="1" x14ac:dyDescent="0.3">
      <c r="A1470" s="6" t="s">
        <v>342</v>
      </c>
      <c r="B1470" s="6" t="s">
        <v>2145</v>
      </c>
      <c r="C1470" s="6">
        <v>36</v>
      </c>
      <c r="D1470" t="str">
        <f t="shared" si="22"/>
        <v>Kattameya Creeks36</v>
      </c>
      <c r="E1470">
        <v>64452457.920000009</v>
      </c>
      <c r="F1470">
        <v>50530224.780000001</v>
      </c>
      <c r="G1470">
        <v>16258366.390000001</v>
      </c>
      <c r="H1470">
        <v>66788591.170000009</v>
      </c>
    </row>
    <row r="1471" spans="1:8" hidden="1" x14ac:dyDescent="0.3">
      <c r="A1471" s="6" t="s">
        <v>71</v>
      </c>
      <c r="B1471" s="6" t="s">
        <v>2146</v>
      </c>
      <c r="C1471" s="6">
        <v>2</v>
      </c>
      <c r="D1471" t="str">
        <f t="shared" si="22"/>
        <v>EGAT Pelletizing Plant2</v>
      </c>
      <c r="E1471">
        <v>53673231.5</v>
      </c>
      <c r="F1471">
        <v>23616221.859999999</v>
      </c>
      <c r="G1471">
        <v>32203938.899999999</v>
      </c>
      <c r="H1471">
        <v>55820160.759999998</v>
      </c>
    </row>
    <row r="1472" spans="1:8" hidden="1" x14ac:dyDescent="0.3">
      <c r="A1472" s="6" t="s">
        <v>1259</v>
      </c>
      <c r="B1472" s="6" t="s">
        <v>2147</v>
      </c>
      <c r="C1472" s="6">
        <v>10</v>
      </c>
      <c r="D1472" t="str">
        <f t="shared" si="22"/>
        <v>Air Defence College10</v>
      </c>
      <c r="E1472">
        <v>738309.80000000016</v>
      </c>
      <c r="F1472">
        <v>626825.02</v>
      </c>
      <c r="G1472">
        <v>0</v>
      </c>
      <c r="H1472">
        <v>626825.02</v>
      </c>
    </row>
    <row r="1473" spans="1:8" hidden="1" x14ac:dyDescent="0.3">
      <c r="A1473" s="6" t="s">
        <v>2088</v>
      </c>
      <c r="B1473" s="6" t="s">
        <v>2148</v>
      </c>
      <c r="C1473" s="6">
        <v>1</v>
      </c>
      <c r="D1473" t="str">
        <f t="shared" si="22"/>
        <v>U4,U8 Seashell Playa1</v>
      </c>
      <c r="E1473">
        <v>888790.35</v>
      </c>
      <c r="F1473">
        <v>767559.34000000008</v>
      </c>
      <c r="G1473">
        <v>0</v>
      </c>
      <c r="H1473">
        <v>767559.34</v>
      </c>
    </row>
    <row r="1474" spans="1:8" hidden="1" x14ac:dyDescent="0.3">
      <c r="A1474" s="6" t="s">
        <v>1259</v>
      </c>
      <c r="B1474" s="6" t="s">
        <v>2149</v>
      </c>
      <c r="C1474" s="6">
        <v>7</v>
      </c>
      <c r="D1474" t="str">
        <f t="shared" si="22"/>
        <v>Air Defence College7</v>
      </c>
      <c r="E1474">
        <v>914159.54</v>
      </c>
      <c r="F1474">
        <v>776121.45000000007</v>
      </c>
      <c r="G1474">
        <v>0</v>
      </c>
      <c r="H1474">
        <v>776121.45</v>
      </c>
    </row>
    <row r="1475" spans="1:8" hidden="1" x14ac:dyDescent="0.3">
      <c r="A1475" s="6" t="s">
        <v>1259</v>
      </c>
      <c r="B1475" s="6" t="s">
        <v>2150</v>
      </c>
      <c r="C1475" s="6">
        <v>8</v>
      </c>
      <c r="D1475" t="str">
        <f t="shared" ref="D1475:D1538" si="23">A1475&amp;C1475</f>
        <v>Air Defence College8</v>
      </c>
      <c r="E1475">
        <v>37865.019999999997</v>
      </c>
      <c r="F1475">
        <v>32147.41</v>
      </c>
      <c r="G1475">
        <v>0</v>
      </c>
      <c r="H1475">
        <v>32147.41</v>
      </c>
    </row>
    <row r="1476" spans="1:8" hidden="1" x14ac:dyDescent="0.3">
      <c r="A1476" s="6" t="s">
        <v>2151</v>
      </c>
      <c r="B1476" s="6" t="s">
        <v>2152</v>
      </c>
      <c r="C1476" s="6">
        <v>3</v>
      </c>
      <c r="D1476" t="str">
        <f t="shared" si="23"/>
        <v>Abo Shanab El Agamien3</v>
      </c>
      <c r="E1476">
        <v>16847053.460000001</v>
      </c>
      <c r="F1476">
        <v>15139736.4</v>
      </c>
      <c r="G1476">
        <v>4206110.4400000004</v>
      </c>
      <c r="H1476">
        <v>19345846.84</v>
      </c>
    </row>
    <row r="1477" spans="1:8" hidden="1" x14ac:dyDescent="0.3">
      <c r="A1477" s="6" t="s">
        <v>2151</v>
      </c>
      <c r="B1477" s="6" t="s">
        <v>2153</v>
      </c>
      <c r="C1477" s="6">
        <v>2</v>
      </c>
      <c r="D1477" t="str">
        <f t="shared" si="23"/>
        <v>Abo Shanab El Agamien2</v>
      </c>
      <c r="E1477">
        <v>10144780.210000001</v>
      </c>
      <c r="F1477">
        <v>20803096.039999999</v>
      </c>
      <c r="G1477">
        <v>0</v>
      </c>
      <c r="H1477">
        <v>20803096.039999999</v>
      </c>
    </row>
    <row r="1478" spans="1:8" hidden="1" x14ac:dyDescent="0.3">
      <c r="A1478" s="6" t="s">
        <v>378</v>
      </c>
      <c r="B1478" s="6" t="s">
        <v>2154</v>
      </c>
      <c r="C1478" s="6">
        <v>17</v>
      </c>
      <c r="D1478" t="str">
        <f t="shared" si="23"/>
        <v>ORA ZED-Ph 2-Pkgs A&amp;D17</v>
      </c>
      <c r="E1478">
        <v>9516947.5999999996</v>
      </c>
      <c r="F1478">
        <v>8988166.1130999997</v>
      </c>
      <c r="G1478">
        <v>1130124</v>
      </c>
      <c r="H1478">
        <v>10118290.1131</v>
      </c>
    </row>
    <row r="1479" spans="1:8" hidden="1" x14ac:dyDescent="0.3">
      <c r="A1479" s="6" t="s">
        <v>421</v>
      </c>
      <c r="B1479" s="6" t="s">
        <v>2155</v>
      </c>
      <c r="C1479" s="6">
        <v>12</v>
      </c>
      <c r="D1479" t="str">
        <f t="shared" si="23"/>
        <v>EDNC Hardscape Package12</v>
      </c>
      <c r="E1479">
        <v>2146120.25</v>
      </c>
      <c r="F1479">
        <v>2109293.3909999998</v>
      </c>
      <c r="G1479">
        <v>0</v>
      </c>
      <c r="H1479">
        <v>2109293.3909999998</v>
      </c>
    </row>
    <row r="1480" spans="1:8" hidden="1" x14ac:dyDescent="0.3">
      <c r="A1480" s="6" t="s">
        <v>1630</v>
      </c>
      <c r="B1480" s="6" t="s">
        <v>2156</v>
      </c>
      <c r="C1480" s="6">
        <v>9</v>
      </c>
      <c r="D1480" t="str">
        <f t="shared" si="23"/>
        <v>Faculty of Medicine9</v>
      </c>
      <c r="E1480">
        <v>7118203.1799999997</v>
      </c>
      <c r="F1480">
        <v>5310846.8319000006</v>
      </c>
      <c r="G1480">
        <v>1067730.57</v>
      </c>
      <c r="H1480">
        <v>6378577.4018999999</v>
      </c>
    </row>
    <row r="1481" spans="1:8" hidden="1" x14ac:dyDescent="0.3">
      <c r="A1481" s="6" t="s">
        <v>2157</v>
      </c>
      <c r="B1481" s="6" t="s">
        <v>2158</v>
      </c>
      <c r="C1481" s="6">
        <v>2</v>
      </c>
      <c r="D1481" t="str">
        <f t="shared" si="23"/>
        <v>Seashell Playa 5 Villas2</v>
      </c>
      <c r="E1481">
        <v>1451.6</v>
      </c>
      <c r="F1481">
        <v>1503.85</v>
      </c>
      <c r="G1481">
        <v>0</v>
      </c>
      <c r="H1481">
        <v>1503.85</v>
      </c>
    </row>
    <row r="1482" spans="1:8" hidden="1" x14ac:dyDescent="0.3">
      <c r="A1482" s="6" t="s">
        <v>754</v>
      </c>
      <c r="B1482" s="6" t="s">
        <v>2159</v>
      </c>
      <c r="C1482" s="6">
        <v>13</v>
      </c>
      <c r="D1482" t="str">
        <f t="shared" si="23"/>
        <v>Ministries Buildings13</v>
      </c>
      <c r="E1482">
        <v>9298463</v>
      </c>
      <c r="F1482">
        <v>7833550</v>
      </c>
      <c r="G1482">
        <v>0</v>
      </c>
      <c r="H1482">
        <v>7833550</v>
      </c>
    </row>
    <row r="1483" spans="1:8" hidden="1" x14ac:dyDescent="0.3">
      <c r="A1483" s="6" t="s">
        <v>320</v>
      </c>
      <c r="B1483" s="6" t="s">
        <v>2160</v>
      </c>
      <c r="C1483" s="6">
        <v>6</v>
      </c>
      <c r="D1483" t="str">
        <f t="shared" si="23"/>
        <v>EPICO 3 Facility6</v>
      </c>
      <c r="E1483">
        <v>6910722.7699999996</v>
      </c>
      <c r="F1483">
        <v>5949568.7400000002</v>
      </c>
      <c r="G1483">
        <v>2014420.72</v>
      </c>
      <c r="H1483">
        <v>7963989.46</v>
      </c>
    </row>
    <row r="1484" spans="1:8" hidden="1" x14ac:dyDescent="0.3">
      <c r="A1484" s="6" t="s">
        <v>1259</v>
      </c>
      <c r="B1484" s="6" t="s">
        <v>2161</v>
      </c>
      <c r="C1484" s="6">
        <v>15</v>
      </c>
      <c r="D1484" t="str">
        <f t="shared" si="23"/>
        <v>Air Defence College15</v>
      </c>
      <c r="E1484">
        <v>462908.63999999996</v>
      </c>
      <c r="F1484">
        <v>393009.43</v>
      </c>
      <c r="G1484">
        <v>0</v>
      </c>
      <c r="H1484">
        <v>393009.43</v>
      </c>
    </row>
    <row r="1485" spans="1:8" hidden="1" x14ac:dyDescent="0.3">
      <c r="A1485" s="6" t="s">
        <v>956</v>
      </c>
      <c r="B1485" s="6" t="s">
        <v>2162</v>
      </c>
      <c r="C1485" s="6">
        <v>1</v>
      </c>
      <c r="D1485" t="str">
        <f t="shared" si="23"/>
        <v>Air Defense College1</v>
      </c>
      <c r="E1485">
        <v>34615195</v>
      </c>
      <c r="F1485">
        <v>7139800</v>
      </c>
      <c r="G1485">
        <v>21800000</v>
      </c>
      <c r="H1485">
        <v>28939800</v>
      </c>
    </row>
    <row r="1486" spans="1:8" hidden="1" x14ac:dyDescent="0.3">
      <c r="A1486" s="6" t="s">
        <v>2163</v>
      </c>
      <c r="B1486" s="6" t="s">
        <v>2164</v>
      </c>
      <c r="D1486" t="str">
        <f t="shared" si="23"/>
        <v>East Port Said Industrial Area</v>
      </c>
      <c r="E1486">
        <v>336092</v>
      </c>
      <c r="F1486">
        <v>199065.45</v>
      </c>
      <c r="G1486">
        <v>0</v>
      </c>
      <c r="H1486">
        <v>199065.45</v>
      </c>
    </row>
    <row r="1487" spans="1:8" hidden="1" x14ac:dyDescent="0.3">
      <c r="A1487" s="6" t="s">
        <v>956</v>
      </c>
      <c r="B1487" s="6" t="s">
        <v>2165</v>
      </c>
      <c r="C1487" s="6">
        <v>1</v>
      </c>
      <c r="D1487" t="str">
        <f t="shared" si="23"/>
        <v>Air Defense College1</v>
      </c>
      <c r="E1487">
        <v>150765535.80000001</v>
      </c>
      <c r="F1487">
        <v>29417950</v>
      </c>
      <c r="G1487">
        <v>95700000</v>
      </c>
      <c r="H1487">
        <v>126015484.8</v>
      </c>
    </row>
    <row r="1488" spans="1:8" hidden="1" x14ac:dyDescent="0.3">
      <c r="A1488" s="6" t="s">
        <v>358</v>
      </c>
      <c r="B1488" s="6" t="s">
        <v>2166</v>
      </c>
      <c r="C1488" s="6">
        <v>1</v>
      </c>
      <c r="D1488" t="str">
        <f t="shared" si="23"/>
        <v>EGAT Mechanical Installations1</v>
      </c>
      <c r="E1488">
        <v>4715732.2</v>
      </c>
      <c r="F1488">
        <v>3583484.9019999998</v>
      </c>
      <c r="G1488">
        <v>1178933.05</v>
      </c>
      <c r="H1488">
        <v>4762417.9519999996</v>
      </c>
    </row>
    <row r="1489" spans="1:8" hidden="1" x14ac:dyDescent="0.3">
      <c r="A1489" s="6" t="s">
        <v>401</v>
      </c>
      <c r="B1489" s="6" t="s">
        <v>2167</v>
      </c>
      <c r="C1489" s="6">
        <v>14</v>
      </c>
      <c r="D1489" t="str">
        <f t="shared" si="23"/>
        <v>Port Said Port Silos14</v>
      </c>
      <c r="E1489">
        <v>2803566.38</v>
      </c>
      <c r="F1489">
        <v>2480905.1551999999</v>
      </c>
      <c r="G1489">
        <v>280356.64</v>
      </c>
      <c r="H1489">
        <v>2761261.7952000001</v>
      </c>
    </row>
    <row r="1490" spans="1:8" hidden="1" x14ac:dyDescent="0.3">
      <c r="A1490" s="6" t="s">
        <v>401</v>
      </c>
      <c r="B1490" s="6" t="s">
        <v>2168</v>
      </c>
      <c r="C1490" s="6">
        <v>17</v>
      </c>
      <c r="D1490" t="str">
        <f t="shared" si="23"/>
        <v>Port Said Port Silos17</v>
      </c>
      <c r="E1490">
        <v>7676679.5499999998</v>
      </c>
      <c r="F1490">
        <v>6794573.0920000002</v>
      </c>
      <c r="G1490">
        <v>767667.96</v>
      </c>
      <c r="H1490">
        <v>7562241.0519999992</v>
      </c>
    </row>
    <row r="1491" spans="1:8" hidden="1" x14ac:dyDescent="0.3">
      <c r="A1491" s="6" t="s">
        <v>346</v>
      </c>
      <c r="B1491" s="6" t="s">
        <v>2169</v>
      </c>
      <c r="C1491" s="6">
        <v>7</v>
      </c>
      <c r="D1491" t="str">
        <f t="shared" si="23"/>
        <v>El Khatatba Bridge7</v>
      </c>
      <c r="E1491">
        <v>60988369.640000001</v>
      </c>
      <c r="F1491">
        <v>47315333.893600002</v>
      </c>
      <c r="G1491">
        <v>0</v>
      </c>
      <c r="H1491">
        <v>54315333.893600002</v>
      </c>
    </row>
    <row r="1492" spans="1:8" hidden="1" x14ac:dyDescent="0.3">
      <c r="A1492" s="6" t="s">
        <v>393</v>
      </c>
      <c r="B1492" s="6" t="s">
        <v>2170</v>
      </c>
      <c r="C1492" s="6">
        <v>46</v>
      </c>
      <c r="D1492" t="str">
        <f t="shared" si="23"/>
        <v>EMAAR-Pkg#162/163- Marassi46</v>
      </c>
      <c r="E1492">
        <v>5007444.76</v>
      </c>
      <c r="F1492">
        <v>3319156.3480000002</v>
      </c>
      <c r="G1492">
        <v>1500000</v>
      </c>
      <c r="H1492">
        <v>4819156.3480000002</v>
      </c>
    </row>
    <row r="1493" spans="1:8" hidden="1" x14ac:dyDescent="0.3">
      <c r="A1493" s="6" t="s">
        <v>1630</v>
      </c>
      <c r="B1493" s="6" t="s">
        <v>2171</v>
      </c>
      <c r="C1493" s="6">
        <v>10</v>
      </c>
      <c r="D1493" t="str">
        <f t="shared" si="23"/>
        <v>Faculty of Medicine10</v>
      </c>
      <c r="E1493">
        <v>7295367.6200000001</v>
      </c>
      <c r="F1493">
        <v>5443038.3238000004</v>
      </c>
      <c r="G1493">
        <v>1094305.1399999999</v>
      </c>
      <c r="H1493">
        <v>6537343.463800001</v>
      </c>
    </row>
    <row r="1494" spans="1:8" hidden="1" x14ac:dyDescent="0.3">
      <c r="A1494" s="6" t="s">
        <v>399</v>
      </c>
      <c r="B1494" s="6" t="s">
        <v>2172</v>
      </c>
      <c r="C1494" s="6">
        <v>1</v>
      </c>
      <c r="D1494" t="str">
        <f t="shared" si="23"/>
        <v>SOL Town PKG.2201</v>
      </c>
      <c r="E1494">
        <v>12159328.08</v>
      </c>
      <c r="F1494">
        <v>8261597.7599999998</v>
      </c>
      <c r="G1494">
        <v>2992468.34</v>
      </c>
      <c r="H1494">
        <v>11254066.1</v>
      </c>
    </row>
    <row r="1495" spans="1:8" hidden="1" x14ac:dyDescent="0.3">
      <c r="A1495" s="6" t="s">
        <v>2173</v>
      </c>
      <c r="B1495" s="6" t="s">
        <v>2174</v>
      </c>
      <c r="C1495" s="6">
        <v>4</v>
      </c>
      <c r="D1495" t="str">
        <f t="shared" si="23"/>
        <v>British International School4</v>
      </c>
      <c r="E1495">
        <v>8650967.5199999996</v>
      </c>
      <c r="F1495">
        <v>9749342.807</v>
      </c>
      <c r="G1495">
        <v>2412436.23</v>
      </c>
      <c r="H1495">
        <v>12161779.037</v>
      </c>
    </row>
    <row r="1496" spans="1:8" hidden="1" x14ac:dyDescent="0.3">
      <c r="A1496" s="6" t="s">
        <v>2173</v>
      </c>
      <c r="B1496" s="6" t="s">
        <v>2175</v>
      </c>
      <c r="C1496" s="6">
        <v>3</v>
      </c>
      <c r="D1496" t="str">
        <f t="shared" si="23"/>
        <v>British International School3</v>
      </c>
      <c r="E1496">
        <v>7190987.0599999996</v>
      </c>
      <c r="F1496">
        <v>1015237.193</v>
      </c>
      <c r="G1496">
        <v>2849417.81</v>
      </c>
      <c r="H1496">
        <v>3864655.003</v>
      </c>
    </row>
    <row r="1497" spans="1:8" hidden="1" x14ac:dyDescent="0.3">
      <c r="A1497" s="6" t="s">
        <v>2176</v>
      </c>
      <c r="B1497" s="6" t="s">
        <v>2177</v>
      </c>
      <c r="C1497" s="6">
        <v>3</v>
      </c>
      <c r="D1497" t="str">
        <f t="shared" si="23"/>
        <v>SEASHELL TECHNICAL ROOM3</v>
      </c>
      <c r="E1497">
        <v>122521.28</v>
      </c>
      <c r="F1497">
        <v>69859.38</v>
      </c>
      <c r="G1497">
        <v>0</v>
      </c>
      <c r="H1497">
        <v>69859.38</v>
      </c>
    </row>
    <row r="1498" spans="1:8" hidden="1" x14ac:dyDescent="0.3">
      <c r="A1498" s="6" t="s">
        <v>433</v>
      </c>
      <c r="B1498" s="6" t="s">
        <v>2178</v>
      </c>
      <c r="D1498" t="str">
        <f t="shared" si="23"/>
        <v>Wadi Halfa Port</v>
      </c>
      <c r="E1498">
        <v>14802651.300000001</v>
      </c>
      <c r="F1498">
        <v>14076920.266999999</v>
      </c>
      <c r="G1498">
        <v>0</v>
      </c>
      <c r="H1498">
        <v>14076920.267000001</v>
      </c>
    </row>
    <row r="1499" spans="1:8" hidden="1" x14ac:dyDescent="0.3">
      <c r="A1499" s="6" t="s">
        <v>2096</v>
      </c>
      <c r="B1499" s="6" t="s">
        <v>2179</v>
      </c>
      <c r="C1499" s="6">
        <v>7</v>
      </c>
      <c r="D1499" t="str">
        <f t="shared" si="23"/>
        <v>Katameya Creeks - RME7</v>
      </c>
      <c r="E1499">
        <v>177303.61</v>
      </c>
      <c r="F1499">
        <v>158382.35</v>
      </c>
      <c r="G1499">
        <v>0</v>
      </c>
      <c r="H1499">
        <v>158382.35</v>
      </c>
    </row>
    <row r="1500" spans="1:8" hidden="1" x14ac:dyDescent="0.3">
      <c r="A1500" s="6" t="s">
        <v>412</v>
      </c>
      <c r="B1500" s="6" t="s">
        <v>2180</v>
      </c>
      <c r="C1500" s="6">
        <v>17</v>
      </c>
      <c r="D1500" t="str">
        <f t="shared" si="23"/>
        <v>RING ROAD MARYOTIA EXPANSION17</v>
      </c>
      <c r="E1500">
        <v>6790889.1399999997</v>
      </c>
      <c r="F1500">
        <v>5287432.8</v>
      </c>
      <c r="G1500">
        <v>0</v>
      </c>
      <c r="H1500">
        <v>5287432.8</v>
      </c>
    </row>
    <row r="1501" spans="1:8" hidden="1" x14ac:dyDescent="0.3">
      <c r="A1501" s="6" t="s">
        <v>1396</v>
      </c>
      <c r="B1501" s="6" t="s">
        <v>2181</v>
      </c>
      <c r="C1501" s="6">
        <v>36</v>
      </c>
      <c r="D1501" t="str">
        <f t="shared" si="23"/>
        <v>Cairo-Alex Railway36</v>
      </c>
      <c r="E1501">
        <v>16514223.809999999</v>
      </c>
      <c r="F1501">
        <v>11468729.610000001</v>
      </c>
      <c r="G1501">
        <v>1733993.5</v>
      </c>
      <c r="H1501">
        <v>13202723.109999999</v>
      </c>
    </row>
    <row r="1502" spans="1:8" hidden="1" x14ac:dyDescent="0.3">
      <c r="A1502" s="6" t="s">
        <v>1396</v>
      </c>
      <c r="B1502" s="6" t="s">
        <v>2182</v>
      </c>
      <c r="C1502" s="6">
        <v>27</v>
      </c>
      <c r="D1502" t="str">
        <f t="shared" si="23"/>
        <v>Cairo-Alex Railway27</v>
      </c>
      <c r="E1502">
        <v>35051897.789999999</v>
      </c>
      <c r="F1502">
        <v>24323344.109999999</v>
      </c>
      <c r="G1502">
        <v>3680449.27</v>
      </c>
      <c r="H1502">
        <v>28003793.379999999</v>
      </c>
    </row>
    <row r="1503" spans="1:8" hidden="1" x14ac:dyDescent="0.3">
      <c r="A1503" s="6" t="s">
        <v>2183</v>
      </c>
      <c r="B1503" s="6" t="s">
        <v>2184</v>
      </c>
      <c r="C1503" s="6">
        <v>2</v>
      </c>
      <c r="D1503" t="str">
        <f t="shared" si="23"/>
        <v>Sixty Iconic Tower2</v>
      </c>
      <c r="E1503">
        <v>1356885</v>
      </c>
      <c r="F1503">
        <v>1275471.8999999999</v>
      </c>
      <c r="G1503">
        <v>0</v>
      </c>
      <c r="H1503">
        <v>1275471.9000000001</v>
      </c>
    </row>
    <row r="1504" spans="1:8" hidden="1" x14ac:dyDescent="0.3">
      <c r="A1504" s="6" t="s">
        <v>2185</v>
      </c>
      <c r="B1504" s="6" t="s">
        <v>2186</v>
      </c>
      <c r="C1504" s="6">
        <v>4</v>
      </c>
      <c r="D1504" t="str">
        <f t="shared" si="23"/>
        <v>Al-Parco4</v>
      </c>
      <c r="E1504">
        <v>4279952.5</v>
      </c>
      <c r="F1504">
        <v>4023155.34</v>
      </c>
      <c r="G1504">
        <v>0</v>
      </c>
      <c r="H1504">
        <v>4023155.3400000003</v>
      </c>
    </row>
    <row r="1505" spans="1:8" hidden="1" x14ac:dyDescent="0.3">
      <c r="A1505" s="6" t="s">
        <v>2187</v>
      </c>
      <c r="B1505" s="6" t="s">
        <v>2188</v>
      </c>
      <c r="C1505" s="6">
        <v>1</v>
      </c>
      <c r="D1505" t="str">
        <f t="shared" si="23"/>
        <v>Venice Mall1</v>
      </c>
      <c r="E1505">
        <v>76160</v>
      </c>
      <c r="F1505">
        <v>75398.399999999994</v>
      </c>
      <c r="G1505">
        <v>0</v>
      </c>
      <c r="H1505">
        <v>75398.399999999994</v>
      </c>
    </row>
    <row r="1506" spans="1:8" hidden="1" x14ac:dyDescent="0.3">
      <c r="A1506" s="6" t="s">
        <v>425</v>
      </c>
      <c r="B1506" s="6" t="s">
        <v>2189</v>
      </c>
      <c r="C1506" s="6">
        <v>1</v>
      </c>
      <c r="D1506" t="str">
        <f t="shared" si="23"/>
        <v>Olympic Multi – Sports Hall1</v>
      </c>
      <c r="E1506">
        <v>21103731.73</v>
      </c>
      <c r="F1506">
        <v>2217431.02</v>
      </c>
      <c r="G1506">
        <v>0</v>
      </c>
      <c r="H1506">
        <v>2217431.02</v>
      </c>
    </row>
    <row r="1507" spans="1:8" hidden="1" x14ac:dyDescent="0.3">
      <c r="A1507" s="6" t="s">
        <v>401</v>
      </c>
      <c r="B1507" s="6" t="s">
        <v>2190</v>
      </c>
      <c r="C1507" s="6">
        <v>16</v>
      </c>
      <c r="D1507" t="str">
        <f t="shared" si="23"/>
        <v>Port Said Port Silos16</v>
      </c>
      <c r="E1507">
        <v>12501707.07</v>
      </c>
      <c r="F1507">
        <v>11072420.022799999</v>
      </c>
      <c r="G1507">
        <v>1250170.71</v>
      </c>
      <c r="H1507">
        <v>12322590.732799999</v>
      </c>
    </row>
    <row r="1508" spans="1:8" hidden="1" x14ac:dyDescent="0.3">
      <c r="A1508" s="6" t="s">
        <v>318</v>
      </c>
      <c r="B1508" s="6" t="s">
        <v>2191</v>
      </c>
      <c r="C1508" s="6">
        <v>7</v>
      </c>
      <c r="D1508" t="str">
        <f t="shared" si="23"/>
        <v>EGAT Lock &amp; Load7</v>
      </c>
      <c r="E1508">
        <v>1415984.07</v>
      </c>
      <c r="F1508">
        <v>1331025.0235000001</v>
      </c>
      <c r="G1508">
        <v>141598.41</v>
      </c>
      <c r="H1508">
        <v>1472623.4335</v>
      </c>
    </row>
    <row r="1509" spans="1:8" hidden="1" x14ac:dyDescent="0.3">
      <c r="A1509" s="6" t="s">
        <v>73</v>
      </c>
      <c r="B1509" s="6" t="s">
        <v>2192</v>
      </c>
      <c r="C1509" s="6">
        <v>33</v>
      </c>
      <c r="D1509" t="str">
        <f t="shared" si="23"/>
        <v>MDF Factory33</v>
      </c>
      <c r="E1509">
        <v>18965945.93</v>
      </c>
      <c r="F1509">
        <v>10638561.7072</v>
      </c>
      <c r="G1509">
        <v>7963981.2599999998</v>
      </c>
      <c r="H1509">
        <v>18602542.9672</v>
      </c>
    </row>
    <row r="1510" spans="1:8" hidden="1" x14ac:dyDescent="0.3">
      <c r="A1510" s="6" t="s">
        <v>305</v>
      </c>
      <c r="B1510" s="6" t="s">
        <v>2193</v>
      </c>
      <c r="C1510" s="6">
        <v>2</v>
      </c>
      <c r="D1510" t="str">
        <f t="shared" si="23"/>
        <v>Creeks URBN-K2</v>
      </c>
      <c r="E1510">
        <v>19977718.199999999</v>
      </c>
      <c r="F1510">
        <v>3863139</v>
      </c>
      <c r="G1510">
        <v>16088291.57</v>
      </c>
      <c r="H1510">
        <v>19951430.57</v>
      </c>
    </row>
    <row r="1511" spans="1:8" hidden="1" x14ac:dyDescent="0.3">
      <c r="A1511" s="6" t="s">
        <v>1630</v>
      </c>
      <c r="B1511" s="6" t="s">
        <v>2194</v>
      </c>
      <c r="C1511" s="6">
        <v>11</v>
      </c>
      <c r="D1511" t="str">
        <f t="shared" si="23"/>
        <v>Faculty of Medicine11</v>
      </c>
      <c r="E1511">
        <v>4515174.29</v>
      </c>
      <c r="F1511">
        <v>3368595.1616000002</v>
      </c>
      <c r="G1511">
        <v>677277</v>
      </c>
      <c r="H1511">
        <v>4045872.1616000002</v>
      </c>
    </row>
    <row r="1512" spans="1:8" hidden="1" x14ac:dyDescent="0.3">
      <c r="A1512" s="6" t="s">
        <v>1630</v>
      </c>
      <c r="B1512" s="6" t="s">
        <v>2195</v>
      </c>
      <c r="C1512" s="6">
        <v>12</v>
      </c>
      <c r="D1512" t="str">
        <f t="shared" si="23"/>
        <v>Faculty of Medicine12</v>
      </c>
      <c r="E1512">
        <v>7819043.8099999996</v>
      </c>
      <c r="F1512">
        <v>5833780.5619000001</v>
      </c>
      <c r="G1512">
        <v>1172856.57</v>
      </c>
      <c r="H1512">
        <v>7006637.1319000004</v>
      </c>
    </row>
    <row r="1513" spans="1:8" hidden="1" x14ac:dyDescent="0.3">
      <c r="A1513" s="6" t="s">
        <v>89</v>
      </c>
      <c r="B1513" s="6" t="s">
        <v>2196</v>
      </c>
      <c r="D1513" t="str">
        <f t="shared" si="23"/>
        <v>Sokhna Port Expansion</v>
      </c>
      <c r="E1513">
        <v>34853225.899999999</v>
      </c>
      <c r="F1513">
        <v>20947176.600000001</v>
      </c>
      <c r="G1513">
        <v>0</v>
      </c>
      <c r="H1513">
        <v>30947176.600000001</v>
      </c>
    </row>
    <row r="1514" spans="1:8" hidden="1" x14ac:dyDescent="0.3">
      <c r="A1514" s="6" t="s">
        <v>367</v>
      </c>
      <c r="B1514" s="6" t="s">
        <v>2197</v>
      </c>
      <c r="C1514" s="6">
        <v>18</v>
      </c>
      <c r="D1514" t="str">
        <f t="shared" si="23"/>
        <v>New Giza Teaching Hospital18</v>
      </c>
      <c r="E1514">
        <v>24967998.039999999</v>
      </c>
      <c r="F1514">
        <v>15759862.1875</v>
      </c>
      <c r="G1514">
        <v>1871545.2245</v>
      </c>
      <c r="H1514">
        <v>17631407.412</v>
      </c>
    </row>
    <row r="1515" spans="1:8" hidden="1" x14ac:dyDescent="0.3">
      <c r="A1515" s="6" t="s">
        <v>89</v>
      </c>
      <c r="B1515" s="6" t="s">
        <v>2198</v>
      </c>
      <c r="C1515" s="6">
        <v>14</v>
      </c>
      <c r="D1515" t="str">
        <f t="shared" si="23"/>
        <v>Sokhna Port Expansion14</v>
      </c>
      <c r="E1515">
        <v>16895917.399999999</v>
      </c>
      <c r="F1515">
        <v>6704080.8499999996</v>
      </c>
      <c r="G1515">
        <v>3379183.48</v>
      </c>
      <c r="H1515">
        <v>15083264.33</v>
      </c>
    </row>
    <row r="1516" spans="1:8" hidden="1" x14ac:dyDescent="0.3">
      <c r="A1516" s="6" t="s">
        <v>2199</v>
      </c>
      <c r="B1516" s="6" t="s">
        <v>2200</v>
      </c>
      <c r="C1516" s="6">
        <v>10</v>
      </c>
      <c r="D1516" t="str">
        <f t="shared" si="23"/>
        <v>Tarek Abdel-Hakim Center10</v>
      </c>
      <c r="E1516">
        <v>7158353.1399999997</v>
      </c>
      <c r="F1516">
        <v>5508352.7300000004</v>
      </c>
      <c r="G1516">
        <v>644251.78</v>
      </c>
      <c r="H1516">
        <v>6152604.5099999998</v>
      </c>
    </row>
    <row r="1517" spans="1:8" hidden="1" x14ac:dyDescent="0.3">
      <c r="A1517" s="6" t="s">
        <v>2199</v>
      </c>
      <c r="B1517" s="6" t="s">
        <v>2201</v>
      </c>
      <c r="C1517" s="6">
        <v>6</v>
      </c>
      <c r="D1517" t="str">
        <f t="shared" si="23"/>
        <v>Tarek Abdel-Hakim Center6</v>
      </c>
      <c r="E1517">
        <v>1234570.04</v>
      </c>
      <c r="F1517">
        <v>950001.64</v>
      </c>
      <c r="G1517">
        <v>111111.3</v>
      </c>
      <c r="H1517">
        <v>1061112.94</v>
      </c>
    </row>
    <row r="1518" spans="1:8" hidden="1" x14ac:dyDescent="0.3">
      <c r="A1518" s="6" t="s">
        <v>2199</v>
      </c>
      <c r="B1518" s="6" t="s">
        <v>2202</v>
      </c>
      <c r="C1518" s="6">
        <v>2</v>
      </c>
      <c r="D1518" t="str">
        <f t="shared" si="23"/>
        <v>Tarek Abdel-Hakim Center2</v>
      </c>
      <c r="E1518">
        <v>2619891.0299999998</v>
      </c>
      <c r="F1518">
        <v>2016006.15</v>
      </c>
      <c r="G1518">
        <v>235790.19</v>
      </c>
      <c r="H1518">
        <v>2251796.34</v>
      </c>
    </row>
    <row r="1519" spans="1:8" hidden="1" x14ac:dyDescent="0.3">
      <c r="A1519" s="6" t="s">
        <v>2107</v>
      </c>
      <c r="B1519" s="6" t="s">
        <v>2203</v>
      </c>
      <c r="C1519" s="6">
        <v>2</v>
      </c>
      <c r="D1519" t="str">
        <f t="shared" si="23"/>
        <v>HST - 6 October - Arab Cont.2</v>
      </c>
      <c r="E1519">
        <v>2062300</v>
      </c>
      <c r="F1519">
        <v>1769659.63</v>
      </c>
      <c r="G1519">
        <v>0</v>
      </c>
      <c r="H1519">
        <v>1769659.63</v>
      </c>
    </row>
    <row r="1520" spans="1:8" hidden="1" x14ac:dyDescent="0.3">
      <c r="A1520" s="6" t="s">
        <v>1259</v>
      </c>
      <c r="B1520" s="6" t="s">
        <v>2204</v>
      </c>
      <c r="C1520" s="6">
        <v>1</v>
      </c>
      <c r="D1520" t="str">
        <f t="shared" si="23"/>
        <v>Air Defence College1</v>
      </c>
      <c r="E1520">
        <v>900680</v>
      </c>
      <c r="F1520">
        <v>764677.32000000007</v>
      </c>
      <c r="G1520">
        <v>0</v>
      </c>
      <c r="H1520">
        <v>764677.32</v>
      </c>
    </row>
    <row r="1521" spans="1:8" hidden="1" x14ac:dyDescent="0.3">
      <c r="A1521" s="6" t="s">
        <v>89</v>
      </c>
      <c r="B1521" s="6" t="s">
        <v>2205</v>
      </c>
      <c r="C1521" s="6">
        <v>15</v>
      </c>
      <c r="D1521" t="str">
        <f t="shared" si="23"/>
        <v>Sokhna Port Expansion15</v>
      </c>
      <c r="E1521">
        <v>14245622.5</v>
      </c>
      <c r="F1521">
        <v>4368115.6500000004</v>
      </c>
      <c r="G1521">
        <v>2849124.5</v>
      </c>
      <c r="H1521">
        <v>12217240.15</v>
      </c>
    </row>
    <row r="1522" spans="1:8" hidden="1" x14ac:dyDescent="0.3">
      <c r="A1522" s="6" t="s">
        <v>378</v>
      </c>
      <c r="B1522" s="6" t="s">
        <v>2206</v>
      </c>
      <c r="C1522" s="6">
        <v>18</v>
      </c>
      <c r="D1522" t="str">
        <f t="shared" si="23"/>
        <v>ORA ZED-Ph 2-Pkgs A&amp;D18</v>
      </c>
      <c r="E1522">
        <v>15364644.609999999</v>
      </c>
      <c r="F1522">
        <v>13333027.747500001</v>
      </c>
      <c r="G1522">
        <v>1686708.33</v>
      </c>
      <c r="H1522">
        <v>15019736.077500001</v>
      </c>
    </row>
    <row r="1523" spans="1:8" hidden="1" x14ac:dyDescent="0.3">
      <c r="A1523" s="6" t="s">
        <v>1991</v>
      </c>
      <c r="B1523" s="6" t="s">
        <v>2207</v>
      </c>
      <c r="C1523" s="6">
        <v>2</v>
      </c>
      <c r="D1523" t="str">
        <f t="shared" si="23"/>
        <v>SSC Suez Steel Company Project2</v>
      </c>
      <c r="E1523">
        <v>1543124.26</v>
      </c>
      <c r="F1523">
        <v>0</v>
      </c>
      <c r="G1523">
        <v>526359.68999999994</v>
      </c>
      <c r="H1523">
        <v>1712867.9264</v>
      </c>
    </row>
    <row r="1524" spans="1:8" hidden="1" x14ac:dyDescent="0.3">
      <c r="A1524" s="6" t="s">
        <v>2208</v>
      </c>
      <c r="B1524" s="6" t="s">
        <v>2209</v>
      </c>
      <c r="C1524" s="6">
        <v>2</v>
      </c>
      <c r="D1524" t="str">
        <f t="shared" si="23"/>
        <v>Monoril2</v>
      </c>
      <c r="E1524">
        <v>2472386.9</v>
      </c>
      <c r="F1524">
        <v>462097.56</v>
      </c>
      <c r="G1524">
        <v>0</v>
      </c>
      <c r="H1524">
        <v>462097.56</v>
      </c>
    </row>
    <row r="1525" spans="1:8" hidden="1" x14ac:dyDescent="0.3">
      <c r="A1525" s="6" t="s">
        <v>2157</v>
      </c>
      <c r="B1525" s="6" t="s">
        <v>2210</v>
      </c>
      <c r="C1525" s="6">
        <v>6</v>
      </c>
      <c r="D1525" t="str">
        <f t="shared" si="23"/>
        <v>Seashell Playa 5 Villas6</v>
      </c>
      <c r="E1525">
        <v>96357.37</v>
      </c>
      <c r="F1525">
        <v>27877.46</v>
      </c>
      <c r="G1525">
        <v>0</v>
      </c>
      <c r="H1525">
        <v>27877.46</v>
      </c>
    </row>
    <row r="1526" spans="1:8" hidden="1" x14ac:dyDescent="0.3">
      <c r="A1526" s="6" t="s">
        <v>1828</v>
      </c>
      <c r="B1526" s="6" t="s">
        <v>2211</v>
      </c>
      <c r="C1526" s="6">
        <v>14</v>
      </c>
      <c r="D1526" t="str">
        <f t="shared" si="23"/>
        <v>Egat Rolling Mill no.414</v>
      </c>
      <c r="E1526">
        <v>433210006.09000003</v>
      </c>
      <c r="F1526">
        <v>385850769.75760001</v>
      </c>
      <c r="G1526">
        <v>64687636.575999998</v>
      </c>
      <c r="H1526">
        <v>450538406.33359993</v>
      </c>
    </row>
    <row r="1527" spans="1:8" hidden="1" x14ac:dyDescent="0.3">
      <c r="A1527" s="6" t="s">
        <v>2212</v>
      </c>
      <c r="B1527" s="6" t="s">
        <v>2213</v>
      </c>
      <c r="C1527" s="6">
        <v>3</v>
      </c>
      <c r="D1527" t="str">
        <f t="shared" si="23"/>
        <v>ora zed orascom3</v>
      </c>
      <c r="E1527">
        <v>1066558.05</v>
      </c>
      <c r="F1527">
        <v>975100.71</v>
      </c>
      <c r="G1527">
        <v>0</v>
      </c>
      <c r="H1527">
        <v>975100.71</v>
      </c>
    </row>
    <row r="1528" spans="1:8" hidden="1" x14ac:dyDescent="0.3">
      <c r="A1528" s="6" t="s">
        <v>2212</v>
      </c>
      <c r="B1528" s="6" t="s">
        <v>2214</v>
      </c>
      <c r="C1528" s="6">
        <v>1</v>
      </c>
      <c r="D1528" t="str">
        <f t="shared" si="23"/>
        <v>ora zed orascom1</v>
      </c>
      <c r="E1528">
        <v>129308.62</v>
      </c>
      <c r="F1528">
        <v>73676.72</v>
      </c>
      <c r="G1528">
        <v>0</v>
      </c>
      <c r="H1528">
        <v>73676.72</v>
      </c>
    </row>
    <row r="1529" spans="1:8" hidden="1" x14ac:dyDescent="0.3">
      <c r="A1529" s="6" t="s">
        <v>2212</v>
      </c>
      <c r="B1529" s="6" t="s">
        <v>2215</v>
      </c>
      <c r="C1529" s="6">
        <v>2</v>
      </c>
      <c r="D1529" t="str">
        <f t="shared" si="23"/>
        <v>ora zed orascom2</v>
      </c>
      <c r="E1529">
        <v>409594.56</v>
      </c>
      <c r="F1529">
        <v>374471.82199999999</v>
      </c>
      <c r="G1529">
        <v>0</v>
      </c>
      <c r="H1529">
        <v>374471.82199999999</v>
      </c>
    </row>
    <row r="1530" spans="1:8" hidden="1" x14ac:dyDescent="0.3">
      <c r="A1530" s="6" t="s">
        <v>425</v>
      </c>
      <c r="B1530" s="6" t="s">
        <v>2216</v>
      </c>
      <c r="C1530" s="6">
        <v>1</v>
      </c>
      <c r="D1530" t="str">
        <f t="shared" si="23"/>
        <v>Olympic Multi – Sports Hall1</v>
      </c>
      <c r="E1530">
        <v>30233454</v>
      </c>
      <c r="F1530">
        <v>4864900</v>
      </c>
      <c r="G1530">
        <v>20394000</v>
      </c>
      <c r="H1530">
        <v>25258900</v>
      </c>
    </row>
    <row r="1531" spans="1:8" hidden="1" x14ac:dyDescent="0.3">
      <c r="A1531" s="6" t="s">
        <v>1396</v>
      </c>
      <c r="B1531" s="6" t="s">
        <v>2217</v>
      </c>
      <c r="C1531" s="6">
        <v>29</v>
      </c>
      <c r="D1531" t="str">
        <f t="shared" si="23"/>
        <v>Cairo-Alex Railway29</v>
      </c>
      <c r="E1531">
        <v>40207347.219999999</v>
      </c>
      <c r="F1531">
        <v>32145375.561000001</v>
      </c>
      <c r="G1531">
        <v>0</v>
      </c>
      <c r="H1531">
        <v>32145375.561000001</v>
      </c>
    </row>
    <row r="1532" spans="1:8" hidden="1" x14ac:dyDescent="0.3">
      <c r="A1532" s="6" t="s">
        <v>2218</v>
      </c>
      <c r="B1532" s="6" t="s">
        <v>2219</v>
      </c>
      <c r="C1532" s="6">
        <v>1</v>
      </c>
      <c r="D1532" t="str">
        <f t="shared" si="23"/>
        <v>KATAMYA GREEKS LAND SCAPE STAR1</v>
      </c>
      <c r="E1532">
        <v>10196792</v>
      </c>
      <c r="F1532">
        <v>10080548.3125</v>
      </c>
      <c r="G1532">
        <v>0</v>
      </c>
      <c r="H1532">
        <v>10080548.3125</v>
      </c>
    </row>
    <row r="1533" spans="1:8" hidden="1" x14ac:dyDescent="0.3">
      <c r="A1533" s="6" t="s">
        <v>524</v>
      </c>
      <c r="B1533" s="6" t="s">
        <v>2220</v>
      </c>
      <c r="D1533" t="str">
        <f t="shared" si="23"/>
        <v>Beni Suef Substation R61</v>
      </c>
      <c r="E1533">
        <v>3726195.81</v>
      </c>
      <c r="F1533">
        <v>3608397.35</v>
      </c>
      <c r="G1533">
        <v>0</v>
      </c>
      <c r="H1533">
        <v>3608397.35</v>
      </c>
    </row>
    <row r="1534" spans="1:8" hidden="1" x14ac:dyDescent="0.3">
      <c r="A1534" s="6" t="s">
        <v>378</v>
      </c>
      <c r="B1534" s="6" t="s">
        <v>2221</v>
      </c>
      <c r="C1534" s="6">
        <v>23</v>
      </c>
      <c r="D1534" t="str">
        <f t="shared" si="23"/>
        <v>ORA ZED-Ph 2-Pkgs A&amp;D23</v>
      </c>
      <c r="E1534">
        <v>1051680.08</v>
      </c>
      <c r="F1534">
        <v>534269.99399999995</v>
      </c>
      <c r="G1534">
        <v>67588.37</v>
      </c>
      <c r="H1534">
        <v>601858.36399999994</v>
      </c>
    </row>
    <row r="1535" spans="1:8" hidden="1" x14ac:dyDescent="0.3">
      <c r="A1535" s="6" t="s">
        <v>367</v>
      </c>
      <c r="B1535" s="6" t="s">
        <v>2222</v>
      </c>
      <c r="C1535" s="6">
        <v>24</v>
      </c>
      <c r="D1535" t="str">
        <f t="shared" si="23"/>
        <v>New Giza Teaching Hospital24</v>
      </c>
      <c r="E1535">
        <v>29604524.129999999</v>
      </c>
      <c r="F1535">
        <v>4494905.8664999995</v>
      </c>
      <c r="G1535">
        <v>15934743.300000001</v>
      </c>
      <c r="H1535">
        <v>21429649.166499998</v>
      </c>
    </row>
    <row r="1536" spans="1:8" hidden="1" x14ac:dyDescent="0.3">
      <c r="A1536" s="6" t="s">
        <v>2223</v>
      </c>
      <c r="B1536" s="6" t="s">
        <v>2224</v>
      </c>
      <c r="C1536" s="6">
        <v>2</v>
      </c>
      <c r="D1536" t="str">
        <f t="shared" si="23"/>
        <v>VILLA CLUSTER C2</v>
      </c>
      <c r="E1536">
        <v>149742</v>
      </c>
      <c r="F1536">
        <v>129317.19</v>
      </c>
      <c r="G1536">
        <v>0</v>
      </c>
      <c r="H1536">
        <v>129317.19</v>
      </c>
    </row>
    <row r="1537" spans="1:8" hidden="1" x14ac:dyDescent="0.3">
      <c r="A1537" s="6" t="s">
        <v>2223</v>
      </c>
      <c r="B1537" s="6" t="s">
        <v>2225</v>
      </c>
      <c r="C1537" s="6">
        <v>1</v>
      </c>
      <c r="D1537" t="str">
        <f t="shared" si="23"/>
        <v>VILLA CLUSTER C1</v>
      </c>
      <c r="E1537">
        <v>182595</v>
      </c>
      <c r="F1537">
        <v>83789.040000000008</v>
      </c>
      <c r="G1537">
        <v>0</v>
      </c>
      <c r="H1537">
        <v>83789.039999999994</v>
      </c>
    </row>
    <row r="1538" spans="1:8" hidden="1" x14ac:dyDescent="0.3">
      <c r="A1538" s="6" t="s">
        <v>2226</v>
      </c>
      <c r="B1538" s="6" t="s">
        <v>2227</v>
      </c>
      <c r="C1538" s="6">
        <v>5</v>
      </c>
      <c r="D1538" t="str">
        <f t="shared" si="23"/>
        <v>VILLA CLUSTRER B5</v>
      </c>
      <c r="E1538">
        <v>76986</v>
      </c>
      <c r="F1538">
        <v>66485.11</v>
      </c>
      <c r="G1538">
        <v>0</v>
      </c>
      <c r="H1538">
        <v>66485.11</v>
      </c>
    </row>
    <row r="1539" spans="1:8" hidden="1" x14ac:dyDescent="0.3">
      <c r="A1539" s="6" t="s">
        <v>2113</v>
      </c>
      <c r="B1539" s="6" t="s">
        <v>2228</v>
      </c>
      <c r="C1539" s="6">
        <v>14</v>
      </c>
      <c r="D1539" t="str">
        <f t="shared" ref="D1539:D1602" si="24">A1539&amp;C1539</f>
        <v>U3 &amp; U514</v>
      </c>
      <c r="E1539">
        <v>67890.850000000006</v>
      </c>
      <c r="F1539">
        <v>58630.54</v>
      </c>
      <c r="G1539">
        <v>0</v>
      </c>
      <c r="H1539">
        <v>58630.54</v>
      </c>
    </row>
    <row r="1540" spans="1:8" hidden="1" x14ac:dyDescent="0.3">
      <c r="A1540" s="6" t="s">
        <v>695</v>
      </c>
      <c r="B1540" s="6" t="s">
        <v>2229</v>
      </c>
      <c r="C1540" s="6">
        <v>2</v>
      </c>
      <c r="D1540" t="str">
        <f t="shared" si="24"/>
        <v>Mohamed Ali Palace Restoration2</v>
      </c>
      <c r="E1540">
        <v>2130706.9</v>
      </c>
      <c r="F1540">
        <v>1115219.3</v>
      </c>
      <c r="G1540">
        <v>891500</v>
      </c>
      <c r="H1540">
        <v>2006719.3</v>
      </c>
    </row>
    <row r="1541" spans="1:8" hidden="1" x14ac:dyDescent="0.3">
      <c r="A1541" s="6" t="s">
        <v>367</v>
      </c>
      <c r="B1541" s="6" t="s">
        <v>2230</v>
      </c>
      <c r="C1541" s="6">
        <v>8</v>
      </c>
      <c r="D1541" t="str">
        <f t="shared" si="24"/>
        <v>New Giza Teaching Hospital8</v>
      </c>
      <c r="E1541">
        <v>18146654.719999999</v>
      </c>
      <c r="F1541">
        <v>12772392.376</v>
      </c>
      <c r="G1541">
        <v>1948641.22</v>
      </c>
      <c r="H1541">
        <v>14721033.596000001</v>
      </c>
    </row>
    <row r="1542" spans="1:8" hidden="1" x14ac:dyDescent="0.3">
      <c r="A1542" s="6" t="s">
        <v>367</v>
      </c>
      <c r="B1542" s="6" t="s">
        <v>2231</v>
      </c>
      <c r="C1542" s="6">
        <v>12</v>
      </c>
      <c r="D1542" t="str">
        <f t="shared" si="24"/>
        <v>New Giza Teaching Hospital12</v>
      </c>
      <c r="E1542">
        <v>30417445.780000001</v>
      </c>
      <c r="F1542">
        <v>22544712.249000002</v>
      </c>
      <c r="G1542">
        <v>3413984.84</v>
      </c>
      <c r="H1542">
        <v>25958697.089000002</v>
      </c>
    </row>
    <row r="1543" spans="1:8" hidden="1" x14ac:dyDescent="0.3">
      <c r="A1543" s="6" t="s">
        <v>2232</v>
      </c>
      <c r="B1543" s="6" t="s">
        <v>2233</v>
      </c>
      <c r="C1543" s="6">
        <v>7</v>
      </c>
      <c r="D1543" t="str">
        <f t="shared" si="24"/>
        <v>Jawhara Palace Restoratio7</v>
      </c>
      <c r="E1543">
        <v>805468.71</v>
      </c>
      <c r="F1543">
        <v>430073.04</v>
      </c>
      <c r="G1543">
        <v>201367.18</v>
      </c>
      <c r="H1543">
        <v>631440.22</v>
      </c>
    </row>
    <row r="1544" spans="1:8" hidden="1" x14ac:dyDescent="0.3">
      <c r="A1544" s="6" t="s">
        <v>1630</v>
      </c>
      <c r="B1544" s="6" t="s">
        <v>2234</v>
      </c>
      <c r="C1544" s="6">
        <v>15</v>
      </c>
      <c r="D1544" t="str">
        <f t="shared" si="24"/>
        <v>Faculty of Medicine15</v>
      </c>
      <c r="E1544">
        <v>18818900.949999999</v>
      </c>
      <c r="F1544">
        <v>14041319.478</v>
      </c>
      <c r="G1544">
        <v>2822835.15</v>
      </c>
      <c r="H1544">
        <v>16864154.627999999</v>
      </c>
    </row>
    <row r="1545" spans="1:8" hidden="1" x14ac:dyDescent="0.3">
      <c r="A1545" s="6" t="s">
        <v>2235</v>
      </c>
      <c r="B1545" s="6" t="s">
        <v>2236</v>
      </c>
      <c r="C1545" s="6">
        <v>1</v>
      </c>
      <c r="D1545" t="str">
        <f t="shared" si="24"/>
        <v>Blue Planet Sharm.1</v>
      </c>
      <c r="E1545">
        <v>3067328.84</v>
      </c>
      <c r="F1545">
        <v>2772865.27</v>
      </c>
      <c r="G1545">
        <v>0</v>
      </c>
      <c r="H1545">
        <v>2772865.27</v>
      </c>
    </row>
    <row r="1546" spans="1:8" hidden="1" x14ac:dyDescent="0.3">
      <c r="A1546" s="6" t="s">
        <v>71</v>
      </c>
      <c r="B1546" s="6" t="s">
        <v>2237</v>
      </c>
      <c r="D1546" t="str">
        <f t="shared" si="24"/>
        <v>EGAT Pelletizing Plant</v>
      </c>
      <c r="E1546">
        <v>288087581.52999979</v>
      </c>
      <c r="F1546">
        <v>284426280.45099998</v>
      </c>
      <c r="G1546">
        <v>15202204.335499998</v>
      </c>
      <c r="H1546">
        <v>299628484.78649998</v>
      </c>
    </row>
    <row r="1547" spans="1:8" hidden="1" x14ac:dyDescent="0.3">
      <c r="A1547" s="6" t="s">
        <v>358</v>
      </c>
      <c r="B1547" s="6" t="s">
        <v>2238</v>
      </c>
      <c r="C1547" s="6">
        <v>3</v>
      </c>
      <c r="D1547" t="str">
        <f t="shared" si="24"/>
        <v>EGAT Mechanical Installations3</v>
      </c>
      <c r="E1547">
        <v>37089317.700000003</v>
      </c>
      <c r="F1547">
        <v>28184172.506899998</v>
      </c>
      <c r="G1547">
        <v>9272329.4299999997</v>
      </c>
      <c r="H1547">
        <v>37456501.936899997</v>
      </c>
    </row>
    <row r="1548" spans="1:8" hidden="1" x14ac:dyDescent="0.3">
      <c r="A1548" s="6" t="s">
        <v>2239</v>
      </c>
      <c r="B1548" s="6" t="s">
        <v>2240</v>
      </c>
      <c r="C1548" s="6">
        <v>3</v>
      </c>
      <c r="D1548" t="str">
        <f t="shared" si="24"/>
        <v>U6T11 PART1 Palay3</v>
      </c>
      <c r="E1548">
        <v>11605</v>
      </c>
      <c r="F1548">
        <v>10602.33</v>
      </c>
      <c r="G1548">
        <v>0</v>
      </c>
      <c r="H1548">
        <v>10602.33</v>
      </c>
    </row>
    <row r="1549" spans="1:8" hidden="1" x14ac:dyDescent="0.3">
      <c r="A1549" s="6" t="s">
        <v>367</v>
      </c>
      <c r="B1549" s="6" t="s">
        <v>2241</v>
      </c>
      <c r="C1549" s="6">
        <v>15</v>
      </c>
      <c r="D1549" t="str">
        <f t="shared" si="24"/>
        <v>New Giza Teaching Hospital15</v>
      </c>
      <c r="E1549">
        <v>22076508.27</v>
      </c>
      <c r="F1549">
        <v>8639287.3434999995</v>
      </c>
      <c r="G1549">
        <v>9433643.4800000004</v>
      </c>
      <c r="H1549">
        <v>18072930.8235</v>
      </c>
    </row>
    <row r="1550" spans="1:8" hidden="1" x14ac:dyDescent="0.3">
      <c r="A1550" s="6" t="s">
        <v>2242</v>
      </c>
      <c r="B1550" s="6" t="s">
        <v>2243</v>
      </c>
      <c r="C1550" s="6">
        <v>1</v>
      </c>
      <c r="D1550" t="str">
        <f t="shared" si="24"/>
        <v>New Giza Hos1</v>
      </c>
      <c r="E1550">
        <v>37026.080000000002</v>
      </c>
      <c r="F1550">
        <v>31772.100000000002</v>
      </c>
      <c r="G1550">
        <v>0</v>
      </c>
      <c r="H1550">
        <v>31772.1</v>
      </c>
    </row>
    <row r="1551" spans="1:8" hidden="1" x14ac:dyDescent="0.3">
      <c r="A1551" s="6" t="s">
        <v>2244</v>
      </c>
      <c r="B1551" s="6" t="s">
        <v>2245</v>
      </c>
      <c r="C1551" s="6">
        <v>11</v>
      </c>
      <c r="D1551" t="str">
        <f t="shared" si="24"/>
        <v>EGAT Injection11</v>
      </c>
      <c r="E1551">
        <v>62266.05</v>
      </c>
      <c r="F1551">
        <v>53430.5</v>
      </c>
      <c r="G1551">
        <v>0</v>
      </c>
      <c r="H1551">
        <v>53430.5</v>
      </c>
    </row>
    <row r="1552" spans="1:8" hidden="1" x14ac:dyDescent="0.3">
      <c r="A1552" s="6" t="s">
        <v>2246</v>
      </c>
      <c r="B1552" s="6" t="s">
        <v>2247</v>
      </c>
      <c r="C1552" s="6">
        <v>3</v>
      </c>
      <c r="D1552" t="str">
        <f t="shared" si="24"/>
        <v>Ain Sokhna Bridge3</v>
      </c>
      <c r="E1552">
        <v>999373.19</v>
      </c>
      <c r="F1552">
        <v>829854.43</v>
      </c>
      <c r="G1552">
        <v>0</v>
      </c>
      <c r="H1552">
        <v>829854.43</v>
      </c>
    </row>
    <row r="1553" spans="1:8" hidden="1" x14ac:dyDescent="0.3">
      <c r="A1553" s="6" t="s">
        <v>2017</v>
      </c>
      <c r="B1553" s="6" t="s">
        <v>2248</v>
      </c>
      <c r="C1553" s="6">
        <v>11</v>
      </c>
      <c r="D1553" t="str">
        <f t="shared" si="24"/>
        <v>HST Bridges-Sokhna &amp; Mahager11</v>
      </c>
      <c r="E1553">
        <v>88535946.430000007</v>
      </c>
      <c r="F1553">
        <v>8673315.8657000009</v>
      </c>
      <c r="G1553">
        <v>0</v>
      </c>
      <c r="H1553">
        <v>69212368.965700001</v>
      </c>
    </row>
    <row r="1554" spans="1:8" hidden="1" x14ac:dyDescent="0.3">
      <c r="A1554" s="6" t="s">
        <v>1630</v>
      </c>
      <c r="B1554" s="6" t="s">
        <v>2249</v>
      </c>
      <c r="C1554" s="6">
        <v>13</v>
      </c>
      <c r="D1554" t="str">
        <f t="shared" si="24"/>
        <v>Faculty of Medicine13</v>
      </c>
      <c r="E1554">
        <v>10289196.189999999</v>
      </c>
      <c r="F1554">
        <v>7676883.0380999995</v>
      </c>
      <c r="G1554">
        <v>1543379.43</v>
      </c>
      <c r="H1554">
        <v>9220262.4681000002</v>
      </c>
    </row>
    <row r="1555" spans="1:8" hidden="1" x14ac:dyDescent="0.3">
      <c r="A1555" s="6" t="s">
        <v>1630</v>
      </c>
      <c r="B1555" s="6" t="s">
        <v>2250</v>
      </c>
      <c r="C1555" s="6">
        <v>7</v>
      </c>
      <c r="D1555" t="str">
        <f t="shared" si="24"/>
        <v>Faculty of Medicine7</v>
      </c>
      <c r="E1555">
        <v>20048289.52</v>
      </c>
      <c r="F1555">
        <v>16967969.039999999</v>
      </c>
      <c r="G1555">
        <v>1002414.48</v>
      </c>
      <c r="H1555">
        <v>17970383.52</v>
      </c>
    </row>
    <row r="1556" spans="1:8" hidden="1" x14ac:dyDescent="0.3">
      <c r="A1556" s="6" t="s">
        <v>1562</v>
      </c>
      <c r="B1556" s="6" t="s">
        <v>2251</v>
      </c>
      <c r="C1556" s="6">
        <v>13</v>
      </c>
      <c r="D1556" t="str">
        <f t="shared" si="24"/>
        <v>GOV2 - Infra13</v>
      </c>
      <c r="E1556">
        <v>59475220.329999998</v>
      </c>
      <c r="F1556">
        <v>26834651.180499997</v>
      </c>
      <c r="G1556">
        <v>3939718.2</v>
      </c>
      <c r="H1556">
        <v>30774369.3805</v>
      </c>
    </row>
    <row r="1557" spans="1:8" hidden="1" x14ac:dyDescent="0.3">
      <c r="A1557" s="6" t="s">
        <v>795</v>
      </c>
      <c r="B1557" s="6" t="s">
        <v>2252</v>
      </c>
      <c r="C1557" s="6">
        <v>29</v>
      </c>
      <c r="D1557" t="str">
        <f t="shared" si="24"/>
        <v>NUCA R05 - Z0229</v>
      </c>
      <c r="E1557">
        <v>43098025.899999999</v>
      </c>
      <c r="F1557">
        <v>32757037.120000001</v>
      </c>
      <c r="G1557">
        <v>4145164.9</v>
      </c>
      <c r="H1557">
        <v>36902202.020000003</v>
      </c>
    </row>
    <row r="1558" spans="1:8" hidden="1" x14ac:dyDescent="0.3">
      <c r="A1558" s="6" t="s">
        <v>2253</v>
      </c>
      <c r="B1558" s="6" t="s">
        <v>2254</v>
      </c>
      <c r="C1558" s="6">
        <v>4</v>
      </c>
      <c r="D1558" t="str">
        <f t="shared" si="24"/>
        <v>EIPICO Factory4</v>
      </c>
      <c r="E1558">
        <v>13401.6</v>
      </c>
      <c r="F1558">
        <v>11499.91</v>
      </c>
      <c r="G1558">
        <v>0</v>
      </c>
      <c r="H1558">
        <v>11499.91</v>
      </c>
    </row>
    <row r="1559" spans="1:8" hidden="1" x14ac:dyDescent="0.3">
      <c r="A1559" s="6" t="s">
        <v>2157</v>
      </c>
      <c r="B1559" s="6" t="s">
        <v>2255</v>
      </c>
      <c r="C1559" s="6">
        <v>6</v>
      </c>
      <c r="D1559" t="str">
        <f t="shared" si="24"/>
        <v>Seashell Playa 5 Villas6</v>
      </c>
      <c r="E1559">
        <v>16932.79</v>
      </c>
      <c r="F1559">
        <v>13000.86</v>
      </c>
      <c r="G1559">
        <v>0</v>
      </c>
      <c r="H1559">
        <v>13000.86</v>
      </c>
    </row>
    <row r="1560" spans="1:8" hidden="1" x14ac:dyDescent="0.3">
      <c r="A1560" s="6" t="s">
        <v>2256</v>
      </c>
      <c r="B1560" s="6" t="s">
        <v>2257</v>
      </c>
      <c r="C1560" s="6">
        <v>11</v>
      </c>
      <c r="D1560" t="str">
        <f t="shared" si="24"/>
        <v>U7-SEASHELL11</v>
      </c>
      <c r="E1560">
        <v>318171.36</v>
      </c>
      <c r="F1560">
        <v>274084.83</v>
      </c>
      <c r="G1560">
        <v>0</v>
      </c>
      <c r="H1560">
        <v>274084.83</v>
      </c>
    </row>
    <row r="1561" spans="1:8" hidden="1" x14ac:dyDescent="0.3">
      <c r="A1561" s="6" t="s">
        <v>293</v>
      </c>
      <c r="B1561" s="6" t="s">
        <v>2258</v>
      </c>
      <c r="C1561" s="6">
        <v>6</v>
      </c>
      <c r="D1561" t="str">
        <f t="shared" si="24"/>
        <v>Astoria Sharm elSheikh6</v>
      </c>
      <c r="E1561">
        <v>172304.78</v>
      </c>
      <c r="F1561">
        <v>621397.33900000004</v>
      </c>
      <c r="G1561">
        <v>0</v>
      </c>
      <c r="H1561">
        <v>621397.33900000004</v>
      </c>
    </row>
    <row r="1562" spans="1:8" hidden="1" x14ac:dyDescent="0.3">
      <c r="A1562" s="6" t="s">
        <v>367</v>
      </c>
      <c r="B1562" s="6" t="s">
        <v>2259</v>
      </c>
      <c r="C1562" s="6">
        <v>21</v>
      </c>
      <c r="D1562" t="str">
        <f t="shared" si="24"/>
        <v>New Giza Teaching Hospital21</v>
      </c>
      <c r="E1562">
        <v>12130160.82</v>
      </c>
      <c r="F1562">
        <v>4614812.92</v>
      </c>
      <c r="G1562">
        <v>1724826.24</v>
      </c>
      <c r="H1562">
        <v>10339639.16</v>
      </c>
    </row>
    <row r="1563" spans="1:8" hidden="1" x14ac:dyDescent="0.3">
      <c r="A1563" s="6" t="s">
        <v>1720</v>
      </c>
      <c r="B1563" s="6" t="s">
        <v>2260</v>
      </c>
      <c r="C1563" s="6">
        <v>26</v>
      </c>
      <c r="D1563" t="str">
        <f t="shared" si="24"/>
        <v>Ain Sokhna Port Development26</v>
      </c>
      <c r="E1563">
        <v>587716</v>
      </c>
      <c r="F1563">
        <v>143440</v>
      </c>
      <c r="G1563">
        <v>0</v>
      </c>
      <c r="H1563">
        <v>143440</v>
      </c>
    </row>
    <row r="1564" spans="1:8" hidden="1" x14ac:dyDescent="0.3">
      <c r="A1564" s="6" t="s">
        <v>313</v>
      </c>
      <c r="B1564" s="6" t="s">
        <v>2261</v>
      </c>
      <c r="C1564" s="6">
        <v>9</v>
      </c>
      <c r="D1564" t="str">
        <f t="shared" si="24"/>
        <v>DP World Basin 2 Ph29</v>
      </c>
      <c r="E1564">
        <v>27736619.899999999</v>
      </c>
      <c r="F1564">
        <v>20524928.940000001</v>
      </c>
      <c r="G1564">
        <v>4160492.98</v>
      </c>
      <c r="H1564">
        <v>24685421.920000002</v>
      </c>
    </row>
    <row r="1565" spans="1:8" hidden="1" x14ac:dyDescent="0.3">
      <c r="A1565" s="6" t="s">
        <v>2262</v>
      </c>
      <c r="B1565" s="6" t="s">
        <v>2263</v>
      </c>
      <c r="C1565" s="6">
        <v>2</v>
      </c>
      <c r="D1565" t="str">
        <f t="shared" si="24"/>
        <v>Qasr Rashwan - Lot B2</v>
      </c>
      <c r="E1565">
        <v>47683707.829999998</v>
      </c>
      <c r="F1565">
        <v>39817532</v>
      </c>
      <c r="G1565">
        <v>11146475.84</v>
      </c>
      <c r="H1565">
        <v>50964007.840000004</v>
      </c>
    </row>
    <row r="1566" spans="1:8" hidden="1" x14ac:dyDescent="0.3">
      <c r="A1566" s="6" t="s">
        <v>2157</v>
      </c>
      <c r="B1566" s="6" t="s">
        <v>2264</v>
      </c>
      <c r="C1566" s="6">
        <v>8</v>
      </c>
      <c r="D1566" t="str">
        <f t="shared" si="24"/>
        <v>Seashell Playa 5 Villas8</v>
      </c>
      <c r="E1566">
        <v>75415.45</v>
      </c>
      <c r="F1566">
        <v>56128.78</v>
      </c>
      <c r="G1566">
        <v>0</v>
      </c>
      <c r="H1566">
        <v>56128.78</v>
      </c>
    </row>
    <row r="1567" spans="1:8" hidden="1" x14ac:dyDescent="0.3">
      <c r="A1567" s="6" t="s">
        <v>1654</v>
      </c>
      <c r="B1567" s="6" t="s">
        <v>2265</v>
      </c>
      <c r="C1567" s="6">
        <v>29</v>
      </c>
      <c r="D1567" t="str">
        <f t="shared" si="24"/>
        <v>seashell Playa29</v>
      </c>
      <c r="E1567">
        <v>93920</v>
      </c>
      <c r="F1567">
        <v>43642.75</v>
      </c>
      <c r="G1567">
        <v>0</v>
      </c>
      <c r="H1567">
        <v>43642.75</v>
      </c>
    </row>
    <row r="1568" spans="1:8" hidden="1" x14ac:dyDescent="0.3">
      <c r="A1568" s="6" t="s">
        <v>795</v>
      </c>
      <c r="B1568" s="6" t="s">
        <v>2266</v>
      </c>
      <c r="C1568" s="6">
        <v>33</v>
      </c>
      <c r="D1568" t="str">
        <f t="shared" si="24"/>
        <v>NUCA R05 - Z0233</v>
      </c>
      <c r="E1568">
        <v>20759999.649999999</v>
      </c>
      <c r="F1568">
        <v>14925414.0035</v>
      </c>
      <c r="G1568">
        <v>1906629.1</v>
      </c>
      <c r="H1568">
        <v>16832043.103500001</v>
      </c>
    </row>
    <row r="1569" spans="1:8" hidden="1" x14ac:dyDescent="0.3">
      <c r="A1569" s="6" t="s">
        <v>2068</v>
      </c>
      <c r="B1569" s="6" t="s">
        <v>2267</v>
      </c>
      <c r="C1569" s="6">
        <v>13</v>
      </c>
      <c r="D1569" t="str">
        <f t="shared" si="24"/>
        <v>ORA-ZED Towers P01B13</v>
      </c>
      <c r="E1569">
        <v>45403</v>
      </c>
      <c r="F1569">
        <v>40204.36</v>
      </c>
      <c r="G1569">
        <v>0</v>
      </c>
      <c r="H1569">
        <v>40204.36</v>
      </c>
    </row>
    <row r="1570" spans="1:8" hidden="1" x14ac:dyDescent="0.3">
      <c r="A1570" s="6" t="s">
        <v>2268</v>
      </c>
      <c r="B1570" s="6" t="s">
        <v>2269</v>
      </c>
      <c r="C1570" s="6">
        <v>4</v>
      </c>
      <c r="D1570" t="str">
        <f t="shared" si="24"/>
        <v>EIPICO C002-234</v>
      </c>
      <c r="E1570">
        <v>24832</v>
      </c>
      <c r="F1570">
        <v>21308.339999999997</v>
      </c>
      <c r="G1570">
        <v>0</v>
      </c>
      <c r="H1570">
        <v>21308.34</v>
      </c>
    </row>
    <row r="1571" spans="1:8" hidden="1" x14ac:dyDescent="0.3">
      <c r="A1571" s="6" t="s">
        <v>73</v>
      </c>
      <c r="B1571" s="6" t="s">
        <v>2270</v>
      </c>
      <c r="C1571" s="6">
        <v>15</v>
      </c>
      <c r="D1571" t="str">
        <f t="shared" si="24"/>
        <v>MDF Factory15</v>
      </c>
      <c r="E1571">
        <v>5402784.5899999999</v>
      </c>
      <c r="F1571">
        <v>2970230</v>
      </c>
      <c r="G1571">
        <v>2486382.36</v>
      </c>
      <c r="H1571">
        <v>5456612.3600000003</v>
      </c>
    </row>
    <row r="1572" spans="1:8" hidden="1" x14ac:dyDescent="0.3">
      <c r="A1572" s="6" t="s">
        <v>2271</v>
      </c>
      <c r="B1572" s="6" t="s">
        <v>2272</v>
      </c>
      <c r="C1572" s="6">
        <v>2</v>
      </c>
      <c r="D1572" t="str">
        <f t="shared" si="24"/>
        <v>Central Capital2</v>
      </c>
      <c r="E1572">
        <v>162792</v>
      </c>
      <c r="F1572">
        <v>153024.48000000001</v>
      </c>
      <c r="G1572">
        <v>0</v>
      </c>
      <c r="H1572">
        <v>153024.48000000001</v>
      </c>
    </row>
    <row r="1573" spans="1:8" hidden="1" x14ac:dyDescent="0.3">
      <c r="A1573" s="6" t="s">
        <v>1991</v>
      </c>
      <c r="B1573" s="6" t="s">
        <v>2273</v>
      </c>
      <c r="C1573" s="6">
        <v>1</v>
      </c>
      <c r="D1573" t="str">
        <f t="shared" si="24"/>
        <v>SSC Suez Steel Company Project1</v>
      </c>
      <c r="E1573">
        <v>38822768.950000003</v>
      </c>
      <c r="F1573">
        <v>20964295.228</v>
      </c>
      <c r="G1573">
        <v>19411384.48</v>
      </c>
      <c r="H1573">
        <v>40375679.707999997</v>
      </c>
    </row>
    <row r="1574" spans="1:8" hidden="1" x14ac:dyDescent="0.3">
      <c r="A1574" s="6" t="s">
        <v>313</v>
      </c>
      <c r="B1574" s="6" t="s">
        <v>2274</v>
      </c>
      <c r="C1574" s="6">
        <v>4</v>
      </c>
      <c r="D1574" t="str">
        <f t="shared" si="24"/>
        <v>DP World Basin 2 Ph24</v>
      </c>
      <c r="E1574">
        <v>37025201.200000003</v>
      </c>
      <c r="F1574">
        <v>27398648.888</v>
      </c>
      <c r="G1574">
        <v>5553780.1799999997</v>
      </c>
      <c r="H1574">
        <v>32952429.068</v>
      </c>
    </row>
    <row r="1575" spans="1:8" hidden="1" x14ac:dyDescent="0.3">
      <c r="A1575" s="6" t="s">
        <v>363</v>
      </c>
      <c r="B1575" s="6" t="s">
        <v>2275</v>
      </c>
      <c r="C1575" s="6">
        <v>18</v>
      </c>
      <c r="D1575" t="str">
        <f t="shared" si="24"/>
        <v>Mivida BP#18918</v>
      </c>
      <c r="E1575">
        <v>18563752.600000001</v>
      </c>
      <c r="F1575">
        <v>20024965.620000001</v>
      </c>
      <c r="G1575">
        <v>2557410.37</v>
      </c>
      <c r="H1575">
        <v>22582375.989999998</v>
      </c>
    </row>
    <row r="1576" spans="1:8" hidden="1" x14ac:dyDescent="0.3">
      <c r="A1576" s="6" t="s">
        <v>1579</v>
      </c>
      <c r="B1576" s="6" t="s">
        <v>2276</v>
      </c>
      <c r="C1576" s="6">
        <v>5</v>
      </c>
      <c r="D1576" t="str">
        <f t="shared" si="24"/>
        <v>Al Montaza Hotels - Alexandria5</v>
      </c>
      <c r="E1576">
        <v>830679.30000000016</v>
      </c>
      <c r="F1576">
        <v>826579.29700000002</v>
      </c>
      <c r="G1576">
        <v>0</v>
      </c>
      <c r="H1576">
        <v>826579.2969999999</v>
      </c>
    </row>
    <row r="1577" spans="1:8" hidden="1" x14ac:dyDescent="0.3">
      <c r="A1577" s="6" t="s">
        <v>2277</v>
      </c>
      <c r="B1577" s="6" t="s">
        <v>2278</v>
      </c>
      <c r="C1577" s="6">
        <v>4</v>
      </c>
      <c r="D1577" t="str">
        <f t="shared" si="24"/>
        <v>ZED Phase 24</v>
      </c>
      <c r="E1577">
        <v>9698.9429999999993</v>
      </c>
      <c r="F1577">
        <v>8239.25</v>
      </c>
      <c r="G1577">
        <v>0</v>
      </c>
      <c r="H1577">
        <v>8239.25</v>
      </c>
    </row>
    <row r="1578" spans="1:8" hidden="1" x14ac:dyDescent="0.3">
      <c r="A1578" s="6" t="s">
        <v>1888</v>
      </c>
      <c r="B1578" s="6" t="s">
        <v>2279</v>
      </c>
      <c r="D1578" t="str">
        <f t="shared" si="24"/>
        <v>Luxor North Axis Bridge</v>
      </c>
      <c r="E1578">
        <v>1134519</v>
      </c>
      <c r="F1578">
        <v>759721.91</v>
      </c>
      <c r="G1578">
        <v>0</v>
      </c>
      <c r="H1578">
        <v>759721.91</v>
      </c>
    </row>
    <row r="1579" spans="1:8" hidden="1" x14ac:dyDescent="0.3">
      <c r="A1579" s="6" t="s">
        <v>2280</v>
      </c>
      <c r="B1579" s="6" t="s">
        <v>2281</v>
      </c>
      <c r="C1579" s="6">
        <v>1</v>
      </c>
      <c r="D1579" t="str">
        <f t="shared" si="24"/>
        <v>ACWA POWER &amp; NOMAC HQ1</v>
      </c>
      <c r="E1579">
        <v>85714.29</v>
      </c>
      <c r="F1579">
        <v>90000</v>
      </c>
      <c r="G1579">
        <v>0</v>
      </c>
      <c r="H1579">
        <v>90000</v>
      </c>
    </row>
    <row r="1580" spans="1:8" hidden="1" x14ac:dyDescent="0.3">
      <c r="A1580" s="6" t="s">
        <v>363</v>
      </c>
      <c r="B1580" s="6" t="s">
        <v>2282</v>
      </c>
      <c r="C1580" s="6">
        <v>22</v>
      </c>
      <c r="D1580" t="str">
        <f t="shared" si="24"/>
        <v>Mivida BP#18922</v>
      </c>
      <c r="E1580">
        <v>23140993.329999998</v>
      </c>
      <c r="F1580">
        <v>17552608.8365</v>
      </c>
      <c r="G1580">
        <v>11648218.949999999</v>
      </c>
      <c r="H1580">
        <v>29200827.786499996</v>
      </c>
    </row>
    <row r="1581" spans="1:8" hidden="1" x14ac:dyDescent="0.3">
      <c r="A1581" s="6" t="s">
        <v>375</v>
      </c>
      <c r="B1581" s="6" t="s">
        <v>2283</v>
      </c>
      <c r="C1581" s="6">
        <v>12</v>
      </c>
      <c r="D1581" t="str">
        <f t="shared" si="24"/>
        <v>Ora Zed Landscape Ph112</v>
      </c>
      <c r="E1581">
        <v>7506327.0700000003</v>
      </c>
      <c r="F1581">
        <v>6030251.4699999997</v>
      </c>
      <c r="G1581">
        <v>788164.34</v>
      </c>
      <c r="H1581">
        <v>6818415.8099999996</v>
      </c>
    </row>
    <row r="1582" spans="1:8" hidden="1" x14ac:dyDescent="0.3">
      <c r="A1582" s="6" t="s">
        <v>2244</v>
      </c>
      <c r="B1582" s="6" t="s">
        <v>2284</v>
      </c>
      <c r="C1582" s="6">
        <v>12</v>
      </c>
      <c r="D1582" t="str">
        <f t="shared" si="24"/>
        <v>EGAT Injection12</v>
      </c>
      <c r="E1582">
        <v>421941.77</v>
      </c>
      <c r="F1582">
        <v>362068.23</v>
      </c>
      <c r="G1582">
        <v>0</v>
      </c>
      <c r="H1582">
        <v>362068.23</v>
      </c>
    </row>
    <row r="1583" spans="1:8" hidden="1" x14ac:dyDescent="0.3">
      <c r="A1583" s="6" t="s">
        <v>2285</v>
      </c>
      <c r="B1583" s="6" t="s">
        <v>2286</v>
      </c>
      <c r="C1583" s="6">
        <v>6</v>
      </c>
      <c r="D1583" t="str">
        <f t="shared" si="24"/>
        <v>R05 (New)6</v>
      </c>
      <c r="E1583">
        <v>149869</v>
      </c>
      <c r="F1583">
        <v>127103.9</v>
      </c>
      <c r="G1583">
        <v>0</v>
      </c>
      <c r="H1583">
        <v>127103.9</v>
      </c>
    </row>
    <row r="1584" spans="1:8" hidden="1" x14ac:dyDescent="0.3">
      <c r="A1584" s="6" t="s">
        <v>1259</v>
      </c>
      <c r="B1584" s="6" t="s">
        <v>2287</v>
      </c>
      <c r="C1584" s="6">
        <v>20</v>
      </c>
      <c r="D1584" t="str">
        <f t="shared" si="24"/>
        <v>Air Defence College20</v>
      </c>
      <c r="E1584">
        <v>116192.22</v>
      </c>
      <c r="F1584">
        <v>98647.2</v>
      </c>
      <c r="G1584">
        <v>0</v>
      </c>
      <c r="H1584">
        <v>98647.2</v>
      </c>
    </row>
    <row r="1585" spans="1:8" hidden="1" x14ac:dyDescent="0.3">
      <c r="A1585" s="6" t="s">
        <v>1841</v>
      </c>
      <c r="B1585" s="6" t="s">
        <v>2288</v>
      </c>
      <c r="C1585" s="6">
        <v>12</v>
      </c>
      <c r="D1585" t="str">
        <f t="shared" si="24"/>
        <v>Egyptian Exchange building12</v>
      </c>
      <c r="E1585">
        <v>47993.87</v>
      </c>
      <c r="F1585">
        <v>41868.58</v>
      </c>
      <c r="G1585">
        <v>0</v>
      </c>
      <c r="H1585">
        <v>41868.58</v>
      </c>
    </row>
    <row r="1586" spans="1:8" hidden="1" x14ac:dyDescent="0.3">
      <c r="A1586" s="6" t="s">
        <v>295</v>
      </c>
      <c r="B1586" s="6" t="s">
        <v>2289</v>
      </c>
      <c r="C1586" s="6">
        <v>22</v>
      </c>
      <c r="D1586" t="str">
        <f t="shared" si="24"/>
        <v>Waldorf Astoria Cairo22</v>
      </c>
      <c r="E1586">
        <v>10800888.32</v>
      </c>
      <c r="F1586">
        <v>1999998.2860000001</v>
      </c>
      <c r="G1586">
        <v>0</v>
      </c>
      <c r="H1586">
        <v>9327545.216</v>
      </c>
    </row>
    <row r="1587" spans="1:8" hidden="1" x14ac:dyDescent="0.3">
      <c r="A1587" s="6" t="s">
        <v>2290</v>
      </c>
      <c r="B1587" s="6" t="s">
        <v>2291</v>
      </c>
      <c r="C1587" s="6">
        <v>3</v>
      </c>
      <c r="D1587" t="str">
        <f t="shared" si="24"/>
        <v>EL Baragil Bridge3</v>
      </c>
      <c r="E1587">
        <v>4166890</v>
      </c>
      <c r="F1587">
        <v>3916876.5999999996</v>
      </c>
      <c r="G1587">
        <v>0</v>
      </c>
      <c r="H1587">
        <v>3916876.600000001</v>
      </c>
    </row>
    <row r="1588" spans="1:8" hidden="1" x14ac:dyDescent="0.3">
      <c r="A1588" s="6" t="s">
        <v>2292</v>
      </c>
      <c r="B1588" s="6" t="s">
        <v>2293</v>
      </c>
      <c r="C1588" s="6">
        <v>1</v>
      </c>
      <c r="D1588" t="str">
        <f t="shared" si="24"/>
        <v>RADAMIS CITY1</v>
      </c>
      <c r="E1588">
        <v>375875.09999999992</v>
      </c>
      <c r="F1588">
        <v>332837.39</v>
      </c>
      <c r="G1588">
        <v>0</v>
      </c>
      <c r="H1588">
        <v>332837.39</v>
      </c>
    </row>
    <row r="1589" spans="1:8" hidden="1" x14ac:dyDescent="0.3">
      <c r="A1589" s="6" t="s">
        <v>363</v>
      </c>
      <c r="B1589" s="6" t="s">
        <v>2294</v>
      </c>
      <c r="C1589" s="6">
        <v>7</v>
      </c>
      <c r="D1589" t="str">
        <f t="shared" si="24"/>
        <v>Mivida BP#1897</v>
      </c>
      <c r="E1589">
        <v>49447555.479999997</v>
      </c>
      <c r="F1589">
        <v>41131640.064000003</v>
      </c>
      <c r="G1589">
        <v>4934794.3499999996</v>
      </c>
      <c r="H1589">
        <v>46066434.413999997</v>
      </c>
    </row>
    <row r="1590" spans="1:8" hidden="1" x14ac:dyDescent="0.3">
      <c r="A1590" s="6" t="s">
        <v>956</v>
      </c>
      <c r="B1590" s="6" t="s">
        <v>2295</v>
      </c>
      <c r="C1590" s="6">
        <v>3</v>
      </c>
      <c r="D1590" t="str">
        <f t="shared" si="24"/>
        <v>Air Defense College3</v>
      </c>
      <c r="E1590">
        <v>17021156</v>
      </c>
      <c r="F1590">
        <v>14339910</v>
      </c>
      <c r="G1590">
        <v>0</v>
      </c>
      <c r="H1590">
        <v>14339910</v>
      </c>
    </row>
    <row r="1591" spans="1:8" hidden="1" x14ac:dyDescent="0.3">
      <c r="A1591" s="6" t="s">
        <v>401</v>
      </c>
      <c r="B1591" s="6" t="s">
        <v>2296</v>
      </c>
      <c r="C1591" s="6">
        <v>22</v>
      </c>
      <c r="D1591" t="str">
        <f t="shared" si="24"/>
        <v>Port Said Port Silos22</v>
      </c>
      <c r="E1591">
        <v>6713332.6699999999</v>
      </c>
      <c r="F1591">
        <v>5651416.0034999996</v>
      </c>
      <c r="G1591">
        <v>671333.27</v>
      </c>
      <c r="H1591">
        <v>6322749.2735000001</v>
      </c>
    </row>
    <row r="1592" spans="1:8" hidden="1" x14ac:dyDescent="0.3">
      <c r="A1592" s="6" t="s">
        <v>2068</v>
      </c>
      <c r="B1592" s="6" t="s">
        <v>2297</v>
      </c>
      <c r="C1592" s="6">
        <v>14</v>
      </c>
      <c r="D1592" t="str">
        <f t="shared" si="24"/>
        <v>ORA-ZED Towers P01B14</v>
      </c>
      <c r="E1592">
        <v>338998.03</v>
      </c>
      <c r="F1592">
        <v>300182.76</v>
      </c>
      <c r="G1592">
        <v>0</v>
      </c>
      <c r="H1592">
        <v>300182.76</v>
      </c>
    </row>
    <row r="1593" spans="1:8" hidden="1" x14ac:dyDescent="0.3">
      <c r="A1593" s="6" t="s">
        <v>2298</v>
      </c>
      <c r="B1593" s="6" t="s">
        <v>2299</v>
      </c>
      <c r="C1593" s="6">
        <v>1</v>
      </c>
      <c r="D1593" t="str">
        <f t="shared" si="24"/>
        <v>Haramein Columns Transfer1</v>
      </c>
      <c r="E1593">
        <v>672000</v>
      </c>
      <c r="F1593">
        <v>384000</v>
      </c>
      <c r="G1593">
        <v>576000</v>
      </c>
      <c r="H1593">
        <v>672000</v>
      </c>
    </row>
    <row r="1594" spans="1:8" hidden="1" x14ac:dyDescent="0.3">
      <c r="A1594" s="6" t="s">
        <v>2157</v>
      </c>
      <c r="B1594" s="6" t="s">
        <v>2300</v>
      </c>
      <c r="C1594" s="6">
        <v>10</v>
      </c>
      <c r="D1594" t="str">
        <f t="shared" si="24"/>
        <v>Seashell Playa 5 Villas10</v>
      </c>
      <c r="E1594">
        <v>98071.67</v>
      </c>
      <c r="F1594">
        <v>84694.55</v>
      </c>
      <c r="G1594">
        <v>0</v>
      </c>
      <c r="H1594">
        <v>84694.55</v>
      </c>
    </row>
    <row r="1595" spans="1:8" hidden="1" x14ac:dyDescent="0.3">
      <c r="A1595" s="6" t="s">
        <v>2301</v>
      </c>
      <c r="B1595" s="6" t="s">
        <v>2302</v>
      </c>
      <c r="D1595" t="str">
        <f t="shared" si="24"/>
        <v>Tarek AbdelHakim Center - KSA</v>
      </c>
      <c r="E1595">
        <v>8530625.8100000005</v>
      </c>
      <c r="F1595">
        <v>0</v>
      </c>
      <c r="G1595">
        <v>0</v>
      </c>
      <c r="H1595">
        <v>8829197.7200000007</v>
      </c>
    </row>
    <row r="1596" spans="1:8" hidden="1" x14ac:dyDescent="0.3">
      <c r="A1596" s="6" t="s">
        <v>2157</v>
      </c>
      <c r="B1596" s="6" t="s">
        <v>2303</v>
      </c>
      <c r="C1596" s="6">
        <v>8</v>
      </c>
      <c r="D1596" t="str">
        <f t="shared" si="24"/>
        <v>Seashell Playa 5 Villas8</v>
      </c>
      <c r="E1596">
        <v>89569.81</v>
      </c>
      <c r="F1596">
        <v>10805.81</v>
      </c>
      <c r="G1596">
        <v>0</v>
      </c>
      <c r="H1596">
        <v>10805.81</v>
      </c>
    </row>
    <row r="1597" spans="1:8" hidden="1" x14ac:dyDescent="0.3">
      <c r="A1597" s="6" t="s">
        <v>2277</v>
      </c>
      <c r="B1597" s="6" t="s">
        <v>2304</v>
      </c>
      <c r="C1597" s="6">
        <v>6</v>
      </c>
      <c r="D1597" t="str">
        <f t="shared" si="24"/>
        <v>ZED Phase 26</v>
      </c>
      <c r="E1597">
        <v>71183.98</v>
      </c>
      <c r="F1597">
        <v>60470.63</v>
      </c>
      <c r="G1597">
        <v>0</v>
      </c>
      <c r="H1597">
        <v>60470.63</v>
      </c>
    </row>
    <row r="1598" spans="1:8" hidden="1" x14ac:dyDescent="0.3">
      <c r="A1598" s="6" t="s">
        <v>1943</v>
      </c>
      <c r="B1598" s="6" t="s">
        <v>2305</v>
      </c>
      <c r="C1598" s="6">
        <v>7</v>
      </c>
      <c r="D1598" t="str">
        <f t="shared" si="24"/>
        <v>Beymen Fit Out7</v>
      </c>
      <c r="E1598">
        <v>13811986.27</v>
      </c>
      <c r="F1598">
        <v>6631409.9299999997</v>
      </c>
      <c r="G1598">
        <v>6182724.5</v>
      </c>
      <c r="H1598">
        <v>12814134.43</v>
      </c>
    </row>
    <row r="1599" spans="1:8" hidden="1" x14ac:dyDescent="0.3">
      <c r="A1599" s="6" t="s">
        <v>2232</v>
      </c>
      <c r="B1599" s="6" t="s">
        <v>2306</v>
      </c>
      <c r="C1599" s="6">
        <v>2</v>
      </c>
      <c r="D1599" t="str">
        <f t="shared" si="24"/>
        <v>Jawhara Palace Restoratio2</v>
      </c>
      <c r="E1599">
        <v>2251351</v>
      </c>
      <c r="F1599">
        <v>1511775.91</v>
      </c>
      <c r="G1599">
        <v>562837.75</v>
      </c>
      <c r="H1599">
        <v>2074613.66</v>
      </c>
    </row>
    <row r="1600" spans="1:8" hidden="1" x14ac:dyDescent="0.3">
      <c r="A1600" s="6" t="s">
        <v>2307</v>
      </c>
      <c r="B1600" s="6" t="s">
        <v>2308</v>
      </c>
      <c r="C1600" s="6">
        <v>1</v>
      </c>
      <c r="D1600" t="str">
        <f t="shared" si="24"/>
        <v>PLAYA Main Gate1</v>
      </c>
      <c r="E1600">
        <v>155883</v>
      </c>
      <c r="F1600">
        <v>134620.56</v>
      </c>
      <c r="G1600">
        <v>0</v>
      </c>
      <c r="H1600">
        <v>134620.56</v>
      </c>
    </row>
    <row r="1601" spans="1:8" hidden="1" x14ac:dyDescent="0.3">
      <c r="A1601" s="6" t="s">
        <v>2280</v>
      </c>
      <c r="B1601" s="6" t="s">
        <v>2309</v>
      </c>
      <c r="C1601" s="6">
        <v>2</v>
      </c>
      <c r="D1601" t="str">
        <f t="shared" si="24"/>
        <v>ACWA POWER &amp; NOMAC HQ2</v>
      </c>
      <c r="E1601">
        <v>185714.29</v>
      </c>
      <c r="F1601">
        <v>194459.52669999999</v>
      </c>
      <c r="G1601">
        <v>0</v>
      </c>
      <c r="H1601">
        <v>194594.64614999999</v>
      </c>
    </row>
    <row r="1602" spans="1:8" hidden="1" x14ac:dyDescent="0.3">
      <c r="A1602" s="6" t="s">
        <v>1623</v>
      </c>
      <c r="B1602" s="6" t="s">
        <v>2310</v>
      </c>
      <c r="C1602" s="6">
        <v>16</v>
      </c>
      <c r="D1602" t="str">
        <f t="shared" si="24"/>
        <v>Diplomatic District - Infra16</v>
      </c>
      <c r="E1602">
        <v>212015193.46999994</v>
      </c>
      <c r="F1602">
        <v>155990435.38</v>
      </c>
      <c r="G1602">
        <v>6227631.1100000003</v>
      </c>
      <c r="H1602">
        <v>162218066.49000004</v>
      </c>
    </row>
    <row r="1603" spans="1:8" hidden="1" x14ac:dyDescent="0.3">
      <c r="A1603" s="6" t="s">
        <v>2017</v>
      </c>
      <c r="B1603" s="6" t="s">
        <v>2311</v>
      </c>
      <c r="D1603" t="str">
        <f t="shared" ref="D1603:D1666" si="25">A1603&amp;C1603</f>
        <v>HST Bridges-Sokhna &amp; Mahager</v>
      </c>
      <c r="E1603">
        <v>22048150.620000001</v>
      </c>
      <c r="F1603">
        <v>19657734.209999997</v>
      </c>
      <c r="G1603">
        <v>0</v>
      </c>
      <c r="H1603">
        <v>19657734.210000001</v>
      </c>
    </row>
    <row r="1604" spans="1:8" hidden="1" x14ac:dyDescent="0.3">
      <c r="A1604" s="6" t="s">
        <v>2253</v>
      </c>
      <c r="B1604" s="6" t="s">
        <v>2312</v>
      </c>
      <c r="C1604" s="6">
        <v>5</v>
      </c>
      <c r="D1604" t="str">
        <f t="shared" si="25"/>
        <v>EIPICO Factory5</v>
      </c>
      <c r="E1604">
        <v>24663.69</v>
      </c>
      <c r="F1604">
        <v>18504.54</v>
      </c>
      <c r="G1604">
        <v>0</v>
      </c>
      <c r="H1604">
        <v>6168.18</v>
      </c>
    </row>
    <row r="1605" spans="1:8" hidden="1" x14ac:dyDescent="0.3">
      <c r="A1605" s="6" t="s">
        <v>1936</v>
      </c>
      <c r="B1605" s="6" t="s">
        <v>2313</v>
      </c>
      <c r="C1605" s="6">
        <v>1</v>
      </c>
      <c r="D1605" t="str">
        <f t="shared" si="25"/>
        <v>The Open Channel Project1</v>
      </c>
      <c r="E1605">
        <v>227652446.66999999</v>
      </c>
      <c r="F1605">
        <v>81660860</v>
      </c>
      <c r="G1605">
        <v>104857050.55</v>
      </c>
      <c r="H1605">
        <v>186517910.55000001</v>
      </c>
    </row>
    <row r="1606" spans="1:8" hidden="1" x14ac:dyDescent="0.3">
      <c r="A1606" s="6" t="s">
        <v>2116</v>
      </c>
      <c r="B1606" s="6" t="s">
        <v>2314</v>
      </c>
      <c r="C1606" s="6">
        <v>7</v>
      </c>
      <c r="D1606" t="str">
        <f t="shared" si="25"/>
        <v>Irrigation Tank7</v>
      </c>
      <c r="E1606">
        <v>161702.49</v>
      </c>
      <c r="F1606">
        <v>139646.29</v>
      </c>
      <c r="G1606">
        <v>0</v>
      </c>
      <c r="H1606">
        <v>139646.29</v>
      </c>
    </row>
    <row r="1607" spans="1:8" hidden="1" x14ac:dyDescent="0.3">
      <c r="A1607" s="6" t="s">
        <v>393</v>
      </c>
      <c r="B1607" s="6" t="s">
        <v>2315</v>
      </c>
      <c r="C1607" s="6">
        <v>32</v>
      </c>
      <c r="D1607" t="str">
        <f t="shared" si="25"/>
        <v>EMAAR-Pkg#162/163- Marassi32</v>
      </c>
      <c r="E1607">
        <v>5753296.5899999999</v>
      </c>
      <c r="F1607">
        <v>4821275.5999999996</v>
      </c>
      <c r="G1607">
        <v>0</v>
      </c>
      <c r="H1607">
        <v>4821275.5999999996</v>
      </c>
    </row>
    <row r="1608" spans="1:8" hidden="1" x14ac:dyDescent="0.3">
      <c r="A1608" s="6" t="s">
        <v>313</v>
      </c>
      <c r="B1608" s="6" t="s">
        <v>2316</v>
      </c>
      <c r="C1608" s="6">
        <v>13</v>
      </c>
      <c r="D1608" t="str">
        <f t="shared" si="25"/>
        <v>DP World Basin 2 Ph213</v>
      </c>
      <c r="E1608">
        <v>17615925.699999999</v>
      </c>
      <c r="F1608">
        <v>15678173.869999999</v>
      </c>
      <c r="G1608">
        <v>0</v>
      </c>
      <c r="H1608">
        <v>15678173.869999999</v>
      </c>
    </row>
    <row r="1609" spans="1:8" hidden="1" x14ac:dyDescent="0.3">
      <c r="A1609" s="6" t="s">
        <v>2085</v>
      </c>
      <c r="B1609" s="6" t="s">
        <v>2317</v>
      </c>
      <c r="C1609" s="6">
        <v>5</v>
      </c>
      <c r="D1609" t="str">
        <f t="shared" si="25"/>
        <v>MAF HQ Renovation5</v>
      </c>
      <c r="E1609">
        <v>799314.48</v>
      </c>
      <c r="F1609">
        <v>537538.96</v>
      </c>
      <c r="G1609">
        <v>209820.05</v>
      </c>
      <c r="H1609">
        <v>747359.01</v>
      </c>
    </row>
    <row r="1610" spans="1:8" hidden="1" x14ac:dyDescent="0.3">
      <c r="A1610" s="6" t="s">
        <v>2318</v>
      </c>
      <c r="B1610" s="6" t="s">
        <v>2319</v>
      </c>
      <c r="C1610" s="6">
        <v>5</v>
      </c>
      <c r="D1610" t="str">
        <f t="shared" si="25"/>
        <v>Open Channal5</v>
      </c>
      <c r="E1610">
        <v>206751.68</v>
      </c>
      <c r="F1610">
        <v>178344</v>
      </c>
      <c r="G1610">
        <v>0</v>
      </c>
      <c r="H1610">
        <v>178344</v>
      </c>
    </row>
    <row r="1611" spans="1:8" hidden="1" x14ac:dyDescent="0.3">
      <c r="A1611" s="6" t="s">
        <v>1259</v>
      </c>
      <c r="B1611" s="6" t="s">
        <v>2320</v>
      </c>
      <c r="C1611" s="6">
        <v>23</v>
      </c>
      <c r="D1611" t="str">
        <f t="shared" si="25"/>
        <v>Air Defence College23</v>
      </c>
      <c r="E1611">
        <v>38601.9</v>
      </c>
      <c r="F1611">
        <v>32773</v>
      </c>
      <c r="G1611">
        <v>0</v>
      </c>
      <c r="H1611">
        <v>32773</v>
      </c>
    </row>
    <row r="1612" spans="1:8" hidden="1" x14ac:dyDescent="0.3">
      <c r="A1612" s="6" t="s">
        <v>2292</v>
      </c>
      <c r="B1612" s="6" t="s">
        <v>2321</v>
      </c>
      <c r="C1612" s="6">
        <v>2</v>
      </c>
      <c r="D1612" t="str">
        <f t="shared" si="25"/>
        <v>RADAMIS CITY2</v>
      </c>
      <c r="E1612">
        <v>36031.949999999997</v>
      </c>
      <c r="F1612">
        <v>31906.29</v>
      </c>
      <c r="G1612">
        <v>0</v>
      </c>
      <c r="H1612">
        <v>31906.29</v>
      </c>
    </row>
    <row r="1613" spans="1:8" hidden="1" x14ac:dyDescent="0.3">
      <c r="A1613" s="6" t="s">
        <v>73</v>
      </c>
      <c r="B1613" s="6" t="s">
        <v>2322</v>
      </c>
      <c r="C1613" s="6">
        <v>18</v>
      </c>
      <c r="D1613" t="str">
        <f t="shared" si="25"/>
        <v>MDF Factory18</v>
      </c>
      <c r="E1613">
        <v>4222095.24</v>
      </c>
      <c r="F1613">
        <v>4264311.8578000003</v>
      </c>
      <c r="G1613">
        <v>0</v>
      </c>
      <c r="H1613">
        <v>4264311.8578000003</v>
      </c>
    </row>
    <row r="1614" spans="1:8" hidden="1" x14ac:dyDescent="0.3">
      <c r="A1614" s="6" t="s">
        <v>1809</v>
      </c>
      <c r="B1614" s="6" t="s">
        <v>2323</v>
      </c>
      <c r="C1614" s="6">
        <v>1</v>
      </c>
      <c r="D1614" t="str">
        <f t="shared" si="25"/>
        <v>Port Said Grain Storage1</v>
      </c>
      <c r="E1614">
        <v>81050</v>
      </c>
      <c r="F1614">
        <v>89600.77</v>
      </c>
      <c r="G1614">
        <v>0</v>
      </c>
      <c r="H1614">
        <v>89600.77</v>
      </c>
    </row>
    <row r="1615" spans="1:8" hidden="1" x14ac:dyDescent="0.3">
      <c r="A1615" s="6" t="s">
        <v>2324</v>
      </c>
      <c r="B1615" s="6" t="s">
        <v>2325</v>
      </c>
      <c r="C1615" s="6">
        <v>5</v>
      </c>
      <c r="D1615" t="str">
        <f t="shared" si="25"/>
        <v>Koumassi Flyover5</v>
      </c>
      <c r="E1615">
        <v>144227401</v>
      </c>
      <c r="F1615">
        <v>129804661</v>
      </c>
      <c r="G1615">
        <v>0</v>
      </c>
      <c r="H1615">
        <v>129804661</v>
      </c>
    </row>
    <row r="1616" spans="1:8" hidden="1" x14ac:dyDescent="0.3">
      <c r="A1616" s="6" t="s">
        <v>320</v>
      </c>
      <c r="B1616" s="6" t="s">
        <v>2326</v>
      </c>
      <c r="C1616" s="6">
        <v>16</v>
      </c>
      <c r="D1616" t="str">
        <f t="shared" si="25"/>
        <v>EPICO 3 Facility16</v>
      </c>
      <c r="E1616">
        <v>54812520.18</v>
      </c>
      <c r="F1616">
        <v>26363887.399999999</v>
      </c>
      <c r="G1616">
        <v>26509463.43</v>
      </c>
      <c r="H1616">
        <v>52873350.829999998</v>
      </c>
    </row>
    <row r="1617" spans="1:8" hidden="1" x14ac:dyDescent="0.3">
      <c r="A1617" s="6" t="s">
        <v>2327</v>
      </c>
      <c r="B1617" s="6" t="s">
        <v>2328</v>
      </c>
      <c r="C1617" s="6">
        <v>2</v>
      </c>
      <c r="D1617" t="str">
        <f t="shared" si="25"/>
        <v>Main Spine2</v>
      </c>
      <c r="E1617">
        <v>279278.12</v>
      </c>
      <c r="F1617">
        <v>220284.88</v>
      </c>
      <c r="G1617">
        <v>0</v>
      </c>
      <c r="H1617">
        <v>220284.88</v>
      </c>
    </row>
    <row r="1618" spans="1:8" hidden="1" x14ac:dyDescent="0.3">
      <c r="A1618" s="6" t="s">
        <v>795</v>
      </c>
      <c r="B1618" s="6" t="s">
        <v>2329</v>
      </c>
      <c r="C1618" s="6">
        <v>38</v>
      </c>
      <c r="D1618" t="str">
        <f t="shared" si="25"/>
        <v>NUCA R05 - Z0238</v>
      </c>
      <c r="E1618">
        <v>12550873.300000003</v>
      </c>
      <c r="F1618">
        <v>9307818.3849999998</v>
      </c>
      <c r="G1618">
        <v>1244727.98</v>
      </c>
      <c r="H1618">
        <v>10552546.365</v>
      </c>
    </row>
    <row r="1619" spans="1:8" hidden="1" x14ac:dyDescent="0.3">
      <c r="A1619" s="6" t="s">
        <v>2330</v>
      </c>
      <c r="B1619" s="6" t="s">
        <v>2331</v>
      </c>
      <c r="C1619" s="6">
        <v>1</v>
      </c>
      <c r="D1619" t="str">
        <f t="shared" si="25"/>
        <v>Senator1</v>
      </c>
      <c r="E1619">
        <v>630091</v>
      </c>
      <c r="F1619">
        <v>0</v>
      </c>
      <c r="G1619">
        <v>0</v>
      </c>
      <c r="H1619">
        <v>0</v>
      </c>
    </row>
    <row r="1620" spans="1:8" hidden="1" x14ac:dyDescent="0.3">
      <c r="A1620" s="6" t="s">
        <v>378</v>
      </c>
      <c r="B1620" s="6" t="s">
        <v>2332</v>
      </c>
      <c r="C1620" s="6">
        <v>30</v>
      </c>
      <c r="D1620" t="str">
        <f t="shared" si="25"/>
        <v>ORA ZED-Ph 2-Pkgs A&amp;D30</v>
      </c>
      <c r="E1620">
        <v>10058718.699999999</v>
      </c>
      <c r="F1620">
        <v>3791012.0700000003</v>
      </c>
      <c r="G1620">
        <v>625067.79</v>
      </c>
      <c r="H1620">
        <v>4416079.8600000003</v>
      </c>
    </row>
    <row r="1621" spans="1:8" hidden="1" x14ac:dyDescent="0.3">
      <c r="A1621" s="6" t="s">
        <v>371</v>
      </c>
      <c r="B1621" s="6" t="s">
        <v>2333</v>
      </c>
      <c r="C1621" s="6">
        <v>38</v>
      </c>
      <c r="D1621" t="str">
        <f t="shared" si="25"/>
        <v>ORA ZED - Ph 01B - Pkgs A&amp;D38</v>
      </c>
      <c r="E1621">
        <v>19627458.829999998</v>
      </c>
      <c r="F1621">
        <v>17627053.170000002</v>
      </c>
      <c r="G1621">
        <v>514793.83</v>
      </c>
      <c r="H1621">
        <v>18141847</v>
      </c>
    </row>
    <row r="1622" spans="1:8" hidden="1" x14ac:dyDescent="0.3">
      <c r="A1622" s="6" t="s">
        <v>795</v>
      </c>
      <c r="B1622" s="6" t="s">
        <v>2334</v>
      </c>
      <c r="C1622" s="6">
        <v>43</v>
      </c>
      <c r="D1622" t="str">
        <f t="shared" si="25"/>
        <v>NUCA R05 - Z0243</v>
      </c>
      <c r="E1622">
        <v>16120059.710000001</v>
      </c>
      <c r="F1622">
        <v>10598999.119999999</v>
      </c>
      <c r="G1622">
        <v>1480670.8</v>
      </c>
      <c r="H1622">
        <v>12079669.92</v>
      </c>
    </row>
    <row r="1623" spans="1:8" hidden="1" x14ac:dyDescent="0.3">
      <c r="A1623" s="6" t="s">
        <v>433</v>
      </c>
      <c r="B1623" s="6" t="s">
        <v>2335</v>
      </c>
      <c r="C1623" s="6">
        <v>5</v>
      </c>
      <c r="D1623" t="str">
        <f t="shared" si="25"/>
        <v>Wadi Halfa Port5</v>
      </c>
      <c r="E1623">
        <v>5072099.5199999996</v>
      </c>
      <c r="F1623">
        <v>2984537.1</v>
      </c>
      <c r="G1623">
        <v>1065140.8999999999</v>
      </c>
      <c r="H1623">
        <v>4049678</v>
      </c>
    </row>
    <row r="1624" spans="1:8" hidden="1" x14ac:dyDescent="0.3">
      <c r="A1624" s="6" t="s">
        <v>2324</v>
      </c>
      <c r="B1624" s="6" t="s">
        <v>2336</v>
      </c>
      <c r="C1624" s="6">
        <v>7</v>
      </c>
      <c r="D1624" t="str">
        <f t="shared" si="25"/>
        <v>Koumassi Flyover7</v>
      </c>
      <c r="E1624">
        <v>209390747.91</v>
      </c>
      <c r="F1624">
        <v>591705701.61000001</v>
      </c>
      <c r="G1624">
        <v>0</v>
      </c>
      <c r="H1624">
        <v>197235233.87</v>
      </c>
    </row>
    <row r="1625" spans="1:8" hidden="1" x14ac:dyDescent="0.3">
      <c r="A1625" s="6" t="s">
        <v>71</v>
      </c>
      <c r="B1625" s="6" t="s">
        <v>2337</v>
      </c>
      <c r="C1625" s="6">
        <v>2</v>
      </c>
      <c r="D1625" t="str">
        <f t="shared" si="25"/>
        <v>EGAT Pelletizing Plant2</v>
      </c>
      <c r="E1625">
        <v>1807831.25</v>
      </c>
      <c r="F1625">
        <v>1880144.5</v>
      </c>
      <c r="G1625">
        <v>0</v>
      </c>
      <c r="H1625">
        <v>1880144.5</v>
      </c>
    </row>
    <row r="1626" spans="1:8" hidden="1" x14ac:dyDescent="0.3">
      <c r="A1626" s="6" t="s">
        <v>1955</v>
      </c>
      <c r="B1626" s="6" t="s">
        <v>2338</v>
      </c>
      <c r="C1626" s="6">
        <v>4</v>
      </c>
      <c r="D1626" t="str">
        <f t="shared" si="25"/>
        <v>Luxor North Axis Bridge-Off4</v>
      </c>
      <c r="E1626">
        <v>1618800</v>
      </c>
      <c r="F1626">
        <v>1473781</v>
      </c>
      <c r="G1626">
        <v>0</v>
      </c>
      <c r="H1626">
        <v>1473781</v>
      </c>
    </row>
    <row r="1627" spans="1:8" hidden="1" x14ac:dyDescent="0.3">
      <c r="A1627" s="6" t="s">
        <v>1955</v>
      </c>
      <c r="B1627" s="6" t="s">
        <v>2339</v>
      </c>
      <c r="C1627" s="6">
        <v>5</v>
      </c>
      <c r="D1627" t="str">
        <f t="shared" si="25"/>
        <v>Luxor North Axis Bridge-Off5</v>
      </c>
      <c r="E1627">
        <v>60574</v>
      </c>
      <c r="F1627">
        <v>47824</v>
      </c>
      <c r="G1627">
        <v>0</v>
      </c>
      <c r="H1627">
        <v>47824</v>
      </c>
    </row>
    <row r="1628" spans="1:8" hidden="1" x14ac:dyDescent="0.3">
      <c r="A1628" s="6" t="s">
        <v>318</v>
      </c>
      <c r="B1628" s="6" t="s">
        <v>2340</v>
      </c>
      <c r="C1628" s="6">
        <v>15</v>
      </c>
      <c r="D1628" t="str">
        <f t="shared" si="25"/>
        <v>EGAT Lock &amp; Load15</v>
      </c>
      <c r="E1628">
        <v>19312258.25</v>
      </c>
      <c r="F1628">
        <v>18153522.75</v>
      </c>
      <c r="G1628">
        <v>1931225.83</v>
      </c>
      <c r="H1628">
        <v>20084748.579999998</v>
      </c>
    </row>
    <row r="1629" spans="1:8" hidden="1" x14ac:dyDescent="0.3">
      <c r="A1629" s="6" t="s">
        <v>313</v>
      </c>
      <c r="B1629" s="6" t="s">
        <v>2341</v>
      </c>
      <c r="C1629" s="6">
        <v>14</v>
      </c>
      <c r="D1629" t="str">
        <f t="shared" si="25"/>
        <v>DP World Basin 2 Ph214</v>
      </c>
      <c r="E1629">
        <v>21130152.280000001</v>
      </c>
      <c r="F1629">
        <v>18805485.48</v>
      </c>
      <c r="G1629">
        <v>0</v>
      </c>
      <c r="H1629">
        <v>18805485.48</v>
      </c>
    </row>
    <row r="1630" spans="1:8" hidden="1" x14ac:dyDescent="0.3">
      <c r="A1630" s="6" t="s">
        <v>2342</v>
      </c>
      <c r="B1630" s="6" t="s">
        <v>2343</v>
      </c>
      <c r="C1630" s="6">
        <v>1</v>
      </c>
      <c r="D1630" t="str">
        <f t="shared" si="25"/>
        <v>Al Alamein Marina Towers1</v>
      </c>
      <c r="E1630">
        <v>2174997.85</v>
      </c>
      <c r="F1630">
        <v>1868125.47</v>
      </c>
      <c r="G1630">
        <v>0</v>
      </c>
      <c r="H1630">
        <v>1868125.47</v>
      </c>
    </row>
    <row r="1631" spans="1:8" hidden="1" x14ac:dyDescent="0.3">
      <c r="A1631" s="6" t="s">
        <v>363</v>
      </c>
      <c r="B1631" s="6" t="s">
        <v>2344</v>
      </c>
      <c r="C1631" s="6">
        <v>24</v>
      </c>
      <c r="D1631" t="str">
        <f t="shared" si="25"/>
        <v>Mivida BP#18924</v>
      </c>
      <c r="E1631">
        <v>16112816.1</v>
      </c>
      <c r="F1631">
        <v>13803484.914999999</v>
      </c>
      <c r="G1631">
        <v>11685453.369999999</v>
      </c>
      <c r="H1631">
        <v>25488938.285</v>
      </c>
    </row>
    <row r="1632" spans="1:8" hidden="1" x14ac:dyDescent="0.3">
      <c r="A1632" s="6" t="s">
        <v>1991</v>
      </c>
      <c r="B1632" s="6" t="s">
        <v>2345</v>
      </c>
      <c r="C1632" s="6">
        <v>4</v>
      </c>
      <c r="D1632" t="str">
        <f t="shared" si="25"/>
        <v>SSC Suez Steel Company Project4</v>
      </c>
      <c r="E1632">
        <v>6707619.9900000002</v>
      </c>
      <c r="F1632">
        <v>4628257.7895999998</v>
      </c>
      <c r="G1632">
        <v>2012286</v>
      </c>
      <c r="H1632">
        <v>6640543.7895999998</v>
      </c>
    </row>
    <row r="1633" spans="1:8" hidden="1" x14ac:dyDescent="0.3">
      <c r="A1633" s="6" t="s">
        <v>73</v>
      </c>
      <c r="B1633" s="6" t="s">
        <v>2346</v>
      </c>
      <c r="C1633" s="6">
        <v>22</v>
      </c>
      <c r="D1633" t="str">
        <f t="shared" si="25"/>
        <v>MDF Factory22</v>
      </c>
      <c r="E1633">
        <v>203073.94</v>
      </c>
      <c r="F1633">
        <v>205104.68160000001</v>
      </c>
      <c r="G1633">
        <v>0</v>
      </c>
      <c r="H1633">
        <v>205104.68160000001</v>
      </c>
    </row>
    <row r="1634" spans="1:8" hidden="1" x14ac:dyDescent="0.3">
      <c r="A1634" s="6" t="s">
        <v>73</v>
      </c>
      <c r="B1634" s="6" t="s">
        <v>2347</v>
      </c>
      <c r="C1634" s="6">
        <v>37</v>
      </c>
      <c r="D1634" t="str">
        <f t="shared" si="25"/>
        <v>MDF Factory37</v>
      </c>
      <c r="E1634">
        <v>18482561.460000001</v>
      </c>
      <c r="F1634">
        <v>4465149.3899999997</v>
      </c>
      <c r="G1634">
        <v>7763808.2800000003</v>
      </c>
      <c r="H1634">
        <v>12228957.67</v>
      </c>
    </row>
    <row r="1635" spans="1:8" hidden="1" x14ac:dyDescent="0.3">
      <c r="A1635" s="6" t="s">
        <v>2157</v>
      </c>
      <c r="B1635" s="6" t="s">
        <v>2348</v>
      </c>
      <c r="C1635" s="6">
        <v>1</v>
      </c>
      <c r="D1635" t="str">
        <f t="shared" si="25"/>
        <v>Seashell Playa 5 Villas1</v>
      </c>
      <c r="E1635">
        <v>345870</v>
      </c>
      <c r="F1635">
        <v>315986.83</v>
      </c>
      <c r="G1635">
        <v>0</v>
      </c>
      <c r="H1635">
        <v>315986.83</v>
      </c>
    </row>
    <row r="1636" spans="1:8" hidden="1" x14ac:dyDescent="0.3">
      <c r="A1636" s="6" t="s">
        <v>2349</v>
      </c>
      <c r="B1636" s="6" t="s">
        <v>2350</v>
      </c>
      <c r="C1636" s="6">
        <v>1</v>
      </c>
      <c r="D1636" t="str">
        <f t="shared" si="25"/>
        <v>HSR1</v>
      </c>
      <c r="E1636">
        <v>81800571.890000001</v>
      </c>
      <c r="F1636">
        <v>0</v>
      </c>
      <c r="G1636">
        <v>99375886.239999995</v>
      </c>
      <c r="H1636">
        <v>99375886.239999995</v>
      </c>
    </row>
    <row r="1637" spans="1:8" hidden="1" x14ac:dyDescent="0.3">
      <c r="A1637" s="6" t="s">
        <v>2185</v>
      </c>
      <c r="B1637" s="6" t="s">
        <v>2351</v>
      </c>
      <c r="C1637" s="6">
        <v>8</v>
      </c>
      <c r="D1637" t="str">
        <f t="shared" si="25"/>
        <v>Al-Parco8</v>
      </c>
      <c r="E1637">
        <v>2102406</v>
      </c>
      <c r="F1637">
        <v>860732.04</v>
      </c>
      <c r="G1637">
        <v>0</v>
      </c>
      <c r="H1637">
        <v>860732.04</v>
      </c>
    </row>
    <row r="1638" spans="1:8" hidden="1" x14ac:dyDescent="0.3">
      <c r="A1638" s="6" t="s">
        <v>2185</v>
      </c>
      <c r="B1638" s="6" t="s">
        <v>2352</v>
      </c>
      <c r="C1638" s="6">
        <v>6</v>
      </c>
      <c r="D1638" t="str">
        <f t="shared" si="25"/>
        <v>Al-Parco6</v>
      </c>
      <c r="E1638">
        <v>1433390</v>
      </c>
      <c r="F1638">
        <v>1347386.6</v>
      </c>
      <c r="G1638">
        <v>0</v>
      </c>
      <c r="H1638">
        <v>1347386.6</v>
      </c>
    </row>
    <row r="1639" spans="1:8" hidden="1" x14ac:dyDescent="0.3">
      <c r="A1639" s="6" t="s">
        <v>2268</v>
      </c>
      <c r="B1639" s="6" t="s">
        <v>2353</v>
      </c>
      <c r="C1639" s="6">
        <v>7</v>
      </c>
      <c r="D1639" t="str">
        <f t="shared" si="25"/>
        <v>EIPICO C002-237</v>
      </c>
      <c r="E1639">
        <v>81334.5</v>
      </c>
      <c r="F1639">
        <v>69793.11</v>
      </c>
      <c r="G1639">
        <v>0</v>
      </c>
      <c r="H1639">
        <v>69793.11</v>
      </c>
    </row>
    <row r="1640" spans="1:8" hidden="1" x14ac:dyDescent="0.3">
      <c r="A1640" s="6" t="s">
        <v>2354</v>
      </c>
      <c r="B1640" s="6" t="s">
        <v>2355</v>
      </c>
      <c r="C1640" s="6">
        <v>4</v>
      </c>
      <c r="D1640" t="str">
        <f t="shared" si="25"/>
        <v>Olympic MultiSport Hall4</v>
      </c>
      <c r="E1640">
        <v>88250.4</v>
      </c>
      <c r="F1640">
        <v>74262.710000000006</v>
      </c>
      <c r="G1640">
        <v>0</v>
      </c>
      <c r="H1640">
        <v>74262.710000000006</v>
      </c>
    </row>
    <row r="1641" spans="1:8" hidden="1" x14ac:dyDescent="0.3">
      <c r="A1641" s="6" t="s">
        <v>2324</v>
      </c>
      <c r="B1641" s="6" t="s">
        <v>2356</v>
      </c>
      <c r="C1641" s="6">
        <v>8</v>
      </c>
      <c r="D1641" t="str">
        <f t="shared" si="25"/>
        <v>Koumassi Flyover8</v>
      </c>
      <c r="E1641">
        <v>118967977.65000001</v>
      </c>
      <c r="F1641">
        <v>107071179.89</v>
      </c>
      <c r="G1641">
        <v>0</v>
      </c>
      <c r="H1641">
        <v>107071179.89</v>
      </c>
    </row>
    <row r="1642" spans="1:8" hidden="1" x14ac:dyDescent="0.3">
      <c r="A1642" s="6" t="s">
        <v>2116</v>
      </c>
      <c r="B1642" s="6" t="s">
        <v>2357</v>
      </c>
      <c r="C1642" s="6">
        <v>10</v>
      </c>
      <c r="D1642" t="str">
        <f t="shared" si="25"/>
        <v>Irrigation Tank10</v>
      </c>
      <c r="E1642">
        <v>188224.4</v>
      </c>
      <c r="F1642">
        <v>162550.59</v>
      </c>
      <c r="G1642">
        <v>0</v>
      </c>
      <c r="H1642">
        <v>162550.59</v>
      </c>
    </row>
    <row r="1643" spans="1:8" hidden="1" x14ac:dyDescent="0.3">
      <c r="A1643" s="6" t="s">
        <v>89</v>
      </c>
      <c r="B1643" s="6" t="s">
        <v>2358</v>
      </c>
      <c r="D1643" t="str">
        <f t="shared" si="25"/>
        <v>Sokhna Port Expansion</v>
      </c>
      <c r="E1643">
        <v>42026380.100000001</v>
      </c>
      <c r="F1643">
        <v>28702779.439999998</v>
      </c>
      <c r="G1643">
        <v>8825539.8499999996</v>
      </c>
      <c r="H1643">
        <v>37528319.289999999</v>
      </c>
    </row>
    <row r="1644" spans="1:8" hidden="1" x14ac:dyDescent="0.3">
      <c r="A1644" s="6" t="s">
        <v>412</v>
      </c>
      <c r="B1644" s="6" t="s">
        <v>2359</v>
      </c>
      <c r="D1644" t="str">
        <f t="shared" si="25"/>
        <v>RING ROAD MARYOTIA EXPANSION</v>
      </c>
      <c r="E1644">
        <v>34267873.670000002</v>
      </c>
      <c r="F1644">
        <v>30336910.980000004</v>
      </c>
      <c r="G1644">
        <v>0</v>
      </c>
      <c r="H1644">
        <v>30336910.98</v>
      </c>
    </row>
    <row r="1645" spans="1:8" hidden="1" x14ac:dyDescent="0.3">
      <c r="A1645" s="6" t="s">
        <v>412</v>
      </c>
      <c r="B1645" s="6" t="s">
        <v>2360</v>
      </c>
      <c r="D1645" t="str">
        <f t="shared" si="25"/>
        <v>RING ROAD MARYOTIA EXPANSION</v>
      </c>
      <c r="E1645">
        <v>1786099.76</v>
      </c>
      <c r="F1645">
        <v>8888501.068</v>
      </c>
      <c r="G1645">
        <v>0</v>
      </c>
      <c r="H1645">
        <v>8888501.068</v>
      </c>
    </row>
    <row r="1646" spans="1:8" hidden="1" x14ac:dyDescent="0.3">
      <c r="A1646" s="6" t="s">
        <v>2017</v>
      </c>
      <c r="B1646" s="6" t="s">
        <v>2361</v>
      </c>
      <c r="C1646" s="6">
        <v>21</v>
      </c>
      <c r="D1646" t="str">
        <f t="shared" si="25"/>
        <v>HST Bridges-Sokhna &amp; Mahager21</v>
      </c>
      <c r="E1646">
        <v>6514011.29</v>
      </c>
      <c r="F1646">
        <v>4685138</v>
      </c>
      <c r="G1646">
        <v>0</v>
      </c>
      <c r="H1646">
        <v>4685138</v>
      </c>
    </row>
    <row r="1647" spans="1:8" hidden="1" x14ac:dyDescent="0.3">
      <c r="A1647" s="6" t="s">
        <v>89</v>
      </c>
      <c r="B1647" s="6" t="s">
        <v>2362</v>
      </c>
      <c r="C1647" s="6">
        <v>4</v>
      </c>
      <c r="D1647" t="str">
        <f t="shared" si="25"/>
        <v>Sokhna Port Expansion4</v>
      </c>
      <c r="E1647">
        <v>12041549</v>
      </c>
      <c r="F1647">
        <v>8297916.0199999996</v>
      </c>
      <c r="G1647">
        <v>2408310</v>
      </c>
      <c r="H1647">
        <v>10706226.02</v>
      </c>
    </row>
    <row r="1648" spans="1:8" hidden="1" x14ac:dyDescent="0.3">
      <c r="A1648" s="6" t="s">
        <v>412</v>
      </c>
      <c r="B1648" s="6" t="s">
        <v>2363</v>
      </c>
      <c r="C1648" s="6">
        <v>20</v>
      </c>
      <c r="D1648" t="str">
        <f t="shared" si="25"/>
        <v>RING ROAD MARYOTIA EXPANSION20</v>
      </c>
      <c r="E1648">
        <v>13407964</v>
      </c>
      <c r="F1648">
        <v>8461342.1600000001</v>
      </c>
      <c r="G1648">
        <v>0</v>
      </c>
      <c r="H1648">
        <v>11701263.160000002</v>
      </c>
    </row>
    <row r="1649" spans="1:8" hidden="1" x14ac:dyDescent="0.3">
      <c r="A1649" s="6" t="s">
        <v>412</v>
      </c>
      <c r="B1649" s="6" t="s">
        <v>2364</v>
      </c>
      <c r="D1649" t="str">
        <f t="shared" si="25"/>
        <v>RING ROAD MARYOTIA EXPANSION</v>
      </c>
      <c r="E1649">
        <v>24626471.329999998</v>
      </c>
      <c r="F1649">
        <v>23788774.43</v>
      </c>
      <c r="G1649">
        <v>0</v>
      </c>
      <c r="H1649">
        <v>23788774.43</v>
      </c>
    </row>
    <row r="1650" spans="1:8" hidden="1" x14ac:dyDescent="0.3">
      <c r="A1650" s="6" t="s">
        <v>1916</v>
      </c>
      <c r="B1650" s="6" t="s">
        <v>2365</v>
      </c>
      <c r="C1650" s="6">
        <v>11</v>
      </c>
      <c r="D1650" t="str">
        <f t="shared" si="25"/>
        <v>Abou Ghaleb Bridge11</v>
      </c>
      <c r="E1650">
        <v>39992967.520000003</v>
      </c>
      <c r="F1650">
        <v>24492789.550000001</v>
      </c>
      <c r="G1650">
        <v>0</v>
      </c>
      <c r="H1650">
        <v>35492789.549999997</v>
      </c>
    </row>
    <row r="1651" spans="1:8" hidden="1" x14ac:dyDescent="0.3">
      <c r="A1651" s="6" t="s">
        <v>412</v>
      </c>
      <c r="B1651" s="6" t="s">
        <v>2366</v>
      </c>
      <c r="C1651" s="6">
        <v>15</v>
      </c>
      <c r="D1651" t="str">
        <f t="shared" si="25"/>
        <v>RING ROAD MARYOTIA EXPANSION15</v>
      </c>
      <c r="E1651">
        <v>29097528.02</v>
      </c>
      <c r="F1651">
        <v>11321780.290999999</v>
      </c>
      <c r="G1651">
        <v>0</v>
      </c>
      <c r="H1651">
        <v>27321780.291000001</v>
      </c>
    </row>
    <row r="1652" spans="1:8" hidden="1" x14ac:dyDescent="0.3">
      <c r="A1652" s="6" t="s">
        <v>1888</v>
      </c>
      <c r="B1652" s="6" t="s">
        <v>2367</v>
      </c>
      <c r="C1652" s="6">
        <v>1</v>
      </c>
      <c r="D1652" t="str">
        <f t="shared" si="25"/>
        <v>Luxor North Axis Bridge1</v>
      </c>
      <c r="E1652">
        <v>1162500</v>
      </c>
      <c r="F1652">
        <v>1069500</v>
      </c>
      <c r="G1652">
        <v>0</v>
      </c>
      <c r="H1652">
        <v>1069500</v>
      </c>
    </row>
    <row r="1653" spans="1:8" hidden="1" x14ac:dyDescent="0.3">
      <c r="A1653" s="6" t="s">
        <v>73</v>
      </c>
      <c r="B1653" s="6" t="s">
        <v>2368</v>
      </c>
      <c r="C1653" s="6">
        <v>25</v>
      </c>
      <c r="D1653" t="str">
        <f t="shared" si="25"/>
        <v>MDF Factory25</v>
      </c>
      <c r="E1653">
        <v>631230.84</v>
      </c>
      <c r="F1653">
        <v>637190.72</v>
      </c>
      <c r="G1653">
        <v>0</v>
      </c>
      <c r="H1653">
        <v>637190.72</v>
      </c>
    </row>
    <row r="1654" spans="1:8" hidden="1" x14ac:dyDescent="0.3">
      <c r="A1654" s="6" t="s">
        <v>1630</v>
      </c>
      <c r="B1654" s="6" t="s">
        <v>2369</v>
      </c>
      <c r="C1654" s="6">
        <v>23</v>
      </c>
      <c r="D1654" t="str">
        <f t="shared" si="25"/>
        <v>Faculty of Medicine23</v>
      </c>
      <c r="E1654">
        <v>15044995.24</v>
      </c>
      <c r="F1654">
        <v>11225320</v>
      </c>
      <c r="G1654">
        <v>2256749.29</v>
      </c>
      <c r="H1654">
        <v>13482069.289999999</v>
      </c>
    </row>
    <row r="1655" spans="1:8" hidden="1" x14ac:dyDescent="0.3">
      <c r="A1655" s="6" t="s">
        <v>2370</v>
      </c>
      <c r="B1655" s="6" t="s">
        <v>2371</v>
      </c>
      <c r="C1655" s="6">
        <v>1</v>
      </c>
      <c r="D1655" t="str">
        <f t="shared" si="25"/>
        <v>Ring Road - Service Road1</v>
      </c>
      <c r="E1655">
        <v>42094949.899999999</v>
      </c>
      <c r="F1655">
        <v>16760404.479999999</v>
      </c>
      <c r="G1655">
        <v>0</v>
      </c>
      <c r="H1655">
        <v>36760404.479999997</v>
      </c>
    </row>
    <row r="1656" spans="1:8" hidden="1" x14ac:dyDescent="0.3">
      <c r="A1656" s="6" t="s">
        <v>2372</v>
      </c>
      <c r="B1656" s="6" t="s">
        <v>2373</v>
      </c>
      <c r="C1656" s="6">
        <v>1</v>
      </c>
      <c r="D1656" t="str">
        <f t="shared" si="25"/>
        <v>Roubiky Hassan Allam1</v>
      </c>
      <c r="E1656">
        <v>377625</v>
      </c>
      <c r="F1656">
        <v>328533.75</v>
      </c>
      <c r="G1656">
        <v>0</v>
      </c>
      <c r="H1656">
        <v>328533.75</v>
      </c>
    </row>
    <row r="1657" spans="1:8" hidden="1" x14ac:dyDescent="0.3">
      <c r="A1657" s="6" t="s">
        <v>795</v>
      </c>
      <c r="B1657" s="6" t="s">
        <v>2374</v>
      </c>
      <c r="C1657" s="6">
        <v>50</v>
      </c>
      <c r="D1657" t="str">
        <f t="shared" si="25"/>
        <v>NUCA R05 - Z0250</v>
      </c>
      <c r="E1657">
        <v>24169557.350000001</v>
      </c>
      <c r="F1657">
        <v>11116977.380000001</v>
      </c>
      <c r="G1657">
        <v>1661467.3</v>
      </c>
      <c r="H1657">
        <v>12778444.68</v>
      </c>
    </row>
    <row r="1658" spans="1:8" hidden="1" x14ac:dyDescent="0.3">
      <c r="A1658" s="6" t="s">
        <v>371</v>
      </c>
      <c r="B1658" s="6" t="s">
        <v>2375</v>
      </c>
      <c r="C1658" s="6">
        <v>39</v>
      </c>
      <c r="D1658" t="str">
        <f t="shared" si="25"/>
        <v>ORA ZED - Ph 01B - Pkgs A&amp;D39</v>
      </c>
      <c r="E1658">
        <v>9971577.1400000006</v>
      </c>
      <c r="F1658">
        <v>7606231.6299999999</v>
      </c>
      <c r="G1658">
        <v>0</v>
      </c>
      <c r="H1658">
        <v>7606231.6299999999</v>
      </c>
    </row>
    <row r="1659" spans="1:8" hidden="1" x14ac:dyDescent="0.3">
      <c r="A1659" s="6" t="s">
        <v>2268</v>
      </c>
      <c r="B1659" s="6" t="s">
        <v>2376</v>
      </c>
      <c r="C1659" s="6">
        <v>9</v>
      </c>
      <c r="D1659" t="str">
        <f t="shared" si="25"/>
        <v>EIPICO C002-239</v>
      </c>
      <c r="E1659">
        <v>72112.100000000006</v>
      </c>
      <c r="F1659">
        <v>61879.39</v>
      </c>
      <c r="G1659">
        <v>0</v>
      </c>
      <c r="H1659">
        <v>61879.39</v>
      </c>
    </row>
    <row r="1660" spans="1:8" hidden="1" x14ac:dyDescent="0.3">
      <c r="A1660" s="6" t="s">
        <v>2377</v>
      </c>
      <c r="B1660" s="6" t="s">
        <v>2378</v>
      </c>
      <c r="C1660" s="6">
        <v>1</v>
      </c>
      <c r="D1660" t="str">
        <f t="shared" si="25"/>
        <v>BISC New Society Bldg1</v>
      </c>
      <c r="E1660">
        <v>2946690.48</v>
      </c>
      <c r="F1660">
        <v>1732655</v>
      </c>
      <c r="G1660">
        <v>928207</v>
      </c>
      <c r="H1660">
        <v>2660862</v>
      </c>
    </row>
    <row r="1661" spans="1:8" hidden="1" x14ac:dyDescent="0.3">
      <c r="A1661" s="6" t="s">
        <v>433</v>
      </c>
      <c r="B1661" s="6" t="s">
        <v>2379</v>
      </c>
      <c r="D1661" t="str">
        <f t="shared" si="25"/>
        <v>Wadi Halfa Port</v>
      </c>
      <c r="E1661">
        <v>8796238.0999999996</v>
      </c>
      <c r="F1661">
        <v>8364831</v>
      </c>
      <c r="G1661">
        <v>0</v>
      </c>
      <c r="H1661">
        <v>8364831</v>
      </c>
    </row>
    <row r="1662" spans="1:8" hidden="1" x14ac:dyDescent="0.3">
      <c r="A1662" s="6" t="s">
        <v>2372</v>
      </c>
      <c r="B1662" s="6" t="s">
        <v>2380</v>
      </c>
      <c r="C1662" s="6">
        <v>3</v>
      </c>
      <c r="D1662" t="str">
        <f t="shared" si="25"/>
        <v>Roubiky Hassan Allam3</v>
      </c>
      <c r="E1662">
        <v>527250</v>
      </c>
      <c r="F1662">
        <v>439726.5</v>
      </c>
      <c r="G1662">
        <v>0</v>
      </c>
      <c r="H1662">
        <v>439726.5</v>
      </c>
    </row>
    <row r="1663" spans="1:8" hidden="1" x14ac:dyDescent="0.3">
      <c r="A1663" s="6" t="s">
        <v>378</v>
      </c>
      <c r="B1663" s="6" t="s">
        <v>2381</v>
      </c>
      <c r="C1663" s="6">
        <v>37</v>
      </c>
      <c r="D1663" t="str">
        <f t="shared" si="25"/>
        <v>ORA ZED-Ph 2-Pkgs A&amp;D37</v>
      </c>
      <c r="E1663">
        <v>12751303.619999999</v>
      </c>
      <c r="F1663">
        <v>12413453.42</v>
      </c>
      <c r="G1663">
        <v>2944618.73</v>
      </c>
      <c r="H1663">
        <v>15358072.15</v>
      </c>
    </row>
    <row r="1664" spans="1:8" hidden="1" x14ac:dyDescent="0.3">
      <c r="A1664" s="6" t="s">
        <v>2372</v>
      </c>
      <c r="B1664" s="6" t="s">
        <v>2382</v>
      </c>
      <c r="C1664" s="6">
        <v>2</v>
      </c>
      <c r="D1664" t="str">
        <f t="shared" si="25"/>
        <v>Roubiky Hassan Allam2</v>
      </c>
      <c r="E1664">
        <v>377625</v>
      </c>
      <c r="F1664">
        <v>315782.25</v>
      </c>
      <c r="G1664">
        <v>0</v>
      </c>
      <c r="H1664">
        <v>315782.25</v>
      </c>
    </row>
    <row r="1665" spans="1:8" hidden="1" x14ac:dyDescent="0.3">
      <c r="A1665" s="6" t="s">
        <v>1589</v>
      </c>
      <c r="B1665" s="6" t="s">
        <v>2383</v>
      </c>
      <c r="C1665" s="6">
        <v>3</v>
      </c>
      <c r="D1665" t="str">
        <f t="shared" si="25"/>
        <v>Cairo Monorail - 6th October3</v>
      </c>
      <c r="E1665">
        <v>913500</v>
      </c>
      <c r="F1665">
        <v>559140</v>
      </c>
      <c r="G1665">
        <v>0</v>
      </c>
      <c r="H1665">
        <v>559140</v>
      </c>
    </row>
    <row r="1666" spans="1:8" hidden="1" x14ac:dyDescent="0.3">
      <c r="A1666" s="6" t="s">
        <v>1589</v>
      </c>
      <c r="B1666" s="6" t="s">
        <v>2384</v>
      </c>
      <c r="C1666" s="6">
        <v>6</v>
      </c>
      <c r="D1666" t="str">
        <f t="shared" si="25"/>
        <v>Cairo Monorail - 6th October6</v>
      </c>
      <c r="E1666">
        <v>927500</v>
      </c>
      <c r="F1666">
        <v>918225</v>
      </c>
      <c r="G1666">
        <v>0</v>
      </c>
      <c r="H1666">
        <v>918225</v>
      </c>
    </row>
    <row r="1667" spans="1:8" hidden="1" x14ac:dyDescent="0.3">
      <c r="A1667" s="6" t="s">
        <v>406</v>
      </c>
      <c r="B1667" s="6" t="s">
        <v>2385</v>
      </c>
      <c r="C1667" s="6">
        <v>2</v>
      </c>
      <c r="D1667" t="str">
        <f t="shared" ref="D1667:D1730" si="26">A1667&amp;C1667</f>
        <v>Rabigh CCPP-Civil2</v>
      </c>
      <c r="E1667">
        <v>4110954.32</v>
      </c>
      <c r="F1667">
        <v>14182792.41</v>
      </c>
      <c r="G1667">
        <v>0</v>
      </c>
      <c r="H1667">
        <v>4727597.47</v>
      </c>
    </row>
    <row r="1668" spans="1:8" hidden="1" x14ac:dyDescent="0.3">
      <c r="A1668" s="6" t="s">
        <v>1786</v>
      </c>
      <c r="B1668" s="6" t="s">
        <v>2386</v>
      </c>
      <c r="C1668" s="6">
        <v>2</v>
      </c>
      <c r="D1668" t="str">
        <f t="shared" si="26"/>
        <v>El Taameer Axis Expansion2</v>
      </c>
      <c r="E1668">
        <v>832590</v>
      </c>
      <c r="F1668">
        <v>804281.94</v>
      </c>
      <c r="G1668">
        <v>0</v>
      </c>
      <c r="H1668">
        <v>804281.94</v>
      </c>
    </row>
    <row r="1669" spans="1:8" hidden="1" x14ac:dyDescent="0.3">
      <c r="A1669" s="6" t="s">
        <v>2387</v>
      </c>
      <c r="B1669" s="6" t="s">
        <v>2388</v>
      </c>
      <c r="C1669" s="6">
        <v>1</v>
      </c>
      <c r="D1669" t="str">
        <f t="shared" si="26"/>
        <v>Open Channel 21</v>
      </c>
      <c r="E1669">
        <v>1537200</v>
      </c>
      <c r="F1669">
        <v>1306921.67</v>
      </c>
      <c r="G1669">
        <v>0</v>
      </c>
      <c r="H1669">
        <v>1306921.67</v>
      </c>
    </row>
    <row r="1670" spans="1:8" hidden="1" x14ac:dyDescent="0.3">
      <c r="A1670" s="6" t="s">
        <v>2133</v>
      </c>
      <c r="B1670" s="6" t="s">
        <v>2389</v>
      </c>
      <c r="C1670" s="6">
        <v>11</v>
      </c>
      <c r="D1670" t="str">
        <f t="shared" si="26"/>
        <v>Wady El Natroon Bridge11</v>
      </c>
      <c r="E1670">
        <v>11132010.48</v>
      </c>
      <c r="F1670">
        <v>9924903.8000000007</v>
      </c>
      <c r="G1670">
        <v>0</v>
      </c>
      <c r="H1670">
        <v>9924903.8000000007</v>
      </c>
    </row>
    <row r="1671" spans="1:8" hidden="1" x14ac:dyDescent="0.3">
      <c r="A1671" s="6" t="s">
        <v>2349</v>
      </c>
      <c r="B1671" s="6" t="s">
        <v>2390</v>
      </c>
      <c r="C1671" s="6">
        <v>2</v>
      </c>
      <c r="D1671" t="str">
        <f t="shared" si="26"/>
        <v>HSR2</v>
      </c>
      <c r="E1671">
        <v>140860565.13999999</v>
      </c>
      <c r="F1671">
        <v>0</v>
      </c>
      <c r="G1671">
        <v>99501314.726999998</v>
      </c>
      <c r="H1671">
        <v>99501314.726999998</v>
      </c>
    </row>
    <row r="1672" spans="1:8" hidden="1" x14ac:dyDescent="0.3">
      <c r="A1672" s="6" t="s">
        <v>1396</v>
      </c>
      <c r="B1672" s="6" t="s">
        <v>2391</v>
      </c>
      <c r="C1672" s="6">
        <v>19</v>
      </c>
      <c r="D1672" t="str">
        <f t="shared" si="26"/>
        <v>Cairo-Alex Railway19</v>
      </c>
      <c r="E1672">
        <v>8739158.4000000004</v>
      </c>
      <c r="F1672">
        <v>6068946.6399999997</v>
      </c>
      <c r="G1672">
        <v>917611.63</v>
      </c>
      <c r="H1672">
        <v>6986558.2699999996</v>
      </c>
    </row>
    <row r="1673" spans="1:8" hidden="1" x14ac:dyDescent="0.3">
      <c r="A1673" s="6" t="s">
        <v>2392</v>
      </c>
      <c r="B1673" s="6" t="s">
        <v>2393</v>
      </c>
      <c r="D1673" t="str">
        <f t="shared" si="26"/>
        <v>Sultana Malak Restoration</v>
      </c>
      <c r="E1673">
        <v>1063414.29</v>
      </c>
      <c r="F1673">
        <v>1042010</v>
      </c>
      <c r="G1673">
        <v>0</v>
      </c>
      <c r="H1673">
        <v>1042010</v>
      </c>
    </row>
    <row r="1674" spans="1:8" hidden="1" x14ac:dyDescent="0.3">
      <c r="A1674" s="6" t="s">
        <v>2292</v>
      </c>
      <c r="B1674" s="6" t="s">
        <v>2394</v>
      </c>
      <c r="C1674" s="6">
        <v>5</v>
      </c>
      <c r="D1674" t="str">
        <f t="shared" si="26"/>
        <v>RADAMIS CITY5</v>
      </c>
      <c r="E1674">
        <v>174292.23</v>
      </c>
      <c r="F1674">
        <v>154335.76999999999</v>
      </c>
      <c r="G1674">
        <v>0</v>
      </c>
      <c r="H1674">
        <v>154335.76999999999</v>
      </c>
    </row>
    <row r="1675" spans="1:8" hidden="1" x14ac:dyDescent="0.3">
      <c r="A1675" s="6" t="s">
        <v>2253</v>
      </c>
      <c r="B1675" s="6" t="s">
        <v>2395</v>
      </c>
      <c r="C1675" s="6">
        <v>7</v>
      </c>
      <c r="D1675" t="str">
        <f t="shared" si="26"/>
        <v>EIPICO Factory7</v>
      </c>
      <c r="E1675">
        <v>42358</v>
      </c>
      <c r="F1675">
        <v>56197.4</v>
      </c>
      <c r="G1675">
        <v>0</v>
      </c>
      <c r="H1675">
        <v>56197.4</v>
      </c>
    </row>
    <row r="1676" spans="1:8" hidden="1" x14ac:dyDescent="0.3">
      <c r="A1676" s="6" t="s">
        <v>2256</v>
      </c>
      <c r="B1676" s="6" t="s">
        <v>2396</v>
      </c>
      <c r="C1676" s="6">
        <v>22</v>
      </c>
      <c r="D1676" t="str">
        <f t="shared" si="26"/>
        <v>U7-SEASHELL22</v>
      </c>
      <c r="E1676">
        <v>143143.85</v>
      </c>
      <c r="F1676">
        <v>123619.03</v>
      </c>
      <c r="G1676">
        <v>0</v>
      </c>
      <c r="H1676">
        <v>123619.03</v>
      </c>
    </row>
    <row r="1677" spans="1:8" hidden="1" x14ac:dyDescent="0.3">
      <c r="A1677" s="6" t="s">
        <v>401</v>
      </c>
      <c r="B1677" s="6" t="s">
        <v>2397</v>
      </c>
      <c r="C1677" s="6">
        <v>8</v>
      </c>
      <c r="D1677" t="str">
        <f t="shared" si="26"/>
        <v>Port Said Port Silos8</v>
      </c>
      <c r="E1677">
        <v>2594878.44</v>
      </c>
      <c r="F1677">
        <v>8973244.1999999993</v>
      </c>
      <c r="G1677">
        <v>1297439.2</v>
      </c>
      <c r="H1677">
        <v>2054136.68</v>
      </c>
    </row>
    <row r="1678" spans="1:8" hidden="1" x14ac:dyDescent="0.3">
      <c r="A1678" s="6" t="s">
        <v>401</v>
      </c>
      <c r="B1678" s="6" t="s">
        <v>2398</v>
      </c>
      <c r="C1678" s="6">
        <v>5</v>
      </c>
      <c r="D1678" t="str">
        <f t="shared" si="26"/>
        <v>Port Said Port Silos5</v>
      </c>
      <c r="E1678">
        <v>3279001.0159999994</v>
      </c>
      <c r="F1678">
        <v>10264739.1548</v>
      </c>
      <c r="G1678">
        <v>1311483.72</v>
      </c>
      <c r="H1678">
        <v>2894055.7186999996</v>
      </c>
    </row>
    <row r="1679" spans="1:8" hidden="1" x14ac:dyDescent="0.3">
      <c r="A1679" s="6" t="s">
        <v>367</v>
      </c>
      <c r="B1679" s="6" t="s">
        <v>2399</v>
      </c>
      <c r="C1679" s="6">
        <v>28</v>
      </c>
      <c r="D1679" t="str">
        <f t="shared" si="26"/>
        <v>New Giza Teaching Hospital28</v>
      </c>
      <c r="E1679">
        <v>12973500.18</v>
      </c>
      <c r="F1679">
        <v>5534314</v>
      </c>
      <c r="G1679">
        <v>497979.91</v>
      </c>
      <c r="H1679">
        <v>6429944.9100000001</v>
      </c>
    </row>
    <row r="1680" spans="1:8" hidden="1" x14ac:dyDescent="0.3">
      <c r="A1680" s="6" t="s">
        <v>2268</v>
      </c>
      <c r="B1680" s="6" t="s">
        <v>2400</v>
      </c>
      <c r="C1680" s="6">
        <v>12</v>
      </c>
      <c r="D1680" t="str">
        <f t="shared" si="26"/>
        <v>EIPICO C002-2312</v>
      </c>
      <c r="E1680">
        <v>228534.45</v>
      </c>
      <c r="F1680">
        <v>196105.42</v>
      </c>
      <c r="G1680">
        <v>0</v>
      </c>
      <c r="H1680">
        <v>196105.42</v>
      </c>
    </row>
    <row r="1681" spans="1:8" hidden="1" x14ac:dyDescent="0.3">
      <c r="A1681" s="6" t="s">
        <v>1499</v>
      </c>
      <c r="B1681" s="6" t="s">
        <v>2401</v>
      </c>
      <c r="C1681" s="6">
        <v>7</v>
      </c>
      <c r="D1681" t="str">
        <f t="shared" si="26"/>
        <v>Coastal road Bridge Extension7</v>
      </c>
      <c r="E1681">
        <v>674730</v>
      </c>
      <c r="F1681">
        <v>649764.99</v>
      </c>
      <c r="G1681">
        <v>0</v>
      </c>
      <c r="H1681">
        <v>649764.99</v>
      </c>
    </row>
    <row r="1682" spans="1:8" hidden="1" x14ac:dyDescent="0.3">
      <c r="A1682" s="6" t="s">
        <v>1991</v>
      </c>
      <c r="B1682" s="6" t="s">
        <v>2402</v>
      </c>
      <c r="C1682" s="6">
        <v>10</v>
      </c>
      <c r="D1682" t="str">
        <f t="shared" si="26"/>
        <v>SSC Suez Steel Company Project10</v>
      </c>
      <c r="E1682">
        <v>5011477.79</v>
      </c>
      <c r="F1682">
        <v>1348297.2816000001</v>
      </c>
      <c r="G1682">
        <v>1503443.34</v>
      </c>
      <c r="H1682">
        <v>4864487.3216000004</v>
      </c>
    </row>
    <row r="1683" spans="1:8" hidden="1" x14ac:dyDescent="0.3">
      <c r="A1683" s="6" t="s">
        <v>2370</v>
      </c>
      <c r="B1683" s="6" t="s">
        <v>2403</v>
      </c>
      <c r="C1683" s="6">
        <v>2</v>
      </c>
      <c r="D1683" t="str">
        <f t="shared" si="26"/>
        <v>Ring Road - Service Road2</v>
      </c>
      <c r="E1683">
        <v>9399923.1400000006</v>
      </c>
      <c r="F1683">
        <v>8307635.0200000005</v>
      </c>
      <c r="G1683">
        <v>0</v>
      </c>
      <c r="H1683">
        <v>8307635.0199999996</v>
      </c>
    </row>
    <row r="1684" spans="1:8" hidden="1" x14ac:dyDescent="0.3">
      <c r="A1684" s="6" t="s">
        <v>89</v>
      </c>
      <c r="B1684" s="6" t="s">
        <v>2404</v>
      </c>
      <c r="D1684" t="str">
        <f t="shared" si="26"/>
        <v>Sokhna Port Expansion</v>
      </c>
      <c r="E1684">
        <v>20628970</v>
      </c>
      <c r="F1684">
        <v>18242626.173799999</v>
      </c>
      <c r="G1684">
        <v>0</v>
      </c>
      <c r="H1684">
        <v>18242626.173799999</v>
      </c>
    </row>
    <row r="1685" spans="1:8" hidden="1" x14ac:dyDescent="0.3">
      <c r="A1685" s="6" t="s">
        <v>2218</v>
      </c>
      <c r="B1685" s="6" t="s">
        <v>2405</v>
      </c>
      <c r="C1685" s="6">
        <v>3</v>
      </c>
      <c r="D1685" t="str">
        <f t="shared" si="26"/>
        <v>KATAMYA GREEKS LAND SCAPE STAR3</v>
      </c>
      <c r="E1685">
        <v>1207954.22</v>
      </c>
      <c r="F1685">
        <v>1194183.541</v>
      </c>
      <c r="G1685">
        <v>0</v>
      </c>
      <c r="H1685">
        <v>1194183.541</v>
      </c>
    </row>
    <row r="1686" spans="1:8" hidden="1" x14ac:dyDescent="0.3">
      <c r="A1686" s="6" t="s">
        <v>401</v>
      </c>
      <c r="B1686" s="6" t="s">
        <v>2406</v>
      </c>
      <c r="C1686" s="6">
        <v>29</v>
      </c>
      <c r="D1686" t="str">
        <f t="shared" si="26"/>
        <v>Port Said Port Silos29</v>
      </c>
      <c r="E1686">
        <v>2107663.5099999998</v>
      </c>
      <c r="F1686">
        <v>596055.24239999999</v>
      </c>
      <c r="G1686">
        <v>210766.35</v>
      </c>
      <c r="H1686">
        <v>806821.59239999996</v>
      </c>
    </row>
    <row r="1687" spans="1:8" hidden="1" x14ac:dyDescent="0.3">
      <c r="A1687" s="6" t="s">
        <v>956</v>
      </c>
      <c r="B1687" s="6" t="s">
        <v>2407</v>
      </c>
      <c r="C1687" s="6">
        <v>1</v>
      </c>
      <c r="D1687" t="str">
        <f t="shared" si="26"/>
        <v>Air Defense College1</v>
      </c>
      <c r="E1687">
        <v>47270869</v>
      </c>
      <c r="F1687">
        <v>31773530</v>
      </c>
      <c r="G1687">
        <v>0</v>
      </c>
      <c r="H1687">
        <v>39610730</v>
      </c>
    </row>
    <row r="1688" spans="1:8" hidden="1" x14ac:dyDescent="0.3">
      <c r="A1688" s="6" t="s">
        <v>410</v>
      </c>
      <c r="B1688" s="6" t="s">
        <v>2408</v>
      </c>
      <c r="C1688" s="6">
        <v>2</v>
      </c>
      <c r="D1688" t="str">
        <f t="shared" si="26"/>
        <v>Red Sea Museum-Bab El-Bunt2</v>
      </c>
      <c r="E1688">
        <v>1838915.59</v>
      </c>
      <c r="F1688">
        <v>6344258.7599999998</v>
      </c>
      <c r="G1688">
        <v>0</v>
      </c>
      <c r="H1688">
        <v>2114752.92</v>
      </c>
    </row>
    <row r="1689" spans="1:8" hidden="1" x14ac:dyDescent="0.3">
      <c r="A1689" s="6" t="s">
        <v>2354</v>
      </c>
      <c r="B1689" s="6" t="s">
        <v>2409</v>
      </c>
      <c r="C1689" s="6">
        <v>7</v>
      </c>
      <c r="D1689" t="str">
        <f t="shared" si="26"/>
        <v>Olympic MultiSport Hall7</v>
      </c>
      <c r="E1689">
        <v>25709.599999999999</v>
      </c>
      <c r="F1689">
        <v>21634.63</v>
      </c>
      <c r="G1689">
        <v>0</v>
      </c>
      <c r="H1689">
        <v>21634.63</v>
      </c>
    </row>
    <row r="1690" spans="1:8" hidden="1" x14ac:dyDescent="0.3">
      <c r="A1690" s="6" t="s">
        <v>2410</v>
      </c>
      <c r="B1690" s="6" t="s">
        <v>2411</v>
      </c>
      <c r="C1690" s="6">
        <v>2</v>
      </c>
      <c r="D1690" t="str">
        <f t="shared" si="26"/>
        <v>Open Chanel Epoxy2</v>
      </c>
      <c r="E1690">
        <v>2210880</v>
      </c>
      <c r="F1690">
        <v>1771381</v>
      </c>
      <c r="G1690">
        <v>0</v>
      </c>
      <c r="H1690">
        <v>1771381</v>
      </c>
    </row>
    <row r="1691" spans="1:8" hidden="1" x14ac:dyDescent="0.3">
      <c r="A1691" s="6" t="s">
        <v>2412</v>
      </c>
      <c r="B1691" s="6" t="s">
        <v>2413</v>
      </c>
      <c r="C1691" s="6">
        <v>2</v>
      </c>
      <c r="D1691" t="str">
        <f t="shared" si="26"/>
        <v>EGAT ADMIN (Pelletizing)2</v>
      </c>
      <c r="E1691">
        <v>102715.8</v>
      </c>
      <c r="F1691">
        <v>88140.43</v>
      </c>
      <c r="G1691">
        <v>0</v>
      </c>
      <c r="H1691">
        <v>88140.43</v>
      </c>
    </row>
    <row r="1692" spans="1:8" hidden="1" x14ac:dyDescent="0.3">
      <c r="A1692" s="6" t="s">
        <v>2096</v>
      </c>
      <c r="B1692" s="6" t="s">
        <v>2414</v>
      </c>
      <c r="C1692" s="6">
        <v>19</v>
      </c>
      <c r="D1692" t="str">
        <f t="shared" si="26"/>
        <v>Katameya Creeks - RME19</v>
      </c>
      <c r="E1692">
        <v>152389.57999999999</v>
      </c>
      <c r="F1692">
        <v>134940.97</v>
      </c>
      <c r="G1692">
        <v>0</v>
      </c>
      <c r="H1692">
        <v>134940.97</v>
      </c>
    </row>
    <row r="1693" spans="1:8" hidden="1" x14ac:dyDescent="0.3">
      <c r="A1693" s="6" t="s">
        <v>2096</v>
      </c>
      <c r="B1693" s="6" t="s">
        <v>2415</v>
      </c>
      <c r="C1693" s="6">
        <v>23</v>
      </c>
      <c r="D1693" t="str">
        <f t="shared" si="26"/>
        <v>Katameya Creeks - RME23</v>
      </c>
      <c r="E1693">
        <v>183424.69</v>
      </c>
      <c r="F1693">
        <v>162422.57</v>
      </c>
      <c r="G1693">
        <v>0</v>
      </c>
      <c r="H1693">
        <v>162422.57</v>
      </c>
    </row>
    <row r="1694" spans="1:8" hidden="1" x14ac:dyDescent="0.3">
      <c r="A1694" s="6" t="s">
        <v>2416</v>
      </c>
      <c r="B1694" s="6" t="s">
        <v>2417</v>
      </c>
      <c r="C1694" s="6">
        <v>2</v>
      </c>
      <c r="D1694" t="str">
        <f t="shared" si="26"/>
        <v>MDF Factory - Sadat2</v>
      </c>
      <c r="E1694">
        <v>138106.79999999999</v>
      </c>
      <c r="F1694">
        <v>118509.44</v>
      </c>
      <c r="G1694">
        <v>0</v>
      </c>
      <c r="H1694">
        <v>118509.44</v>
      </c>
    </row>
    <row r="1695" spans="1:8" hidden="1" x14ac:dyDescent="0.3">
      <c r="A1695" s="6" t="s">
        <v>287</v>
      </c>
      <c r="B1695" s="6" t="s">
        <v>2418</v>
      </c>
      <c r="C1695" s="6">
        <v>10</v>
      </c>
      <c r="D1695" t="str">
        <f t="shared" si="26"/>
        <v>October Under-Railway Tunnel10</v>
      </c>
      <c r="E1695">
        <v>5992741.71</v>
      </c>
      <c r="F1695">
        <v>5395295.8499999996</v>
      </c>
      <c r="G1695">
        <v>0</v>
      </c>
      <c r="H1695">
        <v>5395295.8499999996</v>
      </c>
    </row>
    <row r="1696" spans="1:8" hidden="1" x14ac:dyDescent="0.3">
      <c r="A1696" s="6" t="s">
        <v>1752</v>
      </c>
      <c r="B1696" s="6" t="s">
        <v>1181</v>
      </c>
      <c r="C1696" s="6">
        <v>5</v>
      </c>
      <c r="D1696" t="str">
        <f t="shared" si="26"/>
        <v>Ahl Misr P3 – Zamalek Sector5</v>
      </c>
      <c r="E1696">
        <v>469800</v>
      </c>
      <c r="F1696">
        <v>54620.37</v>
      </c>
      <c r="G1696">
        <v>0</v>
      </c>
      <c r="H1696">
        <v>54620.37</v>
      </c>
    </row>
    <row r="1697" spans="1:8" hidden="1" x14ac:dyDescent="0.3">
      <c r="A1697" s="6" t="s">
        <v>305</v>
      </c>
      <c r="B1697" s="6" t="s">
        <v>2419</v>
      </c>
      <c r="C1697" s="6">
        <v>3</v>
      </c>
      <c r="D1697" t="str">
        <f t="shared" si="26"/>
        <v>Creeks URBN-K3</v>
      </c>
      <c r="E1697">
        <v>40661954.890000001</v>
      </c>
      <c r="F1697">
        <v>0</v>
      </c>
      <c r="G1697">
        <v>40274438.439999998</v>
      </c>
      <c r="H1697">
        <v>40274438.439999998</v>
      </c>
    </row>
    <row r="1698" spans="1:8" hidden="1" x14ac:dyDescent="0.3">
      <c r="A1698" s="6" t="s">
        <v>2157</v>
      </c>
      <c r="B1698" s="6" t="s">
        <v>2420</v>
      </c>
      <c r="C1698" s="6">
        <v>5</v>
      </c>
      <c r="D1698" t="str">
        <f t="shared" si="26"/>
        <v>Seashell Playa 5 Villas5</v>
      </c>
      <c r="E1698">
        <v>19567.53</v>
      </c>
      <c r="F1698">
        <v>17876.89</v>
      </c>
      <c r="G1698">
        <v>0</v>
      </c>
      <c r="H1698">
        <v>17876.89</v>
      </c>
    </row>
    <row r="1699" spans="1:8" hidden="1" x14ac:dyDescent="0.3">
      <c r="A1699" s="6" t="s">
        <v>2157</v>
      </c>
      <c r="B1699" s="6" t="s">
        <v>2421</v>
      </c>
      <c r="C1699" s="6">
        <v>6</v>
      </c>
      <c r="D1699" t="str">
        <f t="shared" si="26"/>
        <v>Seashell Playa 5 Villas6</v>
      </c>
      <c r="E1699">
        <v>35218.720000000001</v>
      </c>
      <c r="F1699">
        <v>32175.82</v>
      </c>
      <c r="G1699">
        <v>0</v>
      </c>
      <c r="H1699">
        <v>32175.82</v>
      </c>
    </row>
    <row r="1700" spans="1:8" hidden="1" x14ac:dyDescent="0.3">
      <c r="A1700" s="6" t="s">
        <v>401</v>
      </c>
      <c r="B1700" s="6" t="s">
        <v>2422</v>
      </c>
      <c r="D1700" t="str">
        <f t="shared" si="26"/>
        <v>Port Said Port Silos</v>
      </c>
      <c r="E1700">
        <v>546312.19999999995</v>
      </c>
      <c r="F1700">
        <v>1501265.9339999999</v>
      </c>
      <c r="G1700">
        <v>163893.66</v>
      </c>
      <c r="H1700">
        <v>555053.19799999997</v>
      </c>
    </row>
    <row r="1701" spans="1:8" hidden="1" x14ac:dyDescent="0.3">
      <c r="A1701" s="6" t="s">
        <v>2349</v>
      </c>
      <c r="B1701" s="6" t="s">
        <v>2423</v>
      </c>
      <c r="D1701" t="str">
        <f t="shared" si="26"/>
        <v>HSR</v>
      </c>
      <c r="E1701">
        <v>53545345.270000003</v>
      </c>
      <c r="F1701">
        <v>0</v>
      </c>
      <c r="G1701">
        <v>33769924.983500004</v>
      </c>
      <c r="H1701">
        <v>33769924.983499996</v>
      </c>
    </row>
    <row r="1702" spans="1:8" hidden="1" x14ac:dyDescent="0.3">
      <c r="A1702" s="6" t="s">
        <v>2068</v>
      </c>
      <c r="B1702" s="6" t="s">
        <v>2424</v>
      </c>
      <c r="C1702" s="6">
        <v>16</v>
      </c>
      <c r="D1702" t="str">
        <f t="shared" si="26"/>
        <v>ORA-ZED Towers P01B16</v>
      </c>
      <c r="E1702">
        <v>1104877.42</v>
      </c>
      <c r="F1702">
        <v>803370.14</v>
      </c>
      <c r="G1702">
        <v>0</v>
      </c>
      <c r="H1702">
        <v>803370.14</v>
      </c>
    </row>
    <row r="1703" spans="1:8" hidden="1" x14ac:dyDescent="0.3">
      <c r="A1703" s="6" t="s">
        <v>2268</v>
      </c>
      <c r="B1703" s="6" t="s">
        <v>2425</v>
      </c>
      <c r="C1703" s="6">
        <v>14</v>
      </c>
      <c r="D1703" t="str">
        <f t="shared" si="26"/>
        <v>EIPICO C002-2314</v>
      </c>
      <c r="E1703">
        <v>212340.9</v>
      </c>
      <c r="F1703">
        <v>182209.72</v>
      </c>
      <c r="G1703">
        <v>0</v>
      </c>
      <c r="H1703">
        <v>182209.72</v>
      </c>
    </row>
    <row r="1704" spans="1:8" hidden="1" x14ac:dyDescent="0.3">
      <c r="A1704" s="6" t="s">
        <v>2426</v>
      </c>
      <c r="B1704" s="6" t="s">
        <v>2427</v>
      </c>
      <c r="C1704" s="6">
        <v>3</v>
      </c>
      <c r="D1704" t="str">
        <f t="shared" si="26"/>
        <v>Pushing Tunnel3</v>
      </c>
      <c r="E1704">
        <v>2712250</v>
      </c>
      <c r="F1704">
        <v>2191769.35</v>
      </c>
      <c r="G1704">
        <v>0</v>
      </c>
      <c r="H1704">
        <v>2191769.35</v>
      </c>
    </row>
    <row r="1705" spans="1:8" hidden="1" x14ac:dyDescent="0.3">
      <c r="A1705" s="6" t="s">
        <v>1752</v>
      </c>
      <c r="B1705" s="6" t="s">
        <v>2428</v>
      </c>
      <c r="C1705" s="6">
        <v>4</v>
      </c>
      <c r="D1705" t="str">
        <f t="shared" si="26"/>
        <v>Ahl Misr P3 – Zamalek Sector4</v>
      </c>
      <c r="E1705">
        <v>430650</v>
      </c>
      <c r="F1705">
        <v>43065</v>
      </c>
      <c r="G1705">
        <v>0</v>
      </c>
      <c r="H1705">
        <v>43065</v>
      </c>
    </row>
    <row r="1706" spans="1:8" hidden="1" x14ac:dyDescent="0.3">
      <c r="A1706" s="6" t="s">
        <v>2157</v>
      </c>
      <c r="B1706" s="6" t="s">
        <v>2429</v>
      </c>
      <c r="C1706" s="6">
        <v>10</v>
      </c>
      <c r="D1706" t="str">
        <f t="shared" si="26"/>
        <v>Seashell Playa 5 Villas10</v>
      </c>
      <c r="E1706">
        <v>31559.599999999999</v>
      </c>
      <c r="F1706">
        <v>28832.84</v>
      </c>
      <c r="G1706">
        <v>0</v>
      </c>
      <c r="H1706">
        <v>28832.84</v>
      </c>
    </row>
    <row r="1707" spans="1:8" hidden="1" x14ac:dyDescent="0.3">
      <c r="A1707" s="6" t="s">
        <v>341</v>
      </c>
      <c r="B1707" s="6" t="s">
        <v>2430</v>
      </c>
      <c r="D1707" t="str">
        <f t="shared" si="26"/>
        <v>Kafr Shokr Bridge</v>
      </c>
      <c r="E1707">
        <v>5393674.0999999996</v>
      </c>
      <c r="F1707">
        <v>9511261.9000000004</v>
      </c>
      <c r="G1707">
        <v>0</v>
      </c>
      <c r="H1707">
        <v>9511261.9000000004</v>
      </c>
    </row>
    <row r="1708" spans="1:8" hidden="1" x14ac:dyDescent="0.3">
      <c r="A1708" s="6" t="s">
        <v>1589</v>
      </c>
      <c r="B1708" s="6" t="s">
        <v>2431</v>
      </c>
      <c r="C1708" s="6">
        <v>7</v>
      </c>
      <c r="D1708" t="str">
        <f t="shared" si="26"/>
        <v>Cairo Monorail - 6th October7</v>
      </c>
      <c r="E1708">
        <v>1281000</v>
      </c>
      <c r="F1708">
        <v>1268190</v>
      </c>
      <c r="G1708">
        <v>0</v>
      </c>
      <c r="H1708">
        <v>1268190</v>
      </c>
    </row>
    <row r="1709" spans="1:8" hidden="1" x14ac:dyDescent="0.3">
      <c r="A1709" s="6" t="s">
        <v>2318</v>
      </c>
      <c r="B1709" s="6" t="s">
        <v>2432</v>
      </c>
      <c r="C1709" s="6">
        <v>1</v>
      </c>
      <c r="D1709" t="str">
        <f t="shared" si="26"/>
        <v>Open Channal1</v>
      </c>
      <c r="E1709">
        <v>322560</v>
      </c>
      <c r="F1709">
        <v>283852.80000000005</v>
      </c>
      <c r="G1709">
        <v>0</v>
      </c>
      <c r="H1709">
        <v>283852.79999999999</v>
      </c>
    </row>
    <row r="1710" spans="1:8" hidden="1" x14ac:dyDescent="0.3">
      <c r="A1710" s="6" t="s">
        <v>1320</v>
      </c>
      <c r="B1710" s="6" t="s">
        <v>2433</v>
      </c>
      <c r="C1710" s="6">
        <v>12</v>
      </c>
      <c r="D1710" t="str">
        <f t="shared" si="26"/>
        <v>Oasis Buildings- New Capital12</v>
      </c>
      <c r="E1710">
        <v>1849863.6000000003</v>
      </c>
      <c r="F1710">
        <v>1753693.64</v>
      </c>
      <c r="G1710">
        <v>0</v>
      </c>
      <c r="H1710">
        <v>1753693.64</v>
      </c>
    </row>
    <row r="1711" spans="1:8" hidden="1" x14ac:dyDescent="0.3">
      <c r="A1711" s="6" t="s">
        <v>406</v>
      </c>
      <c r="B1711" s="6" t="s">
        <v>2434</v>
      </c>
      <c r="C1711" s="6">
        <v>3</v>
      </c>
      <c r="D1711" t="str">
        <f t="shared" si="26"/>
        <v>Rabigh CCPP-Civil3</v>
      </c>
      <c r="E1711">
        <v>3935285.21</v>
      </c>
      <c r="F1711">
        <v>18102311.960000001</v>
      </c>
      <c r="G1711">
        <v>0</v>
      </c>
      <c r="H1711">
        <v>4525577.99</v>
      </c>
    </row>
    <row r="1712" spans="1:8" hidden="1" x14ac:dyDescent="0.3">
      <c r="A1712" s="6" t="s">
        <v>410</v>
      </c>
      <c r="B1712" s="6" t="s">
        <v>2435</v>
      </c>
      <c r="C1712" s="6">
        <v>3</v>
      </c>
      <c r="D1712" t="str">
        <f t="shared" si="26"/>
        <v>Red Sea Museum-Bab El-Bunt3</v>
      </c>
      <c r="E1712">
        <v>1065253.06</v>
      </c>
      <c r="F1712">
        <v>3675123.09</v>
      </c>
      <c r="G1712">
        <v>0</v>
      </c>
      <c r="H1712">
        <v>1225041.03</v>
      </c>
    </row>
    <row r="1713" spans="1:8" hidden="1" x14ac:dyDescent="0.3">
      <c r="A1713" s="6" t="s">
        <v>388</v>
      </c>
      <c r="B1713" s="6" t="s">
        <v>2436</v>
      </c>
      <c r="D1713" t="str">
        <f t="shared" si="26"/>
        <v>EMAAR-PKG#22-MARASSI</v>
      </c>
      <c r="E1713">
        <v>441828.87</v>
      </c>
      <c r="F1713">
        <v>0</v>
      </c>
      <c r="G1713">
        <v>0</v>
      </c>
      <c r="H1713" t="e">
        <v>#DIV/0!</v>
      </c>
    </row>
    <row r="1714" spans="1:8" hidden="1" x14ac:dyDescent="0.3">
      <c r="A1714" s="6" t="s">
        <v>2185</v>
      </c>
      <c r="B1714" s="6" t="s">
        <v>2437</v>
      </c>
      <c r="C1714" s="6">
        <v>3</v>
      </c>
      <c r="D1714" t="str">
        <f t="shared" si="26"/>
        <v>Al-Parco3</v>
      </c>
      <c r="E1714">
        <v>0</v>
      </c>
      <c r="F1714">
        <v>0</v>
      </c>
      <c r="G1714">
        <v>0</v>
      </c>
      <c r="H1714" t="e">
        <v>#DIV/0!</v>
      </c>
    </row>
    <row r="1715" spans="1:8" hidden="1" x14ac:dyDescent="0.3">
      <c r="A1715" s="6" t="s">
        <v>488</v>
      </c>
      <c r="B1715" s="6" t="s">
        <v>2438</v>
      </c>
      <c r="D1715" t="str">
        <f t="shared" si="26"/>
        <v>Siemens 6x500/220 KV GIS-MOU</v>
      </c>
      <c r="E1715">
        <v>0</v>
      </c>
      <c r="F1715">
        <v>0</v>
      </c>
      <c r="G1715">
        <v>0</v>
      </c>
      <c r="H1715" t="e">
        <v>#DIV/0!</v>
      </c>
    </row>
    <row r="1716" spans="1:8" hidden="1" x14ac:dyDescent="0.3">
      <c r="A1716" s="6" t="s">
        <v>2439</v>
      </c>
      <c r="B1716" s="6" t="s">
        <v>2440</v>
      </c>
      <c r="C1716" s="6">
        <v>2020</v>
      </c>
      <c r="D1716" t="str">
        <f t="shared" si="26"/>
        <v>Roots -Kafr ElSheikh Bridge2020</v>
      </c>
      <c r="E1716">
        <v>0</v>
      </c>
      <c r="F1716">
        <v>0</v>
      </c>
      <c r="G1716">
        <v>0</v>
      </c>
      <c r="H1716" t="e">
        <v>#DIV/0!</v>
      </c>
    </row>
    <row r="1717" spans="1:8" hidden="1" x14ac:dyDescent="0.3">
      <c r="A1717" s="6" t="s">
        <v>2441</v>
      </c>
      <c r="B1717" s="6" t="s">
        <v>2442</v>
      </c>
      <c r="C1717" s="6">
        <v>2020</v>
      </c>
      <c r="D1717" t="str">
        <f t="shared" si="26"/>
        <v>El Zagazig Railway P22020</v>
      </c>
      <c r="E1717">
        <v>0</v>
      </c>
      <c r="F1717">
        <v>0</v>
      </c>
      <c r="G1717">
        <v>0</v>
      </c>
      <c r="H1717" t="e">
        <v>#DIV/0!</v>
      </c>
    </row>
    <row r="1718" spans="1:8" hidden="1" x14ac:dyDescent="0.3">
      <c r="A1718" s="6" t="s">
        <v>622</v>
      </c>
      <c r="B1718" s="6" t="s">
        <v>2443</v>
      </c>
      <c r="C1718" s="6">
        <v>1</v>
      </c>
      <c r="D1718" t="str">
        <f t="shared" si="26"/>
        <v>Ghana1</v>
      </c>
      <c r="E1718">
        <v>0</v>
      </c>
      <c r="F1718">
        <v>0</v>
      </c>
      <c r="G1718">
        <v>0</v>
      </c>
      <c r="H1718" t="e">
        <v>#DIV/0!</v>
      </c>
    </row>
    <row r="1719" spans="1:8" hidden="1" x14ac:dyDescent="0.3">
      <c r="A1719" s="6" t="s">
        <v>514</v>
      </c>
      <c r="B1719" s="6" t="s">
        <v>2444</v>
      </c>
      <c r="D1719" t="str">
        <f t="shared" si="26"/>
        <v>Beni-Suef Power Plant EPC</v>
      </c>
      <c r="E1719">
        <v>0</v>
      </c>
      <c r="F1719">
        <v>0</v>
      </c>
      <c r="G1719">
        <v>0</v>
      </c>
      <c r="H1719" t="e">
        <v>#DIV/0!</v>
      </c>
    </row>
    <row r="1720" spans="1:8" hidden="1" x14ac:dyDescent="0.3">
      <c r="A1720" s="6" t="s">
        <v>1955</v>
      </c>
      <c r="B1720" s="6" t="s">
        <v>2445</v>
      </c>
      <c r="C1720" s="6">
        <v>2</v>
      </c>
      <c r="D1720" t="str">
        <f t="shared" si="26"/>
        <v>Luxor North Axis Bridge-Off2</v>
      </c>
      <c r="E1720">
        <v>0</v>
      </c>
      <c r="F1720">
        <v>0</v>
      </c>
      <c r="G1720">
        <v>0</v>
      </c>
      <c r="H1720" t="e">
        <v>#DIV/0!</v>
      </c>
    </row>
    <row r="1721" spans="1:8" hidden="1" x14ac:dyDescent="0.3">
      <c r="A1721" s="6" t="s">
        <v>1792</v>
      </c>
      <c r="B1721" s="6" t="s">
        <v>2446</v>
      </c>
      <c r="C1721" s="6">
        <v>13</v>
      </c>
      <c r="D1721" t="str">
        <f t="shared" si="26"/>
        <v>Get Business Complex13</v>
      </c>
      <c r="E1721">
        <v>0</v>
      </c>
      <c r="F1721">
        <v>0</v>
      </c>
      <c r="G1721">
        <v>0</v>
      </c>
      <c r="H1721" t="e">
        <v>#DIV/0!</v>
      </c>
    </row>
    <row r="1722" spans="1:8" hidden="1" x14ac:dyDescent="0.3">
      <c r="A1722" s="6" t="s">
        <v>488</v>
      </c>
      <c r="B1722" s="6" t="s">
        <v>2447</v>
      </c>
      <c r="C1722" s="6">
        <v>22</v>
      </c>
      <c r="D1722" t="str">
        <f t="shared" si="26"/>
        <v>Siemens 6x500/220 KV GIS-MOU22</v>
      </c>
      <c r="E1722">
        <v>0</v>
      </c>
      <c r="F1722">
        <v>0</v>
      </c>
      <c r="G1722">
        <v>0</v>
      </c>
      <c r="H1722" t="e">
        <v>#DIV/0!</v>
      </c>
    </row>
    <row r="1723" spans="1:8" hidden="1" x14ac:dyDescent="0.3">
      <c r="A1723" s="6" t="s">
        <v>2448</v>
      </c>
      <c r="B1723" s="6" t="s">
        <v>2449</v>
      </c>
      <c r="D1723" t="str">
        <f t="shared" si="26"/>
        <v>FX-04-22 U.Communities-UE</v>
      </c>
      <c r="E1723">
        <v>383620.06</v>
      </c>
      <c r="F1723">
        <v>0</v>
      </c>
      <c r="G1723">
        <v>0</v>
      </c>
      <c r="H1723" t="e">
        <v>#DIV/0!</v>
      </c>
    </row>
    <row r="1724" spans="1:8" hidden="1" x14ac:dyDescent="0.3">
      <c r="A1724" s="6" t="s">
        <v>1792</v>
      </c>
      <c r="B1724" s="6" t="s">
        <v>2450</v>
      </c>
      <c r="C1724" s="6">
        <v>6</v>
      </c>
      <c r="D1724" t="str">
        <f t="shared" si="26"/>
        <v>Get Business Complex6</v>
      </c>
      <c r="E1724">
        <v>0</v>
      </c>
      <c r="F1724">
        <v>0</v>
      </c>
      <c r="G1724">
        <v>0</v>
      </c>
      <c r="H1724" t="e">
        <v>#DIV/0!</v>
      </c>
    </row>
    <row r="1725" spans="1:8" hidden="1" x14ac:dyDescent="0.3">
      <c r="A1725" s="6" t="s">
        <v>506</v>
      </c>
      <c r="B1725" s="6" t="s">
        <v>2451</v>
      </c>
      <c r="D1725" t="str">
        <f t="shared" si="26"/>
        <v>New Capital</v>
      </c>
      <c r="E1725">
        <v>0</v>
      </c>
      <c r="F1725">
        <v>0</v>
      </c>
      <c r="G1725">
        <v>0</v>
      </c>
      <c r="H1725" t="e">
        <v>#DIV/0!</v>
      </c>
    </row>
    <row r="1726" spans="1:8" hidden="1" x14ac:dyDescent="0.3">
      <c r="A1726" s="6" t="s">
        <v>2452</v>
      </c>
      <c r="B1726" s="6" t="s">
        <v>2453</v>
      </c>
      <c r="C1726" s="6">
        <v>40</v>
      </c>
      <c r="D1726" t="str">
        <f t="shared" si="26"/>
        <v>Giza North PP Phase3(CP-117)40</v>
      </c>
      <c r="E1726">
        <v>0</v>
      </c>
      <c r="F1726">
        <v>0</v>
      </c>
      <c r="G1726">
        <v>0</v>
      </c>
      <c r="H1726" t="e">
        <v>#DIV/0!</v>
      </c>
    </row>
    <row r="1727" spans="1:8" hidden="1" x14ac:dyDescent="0.3">
      <c r="A1727" s="6" t="s">
        <v>341</v>
      </c>
      <c r="B1727" s="6" t="s">
        <v>2454</v>
      </c>
      <c r="C1727" s="6">
        <v>9</v>
      </c>
      <c r="D1727" t="str">
        <f t="shared" si="26"/>
        <v>Kafr Shokr Bridge9</v>
      </c>
      <c r="E1727">
        <v>0</v>
      </c>
      <c r="F1727">
        <v>0</v>
      </c>
      <c r="G1727">
        <v>0</v>
      </c>
      <c r="H1727" t="e">
        <v>#DIV/0!</v>
      </c>
    </row>
    <row r="1728" spans="1:8" hidden="1" x14ac:dyDescent="0.3">
      <c r="A1728" s="6" t="s">
        <v>2455</v>
      </c>
      <c r="B1728" s="6" t="s">
        <v>2456</v>
      </c>
      <c r="C1728" s="6">
        <v>9</v>
      </c>
      <c r="D1728" t="str">
        <f t="shared" si="26"/>
        <v>AIRDEFNSE -EPOXY9</v>
      </c>
      <c r="E1728">
        <v>394112.5</v>
      </c>
      <c r="F1728">
        <v>0</v>
      </c>
      <c r="G1728">
        <v>0</v>
      </c>
      <c r="H1728" t="e">
        <v>#DIV/0!</v>
      </c>
    </row>
    <row r="1729" spans="1:8" hidden="1" x14ac:dyDescent="0.3">
      <c r="A1729" s="6" t="s">
        <v>2457</v>
      </c>
      <c r="B1729" s="6" t="s">
        <v>2458</v>
      </c>
      <c r="D1729" t="str">
        <f t="shared" si="26"/>
        <v>Cairo North PP Rehabilitation</v>
      </c>
      <c r="E1729">
        <v>41928.07</v>
      </c>
      <c r="F1729">
        <v>0</v>
      </c>
      <c r="G1729">
        <v>0</v>
      </c>
      <c r="H1729" t="e">
        <v>#DIV/0!</v>
      </c>
    </row>
    <row r="1730" spans="1:8" hidden="1" x14ac:dyDescent="0.3">
      <c r="A1730" s="6" t="s">
        <v>458</v>
      </c>
      <c r="B1730" s="6" t="s">
        <v>2459</v>
      </c>
      <c r="D1730" t="str">
        <f t="shared" si="26"/>
        <v>W Dam PP Phase II (CP-117)</v>
      </c>
      <c r="E1730">
        <v>0</v>
      </c>
      <c r="F1730">
        <v>0</v>
      </c>
      <c r="G1730">
        <v>0</v>
      </c>
      <c r="H1730" t="e">
        <v>#DIV/0!</v>
      </c>
    </row>
    <row r="1731" spans="1:8" hidden="1" x14ac:dyDescent="0.3">
      <c r="A1731" s="6" t="s">
        <v>458</v>
      </c>
      <c r="B1731" s="6" t="s">
        <v>2460</v>
      </c>
      <c r="D1731" t="str">
        <f t="shared" ref="D1731:D1794" si="27">A1731&amp;C1731</f>
        <v>W Dam PP Phase II (CP-117)</v>
      </c>
      <c r="E1731">
        <v>665214.66669999994</v>
      </c>
      <c r="F1731">
        <v>0</v>
      </c>
      <c r="G1731">
        <v>0</v>
      </c>
      <c r="H1731" t="e">
        <v>#DIV/0!</v>
      </c>
    </row>
    <row r="1732" spans="1:8" hidden="1" x14ac:dyDescent="0.3">
      <c r="A1732" s="6" t="s">
        <v>1980</v>
      </c>
      <c r="B1732" s="6" t="s">
        <v>2461</v>
      </c>
      <c r="D1732" t="str">
        <f t="shared" si="27"/>
        <v>WADY EL-NATROUN BRIDGE(HST)</v>
      </c>
      <c r="E1732">
        <v>9940</v>
      </c>
      <c r="F1732">
        <v>0</v>
      </c>
      <c r="G1732">
        <v>0</v>
      </c>
      <c r="H1732" t="e">
        <v>#DIV/0!</v>
      </c>
    </row>
    <row r="1733" spans="1:8" hidden="1" x14ac:dyDescent="0.3">
      <c r="A1733" s="6" t="s">
        <v>1389</v>
      </c>
      <c r="B1733" s="6" t="s">
        <v>2462</v>
      </c>
      <c r="C1733" s="6">
        <v>2020</v>
      </c>
      <c r="D1733" t="str">
        <f t="shared" si="27"/>
        <v>El-Moneeb Bridge2020</v>
      </c>
      <c r="E1733">
        <v>0</v>
      </c>
      <c r="F1733">
        <v>0</v>
      </c>
      <c r="G1733">
        <v>0</v>
      </c>
      <c r="H1733" t="e">
        <v>#DIV/0!</v>
      </c>
    </row>
    <row r="1734" spans="1:8" hidden="1" x14ac:dyDescent="0.3">
      <c r="A1734" s="6" t="s">
        <v>2463</v>
      </c>
      <c r="B1734" s="6" t="s">
        <v>2464</v>
      </c>
      <c r="D1734" t="str">
        <f t="shared" si="27"/>
        <v>FX-02-22 Decent Life-UE</v>
      </c>
      <c r="E1734">
        <v>585842.11</v>
      </c>
      <c r="F1734">
        <v>0</v>
      </c>
      <c r="G1734">
        <v>0</v>
      </c>
      <c r="H1734" t="e">
        <v>#DIV/0!</v>
      </c>
    </row>
    <row r="1735" spans="1:8" hidden="1" x14ac:dyDescent="0.3">
      <c r="A1735" s="6" t="s">
        <v>500</v>
      </c>
      <c r="B1735" s="6" t="s">
        <v>2465</v>
      </c>
      <c r="D1735" t="str">
        <f t="shared" si="27"/>
        <v>South Helwan PP (CP-117)</v>
      </c>
      <c r="E1735">
        <v>0</v>
      </c>
      <c r="F1735">
        <v>0</v>
      </c>
      <c r="G1735">
        <v>0</v>
      </c>
      <c r="H1735" t="e">
        <v>#DIV/0!</v>
      </c>
    </row>
    <row r="1736" spans="1:8" hidden="1" x14ac:dyDescent="0.3">
      <c r="A1736" s="6" t="s">
        <v>486</v>
      </c>
      <c r="B1736" s="6" t="s">
        <v>2466</v>
      </c>
      <c r="D1736" t="str">
        <f t="shared" si="27"/>
        <v>Abou El Matameer and Sammanoud</v>
      </c>
      <c r="E1736">
        <v>0</v>
      </c>
      <c r="F1736">
        <v>0</v>
      </c>
      <c r="G1736">
        <v>0</v>
      </c>
      <c r="H1736" t="e">
        <v>#DIV/0!</v>
      </c>
    </row>
    <row r="1737" spans="1:8" hidden="1" x14ac:dyDescent="0.3">
      <c r="A1737" s="6" t="s">
        <v>646</v>
      </c>
      <c r="B1737" s="6" t="s">
        <v>2467</v>
      </c>
      <c r="C1737" s="6">
        <v>6</v>
      </c>
      <c r="D1737" t="str">
        <f t="shared" si="27"/>
        <v>Akhmem Assiut6</v>
      </c>
      <c r="E1737">
        <v>0</v>
      </c>
      <c r="F1737">
        <v>0</v>
      </c>
      <c r="G1737">
        <v>0</v>
      </c>
      <c r="H1737" t="e">
        <v>#DIV/0!</v>
      </c>
    </row>
    <row r="1738" spans="1:8" hidden="1" x14ac:dyDescent="0.3">
      <c r="A1738" s="6" t="s">
        <v>817</v>
      </c>
      <c r="B1738" s="6" t="s">
        <v>2468</v>
      </c>
      <c r="D1738" t="str">
        <f t="shared" si="27"/>
        <v>Beni Suef COMCAVI</v>
      </c>
      <c r="E1738">
        <v>-198497.8</v>
      </c>
      <c r="F1738">
        <v>0</v>
      </c>
      <c r="G1738">
        <v>0</v>
      </c>
      <c r="H1738" t="e">
        <v>#DIV/0!</v>
      </c>
    </row>
    <row r="1739" spans="1:8" hidden="1" x14ac:dyDescent="0.3">
      <c r="A1739" s="6" t="s">
        <v>2387</v>
      </c>
      <c r="B1739" s="6" t="s">
        <v>2469</v>
      </c>
      <c r="C1739" s="6">
        <v>2</v>
      </c>
      <c r="D1739" t="str">
        <f t="shared" si="27"/>
        <v>Open Channel 22</v>
      </c>
      <c r="E1739">
        <v>0</v>
      </c>
      <c r="F1739">
        <v>0</v>
      </c>
      <c r="G1739">
        <v>0</v>
      </c>
      <c r="H1739" t="e">
        <v>#DIV/0!</v>
      </c>
    </row>
    <row r="1740" spans="1:8" hidden="1" x14ac:dyDescent="0.3">
      <c r="A1740" s="6" t="s">
        <v>1809</v>
      </c>
      <c r="B1740" s="6" t="s">
        <v>2470</v>
      </c>
      <c r="D1740" t="str">
        <f t="shared" si="27"/>
        <v>Port Said Grain Storage</v>
      </c>
      <c r="E1740">
        <v>147900</v>
      </c>
      <c r="F1740">
        <v>0</v>
      </c>
      <c r="G1740">
        <v>0</v>
      </c>
      <c r="H1740" t="e">
        <v>#DIV/0!</v>
      </c>
    </row>
    <row r="1741" spans="1:8" hidden="1" x14ac:dyDescent="0.3">
      <c r="A1741" s="6" t="s">
        <v>1043</v>
      </c>
      <c r="B1741" s="6" t="s">
        <v>2471</v>
      </c>
      <c r="D1741" t="str">
        <f t="shared" si="27"/>
        <v>Zambia Project</v>
      </c>
      <c r="E1741">
        <v>0</v>
      </c>
      <c r="F1741">
        <v>0</v>
      </c>
      <c r="G1741">
        <v>0</v>
      </c>
      <c r="H1741" t="e">
        <v>#DIV/0!</v>
      </c>
    </row>
    <row r="1742" spans="1:8" hidden="1" x14ac:dyDescent="0.3">
      <c r="A1742" s="6" t="s">
        <v>646</v>
      </c>
      <c r="B1742" s="6" t="s">
        <v>2472</v>
      </c>
      <c r="C1742" s="6">
        <v>44</v>
      </c>
      <c r="D1742" t="str">
        <f t="shared" si="27"/>
        <v>Akhmem Assiut44</v>
      </c>
      <c r="E1742">
        <v>0</v>
      </c>
      <c r="F1742">
        <v>0</v>
      </c>
      <c r="G1742">
        <v>0</v>
      </c>
      <c r="H1742" t="e">
        <v>#DIV/0!</v>
      </c>
    </row>
    <row r="1743" spans="1:8" hidden="1" x14ac:dyDescent="0.3">
      <c r="A1743" s="6" t="s">
        <v>500</v>
      </c>
      <c r="B1743" s="6" t="s">
        <v>2473</v>
      </c>
      <c r="C1743" s="6">
        <v>5</v>
      </c>
      <c r="D1743" t="str">
        <f t="shared" si="27"/>
        <v>South Helwan PP (CP-117)5</v>
      </c>
      <c r="E1743">
        <v>0</v>
      </c>
      <c r="F1743">
        <v>0</v>
      </c>
      <c r="G1743">
        <v>0</v>
      </c>
      <c r="H1743" t="e">
        <v>#DIV/0!</v>
      </c>
    </row>
    <row r="1744" spans="1:8" hidden="1" x14ac:dyDescent="0.3">
      <c r="A1744" s="6" t="s">
        <v>2474</v>
      </c>
      <c r="B1744" s="6" t="s">
        <v>2475</v>
      </c>
      <c r="D1744" t="str">
        <f t="shared" si="27"/>
        <v>Palm Hill-Infra Str(Elec.Work)</v>
      </c>
      <c r="E1744">
        <v>0</v>
      </c>
      <c r="F1744">
        <v>0</v>
      </c>
      <c r="G1744">
        <v>0</v>
      </c>
      <c r="H1744" t="e">
        <v>#DIV/0!</v>
      </c>
    </row>
    <row r="1745" spans="1:8" hidden="1" x14ac:dyDescent="0.3">
      <c r="A1745" s="6" t="s">
        <v>1295</v>
      </c>
      <c r="B1745" s="6" t="s">
        <v>2476</v>
      </c>
      <c r="D1745" t="str">
        <f t="shared" si="27"/>
        <v>Banha PP (CP-117)</v>
      </c>
      <c r="E1745">
        <v>7447625.25</v>
      </c>
      <c r="F1745">
        <v>0</v>
      </c>
      <c r="G1745">
        <v>0</v>
      </c>
      <c r="H1745" t="e">
        <v>#DIV/0!</v>
      </c>
    </row>
    <row r="1746" spans="1:8" hidden="1" x14ac:dyDescent="0.3">
      <c r="A1746" s="6" t="s">
        <v>295</v>
      </c>
      <c r="B1746" s="6" t="s">
        <v>2477</v>
      </c>
      <c r="C1746" s="6">
        <v>20</v>
      </c>
      <c r="D1746" t="str">
        <f t="shared" si="27"/>
        <v>Waldorf Astoria Cairo20</v>
      </c>
      <c r="E1746">
        <v>0</v>
      </c>
      <c r="F1746">
        <v>0</v>
      </c>
      <c r="G1746">
        <v>0</v>
      </c>
      <c r="H1746" t="e">
        <v>#DIV/0!</v>
      </c>
    </row>
    <row r="1747" spans="1:8" hidden="1" x14ac:dyDescent="0.3">
      <c r="A1747" s="6" t="s">
        <v>2463</v>
      </c>
      <c r="B1747" s="6" t="s">
        <v>2478</v>
      </c>
      <c r="D1747" t="str">
        <f t="shared" si="27"/>
        <v>FX-02-22 Decent Life-UE</v>
      </c>
      <c r="E1747">
        <v>593161.81000000006</v>
      </c>
      <c r="F1747">
        <v>0</v>
      </c>
      <c r="G1747">
        <v>0</v>
      </c>
      <c r="H1747" t="e">
        <v>#DIV/0!</v>
      </c>
    </row>
    <row r="1748" spans="1:8" hidden="1" x14ac:dyDescent="0.3">
      <c r="A1748" s="6" t="s">
        <v>1334</v>
      </c>
      <c r="B1748" s="6" t="s">
        <v>2479</v>
      </c>
      <c r="D1748" t="str">
        <f t="shared" si="27"/>
        <v>Mohamed Ali Palace</v>
      </c>
      <c r="E1748">
        <v>0</v>
      </c>
      <c r="F1748">
        <v>0</v>
      </c>
      <c r="G1748">
        <v>0</v>
      </c>
      <c r="H1748" t="e">
        <v>#DIV/0!</v>
      </c>
    </row>
    <row r="1749" spans="1:8" hidden="1" x14ac:dyDescent="0.3">
      <c r="A1749" s="6" t="s">
        <v>2480</v>
      </c>
      <c r="B1749" s="6" t="s">
        <v>2481</v>
      </c>
      <c r="D1749" t="str">
        <f t="shared" si="27"/>
        <v>Baron Palace</v>
      </c>
      <c r="E1749">
        <v>0</v>
      </c>
      <c r="F1749">
        <v>0</v>
      </c>
      <c r="G1749">
        <v>0</v>
      </c>
      <c r="H1749" t="e">
        <v>#DIV/0!</v>
      </c>
    </row>
    <row r="1750" spans="1:8" hidden="1" x14ac:dyDescent="0.3">
      <c r="A1750" s="6" t="s">
        <v>2482</v>
      </c>
      <c r="B1750" s="6" t="s">
        <v>2483</v>
      </c>
      <c r="C1750" s="6">
        <v>1</v>
      </c>
      <c r="D1750" t="str">
        <f t="shared" si="27"/>
        <v>Sewage Treatment Plant1</v>
      </c>
      <c r="E1750">
        <v>0</v>
      </c>
      <c r="F1750">
        <v>0</v>
      </c>
      <c r="G1750">
        <v>0</v>
      </c>
      <c r="H1750" t="e">
        <v>#DIV/0!</v>
      </c>
    </row>
    <row r="1751" spans="1:8" hidden="1" x14ac:dyDescent="0.3">
      <c r="A1751" s="6" t="s">
        <v>458</v>
      </c>
      <c r="B1751" s="6" t="s">
        <v>2484</v>
      </c>
      <c r="D1751" t="str">
        <f t="shared" si="27"/>
        <v>W Dam PP Phase II (CP-117)</v>
      </c>
      <c r="E1751">
        <v>15152.72</v>
      </c>
      <c r="F1751">
        <v>0</v>
      </c>
      <c r="G1751">
        <v>0</v>
      </c>
      <c r="H1751" t="e">
        <v>#DIV/0!</v>
      </c>
    </row>
    <row r="1752" spans="1:8" hidden="1" x14ac:dyDescent="0.3">
      <c r="A1752" s="6" t="s">
        <v>500</v>
      </c>
      <c r="B1752" s="6" t="s">
        <v>2485</v>
      </c>
      <c r="D1752" t="str">
        <f t="shared" si="27"/>
        <v>South Helwan PP (CP-117)</v>
      </c>
      <c r="E1752">
        <v>0</v>
      </c>
      <c r="F1752">
        <v>0</v>
      </c>
      <c r="G1752">
        <v>0</v>
      </c>
      <c r="H1752" t="e">
        <v>#DIV/0!</v>
      </c>
    </row>
    <row r="1753" spans="1:8" hidden="1" x14ac:dyDescent="0.3">
      <c r="A1753" s="6" t="s">
        <v>514</v>
      </c>
      <c r="B1753" s="6" t="s">
        <v>2486</v>
      </c>
      <c r="D1753" t="str">
        <f t="shared" si="27"/>
        <v>Beni-Suef Power Plant EPC</v>
      </c>
      <c r="E1753">
        <v>37500216.579999998</v>
      </c>
      <c r="F1753">
        <v>37541346</v>
      </c>
      <c r="G1753">
        <v>0</v>
      </c>
      <c r="H1753">
        <v>37541346</v>
      </c>
    </row>
    <row r="1754" spans="1:8" hidden="1" x14ac:dyDescent="0.3">
      <c r="A1754" s="6" t="s">
        <v>2277</v>
      </c>
      <c r="B1754" s="6" t="s">
        <v>2487</v>
      </c>
      <c r="C1754" s="6">
        <v>9</v>
      </c>
      <c r="D1754" t="str">
        <f t="shared" si="27"/>
        <v>ZED Phase 29</v>
      </c>
      <c r="E1754">
        <v>14083.82</v>
      </c>
      <c r="F1754">
        <v>0</v>
      </c>
      <c r="G1754">
        <v>0</v>
      </c>
      <c r="H1754" t="e">
        <v>#DIV/0!</v>
      </c>
    </row>
    <row r="1755" spans="1:8" hidden="1" x14ac:dyDescent="0.3">
      <c r="A1755" s="6" t="s">
        <v>2488</v>
      </c>
      <c r="B1755" s="6" t="s">
        <v>2489</v>
      </c>
      <c r="D1755" t="str">
        <f t="shared" si="27"/>
        <v>ARAB ALMADABEG WWTP 105000 CMD</v>
      </c>
      <c r="E1755">
        <v>11451061.779999999</v>
      </c>
      <c r="F1755">
        <v>0</v>
      </c>
      <c r="G1755">
        <v>0</v>
      </c>
      <c r="H1755" t="e">
        <v>#DIV/0!</v>
      </c>
    </row>
    <row r="1756" spans="1:8" hidden="1" x14ac:dyDescent="0.3">
      <c r="A1756" s="6" t="s">
        <v>506</v>
      </c>
      <c r="B1756" s="6" t="s">
        <v>2490</v>
      </c>
      <c r="D1756" t="str">
        <f t="shared" si="27"/>
        <v>New Capital</v>
      </c>
      <c r="E1756">
        <v>0</v>
      </c>
      <c r="F1756">
        <v>0</v>
      </c>
      <c r="G1756">
        <v>0</v>
      </c>
      <c r="H1756" t="e">
        <v>#DIV/0!</v>
      </c>
    </row>
    <row r="1757" spans="1:8" hidden="1" x14ac:dyDescent="0.3">
      <c r="A1757" s="6" t="s">
        <v>475</v>
      </c>
      <c r="B1757" s="6" t="s">
        <v>2491</v>
      </c>
      <c r="D1757" t="str">
        <f t="shared" si="27"/>
        <v>Suez Gulf Substation</v>
      </c>
      <c r="E1757">
        <v>0</v>
      </c>
      <c r="F1757">
        <v>0</v>
      </c>
      <c r="G1757">
        <v>0</v>
      </c>
      <c r="H1757" t="e">
        <v>#DIV/0!</v>
      </c>
    </row>
    <row r="1758" spans="1:8" hidden="1" x14ac:dyDescent="0.3">
      <c r="A1758" s="6" t="s">
        <v>1512</v>
      </c>
      <c r="B1758" s="6" t="s">
        <v>2492</v>
      </c>
      <c r="D1758" t="str">
        <f t="shared" si="27"/>
        <v>LRT Project</v>
      </c>
      <c r="E1758">
        <v>0</v>
      </c>
      <c r="F1758">
        <v>0</v>
      </c>
      <c r="G1758">
        <v>0</v>
      </c>
      <c r="H1758" t="e">
        <v>#DIV/0!</v>
      </c>
    </row>
    <row r="1759" spans="1:8" hidden="1" x14ac:dyDescent="0.3">
      <c r="A1759" s="6" t="s">
        <v>2493</v>
      </c>
      <c r="B1759" s="6" t="s">
        <v>2494</v>
      </c>
      <c r="D1759" t="str">
        <f t="shared" si="27"/>
        <v>LP-09-22 Koning Buzz</v>
      </c>
      <c r="E1759">
        <v>635778</v>
      </c>
      <c r="F1759">
        <v>0</v>
      </c>
      <c r="G1759">
        <v>0</v>
      </c>
      <c r="H1759" t="e">
        <v>#DIV/0!</v>
      </c>
    </row>
    <row r="1760" spans="1:8" hidden="1" x14ac:dyDescent="0.3">
      <c r="A1760" s="6" t="s">
        <v>1868</v>
      </c>
      <c r="B1760" s="6" t="s">
        <v>2495</v>
      </c>
      <c r="C1760" s="6">
        <v>44</v>
      </c>
      <c r="D1760" t="str">
        <f t="shared" si="27"/>
        <v>Houd Negaih44</v>
      </c>
      <c r="E1760">
        <v>5000</v>
      </c>
      <c r="F1760">
        <v>0</v>
      </c>
      <c r="G1760">
        <v>0</v>
      </c>
      <c r="H1760" t="e">
        <v>#DIV/0!</v>
      </c>
    </row>
    <row r="1761" spans="1:8" hidden="1" x14ac:dyDescent="0.3">
      <c r="A1761" s="6" t="s">
        <v>456</v>
      </c>
      <c r="B1761" s="6" t="s">
        <v>2496</v>
      </c>
      <c r="D1761" t="str">
        <f t="shared" si="27"/>
        <v>Al-Shabab PP Phase II (CP-117)</v>
      </c>
      <c r="E1761">
        <v>-29361310.773800001</v>
      </c>
      <c r="F1761">
        <v>0</v>
      </c>
      <c r="G1761">
        <v>0</v>
      </c>
      <c r="H1761" t="e">
        <v>#DIV/0!</v>
      </c>
    </row>
    <row r="1762" spans="1:8" hidden="1" x14ac:dyDescent="0.3">
      <c r="A1762" s="6" t="s">
        <v>475</v>
      </c>
      <c r="B1762" s="6" t="s">
        <v>2497</v>
      </c>
      <c r="D1762" t="str">
        <f t="shared" si="27"/>
        <v>Suez Gulf Substation</v>
      </c>
      <c r="E1762">
        <v>0</v>
      </c>
      <c r="F1762">
        <v>0</v>
      </c>
      <c r="G1762">
        <v>0</v>
      </c>
      <c r="H1762" t="e">
        <v>#DIV/0!</v>
      </c>
    </row>
    <row r="1763" spans="1:8" hidden="1" x14ac:dyDescent="0.3">
      <c r="A1763" s="6" t="s">
        <v>295</v>
      </c>
      <c r="B1763" s="6" t="s">
        <v>2498</v>
      </c>
      <c r="C1763" s="6">
        <v>19</v>
      </c>
      <c r="D1763" t="str">
        <f t="shared" si="27"/>
        <v>Waldorf Astoria Cairo19</v>
      </c>
      <c r="E1763">
        <v>0</v>
      </c>
      <c r="F1763">
        <v>0</v>
      </c>
      <c r="G1763">
        <v>0</v>
      </c>
      <c r="H1763" t="e">
        <v>#DIV/0!</v>
      </c>
    </row>
    <row r="1764" spans="1:8" hidden="1" x14ac:dyDescent="0.3">
      <c r="A1764" s="6" t="s">
        <v>1766</v>
      </c>
      <c r="B1764" s="6" t="s">
        <v>2499</v>
      </c>
      <c r="D1764" t="str">
        <f t="shared" si="27"/>
        <v>Governmental Campus-N2</v>
      </c>
      <c r="E1764">
        <v>225372</v>
      </c>
      <c r="F1764">
        <v>0</v>
      </c>
      <c r="G1764">
        <v>0</v>
      </c>
      <c r="H1764" t="e">
        <v>#DIV/0!</v>
      </c>
    </row>
    <row r="1765" spans="1:8" hidden="1" x14ac:dyDescent="0.3">
      <c r="A1765" s="6" t="s">
        <v>500</v>
      </c>
      <c r="B1765" s="6" t="s">
        <v>2500</v>
      </c>
      <c r="D1765" t="str">
        <f t="shared" si="27"/>
        <v>South Helwan PP (CP-117)</v>
      </c>
      <c r="E1765">
        <v>-181104.17</v>
      </c>
      <c r="F1765">
        <v>0</v>
      </c>
      <c r="G1765">
        <v>0</v>
      </c>
      <c r="H1765" t="e">
        <v>#DIV/0!</v>
      </c>
    </row>
    <row r="1766" spans="1:8" hidden="1" x14ac:dyDescent="0.3">
      <c r="A1766" s="6" t="s">
        <v>1217</v>
      </c>
      <c r="B1766" s="6" t="s">
        <v>2501</v>
      </c>
      <c r="C1766" s="6">
        <v>1</v>
      </c>
      <c r="D1766" t="str">
        <f t="shared" si="27"/>
        <v>Elmaragha Bridge - Sohag1</v>
      </c>
      <c r="E1766">
        <v>0</v>
      </c>
      <c r="F1766">
        <v>0</v>
      </c>
      <c r="G1766">
        <v>0</v>
      </c>
      <c r="H1766" t="e">
        <v>#DIV/0!</v>
      </c>
    </row>
    <row r="1767" spans="1:8" hidden="1" x14ac:dyDescent="0.3">
      <c r="A1767" s="6" t="s">
        <v>2502</v>
      </c>
      <c r="B1767" s="6" t="s">
        <v>2503</v>
      </c>
      <c r="C1767" s="6">
        <v>2020</v>
      </c>
      <c r="D1767" t="str">
        <f t="shared" si="27"/>
        <v>Hadaek ElAharam2020</v>
      </c>
      <c r="E1767">
        <v>0</v>
      </c>
      <c r="F1767">
        <v>0</v>
      </c>
      <c r="G1767">
        <v>0</v>
      </c>
      <c r="H1767" t="e">
        <v>#DIV/0!</v>
      </c>
    </row>
    <row r="1768" spans="1:8" hidden="1" x14ac:dyDescent="0.3">
      <c r="A1768" s="6" t="s">
        <v>1520</v>
      </c>
      <c r="B1768" s="6" t="s">
        <v>2504</v>
      </c>
      <c r="C1768" s="6">
        <v>2020</v>
      </c>
      <c r="D1768" t="str">
        <f t="shared" si="27"/>
        <v>LRT2020</v>
      </c>
      <c r="E1768">
        <v>0</v>
      </c>
      <c r="F1768">
        <v>0</v>
      </c>
      <c r="G1768">
        <v>0</v>
      </c>
      <c r="H1768" t="e">
        <v>#DIV/0!</v>
      </c>
    </row>
    <row r="1769" spans="1:8" hidden="1" x14ac:dyDescent="0.3">
      <c r="A1769" s="6" t="s">
        <v>589</v>
      </c>
      <c r="B1769" s="6" t="s">
        <v>2505</v>
      </c>
      <c r="C1769" s="6">
        <v>3</v>
      </c>
      <c r="D1769" t="str">
        <f t="shared" si="27"/>
        <v>Barwa and Damac 220 OHTL3</v>
      </c>
      <c r="E1769">
        <v>0</v>
      </c>
      <c r="F1769">
        <v>0</v>
      </c>
      <c r="G1769">
        <v>0</v>
      </c>
      <c r="H1769" t="e">
        <v>#DIV/0!</v>
      </c>
    </row>
    <row r="1770" spans="1:8" hidden="1" x14ac:dyDescent="0.3">
      <c r="A1770" s="6" t="s">
        <v>2324</v>
      </c>
      <c r="B1770" s="6" t="s">
        <v>2506</v>
      </c>
      <c r="C1770" s="6">
        <v>1</v>
      </c>
      <c r="D1770" t="str">
        <f t="shared" si="27"/>
        <v>Koumassi Flyover1</v>
      </c>
      <c r="E1770">
        <v>0</v>
      </c>
      <c r="F1770">
        <v>0</v>
      </c>
      <c r="G1770">
        <v>0</v>
      </c>
      <c r="H1770" t="e">
        <v>#DIV/0!</v>
      </c>
    </row>
    <row r="1771" spans="1:8" hidden="1" x14ac:dyDescent="0.3">
      <c r="A1771" s="6" t="s">
        <v>456</v>
      </c>
      <c r="B1771" s="6" t="s">
        <v>2507</v>
      </c>
      <c r="D1771" t="str">
        <f t="shared" si="27"/>
        <v>Al-Shabab PP Phase II (CP-117)</v>
      </c>
      <c r="E1771">
        <v>0</v>
      </c>
      <c r="F1771">
        <v>0</v>
      </c>
      <c r="G1771">
        <v>0</v>
      </c>
      <c r="H1771" t="e">
        <v>#DIV/0!</v>
      </c>
    </row>
    <row r="1772" spans="1:8" hidden="1" x14ac:dyDescent="0.3">
      <c r="A1772" s="6" t="s">
        <v>500</v>
      </c>
      <c r="B1772" s="6" t="s">
        <v>2508</v>
      </c>
      <c r="D1772" t="str">
        <f t="shared" si="27"/>
        <v>South Helwan PP (CP-117)</v>
      </c>
      <c r="E1772">
        <v>185480.3714</v>
      </c>
      <c r="F1772">
        <v>0</v>
      </c>
      <c r="G1772">
        <v>0</v>
      </c>
      <c r="H1772" t="e">
        <v>#DIV/0!</v>
      </c>
    </row>
    <row r="1773" spans="1:8" hidden="1" x14ac:dyDescent="0.3">
      <c r="A1773" s="6" t="s">
        <v>500</v>
      </c>
      <c r="B1773" s="6" t="s">
        <v>2509</v>
      </c>
      <c r="D1773" t="str">
        <f t="shared" si="27"/>
        <v>South Helwan PP (CP-117)</v>
      </c>
      <c r="E1773">
        <v>0</v>
      </c>
      <c r="F1773">
        <v>0</v>
      </c>
      <c r="G1773">
        <v>0</v>
      </c>
      <c r="H1773" t="e">
        <v>#DIV/0!</v>
      </c>
    </row>
    <row r="1774" spans="1:8" hidden="1" x14ac:dyDescent="0.3">
      <c r="A1774" s="6" t="s">
        <v>2510</v>
      </c>
      <c r="B1774" s="6" t="s">
        <v>2511</v>
      </c>
      <c r="C1774" s="6">
        <v>2</v>
      </c>
      <c r="D1774" t="str">
        <f t="shared" si="27"/>
        <v>Guinea 22</v>
      </c>
      <c r="E1774">
        <v>0</v>
      </c>
      <c r="F1774">
        <v>0</v>
      </c>
      <c r="G1774">
        <v>0</v>
      </c>
      <c r="H1774" t="e">
        <v>#DIV/0!</v>
      </c>
    </row>
    <row r="1775" spans="1:8" hidden="1" x14ac:dyDescent="0.3">
      <c r="A1775" s="6" t="s">
        <v>2122</v>
      </c>
      <c r="B1775" s="6" t="s">
        <v>2512</v>
      </c>
      <c r="C1775" s="6">
        <v>4</v>
      </c>
      <c r="D1775" t="str">
        <f t="shared" si="27"/>
        <v>Business District Hyde Park4</v>
      </c>
      <c r="E1775">
        <v>0</v>
      </c>
      <c r="F1775">
        <v>0</v>
      </c>
      <c r="G1775">
        <v>0</v>
      </c>
      <c r="H1775" t="e">
        <v>#DIV/0!</v>
      </c>
    </row>
    <row r="1776" spans="1:8" hidden="1" x14ac:dyDescent="0.3">
      <c r="A1776" s="6" t="s">
        <v>1254</v>
      </c>
      <c r="B1776" s="6" t="s">
        <v>2513</v>
      </c>
      <c r="D1776" t="str">
        <f t="shared" si="27"/>
        <v>Miscellaneous Projects</v>
      </c>
      <c r="E1776">
        <v>0</v>
      </c>
      <c r="F1776">
        <v>0</v>
      </c>
      <c r="G1776">
        <v>0</v>
      </c>
      <c r="H1776" t="e">
        <v>#DIV/0!</v>
      </c>
    </row>
    <row r="1777" spans="1:8" hidden="1" x14ac:dyDescent="0.3">
      <c r="A1777" s="6" t="s">
        <v>1574</v>
      </c>
      <c r="B1777" s="6" t="s">
        <v>2514</v>
      </c>
      <c r="C1777" s="6">
        <v>2</v>
      </c>
      <c r="D1777" t="str">
        <f t="shared" si="27"/>
        <v>Industria Sadat2</v>
      </c>
      <c r="E1777">
        <v>0</v>
      </c>
      <c r="F1777">
        <v>0</v>
      </c>
      <c r="G1777">
        <v>0</v>
      </c>
      <c r="H1777" t="e">
        <v>#DIV/0!</v>
      </c>
    </row>
    <row r="1778" spans="1:8" hidden="1" x14ac:dyDescent="0.3">
      <c r="A1778" s="6" t="s">
        <v>500</v>
      </c>
      <c r="B1778" s="6" t="s">
        <v>2515</v>
      </c>
      <c r="D1778" t="str">
        <f t="shared" si="27"/>
        <v>South Helwan PP (CP-117)</v>
      </c>
      <c r="E1778">
        <v>0</v>
      </c>
      <c r="F1778">
        <v>0</v>
      </c>
      <c r="G1778">
        <v>0</v>
      </c>
      <c r="H1778" t="e">
        <v>#DIV/0!</v>
      </c>
    </row>
    <row r="1779" spans="1:8" hidden="1" x14ac:dyDescent="0.3">
      <c r="A1779" s="6" t="s">
        <v>1657</v>
      </c>
      <c r="B1779" s="6" t="s">
        <v>2516</v>
      </c>
      <c r="C1779" s="6">
        <v>10</v>
      </c>
      <c r="D1779" t="str">
        <f t="shared" si="27"/>
        <v>Capital One10</v>
      </c>
      <c r="E1779">
        <v>0</v>
      </c>
      <c r="F1779">
        <v>0</v>
      </c>
      <c r="G1779">
        <v>0</v>
      </c>
      <c r="H1779" t="e">
        <v>#DIV/0!</v>
      </c>
    </row>
    <row r="1780" spans="1:8" hidden="1" x14ac:dyDescent="0.3">
      <c r="A1780" s="6" t="s">
        <v>1060</v>
      </c>
      <c r="B1780" s="6" t="s">
        <v>2517</v>
      </c>
      <c r="D1780" t="str">
        <f t="shared" si="27"/>
        <v>LAYYAH CCPP</v>
      </c>
      <c r="E1780">
        <v>0</v>
      </c>
      <c r="F1780">
        <v>0</v>
      </c>
      <c r="G1780">
        <v>0</v>
      </c>
      <c r="H1780" t="e">
        <v>#DIV/0!</v>
      </c>
    </row>
    <row r="1781" spans="1:8" hidden="1" x14ac:dyDescent="0.3">
      <c r="A1781" s="6" t="s">
        <v>1558</v>
      </c>
      <c r="B1781" s="6" t="s">
        <v>2518</v>
      </c>
      <c r="D1781" t="str">
        <f t="shared" si="27"/>
        <v>Koning Food V3 LP-09-20</v>
      </c>
      <c r="E1781">
        <v>0</v>
      </c>
      <c r="F1781">
        <v>0</v>
      </c>
      <c r="G1781">
        <v>0</v>
      </c>
      <c r="H1781" t="e">
        <v>#DIV/0!</v>
      </c>
    </row>
    <row r="1782" spans="1:8" hidden="1" x14ac:dyDescent="0.3">
      <c r="A1782" s="6" t="s">
        <v>506</v>
      </c>
      <c r="B1782" s="6" t="s">
        <v>2519</v>
      </c>
      <c r="D1782" t="str">
        <f t="shared" si="27"/>
        <v>New Capital</v>
      </c>
      <c r="E1782">
        <v>0</v>
      </c>
      <c r="F1782">
        <v>0</v>
      </c>
      <c r="G1782">
        <v>0</v>
      </c>
      <c r="H1782" t="e">
        <v>#DIV/0!</v>
      </c>
    </row>
    <row r="1783" spans="1:8" hidden="1" x14ac:dyDescent="0.3">
      <c r="A1783" s="6" t="s">
        <v>2520</v>
      </c>
      <c r="B1783" s="6" t="s">
        <v>2521</v>
      </c>
      <c r="D1783" t="str">
        <f t="shared" si="27"/>
        <v>6th Oct. Ph2 PP-Elect Work</v>
      </c>
      <c r="E1783">
        <v>0</v>
      </c>
      <c r="F1783">
        <v>0</v>
      </c>
      <c r="G1783">
        <v>0</v>
      </c>
      <c r="H1783" t="e">
        <v>#DIV/0!</v>
      </c>
    </row>
    <row r="1784" spans="1:8" hidden="1" x14ac:dyDescent="0.3">
      <c r="A1784" s="6" t="s">
        <v>2199</v>
      </c>
      <c r="B1784" s="6" t="s">
        <v>2522</v>
      </c>
      <c r="C1784" s="6">
        <v>5</v>
      </c>
      <c r="D1784" t="str">
        <f t="shared" si="27"/>
        <v>Tarek Abdel-Hakim Center5</v>
      </c>
      <c r="E1784">
        <v>0</v>
      </c>
      <c r="F1784">
        <v>0</v>
      </c>
      <c r="G1784">
        <v>0</v>
      </c>
      <c r="H1784" t="e">
        <v>#DIV/0!</v>
      </c>
    </row>
    <row r="1785" spans="1:8" hidden="1" x14ac:dyDescent="0.3">
      <c r="A1785" s="6" t="s">
        <v>2183</v>
      </c>
      <c r="B1785" s="6" t="s">
        <v>2523</v>
      </c>
      <c r="C1785" s="6">
        <v>8</v>
      </c>
      <c r="D1785" t="str">
        <f t="shared" si="27"/>
        <v>Sixty Iconic Tower8</v>
      </c>
      <c r="E1785">
        <v>280430</v>
      </c>
      <c r="F1785">
        <v>0</v>
      </c>
      <c r="G1785">
        <v>0</v>
      </c>
      <c r="H1785" t="e">
        <v>#DIV/0!</v>
      </c>
    </row>
    <row r="1786" spans="1:8" hidden="1" x14ac:dyDescent="0.3">
      <c r="A1786" s="6" t="s">
        <v>1202</v>
      </c>
      <c r="B1786" s="6" t="s">
        <v>2524</v>
      </c>
      <c r="C1786" s="6">
        <v>24</v>
      </c>
      <c r="D1786" t="str">
        <f t="shared" si="27"/>
        <v>Toshka GIS 500 kV24</v>
      </c>
      <c r="E1786">
        <v>0</v>
      </c>
      <c r="F1786">
        <v>0</v>
      </c>
      <c r="G1786">
        <v>0</v>
      </c>
      <c r="H1786" t="e">
        <v>#DIV/0!</v>
      </c>
    </row>
    <row r="1787" spans="1:8" hidden="1" x14ac:dyDescent="0.3">
      <c r="A1787" s="6" t="s">
        <v>695</v>
      </c>
      <c r="B1787" s="6" t="s">
        <v>2525</v>
      </c>
      <c r="D1787" t="str">
        <f t="shared" si="27"/>
        <v>Mohamed Ali Palace Restoration</v>
      </c>
      <c r="E1787">
        <v>1493361.02</v>
      </c>
      <c r="F1787">
        <v>0</v>
      </c>
      <c r="G1787">
        <v>0</v>
      </c>
      <c r="H1787" t="e">
        <v>#DIV/0!</v>
      </c>
    </row>
    <row r="1788" spans="1:8" hidden="1" x14ac:dyDescent="0.3">
      <c r="A1788" s="6" t="s">
        <v>2526</v>
      </c>
      <c r="B1788" s="6" t="s">
        <v>499</v>
      </c>
      <c r="D1788" t="str">
        <f t="shared" si="27"/>
        <v>SHUQAIQ High Voltage Works</v>
      </c>
      <c r="E1788">
        <v>3611412.1</v>
      </c>
      <c r="F1788">
        <v>0</v>
      </c>
      <c r="G1788">
        <v>0</v>
      </c>
      <c r="H1788" t="e">
        <v>#DIV/0!</v>
      </c>
    </row>
    <row r="1789" spans="1:8" hidden="1" x14ac:dyDescent="0.3">
      <c r="A1789" s="6" t="s">
        <v>1227</v>
      </c>
      <c r="B1789" s="6" t="s">
        <v>2527</v>
      </c>
      <c r="C1789" s="6">
        <v>5</v>
      </c>
      <c r="D1789" t="str">
        <f t="shared" si="27"/>
        <v>Maspiro Towers5</v>
      </c>
      <c r="E1789">
        <v>0</v>
      </c>
      <c r="F1789">
        <v>0</v>
      </c>
      <c r="G1789">
        <v>0</v>
      </c>
      <c r="H1789" t="e">
        <v>#DIV/0!</v>
      </c>
    </row>
    <row r="1790" spans="1:8" hidden="1" x14ac:dyDescent="0.3">
      <c r="A1790" s="6" t="s">
        <v>366</v>
      </c>
      <c r="B1790" s="6" t="s">
        <v>2528</v>
      </c>
      <c r="C1790" s="6">
        <v>4</v>
      </c>
      <c r="D1790" t="str">
        <f t="shared" si="27"/>
        <v>MOC HQ at Diriyah4</v>
      </c>
      <c r="E1790">
        <v>16246137.192</v>
      </c>
      <c r="F1790">
        <v>0</v>
      </c>
      <c r="G1790">
        <v>0</v>
      </c>
      <c r="H1790" t="e">
        <v>#DIV/0!</v>
      </c>
    </row>
    <row r="1791" spans="1:8" hidden="1" x14ac:dyDescent="0.3">
      <c r="A1791" s="6" t="s">
        <v>2529</v>
      </c>
      <c r="B1791" s="6" t="s">
        <v>2530</v>
      </c>
      <c r="D1791" t="str">
        <f t="shared" si="27"/>
        <v>FURJAN  Cable Works</v>
      </c>
      <c r="E1791">
        <v>60494.400000000001</v>
      </c>
      <c r="F1791">
        <v>0</v>
      </c>
      <c r="G1791">
        <v>0</v>
      </c>
      <c r="H1791" t="e">
        <v>#DIV/0!</v>
      </c>
    </row>
    <row r="1792" spans="1:8" hidden="1" x14ac:dyDescent="0.3">
      <c r="A1792" s="6" t="s">
        <v>456</v>
      </c>
      <c r="B1792" s="6" t="s">
        <v>2531</v>
      </c>
      <c r="D1792" t="str">
        <f t="shared" si="27"/>
        <v>Al-Shabab PP Phase II (CP-117)</v>
      </c>
      <c r="E1792">
        <v>1899620.581</v>
      </c>
      <c r="F1792">
        <v>0</v>
      </c>
      <c r="G1792">
        <v>0</v>
      </c>
      <c r="H1792" t="e">
        <v>#DIV/0!</v>
      </c>
    </row>
    <row r="1793" spans="1:8" hidden="1" x14ac:dyDescent="0.3">
      <c r="A1793" s="6" t="s">
        <v>1227</v>
      </c>
      <c r="B1793" s="6" t="s">
        <v>2532</v>
      </c>
      <c r="C1793" s="6">
        <v>2</v>
      </c>
      <c r="D1793" t="str">
        <f t="shared" si="27"/>
        <v>Maspiro Towers2</v>
      </c>
      <c r="E1793">
        <v>0</v>
      </c>
      <c r="F1793">
        <v>0</v>
      </c>
      <c r="G1793">
        <v>0</v>
      </c>
      <c r="H1793" t="e">
        <v>#DIV/0!</v>
      </c>
    </row>
    <row r="1794" spans="1:8" hidden="1" x14ac:dyDescent="0.3">
      <c r="A1794" s="6" t="s">
        <v>895</v>
      </c>
      <c r="B1794" s="6" t="s">
        <v>2533</v>
      </c>
      <c r="D1794" t="str">
        <f t="shared" si="27"/>
        <v>Manshiet Nasser Substation</v>
      </c>
      <c r="E1794">
        <v>4193511.78</v>
      </c>
      <c r="F1794">
        <v>0</v>
      </c>
      <c r="G1794">
        <v>0</v>
      </c>
      <c r="H1794" t="e">
        <v>#DIV/0!</v>
      </c>
    </row>
    <row r="1795" spans="1:8" hidden="1" x14ac:dyDescent="0.3">
      <c r="A1795" s="6" t="s">
        <v>2372</v>
      </c>
      <c r="B1795" s="6" t="s">
        <v>2534</v>
      </c>
      <c r="D1795" t="str">
        <f t="shared" ref="D1795:D1858" si="28">A1795&amp;C1795</f>
        <v>Roubiky Hassan Allam</v>
      </c>
      <c r="E1795">
        <v>107587.5</v>
      </c>
      <c r="F1795">
        <v>0</v>
      </c>
      <c r="G1795">
        <v>0</v>
      </c>
      <c r="H1795" t="e">
        <v>#DIV/0!</v>
      </c>
    </row>
    <row r="1796" spans="1:8" hidden="1" x14ac:dyDescent="0.3">
      <c r="A1796" s="6" t="s">
        <v>1243</v>
      </c>
      <c r="B1796" s="6" t="s">
        <v>2535</v>
      </c>
      <c r="D1796" t="str">
        <f t="shared" si="28"/>
        <v>Sodic East</v>
      </c>
      <c r="E1796">
        <v>0</v>
      </c>
      <c r="F1796">
        <v>0</v>
      </c>
      <c r="G1796">
        <v>0</v>
      </c>
      <c r="H1796" t="e">
        <v>#DIV/0!</v>
      </c>
    </row>
    <row r="1797" spans="1:8" hidden="1" x14ac:dyDescent="0.3">
      <c r="A1797" s="6" t="s">
        <v>475</v>
      </c>
      <c r="B1797" s="6" t="s">
        <v>2536</v>
      </c>
      <c r="D1797" t="str">
        <f t="shared" si="28"/>
        <v>Suez Gulf Substation</v>
      </c>
      <c r="E1797">
        <v>8156.34</v>
      </c>
      <c r="F1797">
        <v>0</v>
      </c>
      <c r="G1797">
        <v>0</v>
      </c>
      <c r="H1797" t="e">
        <v>#DIV/0!</v>
      </c>
    </row>
    <row r="1798" spans="1:8" hidden="1" x14ac:dyDescent="0.3">
      <c r="A1798" s="6" t="s">
        <v>651</v>
      </c>
      <c r="B1798" s="6" t="s">
        <v>2537</v>
      </c>
      <c r="C1798" s="6">
        <v>9</v>
      </c>
      <c r="D1798" t="str">
        <f t="shared" si="28"/>
        <v>Akhmem - Qena9</v>
      </c>
      <c r="E1798">
        <v>0</v>
      </c>
      <c r="F1798">
        <v>0</v>
      </c>
      <c r="G1798">
        <v>0</v>
      </c>
      <c r="H1798" t="e">
        <v>#DIV/0!</v>
      </c>
    </row>
    <row r="1799" spans="1:8" hidden="1" x14ac:dyDescent="0.3">
      <c r="A1799" s="6" t="s">
        <v>2538</v>
      </c>
      <c r="B1799" s="6" t="s">
        <v>2539</v>
      </c>
      <c r="D1799" t="str">
        <f t="shared" si="28"/>
        <v>FX-05-22 Close compound</v>
      </c>
      <c r="E1799">
        <v>117784.8</v>
      </c>
      <c r="F1799">
        <v>0</v>
      </c>
      <c r="G1799">
        <v>0</v>
      </c>
      <c r="H1799" t="e">
        <v>#DIV/0!</v>
      </c>
    </row>
    <row r="1800" spans="1:8" hidden="1" x14ac:dyDescent="0.3">
      <c r="A1800" s="6" t="s">
        <v>2033</v>
      </c>
      <c r="B1800" s="6" t="s">
        <v>2540</v>
      </c>
      <c r="D1800" t="str">
        <f t="shared" si="28"/>
        <v>EL -mahager Bridge Ain sokhna</v>
      </c>
      <c r="E1800">
        <v>0</v>
      </c>
      <c r="F1800">
        <v>0</v>
      </c>
      <c r="G1800">
        <v>0</v>
      </c>
      <c r="H1800" t="e">
        <v>#DIV/0!</v>
      </c>
    </row>
    <row r="1801" spans="1:8" hidden="1" x14ac:dyDescent="0.3">
      <c r="A1801" s="6" t="s">
        <v>1379</v>
      </c>
      <c r="B1801" s="6" t="s">
        <v>2541</v>
      </c>
      <c r="D1801" t="str">
        <f t="shared" si="28"/>
        <v>Almaza Bridge - Safir 2</v>
      </c>
      <c r="E1801">
        <v>0</v>
      </c>
      <c r="F1801">
        <v>0</v>
      </c>
      <c r="G1801">
        <v>0</v>
      </c>
      <c r="H1801" t="e">
        <v>#DIV/0!</v>
      </c>
    </row>
    <row r="1802" spans="1:8" hidden="1" x14ac:dyDescent="0.3">
      <c r="A1802" s="6" t="s">
        <v>475</v>
      </c>
      <c r="B1802" s="6" t="s">
        <v>2542</v>
      </c>
      <c r="D1802" t="str">
        <f t="shared" si="28"/>
        <v>Suez Gulf Substation</v>
      </c>
      <c r="E1802">
        <v>631298.11439999996</v>
      </c>
      <c r="F1802">
        <v>0</v>
      </c>
      <c r="G1802">
        <v>0</v>
      </c>
      <c r="H1802" t="e">
        <v>#DIV/0!</v>
      </c>
    </row>
    <row r="1803" spans="1:8" hidden="1" x14ac:dyDescent="0.3">
      <c r="A1803" s="6" t="s">
        <v>743</v>
      </c>
      <c r="B1803" s="6" t="s">
        <v>2543</v>
      </c>
      <c r="D1803" t="str">
        <f t="shared" si="28"/>
        <v>MOTHANA 400/132kV SS</v>
      </c>
      <c r="E1803">
        <v>0</v>
      </c>
      <c r="F1803">
        <v>0</v>
      </c>
      <c r="G1803">
        <v>0</v>
      </c>
      <c r="H1803" t="e">
        <v>#DIV/0!</v>
      </c>
    </row>
    <row r="1804" spans="1:8" hidden="1" x14ac:dyDescent="0.3">
      <c r="A1804" s="6" t="s">
        <v>967</v>
      </c>
      <c r="B1804" s="6" t="s">
        <v>2544</v>
      </c>
      <c r="D1804" t="str">
        <f t="shared" si="28"/>
        <v>Benban 500 K.V/95 K.M</v>
      </c>
      <c r="E1804">
        <v>0</v>
      </c>
      <c r="F1804">
        <v>0</v>
      </c>
      <c r="G1804">
        <v>0</v>
      </c>
      <c r="H1804" t="e">
        <v>#DIV/0!</v>
      </c>
    </row>
    <row r="1805" spans="1:8" hidden="1" x14ac:dyDescent="0.3">
      <c r="A1805" s="6" t="s">
        <v>1809</v>
      </c>
      <c r="B1805" s="6" t="s">
        <v>2545</v>
      </c>
      <c r="C1805" s="6">
        <v>5</v>
      </c>
      <c r="D1805" t="str">
        <f t="shared" si="28"/>
        <v>Port Said Grain Storage5</v>
      </c>
      <c r="E1805">
        <v>0</v>
      </c>
      <c r="F1805">
        <v>0</v>
      </c>
      <c r="G1805">
        <v>0</v>
      </c>
      <c r="H1805" t="e">
        <v>#DIV/0!</v>
      </c>
    </row>
    <row r="1806" spans="1:8" hidden="1" x14ac:dyDescent="0.3">
      <c r="A1806" s="6" t="s">
        <v>456</v>
      </c>
      <c r="B1806" s="6" t="s">
        <v>1031</v>
      </c>
      <c r="D1806" t="str">
        <f t="shared" si="28"/>
        <v>Al-Shabab PP Phase II (CP-117)</v>
      </c>
      <c r="E1806">
        <v>0</v>
      </c>
      <c r="F1806">
        <v>0</v>
      </c>
      <c r="G1806">
        <v>0</v>
      </c>
      <c r="H1806" t="e">
        <v>#DIV/0!</v>
      </c>
    </row>
    <row r="1807" spans="1:8" hidden="1" x14ac:dyDescent="0.3">
      <c r="A1807" s="6" t="s">
        <v>1453</v>
      </c>
      <c r="B1807" s="6" t="s">
        <v>2546</v>
      </c>
      <c r="D1807" t="str">
        <f t="shared" si="28"/>
        <v>Toshka-04  GIS Substation</v>
      </c>
      <c r="E1807">
        <v>11677.59</v>
      </c>
      <c r="F1807">
        <v>0</v>
      </c>
      <c r="G1807">
        <v>0</v>
      </c>
      <c r="H1807" t="e">
        <v>#DIV/0!</v>
      </c>
    </row>
    <row r="1808" spans="1:8" hidden="1" x14ac:dyDescent="0.3">
      <c r="A1808" s="6" t="s">
        <v>500</v>
      </c>
      <c r="B1808" s="6" t="s">
        <v>2547</v>
      </c>
      <c r="D1808" t="str">
        <f t="shared" si="28"/>
        <v>South Helwan PP (CP-117)</v>
      </c>
      <c r="E1808">
        <v>145002.64500000002</v>
      </c>
      <c r="F1808">
        <v>0</v>
      </c>
      <c r="G1808">
        <v>0</v>
      </c>
      <c r="H1808" t="e">
        <v>#DIV/0!</v>
      </c>
    </row>
    <row r="1809" spans="1:8" hidden="1" x14ac:dyDescent="0.3">
      <c r="A1809" s="6" t="s">
        <v>458</v>
      </c>
      <c r="B1809" s="6" t="s">
        <v>2548</v>
      </c>
      <c r="D1809" t="str">
        <f t="shared" si="28"/>
        <v>W Dam PP Phase II (CP-117)</v>
      </c>
      <c r="E1809">
        <v>126742.8</v>
      </c>
      <c r="F1809">
        <v>0</v>
      </c>
      <c r="G1809">
        <v>0</v>
      </c>
      <c r="H1809" t="e">
        <v>#DIV/0!</v>
      </c>
    </row>
    <row r="1810" spans="1:8" hidden="1" x14ac:dyDescent="0.3">
      <c r="A1810" s="6" t="s">
        <v>2113</v>
      </c>
      <c r="B1810" s="6" t="s">
        <v>2549</v>
      </c>
      <c r="C1810" s="6">
        <v>55</v>
      </c>
      <c r="D1810" t="str">
        <f t="shared" si="28"/>
        <v>U3 &amp; U555</v>
      </c>
      <c r="E1810">
        <v>0</v>
      </c>
      <c r="F1810">
        <v>0</v>
      </c>
      <c r="G1810">
        <v>0</v>
      </c>
      <c r="H1810" t="e">
        <v>#DIV/0!</v>
      </c>
    </row>
    <row r="1811" spans="1:8" hidden="1" x14ac:dyDescent="0.3">
      <c r="A1811" s="6" t="s">
        <v>475</v>
      </c>
      <c r="B1811" s="6" t="s">
        <v>2550</v>
      </c>
      <c r="D1811" t="str">
        <f t="shared" si="28"/>
        <v>Suez Gulf Substation</v>
      </c>
      <c r="E1811">
        <v>0</v>
      </c>
      <c r="F1811">
        <v>0</v>
      </c>
      <c r="G1811">
        <v>0</v>
      </c>
      <c r="H1811" t="e">
        <v>#DIV/0!</v>
      </c>
    </row>
    <row r="1812" spans="1:8" hidden="1" x14ac:dyDescent="0.3">
      <c r="A1812" s="6" t="s">
        <v>475</v>
      </c>
      <c r="B1812" s="6" t="s">
        <v>2551</v>
      </c>
      <c r="D1812" t="str">
        <f t="shared" si="28"/>
        <v>Suez Gulf Substation</v>
      </c>
      <c r="E1812">
        <v>100898.24000000001</v>
      </c>
      <c r="F1812">
        <v>0</v>
      </c>
      <c r="G1812">
        <v>0</v>
      </c>
      <c r="H1812" t="e">
        <v>#DIV/0!</v>
      </c>
    </row>
    <row r="1813" spans="1:8" hidden="1" x14ac:dyDescent="0.3">
      <c r="A1813" s="6" t="s">
        <v>1254</v>
      </c>
      <c r="B1813" s="6" t="s">
        <v>2552</v>
      </c>
      <c r="D1813" t="str">
        <f t="shared" si="28"/>
        <v>Miscellaneous Projects</v>
      </c>
      <c r="E1813">
        <v>-10500</v>
      </c>
      <c r="F1813">
        <v>0</v>
      </c>
      <c r="G1813">
        <v>0</v>
      </c>
      <c r="H1813" t="e">
        <v>#DIV/0!</v>
      </c>
    </row>
    <row r="1814" spans="1:8" hidden="1" x14ac:dyDescent="0.3">
      <c r="A1814" s="6" t="s">
        <v>2448</v>
      </c>
      <c r="B1814" s="6" t="s">
        <v>2553</v>
      </c>
      <c r="D1814" t="str">
        <f t="shared" si="28"/>
        <v>FX-04-22 U.Communities-UE</v>
      </c>
      <c r="E1814">
        <v>4732.43</v>
      </c>
      <c r="F1814">
        <v>0</v>
      </c>
      <c r="G1814">
        <v>0</v>
      </c>
      <c r="H1814" t="e">
        <v>#DIV/0!</v>
      </c>
    </row>
    <row r="1815" spans="1:8" hidden="1" x14ac:dyDescent="0.3">
      <c r="A1815" s="6" t="s">
        <v>2554</v>
      </c>
      <c r="B1815" s="6" t="s">
        <v>2555</v>
      </c>
      <c r="C1815" s="6">
        <v>2</v>
      </c>
      <c r="D1815" t="str">
        <f t="shared" si="28"/>
        <v>Berty Badr Bridge2</v>
      </c>
      <c r="E1815">
        <v>78559.31</v>
      </c>
      <c r="F1815">
        <v>0</v>
      </c>
      <c r="G1815">
        <v>0</v>
      </c>
      <c r="H1815" t="e">
        <v>#DIV/0!</v>
      </c>
    </row>
    <row r="1816" spans="1:8" hidden="1" x14ac:dyDescent="0.3">
      <c r="A1816" s="6" t="s">
        <v>2301</v>
      </c>
      <c r="B1816" s="6" t="s">
        <v>2556</v>
      </c>
      <c r="C1816" s="6">
        <v>3</v>
      </c>
      <c r="D1816" t="str">
        <f t="shared" si="28"/>
        <v>Tarek AbdelHakim Center - KSA3</v>
      </c>
      <c r="E1816">
        <v>0</v>
      </c>
      <c r="F1816">
        <v>0</v>
      </c>
      <c r="G1816">
        <v>0</v>
      </c>
      <c r="H1816" t="e">
        <v>#DIV/0!</v>
      </c>
    </row>
    <row r="1817" spans="1:8" hidden="1" x14ac:dyDescent="0.3">
      <c r="A1817" s="6" t="s">
        <v>2488</v>
      </c>
      <c r="B1817" s="6" t="s">
        <v>2557</v>
      </c>
      <c r="D1817" t="str">
        <f t="shared" si="28"/>
        <v>ARAB ALMADABEG WWTP 105000 CMD</v>
      </c>
      <c r="E1817">
        <v>13746900.25</v>
      </c>
      <c r="F1817">
        <v>0</v>
      </c>
      <c r="G1817">
        <v>0</v>
      </c>
      <c r="H1817" t="e">
        <v>#DIV/0!</v>
      </c>
    </row>
    <row r="1818" spans="1:8" hidden="1" x14ac:dyDescent="0.3">
      <c r="A1818" s="6" t="s">
        <v>646</v>
      </c>
      <c r="B1818" s="6" t="s">
        <v>2558</v>
      </c>
      <c r="C1818" s="6">
        <v>54</v>
      </c>
      <c r="D1818" t="str">
        <f t="shared" si="28"/>
        <v>Akhmem Assiut54</v>
      </c>
      <c r="E1818">
        <v>21492512.989999998</v>
      </c>
      <c r="F1818">
        <v>0</v>
      </c>
      <c r="G1818">
        <v>0</v>
      </c>
      <c r="H1818" t="e">
        <v>#DIV/0!</v>
      </c>
    </row>
    <row r="1819" spans="1:8" hidden="1" x14ac:dyDescent="0.3">
      <c r="A1819" s="6" t="s">
        <v>1163</v>
      </c>
      <c r="B1819" s="6" t="s">
        <v>2559</v>
      </c>
      <c r="C1819" s="6">
        <v>9</v>
      </c>
      <c r="D1819" t="str">
        <f t="shared" si="28"/>
        <v>Benban 3/ Toshka 2 LOT 49</v>
      </c>
      <c r="E1819">
        <v>0</v>
      </c>
      <c r="F1819">
        <v>0</v>
      </c>
      <c r="G1819">
        <v>0</v>
      </c>
      <c r="H1819" t="e">
        <v>#DIV/0!</v>
      </c>
    </row>
    <row r="1820" spans="1:8" hidden="1" x14ac:dyDescent="0.3">
      <c r="A1820" s="6" t="s">
        <v>2280</v>
      </c>
      <c r="B1820" s="6" t="s">
        <v>2560</v>
      </c>
      <c r="C1820" s="6">
        <v>2</v>
      </c>
      <c r="D1820" t="str">
        <f t="shared" si="28"/>
        <v>ACWA POWER &amp; NOMAC HQ2</v>
      </c>
      <c r="E1820">
        <v>0</v>
      </c>
      <c r="F1820">
        <v>0</v>
      </c>
      <c r="G1820">
        <v>0</v>
      </c>
      <c r="H1820" t="e">
        <v>#DIV/0!</v>
      </c>
    </row>
    <row r="1821" spans="1:8" hidden="1" x14ac:dyDescent="0.3">
      <c r="A1821" s="6" t="s">
        <v>514</v>
      </c>
      <c r="B1821" s="6" t="s">
        <v>2561</v>
      </c>
      <c r="D1821" t="str">
        <f t="shared" si="28"/>
        <v>Beni-Suef Power Plant EPC</v>
      </c>
      <c r="E1821">
        <v>0</v>
      </c>
      <c r="F1821">
        <v>0</v>
      </c>
      <c r="G1821">
        <v>0</v>
      </c>
      <c r="H1821" t="e">
        <v>#DIV/0!</v>
      </c>
    </row>
    <row r="1822" spans="1:8" hidden="1" x14ac:dyDescent="0.3">
      <c r="A1822" s="6" t="s">
        <v>475</v>
      </c>
      <c r="B1822" s="6" t="s">
        <v>2562</v>
      </c>
      <c r="D1822" t="str">
        <f t="shared" si="28"/>
        <v>Suez Gulf Substation</v>
      </c>
      <c r="E1822">
        <v>12874016.563200001</v>
      </c>
      <c r="F1822">
        <v>0</v>
      </c>
      <c r="G1822">
        <v>0</v>
      </c>
      <c r="H1822" t="e">
        <v>#DIV/0!</v>
      </c>
    </row>
    <row r="1823" spans="1:8" hidden="1" x14ac:dyDescent="0.3">
      <c r="A1823" s="6" t="s">
        <v>1227</v>
      </c>
      <c r="B1823" s="6" t="s">
        <v>2563</v>
      </c>
      <c r="C1823" s="6">
        <v>3</v>
      </c>
      <c r="D1823" t="str">
        <f t="shared" si="28"/>
        <v>Maspiro Towers3</v>
      </c>
      <c r="E1823">
        <v>0</v>
      </c>
      <c r="F1823">
        <v>0</v>
      </c>
      <c r="G1823">
        <v>0</v>
      </c>
      <c r="H1823" t="e">
        <v>#DIV/0!</v>
      </c>
    </row>
    <row r="1824" spans="1:8" hidden="1" x14ac:dyDescent="0.3">
      <c r="A1824" s="6" t="s">
        <v>2103</v>
      </c>
      <c r="B1824" s="6" t="s">
        <v>2564</v>
      </c>
      <c r="C1824" s="6">
        <v>12</v>
      </c>
      <c r="D1824" t="str">
        <f t="shared" si="28"/>
        <v>Hyper One Badr12</v>
      </c>
      <c r="E1824">
        <v>116377.44</v>
      </c>
      <c r="F1824">
        <v>0</v>
      </c>
      <c r="G1824">
        <v>0</v>
      </c>
      <c r="H1824" t="e">
        <v>#DIV/0!</v>
      </c>
    </row>
    <row r="1825" spans="1:8" hidden="1" x14ac:dyDescent="0.3">
      <c r="A1825" s="6" t="s">
        <v>458</v>
      </c>
      <c r="B1825" s="6" t="s">
        <v>2565</v>
      </c>
      <c r="C1825" s="6">
        <v>2018</v>
      </c>
      <c r="D1825" t="str">
        <f t="shared" si="28"/>
        <v>W Dam PP Phase II (CP-117)2018</v>
      </c>
      <c r="E1825">
        <v>0</v>
      </c>
      <c r="F1825">
        <v>0</v>
      </c>
      <c r="G1825">
        <v>0</v>
      </c>
      <c r="H1825" t="e">
        <v>#DIV/0!</v>
      </c>
    </row>
    <row r="1826" spans="1:8" hidden="1" x14ac:dyDescent="0.3">
      <c r="A1826" s="6" t="s">
        <v>401</v>
      </c>
      <c r="B1826" s="6" t="s">
        <v>2566</v>
      </c>
      <c r="C1826" s="6">
        <v>12</v>
      </c>
      <c r="D1826" t="str">
        <f t="shared" si="28"/>
        <v>Port Said Port Silos12</v>
      </c>
      <c r="E1826">
        <v>3887747</v>
      </c>
      <c r="F1826">
        <v>0</v>
      </c>
      <c r="G1826">
        <v>0</v>
      </c>
      <c r="H1826" t="e">
        <v>#DIV/0!</v>
      </c>
    </row>
    <row r="1827" spans="1:8" hidden="1" x14ac:dyDescent="0.3">
      <c r="A1827" s="6" t="s">
        <v>287</v>
      </c>
      <c r="B1827" s="6" t="s">
        <v>2567</v>
      </c>
      <c r="C1827" s="6">
        <v>1</v>
      </c>
      <c r="D1827" t="str">
        <f t="shared" si="28"/>
        <v>October Under-Railway Tunnel1</v>
      </c>
      <c r="E1827">
        <v>0</v>
      </c>
      <c r="F1827">
        <v>0</v>
      </c>
      <c r="G1827">
        <v>0</v>
      </c>
      <c r="H1827" t="e">
        <v>#DIV/0!</v>
      </c>
    </row>
    <row r="1828" spans="1:8" hidden="1" x14ac:dyDescent="0.3">
      <c r="A1828" s="6" t="s">
        <v>2568</v>
      </c>
      <c r="B1828" s="6" t="s">
        <v>2569</v>
      </c>
      <c r="C1828" s="6">
        <v>9</v>
      </c>
      <c r="D1828" t="str">
        <f t="shared" si="28"/>
        <v>Cameroon EAR9</v>
      </c>
      <c r="E1828">
        <v>0</v>
      </c>
      <c r="F1828">
        <v>0</v>
      </c>
      <c r="G1828">
        <v>0</v>
      </c>
      <c r="H1828" t="e">
        <v>#DIV/0!</v>
      </c>
    </row>
    <row r="1829" spans="1:8" hidden="1" x14ac:dyDescent="0.3">
      <c r="A1829" s="6" t="s">
        <v>705</v>
      </c>
      <c r="B1829" s="6" t="s">
        <v>2570</v>
      </c>
      <c r="D1829" t="str">
        <f t="shared" si="28"/>
        <v>Assuit PP  (CP-118)</v>
      </c>
      <c r="E1829">
        <v>0</v>
      </c>
      <c r="F1829">
        <v>0</v>
      </c>
      <c r="G1829">
        <v>0</v>
      </c>
      <c r="H1829" t="e">
        <v>#DIV/0!</v>
      </c>
    </row>
    <row r="1830" spans="1:8" hidden="1" x14ac:dyDescent="0.3">
      <c r="A1830" s="6" t="s">
        <v>514</v>
      </c>
      <c r="B1830" s="6" t="s">
        <v>2571</v>
      </c>
      <c r="D1830" t="str">
        <f t="shared" si="28"/>
        <v>Beni-Suef Power Plant EPC</v>
      </c>
      <c r="E1830">
        <v>0</v>
      </c>
      <c r="F1830">
        <v>0</v>
      </c>
      <c r="G1830">
        <v>0</v>
      </c>
      <c r="H1830" t="e">
        <v>#DIV/0!</v>
      </c>
    </row>
    <row r="1831" spans="1:8" hidden="1" x14ac:dyDescent="0.3">
      <c r="A1831" s="6" t="s">
        <v>754</v>
      </c>
      <c r="B1831" s="6" t="s">
        <v>2572</v>
      </c>
      <c r="C1831" s="6">
        <v>11</v>
      </c>
      <c r="D1831" t="str">
        <f t="shared" si="28"/>
        <v>Ministries Buildings11</v>
      </c>
      <c r="E1831">
        <v>0</v>
      </c>
      <c r="F1831">
        <v>0</v>
      </c>
      <c r="G1831">
        <v>0</v>
      </c>
      <c r="H1831" t="e">
        <v>#DIV/0!</v>
      </c>
    </row>
    <row r="1832" spans="1:8" hidden="1" x14ac:dyDescent="0.3">
      <c r="A1832" s="6" t="s">
        <v>514</v>
      </c>
      <c r="B1832" s="6" t="s">
        <v>2573</v>
      </c>
      <c r="D1832" t="str">
        <f t="shared" si="28"/>
        <v>Beni-Suef Power Plant EPC</v>
      </c>
      <c r="E1832">
        <v>0</v>
      </c>
      <c r="F1832">
        <v>0</v>
      </c>
      <c r="G1832">
        <v>0</v>
      </c>
      <c r="H1832" t="e">
        <v>#DIV/0!</v>
      </c>
    </row>
    <row r="1833" spans="1:8" hidden="1" x14ac:dyDescent="0.3">
      <c r="A1833" s="6" t="s">
        <v>1100</v>
      </c>
      <c r="B1833" s="6" t="s">
        <v>2574</v>
      </c>
      <c r="C1833" s="6">
        <v>2020</v>
      </c>
      <c r="D1833" t="str">
        <f t="shared" si="28"/>
        <v>Safir bridge2020</v>
      </c>
      <c r="E1833">
        <v>0</v>
      </c>
      <c r="F1833">
        <v>0</v>
      </c>
      <c r="G1833">
        <v>0</v>
      </c>
      <c r="H1833" t="e">
        <v>#DIV/0!</v>
      </c>
    </row>
    <row r="1834" spans="1:8" hidden="1" x14ac:dyDescent="0.3">
      <c r="A1834" s="6" t="s">
        <v>456</v>
      </c>
      <c r="B1834" s="6" t="s">
        <v>2575</v>
      </c>
      <c r="D1834" t="str">
        <f t="shared" si="28"/>
        <v>Al-Shabab PP Phase II (CP-117)</v>
      </c>
      <c r="E1834">
        <v>0</v>
      </c>
      <c r="F1834">
        <v>0</v>
      </c>
      <c r="G1834">
        <v>0</v>
      </c>
      <c r="H1834" t="e">
        <v>#DIV/0!</v>
      </c>
    </row>
    <row r="1835" spans="1:8" hidden="1" x14ac:dyDescent="0.3">
      <c r="A1835" s="6" t="s">
        <v>456</v>
      </c>
      <c r="B1835" s="6" t="s">
        <v>2576</v>
      </c>
      <c r="C1835" s="6">
        <v>9</v>
      </c>
      <c r="D1835" t="str">
        <f t="shared" si="28"/>
        <v>Al-Shabab PP Phase II (CP-117)9</v>
      </c>
      <c r="E1835">
        <v>0</v>
      </c>
      <c r="F1835">
        <v>0</v>
      </c>
      <c r="G1835">
        <v>0</v>
      </c>
      <c r="H1835" t="e">
        <v>#DIV/0!</v>
      </c>
    </row>
    <row r="1836" spans="1:8" hidden="1" x14ac:dyDescent="0.3">
      <c r="A1836" s="6" t="s">
        <v>1473</v>
      </c>
      <c r="B1836" s="6" t="s">
        <v>2577</v>
      </c>
      <c r="C1836" s="6">
        <v>12</v>
      </c>
      <c r="D1836" t="str">
        <f t="shared" si="28"/>
        <v>Taval Sarai 5212</v>
      </c>
      <c r="E1836">
        <v>0</v>
      </c>
      <c r="F1836">
        <v>0</v>
      </c>
      <c r="G1836">
        <v>0</v>
      </c>
      <c r="H1836" t="e">
        <v>#DIV/0!</v>
      </c>
    </row>
    <row r="1837" spans="1:8" hidden="1" x14ac:dyDescent="0.3">
      <c r="A1837" s="6" t="s">
        <v>2578</v>
      </c>
      <c r="B1837" s="6" t="s">
        <v>2579</v>
      </c>
      <c r="D1837" t="str">
        <f t="shared" si="28"/>
        <v>Infra Project 4514</v>
      </c>
      <c r="E1837">
        <v>133333333.33</v>
      </c>
      <c r="F1837">
        <v>0</v>
      </c>
      <c r="G1837">
        <v>0</v>
      </c>
      <c r="H1837" t="e">
        <v>#DIV/0!</v>
      </c>
    </row>
    <row r="1838" spans="1:8" hidden="1" x14ac:dyDescent="0.3">
      <c r="A1838" s="6" t="s">
        <v>370</v>
      </c>
      <c r="B1838" s="6" t="s">
        <v>2580</v>
      </c>
      <c r="D1838" t="str">
        <f t="shared" si="28"/>
        <v>New Giza 2</v>
      </c>
      <c r="E1838">
        <v>1317483.3600000001</v>
      </c>
      <c r="F1838">
        <v>0</v>
      </c>
      <c r="G1838">
        <v>0</v>
      </c>
      <c r="H1838" t="e">
        <v>#DIV/0!</v>
      </c>
    </row>
    <row r="1839" spans="1:8" hidden="1" x14ac:dyDescent="0.3">
      <c r="A1839" s="6" t="s">
        <v>2581</v>
      </c>
      <c r="B1839" s="6" t="s">
        <v>2582</v>
      </c>
      <c r="C1839" s="6">
        <v>11</v>
      </c>
      <c r="D1839" t="str">
        <f t="shared" si="28"/>
        <v>Almaza11</v>
      </c>
      <c r="E1839">
        <v>0</v>
      </c>
      <c r="F1839">
        <v>0</v>
      </c>
      <c r="G1839">
        <v>0</v>
      </c>
      <c r="H1839" t="e">
        <v>#DIV/0!</v>
      </c>
    </row>
    <row r="1840" spans="1:8" hidden="1" x14ac:dyDescent="0.3">
      <c r="A1840" s="6" t="s">
        <v>2583</v>
      </c>
      <c r="B1840" s="6" t="s">
        <v>2584</v>
      </c>
      <c r="D1840" t="str">
        <f t="shared" si="28"/>
        <v>LP-07-22 Koning  GPS</v>
      </c>
      <c r="E1840">
        <v>13650</v>
      </c>
      <c r="F1840">
        <v>0</v>
      </c>
      <c r="G1840">
        <v>0</v>
      </c>
      <c r="H1840" t="e">
        <v>#DIV/0!</v>
      </c>
    </row>
    <row r="1841" spans="1:8" hidden="1" x14ac:dyDescent="0.3">
      <c r="A1841" s="6" t="s">
        <v>500</v>
      </c>
      <c r="B1841" s="6" t="s">
        <v>2585</v>
      </c>
      <c r="C1841" s="6">
        <v>5</v>
      </c>
      <c r="D1841" t="str">
        <f t="shared" si="28"/>
        <v>South Helwan PP (CP-117)5</v>
      </c>
      <c r="E1841">
        <v>0</v>
      </c>
      <c r="F1841">
        <v>0</v>
      </c>
      <c r="G1841">
        <v>0</v>
      </c>
      <c r="H1841" t="e">
        <v>#DIV/0!</v>
      </c>
    </row>
    <row r="1842" spans="1:8" hidden="1" x14ac:dyDescent="0.3">
      <c r="A1842" s="6" t="s">
        <v>559</v>
      </c>
      <c r="B1842" s="6" t="s">
        <v>2586</v>
      </c>
      <c r="D1842" t="str">
        <f t="shared" si="28"/>
        <v>Beni Seuf - 358</v>
      </c>
      <c r="E1842">
        <v>300100</v>
      </c>
      <c r="F1842">
        <v>0</v>
      </c>
      <c r="G1842">
        <v>0</v>
      </c>
      <c r="H1842" t="e">
        <v>#DIV/0!</v>
      </c>
    </row>
    <row r="1843" spans="1:8" hidden="1" x14ac:dyDescent="0.3">
      <c r="A1843" s="6" t="s">
        <v>9</v>
      </c>
      <c r="B1843" s="6" t="s">
        <v>2587</v>
      </c>
      <c r="C1843" s="6">
        <v>24</v>
      </c>
      <c r="D1843" t="str">
        <f t="shared" si="28"/>
        <v>Royal City24</v>
      </c>
      <c r="E1843">
        <v>3256136.08</v>
      </c>
      <c r="F1843">
        <v>0</v>
      </c>
      <c r="G1843">
        <v>0</v>
      </c>
      <c r="H1843">
        <v>3256136.08</v>
      </c>
    </row>
    <row r="1844" spans="1:8" hidden="1" x14ac:dyDescent="0.3">
      <c r="A1844" s="6" t="s">
        <v>89</v>
      </c>
      <c r="B1844" s="6" t="s">
        <v>2588</v>
      </c>
      <c r="D1844" t="str">
        <f t="shared" si="28"/>
        <v>Sokhna Port Expansion</v>
      </c>
      <c r="E1844">
        <v>56070.14</v>
      </c>
      <c r="F1844">
        <v>0</v>
      </c>
      <c r="G1844">
        <v>0</v>
      </c>
      <c r="H1844">
        <v>58873.646999999997</v>
      </c>
    </row>
    <row r="1845" spans="1:8" hidden="1" x14ac:dyDescent="0.3">
      <c r="A1845" s="6" t="s">
        <v>412</v>
      </c>
      <c r="B1845" s="6" t="s">
        <v>2589</v>
      </c>
      <c r="D1845" t="str">
        <f t="shared" si="28"/>
        <v>RING ROAD MARYOTIA EXPANSION</v>
      </c>
      <c r="E1845">
        <v>2260334.86</v>
      </c>
      <c r="F1845">
        <v>0</v>
      </c>
      <c r="G1845">
        <v>0</v>
      </c>
      <c r="H1845">
        <v>2373351.6030000001</v>
      </c>
    </row>
    <row r="1846" spans="1:8" hidden="1" x14ac:dyDescent="0.3">
      <c r="A1846" s="6" t="s">
        <v>2590</v>
      </c>
      <c r="B1846" s="6" t="s">
        <v>2591</v>
      </c>
      <c r="C1846" s="6">
        <v>1</v>
      </c>
      <c r="D1846" t="str">
        <f t="shared" si="28"/>
        <v>Residence 8 ( S05 )1</v>
      </c>
      <c r="E1846">
        <v>1401400</v>
      </c>
      <c r="F1846">
        <v>0</v>
      </c>
      <c r="G1846">
        <v>0</v>
      </c>
      <c r="H1846">
        <v>1401400</v>
      </c>
    </row>
    <row r="1847" spans="1:8" hidden="1" x14ac:dyDescent="0.3">
      <c r="A1847" s="6" t="s">
        <v>2592</v>
      </c>
      <c r="B1847" s="6" t="s">
        <v>2593</v>
      </c>
      <c r="C1847" s="6">
        <v>1</v>
      </c>
      <c r="D1847" t="str">
        <f t="shared" si="28"/>
        <v>Residence 8 ( k12 )1</v>
      </c>
      <c r="E1847">
        <v>1024100</v>
      </c>
      <c r="F1847">
        <v>0</v>
      </c>
      <c r="G1847">
        <v>0</v>
      </c>
      <c r="H1847">
        <v>1024100</v>
      </c>
    </row>
    <row r="1848" spans="1:8" hidden="1" x14ac:dyDescent="0.3">
      <c r="A1848" s="6" t="s">
        <v>2271</v>
      </c>
      <c r="B1848" s="6" t="s">
        <v>2594</v>
      </c>
      <c r="C1848" s="6">
        <v>5</v>
      </c>
      <c r="D1848" t="str">
        <f t="shared" si="28"/>
        <v>Central Capital5</v>
      </c>
      <c r="E1848">
        <v>33984</v>
      </c>
      <c r="F1848">
        <v>0</v>
      </c>
      <c r="G1848">
        <v>0</v>
      </c>
      <c r="H1848">
        <v>33984</v>
      </c>
    </row>
    <row r="1849" spans="1:8" hidden="1" x14ac:dyDescent="0.3">
      <c r="A1849" s="6" t="s">
        <v>1792</v>
      </c>
      <c r="B1849" s="6" t="s">
        <v>2595</v>
      </c>
      <c r="C1849" s="6">
        <v>15</v>
      </c>
      <c r="D1849" t="str">
        <f t="shared" si="28"/>
        <v>Get Business Complex15</v>
      </c>
      <c r="E1849">
        <v>1172197.1000000001</v>
      </c>
      <c r="F1849">
        <v>0</v>
      </c>
      <c r="G1849">
        <v>0</v>
      </c>
      <c r="H1849">
        <v>1172197.1000000001</v>
      </c>
    </row>
    <row r="1850" spans="1:8" hidden="1" x14ac:dyDescent="0.3">
      <c r="A1850" s="6" t="s">
        <v>1792</v>
      </c>
      <c r="B1850" s="6" t="s">
        <v>2596</v>
      </c>
      <c r="C1850" s="6">
        <v>13</v>
      </c>
      <c r="D1850" t="str">
        <f t="shared" si="28"/>
        <v>Get Business Complex13</v>
      </c>
      <c r="E1850">
        <v>3065708.74</v>
      </c>
      <c r="F1850">
        <v>0</v>
      </c>
      <c r="G1850">
        <v>0</v>
      </c>
      <c r="H1850">
        <v>3065708.74</v>
      </c>
    </row>
    <row r="1851" spans="1:8" hidden="1" x14ac:dyDescent="0.3">
      <c r="A1851" s="6" t="s">
        <v>2157</v>
      </c>
      <c r="B1851" s="6" t="s">
        <v>2597</v>
      </c>
      <c r="D1851" t="str">
        <f t="shared" si="28"/>
        <v>Seashell Playa 5 Villas</v>
      </c>
      <c r="E1851">
        <v>33072.33</v>
      </c>
      <c r="F1851">
        <v>0</v>
      </c>
      <c r="G1851">
        <v>0</v>
      </c>
      <c r="H1851">
        <v>37702.456200000001</v>
      </c>
    </row>
    <row r="1852" spans="1:8" hidden="1" x14ac:dyDescent="0.3">
      <c r="A1852" s="6" t="s">
        <v>2096</v>
      </c>
      <c r="B1852" s="6" t="s">
        <v>2598</v>
      </c>
      <c r="C1852" s="6">
        <v>15</v>
      </c>
      <c r="D1852" t="str">
        <f t="shared" si="28"/>
        <v>Katameya Creeks - RME15</v>
      </c>
      <c r="E1852">
        <v>132898.04</v>
      </c>
      <c r="F1852">
        <v>0</v>
      </c>
      <c r="G1852">
        <v>0</v>
      </c>
      <c r="H1852">
        <v>132898.04</v>
      </c>
    </row>
    <row r="1853" spans="1:8" hidden="1" x14ac:dyDescent="0.3">
      <c r="A1853" s="6" t="s">
        <v>2113</v>
      </c>
      <c r="B1853" s="6" t="s">
        <v>2599</v>
      </c>
      <c r="C1853" s="6">
        <v>1</v>
      </c>
      <c r="D1853" t="str">
        <f t="shared" si="28"/>
        <v>U3 &amp; U51</v>
      </c>
      <c r="E1853">
        <v>741275.46</v>
      </c>
      <c r="F1853">
        <v>0</v>
      </c>
      <c r="G1853">
        <v>0</v>
      </c>
      <c r="H1853">
        <v>741275.46</v>
      </c>
    </row>
    <row r="1854" spans="1:8" hidden="1" x14ac:dyDescent="0.3">
      <c r="A1854" s="6" t="s">
        <v>412</v>
      </c>
      <c r="B1854" s="6" t="s">
        <v>2600</v>
      </c>
      <c r="D1854" t="str">
        <f t="shared" si="28"/>
        <v>RING ROAD MARYOTIA EXPANSION</v>
      </c>
      <c r="E1854">
        <v>6037054.8600000003</v>
      </c>
      <c r="F1854">
        <v>0</v>
      </c>
      <c r="G1854">
        <v>0</v>
      </c>
      <c r="H1854">
        <v>6338907.6030000001</v>
      </c>
    </row>
    <row r="1855" spans="1:8" hidden="1" x14ac:dyDescent="0.3">
      <c r="A1855" s="6" t="s">
        <v>2601</v>
      </c>
      <c r="B1855" s="6" t="s">
        <v>2602</v>
      </c>
      <c r="C1855" s="6">
        <v>1</v>
      </c>
      <c r="D1855" t="str">
        <f t="shared" si="28"/>
        <v>Egyptian Exchange Building1</v>
      </c>
      <c r="E1855">
        <v>185780585</v>
      </c>
      <c r="F1855">
        <v>0</v>
      </c>
      <c r="G1855">
        <v>0</v>
      </c>
      <c r="H1855">
        <v>185780585</v>
      </c>
    </row>
    <row r="1856" spans="1:8" hidden="1" x14ac:dyDescent="0.3">
      <c r="A1856" s="6" t="s">
        <v>1809</v>
      </c>
      <c r="B1856" s="6" t="s">
        <v>2603</v>
      </c>
      <c r="C1856" s="6">
        <v>5</v>
      </c>
      <c r="D1856" t="str">
        <f t="shared" si="28"/>
        <v>Port Said Grain Storage5</v>
      </c>
      <c r="E1856">
        <v>866250</v>
      </c>
      <c r="F1856">
        <v>0</v>
      </c>
      <c r="G1856">
        <v>0</v>
      </c>
      <c r="H1856">
        <v>1155000</v>
      </c>
    </row>
    <row r="1857" spans="1:8" hidden="1" x14ac:dyDescent="0.3">
      <c r="A1857" s="6" t="s">
        <v>2488</v>
      </c>
      <c r="B1857" s="6" t="s">
        <v>2604</v>
      </c>
      <c r="D1857" t="str">
        <f t="shared" si="28"/>
        <v>ARAB ALMADABEG WWTP 105000 CMD</v>
      </c>
      <c r="E1857">
        <v>24188122.109999999</v>
      </c>
      <c r="F1857">
        <v>15510764</v>
      </c>
      <c r="G1857">
        <v>4595743.2</v>
      </c>
      <c r="H1857">
        <v>21153072.350000001</v>
      </c>
    </row>
    <row r="1858" spans="1:8" hidden="1" x14ac:dyDescent="0.3">
      <c r="A1858" s="6" t="s">
        <v>1692</v>
      </c>
      <c r="B1858" s="6" t="s">
        <v>2605</v>
      </c>
      <c r="D1858" t="str">
        <f t="shared" si="28"/>
        <v>TZ – Offshore E&amp;M Procurement</v>
      </c>
      <c r="E1858">
        <v>455556.64</v>
      </c>
      <c r="F1858">
        <v>0</v>
      </c>
      <c r="G1858">
        <v>0</v>
      </c>
      <c r="H1858">
        <v>455556.64</v>
      </c>
    </row>
    <row r="1859" spans="1:8" hidden="1" x14ac:dyDescent="0.3">
      <c r="A1859" s="6" t="s">
        <v>1185</v>
      </c>
      <c r="B1859" s="6" t="s">
        <v>2606</v>
      </c>
      <c r="D1859" t="str">
        <f t="shared" ref="D1859:D1922" si="29">A1859&amp;C1859</f>
        <v>Nuweibaa (Swro)</v>
      </c>
      <c r="E1859">
        <v>846941.68</v>
      </c>
      <c r="F1859">
        <v>0</v>
      </c>
      <c r="G1859">
        <v>0</v>
      </c>
      <c r="H1859">
        <v>846941.68</v>
      </c>
    </row>
    <row r="1860" spans="1:8" hidden="1" x14ac:dyDescent="0.3">
      <c r="A1860" s="6" t="s">
        <v>1587</v>
      </c>
      <c r="B1860" s="6" t="s">
        <v>2607</v>
      </c>
      <c r="D1860" t="str">
        <f t="shared" si="29"/>
        <v>UIC Project (LP-04-21)</v>
      </c>
      <c r="E1860">
        <v>48750</v>
      </c>
      <c r="F1860">
        <v>0</v>
      </c>
      <c r="G1860">
        <v>0</v>
      </c>
      <c r="H1860">
        <v>48750</v>
      </c>
    </row>
    <row r="1861" spans="1:8" hidden="1" x14ac:dyDescent="0.3">
      <c r="A1861" s="6" t="s">
        <v>1697</v>
      </c>
      <c r="B1861" s="6" t="s">
        <v>2608</v>
      </c>
      <c r="D1861" t="str">
        <f t="shared" si="29"/>
        <v>Playa Resort</v>
      </c>
      <c r="E1861">
        <v>62370158.766666658</v>
      </c>
      <c r="F1861">
        <v>0</v>
      </c>
      <c r="G1861">
        <v>0</v>
      </c>
      <c r="H1861">
        <v>78586400.046000004</v>
      </c>
    </row>
    <row r="1862" spans="1:8" hidden="1" x14ac:dyDescent="0.3">
      <c r="A1862" s="6" t="s">
        <v>967</v>
      </c>
      <c r="B1862" s="6" t="s">
        <v>2609</v>
      </c>
      <c r="D1862" t="str">
        <f t="shared" si="29"/>
        <v>Benban 500 K.V/95 K.M</v>
      </c>
      <c r="E1862">
        <v>11755279.890000001</v>
      </c>
      <c r="F1862">
        <v>0</v>
      </c>
      <c r="G1862">
        <v>0</v>
      </c>
      <c r="H1862">
        <v>11755279.890000001</v>
      </c>
    </row>
    <row r="1863" spans="1:8" hidden="1" x14ac:dyDescent="0.3">
      <c r="A1863" s="6" t="s">
        <v>651</v>
      </c>
      <c r="B1863" s="6" t="s">
        <v>2610</v>
      </c>
      <c r="D1863" t="str">
        <f t="shared" si="29"/>
        <v>Akhmem - Qena</v>
      </c>
      <c r="E1863">
        <v>50000000</v>
      </c>
      <c r="F1863">
        <v>0</v>
      </c>
      <c r="G1863">
        <v>0</v>
      </c>
      <c r="H1863">
        <v>50000000</v>
      </c>
    </row>
    <row r="1864" spans="1:8" hidden="1" x14ac:dyDescent="0.3">
      <c r="A1864" s="6" t="s">
        <v>1247</v>
      </c>
      <c r="B1864" s="6" t="s">
        <v>2611</v>
      </c>
      <c r="D1864" t="str">
        <f t="shared" si="29"/>
        <v>SHATRA 400/132kV SS</v>
      </c>
      <c r="E1864">
        <v>772.46</v>
      </c>
      <c r="F1864">
        <v>772.46</v>
      </c>
      <c r="G1864">
        <v>0</v>
      </c>
      <c r="H1864">
        <v>772.46</v>
      </c>
    </row>
    <row r="1865" spans="1:8" hidden="1" x14ac:dyDescent="0.3">
      <c r="A1865" s="6" t="s">
        <v>2612</v>
      </c>
      <c r="B1865" s="6" t="s">
        <v>2613</v>
      </c>
      <c r="D1865" t="str">
        <f t="shared" si="29"/>
        <v>Containment Data Center-</v>
      </c>
      <c r="E1865">
        <v>9750258</v>
      </c>
      <c r="F1865">
        <v>0</v>
      </c>
      <c r="G1865">
        <v>0</v>
      </c>
      <c r="H1865">
        <v>9750258</v>
      </c>
    </row>
    <row r="1866" spans="1:8" hidden="1" x14ac:dyDescent="0.3">
      <c r="A1866" s="6" t="s">
        <v>746</v>
      </c>
      <c r="B1866" s="6" t="s">
        <v>2614</v>
      </c>
      <c r="D1866" t="str">
        <f t="shared" si="29"/>
        <v>SHAT Al ARAB 400/132kV SS</v>
      </c>
      <c r="E1866">
        <v>1406409.99</v>
      </c>
      <c r="F1866">
        <v>1406409.99</v>
      </c>
      <c r="G1866">
        <v>0</v>
      </c>
      <c r="H1866">
        <v>1406409.99</v>
      </c>
    </row>
    <row r="1867" spans="1:8" hidden="1" x14ac:dyDescent="0.3">
      <c r="A1867" s="6" t="s">
        <v>1473</v>
      </c>
      <c r="B1867" s="6" t="s">
        <v>2615</v>
      </c>
      <c r="C1867" s="6">
        <v>12</v>
      </c>
      <c r="D1867" t="str">
        <f t="shared" si="29"/>
        <v>Taval Sarai 5212</v>
      </c>
      <c r="E1867">
        <v>1506383.64</v>
      </c>
      <c r="F1867">
        <v>1302893.97</v>
      </c>
      <c r="G1867">
        <v>0</v>
      </c>
      <c r="H1867">
        <v>1302893.9750000001</v>
      </c>
    </row>
    <row r="1868" spans="1:8" hidden="1" x14ac:dyDescent="0.3">
      <c r="A1868" s="6" t="s">
        <v>741</v>
      </c>
      <c r="B1868" s="6" t="s">
        <v>2616</v>
      </c>
      <c r="D1868" t="str">
        <f t="shared" si="29"/>
        <v>MAYSAN 400/132kV SS</v>
      </c>
      <c r="E1868">
        <v>377377.61999999994</v>
      </c>
      <c r="F1868">
        <v>373453.82</v>
      </c>
      <c r="G1868">
        <v>0</v>
      </c>
      <c r="H1868">
        <v>377377.61999999994</v>
      </c>
    </row>
    <row r="1869" spans="1:8" hidden="1" x14ac:dyDescent="0.3">
      <c r="A1869" s="6" t="s">
        <v>705</v>
      </c>
      <c r="B1869" s="6" t="s">
        <v>2617</v>
      </c>
      <c r="D1869" t="str">
        <f t="shared" si="29"/>
        <v>Assuit PP  (CP-118)</v>
      </c>
      <c r="E1869">
        <v>2466531.65</v>
      </c>
      <c r="F1869">
        <v>2596349.11</v>
      </c>
      <c r="G1869">
        <v>0</v>
      </c>
      <c r="H1869">
        <v>2596349.11</v>
      </c>
    </row>
    <row r="1870" spans="1:8" hidden="1" x14ac:dyDescent="0.3">
      <c r="A1870" s="6" t="s">
        <v>847</v>
      </c>
      <c r="B1870" s="6" t="s">
        <v>2618</v>
      </c>
      <c r="D1870" t="str">
        <f t="shared" si="29"/>
        <v>AWEER POWER STATION 'H' Phase</v>
      </c>
      <c r="E1870">
        <v>2578692.06</v>
      </c>
      <c r="F1870">
        <v>2037166.7209999999</v>
      </c>
      <c r="G1870">
        <v>257869.20600000001</v>
      </c>
      <c r="H1870">
        <v>2552905.1370000001</v>
      </c>
    </row>
    <row r="1871" spans="1:8" hidden="1" x14ac:dyDescent="0.3">
      <c r="A1871" s="6" t="s">
        <v>2619</v>
      </c>
      <c r="B1871" s="6" t="s">
        <v>2620</v>
      </c>
      <c r="D1871" t="str">
        <f t="shared" si="29"/>
        <v>Railway Bridge - Alex</v>
      </c>
      <c r="E1871">
        <v>1515464.85</v>
      </c>
      <c r="F1871">
        <v>0</v>
      </c>
      <c r="G1871">
        <v>0</v>
      </c>
      <c r="H1871">
        <v>1515464.85</v>
      </c>
    </row>
    <row r="1872" spans="1:8" hidden="1" x14ac:dyDescent="0.3">
      <c r="A1872" s="6" t="s">
        <v>500</v>
      </c>
      <c r="B1872" s="6" t="s">
        <v>2621</v>
      </c>
      <c r="D1872" t="str">
        <f t="shared" si="29"/>
        <v>South Helwan PP (CP-117)</v>
      </c>
      <c r="E1872">
        <v>-4180518.1</v>
      </c>
      <c r="F1872">
        <v>0</v>
      </c>
      <c r="G1872">
        <v>0</v>
      </c>
      <c r="H1872">
        <v>-4180518.1</v>
      </c>
    </row>
    <row r="1873" spans="1:8" hidden="1" x14ac:dyDescent="0.3">
      <c r="A1873" s="6" t="s">
        <v>1077</v>
      </c>
      <c r="B1873" s="6" t="s">
        <v>2622</v>
      </c>
      <c r="C1873" s="6">
        <v>27</v>
      </c>
      <c r="D1873" t="str">
        <f t="shared" si="29"/>
        <v>Marsa Alam/ Bernes LOT2 OHTL27</v>
      </c>
      <c r="E1873">
        <v>24764.46</v>
      </c>
      <c r="F1873">
        <v>0</v>
      </c>
      <c r="G1873">
        <v>0</v>
      </c>
      <c r="H1873">
        <v>24764.46</v>
      </c>
    </row>
    <row r="1874" spans="1:8" hidden="1" x14ac:dyDescent="0.3">
      <c r="A1874" s="6" t="s">
        <v>1953</v>
      </c>
      <c r="B1874" s="6" t="s">
        <v>2623</v>
      </c>
      <c r="C1874" s="6">
        <v>5</v>
      </c>
      <c r="D1874" t="str">
        <f t="shared" si="29"/>
        <v>Ghana Street lighting5</v>
      </c>
      <c r="E1874">
        <v>186469.51</v>
      </c>
      <c r="F1874">
        <v>0</v>
      </c>
      <c r="G1874">
        <v>0</v>
      </c>
      <c r="H1874">
        <v>186469.51</v>
      </c>
    </row>
    <row r="1875" spans="1:8" hidden="1" x14ac:dyDescent="0.3">
      <c r="A1875" s="6" t="s">
        <v>1225</v>
      </c>
      <c r="B1875" s="6" t="s">
        <v>2624</v>
      </c>
      <c r="C1875" s="6">
        <v>2020</v>
      </c>
      <c r="D1875" t="str">
        <f t="shared" si="29"/>
        <v>Rail Way Tunnel Zagazig2020</v>
      </c>
      <c r="E1875">
        <v>2022800</v>
      </c>
      <c r="F1875">
        <v>0</v>
      </c>
      <c r="G1875">
        <v>0</v>
      </c>
      <c r="H1875">
        <v>2022800</v>
      </c>
    </row>
    <row r="1876" spans="1:8" hidden="1" x14ac:dyDescent="0.3">
      <c r="A1876" s="6" t="s">
        <v>1200</v>
      </c>
      <c r="B1876" s="6" t="s">
        <v>2625</v>
      </c>
      <c r="C1876" s="6">
        <v>2020</v>
      </c>
      <c r="D1876" t="str">
        <f t="shared" si="29"/>
        <v>marassi inland marina2020</v>
      </c>
      <c r="E1876">
        <v>13255239.560000001</v>
      </c>
      <c r="F1876">
        <v>0</v>
      </c>
      <c r="G1876">
        <v>0</v>
      </c>
      <c r="H1876">
        <v>13255239.560000001</v>
      </c>
    </row>
    <row r="1877" spans="1:8" hidden="1" x14ac:dyDescent="0.3">
      <c r="A1877" s="6" t="s">
        <v>2626</v>
      </c>
      <c r="B1877" s="6" t="s">
        <v>2627</v>
      </c>
      <c r="C1877" s="6">
        <v>2020</v>
      </c>
      <c r="D1877" t="str">
        <f t="shared" si="29"/>
        <v>Masr ELgedeeda2020</v>
      </c>
      <c r="E1877">
        <v>1720937.5</v>
      </c>
      <c r="F1877">
        <v>0</v>
      </c>
      <c r="G1877">
        <v>0</v>
      </c>
      <c r="H1877">
        <v>1720937.5</v>
      </c>
    </row>
    <row r="1878" spans="1:8" hidden="1" x14ac:dyDescent="0.3">
      <c r="A1878" s="6" t="s">
        <v>1704</v>
      </c>
      <c r="B1878" s="6" t="s">
        <v>2628</v>
      </c>
      <c r="C1878" s="6">
        <v>2020</v>
      </c>
      <c r="D1878" t="str">
        <f t="shared" si="29"/>
        <v>El Salam Bridge2020</v>
      </c>
      <c r="E1878">
        <v>2538210</v>
      </c>
      <c r="F1878">
        <v>0</v>
      </c>
      <c r="G1878">
        <v>0</v>
      </c>
      <c r="H1878">
        <v>2538210</v>
      </c>
    </row>
    <row r="1879" spans="1:8" hidden="1" x14ac:dyDescent="0.3">
      <c r="A1879" s="6" t="s">
        <v>1487</v>
      </c>
      <c r="B1879" s="6" t="s">
        <v>2629</v>
      </c>
      <c r="D1879" t="str">
        <f t="shared" si="29"/>
        <v>Mangrouve Hotel - Gouna</v>
      </c>
      <c r="E1879">
        <v>43967</v>
      </c>
      <c r="F1879">
        <v>0</v>
      </c>
      <c r="G1879">
        <v>0</v>
      </c>
      <c r="H1879">
        <v>43967</v>
      </c>
    </row>
    <row r="1880" spans="1:8" hidden="1" x14ac:dyDescent="0.3">
      <c r="A1880" s="6" t="s">
        <v>1093</v>
      </c>
      <c r="B1880" s="6" t="s">
        <v>2630</v>
      </c>
      <c r="C1880" s="6">
        <v>2020</v>
      </c>
      <c r="D1880" t="str">
        <f t="shared" si="29"/>
        <v>Celia2020</v>
      </c>
      <c r="E1880">
        <v>2241458.81</v>
      </c>
      <c r="F1880">
        <v>0</v>
      </c>
      <c r="G1880">
        <v>0</v>
      </c>
      <c r="H1880">
        <v>2241458.81</v>
      </c>
    </row>
    <row r="1881" spans="1:8" hidden="1" x14ac:dyDescent="0.3">
      <c r="A1881" s="6" t="s">
        <v>919</v>
      </c>
      <c r="B1881" s="6" t="s">
        <v>2631</v>
      </c>
      <c r="C1881" s="6">
        <v>2020</v>
      </c>
      <c r="D1881" t="str">
        <f t="shared" si="29"/>
        <v>Development of Mahmudiyah axis2020</v>
      </c>
      <c r="E1881">
        <v>7537500</v>
      </c>
      <c r="F1881">
        <v>0</v>
      </c>
      <c r="G1881">
        <v>0</v>
      </c>
      <c r="H1881">
        <v>7537500</v>
      </c>
    </row>
    <row r="1882" spans="1:8" hidden="1" x14ac:dyDescent="0.3">
      <c r="A1882" s="6" t="s">
        <v>828</v>
      </c>
      <c r="B1882" s="6" t="s">
        <v>2632</v>
      </c>
      <c r="C1882" s="6">
        <v>22</v>
      </c>
      <c r="D1882" t="str">
        <f t="shared" si="29"/>
        <v>El Boghaz Brigde22</v>
      </c>
      <c r="E1882">
        <v>2932623.73</v>
      </c>
      <c r="F1882">
        <v>2709847.84</v>
      </c>
      <c r="G1882">
        <v>0</v>
      </c>
      <c r="H1882">
        <v>2754385.57</v>
      </c>
    </row>
    <row r="1883" spans="1:8" hidden="1" x14ac:dyDescent="0.3">
      <c r="A1883" s="6" t="s">
        <v>1473</v>
      </c>
      <c r="B1883" s="6" t="s">
        <v>2633</v>
      </c>
      <c r="D1883" t="str">
        <f t="shared" si="29"/>
        <v>Taval Sarai 52</v>
      </c>
      <c r="E1883">
        <v>198511.2</v>
      </c>
      <c r="F1883">
        <v>0</v>
      </c>
      <c r="G1883">
        <v>0</v>
      </c>
      <c r="H1883">
        <v>198511.2</v>
      </c>
    </row>
    <row r="1884" spans="1:8" hidden="1" x14ac:dyDescent="0.3">
      <c r="A1884" s="6" t="s">
        <v>705</v>
      </c>
      <c r="B1884" s="6" t="s">
        <v>2634</v>
      </c>
      <c r="D1884" t="str">
        <f t="shared" si="29"/>
        <v>Assuit PP  (CP-118)</v>
      </c>
      <c r="E1884">
        <v>1585185.63</v>
      </c>
      <c r="F1884">
        <v>1398926.31</v>
      </c>
      <c r="G1884">
        <v>249666.74</v>
      </c>
      <c r="H1884">
        <v>1648593.05</v>
      </c>
    </row>
    <row r="1885" spans="1:8" hidden="1" x14ac:dyDescent="0.3">
      <c r="A1885" s="6" t="s">
        <v>1093</v>
      </c>
      <c r="B1885" s="6" t="s">
        <v>2635</v>
      </c>
      <c r="C1885" s="6">
        <v>6</v>
      </c>
      <c r="D1885" t="str">
        <f t="shared" si="29"/>
        <v>Celia6</v>
      </c>
      <c r="E1885">
        <v>797127.71999999986</v>
      </c>
      <c r="F1885">
        <v>346249.32</v>
      </c>
      <c r="G1885">
        <v>0</v>
      </c>
      <c r="H1885">
        <v>764000.45000000007</v>
      </c>
    </row>
    <row r="1886" spans="1:8" hidden="1" x14ac:dyDescent="0.3">
      <c r="A1886" s="6" t="s">
        <v>705</v>
      </c>
      <c r="B1886" s="6" t="s">
        <v>2636</v>
      </c>
      <c r="D1886" t="str">
        <f t="shared" si="29"/>
        <v>Assuit PP  (CP-118)</v>
      </c>
      <c r="E1886">
        <v>1732764.79</v>
      </c>
      <c r="F1886">
        <v>1529164.94</v>
      </c>
      <c r="G1886">
        <v>272910.45</v>
      </c>
      <c r="H1886">
        <v>1802075.39</v>
      </c>
    </row>
    <row r="1887" spans="1:8" hidden="1" x14ac:dyDescent="0.3">
      <c r="A1887" s="6" t="s">
        <v>895</v>
      </c>
      <c r="B1887" s="6" t="s">
        <v>2637</v>
      </c>
      <c r="D1887" t="str">
        <f t="shared" si="29"/>
        <v>Manshiet Nasser Substation</v>
      </c>
      <c r="E1887">
        <v>591061.51</v>
      </c>
      <c r="F1887">
        <v>539289.67000000004</v>
      </c>
      <c r="G1887">
        <v>0</v>
      </c>
      <c r="H1887">
        <v>539289.67000000004</v>
      </c>
    </row>
    <row r="1888" spans="1:8" hidden="1" x14ac:dyDescent="0.3">
      <c r="A1888" s="6" t="s">
        <v>456</v>
      </c>
      <c r="B1888" s="6" t="s">
        <v>2638</v>
      </c>
      <c r="D1888" t="str">
        <f t="shared" si="29"/>
        <v>Al-Shabab PP Phase II (CP-117)</v>
      </c>
      <c r="E1888">
        <v>2599657.87</v>
      </c>
      <c r="F1888">
        <v>2707751.75</v>
      </c>
      <c r="G1888">
        <v>0</v>
      </c>
      <c r="H1888">
        <v>2707751.75</v>
      </c>
    </row>
    <row r="1889" spans="1:8" hidden="1" x14ac:dyDescent="0.3">
      <c r="A1889" s="6" t="s">
        <v>895</v>
      </c>
      <c r="B1889" s="6" t="s">
        <v>2639</v>
      </c>
      <c r="D1889" t="str">
        <f t="shared" si="29"/>
        <v>Manshiet Nasser Substation</v>
      </c>
      <c r="E1889">
        <v>4193511.78</v>
      </c>
      <c r="F1889">
        <v>0</v>
      </c>
      <c r="G1889">
        <v>0</v>
      </c>
      <c r="H1889">
        <v>4193511.78</v>
      </c>
    </row>
    <row r="1890" spans="1:8" hidden="1" x14ac:dyDescent="0.3">
      <c r="A1890" s="6" t="s">
        <v>895</v>
      </c>
      <c r="B1890" s="6" t="s">
        <v>2640</v>
      </c>
      <c r="D1890" t="str">
        <f t="shared" si="29"/>
        <v>Manshiet Nasser Substation</v>
      </c>
      <c r="E1890">
        <v>3197756.28</v>
      </c>
      <c r="F1890">
        <v>0</v>
      </c>
      <c r="G1890">
        <v>0</v>
      </c>
      <c r="H1890">
        <v>3197756.28</v>
      </c>
    </row>
    <row r="1891" spans="1:8" hidden="1" x14ac:dyDescent="0.3">
      <c r="A1891" s="6" t="s">
        <v>458</v>
      </c>
      <c r="B1891" s="6" t="s">
        <v>2641</v>
      </c>
      <c r="D1891" t="str">
        <f t="shared" si="29"/>
        <v>W Dam PP Phase II (CP-117)</v>
      </c>
      <c r="E1891">
        <v>2107952.4500000002</v>
      </c>
      <c r="F1891">
        <v>1965342.9</v>
      </c>
      <c r="G1891">
        <v>0</v>
      </c>
      <c r="H1891">
        <v>1965342.9</v>
      </c>
    </row>
    <row r="1892" spans="1:8" hidden="1" x14ac:dyDescent="0.3">
      <c r="A1892" s="6" t="s">
        <v>456</v>
      </c>
      <c r="B1892" s="6" t="s">
        <v>2642</v>
      </c>
      <c r="D1892" t="str">
        <f t="shared" si="29"/>
        <v>Al-Shabab PP Phase II (CP-117)</v>
      </c>
      <c r="E1892">
        <v>968202.61</v>
      </c>
      <c r="F1892">
        <v>166622.15</v>
      </c>
      <c r="G1892">
        <v>491178.51</v>
      </c>
      <c r="H1892">
        <v>657800.66</v>
      </c>
    </row>
    <row r="1893" spans="1:8" hidden="1" x14ac:dyDescent="0.3">
      <c r="A1893" s="6" t="s">
        <v>1308</v>
      </c>
      <c r="B1893" s="6" t="s">
        <v>2643</v>
      </c>
      <c r="D1893" t="str">
        <f t="shared" si="29"/>
        <v>Ministries A13-A14</v>
      </c>
      <c r="E1893">
        <v>205000</v>
      </c>
      <c r="F1893">
        <v>0</v>
      </c>
      <c r="G1893">
        <v>0</v>
      </c>
      <c r="H1893">
        <v>205000</v>
      </c>
    </row>
    <row r="1894" spans="1:8" hidden="1" x14ac:dyDescent="0.3">
      <c r="A1894" s="6" t="s">
        <v>559</v>
      </c>
      <c r="B1894" s="6" t="s">
        <v>2644</v>
      </c>
      <c r="C1894" s="6">
        <v>1</v>
      </c>
      <c r="D1894" t="str">
        <f t="shared" si="29"/>
        <v>Beni Seuf - 3581</v>
      </c>
      <c r="E1894">
        <v>14975339.35</v>
      </c>
      <c r="F1894">
        <v>0</v>
      </c>
      <c r="G1894">
        <v>0</v>
      </c>
      <c r="H1894">
        <v>14975339.35</v>
      </c>
    </row>
    <row r="1895" spans="1:8" hidden="1" x14ac:dyDescent="0.3">
      <c r="A1895" s="6" t="s">
        <v>895</v>
      </c>
      <c r="B1895" s="6" t="s">
        <v>2645</v>
      </c>
      <c r="D1895" t="str">
        <f t="shared" si="29"/>
        <v>Manshiet Nasser Substation</v>
      </c>
      <c r="E1895">
        <v>1414421.75</v>
      </c>
      <c r="F1895">
        <v>1290530.76</v>
      </c>
      <c r="G1895">
        <v>0</v>
      </c>
      <c r="H1895">
        <v>1290530.76</v>
      </c>
    </row>
    <row r="1896" spans="1:8" hidden="1" x14ac:dyDescent="0.3">
      <c r="A1896" s="6" t="s">
        <v>895</v>
      </c>
      <c r="B1896" s="6" t="s">
        <v>2646</v>
      </c>
      <c r="D1896" t="str">
        <f t="shared" si="29"/>
        <v>Manshiet Nasser Substation</v>
      </c>
      <c r="E1896">
        <v>163356.13</v>
      </c>
      <c r="F1896">
        <v>149051.79999999999</v>
      </c>
      <c r="G1896">
        <v>0</v>
      </c>
      <c r="H1896">
        <v>149051.79999999999</v>
      </c>
    </row>
    <row r="1897" spans="1:8" hidden="1" x14ac:dyDescent="0.3">
      <c r="A1897" s="6" t="s">
        <v>456</v>
      </c>
      <c r="B1897" s="6" t="s">
        <v>2647</v>
      </c>
      <c r="D1897" t="str">
        <f t="shared" si="29"/>
        <v>Al-Shabab PP Phase II (CP-117)</v>
      </c>
      <c r="E1897">
        <v>5468.6499999999987</v>
      </c>
      <c r="F1897">
        <v>797.54</v>
      </c>
      <c r="G1897">
        <v>0</v>
      </c>
      <c r="H1897">
        <v>6266.16</v>
      </c>
    </row>
    <row r="1898" spans="1:8" hidden="1" x14ac:dyDescent="0.3">
      <c r="A1898" s="6" t="s">
        <v>1060</v>
      </c>
      <c r="B1898" s="6" t="s">
        <v>2648</v>
      </c>
      <c r="D1898" t="str">
        <f t="shared" si="29"/>
        <v>LAYYAH CCPP</v>
      </c>
      <c r="E1898">
        <v>10283760</v>
      </c>
      <c r="F1898">
        <v>0</v>
      </c>
      <c r="G1898">
        <v>0</v>
      </c>
      <c r="H1898">
        <v>10283760</v>
      </c>
    </row>
    <row r="1899" spans="1:8" hidden="1" x14ac:dyDescent="0.3">
      <c r="A1899" s="6" t="s">
        <v>2520</v>
      </c>
      <c r="B1899" s="6" t="s">
        <v>2649</v>
      </c>
      <c r="D1899" t="str">
        <f t="shared" si="29"/>
        <v>6th Oct. Ph2 PP-Elect Work</v>
      </c>
      <c r="E1899">
        <v>157479.07</v>
      </c>
      <c r="F1899">
        <v>157479.06999999998</v>
      </c>
      <c r="G1899">
        <v>0</v>
      </c>
      <c r="H1899">
        <v>157479.07</v>
      </c>
    </row>
    <row r="1900" spans="1:8" hidden="1" x14ac:dyDescent="0.3">
      <c r="A1900" s="6" t="s">
        <v>475</v>
      </c>
      <c r="B1900" s="6" t="s">
        <v>2650</v>
      </c>
      <c r="D1900" t="str">
        <f t="shared" si="29"/>
        <v>Suez Gulf Substation</v>
      </c>
      <c r="E1900">
        <v>431640.32380000007</v>
      </c>
      <c r="F1900">
        <v>407900.11</v>
      </c>
      <c r="G1900">
        <v>45322.23</v>
      </c>
      <c r="H1900">
        <v>453222.34</v>
      </c>
    </row>
    <row r="1901" spans="1:8" hidden="1" x14ac:dyDescent="0.3">
      <c r="A1901" s="6" t="s">
        <v>475</v>
      </c>
      <c r="B1901" s="6" t="s">
        <v>2651</v>
      </c>
      <c r="D1901" t="str">
        <f t="shared" si="29"/>
        <v>Suez Gulf Substation</v>
      </c>
      <c r="E1901">
        <v>61047.25</v>
      </c>
      <c r="F1901">
        <v>57798.159999999996</v>
      </c>
      <c r="G1901">
        <v>6422.02</v>
      </c>
      <c r="H1901">
        <v>64220.18</v>
      </c>
    </row>
    <row r="1902" spans="1:8" hidden="1" x14ac:dyDescent="0.3">
      <c r="A1902" s="6" t="s">
        <v>475</v>
      </c>
      <c r="B1902" s="6" t="s">
        <v>2652</v>
      </c>
      <c r="D1902" t="str">
        <f t="shared" si="29"/>
        <v>Suez Gulf Substation</v>
      </c>
      <c r="E1902">
        <v>25487.3</v>
      </c>
      <c r="F1902">
        <v>24130.799999999999</v>
      </c>
      <c r="G1902">
        <v>2681.2</v>
      </c>
      <c r="H1902">
        <v>26812</v>
      </c>
    </row>
    <row r="1903" spans="1:8" hidden="1" x14ac:dyDescent="0.3">
      <c r="A1903" s="6" t="s">
        <v>895</v>
      </c>
      <c r="B1903" s="6" t="s">
        <v>2653</v>
      </c>
      <c r="D1903" t="str">
        <f t="shared" si="29"/>
        <v>Manshiet Nasser Substation</v>
      </c>
      <c r="E1903">
        <v>1074277.06</v>
      </c>
      <c r="F1903">
        <v>1127990.9099999999</v>
      </c>
      <c r="G1903">
        <v>0</v>
      </c>
      <c r="H1903">
        <v>1127990.9099999999</v>
      </c>
    </row>
    <row r="1904" spans="1:8" hidden="1" x14ac:dyDescent="0.3">
      <c r="A1904" s="6" t="s">
        <v>895</v>
      </c>
      <c r="B1904" s="6" t="s">
        <v>2654</v>
      </c>
      <c r="D1904" t="str">
        <f t="shared" si="29"/>
        <v>Manshiet Nasser Substation</v>
      </c>
      <c r="E1904">
        <v>542417.17000000004</v>
      </c>
      <c r="F1904">
        <v>486789.72000000003</v>
      </c>
      <c r="G1904">
        <v>87301.45</v>
      </c>
      <c r="H1904">
        <v>574091.17000000004</v>
      </c>
    </row>
    <row r="1905" spans="1:8" hidden="1" x14ac:dyDescent="0.3">
      <c r="A1905" s="6" t="s">
        <v>1227</v>
      </c>
      <c r="B1905" s="6" t="s">
        <v>1083</v>
      </c>
      <c r="C1905" s="6">
        <v>1</v>
      </c>
      <c r="D1905" t="str">
        <f t="shared" si="29"/>
        <v>Maspiro Towers1</v>
      </c>
      <c r="E1905">
        <v>892200</v>
      </c>
      <c r="F1905">
        <v>883278</v>
      </c>
      <c r="G1905">
        <v>0</v>
      </c>
      <c r="H1905">
        <v>886252</v>
      </c>
    </row>
    <row r="1906" spans="1:8" hidden="1" x14ac:dyDescent="0.3">
      <c r="A1906" s="6" t="s">
        <v>475</v>
      </c>
      <c r="B1906" s="6" t="s">
        <v>2655</v>
      </c>
      <c r="D1906" t="str">
        <f t="shared" si="29"/>
        <v>Suez Gulf Substation</v>
      </c>
      <c r="E1906">
        <v>300804.71999999997</v>
      </c>
      <c r="F1906">
        <v>300804.71999999997</v>
      </c>
      <c r="G1906">
        <v>0</v>
      </c>
      <c r="H1906">
        <v>300804.71999999997</v>
      </c>
    </row>
    <row r="1907" spans="1:8" hidden="1" x14ac:dyDescent="0.3">
      <c r="A1907" s="6" t="s">
        <v>705</v>
      </c>
      <c r="B1907" s="6" t="s">
        <v>2656</v>
      </c>
      <c r="D1907" t="str">
        <f t="shared" si="29"/>
        <v>Assuit PP  (CP-118)</v>
      </c>
      <c r="E1907">
        <v>1315675.08</v>
      </c>
      <c r="F1907">
        <v>1161085.3700000001</v>
      </c>
      <c r="G1907">
        <v>207216.84</v>
      </c>
      <c r="H1907">
        <v>1368302.21</v>
      </c>
    </row>
    <row r="1908" spans="1:8" hidden="1" x14ac:dyDescent="0.3">
      <c r="A1908" s="6" t="s">
        <v>705</v>
      </c>
      <c r="B1908" s="6" t="s">
        <v>2657</v>
      </c>
      <c r="D1908" t="str">
        <f t="shared" si="29"/>
        <v>Assuit PP  (CP-118)</v>
      </c>
      <c r="E1908">
        <v>519518.29</v>
      </c>
      <c r="F1908">
        <v>458474.88</v>
      </c>
      <c r="G1908">
        <v>81824.14</v>
      </c>
      <c r="H1908">
        <v>540299.02</v>
      </c>
    </row>
    <row r="1909" spans="1:8" hidden="1" x14ac:dyDescent="0.3">
      <c r="A1909" s="6" t="s">
        <v>1043</v>
      </c>
      <c r="B1909" s="6" t="s">
        <v>2658</v>
      </c>
      <c r="D1909" t="str">
        <f t="shared" si="29"/>
        <v>Zambia Project</v>
      </c>
      <c r="E1909">
        <v>175449.71</v>
      </c>
      <c r="F1909">
        <v>0</v>
      </c>
      <c r="G1909">
        <v>0</v>
      </c>
      <c r="H1909">
        <v>175449.71</v>
      </c>
    </row>
    <row r="1910" spans="1:8" hidden="1" x14ac:dyDescent="0.3">
      <c r="A1910" s="6" t="s">
        <v>514</v>
      </c>
      <c r="B1910" s="6" t="s">
        <v>2659</v>
      </c>
      <c r="D1910" t="str">
        <f t="shared" si="29"/>
        <v>Beni-Suef Power Plant EPC</v>
      </c>
      <c r="E1910">
        <v>427482390.92000002</v>
      </c>
      <c r="F1910">
        <v>427482390.92000002</v>
      </c>
      <c r="G1910">
        <v>0</v>
      </c>
      <c r="H1910">
        <v>427482390.92000002</v>
      </c>
    </row>
    <row r="1911" spans="1:8" hidden="1" x14ac:dyDescent="0.3">
      <c r="A1911" s="6" t="s">
        <v>651</v>
      </c>
      <c r="B1911" s="6" t="s">
        <v>2660</v>
      </c>
      <c r="C1911" s="6">
        <v>26</v>
      </c>
      <c r="D1911" t="str">
        <f t="shared" si="29"/>
        <v>Akhmem - Qena26</v>
      </c>
      <c r="E1911">
        <v>159039</v>
      </c>
      <c r="F1911">
        <v>0</v>
      </c>
      <c r="G1911">
        <v>0</v>
      </c>
      <c r="H1911">
        <v>159039</v>
      </c>
    </row>
    <row r="1912" spans="1:8" hidden="1" x14ac:dyDescent="0.3">
      <c r="A1912" s="6" t="s">
        <v>514</v>
      </c>
      <c r="B1912" s="6" t="s">
        <v>2661</v>
      </c>
      <c r="D1912" t="str">
        <f t="shared" si="29"/>
        <v>Beni-Suef Power Plant EPC</v>
      </c>
      <c r="E1912">
        <v>283799492.52999997</v>
      </c>
      <c r="F1912">
        <v>283799492.52999997</v>
      </c>
      <c r="G1912">
        <v>0</v>
      </c>
      <c r="H1912">
        <v>283799492.52999997</v>
      </c>
    </row>
    <row r="1913" spans="1:8" hidden="1" x14ac:dyDescent="0.3">
      <c r="A1913" s="6" t="s">
        <v>646</v>
      </c>
      <c r="B1913" s="6" t="s">
        <v>2662</v>
      </c>
      <c r="C1913" s="6">
        <v>48</v>
      </c>
      <c r="D1913" t="str">
        <f t="shared" si="29"/>
        <v>Akhmem Assiut48</v>
      </c>
      <c r="E1913">
        <v>2182603.5</v>
      </c>
      <c r="F1913">
        <v>0</v>
      </c>
      <c r="G1913">
        <v>0</v>
      </c>
      <c r="H1913">
        <v>2182603.5</v>
      </c>
    </row>
    <row r="1914" spans="1:8" hidden="1" x14ac:dyDescent="0.3">
      <c r="A1914" s="6" t="s">
        <v>705</v>
      </c>
      <c r="B1914" s="6" t="s">
        <v>2663</v>
      </c>
      <c r="D1914" t="str">
        <f t="shared" si="29"/>
        <v>Assuit PP  (CP-118)</v>
      </c>
      <c r="E1914">
        <v>3183036.9747000001</v>
      </c>
      <c r="F1914">
        <v>0</v>
      </c>
      <c r="G1914">
        <v>0</v>
      </c>
      <c r="H1914">
        <v>3183036.9747000001</v>
      </c>
    </row>
    <row r="1915" spans="1:8" hidden="1" x14ac:dyDescent="0.3">
      <c r="A1915" s="6" t="s">
        <v>628</v>
      </c>
      <c r="B1915" s="6" t="s">
        <v>2664</v>
      </c>
      <c r="D1915" t="str">
        <f t="shared" si="29"/>
        <v>Military 110 Kayan Project</v>
      </c>
      <c r="E1915">
        <v>19499900</v>
      </c>
      <c r="F1915">
        <v>0</v>
      </c>
      <c r="G1915">
        <v>0</v>
      </c>
      <c r="H1915">
        <v>19499900</v>
      </c>
    </row>
    <row r="1916" spans="1:8" hidden="1" x14ac:dyDescent="0.3">
      <c r="A1916" s="6" t="s">
        <v>456</v>
      </c>
      <c r="B1916" s="6" t="s">
        <v>2665</v>
      </c>
      <c r="D1916" t="str">
        <f t="shared" si="29"/>
        <v>Al-Shabab PP Phase II (CP-117)</v>
      </c>
      <c r="E1916">
        <v>2957512.2381000002</v>
      </c>
      <c r="F1916">
        <v>2639579.67</v>
      </c>
      <c r="G1916">
        <v>465808.18</v>
      </c>
      <c r="H1916">
        <v>3105387.85</v>
      </c>
    </row>
    <row r="1917" spans="1:8" hidden="1" x14ac:dyDescent="0.3">
      <c r="A1917" s="6" t="s">
        <v>456</v>
      </c>
      <c r="B1917" s="6" t="s">
        <v>2666</v>
      </c>
      <c r="D1917" t="str">
        <f t="shared" si="29"/>
        <v>Al-Shabab PP Phase II (CP-117)</v>
      </c>
      <c r="E1917">
        <v>483945.14290000004</v>
      </c>
      <c r="F1917">
        <v>431921.04</v>
      </c>
      <c r="G1917">
        <v>76221.36</v>
      </c>
      <c r="H1917">
        <v>508142.40000000008</v>
      </c>
    </row>
    <row r="1918" spans="1:8" hidden="1" x14ac:dyDescent="0.3">
      <c r="A1918" s="6" t="s">
        <v>458</v>
      </c>
      <c r="B1918" s="6" t="s">
        <v>2667</v>
      </c>
      <c r="D1918" t="str">
        <f t="shared" si="29"/>
        <v>W Dam PP Phase II (CP-117)</v>
      </c>
      <c r="E1918">
        <v>3185721.0095000002</v>
      </c>
      <c r="F1918">
        <v>2843256</v>
      </c>
      <c r="G1918">
        <v>501751.06</v>
      </c>
      <c r="H1918">
        <v>3345007.06</v>
      </c>
    </row>
    <row r="1919" spans="1:8" hidden="1" x14ac:dyDescent="0.3">
      <c r="A1919" s="6" t="s">
        <v>456</v>
      </c>
      <c r="B1919" s="6" t="s">
        <v>2668</v>
      </c>
      <c r="D1919" t="str">
        <f t="shared" si="29"/>
        <v>Al-Shabab PP Phase II (CP-117)</v>
      </c>
      <c r="E1919">
        <v>434762.53330000001</v>
      </c>
      <c r="F1919">
        <v>0</v>
      </c>
      <c r="G1919">
        <v>0</v>
      </c>
      <c r="H1919">
        <v>456500.66</v>
      </c>
    </row>
    <row r="1920" spans="1:8" hidden="1" x14ac:dyDescent="0.3">
      <c r="A1920" s="6" t="s">
        <v>743</v>
      </c>
      <c r="B1920" s="6" t="s">
        <v>2669</v>
      </c>
      <c r="D1920" t="str">
        <f t="shared" si="29"/>
        <v>MOTHANA 400/132kV SS</v>
      </c>
      <c r="E1920">
        <v>98778.12</v>
      </c>
      <c r="F1920">
        <v>0</v>
      </c>
      <c r="G1920">
        <v>0</v>
      </c>
      <c r="H1920">
        <v>98778.12</v>
      </c>
    </row>
    <row r="1921" spans="1:8" hidden="1" x14ac:dyDescent="0.3">
      <c r="A1921" s="6" t="s">
        <v>475</v>
      </c>
      <c r="B1921" s="6" t="s">
        <v>2670</v>
      </c>
      <c r="D1921" t="str">
        <f t="shared" si="29"/>
        <v>Suez Gulf Substation</v>
      </c>
      <c r="E1921">
        <v>3515018.46</v>
      </c>
      <c r="F1921">
        <v>3515018.46</v>
      </c>
      <c r="G1921">
        <v>0</v>
      </c>
      <c r="H1921">
        <v>3515018.46</v>
      </c>
    </row>
    <row r="1922" spans="1:8" hidden="1" x14ac:dyDescent="0.3">
      <c r="A1922" s="6" t="s">
        <v>475</v>
      </c>
      <c r="B1922" s="6" t="s">
        <v>2671</v>
      </c>
      <c r="D1922" t="str">
        <f t="shared" si="29"/>
        <v>Suez Gulf Substation</v>
      </c>
      <c r="E1922">
        <v>31206884.82</v>
      </c>
      <c r="F1922">
        <v>31206884.82</v>
      </c>
      <c r="G1922">
        <v>0</v>
      </c>
      <c r="H1922">
        <v>31206884.82</v>
      </c>
    </row>
    <row r="1923" spans="1:8" hidden="1" x14ac:dyDescent="0.3">
      <c r="A1923" s="6" t="s">
        <v>456</v>
      </c>
      <c r="B1923" s="6" t="s">
        <v>2672</v>
      </c>
      <c r="D1923" t="str">
        <f t="shared" ref="D1923:D1986" si="30">A1923&amp;C1923</f>
        <v>Al-Shabab PP Phase II (CP-117)</v>
      </c>
      <c r="E1923">
        <v>24798.34</v>
      </c>
      <c r="F1923">
        <v>22174.15</v>
      </c>
      <c r="G1923">
        <v>3913.09</v>
      </c>
      <c r="H1923">
        <v>26087.24</v>
      </c>
    </row>
    <row r="1924" spans="1:8" hidden="1" x14ac:dyDescent="0.3">
      <c r="A1924" s="6" t="s">
        <v>514</v>
      </c>
      <c r="B1924" s="6" t="s">
        <v>2673</v>
      </c>
      <c r="D1924" t="str">
        <f t="shared" si="30"/>
        <v>Beni-Suef Power Plant EPC</v>
      </c>
      <c r="E1924">
        <v>92867910.379999995</v>
      </c>
      <c r="F1924">
        <v>0</v>
      </c>
      <c r="G1924">
        <v>0</v>
      </c>
      <c r="H1924">
        <v>92867910.379999995</v>
      </c>
    </row>
    <row r="1925" spans="1:8" hidden="1" x14ac:dyDescent="0.3">
      <c r="A1925" s="6" t="s">
        <v>722</v>
      </c>
      <c r="B1925" s="6" t="s">
        <v>2674</v>
      </c>
      <c r="C1925" s="6">
        <v>6</v>
      </c>
      <c r="D1925" t="str">
        <f t="shared" si="30"/>
        <v>Marsa Matrouh 500KV6</v>
      </c>
      <c r="E1925">
        <v>1342780.82</v>
      </c>
      <c r="F1925">
        <v>0</v>
      </c>
      <c r="G1925">
        <v>0</v>
      </c>
      <c r="H1925">
        <v>1342780.82</v>
      </c>
    </row>
    <row r="1926" spans="1:8" hidden="1" x14ac:dyDescent="0.3">
      <c r="A1926" s="6" t="s">
        <v>569</v>
      </c>
      <c r="B1926" s="6" t="s">
        <v>2675</v>
      </c>
      <c r="D1926" t="str">
        <f t="shared" si="30"/>
        <v>Giza North PP Ph I,II (CP-117)</v>
      </c>
      <c r="E1926">
        <v>2688.11</v>
      </c>
      <c r="F1926">
        <v>2688.11</v>
      </c>
      <c r="G1926">
        <v>0</v>
      </c>
      <c r="H1926">
        <v>2688.11</v>
      </c>
    </row>
    <row r="1927" spans="1:8" hidden="1" x14ac:dyDescent="0.3">
      <c r="A1927" s="6" t="s">
        <v>2676</v>
      </c>
      <c r="B1927" s="6" t="s">
        <v>2677</v>
      </c>
      <c r="D1927" t="str">
        <f t="shared" si="30"/>
        <v>Abu Qir PP (CP-117)</v>
      </c>
      <c r="E1927">
        <v>235181.73</v>
      </c>
      <c r="F1927">
        <v>54746.7</v>
      </c>
      <c r="G1927">
        <v>0</v>
      </c>
      <c r="H1927">
        <v>54746.7</v>
      </c>
    </row>
    <row r="1928" spans="1:8" hidden="1" x14ac:dyDescent="0.3">
      <c r="A1928" s="6" t="s">
        <v>573</v>
      </c>
      <c r="B1928" s="6" t="s">
        <v>2678</v>
      </c>
      <c r="C1928" s="6">
        <v>15</v>
      </c>
      <c r="D1928" t="str">
        <f t="shared" si="30"/>
        <v>K047 FDH JV15</v>
      </c>
      <c r="E1928">
        <v>86543.43</v>
      </c>
      <c r="F1928">
        <v>51901.47</v>
      </c>
      <c r="G1928">
        <v>0</v>
      </c>
      <c r="H1928">
        <v>77889.09</v>
      </c>
    </row>
    <row r="1929" spans="1:8" hidden="1" x14ac:dyDescent="0.3">
      <c r="A1929" s="6" t="s">
        <v>897</v>
      </c>
      <c r="B1929" s="6" t="s">
        <v>2679</v>
      </c>
      <c r="C1929" s="6">
        <v>18</v>
      </c>
      <c r="D1929" t="str">
        <f t="shared" si="30"/>
        <v>Zafranaa - Ras Ghareb18</v>
      </c>
      <c r="E1929">
        <v>42553580.770000003</v>
      </c>
      <c r="F1929">
        <v>0</v>
      </c>
      <c r="G1929">
        <v>0</v>
      </c>
      <c r="H1929">
        <v>42553580.770000003</v>
      </c>
    </row>
    <row r="1930" spans="1:8" hidden="1" x14ac:dyDescent="0.3">
      <c r="A1930" s="6" t="s">
        <v>486</v>
      </c>
      <c r="B1930" s="6" t="s">
        <v>2680</v>
      </c>
      <c r="C1930" s="6">
        <v>90</v>
      </c>
      <c r="D1930" t="str">
        <f t="shared" si="30"/>
        <v>Abou El Matameer and Sammanoud90</v>
      </c>
      <c r="E1930">
        <v>2776641.7</v>
      </c>
      <c r="F1930">
        <v>0</v>
      </c>
      <c r="G1930">
        <v>0</v>
      </c>
      <c r="H1930">
        <v>2776641.7</v>
      </c>
    </row>
    <row r="1931" spans="1:8" hidden="1" x14ac:dyDescent="0.3">
      <c r="A1931" s="6" t="s">
        <v>514</v>
      </c>
      <c r="B1931" s="6" t="s">
        <v>2681</v>
      </c>
      <c r="D1931" t="str">
        <f t="shared" si="30"/>
        <v>Beni-Suef Power Plant EPC</v>
      </c>
      <c r="E1931">
        <v>5051717777.8083</v>
      </c>
      <c r="F1931">
        <v>0</v>
      </c>
      <c r="G1931">
        <v>0</v>
      </c>
      <c r="H1931">
        <v>5051717777.8083</v>
      </c>
    </row>
    <row r="1932" spans="1:8" hidden="1" x14ac:dyDescent="0.3">
      <c r="A1932" s="6" t="s">
        <v>500</v>
      </c>
      <c r="B1932" s="6" t="s">
        <v>2682</v>
      </c>
      <c r="D1932" t="str">
        <f t="shared" si="30"/>
        <v>South Helwan PP (CP-117)</v>
      </c>
      <c r="E1932">
        <v>200016.25</v>
      </c>
      <c r="F1932">
        <v>210412.09999999998</v>
      </c>
      <c r="G1932">
        <v>0</v>
      </c>
      <c r="H1932">
        <v>210412.1</v>
      </c>
    </row>
    <row r="1933" spans="1:8" hidden="1" x14ac:dyDescent="0.3">
      <c r="A1933" s="6" t="s">
        <v>2683</v>
      </c>
      <c r="B1933" s="6" t="s">
        <v>2684</v>
      </c>
      <c r="D1933" t="str">
        <f t="shared" si="30"/>
        <v>Cairo South PP Rehabilitation</v>
      </c>
      <c r="E1933">
        <v>4052526.3401000001</v>
      </c>
      <c r="F1933">
        <v>0</v>
      </c>
      <c r="G1933">
        <v>0</v>
      </c>
      <c r="H1933">
        <v>4052526.3401000001</v>
      </c>
    </row>
    <row r="1934" spans="1:8" hidden="1" x14ac:dyDescent="0.3">
      <c r="A1934" s="6" t="s">
        <v>458</v>
      </c>
      <c r="B1934" s="6" t="s">
        <v>2685</v>
      </c>
      <c r="D1934" t="str">
        <f t="shared" si="30"/>
        <v>W Dam PP Phase II (CP-117)</v>
      </c>
      <c r="E1934">
        <v>39427.781000000003</v>
      </c>
      <c r="F1934">
        <v>0</v>
      </c>
      <c r="G1934">
        <v>0</v>
      </c>
      <c r="H1934">
        <v>41399.17</v>
      </c>
    </row>
    <row r="1935" spans="1:8" hidden="1" x14ac:dyDescent="0.3">
      <c r="A1935" s="6" t="s">
        <v>458</v>
      </c>
      <c r="B1935" s="6" t="s">
        <v>2686</v>
      </c>
      <c r="D1935" t="str">
        <f t="shared" si="30"/>
        <v>W Dam PP Phase II (CP-117)</v>
      </c>
      <c r="E1935">
        <v>67012.685700000002</v>
      </c>
      <c r="F1935">
        <v>0</v>
      </c>
      <c r="G1935">
        <v>0</v>
      </c>
      <c r="H1935">
        <v>70363.320000000007</v>
      </c>
    </row>
    <row r="1936" spans="1:8" hidden="1" x14ac:dyDescent="0.3">
      <c r="A1936" s="6" t="s">
        <v>458</v>
      </c>
      <c r="B1936" s="6" t="s">
        <v>2687</v>
      </c>
      <c r="D1936" t="str">
        <f t="shared" si="30"/>
        <v>W Dam PP Phase II (CP-117)</v>
      </c>
      <c r="E1936">
        <v>23518.066699999999</v>
      </c>
      <c r="F1936">
        <v>0</v>
      </c>
      <c r="G1936">
        <v>0</v>
      </c>
      <c r="H1936">
        <v>24693.97</v>
      </c>
    </row>
    <row r="1937" spans="1:8" hidden="1" x14ac:dyDescent="0.3">
      <c r="A1937" s="6" t="s">
        <v>1331</v>
      </c>
      <c r="B1937" s="6" t="s">
        <v>2688</v>
      </c>
      <c r="D1937" t="str">
        <f t="shared" si="30"/>
        <v>Ain-Sokhna PP (CP-117)</v>
      </c>
      <c r="E1937">
        <v>60401842</v>
      </c>
      <c r="F1937">
        <v>0</v>
      </c>
      <c r="G1937">
        <v>0</v>
      </c>
      <c r="H1937">
        <v>60401842</v>
      </c>
    </row>
    <row r="1938" spans="1:8" hidden="1" x14ac:dyDescent="0.3">
      <c r="A1938" s="6" t="s">
        <v>1295</v>
      </c>
      <c r="B1938" s="6" t="s">
        <v>2689</v>
      </c>
      <c r="D1938" t="str">
        <f t="shared" si="30"/>
        <v>Banha PP (CP-117)</v>
      </c>
      <c r="E1938">
        <v>28330354</v>
      </c>
      <c r="F1938">
        <v>0</v>
      </c>
      <c r="G1938">
        <v>0</v>
      </c>
      <c r="H1938">
        <v>28330354</v>
      </c>
    </row>
    <row r="1939" spans="1:8" hidden="1" x14ac:dyDescent="0.3">
      <c r="A1939" s="6" t="s">
        <v>458</v>
      </c>
      <c r="B1939" s="6" t="s">
        <v>2690</v>
      </c>
      <c r="D1939" t="str">
        <f t="shared" si="30"/>
        <v>W Dam PP Phase II (CP-117)</v>
      </c>
      <c r="E1939">
        <v>271925.67619999999</v>
      </c>
      <c r="F1939">
        <v>0</v>
      </c>
      <c r="G1939">
        <v>0</v>
      </c>
      <c r="H1939">
        <v>285521.96000000002</v>
      </c>
    </row>
    <row r="1940" spans="1:8" hidden="1" x14ac:dyDescent="0.3">
      <c r="A1940" s="6" t="s">
        <v>569</v>
      </c>
      <c r="B1940" s="6" t="s">
        <v>2691</v>
      </c>
      <c r="D1940" t="str">
        <f t="shared" si="30"/>
        <v>Giza North PP Ph I,II (CP-117)</v>
      </c>
      <c r="E1940">
        <v>940885.4</v>
      </c>
      <c r="F1940">
        <v>940885.4</v>
      </c>
      <c r="G1940">
        <v>0</v>
      </c>
      <c r="H1940">
        <v>940885.4</v>
      </c>
    </row>
    <row r="1941" spans="1:8" hidden="1" x14ac:dyDescent="0.3">
      <c r="A1941" s="6" t="s">
        <v>486</v>
      </c>
      <c r="B1941" s="6" t="s">
        <v>2692</v>
      </c>
      <c r="C1941" s="6">
        <v>81</v>
      </c>
      <c r="D1941" t="str">
        <f t="shared" si="30"/>
        <v>Abou El Matameer and Sammanoud81</v>
      </c>
      <c r="E1941">
        <v>8005328.3200000003</v>
      </c>
      <c r="F1941">
        <v>0</v>
      </c>
      <c r="G1941">
        <v>0</v>
      </c>
      <c r="H1941">
        <v>8005328.3200000003</v>
      </c>
    </row>
    <row r="1942" spans="1:8" hidden="1" x14ac:dyDescent="0.3">
      <c r="A1942" s="6" t="s">
        <v>2683</v>
      </c>
      <c r="B1942" s="6" t="s">
        <v>2693</v>
      </c>
      <c r="D1942" t="str">
        <f t="shared" si="30"/>
        <v>Cairo South PP Rehabilitation</v>
      </c>
      <c r="E1942">
        <v>5565.27</v>
      </c>
      <c r="F1942">
        <v>5565.27</v>
      </c>
      <c r="G1942">
        <v>0</v>
      </c>
      <c r="H1942">
        <v>5565.27</v>
      </c>
    </row>
    <row r="1943" spans="1:8" hidden="1" x14ac:dyDescent="0.3">
      <c r="A1943" s="6" t="s">
        <v>2694</v>
      </c>
      <c r="B1943" s="6" t="s">
        <v>2695</v>
      </c>
      <c r="C1943" s="6">
        <v>20</v>
      </c>
      <c r="D1943" t="str">
        <f t="shared" si="30"/>
        <v>Al-Wukair 11 Substation20</v>
      </c>
      <c r="E1943">
        <v>807356.9</v>
      </c>
      <c r="F1943">
        <v>807356.9</v>
      </c>
      <c r="G1943">
        <v>0</v>
      </c>
      <c r="H1943">
        <v>807356.9</v>
      </c>
    </row>
    <row r="1944" spans="1:8" hidden="1" x14ac:dyDescent="0.3">
      <c r="A1944" s="6" t="s">
        <v>511</v>
      </c>
      <c r="B1944" s="6" t="s">
        <v>2696</v>
      </c>
      <c r="C1944" s="6">
        <v>18</v>
      </c>
      <c r="D1944" t="str">
        <f t="shared" si="30"/>
        <v>Berket Ghelion18</v>
      </c>
      <c r="E1944">
        <v>5444747.6399999997</v>
      </c>
      <c r="F1944">
        <v>0</v>
      </c>
      <c r="G1944">
        <v>0</v>
      </c>
      <c r="H1944">
        <v>5444747.6399999997</v>
      </c>
    </row>
    <row r="1945" spans="1:8" hidden="1" x14ac:dyDescent="0.3">
      <c r="A1945" s="6" t="s">
        <v>2697</v>
      </c>
      <c r="B1945" s="6" t="s">
        <v>2698</v>
      </c>
      <c r="D1945" t="str">
        <f t="shared" si="30"/>
        <v>Strining Lot A- Elegect</v>
      </c>
      <c r="E1945">
        <v>1898745.45</v>
      </c>
      <c r="F1945">
        <v>104426</v>
      </c>
      <c r="G1945">
        <v>0</v>
      </c>
      <c r="H1945">
        <v>1877346.8149999999</v>
      </c>
    </row>
    <row r="1946" spans="1:8" hidden="1" x14ac:dyDescent="0.3">
      <c r="A1946" s="6" t="s">
        <v>488</v>
      </c>
      <c r="B1946" s="6" t="s">
        <v>2699</v>
      </c>
      <c r="D1946" t="str">
        <f t="shared" si="30"/>
        <v>Siemens 6x500/220 KV GIS-MOU</v>
      </c>
      <c r="E1946">
        <v>5058485.66</v>
      </c>
      <c r="F1946">
        <v>0</v>
      </c>
      <c r="G1946">
        <v>0</v>
      </c>
      <c r="H1946">
        <v>5058485.66</v>
      </c>
    </row>
    <row r="1947" spans="1:8" hidden="1" x14ac:dyDescent="0.3">
      <c r="A1947" s="6" t="s">
        <v>456</v>
      </c>
      <c r="B1947" s="6" t="s">
        <v>2700</v>
      </c>
      <c r="D1947" t="str">
        <f t="shared" si="30"/>
        <v>Al-Shabab PP Phase II (CP-117)</v>
      </c>
      <c r="E1947">
        <v>7561970.1778999995</v>
      </c>
      <c r="F1947">
        <v>5929576.75</v>
      </c>
      <c r="G1947">
        <v>1147907.07</v>
      </c>
      <c r="H1947">
        <v>7385453.4400000004</v>
      </c>
    </row>
    <row r="1948" spans="1:8" hidden="1" x14ac:dyDescent="0.3">
      <c r="A1948" s="6" t="s">
        <v>456</v>
      </c>
      <c r="B1948" s="6" t="s">
        <v>2701</v>
      </c>
      <c r="D1948" t="str">
        <f t="shared" si="30"/>
        <v>Al-Shabab PP Phase II (CP-117)</v>
      </c>
      <c r="E1948">
        <v>7552112.2232999997</v>
      </c>
      <c r="F1948">
        <v>5417959.4000000004</v>
      </c>
      <c r="G1948">
        <v>1146410.6399999999</v>
      </c>
      <c r="H1948">
        <v>7042783.3700000001</v>
      </c>
    </row>
    <row r="1949" spans="1:8" hidden="1" x14ac:dyDescent="0.3">
      <c r="A1949" s="6" t="s">
        <v>456</v>
      </c>
      <c r="B1949" s="6" t="s">
        <v>2702</v>
      </c>
      <c r="D1949" t="str">
        <f t="shared" si="30"/>
        <v>Al-Shabab PP Phase II (CP-117)</v>
      </c>
      <c r="E1949">
        <v>13708468.4881</v>
      </c>
      <c r="F1949">
        <v>11294420.550000001</v>
      </c>
      <c r="G1949">
        <v>2080945.52</v>
      </c>
      <c r="H1949">
        <v>18079323.969999999</v>
      </c>
    </row>
    <row r="1950" spans="1:8" hidden="1" x14ac:dyDescent="0.3">
      <c r="A1950" s="6" t="s">
        <v>456</v>
      </c>
      <c r="B1950" s="6" t="s">
        <v>2703</v>
      </c>
      <c r="D1950" t="str">
        <f t="shared" si="30"/>
        <v>Al-Shabab PP Phase II (CP-117)</v>
      </c>
      <c r="E1950">
        <v>380734.47619999998</v>
      </c>
      <c r="F1950">
        <v>339805.52</v>
      </c>
      <c r="G1950">
        <v>59965.68</v>
      </c>
      <c r="H1950">
        <v>738191.2</v>
      </c>
    </row>
    <row r="1951" spans="1:8" hidden="1" x14ac:dyDescent="0.3">
      <c r="A1951" s="6" t="s">
        <v>475</v>
      </c>
      <c r="B1951" s="6" t="s">
        <v>2704</v>
      </c>
      <c r="D1951" t="str">
        <f t="shared" si="30"/>
        <v>Suez Gulf Substation</v>
      </c>
      <c r="E1951">
        <v>1604181.77</v>
      </c>
      <c r="F1951">
        <v>0</v>
      </c>
      <c r="G1951">
        <v>165070.29999999999</v>
      </c>
      <c r="H1951">
        <v>1650703.0412000001</v>
      </c>
    </row>
    <row r="1952" spans="1:8" hidden="1" x14ac:dyDescent="0.3">
      <c r="A1952" s="6" t="s">
        <v>2474</v>
      </c>
      <c r="B1952" s="6" t="s">
        <v>2705</v>
      </c>
      <c r="D1952" t="str">
        <f t="shared" si="30"/>
        <v>Palm Hill-Infra Str(Elec.Work)</v>
      </c>
      <c r="E1952">
        <v>53794</v>
      </c>
      <c r="F1952">
        <v>0</v>
      </c>
      <c r="G1952">
        <v>0</v>
      </c>
      <c r="H1952">
        <v>59173.4</v>
      </c>
    </row>
    <row r="1953" spans="1:8" hidden="1" x14ac:dyDescent="0.3">
      <c r="A1953" s="6" t="s">
        <v>475</v>
      </c>
      <c r="B1953" s="6" t="s">
        <v>2706</v>
      </c>
      <c r="D1953" t="str">
        <f t="shared" si="30"/>
        <v>Suez Gulf Substation</v>
      </c>
      <c r="E1953">
        <v>74110.671900000001</v>
      </c>
      <c r="F1953">
        <v>0</v>
      </c>
      <c r="G1953">
        <v>0</v>
      </c>
      <c r="H1953">
        <v>75000</v>
      </c>
    </row>
    <row r="1954" spans="1:8" hidden="1" x14ac:dyDescent="0.3">
      <c r="A1954" s="6" t="s">
        <v>448</v>
      </c>
      <c r="B1954" s="6" t="s">
        <v>2707</v>
      </c>
      <c r="D1954" t="str">
        <f t="shared" si="30"/>
        <v>Cameron EDC</v>
      </c>
      <c r="E1954">
        <v>77795</v>
      </c>
      <c r="F1954">
        <v>76040.41</v>
      </c>
      <c r="G1954">
        <v>0</v>
      </c>
      <c r="H1954">
        <v>76040.41</v>
      </c>
    </row>
    <row r="1955" spans="1:8" hidden="1" x14ac:dyDescent="0.3">
      <c r="A1955" s="6" t="s">
        <v>448</v>
      </c>
      <c r="B1955" s="6" t="s">
        <v>2708</v>
      </c>
      <c r="D1955" t="str">
        <f t="shared" si="30"/>
        <v>Cameron EDC</v>
      </c>
      <c r="E1955">
        <v>282606.67</v>
      </c>
      <c r="F1955">
        <v>282346.18</v>
      </c>
      <c r="G1955">
        <v>0</v>
      </c>
      <c r="H1955">
        <v>282346.18</v>
      </c>
    </row>
    <row r="1956" spans="1:8" hidden="1" x14ac:dyDescent="0.3">
      <c r="A1956" s="6" t="s">
        <v>448</v>
      </c>
      <c r="B1956" s="6" t="s">
        <v>2709</v>
      </c>
      <c r="D1956" t="str">
        <f t="shared" si="30"/>
        <v>Cameron EDC</v>
      </c>
      <c r="E1956">
        <v>84301.3</v>
      </c>
      <c r="F1956">
        <v>84142.909999999989</v>
      </c>
      <c r="G1956">
        <v>0</v>
      </c>
      <c r="H1956">
        <v>84142.91</v>
      </c>
    </row>
    <row r="1957" spans="1:8" hidden="1" x14ac:dyDescent="0.3">
      <c r="A1957" s="6" t="s">
        <v>448</v>
      </c>
      <c r="B1957" s="6" t="s">
        <v>2710</v>
      </c>
      <c r="D1957" t="str">
        <f t="shared" si="30"/>
        <v>Cameron EDC</v>
      </c>
      <c r="E1957">
        <v>184618730.63</v>
      </c>
      <c r="F1957">
        <v>92309365.310000002</v>
      </c>
      <c r="G1957">
        <v>0</v>
      </c>
      <c r="H1957">
        <v>92309365.310000002</v>
      </c>
    </row>
    <row r="1958" spans="1:8" hidden="1" x14ac:dyDescent="0.3">
      <c r="A1958" s="6" t="s">
        <v>448</v>
      </c>
      <c r="B1958" s="6" t="s">
        <v>2711</v>
      </c>
      <c r="D1958" t="str">
        <f t="shared" si="30"/>
        <v>Cameron EDC</v>
      </c>
      <c r="E1958">
        <v>29020647.18</v>
      </c>
      <c r="F1958">
        <v>14510323.59</v>
      </c>
      <c r="G1958">
        <v>0</v>
      </c>
      <c r="H1958">
        <v>14510323.59</v>
      </c>
    </row>
    <row r="1959" spans="1:8" hidden="1" x14ac:dyDescent="0.3">
      <c r="A1959" s="6" t="s">
        <v>448</v>
      </c>
      <c r="B1959" s="6" t="s">
        <v>2712</v>
      </c>
      <c r="D1959" t="str">
        <f t="shared" si="30"/>
        <v>Cameron EDC</v>
      </c>
      <c r="E1959">
        <v>30447892.129999999</v>
      </c>
      <c r="F1959">
        <v>15223946.43</v>
      </c>
      <c r="G1959">
        <v>0</v>
      </c>
      <c r="H1959">
        <v>15223946.43</v>
      </c>
    </row>
    <row r="1960" spans="1:8" hidden="1" x14ac:dyDescent="0.3">
      <c r="A1960" s="6" t="s">
        <v>453</v>
      </c>
      <c r="B1960" s="6" t="s">
        <v>2713</v>
      </c>
      <c r="C1960" s="6">
        <v>132</v>
      </c>
      <c r="D1960" t="str">
        <f t="shared" si="30"/>
        <v>Kuwait132</v>
      </c>
      <c r="E1960">
        <v>42039.91</v>
      </c>
      <c r="F1960">
        <v>31529.93</v>
      </c>
      <c r="G1960">
        <v>0</v>
      </c>
      <c r="H1960">
        <v>31529.93</v>
      </c>
    </row>
    <row r="1961" spans="1:8" hidden="1" x14ac:dyDescent="0.3">
      <c r="A1961" s="6" t="s">
        <v>453</v>
      </c>
      <c r="B1961" s="6" t="s">
        <v>2714</v>
      </c>
      <c r="C1961" s="6">
        <v>132</v>
      </c>
      <c r="D1961" t="str">
        <f t="shared" si="30"/>
        <v>Kuwait132</v>
      </c>
      <c r="E1961">
        <v>37179.26</v>
      </c>
      <c r="F1961">
        <v>27884.440000000002</v>
      </c>
      <c r="G1961">
        <v>0</v>
      </c>
      <c r="H1961">
        <v>27884.44</v>
      </c>
    </row>
    <row r="1962" spans="1:8" hidden="1" x14ac:dyDescent="0.3">
      <c r="A1962" s="6" t="s">
        <v>456</v>
      </c>
      <c r="B1962" s="6" t="s">
        <v>2715</v>
      </c>
      <c r="D1962" t="str">
        <f t="shared" si="30"/>
        <v>Al-Shabab PP Phase II (CP-117)</v>
      </c>
      <c r="E1962">
        <v>31339.17</v>
      </c>
      <c r="F1962">
        <v>28022.82</v>
      </c>
      <c r="G1962">
        <v>4945.2</v>
      </c>
      <c r="H1962">
        <v>32968.019999999997</v>
      </c>
    </row>
    <row r="1963" spans="1:8" hidden="1" x14ac:dyDescent="0.3">
      <c r="A1963" s="6" t="s">
        <v>456</v>
      </c>
      <c r="B1963" s="6" t="s">
        <v>2716</v>
      </c>
      <c r="D1963" t="str">
        <f t="shared" si="30"/>
        <v>Al-Shabab PP Phase II (CP-117)</v>
      </c>
      <c r="E1963">
        <v>144986.81</v>
      </c>
      <c r="F1963">
        <v>129644.13</v>
      </c>
      <c r="G1963">
        <v>22878.38</v>
      </c>
      <c r="H1963">
        <v>152522.51</v>
      </c>
    </row>
    <row r="1964" spans="1:8" hidden="1" x14ac:dyDescent="0.3">
      <c r="A1964" s="6" t="s">
        <v>458</v>
      </c>
      <c r="B1964" s="6" t="s">
        <v>2717</v>
      </c>
      <c r="D1964" t="str">
        <f t="shared" si="30"/>
        <v>W Dam PP Phase II (CP-117)</v>
      </c>
      <c r="E1964">
        <v>11649.65</v>
      </c>
      <c r="F1964">
        <v>10416.869999999999</v>
      </c>
      <c r="G1964">
        <v>1838.27</v>
      </c>
      <c r="H1964">
        <v>12255.14</v>
      </c>
    </row>
    <row r="1965" spans="1:8" hidden="1" x14ac:dyDescent="0.3">
      <c r="A1965" s="6" t="s">
        <v>458</v>
      </c>
      <c r="B1965" s="6" t="s">
        <v>2718</v>
      </c>
      <c r="D1965" t="str">
        <f t="shared" si="30"/>
        <v>W Dam PP Phase II (CP-117)</v>
      </c>
      <c r="E1965">
        <v>22624.38</v>
      </c>
      <c r="F1965">
        <v>20230.240000000002</v>
      </c>
      <c r="G1965">
        <v>3570.04</v>
      </c>
      <c r="H1965">
        <v>23800.28</v>
      </c>
    </row>
    <row r="1966" spans="1:8" hidden="1" x14ac:dyDescent="0.3">
      <c r="A1966" s="6" t="s">
        <v>458</v>
      </c>
      <c r="B1966" s="6" t="s">
        <v>2719</v>
      </c>
      <c r="D1966" t="str">
        <f t="shared" si="30"/>
        <v>W Dam PP Phase II (CP-117)</v>
      </c>
      <c r="E1966">
        <v>110389.94289999999</v>
      </c>
      <c r="F1966">
        <v>0</v>
      </c>
      <c r="G1966">
        <v>17386.419999999998</v>
      </c>
      <c r="H1966">
        <v>22905.919999999998</v>
      </c>
    </row>
    <row r="1967" spans="1:8" hidden="1" x14ac:dyDescent="0.3">
      <c r="A1967" s="6" t="s">
        <v>458</v>
      </c>
      <c r="B1967" s="6" t="s">
        <v>2720</v>
      </c>
      <c r="D1967" t="str">
        <f t="shared" si="30"/>
        <v>W Dam PP Phase II (CP-117)</v>
      </c>
      <c r="E1967">
        <v>39462.142899999999</v>
      </c>
      <c r="F1967">
        <v>32694.3</v>
      </c>
      <c r="G1967">
        <v>6215.29</v>
      </c>
      <c r="H1967">
        <v>41435.25</v>
      </c>
    </row>
    <row r="1968" spans="1:8" hidden="1" x14ac:dyDescent="0.3">
      <c r="A1968" s="6" t="s">
        <v>456</v>
      </c>
      <c r="B1968" s="6" t="s">
        <v>2721</v>
      </c>
      <c r="D1968" t="str">
        <f t="shared" si="30"/>
        <v>Al-Shabab PP Phase II (CP-117)</v>
      </c>
      <c r="E1968">
        <v>145473.04</v>
      </c>
      <c r="F1968">
        <v>141684.68</v>
      </c>
      <c r="G1968">
        <v>25003.18</v>
      </c>
      <c r="H1968">
        <v>166687.85999999999</v>
      </c>
    </row>
    <row r="1969" spans="1:8" hidden="1" x14ac:dyDescent="0.3">
      <c r="A1969" s="6" t="s">
        <v>458</v>
      </c>
      <c r="B1969" s="6" t="s">
        <v>2722</v>
      </c>
      <c r="D1969" t="str">
        <f t="shared" si="30"/>
        <v>W Dam PP Phase II (CP-117)</v>
      </c>
      <c r="E1969">
        <v>527399.68000000005</v>
      </c>
      <c r="F1969">
        <v>513665.31</v>
      </c>
      <c r="G1969">
        <v>90646.82</v>
      </c>
      <c r="H1969">
        <v>604312.13</v>
      </c>
    </row>
    <row r="1970" spans="1:8" hidden="1" x14ac:dyDescent="0.3">
      <c r="A1970" s="6" t="s">
        <v>458</v>
      </c>
      <c r="B1970" s="6" t="s">
        <v>2723</v>
      </c>
      <c r="D1970" t="str">
        <f t="shared" si="30"/>
        <v>W Dam PP Phase II (CP-117)</v>
      </c>
      <c r="E1970">
        <v>134475.89000000001</v>
      </c>
      <c r="F1970">
        <v>120245.49</v>
      </c>
      <c r="G1970">
        <v>21219.79</v>
      </c>
      <c r="H1970">
        <v>141465.28</v>
      </c>
    </row>
    <row r="1971" spans="1:8" hidden="1" x14ac:dyDescent="0.3">
      <c r="A1971" s="6" t="s">
        <v>456</v>
      </c>
      <c r="B1971" s="6" t="s">
        <v>2724</v>
      </c>
      <c r="D1971" t="str">
        <f t="shared" si="30"/>
        <v>Al-Shabab PP Phase II (CP-117)</v>
      </c>
      <c r="E1971">
        <v>1027130.92</v>
      </c>
      <c r="F1971">
        <v>0</v>
      </c>
      <c r="G1971">
        <v>0</v>
      </c>
      <c r="H1971">
        <v>1078487.466</v>
      </c>
    </row>
    <row r="1972" spans="1:8" hidden="1" x14ac:dyDescent="0.3">
      <c r="A1972" s="6" t="s">
        <v>456</v>
      </c>
      <c r="B1972" s="6" t="s">
        <v>2725</v>
      </c>
      <c r="D1972" t="str">
        <f t="shared" si="30"/>
        <v>Al-Shabab PP Phase II (CP-117)</v>
      </c>
      <c r="E1972">
        <v>102943.42</v>
      </c>
      <c r="F1972">
        <v>108090.591</v>
      </c>
      <c r="G1972">
        <v>0</v>
      </c>
      <c r="H1972">
        <v>108090.591</v>
      </c>
    </row>
    <row r="1973" spans="1:8" hidden="1" x14ac:dyDescent="0.3">
      <c r="A1973" s="6" t="s">
        <v>475</v>
      </c>
      <c r="B1973" s="6" t="s">
        <v>2726</v>
      </c>
      <c r="D1973" t="str">
        <f t="shared" si="30"/>
        <v>Suez Gulf Substation</v>
      </c>
      <c r="E1973">
        <v>411301.55239999999</v>
      </c>
      <c r="F1973">
        <v>0</v>
      </c>
      <c r="G1973">
        <v>0</v>
      </c>
      <c r="H1973">
        <v>0</v>
      </c>
    </row>
    <row r="1974" spans="1:8" hidden="1" x14ac:dyDescent="0.3">
      <c r="A1974" s="6" t="s">
        <v>475</v>
      </c>
      <c r="B1974" s="6" t="s">
        <v>2727</v>
      </c>
      <c r="D1974" t="str">
        <f t="shared" si="30"/>
        <v>Suez Gulf Substation</v>
      </c>
      <c r="E1974">
        <v>221233.4</v>
      </c>
      <c r="F1974">
        <v>209065.56</v>
      </c>
      <c r="G1974">
        <v>23229.51</v>
      </c>
      <c r="H1974">
        <v>232295.06999999998</v>
      </c>
    </row>
    <row r="1975" spans="1:8" hidden="1" x14ac:dyDescent="0.3">
      <c r="A1975" s="6" t="s">
        <v>475</v>
      </c>
      <c r="B1975" s="6" t="s">
        <v>2728</v>
      </c>
      <c r="C1975" s="6">
        <v>1</v>
      </c>
      <c r="D1975" t="str">
        <f t="shared" si="30"/>
        <v>Suez Gulf Substation1</v>
      </c>
      <c r="E1975">
        <v>463979.72379999998</v>
      </c>
      <c r="F1975">
        <v>438460.84</v>
      </c>
      <c r="G1975">
        <v>48717.87</v>
      </c>
      <c r="H1975">
        <v>487178.71</v>
      </c>
    </row>
    <row r="1976" spans="1:8" hidden="1" x14ac:dyDescent="0.3">
      <c r="A1976" s="6" t="s">
        <v>475</v>
      </c>
      <c r="B1976" s="6" t="s">
        <v>2729</v>
      </c>
      <c r="D1976" t="str">
        <f t="shared" si="30"/>
        <v>Suez Gulf Substation</v>
      </c>
      <c r="E1976">
        <v>342296.42</v>
      </c>
      <c r="F1976">
        <v>0</v>
      </c>
      <c r="G1976">
        <v>0</v>
      </c>
      <c r="H1976">
        <v>342296.42</v>
      </c>
    </row>
    <row r="1977" spans="1:8" hidden="1" x14ac:dyDescent="0.3">
      <c r="A1977" s="6" t="s">
        <v>488</v>
      </c>
      <c r="B1977" s="6" t="s">
        <v>2730</v>
      </c>
      <c r="C1977" s="6">
        <v>62</v>
      </c>
      <c r="D1977" t="str">
        <f t="shared" si="30"/>
        <v>Siemens 6x500/220 KV GIS-MOU62</v>
      </c>
      <c r="E1977">
        <v>3244052.91</v>
      </c>
      <c r="F1977">
        <v>2346747.88</v>
      </c>
      <c r="G1977">
        <v>486607.94</v>
      </c>
      <c r="H1977">
        <v>2833355.82</v>
      </c>
    </row>
    <row r="1978" spans="1:8" hidden="1" x14ac:dyDescent="0.3">
      <c r="A1978" s="6" t="s">
        <v>493</v>
      </c>
      <c r="B1978" s="6" t="s">
        <v>2731</v>
      </c>
      <c r="C1978" s="6">
        <v>28</v>
      </c>
      <c r="D1978" t="str">
        <f t="shared" si="30"/>
        <v>Damac 2x60/22 KV S/S28</v>
      </c>
      <c r="E1978">
        <v>1604314.25</v>
      </c>
      <c r="F1978">
        <v>1134949.53</v>
      </c>
      <c r="G1978">
        <v>240647.15</v>
      </c>
      <c r="H1978">
        <v>1375596.68</v>
      </c>
    </row>
    <row r="1979" spans="1:8" hidden="1" x14ac:dyDescent="0.3">
      <c r="A1979" s="6" t="s">
        <v>2676</v>
      </c>
      <c r="B1979" s="6" t="s">
        <v>2732</v>
      </c>
      <c r="D1979" t="str">
        <f t="shared" si="30"/>
        <v>Abu Qir PP (CP-117)</v>
      </c>
      <c r="E1979">
        <v>139632.24</v>
      </c>
      <c r="F1979">
        <v>139632.24</v>
      </c>
      <c r="G1979">
        <v>0</v>
      </c>
      <c r="H1979">
        <v>139632.24</v>
      </c>
    </row>
    <row r="1980" spans="1:8" hidden="1" x14ac:dyDescent="0.3">
      <c r="A1980" s="6" t="s">
        <v>500</v>
      </c>
      <c r="B1980" s="6" t="s">
        <v>2733</v>
      </c>
      <c r="D1980" t="str">
        <f t="shared" si="30"/>
        <v>South Helwan PP (CP-117)</v>
      </c>
      <c r="E1980">
        <v>45702.85</v>
      </c>
      <c r="F1980">
        <v>49249.599999999999</v>
      </c>
      <c r="G1980">
        <v>0</v>
      </c>
      <c r="H1980">
        <v>49249.599999999999</v>
      </c>
    </row>
    <row r="1981" spans="1:8" hidden="1" x14ac:dyDescent="0.3">
      <c r="A1981" s="6" t="s">
        <v>500</v>
      </c>
      <c r="B1981" s="6" t="s">
        <v>2734</v>
      </c>
      <c r="D1981" t="str">
        <f t="shared" si="30"/>
        <v>South Helwan PP (CP-117)</v>
      </c>
      <c r="E1981">
        <v>118200.5048</v>
      </c>
      <c r="F1981">
        <v>122787.84</v>
      </c>
      <c r="G1981">
        <v>0</v>
      </c>
      <c r="H1981">
        <v>124110.52</v>
      </c>
    </row>
    <row r="1982" spans="1:8" hidden="1" x14ac:dyDescent="0.3">
      <c r="A1982" s="6" t="s">
        <v>506</v>
      </c>
      <c r="B1982" s="6" t="s">
        <v>2735</v>
      </c>
      <c r="C1982" s="6">
        <v>7</v>
      </c>
      <c r="D1982" t="str">
        <f t="shared" si="30"/>
        <v>New Capital7</v>
      </c>
      <c r="E1982">
        <v>2859185.0400000005</v>
      </c>
      <c r="F1982">
        <v>2075681.5</v>
      </c>
      <c r="G1982">
        <v>300214.43</v>
      </c>
      <c r="H1982">
        <v>2375895.9300000002</v>
      </c>
    </row>
    <row r="1983" spans="1:8" hidden="1" x14ac:dyDescent="0.3">
      <c r="A1983" s="6" t="s">
        <v>2452</v>
      </c>
      <c r="B1983" s="6" t="s">
        <v>2736</v>
      </c>
      <c r="D1983" t="str">
        <f t="shared" si="30"/>
        <v>Giza North PP Phase3(CP-117)</v>
      </c>
      <c r="E1983">
        <v>73108.761899999998</v>
      </c>
      <c r="F1983">
        <v>65249.57</v>
      </c>
      <c r="G1983">
        <v>11514.63</v>
      </c>
      <c r="H1983">
        <v>76764.2</v>
      </c>
    </row>
    <row r="1984" spans="1:8" hidden="1" x14ac:dyDescent="0.3">
      <c r="A1984" s="6" t="s">
        <v>456</v>
      </c>
      <c r="B1984" s="6" t="s">
        <v>2737</v>
      </c>
      <c r="D1984" t="str">
        <f t="shared" si="30"/>
        <v>Al-Shabab PP Phase II (CP-117)</v>
      </c>
      <c r="E1984">
        <v>99981.77</v>
      </c>
      <c r="F1984">
        <v>89401.58</v>
      </c>
      <c r="G1984">
        <v>15776.75</v>
      </c>
      <c r="H1984">
        <v>105178.33</v>
      </c>
    </row>
    <row r="1985" spans="1:8" hidden="1" x14ac:dyDescent="0.3">
      <c r="A1985" s="6" t="s">
        <v>519</v>
      </c>
      <c r="B1985" s="6" t="s">
        <v>2738</v>
      </c>
      <c r="C1985" s="6">
        <v>13</v>
      </c>
      <c r="D1985" t="str">
        <f t="shared" si="30"/>
        <v>Tamey El-amdeed Substation13</v>
      </c>
      <c r="E1985">
        <v>5917379.6399999997</v>
      </c>
      <c r="F1985">
        <v>4378250.6500000004</v>
      </c>
      <c r="G1985">
        <v>887606.95</v>
      </c>
      <c r="H1985">
        <v>5265857.5999999996</v>
      </c>
    </row>
    <row r="1986" spans="1:8" hidden="1" x14ac:dyDescent="0.3">
      <c r="A1986" s="6" t="s">
        <v>519</v>
      </c>
      <c r="B1986" s="6" t="s">
        <v>2739</v>
      </c>
      <c r="C1986" s="6">
        <v>7</v>
      </c>
      <c r="D1986" t="str">
        <f t="shared" si="30"/>
        <v>Tamey El-amdeed Substation7</v>
      </c>
      <c r="E1986">
        <v>695625</v>
      </c>
      <c r="F1986">
        <v>514762.5</v>
      </c>
      <c r="G1986">
        <v>104343.75</v>
      </c>
      <c r="H1986">
        <v>619106.25</v>
      </c>
    </row>
    <row r="1987" spans="1:8" hidden="1" x14ac:dyDescent="0.3">
      <c r="A1987" s="6" t="s">
        <v>516</v>
      </c>
      <c r="B1987" s="6" t="s">
        <v>2740</v>
      </c>
      <c r="D1987" t="str">
        <f t="shared" ref="D1987:D2050" si="31">A1987&amp;C1987</f>
        <v>Ismailiya East Substation</v>
      </c>
      <c r="E1987">
        <v>831250</v>
      </c>
      <c r="F1987">
        <v>615125</v>
      </c>
      <c r="G1987">
        <v>124687.5</v>
      </c>
      <c r="H1987">
        <v>739812.5</v>
      </c>
    </row>
    <row r="1988" spans="1:8" hidden="1" x14ac:dyDescent="0.3">
      <c r="A1988" s="6" t="s">
        <v>519</v>
      </c>
      <c r="B1988" s="6" t="s">
        <v>2741</v>
      </c>
      <c r="D1988" t="str">
        <f t="shared" si="31"/>
        <v>Tamey El-amdeed Substation</v>
      </c>
      <c r="E1988">
        <v>875000</v>
      </c>
      <c r="F1988">
        <v>644613.98</v>
      </c>
      <c r="G1988">
        <v>131250</v>
      </c>
      <c r="H1988">
        <v>775863.98</v>
      </c>
    </row>
    <row r="1989" spans="1:8" hidden="1" x14ac:dyDescent="0.3">
      <c r="A1989" s="6" t="s">
        <v>524</v>
      </c>
      <c r="B1989" s="6" t="s">
        <v>2742</v>
      </c>
      <c r="C1989" s="6">
        <v>8</v>
      </c>
      <c r="D1989" t="str">
        <f t="shared" si="31"/>
        <v>Beni Suef Substation R618</v>
      </c>
      <c r="E1989">
        <v>190312</v>
      </c>
      <c r="F1989">
        <v>140830.88</v>
      </c>
      <c r="G1989">
        <v>28546.799999999999</v>
      </c>
      <c r="H1989">
        <v>169377.68</v>
      </c>
    </row>
    <row r="1990" spans="1:8" hidden="1" x14ac:dyDescent="0.3">
      <c r="A1990" s="6" t="s">
        <v>524</v>
      </c>
      <c r="B1990" s="6" t="s">
        <v>2743</v>
      </c>
      <c r="C1990" s="6">
        <v>4</v>
      </c>
      <c r="D1990" t="str">
        <f t="shared" si="31"/>
        <v>Beni Suef Substation R614</v>
      </c>
      <c r="E1990">
        <v>695625</v>
      </c>
      <c r="F1990">
        <v>518240.62</v>
      </c>
      <c r="G1990">
        <v>104343.75</v>
      </c>
      <c r="H1990">
        <v>622584.37</v>
      </c>
    </row>
    <row r="1991" spans="1:8" hidden="1" x14ac:dyDescent="0.3">
      <c r="A1991" s="6" t="s">
        <v>516</v>
      </c>
      <c r="B1991" s="6" t="s">
        <v>2744</v>
      </c>
      <c r="C1991" s="6">
        <v>8</v>
      </c>
      <c r="D1991" t="str">
        <f t="shared" si="31"/>
        <v>Ismailiya East Substation8</v>
      </c>
      <c r="E1991">
        <v>2301280</v>
      </c>
      <c r="F1991">
        <v>1714453.6</v>
      </c>
      <c r="G1991">
        <v>345192</v>
      </c>
      <c r="H1991">
        <v>2059645.6</v>
      </c>
    </row>
    <row r="1992" spans="1:8" hidden="1" x14ac:dyDescent="0.3">
      <c r="A1992" s="6" t="s">
        <v>516</v>
      </c>
      <c r="B1992" s="6" t="s">
        <v>2745</v>
      </c>
      <c r="C1992" s="6">
        <v>7</v>
      </c>
      <c r="D1992" t="str">
        <f t="shared" si="31"/>
        <v>Ismailiya East Substation7</v>
      </c>
      <c r="E1992">
        <v>3492730</v>
      </c>
      <c r="F1992">
        <v>2602083.85</v>
      </c>
      <c r="G1992">
        <v>523909.5</v>
      </c>
      <c r="H1992">
        <v>3125993.35</v>
      </c>
    </row>
    <row r="1993" spans="1:8" hidden="1" x14ac:dyDescent="0.3">
      <c r="A1993" s="6" t="s">
        <v>519</v>
      </c>
      <c r="B1993" s="6" t="s">
        <v>2746</v>
      </c>
      <c r="C1993" s="6">
        <v>2</v>
      </c>
      <c r="D1993" t="str">
        <f t="shared" si="31"/>
        <v>Tamey El-amdeed Substation2</v>
      </c>
      <c r="E1993">
        <v>212655</v>
      </c>
      <c r="F1993">
        <v>158427.97</v>
      </c>
      <c r="G1993">
        <v>31898.25</v>
      </c>
      <c r="H1993">
        <v>190326.22</v>
      </c>
    </row>
    <row r="1994" spans="1:8" hidden="1" x14ac:dyDescent="0.3">
      <c r="A1994" s="6" t="s">
        <v>519</v>
      </c>
      <c r="B1994" s="6" t="s">
        <v>2747</v>
      </c>
      <c r="C1994" s="6">
        <v>1</v>
      </c>
      <c r="D1994" t="str">
        <f t="shared" si="31"/>
        <v>Tamey El-amdeed Substation1</v>
      </c>
      <c r="E1994">
        <v>3278673.89</v>
      </c>
      <c r="F1994">
        <v>2770479.44</v>
      </c>
      <c r="G1994">
        <v>491801.08</v>
      </c>
      <c r="H1994">
        <v>3262280.52</v>
      </c>
    </row>
    <row r="1995" spans="1:8" hidden="1" x14ac:dyDescent="0.3">
      <c r="A1995" s="6" t="s">
        <v>532</v>
      </c>
      <c r="B1995" s="6" t="s">
        <v>2748</v>
      </c>
      <c r="C1995" s="6">
        <v>3</v>
      </c>
      <c r="D1995" t="str">
        <f t="shared" si="31"/>
        <v>Al Mostathmreen GIS Substation3</v>
      </c>
      <c r="E1995">
        <v>3098157.44</v>
      </c>
      <c r="F1995">
        <v>2246164.14</v>
      </c>
      <c r="G1995">
        <v>464723.62</v>
      </c>
      <c r="H1995">
        <v>2710887.76</v>
      </c>
    </row>
    <row r="1996" spans="1:8" hidden="1" x14ac:dyDescent="0.3">
      <c r="A1996" s="6" t="s">
        <v>524</v>
      </c>
      <c r="B1996" s="6" t="s">
        <v>2749</v>
      </c>
      <c r="C1996" s="6">
        <v>2</v>
      </c>
      <c r="D1996" t="str">
        <f t="shared" si="31"/>
        <v>Beni Suef Substation R612</v>
      </c>
      <c r="E1996">
        <v>1478750</v>
      </c>
      <c r="F1996">
        <v>1101668.75</v>
      </c>
      <c r="G1996">
        <v>221812.5</v>
      </c>
      <c r="H1996">
        <v>1323481.25</v>
      </c>
    </row>
    <row r="1997" spans="1:8" hidden="1" x14ac:dyDescent="0.3">
      <c r="A1997" s="6" t="s">
        <v>524</v>
      </c>
      <c r="B1997" s="6" t="s">
        <v>2750</v>
      </c>
      <c r="D1997" t="str">
        <f t="shared" si="31"/>
        <v>Beni Suef Substation R61</v>
      </c>
      <c r="E1997">
        <v>2694612.34</v>
      </c>
      <c r="F1997">
        <v>1953593.95</v>
      </c>
      <c r="G1997">
        <v>404191.85</v>
      </c>
      <c r="H1997">
        <v>2357785.7999999998</v>
      </c>
    </row>
    <row r="1998" spans="1:8" hidden="1" x14ac:dyDescent="0.3">
      <c r="A1998" s="6" t="s">
        <v>532</v>
      </c>
      <c r="B1998" s="6" t="s">
        <v>2751</v>
      </c>
      <c r="D1998" t="str">
        <f t="shared" si="31"/>
        <v>Al Mostathmreen GIS Substation</v>
      </c>
      <c r="E1998">
        <v>914791.17</v>
      </c>
      <c r="F1998">
        <v>663223.59</v>
      </c>
      <c r="G1998">
        <v>137218.68</v>
      </c>
      <c r="H1998">
        <v>800442.27</v>
      </c>
    </row>
    <row r="1999" spans="1:8" hidden="1" x14ac:dyDescent="0.3">
      <c r="A1999" s="6" t="s">
        <v>516</v>
      </c>
      <c r="B1999" s="6" t="s">
        <v>2752</v>
      </c>
      <c r="D1999" t="str">
        <f t="shared" si="31"/>
        <v>Ismailiya East Substation</v>
      </c>
      <c r="E1999">
        <v>5141665.53</v>
      </c>
      <c r="F1999">
        <v>3830540.82</v>
      </c>
      <c r="G1999">
        <v>771249.83</v>
      </c>
      <c r="H1999">
        <v>4601790.6500000004</v>
      </c>
    </row>
    <row r="2000" spans="1:8" hidden="1" x14ac:dyDescent="0.3">
      <c r="A2000" s="6" t="s">
        <v>532</v>
      </c>
      <c r="B2000" s="6" t="s">
        <v>2753</v>
      </c>
      <c r="D2000" t="str">
        <f t="shared" si="31"/>
        <v>Al Mostathmreen GIS Substation</v>
      </c>
      <c r="E2000">
        <v>1388170.54</v>
      </c>
      <c r="F2000">
        <v>1006423.65</v>
      </c>
      <c r="G2000">
        <v>208225.58</v>
      </c>
      <c r="H2000">
        <v>1214649.23</v>
      </c>
    </row>
    <row r="2001" spans="1:8" hidden="1" x14ac:dyDescent="0.3">
      <c r="A2001" s="6" t="s">
        <v>532</v>
      </c>
      <c r="B2001" s="6" t="s">
        <v>2754</v>
      </c>
      <c r="D2001" t="str">
        <f t="shared" si="31"/>
        <v>Al Mostathmreen GIS Substation</v>
      </c>
      <c r="E2001">
        <v>242226</v>
      </c>
      <c r="F2001">
        <v>180458.14</v>
      </c>
      <c r="G2001">
        <v>36334.04</v>
      </c>
      <c r="H2001">
        <v>216792.18</v>
      </c>
    </row>
    <row r="2002" spans="1:8" hidden="1" x14ac:dyDescent="0.3">
      <c r="A2002" s="6" t="s">
        <v>532</v>
      </c>
      <c r="B2002" s="6" t="s">
        <v>2755</v>
      </c>
      <c r="D2002" t="str">
        <f t="shared" si="31"/>
        <v>Al Mostathmreen GIS Substation</v>
      </c>
      <c r="E2002">
        <v>275602</v>
      </c>
      <c r="F2002">
        <v>205323.36</v>
      </c>
      <c r="G2002">
        <v>41340.379999999997</v>
      </c>
      <c r="H2002">
        <v>246663.74</v>
      </c>
    </row>
    <row r="2003" spans="1:8" hidden="1" x14ac:dyDescent="0.3">
      <c r="A2003" s="6" t="s">
        <v>458</v>
      </c>
      <c r="B2003" s="6" t="s">
        <v>2756</v>
      </c>
      <c r="D2003" t="str">
        <f t="shared" si="31"/>
        <v>W Dam PP Phase II (CP-117)</v>
      </c>
      <c r="E2003">
        <v>261592.5</v>
      </c>
      <c r="F2003">
        <v>233910.46</v>
      </c>
      <c r="G2003">
        <v>41278.32</v>
      </c>
      <c r="H2003">
        <v>275188.78000000003</v>
      </c>
    </row>
    <row r="2004" spans="1:8" hidden="1" x14ac:dyDescent="0.3">
      <c r="A2004" s="6" t="s">
        <v>458</v>
      </c>
      <c r="B2004" s="6" t="s">
        <v>2757</v>
      </c>
      <c r="D2004" t="str">
        <f t="shared" si="31"/>
        <v>W Dam PP Phase II (CP-117)</v>
      </c>
      <c r="E2004">
        <v>139787.82860000001</v>
      </c>
      <c r="F2004">
        <v>0</v>
      </c>
      <c r="G2004">
        <v>0</v>
      </c>
      <c r="H2004">
        <v>146777.22</v>
      </c>
    </row>
    <row r="2005" spans="1:8" hidden="1" x14ac:dyDescent="0.3">
      <c r="A2005" s="6" t="s">
        <v>511</v>
      </c>
      <c r="B2005" s="6" t="s">
        <v>2758</v>
      </c>
      <c r="C2005" s="6">
        <v>12</v>
      </c>
      <c r="D2005" t="str">
        <f t="shared" si="31"/>
        <v>Berket Ghelion12</v>
      </c>
      <c r="E2005">
        <v>5871600.8899999997</v>
      </c>
      <c r="F2005">
        <v>3507993.24</v>
      </c>
      <c r="G2005">
        <v>1467900.23</v>
      </c>
      <c r="H2005">
        <v>4975893.47</v>
      </c>
    </row>
    <row r="2006" spans="1:8" hidden="1" x14ac:dyDescent="0.3">
      <c r="A2006" s="6" t="s">
        <v>1331</v>
      </c>
      <c r="B2006" s="6" t="s">
        <v>2759</v>
      </c>
      <c r="D2006" t="str">
        <f t="shared" si="31"/>
        <v>Ain-Sokhna PP (CP-117)</v>
      </c>
      <c r="E2006">
        <v>556064.6</v>
      </c>
      <c r="F2006">
        <v>529860</v>
      </c>
      <c r="G2006">
        <v>0</v>
      </c>
      <c r="H2006">
        <v>529860</v>
      </c>
    </row>
    <row r="2007" spans="1:8" hidden="1" x14ac:dyDescent="0.3">
      <c r="A2007" s="6" t="s">
        <v>8</v>
      </c>
      <c r="B2007" s="6" t="s">
        <v>2760</v>
      </c>
      <c r="D2007" t="str">
        <f t="shared" si="31"/>
        <v>Sodic Club House</v>
      </c>
      <c r="E2007">
        <v>2166022</v>
      </c>
      <c r="F2007">
        <v>1675962.94</v>
      </c>
      <c r="G2007">
        <v>426600.33</v>
      </c>
      <c r="H2007">
        <v>2102563.27</v>
      </c>
    </row>
    <row r="2008" spans="1:8" hidden="1" x14ac:dyDescent="0.3">
      <c r="A2008" s="6" t="s">
        <v>511</v>
      </c>
      <c r="B2008" s="6" t="s">
        <v>2761</v>
      </c>
      <c r="C2008" s="6">
        <v>17</v>
      </c>
      <c r="D2008" t="str">
        <f t="shared" si="31"/>
        <v>Berket Ghelion17</v>
      </c>
      <c r="E2008">
        <v>1830141</v>
      </c>
      <c r="F2008">
        <v>1093088.28</v>
      </c>
      <c r="G2008">
        <v>457535.25</v>
      </c>
      <c r="H2008">
        <v>1550623.53</v>
      </c>
    </row>
    <row r="2009" spans="1:8" hidden="1" x14ac:dyDescent="0.3">
      <c r="A2009" s="6" t="s">
        <v>567</v>
      </c>
      <c r="B2009" s="6" t="s">
        <v>2762</v>
      </c>
      <c r="D2009" t="str">
        <f t="shared" si="31"/>
        <v>Kayan 3 New Cairo Capital City</v>
      </c>
      <c r="E2009">
        <v>58640899.200000003</v>
      </c>
      <c r="F2009">
        <v>50223564.950000003</v>
      </c>
      <c r="G2009">
        <v>0</v>
      </c>
      <c r="H2009">
        <v>53223564.950000003</v>
      </c>
    </row>
    <row r="2010" spans="1:8" hidden="1" x14ac:dyDescent="0.3">
      <c r="A2010" s="6" t="s">
        <v>370</v>
      </c>
      <c r="B2010" s="6" t="s">
        <v>2763</v>
      </c>
      <c r="D2010" t="str">
        <f t="shared" si="31"/>
        <v>New Giza 2</v>
      </c>
      <c r="E2010">
        <v>2116618</v>
      </c>
      <c r="F2010">
        <v>9060571.8900000006</v>
      </c>
      <c r="G2010">
        <v>444489.89</v>
      </c>
      <c r="H2010">
        <v>9505061.7799999993</v>
      </c>
    </row>
    <row r="2011" spans="1:8" hidden="1" x14ac:dyDescent="0.3">
      <c r="A2011" s="6" t="s">
        <v>370</v>
      </c>
      <c r="B2011" s="6" t="s">
        <v>2764</v>
      </c>
      <c r="D2011" t="str">
        <f t="shared" si="31"/>
        <v>New Giza 2</v>
      </c>
      <c r="E2011">
        <v>3256456</v>
      </c>
      <c r="F2011">
        <v>2470878.11</v>
      </c>
      <c r="G2011">
        <v>683855.77</v>
      </c>
      <c r="H2011">
        <v>3154733.8800000004</v>
      </c>
    </row>
    <row r="2012" spans="1:8" hidden="1" x14ac:dyDescent="0.3">
      <c r="A2012" s="6" t="s">
        <v>431</v>
      </c>
      <c r="B2012" s="6" t="s">
        <v>2765</v>
      </c>
      <c r="D2012" t="str">
        <f t="shared" si="31"/>
        <v>EMAAR-PKG#53-UPTOWN</v>
      </c>
      <c r="E2012">
        <v>7192945</v>
      </c>
      <c r="F2012">
        <v>5904345.4700000007</v>
      </c>
      <c r="G2012">
        <v>1122160.67</v>
      </c>
      <c r="H2012">
        <v>7026506.1399999997</v>
      </c>
    </row>
    <row r="2013" spans="1:8" hidden="1" x14ac:dyDescent="0.3">
      <c r="A2013" s="6" t="s">
        <v>432</v>
      </c>
      <c r="B2013" s="6" t="s">
        <v>2766</v>
      </c>
      <c r="D2013" t="str">
        <f t="shared" si="31"/>
        <v>EMAAR-PKG#62-UPTOWN</v>
      </c>
      <c r="E2013">
        <v>3222186.5500000003</v>
      </c>
      <c r="F2013">
        <v>2427820.0525000002</v>
      </c>
      <c r="G2013">
        <v>1333040.06</v>
      </c>
      <c r="H2013">
        <v>3760860.1125000003</v>
      </c>
    </row>
    <row r="2014" spans="1:8" hidden="1" x14ac:dyDescent="0.3">
      <c r="A2014" s="6" t="s">
        <v>386</v>
      </c>
      <c r="B2014" s="6" t="s">
        <v>2767</v>
      </c>
      <c r="D2014" t="str">
        <f t="shared" si="31"/>
        <v>EMAAR-PKG#107-MARASSI</v>
      </c>
      <c r="E2014">
        <v>3590048.6</v>
      </c>
      <c r="F2014">
        <v>2773227.83</v>
      </c>
      <c r="G2014">
        <v>424438.28</v>
      </c>
      <c r="H2014">
        <v>3197666.11</v>
      </c>
    </row>
    <row r="2015" spans="1:8" hidden="1" x14ac:dyDescent="0.3">
      <c r="A2015" s="6" t="s">
        <v>2452</v>
      </c>
      <c r="B2015" s="6" t="s">
        <v>2768</v>
      </c>
      <c r="D2015" t="str">
        <f t="shared" si="31"/>
        <v>Giza North PP Phase3(CP-117)</v>
      </c>
      <c r="E2015">
        <v>342624.26669999998</v>
      </c>
      <c r="F2015">
        <v>0</v>
      </c>
      <c r="G2015">
        <v>0</v>
      </c>
      <c r="H2015">
        <v>359755.48</v>
      </c>
    </row>
    <row r="2016" spans="1:8" hidden="1" x14ac:dyDescent="0.3">
      <c r="A2016" s="6" t="s">
        <v>2452</v>
      </c>
      <c r="B2016" s="6" t="s">
        <v>2769</v>
      </c>
      <c r="D2016" t="str">
        <f t="shared" si="31"/>
        <v>Giza North PP Phase3(CP-117)</v>
      </c>
      <c r="E2016">
        <v>408653.17139999999</v>
      </c>
      <c r="F2016">
        <v>364722.96</v>
      </c>
      <c r="G2016">
        <v>0</v>
      </c>
      <c r="H2016">
        <v>364722.96</v>
      </c>
    </row>
    <row r="2017" spans="1:8" hidden="1" x14ac:dyDescent="0.3">
      <c r="A2017" s="6" t="s">
        <v>569</v>
      </c>
      <c r="B2017" s="6" t="s">
        <v>2770</v>
      </c>
      <c r="D2017" t="str">
        <f t="shared" si="31"/>
        <v>Giza North PP Ph I,II (CP-117)</v>
      </c>
      <c r="E2017">
        <v>446737.6286</v>
      </c>
      <c r="F2017">
        <v>469074.51</v>
      </c>
      <c r="G2017">
        <v>0</v>
      </c>
      <c r="H2017">
        <v>469074.51</v>
      </c>
    </row>
    <row r="2018" spans="1:8" hidden="1" x14ac:dyDescent="0.3">
      <c r="A2018" s="6" t="s">
        <v>559</v>
      </c>
      <c r="B2018" s="6" t="s">
        <v>2771</v>
      </c>
      <c r="C2018" s="6">
        <v>15</v>
      </c>
      <c r="D2018" t="str">
        <f t="shared" si="31"/>
        <v>Beni Seuf - 35815</v>
      </c>
      <c r="E2018">
        <v>61546180.299999997</v>
      </c>
      <c r="F2018">
        <v>0</v>
      </c>
      <c r="G2018">
        <v>10584954.050000001</v>
      </c>
      <c r="H2018">
        <v>10584954.050000001</v>
      </c>
    </row>
    <row r="2019" spans="1:8" hidden="1" x14ac:dyDescent="0.3">
      <c r="A2019" s="6" t="s">
        <v>559</v>
      </c>
      <c r="B2019" s="6" t="s">
        <v>2772</v>
      </c>
      <c r="C2019" s="6">
        <v>4</v>
      </c>
      <c r="D2019" t="str">
        <f t="shared" si="31"/>
        <v>Beni Seuf - 3584</v>
      </c>
      <c r="E2019">
        <v>10937952</v>
      </c>
      <c r="F2019">
        <v>0</v>
      </c>
      <c r="G2019">
        <v>1911218.05</v>
      </c>
      <c r="H2019">
        <v>1911218.05</v>
      </c>
    </row>
    <row r="2020" spans="1:8" hidden="1" x14ac:dyDescent="0.3">
      <c r="A2020" s="6" t="s">
        <v>559</v>
      </c>
      <c r="B2020" s="6" t="s">
        <v>2773</v>
      </c>
      <c r="C2020" s="6">
        <v>3</v>
      </c>
      <c r="D2020" t="str">
        <f t="shared" si="31"/>
        <v>Beni Seuf - 3583</v>
      </c>
      <c r="E2020">
        <v>5651862.0499999998</v>
      </c>
      <c r="F2020">
        <v>0</v>
      </c>
      <c r="G2020">
        <v>981389.96</v>
      </c>
      <c r="H2020">
        <v>981389.96</v>
      </c>
    </row>
    <row r="2021" spans="1:8" hidden="1" x14ac:dyDescent="0.3">
      <c r="A2021" s="6" t="s">
        <v>559</v>
      </c>
      <c r="B2021" s="6" t="s">
        <v>2774</v>
      </c>
      <c r="C2021" s="6">
        <v>6</v>
      </c>
      <c r="D2021" t="str">
        <f t="shared" si="31"/>
        <v>Beni Seuf - 3586</v>
      </c>
      <c r="E2021">
        <v>15856660.9</v>
      </c>
      <c r="F2021">
        <v>11039533.300000001</v>
      </c>
      <c r="G2021">
        <v>2724048.45</v>
      </c>
      <c r="H2021">
        <v>13763581.75</v>
      </c>
    </row>
    <row r="2022" spans="1:8" hidden="1" x14ac:dyDescent="0.3">
      <c r="A2022" s="6" t="s">
        <v>559</v>
      </c>
      <c r="B2022" s="6" t="s">
        <v>2775</v>
      </c>
      <c r="C2022" s="6">
        <v>2</v>
      </c>
      <c r="D2022" t="str">
        <f t="shared" si="31"/>
        <v>Beni Seuf - 3582</v>
      </c>
      <c r="E2022">
        <v>17413669.91</v>
      </c>
      <c r="F2022">
        <v>12842618.6</v>
      </c>
      <c r="G2022">
        <v>2988821</v>
      </c>
      <c r="H2022">
        <v>15831439.6</v>
      </c>
    </row>
    <row r="2023" spans="1:8" hidden="1" x14ac:dyDescent="0.3">
      <c r="A2023" s="6" t="s">
        <v>559</v>
      </c>
      <c r="B2023" s="6" t="s">
        <v>2776</v>
      </c>
      <c r="C2023" s="6">
        <v>4</v>
      </c>
      <c r="D2023" t="str">
        <f t="shared" si="31"/>
        <v>Beni Seuf - 3584</v>
      </c>
      <c r="E2023">
        <v>92797520.75</v>
      </c>
      <c r="F2023">
        <v>73223007.769999996</v>
      </c>
      <c r="G2023">
        <v>14006063.32</v>
      </c>
      <c r="H2023">
        <v>87229071.090000004</v>
      </c>
    </row>
    <row r="2024" spans="1:8" hidden="1" x14ac:dyDescent="0.3">
      <c r="A2024" s="6" t="s">
        <v>559</v>
      </c>
      <c r="B2024" s="6" t="s">
        <v>2777</v>
      </c>
      <c r="C2024" s="6">
        <v>358</v>
      </c>
      <c r="D2024" t="str">
        <f t="shared" si="31"/>
        <v>Beni Seuf - 358358</v>
      </c>
      <c r="E2024">
        <v>29559860.570000004</v>
      </c>
      <c r="F2024">
        <v>23499501.260000002</v>
      </c>
      <c r="G2024">
        <v>4433979.08</v>
      </c>
      <c r="H2024">
        <v>27933480.34</v>
      </c>
    </row>
    <row r="2025" spans="1:8" hidden="1" x14ac:dyDescent="0.3">
      <c r="A2025" s="6" t="s">
        <v>559</v>
      </c>
      <c r="B2025" s="6" t="s">
        <v>2778</v>
      </c>
      <c r="C2025" s="6">
        <v>1</v>
      </c>
      <c r="D2025" t="str">
        <f t="shared" si="31"/>
        <v>Beni Seuf - 3581</v>
      </c>
      <c r="E2025">
        <v>23236416</v>
      </c>
      <c r="F2025">
        <v>18472950.719999999</v>
      </c>
      <c r="G2025">
        <v>3485462.4</v>
      </c>
      <c r="H2025">
        <v>21958413.120000001</v>
      </c>
    </row>
    <row r="2026" spans="1:8" hidden="1" x14ac:dyDescent="0.3">
      <c r="A2026" s="6" t="s">
        <v>2779</v>
      </c>
      <c r="B2026" s="6" t="s">
        <v>2780</v>
      </c>
      <c r="D2026" t="str">
        <f t="shared" si="31"/>
        <v>Ismalia Bridge</v>
      </c>
      <c r="E2026">
        <v>10499675</v>
      </c>
      <c r="F2026">
        <v>2670207.9500000002</v>
      </c>
      <c r="G2026">
        <v>2500000</v>
      </c>
      <c r="H2026">
        <v>9183028.9499999993</v>
      </c>
    </row>
    <row r="2027" spans="1:8" hidden="1" x14ac:dyDescent="0.3">
      <c r="A2027" s="6" t="s">
        <v>2779</v>
      </c>
      <c r="B2027" s="6" t="s">
        <v>2781</v>
      </c>
      <c r="D2027" t="str">
        <f t="shared" si="31"/>
        <v>Ismalia Bridge</v>
      </c>
      <c r="E2027">
        <v>7011092</v>
      </c>
      <c r="F2027">
        <v>2940613.5</v>
      </c>
      <c r="G2027">
        <v>3300000</v>
      </c>
      <c r="H2027">
        <v>6240613.5</v>
      </c>
    </row>
    <row r="2028" spans="1:8" hidden="1" x14ac:dyDescent="0.3">
      <c r="A2028" s="6" t="s">
        <v>2779</v>
      </c>
      <c r="B2028" s="6" t="s">
        <v>2782</v>
      </c>
      <c r="D2028" t="str">
        <f t="shared" si="31"/>
        <v>Ismalia Bridge</v>
      </c>
      <c r="E2028">
        <v>5631432</v>
      </c>
      <c r="F2028">
        <v>2995087.15</v>
      </c>
      <c r="G2028">
        <v>2000000</v>
      </c>
      <c r="H2028">
        <v>4995087.1500000004</v>
      </c>
    </row>
    <row r="2029" spans="1:8" hidden="1" x14ac:dyDescent="0.3">
      <c r="A2029" s="6" t="s">
        <v>458</v>
      </c>
      <c r="B2029" s="6" t="s">
        <v>2783</v>
      </c>
      <c r="D2029" t="str">
        <f t="shared" si="31"/>
        <v>W Dam PP Phase II (CP-117)</v>
      </c>
      <c r="E2029">
        <v>412796.7524</v>
      </c>
      <c r="F2029">
        <v>143661.13999999998</v>
      </c>
      <c r="G2029">
        <v>65015.49</v>
      </c>
      <c r="H2029">
        <v>208676.63</v>
      </c>
    </row>
    <row r="2030" spans="1:8" hidden="1" x14ac:dyDescent="0.3">
      <c r="A2030" s="6" t="s">
        <v>589</v>
      </c>
      <c r="B2030" s="6" t="s">
        <v>2784</v>
      </c>
      <c r="C2030" s="6">
        <v>5</v>
      </c>
      <c r="D2030" t="str">
        <f t="shared" si="31"/>
        <v>Barwa and Damac 220 OHTL5</v>
      </c>
      <c r="E2030">
        <v>4810035.12</v>
      </c>
      <c r="F2030">
        <v>3595090.15</v>
      </c>
      <c r="G2030">
        <v>721505.3</v>
      </c>
      <c r="H2030">
        <v>4316595.45</v>
      </c>
    </row>
    <row r="2031" spans="1:8" hidden="1" x14ac:dyDescent="0.3">
      <c r="A2031" s="6" t="s">
        <v>589</v>
      </c>
      <c r="B2031" s="6" t="s">
        <v>2785</v>
      </c>
      <c r="C2031" s="6">
        <v>3</v>
      </c>
      <c r="D2031" t="str">
        <f t="shared" si="31"/>
        <v>Barwa and Damac 220 OHTL3</v>
      </c>
      <c r="E2031">
        <v>6591618.7999999998</v>
      </c>
      <c r="F2031">
        <v>4926830.75</v>
      </c>
      <c r="G2031">
        <v>988742.85</v>
      </c>
      <c r="H2031">
        <v>5915573.5999999996</v>
      </c>
    </row>
    <row r="2032" spans="1:8" hidden="1" x14ac:dyDescent="0.3">
      <c r="A2032" s="6" t="s">
        <v>573</v>
      </c>
      <c r="B2032" s="6" t="s">
        <v>2786</v>
      </c>
      <c r="C2032" s="6">
        <v>8</v>
      </c>
      <c r="D2032" t="str">
        <f t="shared" si="31"/>
        <v>K047 FDH JV8</v>
      </c>
      <c r="E2032">
        <v>196177.26</v>
      </c>
      <c r="F2032">
        <v>176559.53</v>
      </c>
      <c r="G2032">
        <v>0</v>
      </c>
      <c r="H2032">
        <v>176559.53</v>
      </c>
    </row>
    <row r="2033" spans="1:8" hidden="1" x14ac:dyDescent="0.3">
      <c r="A2033" s="6" t="s">
        <v>431</v>
      </c>
      <c r="B2033" s="6" t="s">
        <v>2787</v>
      </c>
      <c r="D2033" t="str">
        <f t="shared" si="31"/>
        <v>EMAAR-PKG#53-UPTOWN</v>
      </c>
      <c r="E2033">
        <v>12728277</v>
      </c>
      <c r="F2033">
        <v>9029077.6799999997</v>
      </c>
      <c r="G2033">
        <v>1763984.99</v>
      </c>
      <c r="H2033">
        <v>10793062.67</v>
      </c>
    </row>
    <row r="2034" spans="1:8" hidden="1" x14ac:dyDescent="0.3">
      <c r="A2034" s="6" t="s">
        <v>524</v>
      </c>
      <c r="B2034" s="6" t="s">
        <v>2788</v>
      </c>
      <c r="D2034" t="str">
        <f t="shared" si="31"/>
        <v>Beni Suef Substation R61</v>
      </c>
      <c r="E2034">
        <v>6481496</v>
      </c>
      <c r="F2034">
        <v>1520156.85</v>
      </c>
      <c r="G2034">
        <v>5516775.5599999996</v>
      </c>
      <c r="H2034">
        <v>7036932.4100000001</v>
      </c>
    </row>
    <row r="2035" spans="1:8" hidden="1" x14ac:dyDescent="0.3">
      <c r="A2035" s="6" t="s">
        <v>9</v>
      </c>
      <c r="B2035" s="6" t="s">
        <v>2789</v>
      </c>
      <c r="C2035" s="6">
        <v>43</v>
      </c>
      <c r="D2035" t="str">
        <f t="shared" si="31"/>
        <v>Royal City43</v>
      </c>
      <c r="E2035">
        <v>14387671.43</v>
      </c>
      <c r="F2035">
        <v>0</v>
      </c>
      <c r="G2035">
        <v>0</v>
      </c>
      <c r="H2035">
        <v>14387671.43</v>
      </c>
    </row>
    <row r="2036" spans="1:8" hidden="1" x14ac:dyDescent="0.3">
      <c r="A2036" s="6" t="s">
        <v>386</v>
      </c>
      <c r="B2036" s="6" t="s">
        <v>2790</v>
      </c>
      <c r="D2036" t="str">
        <f t="shared" si="31"/>
        <v>EMAAR-PKG#107-MARASSI</v>
      </c>
      <c r="E2036">
        <v>5089749</v>
      </c>
      <c r="F2036">
        <v>5437394.5600000005</v>
      </c>
      <c r="G2036">
        <v>1029158.15</v>
      </c>
      <c r="H2036">
        <v>6466552.71</v>
      </c>
    </row>
    <row r="2037" spans="1:8" hidden="1" x14ac:dyDescent="0.3">
      <c r="A2037" s="6" t="s">
        <v>567</v>
      </c>
      <c r="B2037" s="6" t="s">
        <v>2791</v>
      </c>
      <c r="D2037" t="str">
        <f t="shared" si="31"/>
        <v>Kayan 3 New Cairo Capital City</v>
      </c>
      <c r="E2037">
        <v>54597030</v>
      </c>
      <c r="F2037">
        <v>35643751.5</v>
      </c>
      <c r="G2037">
        <v>4140013</v>
      </c>
      <c r="H2037">
        <v>49546399.5</v>
      </c>
    </row>
    <row r="2038" spans="1:8" hidden="1" x14ac:dyDescent="0.3">
      <c r="A2038" s="6" t="s">
        <v>2792</v>
      </c>
      <c r="B2038" s="6" t="s">
        <v>2793</v>
      </c>
      <c r="C2038" s="6">
        <v>5</v>
      </c>
      <c r="D2038" t="str">
        <f t="shared" si="31"/>
        <v>PIP Zona 25</v>
      </c>
      <c r="E2038">
        <v>3906247.87</v>
      </c>
      <c r="F2038">
        <v>3671872.9934999999</v>
      </c>
      <c r="G2038">
        <v>0</v>
      </c>
      <c r="H2038">
        <v>3671872.9934999999</v>
      </c>
    </row>
    <row r="2039" spans="1:8" hidden="1" x14ac:dyDescent="0.3">
      <c r="A2039" s="6" t="s">
        <v>2792</v>
      </c>
      <c r="B2039" s="6" t="s">
        <v>2794</v>
      </c>
      <c r="C2039" s="6">
        <v>4</v>
      </c>
      <c r="D2039" t="str">
        <f t="shared" si="31"/>
        <v>PIP Zona 24</v>
      </c>
      <c r="E2039">
        <v>8593695.5600000005</v>
      </c>
      <c r="F2039">
        <v>8078073.8279999997</v>
      </c>
      <c r="G2039">
        <v>0</v>
      </c>
      <c r="H2039">
        <v>8078073.8279999997</v>
      </c>
    </row>
    <row r="2040" spans="1:8" hidden="1" x14ac:dyDescent="0.3">
      <c r="A2040" s="6" t="s">
        <v>2795</v>
      </c>
      <c r="B2040" s="6" t="s">
        <v>2796</v>
      </c>
      <c r="C2040" s="6">
        <v>1</v>
      </c>
      <c r="D2040" t="str">
        <f t="shared" si="31"/>
        <v>Pyramids Industrial Park1</v>
      </c>
      <c r="E2040">
        <v>1674247.23</v>
      </c>
      <c r="F2040">
        <v>1573792.3914999999</v>
      </c>
      <c r="G2040">
        <v>0</v>
      </c>
      <c r="H2040">
        <v>1573792.3914999999</v>
      </c>
    </row>
    <row r="2041" spans="1:8" hidden="1" x14ac:dyDescent="0.3">
      <c r="A2041" s="6" t="s">
        <v>488</v>
      </c>
      <c r="B2041" s="6" t="s">
        <v>2797</v>
      </c>
      <c r="C2041" s="6">
        <v>46</v>
      </c>
      <c r="D2041" t="str">
        <f t="shared" si="31"/>
        <v>Siemens 6x500/220 KV GIS-MOU46</v>
      </c>
      <c r="E2041">
        <v>1405349.41</v>
      </c>
      <c r="F2041">
        <v>1016629.76</v>
      </c>
      <c r="G2041">
        <v>210802.41</v>
      </c>
      <c r="H2041">
        <v>1227432.17</v>
      </c>
    </row>
    <row r="2042" spans="1:8" hidden="1" x14ac:dyDescent="0.3">
      <c r="A2042" s="6" t="s">
        <v>490</v>
      </c>
      <c r="B2042" s="6" t="s">
        <v>2798</v>
      </c>
      <c r="C2042" s="6">
        <v>28</v>
      </c>
      <c r="D2042" t="str">
        <f t="shared" si="31"/>
        <v>Barwa 2x60/22 KV S/S28</v>
      </c>
      <c r="E2042">
        <v>1058684.5</v>
      </c>
      <c r="F2042">
        <v>748945.6</v>
      </c>
      <c r="G2042">
        <v>158802.68</v>
      </c>
      <c r="H2042">
        <v>907748.27999999991</v>
      </c>
    </row>
    <row r="2043" spans="1:8" hidden="1" x14ac:dyDescent="0.3">
      <c r="A2043" s="6" t="s">
        <v>506</v>
      </c>
      <c r="B2043" s="6" t="s">
        <v>2799</v>
      </c>
      <c r="C2043" s="6">
        <v>3</v>
      </c>
      <c r="D2043" t="str">
        <f t="shared" si="31"/>
        <v>New Capital3</v>
      </c>
      <c r="E2043">
        <v>3833054.35</v>
      </c>
      <c r="F2043">
        <v>5718734.1399999997</v>
      </c>
      <c r="G2043">
        <v>804941.42</v>
      </c>
      <c r="H2043">
        <v>3261837.78</v>
      </c>
    </row>
    <row r="2044" spans="1:8" hidden="1" x14ac:dyDescent="0.3">
      <c r="A2044" s="6" t="s">
        <v>506</v>
      </c>
      <c r="B2044" s="6" t="s">
        <v>2800</v>
      </c>
      <c r="C2044" s="6">
        <v>4</v>
      </c>
      <c r="D2044" t="str">
        <f t="shared" si="31"/>
        <v>New Capital4</v>
      </c>
      <c r="E2044">
        <v>4071533.33</v>
      </c>
      <c r="F2044">
        <v>2792988.17</v>
      </c>
      <c r="G2044">
        <v>427511</v>
      </c>
      <c r="H2044">
        <v>3220499.17</v>
      </c>
    </row>
    <row r="2045" spans="1:8" hidden="1" x14ac:dyDescent="0.3">
      <c r="A2045" s="6" t="s">
        <v>506</v>
      </c>
      <c r="B2045" s="6" t="s">
        <v>2801</v>
      </c>
      <c r="C2045" s="6">
        <v>5</v>
      </c>
      <c r="D2045" t="str">
        <f t="shared" si="31"/>
        <v>New Capital5</v>
      </c>
      <c r="E2045">
        <v>2105923.446</v>
      </c>
      <c r="F2045">
        <v>1423524.06</v>
      </c>
      <c r="G2045">
        <v>221121.96</v>
      </c>
      <c r="H2045">
        <v>1644646.02</v>
      </c>
    </row>
    <row r="2046" spans="1:8" hidden="1" x14ac:dyDescent="0.3">
      <c r="A2046" s="6" t="s">
        <v>758</v>
      </c>
      <c r="B2046" s="6" t="s">
        <v>2802</v>
      </c>
      <c r="D2046" t="str">
        <f t="shared" si="31"/>
        <v>Attaqa Power Plant</v>
      </c>
      <c r="E2046">
        <v>25250000</v>
      </c>
      <c r="F2046">
        <v>25250000</v>
      </c>
      <c r="G2046">
        <v>0</v>
      </c>
      <c r="H2046">
        <v>25250000</v>
      </c>
    </row>
    <row r="2047" spans="1:8" hidden="1" x14ac:dyDescent="0.3">
      <c r="A2047" s="6" t="s">
        <v>2795</v>
      </c>
      <c r="B2047" s="6" t="s">
        <v>2803</v>
      </c>
      <c r="C2047" s="6">
        <v>2</v>
      </c>
      <c r="D2047" t="str">
        <f t="shared" si="31"/>
        <v>Pyramids Industrial Park2</v>
      </c>
      <c r="E2047">
        <v>5625856.0499999998</v>
      </c>
      <c r="F2047">
        <v>1741561.87</v>
      </c>
      <c r="G2047">
        <v>0</v>
      </c>
      <c r="H2047">
        <v>5288304.68</v>
      </c>
    </row>
    <row r="2048" spans="1:8" hidden="1" x14ac:dyDescent="0.3">
      <c r="A2048" s="6" t="s">
        <v>500</v>
      </c>
      <c r="B2048" s="6" t="s">
        <v>2804</v>
      </c>
      <c r="D2048" t="str">
        <f t="shared" si="31"/>
        <v>South Helwan PP (CP-117)</v>
      </c>
      <c r="E2048">
        <v>1254514.1200000001</v>
      </c>
      <c r="F2048">
        <v>1039786.63</v>
      </c>
      <c r="G2048">
        <v>279930.93</v>
      </c>
      <c r="H2048">
        <v>1319717.56</v>
      </c>
    </row>
    <row r="2049" spans="1:8" hidden="1" x14ac:dyDescent="0.3">
      <c r="A2049" s="6" t="s">
        <v>458</v>
      </c>
      <c r="B2049" s="6" t="s">
        <v>2805</v>
      </c>
      <c r="D2049" t="str">
        <f t="shared" si="31"/>
        <v>W Dam PP Phase II (CP-117)</v>
      </c>
      <c r="E2049">
        <v>1256341.1524</v>
      </c>
      <c r="F2049">
        <v>1121284.48</v>
      </c>
      <c r="G2049">
        <v>197873.73</v>
      </c>
      <c r="H2049">
        <v>1319158.21</v>
      </c>
    </row>
    <row r="2050" spans="1:8" hidden="1" x14ac:dyDescent="0.3">
      <c r="A2050" s="6" t="s">
        <v>500</v>
      </c>
      <c r="B2050" s="6" t="s">
        <v>2806</v>
      </c>
      <c r="D2050" t="str">
        <f t="shared" si="31"/>
        <v>South Helwan PP (CP-117)</v>
      </c>
      <c r="E2050">
        <v>239840.14</v>
      </c>
      <c r="F2050">
        <v>211966.81999999998</v>
      </c>
      <c r="G2050">
        <v>37845.879999999997</v>
      </c>
      <c r="H2050">
        <v>249812.70000000004</v>
      </c>
    </row>
    <row r="2051" spans="1:8" hidden="1" x14ac:dyDescent="0.3">
      <c r="A2051" s="6" t="s">
        <v>500</v>
      </c>
      <c r="B2051" s="6" t="s">
        <v>2807</v>
      </c>
      <c r="D2051" t="str">
        <f t="shared" ref="D2051:D2114" si="32">A2051&amp;C2051</f>
        <v>South Helwan PP (CP-117)</v>
      </c>
      <c r="E2051">
        <v>333734.18</v>
      </c>
      <c r="F2051">
        <v>294948.86</v>
      </c>
      <c r="G2051">
        <v>52662</v>
      </c>
      <c r="H2051">
        <v>347610.86</v>
      </c>
    </row>
    <row r="2052" spans="1:8" hidden="1" x14ac:dyDescent="0.3">
      <c r="A2052" s="6" t="s">
        <v>500</v>
      </c>
      <c r="B2052" s="6" t="s">
        <v>2808</v>
      </c>
      <c r="D2052" t="str">
        <f t="shared" si="32"/>
        <v>South Helwan PP (CP-117)</v>
      </c>
      <c r="E2052">
        <v>146691.18</v>
      </c>
      <c r="F2052">
        <v>152767.4</v>
      </c>
      <c r="G2052">
        <v>0</v>
      </c>
      <c r="H2052">
        <v>152767.4</v>
      </c>
    </row>
    <row r="2053" spans="1:8" hidden="1" x14ac:dyDescent="0.3">
      <c r="A2053" s="6" t="s">
        <v>500</v>
      </c>
      <c r="B2053" s="6" t="s">
        <v>2809</v>
      </c>
      <c r="D2053" t="str">
        <f t="shared" si="32"/>
        <v>South Helwan PP (CP-117)</v>
      </c>
      <c r="E2053">
        <v>129154.25</v>
      </c>
      <c r="F2053">
        <v>135867.04999999999</v>
      </c>
      <c r="G2053">
        <v>0</v>
      </c>
      <c r="H2053">
        <v>135867.04999999999</v>
      </c>
    </row>
    <row r="2054" spans="1:8" hidden="1" x14ac:dyDescent="0.3">
      <c r="A2054" s="6" t="s">
        <v>500</v>
      </c>
      <c r="B2054" s="6" t="s">
        <v>2810</v>
      </c>
      <c r="D2054" t="str">
        <f t="shared" si="32"/>
        <v>South Helwan PP (CP-117)</v>
      </c>
      <c r="E2054">
        <v>2803954.29</v>
      </c>
      <c r="F2054">
        <v>2507236.4700000002</v>
      </c>
      <c r="G2054">
        <v>442453.49</v>
      </c>
      <c r="H2054">
        <v>2949689.96</v>
      </c>
    </row>
    <row r="2055" spans="1:8" hidden="1" x14ac:dyDescent="0.3">
      <c r="A2055" s="6" t="s">
        <v>500</v>
      </c>
      <c r="B2055" s="6" t="s">
        <v>2811</v>
      </c>
      <c r="D2055" t="str">
        <f t="shared" si="32"/>
        <v>South Helwan PP (CP-117)</v>
      </c>
      <c r="E2055">
        <v>451832.26</v>
      </c>
      <c r="F2055">
        <v>404018.82</v>
      </c>
      <c r="G2055">
        <v>71297.45</v>
      </c>
      <c r="H2055">
        <v>475316.27</v>
      </c>
    </row>
    <row r="2056" spans="1:8" hidden="1" x14ac:dyDescent="0.3">
      <c r="A2056" s="6" t="s">
        <v>500</v>
      </c>
      <c r="B2056" s="6" t="s">
        <v>2812</v>
      </c>
      <c r="C2056" s="6">
        <v>10</v>
      </c>
      <c r="D2056" t="str">
        <f t="shared" si="32"/>
        <v>South Helwan PP (CP-117)10</v>
      </c>
      <c r="E2056">
        <v>705941.18099999998</v>
      </c>
      <c r="F2056">
        <v>630052.5</v>
      </c>
      <c r="G2056">
        <v>111185.74</v>
      </c>
      <c r="H2056">
        <v>741238.24</v>
      </c>
    </row>
    <row r="2057" spans="1:8" hidden="1" x14ac:dyDescent="0.3">
      <c r="A2057" s="6" t="s">
        <v>876</v>
      </c>
      <c r="B2057" s="6" t="s">
        <v>2813</v>
      </c>
      <c r="D2057" t="str">
        <f t="shared" si="32"/>
        <v>Mall Of Egypt</v>
      </c>
      <c r="E2057">
        <v>4010646.22</v>
      </c>
      <c r="F2057">
        <v>5574585.5999999996</v>
      </c>
      <c r="G2057">
        <v>0</v>
      </c>
      <c r="H2057">
        <v>8914585.5999999996</v>
      </c>
    </row>
    <row r="2058" spans="1:8" hidden="1" x14ac:dyDescent="0.3">
      <c r="A2058" s="6" t="s">
        <v>2814</v>
      </c>
      <c r="B2058" s="6" t="s">
        <v>2815</v>
      </c>
      <c r="D2058" t="str">
        <f t="shared" si="32"/>
        <v>_x000D_West Damietta PP Phase I</v>
      </c>
      <c r="E2058">
        <v>738082.37</v>
      </c>
      <c r="F2058">
        <v>738082.37</v>
      </c>
      <c r="G2058">
        <v>0</v>
      </c>
      <c r="H2058">
        <v>738082.37</v>
      </c>
    </row>
    <row r="2059" spans="1:8" hidden="1" x14ac:dyDescent="0.3">
      <c r="A2059" s="6" t="s">
        <v>456</v>
      </c>
      <c r="B2059" s="6" t="s">
        <v>2816</v>
      </c>
      <c r="D2059" t="str">
        <f t="shared" si="32"/>
        <v>Al-Shabab PP Phase II (CP-117)</v>
      </c>
      <c r="E2059">
        <v>293419.81900000002</v>
      </c>
      <c r="F2059">
        <v>261877.19</v>
      </c>
      <c r="G2059">
        <v>46213.62</v>
      </c>
      <c r="H2059">
        <v>308090.81</v>
      </c>
    </row>
    <row r="2060" spans="1:8" hidden="1" x14ac:dyDescent="0.3">
      <c r="A2060" s="6" t="s">
        <v>524</v>
      </c>
      <c r="B2060" s="6" t="s">
        <v>2817</v>
      </c>
      <c r="D2060" t="str">
        <f t="shared" si="32"/>
        <v>Beni Suef Substation R61</v>
      </c>
      <c r="E2060">
        <v>27000000</v>
      </c>
      <c r="F2060">
        <v>26703000</v>
      </c>
      <c r="G2060">
        <v>0</v>
      </c>
      <c r="H2060">
        <v>26703000</v>
      </c>
    </row>
    <row r="2061" spans="1:8" hidden="1" x14ac:dyDescent="0.3">
      <c r="A2061" s="6" t="s">
        <v>567</v>
      </c>
      <c r="B2061" s="6" t="s">
        <v>2818</v>
      </c>
      <c r="D2061" t="str">
        <f t="shared" si="32"/>
        <v>Kayan 3 New Cairo Capital City</v>
      </c>
      <c r="E2061">
        <v>3608661</v>
      </c>
      <c r="F2061">
        <v>1700365</v>
      </c>
      <c r="G2061">
        <v>1700380</v>
      </c>
      <c r="H2061">
        <v>3400745</v>
      </c>
    </row>
    <row r="2062" spans="1:8" hidden="1" x14ac:dyDescent="0.3">
      <c r="A2062" s="6" t="s">
        <v>873</v>
      </c>
      <c r="B2062" s="6" t="s">
        <v>2819</v>
      </c>
      <c r="D2062" t="str">
        <f t="shared" si="32"/>
        <v>New Capital Tunnels</v>
      </c>
      <c r="E2062">
        <v>188609742</v>
      </c>
      <c r="F2062">
        <v>56697814.75</v>
      </c>
      <c r="G2062">
        <v>65000000</v>
      </c>
      <c r="H2062">
        <v>166697814.75</v>
      </c>
    </row>
    <row r="2063" spans="1:8" hidden="1" x14ac:dyDescent="0.3">
      <c r="A2063" s="6" t="s">
        <v>532</v>
      </c>
      <c r="B2063" s="6" t="s">
        <v>2820</v>
      </c>
      <c r="D2063" t="str">
        <f t="shared" si="32"/>
        <v>Al Mostathmreen GIS Substation</v>
      </c>
      <c r="E2063">
        <v>1211134</v>
      </c>
      <c r="F2063">
        <v>902294.7</v>
      </c>
      <c r="G2063">
        <v>181670.18</v>
      </c>
      <c r="H2063">
        <v>1083964.8799999999</v>
      </c>
    </row>
    <row r="2064" spans="1:8" hidden="1" x14ac:dyDescent="0.3">
      <c r="A2064" s="6" t="s">
        <v>532</v>
      </c>
      <c r="B2064" s="6" t="s">
        <v>2821</v>
      </c>
      <c r="D2064" t="str">
        <f t="shared" si="32"/>
        <v>Al Mostathmreen GIS Substation</v>
      </c>
      <c r="E2064">
        <v>1027945</v>
      </c>
      <c r="F2064">
        <v>765818.93</v>
      </c>
      <c r="G2064">
        <v>154191.79999999999</v>
      </c>
      <c r="H2064">
        <v>920010.73</v>
      </c>
    </row>
    <row r="2065" spans="1:8" hidden="1" x14ac:dyDescent="0.3">
      <c r="A2065" s="6" t="s">
        <v>2694</v>
      </c>
      <c r="B2065" s="6" t="s">
        <v>2822</v>
      </c>
      <c r="C2065" s="6">
        <v>12</v>
      </c>
      <c r="D2065" t="str">
        <f t="shared" si="32"/>
        <v>Al-Wukair 11 Substation12</v>
      </c>
      <c r="E2065">
        <v>1983553</v>
      </c>
      <c r="F2065">
        <v>1983553</v>
      </c>
      <c r="G2065">
        <v>0</v>
      </c>
      <c r="H2065">
        <v>1983553</v>
      </c>
    </row>
    <row r="2066" spans="1:8" hidden="1" x14ac:dyDescent="0.3">
      <c r="A2066" s="6" t="s">
        <v>456</v>
      </c>
      <c r="B2066" s="6" t="s">
        <v>2823</v>
      </c>
      <c r="D2066" t="str">
        <f t="shared" si="32"/>
        <v>Al-Shabab PP Phase II (CP-117)</v>
      </c>
      <c r="E2066">
        <v>520207.36190000008</v>
      </c>
      <c r="F2066">
        <v>464285.07</v>
      </c>
      <c r="G2066">
        <v>81932.66</v>
      </c>
      <c r="H2066">
        <v>546217.73</v>
      </c>
    </row>
    <row r="2067" spans="1:8" hidden="1" x14ac:dyDescent="0.3">
      <c r="A2067" s="6" t="s">
        <v>2676</v>
      </c>
      <c r="B2067" s="6" t="s">
        <v>2824</v>
      </c>
      <c r="D2067" t="str">
        <f t="shared" si="32"/>
        <v>Abu Qir PP (CP-117)</v>
      </c>
      <c r="E2067">
        <v>224568.65</v>
      </c>
      <c r="F2067">
        <v>224568.65</v>
      </c>
      <c r="G2067">
        <v>0</v>
      </c>
      <c r="H2067">
        <v>224568.65</v>
      </c>
    </row>
    <row r="2068" spans="1:8" hidden="1" x14ac:dyDescent="0.3">
      <c r="A2068" s="6" t="s">
        <v>432</v>
      </c>
      <c r="B2068" s="6" t="s">
        <v>2825</v>
      </c>
      <c r="D2068" t="str">
        <f t="shared" si="32"/>
        <v>EMAAR-PKG#62-UPTOWN</v>
      </c>
      <c r="E2068">
        <v>2621461</v>
      </c>
      <c r="F2068">
        <v>1639531.84</v>
      </c>
      <c r="G2068">
        <v>944119.35</v>
      </c>
      <c r="H2068">
        <v>2583651.19</v>
      </c>
    </row>
    <row r="2069" spans="1:8" hidden="1" x14ac:dyDescent="0.3">
      <c r="A2069" s="6" t="s">
        <v>386</v>
      </c>
      <c r="B2069" s="6" t="s">
        <v>2826</v>
      </c>
      <c r="D2069" t="str">
        <f t="shared" si="32"/>
        <v>EMAAR-PKG#107-MARASSI</v>
      </c>
      <c r="E2069">
        <v>5459726</v>
      </c>
      <c r="F2069">
        <v>4307013.3</v>
      </c>
      <c r="G2069">
        <v>812311.36</v>
      </c>
      <c r="H2069">
        <v>5119324.66</v>
      </c>
    </row>
    <row r="2070" spans="1:8" hidden="1" x14ac:dyDescent="0.3">
      <c r="A2070" s="6" t="s">
        <v>490</v>
      </c>
      <c r="B2070" s="6" t="s">
        <v>2827</v>
      </c>
      <c r="C2070" s="6">
        <v>31</v>
      </c>
      <c r="D2070" t="str">
        <f t="shared" si="32"/>
        <v>Barwa 2x60/22 KV S/S31</v>
      </c>
      <c r="E2070">
        <v>179906.67</v>
      </c>
      <c r="F2070">
        <v>127275.43</v>
      </c>
      <c r="G2070">
        <v>26986</v>
      </c>
      <c r="H2070">
        <v>154261.43</v>
      </c>
    </row>
    <row r="2071" spans="1:8" hidden="1" x14ac:dyDescent="0.3">
      <c r="A2071" s="6" t="s">
        <v>581</v>
      </c>
      <c r="B2071" s="6" t="s">
        <v>2828</v>
      </c>
      <c r="C2071" s="6">
        <v>1</v>
      </c>
      <c r="D2071" t="str">
        <f t="shared" si="32"/>
        <v>New Heliopolis1</v>
      </c>
      <c r="E2071">
        <v>20034607.73</v>
      </c>
      <c r="F2071">
        <v>16623290.15</v>
      </c>
      <c r="G2071">
        <v>1352336</v>
      </c>
      <c r="H2071">
        <v>17975626.149999999</v>
      </c>
    </row>
    <row r="2072" spans="1:8" hidden="1" x14ac:dyDescent="0.3">
      <c r="A2072" s="6" t="s">
        <v>488</v>
      </c>
      <c r="B2072" s="6" t="s">
        <v>2829</v>
      </c>
      <c r="C2072" s="6">
        <v>40</v>
      </c>
      <c r="D2072" t="str">
        <f t="shared" si="32"/>
        <v>Siemens 6x500/220 KV GIS-MOU40</v>
      </c>
      <c r="E2072">
        <v>54225.87</v>
      </c>
      <c r="F2072">
        <v>54225.87</v>
      </c>
      <c r="G2072">
        <v>0</v>
      </c>
      <c r="H2072">
        <v>54225.87</v>
      </c>
    </row>
    <row r="2073" spans="1:8" hidden="1" x14ac:dyDescent="0.3">
      <c r="A2073" s="6" t="s">
        <v>488</v>
      </c>
      <c r="B2073" s="6" t="s">
        <v>2830</v>
      </c>
      <c r="D2073" t="str">
        <f t="shared" si="32"/>
        <v>Siemens 6x500/220 KV GIS-MOU</v>
      </c>
      <c r="E2073">
        <v>25441.51</v>
      </c>
      <c r="F2073">
        <v>25441.48</v>
      </c>
      <c r="G2073">
        <v>0</v>
      </c>
      <c r="H2073">
        <v>25441.48</v>
      </c>
    </row>
    <row r="2074" spans="1:8" hidden="1" x14ac:dyDescent="0.3">
      <c r="A2074" s="6" t="s">
        <v>431</v>
      </c>
      <c r="B2074" s="6" t="s">
        <v>2831</v>
      </c>
      <c r="D2074" t="str">
        <f t="shared" si="32"/>
        <v>EMAAR-PKG#53-UPTOWN</v>
      </c>
      <c r="E2074">
        <v>5695269</v>
      </c>
      <c r="F2074">
        <v>8766058.5800000001</v>
      </c>
      <c r="G2074">
        <v>1666048.58</v>
      </c>
      <c r="H2074">
        <v>10432107.16</v>
      </c>
    </row>
    <row r="2075" spans="1:8" hidden="1" x14ac:dyDescent="0.3">
      <c r="A2075" s="6" t="s">
        <v>2832</v>
      </c>
      <c r="B2075" s="6" t="s">
        <v>2833</v>
      </c>
      <c r="D2075" t="str">
        <f t="shared" si="32"/>
        <v>Tebbin PP Rehabitation(CP-124)</v>
      </c>
      <c r="E2075">
        <v>156965.76999999999</v>
      </c>
      <c r="F2075">
        <v>156965.76999999999</v>
      </c>
      <c r="G2075">
        <v>0</v>
      </c>
      <c r="H2075">
        <v>156965.76999999999</v>
      </c>
    </row>
    <row r="2076" spans="1:8" hidden="1" x14ac:dyDescent="0.3">
      <c r="A2076" s="6" t="s">
        <v>475</v>
      </c>
      <c r="B2076" s="6" t="s">
        <v>2834</v>
      </c>
      <c r="D2076" t="str">
        <f t="shared" si="32"/>
        <v>Suez Gulf Substation</v>
      </c>
      <c r="E2076">
        <v>52869.27</v>
      </c>
      <c r="F2076">
        <v>50055.44</v>
      </c>
      <c r="G2076">
        <v>5561.71</v>
      </c>
      <c r="H2076">
        <v>55617.15</v>
      </c>
    </row>
    <row r="2077" spans="1:8" hidden="1" x14ac:dyDescent="0.3">
      <c r="A2077" s="6" t="s">
        <v>431</v>
      </c>
      <c r="B2077" s="6" t="s">
        <v>2835</v>
      </c>
      <c r="D2077" t="str">
        <f t="shared" si="32"/>
        <v>EMAAR-PKG#53-UPTOWN</v>
      </c>
      <c r="E2077">
        <v>16867950</v>
      </c>
      <c r="F2077">
        <v>12929508.459999999</v>
      </c>
      <c r="G2077">
        <v>2415185.85</v>
      </c>
      <c r="H2077">
        <v>15344694.310000001</v>
      </c>
    </row>
    <row r="2078" spans="1:8" hidden="1" x14ac:dyDescent="0.3">
      <c r="A2078" s="6" t="s">
        <v>431</v>
      </c>
      <c r="B2078" s="6" t="s">
        <v>2836</v>
      </c>
      <c r="D2078" t="str">
        <f t="shared" si="32"/>
        <v>EMAAR-PKG#53-UPTOWN</v>
      </c>
      <c r="E2078">
        <v>4791697.91</v>
      </c>
      <c r="F2078">
        <v>1421729.26</v>
      </c>
      <c r="G2078">
        <v>3834934.1199999996</v>
      </c>
      <c r="H2078">
        <v>5256663.38</v>
      </c>
    </row>
    <row r="2079" spans="1:8" hidden="1" x14ac:dyDescent="0.3">
      <c r="A2079" s="6" t="s">
        <v>2832</v>
      </c>
      <c r="B2079" s="6" t="s">
        <v>2837</v>
      </c>
      <c r="D2079" t="str">
        <f t="shared" si="32"/>
        <v>Tebbin PP Rehabitation(CP-124)</v>
      </c>
      <c r="E2079">
        <v>6441887</v>
      </c>
      <c r="F2079">
        <v>3761593.3</v>
      </c>
      <c r="G2079">
        <v>0</v>
      </c>
      <c r="H2079">
        <v>3761593.3</v>
      </c>
    </row>
    <row r="2080" spans="1:8" hidden="1" x14ac:dyDescent="0.3">
      <c r="A2080" s="6" t="s">
        <v>2683</v>
      </c>
      <c r="B2080" s="6" t="s">
        <v>2838</v>
      </c>
      <c r="D2080" t="str">
        <f t="shared" si="32"/>
        <v>Cairo South PP Rehabilitation</v>
      </c>
      <c r="E2080">
        <v>21238.01</v>
      </c>
      <c r="F2080">
        <v>21238.01</v>
      </c>
      <c r="G2080">
        <v>0</v>
      </c>
      <c r="H2080">
        <v>21238.01</v>
      </c>
    </row>
    <row r="2081" spans="1:8" hidden="1" x14ac:dyDescent="0.3">
      <c r="A2081" s="6" t="s">
        <v>458</v>
      </c>
      <c r="B2081" s="6" t="s">
        <v>2839</v>
      </c>
      <c r="D2081" t="str">
        <f t="shared" si="32"/>
        <v>W Dam PP Phase II (CP-117)</v>
      </c>
      <c r="E2081">
        <v>477822.36190000002</v>
      </c>
      <c r="F2081">
        <v>426456.46</v>
      </c>
      <c r="G2081">
        <v>75257.02</v>
      </c>
      <c r="H2081">
        <v>501713.48</v>
      </c>
    </row>
    <row r="2082" spans="1:8" hidden="1" x14ac:dyDescent="0.3">
      <c r="A2082" s="6" t="s">
        <v>646</v>
      </c>
      <c r="B2082" s="6" t="s">
        <v>2840</v>
      </c>
      <c r="C2082" s="6">
        <v>53</v>
      </c>
      <c r="D2082" t="str">
        <f t="shared" si="32"/>
        <v>Akhmem Assiut53</v>
      </c>
      <c r="E2082">
        <v>51642070.07</v>
      </c>
      <c r="F2082">
        <v>38227356.189999998</v>
      </c>
      <c r="G2082">
        <v>0</v>
      </c>
      <c r="H2082">
        <v>38227356.189999998</v>
      </c>
    </row>
    <row r="2083" spans="1:8" hidden="1" x14ac:dyDescent="0.3">
      <c r="A2083" s="6" t="s">
        <v>646</v>
      </c>
      <c r="B2083" s="6" t="s">
        <v>2841</v>
      </c>
      <c r="C2083" s="6">
        <v>51</v>
      </c>
      <c r="D2083" t="str">
        <f t="shared" si="32"/>
        <v>Akhmem Assiut51</v>
      </c>
      <c r="E2083">
        <v>23472356.100000005</v>
      </c>
      <c r="F2083">
        <v>11791613.76</v>
      </c>
      <c r="G2083">
        <v>3520853.42</v>
      </c>
      <c r="H2083">
        <v>15312467.18</v>
      </c>
    </row>
    <row r="2084" spans="1:8" hidden="1" x14ac:dyDescent="0.3">
      <c r="A2084" s="6" t="s">
        <v>646</v>
      </c>
      <c r="B2084" s="6" t="s">
        <v>2842</v>
      </c>
      <c r="C2084" s="6">
        <v>48</v>
      </c>
      <c r="D2084" t="str">
        <f t="shared" si="32"/>
        <v>Akhmem Assiut48</v>
      </c>
      <c r="E2084">
        <v>80837160.010000005</v>
      </c>
      <c r="F2084">
        <v>63860746.409999996</v>
      </c>
      <c r="G2084">
        <v>12125574</v>
      </c>
      <c r="H2084">
        <v>75986320.409999996</v>
      </c>
    </row>
    <row r="2085" spans="1:8" hidden="1" x14ac:dyDescent="0.3">
      <c r="A2085" s="6" t="s">
        <v>646</v>
      </c>
      <c r="B2085" s="6" t="s">
        <v>2843</v>
      </c>
      <c r="C2085" s="6">
        <v>47</v>
      </c>
      <c r="D2085" t="str">
        <f t="shared" si="32"/>
        <v>Akhmem Assiut47</v>
      </c>
      <c r="E2085">
        <v>3633884.9</v>
      </c>
      <c r="F2085">
        <v>2507380.58</v>
      </c>
      <c r="G2085">
        <v>545082.74</v>
      </c>
      <c r="H2085">
        <v>3052463.32</v>
      </c>
    </row>
    <row r="2086" spans="1:8" hidden="1" x14ac:dyDescent="0.3">
      <c r="A2086" s="6" t="s">
        <v>646</v>
      </c>
      <c r="B2086" s="6" t="s">
        <v>2844</v>
      </c>
      <c r="C2086" s="6">
        <v>33</v>
      </c>
      <c r="D2086" t="str">
        <f t="shared" si="32"/>
        <v>Akhmem Assiut33</v>
      </c>
      <c r="E2086">
        <v>5953611.2999999998</v>
      </c>
      <c r="F2086">
        <v>4733120.9799999995</v>
      </c>
      <c r="G2086">
        <v>893041.7</v>
      </c>
      <c r="H2086">
        <v>5626162.6799999997</v>
      </c>
    </row>
    <row r="2087" spans="1:8" hidden="1" x14ac:dyDescent="0.3">
      <c r="A2087" s="6" t="s">
        <v>646</v>
      </c>
      <c r="B2087" s="6" t="s">
        <v>2845</v>
      </c>
      <c r="C2087" s="6">
        <v>24</v>
      </c>
      <c r="D2087" t="str">
        <f t="shared" si="32"/>
        <v>Akhmem Assiut24</v>
      </c>
      <c r="E2087">
        <v>13890660.640000001</v>
      </c>
      <c r="F2087">
        <v>11043075.210000003</v>
      </c>
      <c r="G2087">
        <v>2083599.1</v>
      </c>
      <c r="H2087">
        <v>13126674.310000001</v>
      </c>
    </row>
    <row r="2088" spans="1:8" hidden="1" x14ac:dyDescent="0.3">
      <c r="A2088" s="6" t="s">
        <v>646</v>
      </c>
      <c r="B2088" s="6" t="s">
        <v>2846</v>
      </c>
      <c r="C2088" s="6">
        <v>3</v>
      </c>
      <c r="D2088" t="str">
        <f t="shared" si="32"/>
        <v>Akhmem Assiut3</v>
      </c>
      <c r="E2088">
        <v>8913441.2300000004</v>
      </c>
      <c r="F2088">
        <v>5303497.5309999995</v>
      </c>
      <c r="G2088">
        <v>1337016.18</v>
      </c>
      <c r="H2088">
        <v>6640513.7110000001</v>
      </c>
    </row>
    <row r="2089" spans="1:8" hidden="1" x14ac:dyDescent="0.3">
      <c r="A2089" s="6" t="s">
        <v>651</v>
      </c>
      <c r="B2089" s="6" t="s">
        <v>2847</v>
      </c>
      <c r="C2089" s="6">
        <v>36</v>
      </c>
      <c r="D2089" t="str">
        <f t="shared" si="32"/>
        <v>Akhmem - Qena36</v>
      </c>
      <c r="E2089">
        <v>1803910.73</v>
      </c>
      <c r="F2089">
        <v>892935.81</v>
      </c>
      <c r="G2089">
        <v>270586.61</v>
      </c>
      <c r="H2089">
        <v>1163522.42</v>
      </c>
    </row>
    <row r="2090" spans="1:8" hidden="1" x14ac:dyDescent="0.3">
      <c r="A2090" s="6" t="s">
        <v>651</v>
      </c>
      <c r="B2090" s="6" t="s">
        <v>2848</v>
      </c>
      <c r="C2090" s="6">
        <v>27</v>
      </c>
      <c r="D2090" t="str">
        <f t="shared" si="32"/>
        <v>Akhmem - Qena27</v>
      </c>
      <c r="E2090">
        <v>8505159.0600000005</v>
      </c>
      <c r="F2090">
        <v>6761601.4400000004</v>
      </c>
      <c r="G2090">
        <v>1275773.8600000001</v>
      </c>
      <c r="H2090">
        <v>8037375.2999999998</v>
      </c>
    </row>
    <row r="2091" spans="1:8" hidden="1" x14ac:dyDescent="0.3">
      <c r="A2091" s="6" t="s">
        <v>651</v>
      </c>
      <c r="B2091" s="6" t="s">
        <v>2849</v>
      </c>
      <c r="C2091" s="6">
        <v>16</v>
      </c>
      <c r="D2091" t="str">
        <f t="shared" si="32"/>
        <v>Akhmem - Qena16</v>
      </c>
      <c r="E2091">
        <v>6417286.0999999996</v>
      </c>
      <c r="F2091">
        <v>5101742.45</v>
      </c>
      <c r="G2091">
        <v>962592.92</v>
      </c>
      <c r="H2091">
        <v>6064335.3700000001</v>
      </c>
    </row>
    <row r="2092" spans="1:8" hidden="1" x14ac:dyDescent="0.3">
      <c r="A2092" s="6" t="s">
        <v>651</v>
      </c>
      <c r="B2092" s="6" t="s">
        <v>2850</v>
      </c>
      <c r="C2092" s="6">
        <v>6</v>
      </c>
      <c r="D2092" t="str">
        <f t="shared" si="32"/>
        <v>Akhmem - Qena6</v>
      </c>
      <c r="E2092">
        <v>17246098.289999999</v>
      </c>
      <c r="F2092">
        <v>13710648.140000001</v>
      </c>
      <c r="G2092">
        <v>2586914.7400000002</v>
      </c>
      <c r="H2092">
        <v>16297562.880000001</v>
      </c>
    </row>
    <row r="2093" spans="1:8" hidden="1" x14ac:dyDescent="0.3">
      <c r="A2093" s="6" t="s">
        <v>456</v>
      </c>
      <c r="B2093" s="6" t="s">
        <v>2851</v>
      </c>
      <c r="D2093" t="str">
        <f t="shared" si="32"/>
        <v>Al-Shabab PP Phase II (CP-117)</v>
      </c>
      <c r="E2093">
        <v>103603</v>
      </c>
      <c r="F2093">
        <v>92465.68</v>
      </c>
      <c r="G2093">
        <v>16317.47</v>
      </c>
      <c r="H2093">
        <v>108783.14999999998</v>
      </c>
    </row>
    <row r="2094" spans="1:8" hidden="1" x14ac:dyDescent="0.3">
      <c r="A2094" s="6" t="s">
        <v>622</v>
      </c>
      <c r="B2094" s="6" t="s">
        <v>2852</v>
      </c>
      <c r="D2094" t="str">
        <f t="shared" si="32"/>
        <v>Ghana</v>
      </c>
      <c r="E2094">
        <v>424039.64</v>
      </c>
      <c r="F2094">
        <v>424025.14</v>
      </c>
      <c r="G2094">
        <v>0</v>
      </c>
      <c r="H2094">
        <v>424025.14</v>
      </c>
    </row>
    <row r="2095" spans="1:8" hidden="1" x14ac:dyDescent="0.3">
      <c r="A2095" s="6" t="s">
        <v>8</v>
      </c>
      <c r="B2095" s="6" t="s">
        <v>2853</v>
      </c>
      <c r="D2095" t="str">
        <f t="shared" si="32"/>
        <v>Sodic Club House</v>
      </c>
      <c r="E2095">
        <v>10206715</v>
      </c>
      <c r="F2095">
        <v>3793458.1999999997</v>
      </c>
      <c r="G2095">
        <v>717720.45</v>
      </c>
      <c r="H2095">
        <v>4511178.6500000004</v>
      </c>
    </row>
    <row r="2096" spans="1:8" hidden="1" x14ac:dyDescent="0.3">
      <c r="A2096" s="6" t="s">
        <v>431</v>
      </c>
      <c r="B2096" s="6" t="s">
        <v>2854</v>
      </c>
      <c r="D2096" t="str">
        <f t="shared" si="32"/>
        <v>EMAAR-PKG#53-UPTOWN</v>
      </c>
      <c r="E2096">
        <v>14681306</v>
      </c>
      <c r="F2096">
        <v>6077165.9500000002</v>
      </c>
      <c r="G2096">
        <v>7105289.7800000003</v>
      </c>
      <c r="H2096">
        <v>13182455.73</v>
      </c>
    </row>
    <row r="2097" spans="1:8" hidden="1" x14ac:dyDescent="0.3">
      <c r="A2097" s="6" t="s">
        <v>628</v>
      </c>
      <c r="B2097" s="6" t="s">
        <v>2855</v>
      </c>
      <c r="C2097" s="6">
        <v>5</v>
      </c>
      <c r="D2097" t="str">
        <f t="shared" si="32"/>
        <v>Military 110 Kayan Project5</v>
      </c>
      <c r="E2097">
        <v>10205893.83</v>
      </c>
      <c r="F2097">
        <v>8876021.5</v>
      </c>
      <c r="G2097">
        <v>0</v>
      </c>
      <c r="H2097">
        <v>8876021.5</v>
      </c>
    </row>
    <row r="2098" spans="1:8" hidden="1" x14ac:dyDescent="0.3">
      <c r="A2098" s="6" t="s">
        <v>486</v>
      </c>
      <c r="B2098" s="6" t="s">
        <v>2856</v>
      </c>
      <c r="C2098" s="6">
        <v>96</v>
      </c>
      <c r="D2098" t="str">
        <f t="shared" si="32"/>
        <v>Abou El Matameer and Sammanoud96</v>
      </c>
      <c r="E2098">
        <v>2012061.4799999997</v>
      </c>
      <c r="F2098">
        <v>1445464.97</v>
      </c>
      <c r="G2098">
        <v>301809.21999999997</v>
      </c>
      <c r="H2098">
        <v>1747274.1900000002</v>
      </c>
    </row>
    <row r="2099" spans="1:8" hidden="1" x14ac:dyDescent="0.3">
      <c r="A2099" s="6" t="s">
        <v>486</v>
      </c>
      <c r="B2099" s="6" t="s">
        <v>2857</v>
      </c>
      <c r="C2099" s="6">
        <v>79</v>
      </c>
      <c r="D2099" t="str">
        <f t="shared" si="32"/>
        <v>Abou El Matameer and Sammanoud79</v>
      </c>
      <c r="E2099">
        <v>5178875.91</v>
      </c>
      <c r="F2099">
        <v>3746398.8330000001</v>
      </c>
      <c r="G2099">
        <v>776831.38699999999</v>
      </c>
      <c r="H2099">
        <v>4523230.22</v>
      </c>
    </row>
    <row r="2100" spans="1:8" hidden="1" x14ac:dyDescent="0.3">
      <c r="A2100" s="6" t="s">
        <v>674</v>
      </c>
      <c r="B2100" s="6" t="s">
        <v>2858</v>
      </c>
      <c r="C2100" s="6">
        <v>11</v>
      </c>
      <c r="D2100" t="str">
        <f t="shared" si="32"/>
        <v>El Mostakbal City Project11</v>
      </c>
      <c r="E2100">
        <v>42486137.439999998</v>
      </c>
      <c r="F2100">
        <v>35261057.099999994</v>
      </c>
      <c r="G2100">
        <v>8922088.8599999994</v>
      </c>
      <c r="H2100">
        <v>44183145.960000001</v>
      </c>
    </row>
    <row r="2101" spans="1:8" hidden="1" x14ac:dyDescent="0.3">
      <c r="A2101" s="6" t="s">
        <v>674</v>
      </c>
      <c r="B2101" s="6" t="s">
        <v>2859</v>
      </c>
      <c r="C2101" s="6">
        <v>9</v>
      </c>
      <c r="D2101" t="str">
        <f t="shared" si="32"/>
        <v>El Mostakbal City Project9</v>
      </c>
      <c r="E2101">
        <v>29276861.32</v>
      </c>
      <c r="F2101">
        <v>24299794.899999999</v>
      </c>
      <c r="G2101">
        <v>6148140.8799999999</v>
      </c>
      <c r="H2101">
        <v>30447935.780000001</v>
      </c>
    </row>
    <row r="2102" spans="1:8" hidden="1" x14ac:dyDescent="0.3">
      <c r="A2102" s="6" t="s">
        <v>674</v>
      </c>
      <c r="B2102" s="6" t="s">
        <v>2860</v>
      </c>
      <c r="C2102" s="6">
        <v>8</v>
      </c>
      <c r="D2102" t="str">
        <f t="shared" si="32"/>
        <v>El Mostakbal City Project8</v>
      </c>
      <c r="E2102">
        <v>39792585.299999997</v>
      </c>
      <c r="F2102">
        <v>33027845.809999999</v>
      </c>
      <c r="G2102">
        <v>8356442.9100000001</v>
      </c>
      <c r="H2102">
        <v>41384288.719999999</v>
      </c>
    </row>
    <row r="2103" spans="1:8" hidden="1" x14ac:dyDescent="0.3">
      <c r="A2103" s="6" t="s">
        <v>674</v>
      </c>
      <c r="B2103" s="6" t="s">
        <v>2861</v>
      </c>
      <c r="C2103" s="6">
        <v>5</v>
      </c>
      <c r="D2103" t="str">
        <f t="shared" si="32"/>
        <v>El Mostakbal City Project5</v>
      </c>
      <c r="E2103">
        <v>43065772.119999997</v>
      </c>
      <c r="F2103">
        <v>35741010.539999999</v>
      </c>
      <c r="G2103">
        <v>9043812.1500000004</v>
      </c>
      <c r="H2103">
        <v>44784822.689999998</v>
      </c>
    </row>
    <row r="2104" spans="1:8" hidden="1" x14ac:dyDescent="0.3">
      <c r="A2104" s="6" t="s">
        <v>679</v>
      </c>
      <c r="B2104" s="6" t="s">
        <v>2862</v>
      </c>
      <c r="C2104" s="6">
        <v>19</v>
      </c>
      <c r="D2104" t="str">
        <f t="shared" si="32"/>
        <v>Badr19</v>
      </c>
      <c r="E2104">
        <v>21523272</v>
      </c>
      <c r="F2104">
        <v>14904446.93</v>
      </c>
      <c r="G2104">
        <v>3228490.65</v>
      </c>
      <c r="H2104">
        <v>18132937.579999998</v>
      </c>
    </row>
    <row r="2105" spans="1:8" hidden="1" x14ac:dyDescent="0.3">
      <c r="A2105" s="6" t="s">
        <v>679</v>
      </c>
      <c r="B2105" s="6" t="s">
        <v>2863</v>
      </c>
      <c r="C2105" s="6">
        <v>9</v>
      </c>
      <c r="D2105" t="str">
        <f t="shared" si="32"/>
        <v>Badr9</v>
      </c>
      <c r="E2105">
        <v>4803637.3499999996</v>
      </c>
      <c r="F2105">
        <v>3566286.45</v>
      </c>
      <c r="G2105">
        <v>720545.6</v>
      </c>
      <c r="H2105">
        <v>4286832.05</v>
      </c>
    </row>
    <row r="2106" spans="1:8" hidden="1" x14ac:dyDescent="0.3">
      <c r="A2106" s="6" t="s">
        <v>679</v>
      </c>
      <c r="B2106" s="6" t="s">
        <v>2864</v>
      </c>
      <c r="C2106" s="6">
        <v>6</v>
      </c>
      <c r="D2106" t="str">
        <f t="shared" si="32"/>
        <v>Badr6</v>
      </c>
      <c r="E2106">
        <v>69127091.100000009</v>
      </c>
      <c r="F2106">
        <v>51326431.75</v>
      </c>
      <c r="G2106">
        <v>10369063.699999999</v>
      </c>
      <c r="H2106">
        <v>61695495.449999996</v>
      </c>
    </row>
    <row r="2107" spans="1:8" hidden="1" x14ac:dyDescent="0.3">
      <c r="A2107" s="6" t="s">
        <v>387</v>
      </c>
      <c r="B2107" s="6" t="s">
        <v>2865</v>
      </c>
      <c r="D2107" t="str">
        <f t="shared" si="32"/>
        <v>EMAAR-PKG117- MARASSI</v>
      </c>
      <c r="E2107">
        <v>0.01</v>
      </c>
      <c r="F2107">
        <v>121416.67</v>
      </c>
      <c r="G2107">
        <v>15486.19</v>
      </c>
      <c r="H2107">
        <v>136902.85999999999</v>
      </c>
    </row>
    <row r="2108" spans="1:8" hidden="1" x14ac:dyDescent="0.3">
      <c r="A2108" s="6" t="s">
        <v>567</v>
      </c>
      <c r="B2108" s="6" t="s">
        <v>2866</v>
      </c>
      <c r="D2108" t="str">
        <f t="shared" si="32"/>
        <v>Kayan 3 New Cairo Capital City</v>
      </c>
      <c r="E2108">
        <v>47740260</v>
      </c>
      <c r="F2108">
        <v>20148095.550000001</v>
      </c>
      <c r="G2108">
        <v>20000000</v>
      </c>
      <c r="H2108">
        <v>40148095.549999997</v>
      </c>
    </row>
    <row r="2109" spans="1:8" hidden="1" x14ac:dyDescent="0.3">
      <c r="A2109" s="6" t="s">
        <v>657</v>
      </c>
      <c r="B2109" s="6" t="s">
        <v>2867</v>
      </c>
      <c r="D2109" t="str">
        <f t="shared" si="32"/>
        <v>Bani Suef Old Substation</v>
      </c>
      <c r="E2109">
        <v>400000</v>
      </c>
      <c r="F2109">
        <v>395600</v>
      </c>
      <c r="G2109">
        <v>0</v>
      </c>
      <c r="H2109">
        <v>395600</v>
      </c>
    </row>
    <row r="2110" spans="1:8" hidden="1" x14ac:dyDescent="0.3">
      <c r="A2110" s="6" t="s">
        <v>475</v>
      </c>
      <c r="B2110" s="6" t="s">
        <v>2868</v>
      </c>
      <c r="D2110" t="str">
        <f t="shared" si="32"/>
        <v>Suez Gulf Substation</v>
      </c>
      <c r="E2110">
        <v>8441.26</v>
      </c>
      <c r="F2110">
        <v>7992</v>
      </c>
      <c r="G2110">
        <v>888</v>
      </c>
      <c r="H2110">
        <v>8880</v>
      </c>
    </row>
    <row r="2111" spans="1:8" hidden="1" x14ac:dyDescent="0.3">
      <c r="A2111" s="6" t="s">
        <v>475</v>
      </c>
      <c r="B2111" s="6" t="s">
        <v>2869</v>
      </c>
      <c r="D2111" t="str">
        <f t="shared" si="32"/>
        <v>Suez Gulf Substation</v>
      </c>
      <c r="E2111">
        <v>474531.48</v>
      </c>
      <c r="F2111">
        <v>449275.75</v>
      </c>
      <c r="G2111">
        <v>49919.53</v>
      </c>
      <c r="H2111">
        <v>499195.28</v>
      </c>
    </row>
    <row r="2112" spans="1:8" hidden="1" x14ac:dyDescent="0.3">
      <c r="A2112" s="6" t="s">
        <v>475</v>
      </c>
      <c r="B2112" s="6" t="s">
        <v>2870</v>
      </c>
      <c r="D2112" t="str">
        <f t="shared" si="32"/>
        <v>Suez Gulf Substation</v>
      </c>
      <c r="E2112">
        <v>2407.9299999999998</v>
      </c>
      <c r="F2112">
        <v>2279.77</v>
      </c>
      <c r="G2112">
        <v>253.31</v>
      </c>
      <c r="H2112">
        <v>2533.08</v>
      </c>
    </row>
    <row r="2113" spans="1:8" hidden="1" x14ac:dyDescent="0.3">
      <c r="A2113" s="6" t="s">
        <v>475</v>
      </c>
      <c r="B2113" s="6" t="s">
        <v>2871</v>
      </c>
      <c r="D2113" t="str">
        <f t="shared" si="32"/>
        <v>Suez Gulf Substation</v>
      </c>
      <c r="E2113">
        <v>3598.07</v>
      </c>
      <c r="F2113">
        <v>3406.5699999999997</v>
      </c>
      <c r="G2113">
        <v>378.51</v>
      </c>
      <c r="H2113">
        <v>3785.08</v>
      </c>
    </row>
    <row r="2114" spans="1:8" hidden="1" x14ac:dyDescent="0.3">
      <c r="A2114" s="6" t="s">
        <v>475</v>
      </c>
      <c r="B2114" s="6" t="s">
        <v>2872</v>
      </c>
      <c r="D2114" t="str">
        <f t="shared" si="32"/>
        <v>Suez Gulf Substation</v>
      </c>
      <c r="E2114">
        <v>77707.05</v>
      </c>
      <c r="F2114">
        <v>73571.289999999994</v>
      </c>
      <c r="G2114">
        <v>8174.59</v>
      </c>
      <c r="H2114">
        <v>81745.88</v>
      </c>
    </row>
    <row r="2115" spans="1:8" hidden="1" x14ac:dyDescent="0.3">
      <c r="A2115" s="6" t="s">
        <v>532</v>
      </c>
      <c r="B2115" s="6" t="s">
        <v>2873</v>
      </c>
      <c r="D2115" t="str">
        <f t="shared" ref="D2115:D2178" si="33">A2115&amp;C2115</f>
        <v>Al Mostathmreen GIS Substation</v>
      </c>
      <c r="E2115">
        <v>13610</v>
      </c>
      <c r="F2115">
        <v>10139.450000000001</v>
      </c>
      <c r="G2115">
        <v>2041.5</v>
      </c>
      <c r="H2115">
        <v>12180.950000000003</v>
      </c>
    </row>
    <row r="2116" spans="1:8" hidden="1" x14ac:dyDescent="0.3">
      <c r="A2116" s="6" t="s">
        <v>817</v>
      </c>
      <c r="B2116" s="6" t="s">
        <v>2874</v>
      </c>
      <c r="D2116" t="str">
        <f t="shared" si="33"/>
        <v>Beni Suef COMCAVI</v>
      </c>
      <c r="E2116">
        <v>1124820.8700000001</v>
      </c>
      <c r="F2116">
        <v>1124820.8700000001</v>
      </c>
      <c r="G2116">
        <v>0</v>
      </c>
      <c r="H2116">
        <v>1124820.8700000001</v>
      </c>
    </row>
    <row r="2117" spans="1:8" hidden="1" x14ac:dyDescent="0.3">
      <c r="A2117" s="6" t="s">
        <v>907</v>
      </c>
      <c r="B2117" s="6" t="s">
        <v>2875</v>
      </c>
      <c r="C2117" s="6">
        <v>4</v>
      </c>
      <c r="D2117" t="str">
        <f t="shared" si="33"/>
        <v>kayan wall lock &amp; Load4</v>
      </c>
      <c r="E2117">
        <v>9337500</v>
      </c>
      <c r="F2117">
        <v>5426691.7000000002</v>
      </c>
      <c r="G2117">
        <v>3000000</v>
      </c>
      <c r="H2117">
        <v>8426691.6999999993</v>
      </c>
    </row>
    <row r="2118" spans="1:8" hidden="1" x14ac:dyDescent="0.3">
      <c r="A2118" s="6" t="s">
        <v>1331</v>
      </c>
      <c r="B2118" s="6" t="s">
        <v>2876</v>
      </c>
      <c r="D2118" t="str">
        <f t="shared" si="33"/>
        <v>Ain-Sokhna PP (CP-117)</v>
      </c>
      <c r="E2118">
        <v>561762.4</v>
      </c>
      <c r="F2118">
        <v>561762.4</v>
      </c>
      <c r="G2118">
        <v>0</v>
      </c>
      <c r="H2118">
        <v>561762.4</v>
      </c>
    </row>
    <row r="2119" spans="1:8" hidden="1" x14ac:dyDescent="0.3">
      <c r="A2119" s="6" t="s">
        <v>646</v>
      </c>
      <c r="B2119" s="6" t="s">
        <v>2877</v>
      </c>
      <c r="C2119" s="6">
        <v>4</v>
      </c>
      <c r="D2119" t="str">
        <f t="shared" si="33"/>
        <v>Akhmem Assiut4</v>
      </c>
      <c r="E2119">
        <v>36927133.689999998</v>
      </c>
      <c r="F2119">
        <v>21971652.640000001</v>
      </c>
      <c r="G2119">
        <v>5539067.0499999998</v>
      </c>
      <c r="H2119">
        <v>27510719.690000001</v>
      </c>
    </row>
    <row r="2120" spans="1:8" hidden="1" x14ac:dyDescent="0.3">
      <c r="A2120" s="6" t="s">
        <v>500</v>
      </c>
      <c r="B2120" s="6" t="s">
        <v>2878</v>
      </c>
      <c r="D2120" t="str">
        <f t="shared" si="33"/>
        <v>South Helwan PP (CP-117)</v>
      </c>
      <c r="E2120">
        <v>108901.12</v>
      </c>
      <c r="F2120">
        <v>97377.06</v>
      </c>
      <c r="G2120">
        <v>17184.2</v>
      </c>
      <c r="H2120">
        <v>114561.26</v>
      </c>
    </row>
    <row r="2121" spans="1:8" hidden="1" x14ac:dyDescent="0.3">
      <c r="A2121" s="6" t="s">
        <v>651</v>
      </c>
      <c r="B2121" s="6" t="s">
        <v>2879</v>
      </c>
      <c r="C2121" s="6">
        <v>3</v>
      </c>
      <c r="D2121" t="str">
        <f t="shared" si="33"/>
        <v>Akhmem - Qena3</v>
      </c>
      <c r="E2121">
        <v>289210582.82999998</v>
      </c>
      <c r="F2121">
        <v>172080296.78999999</v>
      </c>
      <c r="G2121">
        <v>43381587.420000002</v>
      </c>
      <c r="H2121">
        <v>215461884.21000001</v>
      </c>
    </row>
    <row r="2122" spans="1:8" hidden="1" x14ac:dyDescent="0.3">
      <c r="A2122" s="6" t="s">
        <v>559</v>
      </c>
      <c r="B2122" s="6" t="s">
        <v>2880</v>
      </c>
      <c r="C2122" s="6">
        <v>1</v>
      </c>
      <c r="D2122" t="str">
        <f t="shared" si="33"/>
        <v>Beni Seuf - 3581</v>
      </c>
      <c r="E2122">
        <v>19501875.059999999</v>
      </c>
      <c r="F2122">
        <v>15503384.649999999</v>
      </c>
      <c r="G2122">
        <v>2925281.26</v>
      </c>
      <c r="H2122">
        <v>18428665.91</v>
      </c>
    </row>
    <row r="2123" spans="1:8" hidden="1" x14ac:dyDescent="0.3">
      <c r="A2123" s="6" t="s">
        <v>705</v>
      </c>
      <c r="B2123" s="6" t="s">
        <v>2881</v>
      </c>
      <c r="D2123" t="str">
        <f t="shared" si="33"/>
        <v>Assuit PP  (CP-118)</v>
      </c>
      <c r="E2123">
        <v>138463.73000000001</v>
      </c>
      <c r="F2123">
        <v>123578.88</v>
      </c>
      <c r="G2123">
        <v>21808.04</v>
      </c>
      <c r="H2123">
        <v>145386.92000000001</v>
      </c>
    </row>
    <row r="2124" spans="1:8" hidden="1" x14ac:dyDescent="0.3">
      <c r="A2124" s="6" t="s">
        <v>705</v>
      </c>
      <c r="B2124" s="6" t="s">
        <v>2882</v>
      </c>
      <c r="D2124" t="str">
        <f t="shared" si="33"/>
        <v>Assuit PP  (CP-118)</v>
      </c>
      <c r="E2124">
        <v>5370.43</v>
      </c>
      <c r="F2124">
        <v>4793.1099999999997</v>
      </c>
      <c r="G2124">
        <v>845.84</v>
      </c>
      <c r="H2124">
        <v>5638.95</v>
      </c>
    </row>
    <row r="2125" spans="1:8" hidden="1" x14ac:dyDescent="0.3">
      <c r="A2125" s="6" t="s">
        <v>705</v>
      </c>
      <c r="B2125" s="6" t="s">
        <v>2883</v>
      </c>
      <c r="D2125" t="str">
        <f t="shared" si="33"/>
        <v>Assuit PP  (CP-118)</v>
      </c>
      <c r="E2125">
        <v>148202.43</v>
      </c>
      <c r="F2125">
        <v>132270.66</v>
      </c>
      <c r="G2125">
        <v>23341.88</v>
      </c>
      <c r="H2125">
        <v>155612.54</v>
      </c>
    </row>
    <row r="2126" spans="1:8" hidden="1" x14ac:dyDescent="0.3">
      <c r="A2126" s="6" t="s">
        <v>705</v>
      </c>
      <c r="B2126" s="6" t="s">
        <v>2884</v>
      </c>
      <c r="D2126" t="str">
        <f t="shared" si="33"/>
        <v>Assuit PP  (CP-118)</v>
      </c>
      <c r="E2126">
        <v>268880.58</v>
      </c>
      <c r="F2126">
        <v>239975.92</v>
      </c>
      <c r="G2126">
        <v>42348.69</v>
      </c>
      <c r="H2126">
        <v>282324.61</v>
      </c>
    </row>
    <row r="2127" spans="1:8" hidden="1" x14ac:dyDescent="0.3">
      <c r="A2127" s="6" t="s">
        <v>705</v>
      </c>
      <c r="B2127" s="6" t="s">
        <v>2885</v>
      </c>
      <c r="D2127" t="str">
        <f t="shared" si="33"/>
        <v>Assuit PP  (CP-118)</v>
      </c>
      <c r="E2127">
        <v>2168386.48</v>
      </c>
      <c r="F2127">
        <v>0</v>
      </c>
      <c r="G2127">
        <v>0</v>
      </c>
      <c r="H2127">
        <v>2282512.08</v>
      </c>
    </row>
    <row r="2128" spans="1:8" hidden="1" x14ac:dyDescent="0.3">
      <c r="A2128" s="6" t="s">
        <v>705</v>
      </c>
      <c r="B2128" s="6" t="s">
        <v>2886</v>
      </c>
      <c r="D2128" t="str">
        <f t="shared" si="33"/>
        <v>Assuit PP  (CP-118)</v>
      </c>
      <c r="E2128">
        <v>1593564.06</v>
      </c>
      <c r="F2128">
        <v>1406314.56</v>
      </c>
      <c r="G2128">
        <v>250986.34</v>
      </c>
      <c r="H2128">
        <v>1657300.9</v>
      </c>
    </row>
    <row r="2129" spans="1:8" hidden="1" x14ac:dyDescent="0.3">
      <c r="A2129" s="6" t="s">
        <v>705</v>
      </c>
      <c r="B2129" s="6" t="s">
        <v>2887</v>
      </c>
      <c r="D2129" t="str">
        <f t="shared" si="33"/>
        <v>Assuit PP  (CP-118)</v>
      </c>
      <c r="E2129">
        <v>30111.96</v>
      </c>
      <c r="F2129">
        <v>31617.56</v>
      </c>
      <c r="G2129">
        <v>0</v>
      </c>
      <c r="H2129">
        <v>31617.56</v>
      </c>
    </row>
    <row r="2130" spans="1:8" hidden="1" x14ac:dyDescent="0.3">
      <c r="A2130" s="6" t="s">
        <v>705</v>
      </c>
      <c r="B2130" s="6" t="s">
        <v>2888</v>
      </c>
      <c r="D2130" t="str">
        <f t="shared" si="33"/>
        <v>Assuit PP  (CP-118)</v>
      </c>
      <c r="E2130">
        <v>12404.69</v>
      </c>
      <c r="F2130">
        <v>11036.19</v>
      </c>
      <c r="G2130">
        <v>1953.74</v>
      </c>
      <c r="H2130">
        <v>12989.93</v>
      </c>
    </row>
    <row r="2131" spans="1:8" hidden="1" x14ac:dyDescent="0.3">
      <c r="A2131" s="6" t="s">
        <v>705</v>
      </c>
      <c r="B2131" s="6" t="s">
        <v>2889</v>
      </c>
      <c r="D2131" t="str">
        <f t="shared" si="33"/>
        <v>Assuit PP  (CP-118)</v>
      </c>
      <c r="E2131">
        <v>37663.234499999999</v>
      </c>
      <c r="F2131">
        <v>39645.51</v>
      </c>
      <c r="G2131">
        <v>0</v>
      </c>
      <c r="H2131">
        <v>39645.51</v>
      </c>
    </row>
    <row r="2132" spans="1:8" hidden="1" x14ac:dyDescent="0.3">
      <c r="A2132" s="6" t="s">
        <v>705</v>
      </c>
      <c r="B2132" s="6" t="s">
        <v>2890</v>
      </c>
      <c r="D2132" t="str">
        <f t="shared" si="33"/>
        <v>Assuit PP  (CP-118)</v>
      </c>
      <c r="E2132">
        <v>165215.06</v>
      </c>
      <c r="F2132">
        <v>147454.44</v>
      </c>
      <c r="G2132">
        <v>26021.37</v>
      </c>
      <c r="H2132">
        <v>173475.81</v>
      </c>
    </row>
    <row r="2133" spans="1:8" hidden="1" x14ac:dyDescent="0.3">
      <c r="A2133" s="6" t="s">
        <v>456</v>
      </c>
      <c r="B2133" s="6" t="s">
        <v>2891</v>
      </c>
      <c r="D2133" t="str">
        <f t="shared" si="33"/>
        <v>Al-Shabab PP Phase II (CP-117)</v>
      </c>
      <c r="E2133">
        <v>138618.98000000001</v>
      </c>
      <c r="F2133">
        <v>123950.15</v>
      </c>
      <c r="G2133">
        <v>21873.56</v>
      </c>
      <c r="H2133">
        <v>145823.71</v>
      </c>
    </row>
    <row r="2134" spans="1:8" hidden="1" x14ac:dyDescent="0.3">
      <c r="A2134" s="6" t="s">
        <v>458</v>
      </c>
      <c r="B2134" s="6" t="s">
        <v>2892</v>
      </c>
      <c r="D2134" t="str">
        <f t="shared" si="33"/>
        <v>W Dam PP Phase II (CP-117)</v>
      </c>
      <c r="E2134">
        <v>337817.97</v>
      </c>
      <c r="F2134">
        <v>302069.67</v>
      </c>
      <c r="G2134">
        <v>53306.41</v>
      </c>
      <c r="H2134">
        <v>355376.08</v>
      </c>
    </row>
    <row r="2135" spans="1:8" hidden="1" x14ac:dyDescent="0.3">
      <c r="A2135" s="6" t="s">
        <v>458</v>
      </c>
      <c r="B2135" s="6" t="s">
        <v>2893</v>
      </c>
      <c r="D2135" t="str">
        <f t="shared" si="33"/>
        <v>W Dam PP Phase II (CP-117)</v>
      </c>
      <c r="E2135">
        <v>51479.85</v>
      </c>
      <c r="F2135">
        <v>46032.19</v>
      </c>
      <c r="G2135">
        <v>8123.33</v>
      </c>
      <c r="H2135">
        <v>54155.519999999997</v>
      </c>
    </row>
    <row r="2136" spans="1:8" hidden="1" x14ac:dyDescent="0.3">
      <c r="A2136" s="6" t="s">
        <v>456</v>
      </c>
      <c r="B2136" s="6" t="s">
        <v>2894</v>
      </c>
      <c r="D2136" t="str">
        <f t="shared" si="33"/>
        <v>Al-Shabab PP Phase II (CP-117)</v>
      </c>
      <c r="E2136">
        <v>2020199.56</v>
      </c>
      <c r="F2136">
        <v>0</v>
      </c>
      <c r="G2136">
        <v>0</v>
      </c>
      <c r="H2136">
        <v>2020199.56</v>
      </c>
    </row>
    <row r="2137" spans="1:8" hidden="1" x14ac:dyDescent="0.3">
      <c r="A2137" s="6" t="s">
        <v>456</v>
      </c>
      <c r="B2137" s="6" t="s">
        <v>2895</v>
      </c>
      <c r="D2137" t="str">
        <f t="shared" si="33"/>
        <v>Al-Shabab PP Phase II (CP-117)</v>
      </c>
      <c r="E2137">
        <v>225523.91429999997</v>
      </c>
      <c r="F2137">
        <v>201280.09</v>
      </c>
      <c r="G2137">
        <v>35520.019999999997</v>
      </c>
      <c r="H2137">
        <v>236800.11</v>
      </c>
    </row>
    <row r="2138" spans="1:8" hidden="1" x14ac:dyDescent="0.3">
      <c r="A2138" s="6" t="s">
        <v>456</v>
      </c>
      <c r="B2138" s="6" t="s">
        <v>2896</v>
      </c>
      <c r="D2138" t="str">
        <f t="shared" si="33"/>
        <v>Al-Shabab PP Phase II (CP-117)</v>
      </c>
      <c r="E2138">
        <v>329145.77140000003</v>
      </c>
      <c r="F2138">
        <v>293762.59999999998</v>
      </c>
      <c r="G2138">
        <v>51840.46</v>
      </c>
      <c r="H2138">
        <v>345603.06</v>
      </c>
    </row>
    <row r="2139" spans="1:8" hidden="1" x14ac:dyDescent="0.3">
      <c r="A2139" s="6" t="s">
        <v>2694</v>
      </c>
      <c r="B2139" s="6" t="s">
        <v>2897</v>
      </c>
      <c r="D2139" t="str">
        <f t="shared" si="33"/>
        <v>Al-Wukair 11 Substation</v>
      </c>
      <c r="E2139">
        <v>7641356.9000000004</v>
      </c>
      <c r="F2139">
        <v>7641356.9000000004</v>
      </c>
      <c r="G2139">
        <v>0</v>
      </c>
      <c r="H2139">
        <v>7641356.9000000004</v>
      </c>
    </row>
    <row r="2140" spans="1:8" hidden="1" x14ac:dyDescent="0.3">
      <c r="A2140" s="6" t="s">
        <v>722</v>
      </c>
      <c r="B2140" s="6" t="s">
        <v>2898</v>
      </c>
      <c r="C2140" s="6">
        <v>63</v>
      </c>
      <c r="D2140" t="str">
        <f t="shared" si="33"/>
        <v>Marsa Matrouh 500KV63</v>
      </c>
      <c r="E2140">
        <v>8459991.4299999997</v>
      </c>
      <c r="F2140">
        <v>7389805.4000000004</v>
      </c>
      <c r="G2140">
        <v>888299.1</v>
      </c>
      <c r="H2140">
        <v>8278104.5</v>
      </c>
    </row>
    <row r="2141" spans="1:8" hidden="1" x14ac:dyDescent="0.3">
      <c r="A2141" s="6" t="s">
        <v>722</v>
      </c>
      <c r="B2141" s="6" t="s">
        <v>2899</v>
      </c>
      <c r="C2141" s="6">
        <v>53</v>
      </c>
      <c r="D2141" t="str">
        <f t="shared" si="33"/>
        <v>Marsa Matrouh 500KV53</v>
      </c>
      <c r="E2141">
        <v>9299425.6600000001</v>
      </c>
      <c r="F2141">
        <v>6658395.5999999996</v>
      </c>
      <c r="G2141">
        <v>976439.69</v>
      </c>
      <c r="H2141">
        <v>7634835.29</v>
      </c>
    </row>
    <row r="2142" spans="1:8" hidden="1" x14ac:dyDescent="0.3">
      <c r="A2142" s="6" t="s">
        <v>722</v>
      </c>
      <c r="B2142" s="6" t="s">
        <v>2900</v>
      </c>
      <c r="C2142" s="6">
        <v>50</v>
      </c>
      <c r="D2142" t="str">
        <f t="shared" si="33"/>
        <v>Marsa Matrouh 500KV50</v>
      </c>
      <c r="E2142">
        <v>1817057.14</v>
      </c>
      <c r="F2142">
        <v>1587202.93</v>
      </c>
      <c r="G2142">
        <v>190791</v>
      </c>
      <c r="H2142">
        <v>1777993.93</v>
      </c>
    </row>
    <row r="2143" spans="1:8" hidden="1" x14ac:dyDescent="0.3">
      <c r="A2143" s="6" t="s">
        <v>722</v>
      </c>
      <c r="B2143" s="6" t="s">
        <v>2901</v>
      </c>
      <c r="C2143" s="6">
        <v>23</v>
      </c>
      <c r="D2143" t="str">
        <f t="shared" si="33"/>
        <v>Marsa Matrouh 500KV23</v>
      </c>
      <c r="E2143">
        <v>898345.08</v>
      </c>
      <c r="F2143">
        <v>784710.52999999991</v>
      </c>
      <c r="G2143">
        <v>94326.23</v>
      </c>
      <c r="H2143">
        <v>879036.76000000013</v>
      </c>
    </row>
    <row r="2144" spans="1:8" hidden="1" x14ac:dyDescent="0.3">
      <c r="A2144" s="6" t="s">
        <v>722</v>
      </c>
      <c r="B2144" s="6" t="s">
        <v>2902</v>
      </c>
      <c r="C2144" s="6">
        <v>21</v>
      </c>
      <c r="D2144" t="str">
        <f t="shared" si="33"/>
        <v>Marsa Matrouh 500KV21</v>
      </c>
      <c r="E2144">
        <v>56450073.460000001</v>
      </c>
      <c r="F2144">
        <v>39368912.93</v>
      </c>
      <c r="G2144">
        <v>5927257.71</v>
      </c>
      <c r="H2144">
        <v>45296170.640000001</v>
      </c>
    </row>
    <row r="2145" spans="1:8" hidden="1" x14ac:dyDescent="0.3">
      <c r="A2145" s="6" t="s">
        <v>722</v>
      </c>
      <c r="B2145" s="6" t="s">
        <v>2903</v>
      </c>
      <c r="C2145" s="6">
        <v>15</v>
      </c>
      <c r="D2145" t="str">
        <f t="shared" si="33"/>
        <v>Marsa Matrouh 500KV15</v>
      </c>
      <c r="E2145">
        <v>255135895.46000001</v>
      </c>
      <c r="F2145">
        <v>222861206.65000001</v>
      </c>
      <c r="G2145">
        <v>26789269.02</v>
      </c>
      <c r="H2145">
        <v>249650475.66999999</v>
      </c>
    </row>
    <row r="2146" spans="1:8" hidden="1" x14ac:dyDescent="0.3">
      <c r="A2146" s="6" t="s">
        <v>722</v>
      </c>
      <c r="B2146" s="6" t="s">
        <v>2904</v>
      </c>
      <c r="C2146" s="6">
        <v>13</v>
      </c>
      <c r="D2146" t="str">
        <f t="shared" si="33"/>
        <v>Marsa Matrouh 500KV13</v>
      </c>
      <c r="E2146">
        <v>34848618.380000003</v>
      </c>
      <c r="F2146">
        <v>26978945.510000002</v>
      </c>
      <c r="G2146">
        <v>3659104.93</v>
      </c>
      <c r="H2146">
        <v>30638050.440000001</v>
      </c>
    </row>
    <row r="2147" spans="1:8" hidden="1" x14ac:dyDescent="0.3">
      <c r="A2147" s="6" t="s">
        <v>386</v>
      </c>
      <c r="B2147" s="6" t="s">
        <v>2905</v>
      </c>
      <c r="C2147" s="6">
        <v>14</v>
      </c>
      <c r="D2147" t="str">
        <f t="shared" si="33"/>
        <v>EMAAR-PKG#107-MARASSI14</v>
      </c>
      <c r="E2147">
        <v>1449945.92</v>
      </c>
      <c r="F2147">
        <v>2534475.7699999996</v>
      </c>
      <c r="G2147">
        <v>0</v>
      </c>
      <c r="H2147">
        <v>2534475.77</v>
      </c>
    </row>
    <row r="2148" spans="1:8" hidden="1" x14ac:dyDescent="0.3">
      <c r="A2148" s="6" t="s">
        <v>567</v>
      </c>
      <c r="B2148" s="6" t="s">
        <v>2906</v>
      </c>
      <c r="C2148" s="6">
        <v>4</v>
      </c>
      <c r="D2148" t="str">
        <f t="shared" si="33"/>
        <v>Kayan 3 New Cairo Capital City4</v>
      </c>
      <c r="E2148">
        <v>41958350</v>
      </c>
      <c r="F2148">
        <v>30076698.550000001</v>
      </c>
      <c r="G2148">
        <v>8000000</v>
      </c>
      <c r="H2148">
        <v>38076698.549999997</v>
      </c>
    </row>
    <row r="2149" spans="1:8" hidden="1" x14ac:dyDescent="0.3">
      <c r="A2149" s="6" t="s">
        <v>524</v>
      </c>
      <c r="B2149" s="6" t="s">
        <v>2907</v>
      </c>
      <c r="D2149" t="str">
        <f t="shared" si="33"/>
        <v>Beni Suef Substation R61</v>
      </c>
      <c r="E2149">
        <v>6146056</v>
      </c>
      <c r="F2149">
        <v>4578811.72</v>
      </c>
      <c r="G2149">
        <v>921908.4</v>
      </c>
      <c r="H2149">
        <v>5500720.1200000001</v>
      </c>
    </row>
    <row r="2150" spans="1:8" hidden="1" x14ac:dyDescent="0.3">
      <c r="A2150" s="6" t="s">
        <v>741</v>
      </c>
      <c r="B2150" s="6" t="s">
        <v>2908</v>
      </c>
      <c r="D2150" t="str">
        <f t="shared" si="33"/>
        <v>MAYSAN 400/132kV SS</v>
      </c>
      <c r="E2150">
        <v>11507875.67</v>
      </c>
      <c r="F2150">
        <v>22841165.139999997</v>
      </c>
      <c r="G2150">
        <v>0</v>
      </c>
      <c r="H2150">
        <v>11507875.67</v>
      </c>
    </row>
    <row r="2151" spans="1:8" hidden="1" x14ac:dyDescent="0.3">
      <c r="A2151" s="6" t="s">
        <v>516</v>
      </c>
      <c r="B2151" s="6" t="s">
        <v>2909</v>
      </c>
      <c r="D2151" t="str">
        <f t="shared" si="33"/>
        <v>Ismailiya East Substation</v>
      </c>
      <c r="E2151">
        <v>653189</v>
      </c>
      <c r="F2151">
        <v>486625.80000000005</v>
      </c>
      <c r="G2151">
        <v>97978.35</v>
      </c>
      <c r="H2151">
        <v>584604.15</v>
      </c>
    </row>
    <row r="2152" spans="1:8" hidden="1" x14ac:dyDescent="0.3">
      <c r="A2152" s="6" t="s">
        <v>754</v>
      </c>
      <c r="B2152" s="6" t="s">
        <v>2910</v>
      </c>
      <c r="C2152" s="6">
        <v>7</v>
      </c>
      <c r="D2152" t="str">
        <f t="shared" si="33"/>
        <v>Ministries Buildings7</v>
      </c>
      <c r="E2152">
        <v>8616849.0199999996</v>
      </c>
      <c r="F2152">
        <v>1814815</v>
      </c>
      <c r="G2152">
        <v>5444475.6500000004</v>
      </c>
      <c r="H2152">
        <v>7259290.6500000004</v>
      </c>
    </row>
    <row r="2153" spans="1:8" hidden="1" x14ac:dyDescent="0.3">
      <c r="A2153" s="6" t="s">
        <v>615</v>
      </c>
      <c r="B2153" s="6" t="s">
        <v>2911</v>
      </c>
      <c r="D2153" t="str">
        <f t="shared" si="33"/>
        <v>Apache Electrical Works</v>
      </c>
      <c r="E2153">
        <v>44400.7</v>
      </c>
      <c r="F2153">
        <v>44400.7</v>
      </c>
      <c r="G2153">
        <v>0</v>
      </c>
      <c r="H2153">
        <v>44400.7</v>
      </c>
    </row>
    <row r="2154" spans="1:8" hidden="1" x14ac:dyDescent="0.3">
      <c r="A2154" s="6" t="s">
        <v>458</v>
      </c>
      <c r="B2154" s="6" t="s">
        <v>2912</v>
      </c>
      <c r="D2154" t="str">
        <f t="shared" si="33"/>
        <v>W Dam PP Phase II (CP-117)</v>
      </c>
      <c r="E2154">
        <v>509875.4952</v>
      </c>
      <c r="F2154">
        <v>0</v>
      </c>
      <c r="G2154">
        <v>0</v>
      </c>
      <c r="H2154">
        <v>535369.27</v>
      </c>
    </row>
    <row r="2155" spans="1:8" hidden="1" x14ac:dyDescent="0.3">
      <c r="A2155" s="6" t="s">
        <v>641</v>
      </c>
      <c r="B2155" s="6" t="s">
        <v>2913</v>
      </c>
      <c r="D2155" t="str">
        <f t="shared" si="33"/>
        <v>Amal Bridge Lock &amp; Load</v>
      </c>
      <c r="E2155">
        <v>6193188.7000000002</v>
      </c>
      <c r="F2155">
        <v>5500870.8499999996</v>
      </c>
      <c r="G2155">
        <v>0</v>
      </c>
      <c r="H2155">
        <v>5500870.8499999996</v>
      </c>
    </row>
    <row r="2156" spans="1:8" hidden="1" x14ac:dyDescent="0.3">
      <c r="A2156" s="6" t="s">
        <v>524</v>
      </c>
      <c r="B2156" s="6" t="s">
        <v>2914</v>
      </c>
      <c r="C2156" s="6">
        <v>7</v>
      </c>
      <c r="D2156" t="str">
        <f t="shared" si="33"/>
        <v>Beni Suef Substation R617</v>
      </c>
      <c r="E2156">
        <v>2536550</v>
      </c>
      <c r="F2156">
        <v>1919216.56</v>
      </c>
      <c r="G2156">
        <v>380482.5</v>
      </c>
      <c r="H2156">
        <v>2299699.06</v>
      </c>
    </row>
    <row r="2157" spans="1:8" hidden="1" x14ac:dyDescent="0.3">
      <c r="A2157" s="6" t="s">
        <v>2915</v>
      </c>
      <c r="B2157" s="6" t="s">
        <v>2916</v>
      </c>
      <c r="D2157" t="str">
        <f t="shared" si="33"/>
        <v>Lina Farm Substation</v>
      </c>
      <c r="E2157">
        <v>69591.61</v>
      </c>
      <c r="F2157">
        <v>69591.61</v>
      </c>
      <c r="G2157">
        <v>0</v>
      </c>
      <c r="H2157">
        <v>69591.61</v>
      </c>
    </row>
    <row r="2158" spans="1:8" hidden="1" x14ac:dyDescent="0.3">
      <c r="A2158" s="6" t="s">
        <v>651</v>
      </c>
      <c r="B2158" s="6" t="s">
        <v>2917</v>
      </c>
      <c r="C2158" s="6">
        <v>9</v>
      </c>
      <c r="D2158" t="str">
        <f t="shared" si="33"/>
        <v>Akhmem - Qena9</v>
      </c>
      <c r="E2158">
        <v>2103143.58</v>
      </c>
      <c r="F2158">
        <v>1785989.17</v>
      </c>
      <c r="G2158">
        <v>0</v>
      </c>
      <c r="H2158">
        <v>1785989.17</v>
      </c>
    </row>
    <row r="2159" spans="1:8" hidden="1" x14ac:dyDescent="0.3">
      <c r="A2159" s="6" t="s">
        <v>486</v>
      </c>
      <c r="B2159" s="6" t="s">
        <v>2918</v>
      </c>
      <c r="C2159" s="6">
        <v>80</v>
      </c>
      <c r="D2159" t="str">
        <f t="shared" si="33"/>
        <v>Abou El Matameer and Sammanoud80</v>
      </c>
      <c r="E2159">
        <v>5875862.8499999987</v>
      </c>
      <c r="F2159">
        <v>4250599.18</v>
      </c>
      <c r="G2159">
        <v>881379.43</v>
      </c>
      <c r="H2159">
        <v>5131978.6100000003</v>
      </c>
    </row>
    <row r="2160" spans="1:8" hidden="1" x14ac:dyDescent="0.3">
      <c r="A2160" s="6" t="s">
        <v>646</v>
      </c>
      <c r="B2160" s="6" t="s">
        <v>2919</v>
      </c>
      <c r="C2160" s="6">
        <v>1</v>
      </c>
      <c r="D2160" t="str">
        <f t="shared" si="33"/>
        <v>Akhmem Assiut1</v>
      </c>
      <c r="E2160">
        <v>730800.55000000016</v>
      </c>
      <c r="F2160">
        <v>284979.66000000003</v>
      </c>
      <c r="G2160">
        <v>0</v>
      </c>
      <c r="H2160">
        <v>284979.65999999997</v>
      </c>
    </row>
    <row r="2161" spans="1:8" hidden="1" x14ac:dyDescent="0.3">
      <c r="A2161" s="6" t="s">
        <v>328</v>
      </c>
      <c r="B2161" s="6" t="s">
        <v>2920</v>
      </c>
      <c r="C2161" s="6">
        <v>3</v>
      </c>
      <c r="D2161" t="str">
        <f t="shared" si="33"/>
        <v>Substation Elco Steel3</v>
      </c>
      <c r="E2161">
        <v>2658220.39</v>
      </c>
      <c r="F2161">
        <v>1834172.07</v>
      </c>
      <c r="G2161">
        <v>531644.07999999996</v>
      </c>
      <c r="H2161">
        <v>2365816.15</v>
      </c>
    </row>
    <row r="2162" spans="1:8" hidden="1" x14ac:dyDescent="0.3">
      <c r="A2162" s="6" t="s">
        <v>646</v>
      </c>
      <c r="B2162" s="6" t="s">
        <v>2921</v>
      </c>
      <c r="C2162" s="6">
        <v>21</v>
      </c>
      <c r="D2162" t="str">
        <f t="shared" si="33"/>
        <v>Akhmem Assiut21</v>
      </c>
      <c r="E2162">
        <v>8221653.7000000002</v>
      </c>
      <c r="F2162">
        <v>6536214.6899999995</v>
      </c>
      <c r="G2162">
        <v>1233248.06</v>
      </c>
      <c r="H2162">
        <v>7769462.75</v>
      </c>
    </row>
    <row r="2163" spans="1:8" hidden="1" x14ac:dyDescent="0.3">
      <c r="A2163" s="6" t="s">
        <v>1266</v>
      </c>
      <c r="B2163" s="6" t="s">
        <v>2922</v>
      </c>
      <c r="C2163" s="6">
        <v>3</v>
      </c>
      <c r="D2163" t="str">
        <f t="shared" si="33"/>
        <v>Angola Emergency fast-track3</v>
      </c>
      <c r="E2163">
        <v>74095221.349999994</v>
      </c>
      <c r="F2163">
        <v>60981767.219999999</v>
      </c>
      <c r="G2163">
        <v>0</v>
      </c>
      <c r="H2163">
        <v>60981767.219999999</v>
      </c>
    </row>
    <row r="2164" spans="1:8" hidden="1" x14ac:dyDescent="0.3">
      <c r="A2164" s="6" t="s">
        <v>695</v>
      </c>
      <c r="B2164" s="6" t="s">
        <v>2923</v>
      </c>
      <c r="C2164" s="6">
        <v>2</v>
      </c>
      <c r="D2164" t="str">
        <f t="shared" si="33"/>
        <v>Mohamed Ali Palace Restoration2</v>
      </c>
      <c r="E2164">
        <v>878559.52</v>
      </c>
      <c r="F2164">
        <v>603154.4</v>
      </c>
      <c r="G2164">
        <v>193732.7</v>
      </c>
      <c r="H2164">
        <v>796887.1</v>
      </c>
    </row>
    <row r="2165" spans="1:8" hidden="1" x14ac:dyDescent="0.3">
      <c r="A2165" s="6" t="s">
        <v>956</v>
      </c>
      <c r="B2165" s="6" t="s">
        <v>2924</v>
      </c>
      <c r="C2165" s="6">
        <v>1</v>
      </c>
      <c r="D2165" t="str">
        <f t="shared" si="33"/>
        <v>Air Defense College1</v>
      </c>
      <c r="E2165">
        <v>178355894.30000001</v>
      </c>
      <c r="F2165">
        <v>25742460</v>
      </c>
      <c r="G2165">
        <v>39690270.000000007</v>
      </c>
      <c r="H2165">
        <v>139299631</v>
      </c>
    </row>
    <row r="2166" spans="1:8" hidden="1" x14ac:dyDescent="0.3">
      <c r="A2166" s="6" t="s">
        <v>619</v>
      </c>
      <c r="B2166" s="6" t="s">
        <v>2925</v>
      </c>
      <c r="C2166" s="6">
        <v>1</v>
      </c>
      <c r="D2166" t="str">
        <f t="shared" si="33"/>
        <v>Tunnel of Sokhna Road1</v>
      </c>
      <c r="E2166">
        <v>40297018</v>
      </c>
      <c r="F2166">
        <v>17624309.300000001</v>
      </c>
      <c r="G2166">
        <v>2000000</v>
      </c>
      <c r="H2166">
        <v>36090216.300000004</v>
      </c>
    </row>
    <row r="2167" spans="1:8" hidden="1" x14ac:dyDescent="0.3">
      <c r="A2167" s="6" t="s">
        <v>500</v>
      </c>
      <c r="B2167" s="6" t="s">
        <v>2926</v>
      </c>
      <c r="D2167" t="str">
        <f t="shared" si="33"/>
        <v>South Helwan PP (CP-117)</v>
      </c>
      <c r="E2167">
        <v>108518.8</v>
      </c>
      <c r="F2167">
        <v>108518.8</v>
      </c>
      <c r="G2167">
        <v>0</v>
      </c>
      <c r="H2167">
        <v>108518.8</v>
      </c>
    </row>
    <row r="2168" spans="1:8" hidden="1" x14ac:dyDescent="0.3">
      <c r="A2168" s="6" t="s">
        <v>651</v>
      </c>
      <c r="B2168" s="6" t="s">
        <v>2927</v>
      </c>
      <c r="C2168" s="6">
        <v>10</v>
      </c>
      <c r="D2168" t="str">
        <f t="shared" si="33"/>
        <v>Akhmem - Qena10</v>
      </c>
      <c r="E2168">
        <v>2008306.86</v>
      </c>
      <c r="F2168">
        <v>1705453.33</v>
      </c>
      <c r="G2168">
        <v>0</v>
      </c>
      <c r="H2168">
        <v>1705453.33</v>
      </c>
    </row>
    <row r="2169" spans="1:8" hidden="1" x14ac:dyDescent="0.3">
      <c r="A2169" s="6" t="s">
        <v>651</v>
      </c>
      <c r="B2169" s="6" t="s">
        <v>2928</v>
      </c>
      <c r="C2169" s="6">
        <v>34</v>
      </c>
      <c r="D2169" t="str">
        <f t="shared" si="33"/>
        <v>Akhmem - Qena34</v>
      </c>
      <c r="E2169">
        <v>3086479.32</v>
      </c>
      <c r="F2169">
        <v>1527278.5699999998</v>
      </c>
      <c r="G2169">
        <v>462971.9</v>
      </c>
      <c r="H2169">
        <v>1990250.47</v>
      </c>
    </row>
    <row r="2170" spans="1:8" hidden="1" x14ac:dyDescent="0.3">
      <c r="A2170" s="6" t="s">
        <v>486</v>
      </c>
      <c r="B2170" s="6" t="s">
        <v>2929</v>
      </c>
      <c r="D2170" t="str">
        <f t="shared" si="33"/>
        <v>Abou El Matameer and Sammanoud</v>
      </c>
      <c r="E2170">
        <v>7920883.4299999997</v>
      </c>
      <c r="F2170">
        <v>5729967.0700000003</v>
      </c>
      <c r="G2170">
        <v>1188132.52</v>
      </c>
      <c r="H2170">
        <v>6918099.5899999999</v>
      </c>
    </row>
    <row r="2171" spans="1:8" hidden="1" x14ac:dyDescent="0.3">
      <c r="A2171" s="6" t="s">
        <v>679</v>
      </c>
      <c r="B2171" s="6" t="s">
        <v>2930</v>
      </c>
      <c r="C2171" s="6">
        <v>1</v>
      </c>
      <c r="D2171" t="str">
        <f t="shared" si="33"/>
        <v>Badr1</v>
      </c>
      <c r="E2171">
        <v>35625269.149999999</v>
      </c>
      <c r="F2171">
        <v>11608780.25</v>
      </c>
      <c r="G2171">
        <v>5343790.4000000004</v>
      </c>
      <c r="H2171">
        <v>16952570.649999999</v>
      </c>
    </row>
    <row r="2172" spans="1:8" hidden="1" x14ac:dyDescent="0.3">
      <c r="A2172" s="6" t="s">
        <v>786</v>
      </c>
      <c r="B2172" s="6" t="s">
        <v>2931</v>
      </c>
      <c r="C2172" s="6">
        <v>13</v>
      </c>
      <c r="D2172" t="str">
        <f t="shared" si="33"/>
        <v>P-28-16 Balat Owinat Lot 313</v>
      </c>
      <c r="E2172">
        <v>20489981.23</v>
      </c>
      <c r="F2172">
        <v>13133684</v>
      </c>
      <c r="G2172">
        <v>2151448.0299999998</v>
      </c>
      <c r="H2172">
        <v>15285132.029999999</v>
      </c>
    </row>
    <row r="2173" spans="1:8" hidden="1" x14ac:dyDescent="0.3">
      <c r="A2173" s="6" t="s">
        <v>786</v>
      </c>
      <c r="B2173" s="6" t="s">
        <v>2932</v>
      </c>
      <c r="C2173" s="6">
        <v>11</v>
      </c>
      <c r="D2173" t="str">
        <f t="shared" si="33"/>
        <v>P-28-16 Balat Owinat Lot 311</v>
      </c>
      <c r="E2173">
        <v>22018272.859999999</v>
      </c>
      <c r="F2173">
        <v>16447258.48</v>
      </c>
      <c r="G2173">
        <v>2311918.65</v>
      </c>
      <c r="H2173">
        <v>18759177.129999999</v>
      </c>
    </row>
    <row r="2174" spans="1:8" hidden="1" x14ac:dyDescent="0.3">
      <c r="A2174" s="6" t="s">
        <v>786</v>
      </c>
      <c r="B2174" s="6" t="s">
        <v>2933</v>
      </c>
      <c r="C2174" s="6">
        <v>8</v>
      </c>
      <c r="D2174" t="str">
        <f t="shared" si="33"/>
        <v>P-28-16 Balat Owinat Lot 38</v>
      </c>
      <c r="E2174">
        <v>19805695.329999998</v>
      </c>
      <c r="F2174">
        <v>14794457.869999999</v>
      </c>
      <c r="G2174">
        <v>2079598.01</v>
      </c>
      <c r="H2174">
        <v>16874055.879999999</v>
      </c>
    </row>
    <row r="2175" spans="1:8" hidden="1" x14ac:dyDescent="0.3">
      <c r="A2175" s="6" t="s">
        <v>786</v>
      </c>
      <c r="B2175" s="6" t="s">
        <v>2934</v>
      </c>
      <c r="C2175" s="6">
        <v>4</v>
      </c>
      <c r="D2175" t="str">
        <f t="shared" si="33"/>
        <v>P-28-16 Balat Owinat Lot 34</v>
      </c>
      <c r="E2175">
        <v>6449395.4699999997</v>
      </c>
      <c r="F2175">
        <v>4817309.1300000008</v>
      </c>
      <c r="G2175">
        <v>677186.52</v>
      </c>
      <c r="H2175">
        <v>5494495.6500000004</v>
      </c>
    </row>
    <row r="2176" spans="1:8" hidden="1" x14ac:dyDescent="0.3">
      <c r="A2176" s="6" t="s">
        <v>8</v>
      </c>
      <c r="B2176" s="6" t="s">
        <v>2935</v>
      </c>
      <c r="C2176" s="6">
        <v>32</v>
      </c>
      <c r="D2176" t="str">
        <f t="shared" si="33"/>
        <v>Sodic Club House32</v>
      </c>
      <c r="E2176">
        <v>6867125.7000000002</v>
      </c>
      <c r="F2176">
        <v>1852842.635</v>
      </c>
      <c r="G2176">
        <v>693560.3</v>
      </c>
      <c r="H2176">
        <v>2546402.9350000001</v>
      </c>
    </row>
    <row r="2177" spans="1:8" hidden="1" x14ac:dyDescent="0.3">
      <c r="A2177" s="6" t="s">
        <v>323</v>
      </c>
      <c r="B2177" s="6" t="s">
        <v>2936</v>
      </c>
      <c r="C2177" s="6">
        <v>5</v>
      </c>
      <c r="D2177" t="str">
        <f t="shared" si="33"/>
        <v>Elsewedy Univ - Enabling Works5</v>
      </c>
      <c r="E2177">
        <v>8018043.8099999996</v>
      </c>
      <c r="F2177">
        <v>4527299.6804999998</v>
      </c>
      <c r="G2177">
        <v>1589066.44</v>
      </c>
      <c r="H2177">
        <v>6116366.1205000011</v>
      </c>
    </row>
    <row r="2178" spans="1:8" hidden="1" x14ac:dyDescent="0.3">
      <c r="A2178" s="6" t="s">
        <v>323</v>
      </c>
      <c r="B2178" s="6" t="s">
        <v>2937</v>
      </c>
      <c r="C2178" s="6">
        <v>6</v>
      </c>
      <c r="D2178" t="str">
        <f t="shared" si="33"/>
        <v>Elsewedy Univ - Enabling Works6</v>
      </c>
      <c r="E2178">
        <v>339719.88</v>
      </c>
      <c r="F2178">
        <v>235901.484</v>
      </c>
      <c r="G2178">
        <v>107011.76</v>
      </c>
      <c r="H2178">
        <v>342913.24400000001</v>
      </c>
    </row>
    <row r="2179" spans="1:8" hidden="1" x14ac:dyDescent="0.3">
      <c r="A2179" s="6" t="s">
        <v>323</v>
      </c>
      <c r="B2179" s="6" t="s">
        <v>2938</v>
      </c>
      <c r="D2179" t="str">
        <f t="shared" ref="D2179:D2242" si="34">A2179&amp;C2179</f>
        <v>Elsewedy Univ - Enabling Works</v>
      </c>
      <c r="E2179">
        <v>267331.59000000003</v>
      </c>
      <c r="F2179">
        <v>185635.04949999999</v>
      </c>
      <c r="G2179">
        <v>84209.45</v>
      </c>
      <c r="H2179">
        <v>269844.49949999998</v>
      </c>
    </row>
    <row r="2180" spans="1:8" hidden="1" x14ac:dyDescent="0.3">
      <c r="A2180" s="6" t="s">
        <v>323</v>
      </c>
      <c r="B2180" s="6" t="s">
        <v>2939</v>
      </c>
      <c r="D2180" t="str">
        <f t="shared" si="34"/>
        <v>Elsewedy Univ - Enabling Works</v>
      </c>
      <c r="E2180">
        <v>5121900.87</v>
      </c>
      <c r="F2180">
        <v>3208255.7535000001</v>
      </c>
      <c r="G2180">
        <v>1075599.18</v>
      </c>
      <c r="H2180">
        <v>4283854.9335000003</v>
      </c>
    </row>
    <row r="2181" spans="1:8" hidden="1" x14ac:dyDescent="0.3">
      <c r="A2181" s="6" t="s">
        <v>323</v>
      </c>
      <c r="B2181" s="6" t="s">
        <v>2940</v>
      </c>
      <c r="C2181" s="6">
        <v>3</v>
      </c>
      <c r="D2181" t="str">
        <f t="shared" si="34"/>
        <v>Elsewedy Univ - Enabling Works3</v>
      </c>
      <c r="E2181">
        <v>4458365.84</v>
      </c>
      <c r="F2181">
        <v>3212953.4419999998</v>
      </c>
      <c r="G2181">
        <v>936256.83</v>
      </c>
      <c r="H2181">
        <v>4149210.2719999999</v>
      </c>
    </row>
    <row r="2182" spans="1:8" hidden="1" x14ac:dyDescent="0.3">
      <c r="A2182" s="6" t="s">
        <v>646</v>
      </c>
      <c r="B2182" s="6" t="s">
        <v>2941</v>
      </c>
      <c r="C2182" s="6">
        <v>11</v>
      </c>
      <c r="D2182" t="str">
        <f t="shared" si="34"/>
        <v>Akhmem Assiut11</v>
      </c>
      <c r="E2182">
        <v>3279975.01</v>
      </c>
      <c r="F2182">
        <v>2771864</v>
      </c>
      <c r="G2182">
        <v>0</v>
      </c>
      <c r="H2182">
        <v>2771864</v>
      </c>
    </row>
    <row r="2183" spans="1:8" hidden="1" x14ac:dyDescent="0.3">
      <c r="A2183" s="6" t="s">
        <v>657</v>
      </c>
      <c r="B2183" s="6" t="s">
        <v>2942</v>
      </c>
      <c r="C2183" s="6">
        <v>28</v>
      </c>
      <c r="D2183" t="str">
        <f t="shared" si="34"/>
        <v>Bani Suef Old Substation28</v>
      </c>
      <c r="E2183">
        <v>1803926.68</v>
      </c>
      <c r="F2183">
        <v>1720326.2799999998</v>
      </c>
      <c r="G2183">
        <v>0</v>
      </c>
      <c r="H2183">
        <v>1720326.28</v>
      </c>
    </row>
    <row r="2184" spans="1:8" hidden="1" x14ac:dyDescent="0.3">
      <c r="A2184" s="6" t="s">
        <v>431</v>
      </c>
      <c r="B2184" s="6" t="s">
        <v>2943</v>
      </c>
      <c r="C2184" s="6">
        <v>35</v>
      </c>
      <c r="D2184" t="str">
        <f t="shared" si="34"/>
        <v>EMAAR-PKG#53-UPTOWN35</v>
      </c>
      <c r="E2184">
        <v>3328558.25</v>
      </c>
      <c r="F2184">
        <v>2331143.9900000002</v>
      </c>
      <c r="G2184">
        <v>0</v>
      </c>
      <c r="H2184">
        <v>2331143.9900000002</v>
      </c>
    </row>
    <row r="2185" spans="1:8" hidden="1" x14ac:dyDescent="0.3">
      <c r="A2185" s="6" t="s">
        <v>754</v>
      </c>
      <c r="B2185" s="6" t="s">
        <v>2944</v>
      </c>
      <c r="C2185" s="6">
        <v>5</v>
      </c>
      <c r="D2185" t="str">
        <f t="shared" si="34"/>
        <v>Ministries Buildings5</v>
      </c>
      <c r="E2185">
        <v>5135274.68</v>
      </c>
      <c r="F2185">
        <v>2197700</v>
      </c>
      <c r="G2185">
        <v>2197690</v>
      </c>
      <c r="H2185">
        <v>4395390</v>
      </c>
    </row>
    <row r="2186" spans="1:8" hidden="1" x14ac:dyDescent="0.3">
      <c r="A2186" s="6" t="s">
        <v>1510</v>
      </c>
      <c r="B2186" s="6" t="s">
        <v>2945</v>
      </c>
      <c r="D2186" t="str">
        <f t="shared" si="34"/>
        <v>Hassan El Mamoun Bridge</v>
      </c>
      <c r="E2186">
        <v>4216610.8600000003</v>
      </c>
      <c r="F2186">
        <v>5441365.0030000005</v>
      </c>
      <c r="G2186">
        <v>1875138.85</v>
      </c>
      <c r="H2186">
        <v>7316503.8530000001</v>
      </c>
    </row>
    <row r="2187" spans="1:8" hidden="1" x14ac:dyDescent="0.3">
      <c r="A2187" s="6" t="s">
        <v>695</v>
      </c>
      <c r="B2187" s="6" t="s">
        <v>2946</v>
      </c>
      <c r="D2187" t="str">
        <f t="shared" si="34"/>
        <v>Mohamed Ali Palace Restoration</v>
      </c>
      <c r="E2187">
        <v>483986.35</v>
      </c>
      <c r="F2187">
        <v>343355</v>
      </c>
      <c r="G2187">
        <v>114455.7</v>
      </c>
      <c r="H2187">
        <v>457810.7</v>
      </c>
    </row>
    <row r="2188" spans="1:8" hidden="1" x14ac:dyDescent="0.3">
      <c r="A2188" s="6" t="s">
        <v>695</v>
      </c>
      <c r="B2188" s="6" t="s">
        <v>2947</v>
      </c>
      <c r="D2188" t="str">
        <f t="shared" si="34"/>
        <v>Mohamed Ali Palace Restoration</v>
      </c>
      <c r="E2188">
        <v>483236.15</v>
      </c>
      <c r="F2188">
        <v>342825</v>
      </c>
      <c r="G2188">
        <v>114277.5</v>
      </c>
      <c r="H2188">
        <v>457102.5</v>
      </c>
    </row>
    <row r="2189" spans="1:8" hidden="1" x14ac:dyDescent="0.3">
      <c r="A2189" s="6" t="s">
        <v>2948</v>
      </c>
      <c r="B2189" s="6" t="s">
        <v>2949</v>
      </c>
      <c r="D2189" t="str">
        <f t="shared" si="34"/>
        <v>Baron Fence</v>
      </c>
      <c r="E2189">
        <v>3562756.1</v>
      </c>
      <c r="F2189">
        <v>2033350</v>
      </c>
      <c r="G2189">
        <v>2033370</v>
      </c>
      <c r="H2189">
        <v>4066720</v>
      </c>
    </row>
    <row r="2190" spans="1:8" hidden="1" x14ac:dyDescent="0.3">
      <c r="A2190" s="6" t="s">
        <v>646</v>
      </c>
      <c r="B2190" s="6" t="s">
        <v>2950</v>
      </c>
      <c r="C2190" s="6">
        <v>16</v>
      </c>
      <c r="D2190" t="str">
        <f t="shared" si="34"/>
        <v>Akhmem Assiut16</v>
      </c>
      <c r="E2190">
        <v>2232266.0099999998</v>
      </c>
      <c r="F2190">
        <v>2232266.0099999998</v>
      </c>
      <c r="G2190">
        <v>0</v>
      </c>
      <c r="H2190">
        <v>2232266.0099999998</v>
      </c>
    </row>
    <row r="2191" spans="1:8" hidden="1" x14ac:dyDescent="0.3">
      <c r="A2191" s="6" t="s">
        <v>873</v>
      </c>
      <c r="B2191" s="6" t="s">
        <v>2951</v>
      </c>
      <c r="C2191" s="6">
        <v>4</v>
      </c>
      <c r="D2191" t="str">
        <f t="shared" si="34"/>
        <v>New Capital Tunnels4</v>
      </c>
      <c r="E2191">
        <v>11676873.050000003</v>
      </c>
      <c r="F2191">
        <v>3408205.8</v>
      </c>
      <c r="G2191">
        <v>1115000</v>
      </c>
      <c r="H2191">
        <v>9937980.8000000007</v>
      </c>
    </row>
    <row r="2192" spans="1:8" hidden="1" x14ac:dyDescent="0.3">
      <c r="A2192" s="6" t="s">
        <v>722</v>
      </c>
      <c r="B2192" s="6" t="s">
        <v>2952</v>
      </c>
      <c r="C2192" s="6">
        <v>1</v>
      </c>
      <c r="D2192" t="str">
        <f t="shared" si="34"/>
        <v>Marsa Matrouh 500KV1</v>
      </c>
      <c r="E2192">
        <v>128259940.45999999</v>
      </c>
      <c r="F2192">
        <v>128259940.45999999</v>
      </c>
      <c r="G2192">
        <v>0</v>
      </c>
      <c r="H2192">
        <v>128259940.45999999</v>
      </c>
    </row>
    <row r="2193" spans="1:8" hidden="1" x14ac:dyDescent="0.3">
      <c r="A2193" s="6" t="s">
        <v>651</v>
      </c>
      <c r="B2193" s="6" t="s">
        <v>2953</v>
      </c>
      <c r="C2193" s="6">
        <v>23</v>
      </c>
      <c r="D2193" t="str">
        <f t="shared" si="34"/>
        <v>Akhmem - Qena23</v>
      </c>
      <c r="E2193">
        <v>122979.52</v>
      </c>
      <c r="F2193">
        <v>103749.29</v>
      </c>
      <c r="G2193">
        <v>0</v>
      </c>
      <c r="H2193">
        <v>103749.29</v>
      </c>
    </row>
    <row r="2194" spans="1:8" hidden="1" x14ac:dyDescent="0.3">
      <c r="A2194" s="6" t="s">
        <v>820</v>
      </c>
      <c r="B2194" s="6" t="s">
        <v>2954</v>
      </c>
      <c r="C2194" s="6">
        <v>8</v>
      </c>
      <c r="D2194" t="str">
        <f t="shared" si="34"/>
        <v>Canal Regional Control Center8</v>
      </c>
      <c r="E2194">
        <v>7912822.9500000002</v>
      </c>
      <c r="F2194">
        <v>4478650.2</v>
      </c>
      <c r="G2194">
        <v>1661692.82</v>
      </c>
      <c r="H2194">
        <v>6140343.0199999996</v>
      </c>
    </row>
    <row r="2195" spans="1:8" hidden="1" x14ac:dyDescent="0.3">
      <c r="A2195" s="6" t="s">
        <v>820</v>
      </c>
      <c r="B2195" s="6" t="s">
        <v>2955</v>
      </c>
      <c r="C2195" s="6">
        <v>5</v>
      </c>
      <c r="D2195" t="str">
        <f t="shared" si="34"/>
        <v>Canal Regional Control Center5</v>
      </c>
      <c r="E2195">
        <v>14317304.050000001</v>
      </c>
      <c r="F2195">
        <v>8102976.3700000001</v>
      </c>
      <c r="G2195">
        <v>3006633.85</v>
      </c>
      <c r="H2195">
        <v>11109610.220000001</v>
      </c>
    </row>
    <row r="2196" spans="1:8" hidden="1" x14ac:dyDescent="0.3">
      <c r="A2196" s="6" t="s">
        <v>679</v>
      </c>
      <c r="B2196" s="6" t="s">
        <v>2956</v>
      </c>
      <c r="C2196" s="6">
        <v>2</v>
      </c>
      <c r="D2196" t="str">
        <f t="shared" si="34"/>
        <v>Badr2</v>
      </c>
      <c r="E2196">
        <v>13460693.5</v>
      </c>
      <c r="F2196">
        <v>9994146.5999999996</v>
      </c>
      <c r="G2196">
        <v>2019104.05</v>
      </c>
      <c r="H2196">
        <v>12013250.65</v>
      </c>
    </row>
    <row r="2197" spans="1:8" hidden="1" x14ac:dyDescent="0.3">
      <c r="A2197" s="6" t="s">
        <v>519</v>
      </c>
      <c r="B2197" s="6" t="s">
        <v>2957</v>
      </c>
      <c r="C2197" s="6">
        <v>6</v>
      </c>
      <c r="D2197" t="str">
        <f t="shared" si="34"/>
        <v>Tamey El-amdeed Substation6</v>
      </c>
      <c r="E2197">
        <v>2763337.82</v>
      </c>
      <c r="F2197">
        <v>2058686.68</v>
      </c>
      <c r="G2197">
        <v>414500.67</v>
      </c>
      <c r="H2197">
        <v>2473187.35</v>
      </c>
    </row>
    <row r="2198" spans="1:8" hidden="1" x14ac:dyDescent="0.3">
      <c r="A2198" s="6" t="s">
        <v>524</v>
      </c>
      <c r="B2198" s="6" t="s">
        <v>2958</v>
      </c>
      <c r="D2198" t="str">
        <f t="shared" si="34"/>
        <v>Beni Suef Substation R61</v>
      </c>
      <c r="E2198">
        <v>10571146.539999999</v>
      </c>
      <c r="F2198">
        <v>7913165.9499999993</v>
      </c>
      <c r="G2198">
        <v>1585671.98</v>
      </c>
      <c r="H2198">
        <v>9498837.9299999997</v>
      </c>
    </row>
    <row r="2199" spans="1:8" hidden="1" x14ac:dyDescent="0.3">
      <c r="A2199" s="6" t="s">
        <v>651</v>
      </c>
      <c r="B2199" s="6" t="s">
        <v>2959</v>
      </c>
      <c r="C2199" s="6">
        <v>44</v>
      </c>
      <c r="D2199" t="str">
        <f t="shared" si="34"/>
        <v>Akhmem - Qena44</v>
      </c>
      <c r="E2199">
        <v>803265.02</v>
      </c>
      <c r="F2199">
        <v>558269.18999999994</v>
      </c>
      <c r="G2199">
        <v>120489.75</v>
      </c>
      <c r="H2199">
        <v>678758.94</v>
      </c>
    </row>
    <row r="2200" spans="1:8" hidden="1" x14ac:dyDescent="0.3">
      <c r="A2200" s="6" t="s">
        <v>646</v>
      </c>
      <c r="B2200" s="6" t="s">
        <v>2960</v>
      </c>
      <c r="C2200" s="6">
        <v>37</v>
      </c>
      <c r="D2200" t="str">
        <f t="shared" si="34"/>
        <v>Akhmem Assiut37</v>
      </c>
      <c r="E2200">
        <v>8582153.6999999993</v>
      </c>
      <c r="F2200">
        <v>6822812.1900000004</v>
      </c>
      <c r="G2200">
        <v>1287323.06</v>
      </c>
      <c r="H2200">
        <v>8110135.25</v>
      </c>
    </row>
    <row r="2201" spans="1:8" hidden="1" x14ac:dyDescent="0.3">
      <c r="A2201" s="6" t="s">
        <v>824</v>
      </c>
      <c r="B2201" s="6" t="s">
        <v>2961</v>
      </c>
      <c r="C2201" s="6">
        <v>15</v>
      </c>
      <c r="D2201" t="str">
        <f t="shared" si="34"/>
        <v>P-28-16 Balat Owinat Lot 215</v>
      </c>
      <c r="E2201">
        <v>3764174.84</v>
      </c>
      <c r="F2201">
        <v>2980834.2399999998</v>
      </c>
      <c r="G2201">
        <v>0</v>
      </c>
      <c r="H2201">
        <v>2980834.24</v>
      </c>
    </row>
    <row r="2202" spans="1:8" hidden="1" x14ac:dyDescent="0.3">
      <c r="A2202" s="6" t="s">
        <v>646</v>
      </c>
      <c r="B2202" s="6" t="s">
        <v>2962</v>
      </c>
      <c r="C2202" s="6">
        <v>10</v>
      </c>
      <c r="D2202" t="str">
        <f t="shared" si="34"/>
        <v>Akhmem Assiut10</v>
      </c>
      <c r="E2202">
        <v>3251534.26</v>
      </c>
      <c r="F2202">
        <v>2741835.94</v>
      </c>
      <c r="G2202">
        <v>0</v>
      </c>
      <c r="H2202">
        <v>2741835.94</v>
      </c>
    </row>
    <row r="2203" spans="1:8" hidden="1" x14ac:dyDescent="0.3">
      <c r="A2203" s="6" t="s">
        <v>824</v>
      </c>
      <c r="B2203" s="6" t="s">
        <v>2963</v>
      </c>
      <c r="C2203" s="6">
        <v>4</v>
      </c>
      <c r="D2203" t="str">
        <f t="shared" si="34"/>
        <v>P-28-16 Balat Owinat Lot 24</v>
      </c>
      <c r="E2203">
        <v>6749613.5199999996</v>
      </c>
      <c r="F2203">
        <v>5041564.1399999997</v>
      </c>
      <c r="G2203">
        <v>708709.42</v>
      </c>
      <c r="H2203">
        <v>5750273.5599999996</v>
      </c>
    </row>
    <row r="2204" spans="1:8" hidden="1" x14ac:dyDescent="0.3">
      <c r="A2204" s="6" t="s">
        <v>824</v>
      </c>
      <c r="B2204" s="6" t="s">
        <v>2964</v>
      </c>
      <c r="C2204" s="6">
        <v>1</v>
      </c>
      <c r="D2204" t="str">
        <f t="shared" si="34"/>
        <v>P-28-16 Balat Owinat Lot 21</v>
      </c>
      <c r="E2204">
        <v>35668193.100000001</v>
      </c>
      <c r="F2204">
        <v>26643741.23</v>
      </c>
      <c r="G2204">
        <v>3745160.5</v>
      </c>
      <c r="H2204">
        <v>30388901.73</v>
      </c>
    </row>
    <row r="2205" spans="1:8" hidden="1" x14ac:dyDescent="0.3">
      <c r="A2205" s="6" t="s">
        <v>722</v>
      </c>
      <c r="B2205" s="6" t="s">
        <v>2965</v>
      </c>
      <c r="C2205" s="6">
        <v>10</v>
      </c>
      <c r="D2205" t="str">
        <f t="shared" si="34"/>
        <v>Marsa Matrouh 500KV10</v>
      </c>
      <c r="E2205">
        <v>5555561.0899999999</v>
      </c>
      <c r="F2205">
        <v>4606754.58</v>
      </c>
      <c r="G2205">
        <v>555556.11</v>
      </c>
      <c r="H2205">
        <v>5426861.2199999997</v>
      </c>
    </row>
    <row r="2206" spans="1:8" hidden="1" x14ac:dyDescent="0.3">
      <c r="A2206" s="6" t="s">
        <v>573</v>
      </c>
      <c r="B2206" s="6" t="s">
        <v>2966</v>
      </c>
      <c r="C2206" s="6">
        <v>10</v>
      </c>
      <c r="D2206" t="str">
        <f t="shared" si="34"/>
        <v>K047 FDH JV10</v>
      </c>
      <c r="E2206">
        <v>25274.2</v>
      </c>
      <c r="F2206">
        <v>22746.78</v>
      </c>
      <c r="G2206">
        <v>0</v>
      </c>
      <c r="H2206">
        <v>22746.78</v>
      </c>
    </row>
    <row r="2207" spans="1:8" hidden="1" x14ac:dyDescent="0.3">
      <c r="A2207" s="6" t="s">
        <v>486</v>
      </c>
      <c r="B2207" s="6" t="s">
        <v>2967</v>
      </c>
      <c r="C2207" s="6">
        <v>94</v>
      </c>
      <c r="D2207" t="str">
        <f t="shared" si="34"/>
        <v>Abou El Matameer and Sammanoud94</v>
      </c>
      <c r="E2207">
        <v>3180991.9599999995</v>
      </c>
      <c r="F2207">
        <v>2285224.6199999996</v>
      </c>
      <c r="G2207">
        <v>477148.79</v>
      </c>
      <c r="H2207">
        <v>2762373.41</v>
      </c>
    </row>
    <row r="2208" spans="1:8" hidden="1" x14ac:dyDescent="0.3">
      <c r="A2208" s="6" t="s">
        <v>651</v>
      </c>
      <c r="B2208" s="6" t="s">
        <v>2968</v>
      </c>
      <c r="C2208" s="6">
        <v>3</v>
      </c>
      <c r="D2208" t="str">
        <f t="shared" si="34"/>
        <v>Akhmem - Qena3</v>
      </c>
      <c r="E2208">
        <v>1801897.5599999998</v>
      </c>
      <c r="F2208">
        <v>1515450.87</v>
      </c>
      <c r="G2208">
        <v>0</v>
      </c>
      <c r="H2208">
        <v>1515450.87</v>
      </c>
    </row>
    <row r="2209" spans="1:8" hidden="1" x14ac:dyDescent="0.3">
      <c r="A2209" s="6" t="s">
        <v>500</v>
      </c>
      <c r="B2209" s="6" t="s">
        <v>2969</v>
      </c>
      <c r="D2209" t="str">
        <f t="shared" si="34"/>
        <v>South Helwan PP (CP-117)</v>
      </c>
      <c r="E2209">
        <v>200061.46</v>
      </c>
      <c r="F2209">
        <v>208603.47</v>
      </c>
      <c r="G2209">
        <v>0</v>
      </c>
      <c r="H2209">
        <v>208603.47</v>
      </c>
    </row>
    <row r="2210" spans="1:8" hidden="1" x14ac:dyDescent="0.3">
      <c r="A2210" s="6" t="s">
        <v>524</v>
      </c>
      <c r="B2210" s="6" t="s">
        <v>2970</v>
      </c>
      <c r="C2210" s="6">
        <v>5</v>
      </c>
      <c r="D2210" t="str">
        <f t="shared" si="34"/>
        <v>Beni Suef Substation R615</v>
      </c>
      <c r="E2210">
        <v>725375</v>
      </c>
      <c r="F2210">
        <v>539875.47</v>
      </c>
      <c r="G2210">
        <v>108806.25</v>
      </c>
      <c r="H2210">
        <v>648681.72</v>
      </c>
    </row>
    <row r="2211" spans="1:8" hidden="1" x14ac:dyDescent="0.3">
      <c r="A2211" s="6" t="s">
        <v>895</v>
      </c>
      <c r="B2211" s="6" t="s">
        <v>2971</v>
      </c>
      <c r="D2211" t="str">
        <f t="shared" si="34"/>
        <v>Manshiet Nasser Substation</v>
      </c>
      <c r="E2211">
        <v>908445.29</v>
      </c>
      <c r="F2211">
        <v>953867.56</v>
      </c>
      <c r="G2211">
        <v>0</v>
      </c>
      <c r="H2211">
        <v>953867.56</v>
      </c>
    </row>
    <row r="2212" spans="1:8" hidden="1" x14ac:dyDescent="0.3">
      <c r="A2212" s="6" t="s">
        <v>500</v>
      </c>
      <c r="B2212" s="6" t="s">
        <v>2972</v>
      </c>
      <c r="D2212" t="str">
        <f t="shared" si="34"/>
        <v>South Helwan PP (CP-117)</v>
      </c>
      <c r="E2212">
        <v>233646.38</v>
      </c>
      <c r="F2212">
        <v>244575.78999999998</v>
      </c>
      <c r="G2212">
        <v>0</v>
      </c>
      <c r="H2212">
        <v>244575.79</v>
      </c>
    </row>
    <row r="2213" spans="1:8" hidden="1" x14ac:dyDescent="0.3">
      <c r="A2213" s="6" t="s">
        <v>646</v>
      </c>
      <c r="B2213" s="6" t="s">
        <v>2973</v>
      </c>
      <c r="C2213" s="6">
        <v>21</v>
      </c>
      <c r="D2213" t="str">
        <f t="shared" si="34"/>
        <v>Akhmem Assiut21</v>
      </c>
      <c r="E2213">
        <v>418013.32</v>
      </c>
      <c r="F2213">
        <v>290171.67</v>
      </c>
      <c r="G2213">
        <v>0</v>
      </c>
      <c r="H2213">
        <v>290171.67</v>
      </c>
    </row>
    <row r="2214" spans="1:8" hidden="1" x14ac:dyDescent="0.3">
      <c r="A2214" s="6" t="s">
        <v>646</v>
      </c>
      <c r="B2214" s="6" t="s">
        <v>2974</v>
      </c>
      <c r="C2214" s="6">
        <v>18</v>
      </c>
      <c r="D2214" t="str">
        <f t="shared" si="34"/>
        <v>Akhmem Assiut18</v>
      </c>
      <c r="E2214">
        <v>1405814.84</v>
      </c>
      <c r="F2214">
        <v>1187878.74</v>
      </c>
      <c r="G2214">
        <v>0</v>
      </c>
      <c r="H2214">
        <v>1187878.74</v>
      </c>
    </row>
    <row r="2215" spans="1:8" hidden="1" x14ac:dyDescent="0.3">
      <c r="A2215" s="6" t="s">
        <v>795</v>
      </c>
      <c r="B2215" s="6" t="s">
        <v>2975</v>
      </c>
      <c r="C2215" s="6">
        <v>32</v>
      </c>
      <c r="D2215" t="str">
        <f t="shared" si="34"/>
        <v>NUCA R05 - Z0232</v>
      </c>
      <c r="E2215">
        <v>8394775.5</v>
      </c>
      <c r="F2215">
        <v>0</v>
      </c>
      <c r="G2215">
        <v>805622.55</v>
      </c>
      <c r="H2215">
        <v>805622.55</v>
      </c>
    </row>
    <row r="2216" spans="1:8" hidden="1" x14ac:dyDescent="0.3">
      <c r="A2216" s="6" t="s">
        <v>795</v>
      </c>
      <c r="B2216" s="6" t="s">
        <v>2976</v>
      </c>
      <c r="C2216" s="6">
        <v>23</v>
      </c>
      <c r="D2216" t="str">
        <f t="shared" si="34"/>
        <v>NUCA R05 - Z0223</v>
      </c>
      <c r="E2216">
        <v>88626920.849999994</v>
      </c>
      <c r="F2216">
        <v>72093367.099999994</v>
      </c>
      <c r="G2216">
        <v>9076871.0999999996</v>
      </c>
      <c r="H2216">
        <v>81170238.200000003</v>
      </c>
    </row>
    <row r="2217" spans="1:8" hidden="1" x14ac:dyDescent="0.3">
      <c r="A2217" s="6" t="s">
        <v>847</v>
      </c>
      <c r="B2217" s="6" t="s">
        <v>2977</v>
      </c>
      <c r="D2217" t="str">
        <f t="shared" si="34"/>
        <v>AWEER POWER STATION 'H' Phase</v>
      </c>
      <c r="E2217">
        <v>8676.56</v>
      </c>
      <c r="F2217">
        <v>0</v>
      </c>
      <c r="G2217">
        <v>964.06</v>
      </c>
      <c r="H2217">
        <v>964.06</v>
      </c>
    </row>
    <row r="2218" spans="1:8" hidden="1" x14ac:dyDescent="0.3">
      <c r="A2218" s="6" t="s">
        <v>847</v>
      </c>
      <c r="B2218" s="6" t="s">
        <v>2978</v>
      </c>
      <c r="D2218" t="str">
        <f t="shared" si="34"/>
        <v>AWEER POWER STATION 'H' Phase</v>
      </c>
      <c r="E2218">
        <v>816011.56</v>
      </c>
      <c r="F2218">
        <v>716276.81</v>
      </c>
      <c r="G2218">
        <v>90667.95</v>
      </c>
      <c r="H2218">
        <v>806944.76</v>
      </c>
    </row>
    <row r="2219" spans="1:8" hidden="1" x14ac:dyDescent="0.3">
      <c r="A2219" s="6" t="s">
        <v>847</v>
      </c>
      <c r="B2219" s="6" t="s">
        <v>2979</v>
      </c>
      <c r="D2219" t="str">
        <f t="shared" si="34"/>
        <v>AWEER POWER STATION 'H' Phase</v>
      </c>
      <c r="E2219">
        <v>2594016.6800000002</v>
      </c>
      <c r="F2219">
        <v>2276970.19</v>
      </c>
      <c r="G2219">
        <v>288224.08</v>
      </c>
      <c r="H2219">
        <v>2565194.27</v>
      </c>
    </row>
    <row r="2220" spans="1:8" hidden="1" x14ac:dyDescent="0.3">
      <c r="A2220" s="6" t="s">
        <v>847</v>
      </c>
      <c r="B2220" s="6" t="s">
        <v>2980</v>
      </c>
      <c r="D2220" t="str">
        <f t="shared" si="34"/>
        <v>AWEER POWER STATION 'H' Phase</v>
      </c>
      <c r="E2220">
        <v>1277698.6499999999</v>
      </c>
      <c r="F2220">
        <v>1121535.4724999999</v>
      </c>
      <c r="G2220">
        <v>141966.51999999999</v>
      </c>
      <c r="H2220">
        <v>1263501.9924999999</v>
      </c>
    </row>
    <row r="2221" spans="1:8" hidden="1" x14ac:dyDescent="0.3">
      <c r="A2221" s="6" t="s">
        <v>847</v>
      </c>
      <c r="B2221" s="6" t="s">
        <v>2981</v>
      </c>
      <c r="C2221" s="6">
        <v>55</v>
      </c>
      <c r="D2221" t="str">
        <f t="shared" si="34"/>
        <v>AWEER POWER STATION 'H' Phase55</v>
      </c>
      <c r="E2221">
        <v>1524830.95</v>
      </c>
      <c r="F2221">
        <v>1507601.2245</v>
      </c>
      <c r="G2221">
        <v>0</v>
      </c>
      <c r="H2221">
        <v>1507601.2245</v>
      </c>
    </row>
    <row r="2222" spans="1:8" hidden="1" x14ac:dyDescent="0.3">
      <c r="A2222" s="6" t="s">
        <v>847</v>
      </c>
      <c r="B2222" s="6" t="s">
        <v>2982</v>
      </c>
      <c r="C2222" s="6">
        <v>52</v>
      </c>
      <c r="D2222" t="str">
        <f t="shared" si="34"/>
        <v>AWEER POWER STATION 'H' Phase52</v>
      </c>
      <c r="E2222">
        <v>554585.89</v>
      </c>
      <c r="F2222">
        <v>553663.02</v>
      </c>
      <c r="G2222">
        <v>0</v>
      </c>
      <c r="H2222">
        <v>553663.02</v>
      </c>
    </row>
    <row r="2223" spans="1:8" hidden="1" x14ac:dyDescent="0.3">
      <c r="A2223" s="6" t="s">
        <v>847</v>
      </c>
      <c r="B2223" s="6" t="s">
        <v>2983</v>
      </c>
      <c r="C2223" s="6">
        <v>37</v>
      </c>
      <c r="D2223" t="str">
        <f t="shared" si="34"/>
        <v>AWEER POWER STATION 'H' Phase37</v>
      </c>
      <c r="E2223">
        <v>10012746.609999999</v>
      </c>
      <c r="F2223">
        <v>8788966.4704999998</v>
      </c>
      <c r="G2223">
        <v>1112527.3999999999</v>
      </c>
      <c r="H2223">
        <v>9901493.8705000002</v>
      </c>
    </row>
    <row r="2224" spans="1:8" hidden="1" x14ac:dyDescent="0.3">
      <c r="A2224" s="6" t="s">
        <v>847</v>
      </c>
      <c r="B2224" s="6" t="s">
        <v>2984</v>
      </c>
      <c r="D2224" t="str">
        <f t="shared" si="34"/>
        <v>AWEER POWER STATION 'H' Phase</v>
      </c>
      <c r="E2224">
        <v>4152520.61</v>
      </c>
      <c r="F2224">
        <v>3644990.3105000001</v>
      </c>
      <c r="G2224">
        <v>461391.18</v>
      </c>
      <c r="H2224">
        <v>4106381.4904999998</v>
      </c>
    </row>
    <row r="2225" spans="1:8" hidden="1" x14ac:dyDescent="0.3">
      <c r="A2225" s="6" t="s">
        <v>847</v>
      </c>
      <c r="B2225" s="6" t="s">
        <v>2985</v>
      </c>
      <c r="D2225" t="str">
        <f t="shared" si="34"/>
        <v>AWEER POWER STATION 'H' Phase</v>
      </c>
      <c r="E2225">
        <v>1916547.97</v>
      </c>
      <c r="F2225">
        <v>1682303.2084999999</v>
      </c>
      <c r="G2225">
        <v>212949.78</v>
      </c>
      <c r="H2225">
        <v>1895252.9885</v>
      </c>
    </row>
    <row r="2226" spans="1:8" hidden="1" x14ac:dyDescent="0.3">
      <c r="A2226" s="6" t="s">
        <v>567</v>
      </c>
      <c r="B2226" s="6" t="s">
        <v>2986</v>
      </c>
      <c r="C2226" s="6">
        <v>1</v>
      </c>
      <c r="D2226" t="str">
        <f t="shared" si="34"/>
        <v>Kayan 3 New Cairo Capital City1</v>
      </c>
      <c r="E2226">
        <v>3060785</v>
      </c>
      <c r="F2226">
        <v>1998988.35</v>
      </c>
      <c r="G2226">
        <v>450000</v>
      </c>
      <c r="H2226">
        <v>2448988.35</v>
      </c>
    </row>
    <row r="2227" spans="1:8" hidden="1" x14ac:dyDescent="0.3">
      <c r="A2227" s="6" t="s">
        <v>420</v>
      </c>
      <c r="B2227" s="6" t="s">
        <v>2987</v>
      </c>
      <c r="C2227" s="6">
        <v>12</v>
      </c>
      <c r="D2227" t="str">
        <f t="shared" si="34"/>
        <v>EDNC Retail &amp; Offices Civil12</v>
      </c>
      <c r="E2227">
        <v>33309635.839999996</v>
      </c>
      <c r="F2227">
        <v>24940111.319499999</v>
      </c>
      <c r="G2227">
        <v>6343196.8600000003</v>
      </c>
      <c r="H2227">
        <v>31283308.179499995</v>
      </c>
    </row>
    <row r="2228" spans="1:8" hidden="1" x14ac:dyDescent="0.3">
      <c r="A2228" s="6" t="s">
        <v>420</v>
      </c>
      <c r="B2228" s="6" t="s">
        <v>2988</v>
      </c>
      <c r="C2228" s="6">
        <v>11</v>
      </c>
      <c r="D2228" t="str">
        <f t="shared" si="34"/>
        <v>EDNC Retail &amp; Offices Civil11</v>
      </c>
      <c r="E2228">
        <v>36710088.579999998</v>
      </c>
      <c r="F2228">
        <v>29504362.289000001</v>
      </c>
      <c r="G2228">
        <v>1807968.97</v>
      </c>
      <c r="H2228">
        <v>31312331.259</v>
      </c>
    </row>
    <row r="2229" spans="1:8" hidden="1" x14ac:dyDescent="0.3">
      <c r="A2229" s="6" t="s">
        <v>420</v>
      </c>
      <c r="B2229" s="6" t="s">
        <v>2989</v>
      </c>
      <c r="C2229" s="6">
        <v>2</v>
      </c>
      <c r="D2229" t="str">
        <f t="shared" si="34"/>
        <v>EDNC Retail &amp; Offices Civil2</v>
      </c>
      <c r="E2229">
        <v>20887437.309999999</v>
      </c>
      <c r="F2229">
        <v>15638373.6555</v>
      </c>
      <c r="G2229">
        <v>4386361.84</v>
      </c>
      <c r="H2229">
        <v>20024735.495499998</v>
      </c>
    </row>
    <row r="2230" spans="1:8" hidden="1" x14ac:dyDescent="0.3">
      <c r="A2230" s="6" t="s">
        <v>1247</v>
      </c>
      <c r="B2230" s="6" t="s">
        <v>2990</v>
      </c>
      <c r="D2230" t="str">
        <f t="shared" si="34"/>
        <v>SHATRA 400/132kV SS</v>
      </c>
      <c r="E2230">
        <v>6339895.7199999997</v>
      </c>
      <c r="F2230">
        <v>6339895.7199999997</v>
      </c>
      <c r="G2230">
        <v>0</v>
      </c>
      <c r="H2230">
        <v>6339895.7199999997</v>
      </c>
    </row>
    <row r="2231" spans="1:8" hidden="1" x14ac:dyDescent="0.3">
      <c r="A2231" s="6" t="s">
        <v>519</v>
      </c>
      <c r="B2231" s="6" t="s">
        <v>2991</v>
      </c>
      <c r="C2231" s="6">
        <v>3</v>
      </c>
      <c r="D2231" t="str">
        <f t="shared" si="34"/>
        <v>Tamey El-amdeed Substation3</v>
      </c>
      <c r="E2231">
        <v>648000</v>
      </c>
      <c r="F2231">
        <v>479520</v>
      </c>
      <c r="G2231">
        <v>97200</v>
      </c>
      <c r="H2231">
        <v>576720</v>
      </c>
    </row>
    <row r="2232" spans="1:8" hidden="1" x14ac:dyDescent="0.3">
      <c r="A2232" s="6" t="s">
        <v>500</v>
      </c>
      <c r="B2232" s="6" t="s">
        <v>2992</v>
      </c>
      <c r="D2232" t="str">
        <f t="shared" si="34"/>
        <v>South Helwan PP (CP-117)</v>
      </c>
      <c r="E2232">
        <v>791434.01</v>
      </c>
      <c r="F2232">
        <v>897916.35</v>
      </c>
      <c r="G2232">
        <v>0</v>
      </c>
      <c r="H2232">
        <v>897916.35</v>
      </c>
    </row>
    <row r="2233" spans="1:8" hidden="1" x14ac:dyDescent="0.3">
      <c r="A2233" s="6" t="s">
        <v>391</v>
      </c>
      <c r="B2233" s="6" t="s">
        <v>2993</v>
      </c>
      <c r="C2233" s="6">
        <v>4</v>
      </c>
      <c r="D2233" t="str">
        <f t="shared" si="34"/>
        <v>EMAAR-PKG# 144, Marassi4</v>
      </c>
      <c r="E2233">
        <v>11222644.640000001</v>
      </c>
      <c r="F2233">
        <v>6887337.0219999999</v>
      </c>
      <c r="G2233">
        <v>3535133.06</v>
      </c>
      <c r="H2233">
        <v>10422470.082</v>
      </c>
    </row>
    <row r="2234" spans="1:8" hidden="1" x14ac:dyDescent="0.3">
      <c r="A2234" s="6" t="s">
        <v>532</v>
      </c>
      <c r="B2234" s="6" t="s">
        <v>2994</v>
      </c>
      <c r="C2234" s="6">
        <v>13</v>
      </c>
      <c r="D2234" t="str">
        <f t="shared" si="34"/>
        <v>Al Mostathmreen GIS Substation13</v>
      </c>
      <c r="E2234">
        <v>209034.12</v>
      </c>
      <c r="F2234">
        <v>3735409.96</v>
      </c>
      <c r="G2234">
        <v>31355.119999999999</v>
      </c>
      <c r="H2234">
        <v>3766765.08</v>
      </c>
    </row>
    <row r="2235" spans="1:8" hidden="1" x14ac:dyDescent="0.3">
      <c r="A2235" s="6" t="s">
        <v>519</v>
      </c>
      <c r="B2235" s="6" t="s">
        <v>2995</v>
      </c>
      <c r="D2235" t="str">
        <f t="shared" si="34"/>
        <v>Tamey El-amdeed Substation</v>
      </c>
      <c r="E2235">
        <v>2369397.12</v>
      </c>
      <c r="F2235">
        <v>1753353.87</v>
      </c>
      <c r="G2235">
        <v>355409.57</v>
      </c>
      <c r="H2235">
        <v>2108763.44</v>
      </c>
    </row>
    <row r="2236" spans="1:8" hidden="1" x14ac:dyDescent="0.3">
      <c r="A2236" s="6" t="s">
        <v>881</v>
      </c>
      <c r="B2236" s="6" t="s">
        <v>2996</v>
      </c>
      <c r="C2236" s="6">
        <v>3</v>
      </c>
      <c r="D2236" t="str">
        <f t="shared" si="34"/>
        <v>Asec Spare-Parts3</v>
      </c>
      <c r="E2236">
        <v>5090</v>
      </c>
      <c r="F2236">
        <v>3797</v>
      </c>
      <c r="G2236">
        <v>1601.2</v>
      </c>
      <c r="H2236">
        <v>5398.2</v>
      </c>
    </row>
    <row r="2237" spans="1:8" hidden="1" x14ac:dyDescent="0.3">
      <c r="A2237" s="6" t="s">
        <v>311</v>
      </c>
      <c r="B2237" s="6" t="s">
        <v>2997</v>
      </c>
      <c r="C2237" s="6">
        <v>31</v>
      </c>
      <c r="D2237" t="str">
        <f t="shared" si="34"/>
        <v>DPW Onshore Port &amp; Terminal31</v>
      </c>
      <c r="E2237">
        <v>13597917.630000001</v>
      </c>
      <c r="F2237">
        <v>10014939.050000001</v>
      </c>
      <c r="G2237">
        <v>2039687.64</v>
      </c>
      <c r="H2237">
        <v>12054626.689999999</v>
      </c>
    </row>
    <row r="2238" spans="1:8" hidden="1" x14ac:dyDescent="0.3">
      <c r="A2238" s="6" t="s">
        <v>311</v>
      </c>
      <c r="B2238" s="6" t="s">
        <v>2998</v>
      </c>
      <c r="C2238" s="6">
        <v>26</v>
      </c>
      <c r="D2238" t="str">
        <f t="shared" si="34"/>
        <v>DPW Onshore Port &amp; Terminal26</v>
      </c>
      <c r="E2238">
        <v>30564756.18</v>
      </c>
      <c r="F2238">
        <v>22617919.57</v>
      </c>
      <c r="G2238">
        <v>4584713.43</v>
      </c>
      <c r="H2238">
        <v>27202633</v>
      </c>
    </row>
    <row r="2239" spans="1:8" hidden="1" x14ac:dyDescent="0.3">
      <c r="A2239" s="6" t="s">
        <v>651</v>
      </c>
      <c r="B2239" s="6" t="s">
        <v>2999</v>
      </c>
      <c r="C2239" s="6">
        <v>42</v>
      </c>
      <c r="D2239" t="str">
        <f t="shared" si="34"/>
        <v>Akhmem - Qena42</v>
      </c>
      <c r="E2239">
        <v>574975.25</v>
      </c>
      <c r="F2239">
        <v>574975.25</v>
      </c>
      <c r="G2239">
        <v>0</v>
      </c>
      <c r="H2239">
        <v>574975.25</v>
      </c>
    </row>
    <row r="2240" spans="1:8" hidden="1" x14ac:dyDescent="0.3">
      <c r="A2240" s="6" t="s">
        <v>651</v>
      </c>
      <c r="B2240" s="6" t="s">
        <v>3000</v>
      </c>
      <c r="C2240" s="6">
        <v>25</v>
      </c>
      <c r="D2240" t="str">
        <f t="shared" si="34"/>
        <v>Akhmem - Qena25</v>
      </c>
      <c r="E2240">
        <v>91566.75</v>
      </c>
      <c r="F2240">
        <v>91566.75</v>
      </c>
      <c r="G2240">
        <v>0</v>
      </c>
      <c r="H2240">
        <v>91566.75</v>
      </c>
    </row>
    <row r="2241" spans="1:8" hidden="1" x14ac:dyDescent="0.3">
      <c r="A2241" s="6" t="s">
        <v>722</v>
      </c>
      <c r="B2241" s="6" t="s">
        <v>3001</v>
      </c>
      <c r="C2241" s="6">
        <v>17</v>
      </c>
      <c r="D2241" t="str">
        <f t="shared" si="34"/>
        <v>Marsa Matrouh 500KV17</v>
      </c>
      <c r="E2241">
        <v>332662</v>
      </c>
      <c r="F2241">
        <v>289440.57</v>
      </c>
      <c r="G2241">
        <v>34929.51</v>
      </c>
      <c r="H2241">
        <v>324370.08</v>
      </c>
    </row>
    <row r="2242" spans="1:8" hidden="1" x14ac:dyDescent="0.3">
      <c r="A2242" s="6" t="s">
        <v>722</v>
      </c>
      <c r="B2242" s="6" t="s">
        <v>3002</v>
      </c>
      <c r="C2242" s="6">
        <v>11</v>
      </c>
      <c r="D2242" t="str">
        <f t="shared" si="34"/>
        <v>Marsa Matrouh 500KV11</v>
      </c>
      <c r="E2242">
        <v>1466699.73</v>
      </c>
      <c r="F2242">
        <v>1232282.51</v>
      </c>
      <c r="G2242">
        <v>154003.47</v>
      </c>
      <c r="H2242">
        <v>1386285.98</v>
      </c>
    </row>
    <row r="2243" spans="1:8" hidden="1" x14ac:dyDescent="0.3">
      <c r="A2243" s="6" t="s">
        <v>323</v>
      </c>
      <c r="B2243" s="6" t="s">
        <v>3003</v>
      </c>
      <c r="C2243" s="6">
        <v>5</v>
      </c>
      <c r="D2243" t="str">
        <f t="shared" ref="D2243:D2306" si="35">A2243&amp;C2243</f>
        <v>Elsewedy Univ - Enabling Works5</v>
      </c>
      <c r="E2243">
        <v>18231859.57</v>
      </c>
      <c r="F2243">
        <v>121094303.2925</v>
      </c>
      <c r="G2243">
        <v>27208425.800000001</v>
      </c>
      <c r="H2243">
        <v>29660545.818500001</v>
      </c>
    </row>
    <row r="2244" spans="1:8" hidden="1" x14ac:dyDescent="0.3">
      <c r="A2244" s="6" t="s">
        <v>519</v>
      </c>
      <c r="B2244" s="6" t="s">
        <v>3004</v>
      </c>
      <c r="D2244" t="str">
        <f t="shared" si="35"/>
        <v>Tamey El-amdeed Substation</v>
      </c>
      <c r="E2244">
        <v>734564.04</v>
      </c>
      <c r="F2244">
        <v>543577.39</v>
      </c>
      <c r="G2244">
        <v>110184.61</v>
      </c>
      <c r="H2244">
        <v>653762</v>
      </c>
    </row>
    <row r="2245" spans="1:8" hidden="1" x14ac:dyDescent="0.3">
      <c r="A2245" s="6" t="s">
        <v>646</v>
      </c>
      <c r="B2245" s="6" t="s">
        <v>3005</v>
      </c>
      <c r="C2245" s="6">
        <v>40</v>
      </c>
      <c r="D2245" t="str">
        <f t="shared" si="35"/>
        <v>Akhmem Assiut40</v>
      </c>
      <c r="E2245">
        <v>3239324.7</v>
      </c>
      <c r="F2245">
        <v>2545198.5100000007</v>
      </c>
      <c r="G2245">
        <v>485898.71</v>
      </c>
      <c r="H2245">
        <v>3031097.22</v>
      </c>
    </row>
    <row r="2246" spans="1:8" hidden="1" x14ac:dyDescent="0.3">
      <c r="A2246" s="6" t="s">
        <v>646</v>
      </c>
      <c r="B2246" s="6" t="s">
        <v>3006</v>
      </c>
      <c r="C2246" s="6">
        <v>46</v>
      </c>
      <c r="D2246" t="str">
        <f t="shared" si="35"/>
        <v>Akhmem Assiut46</v>
      </c>
      <c r="E2246">
        <v>2857281.59</v>
      </c>
      <c r="F2246">
        <v>2000097.0999999999</v>
      </c>
      <c r="G2246">
        <v>428592.24</v>
      </c>
      <c r="H2246">
        <v>2428689.34</v>
      </c>
    </row>
    <row r="2247" spans="1:8" hidden="1" x14ac:dyDescent="0.3">
      <c r="A2247" s="6" t="s">
        <v>646</v>
      </c>
      <c r="B2247" s="6" t="s">
        <v>3007</v>
      </c>
      <c r="C2247" s="6">
        <v>20</v>
      </c>
      <c r="D2247" t="str">
        <f t="shared" si="35"/>
        <v>Akhmem Assiut20</v>
      </c>
      <c r="E2247">
        <v>1244034.52</v>
      </c>
      <c r="F2247">
        <v>1030051.79</v>
      </c>
      <c r="G2247">
        <v>0</v>
      </c>
      <c r="H2247">
        <v>1030051.79</v>
      </c>
    </row>
    <row r="2248" spans="1:8" hidden="1" x14ac:dyDescent="0.3">
      <c r="A2248" s="6" t="s">
        <v>651</v>
      </c>
      <c r="B2248" s="6" t="s">
        <v>3008</v>
      </c>
      <c r="C2248" s="6">
        <v>7</v>
      </c>
      <c r="D2248" t="str">
        <f t="shared" si="35"/>
        <v>Akhmem - Qena7</v>
      </c>
      <c r="E2248">
        <v>1482882.32</v>
      </c>
      <c r="F2248">
        <v>1259261.6600000001</v>
      </c>
      <c r="G2248">
        <v>0</v>
      </c>
      <c r="H2248">
        <v>1259261.6599999999</v>
      </c>
    </row>
    <row r="2249" spans="1:8" hidden="1" x14ac:dyDescent="0.3">
      <c r="A2249" s="6" t="s">
        <v>595</v>
      </c>
      <c r="B2249" s="6" t="s">
        <v>3009</v>
      </c>
      <c r="D2249" t="str">
        <f t="shared" si="35"/>
        <v>Flour project</v>
      </c>
      <c r="E2249">
        <v>36786</v>
      </c>
      <c r="F2249">
        <v>36786</v>
      </c>
      <c r="G2249">
        <v>0</v>
      </c>
      <c r="H2249">
        <v>36786</v>
      </c>
    </row>
    <row r="2250" spans="1:8" hidden="1" x14ac:dyDescent="0.3">
      <c r="A2250" s="6" t="s">
        <v>3010</v>
      </c>
      <c r="B2250" s="6" t="s">
        <v>3011</v>
      </c>
      <c r="C2250" s="6">
        <v>3</v>
      </c>
      <c r="D2250" t="str">
        <f t="shared" si="35"/>
        <v>RME- Marassi Sidi Abdel Rahman3</v>
      </c>
      <c r="E2250">
        <v>150000</v>
      </c>
      <c r="F2250">
        <v>150000</v>
      </c>
      <c r="G2250">
        <v>0</v>
      </c>
      <c r="H2250">
        <v>150000</v>
      </c>
    </row>
    <row r="2251" spans="1:8" hidden="1" x14ac:dyDescent="0.3">
      <c r="A2251" s="6" t="s">
        <v>743</v>
      </c>
      <c r="B2251" s="6" t="s">
        <v>3012</v>
      </c>
      <c r="D2251" t="str">
        <f t="shared" si="35"/>
        <v>MOTHANA 400/132kV SS</v>
      </c>
      <c r="E2251">
        <v>6708419.3300000001</v>
      </c>
      <c r="F2251">
        <v>6708419.3300000001</v>
      </c>
      <c r="G2251">
        <v>0</v>
      </c>
      <c r="H2251">
        <v>6708419.3300000001</v>
      </c>
    </row>
    <row r="2252" spans="1:8" hidden="1" x14ac:dyDescent="0.3">
      <c r="A2252" s="6" t="s">
        <v>907</v>
      </c>
      <c r="B2252" s="6" t="s">
        <v>3013</v>
      </c>
      <c r="C2252" s="6">
        <v>7</v>
      </c>
      <c r="D2252" t="str">
        <f t="shared" si="35"/>
        <v>kayan wall lock &amp; Load7</v>
      </c>
      <c r="E2252">
        <v>9270000</v>
      </c>
      <c r="F2252">
        <v>2718297</v>
      </c>
      <c r="G2252">
        <v>5647472.9000000004</v>
      </c>
      <c r="H2252">
        <v>8365769.9000000004</v>
      </c>
    </row>
    <row r="2253" spans="1:8" hidden="1" x14ac:dyDescent="0.3">
      <c r="A2253" s="6" t="s">
        <v>567</v>
      </c>
      <c r="B2253" s="6" t="s">
        <v>3014</v>
      </c>
      <c r="C2253" s="6">
        <v>2</v>
      </c>
      <c r="D2253" t="str">
        <f t="shared" si="35"/>
        <v>Kayan 3 New Cairo Capital City2</v>
      </c>
      <c r="E2253">
        <v>6155815</v>
      </c>
      <c r="F2253">
        <v>1804764</v>
      </c>
      <c r="G2253">
        <v>3750450</v>
      </c>
      <c r="H2253">
        <v>5555214</v>
      </c>
    </row>
    <row r="2254" spans="1:8" hidden="1" x14ac:dyDescent="0.3">
      <c r="A2254" s="6" t="s">
        <v>9</v>
      </c>
      <c r="B2254" s="6" t="s">
        <v>3015</v>
      </c>
      <c r="C2254" s="6">
        <v>15</v>
      </c>
      <c r="D2254" t="str">
        <f t="shared" si="35"/>
        <v>Royal City15</v>
      </c>
      <c r="E2254">
        <v>8723893.0899999999</v>
      </c>
      <c r="F2254">
        <v>6570751.8245000001</v>
      </c>
      <c r="G2254">
        <v>2830535.65</v>
      </c>
      <c r="H2254">
        <v>9401287.4745000005</v>
      </c>
    </row>
    <row r="2255" spans="1:8" hidden="1" x14ac:dyDescent="0.3">
      <c r="A2255" s="6" t="s">
        <v>524</v>
      </c>
      <c r="B2255" s="6" t="s">
        <v>3016</v>
      </c>
      <c r="C2255" s="6">
        <v>5</v>
      </c>
      <c r="D2255" t="str">
        <f t="shared" si="35"/>
        <v>Beni Suef Substation R615</v>
      </c>
      <c r="E2255">
        <v>4505119.1100000003</v>
      </c>
      <c r="F2255">
        <v>3356313.73</v>
      </c>
      <c r="G2255">
        <v>675767.87</v>
      </c>
      <c r="H2255">
        <v>4032081.6</v>
      </c>
    </row>
    <row r="2256" spans="1:8" hidden="1" x14ac:dyDescent="0.3">
      <c r="A2256" s="6" t="s">
        <v>506</v>
      </c>
      <c r="B2256" s="6" t="s">
        <v>3017</v>
      </c>
      <c r="C2256" s="6">
        <v>8</v>
      </c>
      <c r="D2256" t="str">
        <f t="shared" si="35"/>
        <v>New Capital8</v>
      </c>
      <c r="E2256">
        <v>1565685.8999999997</v>
      </c>
      <c r="F2256">
        <v>905936.5</v>
      </c>
      <c r="G2256">
        <v>164397.01999999999</v>
      </c>
      <c r="H2256">
        <v>1070333.52</v>
      </c>
    </row>
    <row r="2257" spans="1:8" hidden="1" x14ac:dyDescent="0.3">
      <c r="A2257" s="6" t="s">
        <v>524</v>
      </c>
      <c r="B2257" s="6" t="s">
        <v>3018</v>
      </c>
      <c r="D2257" t="str">
        <f t="shared" si="35"/>
        <v>Beni Suef Substation R61</v>
      </c>
      <c r="E2257">
        <v>202562</v>
      </c>
      <c r="F2257">
        <v>149895.88</v>
      </c>
      <c r="G2257">
        <v>30384.3</v>
      </c>
      <c r="H2257">
        <v>180280.18000000002</v>
      </c>
    </row>
    <row r="2258" spans="1:8" hidden="1" x14ac:dyDescent="0.3">
      <c r="A2258" s="6" t="s">
        <v>2694</v>
      </c>
      <c r="B2258" s="6" t="s">
        <v>3019</v>
      </c>
      <c r="D2258" t="str">
        <f t="shared" si="35"/>
        <v>Al-Wukair 11 Substation</v>
      </c>
      <c r="E2258">
        <v>5694082.79</v>
      </c>
      <c r="F2258">
        <v>5694082.79</v>
      </c>
      <c r="G2258">
        <v>0</v>
      </c>
      <c r="H2258">
        <v>5694082.79</v>
      </c>
    </row>
    <row r="2259" spans="1:8" hidden="1" x14ac:dyDescent="0.3">
      <c r="A2259" s="6" t="s">
        <v>387</v>
      </c>
      <c r="B2259" s="6" t="s">
        <v>3020</v>
      </c>
      <c r="C2259" s="6">
        <v>10</v>
      </c>
      <c r="D2259" t="str">
        <f t="shared" si="35"/>
        <v>EMAAR-PKG117- MARASSI10</v>
      </c>
      <c r="E2259">
        <v>1067786.52</v>
      </c>
      <c r="F2259">
        <v>938354.28599999996</v>
      </c>
      <c r="G2259">
        <v>112117.59</v>
      </c>
      <c r="H2259">
        <v>1050471.8759999999</v>
      </c>
    </row>
    <row r="2260" spans="1:8" hidden="1" x14ac:dyDescent="0.3">
      <c r="A2260" s="6" t="s">
        <v>895</v>
      </c>
      <c r="B2260" s="6" t="s">
        <v>3021</v>
      </c>
      <c r="D2260" t="str">
        <f t="shared" si="35"/>
        <v>Manshiet Nasser Substation</v>
      </c>
      <c r="E2260">
        <v>12360.29</v>
      </c>
      <c r="F2260">
        <v>2658.44</v>
      </c>
      <c r="G2260">
        <v>1854.04</v>
      </c>
      <c r="H2260">
        <v>4512.4799999999996</v>
      </c>
    </row>
    <row r="2261" spans="1:8" hidden="1" x14ac:dyDescent="0.3">
      <c r="A2261" s="6" t="s">
        <v>895</v>
      </c>
      <c r="B2261" s="6" t="s">
        <v>3022</v>
      </c>
      <c r="D2261" t="str">
        <f t="shared" si="35"/>
        <v>Manshiet Nasser Substation</v>
      </c>
      <c r="E2261">
        <v>1090204.98</v>
      </c>
      <c r="F2261">
        <v>819235.17</v>
      </c>
      <c r="G2261">
        <v>175467.3</v>
      </c>
      <c r="H2261">
        <v>994702.47000000009</v>
      </c>
    </row>
    <row r="2262" spans="1:8" hidden="1" x14ac:dyDescent="0.3">
      <c r="A2262" s="6" t="s">
        <v>895</v>
      </c>
      <c r="B2262" s="6" t="s">
        <v>3023</v>
      </c>
      <c r="D2262" t="str">
        <f t="shared" si="35"/>
        <v>Manshiet Nasser Substation</v>
      </c>
      <c r="E2262">
        <v>321701.84000000003</v>
      </c>
      <c r="F2262">
        <v>241745.72</v>
      </c>
      <c r="G2262">
        <v>51777.56</v>
      </c>
      <c r="H2262">
        <v>293523.28000000003</v>
      </c>
    </row>
    <row r="2263" spans="1:8" hidden="1" x14ac:dyDescent="0.3">
      <c r="A2263" s="6" t="s">
        <v>895</v>
      </c>
      <c r="B2263" s="6" t="s">
        <v>3024</v>
      </c>
      <c r="D2263" t="str">
        <f t="shared" si="35"/>
        <v>Manshiet Nasser Substation</v>
      </c>
      <c r="E2263">
        <v>401551.96</v>
      </c>
      <c r="F2263">
        <v>119347.17</v>
      </c>
      <c r="G2263">
        <v>60232.79</v>
      </c>
      <c r="H2263">
        <v>179579.96</v>
      </c>
    </row>
    <row r="2264" spans="1:8" hidden="1" x14ac:dyDescent="0.3">
      <c r="A2264" s="6" t="s">
        <v>895</v>
      </c>
      <c r="B2264" s="6" t="s">
        <v>3025</v>
      </c>
      <c r="D2264" t="str">
        <f t="shared" si="35"/>
        <v>Manshiet Nasser Substation</v>
      </c>
      <c r="E2264">
        <v>966716.73</v>
      </c>
      <c r="F2264">
        <v>792055.07000000007</v>
      </c>
      <c r="G2264">
        <v>156470.54999999999</v>
      </c>
      <c r="H2264">
        <v>948525.62</v>
      </c>
    </row>
    <row r="2265" spans="1:8" hidden="1" x14ac:dyDescent="0.3">
      <c r="A2265" s="6" t="s">
        <v>895</v>
      </c>
      <c r="B2265" s="6" t="s">
        <v>3026</v>
      </c>
      <c r="D2265" t="str">
        <f t="shared" si="35"/>
        <v>Manshiet Nasser Substation</v>
      </c>
      <c r="E2265">
        <v>1206654.3999999999</v>
      </c>
      <c r="F2265">
        <v>848817.8600000001</v>
      </c>
      <c r="G2265">
        <v>194209.7</v>
      </c>
      <c r="H2265">
        <v>1043027.56</v>
      </c>
    </row>
    <row r="2266" spans="1:8" hidden="1" x14ac:dyDescent="0.3">
      <c r="A2266" s="6" t="s">
        <v>895</v>
      </c>
      <c r="B2266" s="6" t="s">
        <v>3027</v>
      </c>
      <c r="D2266" t="str">
        <f t="shared" si="35"/>
        <v>Manshiet Nasser Substation</v>
      </c>
      <c r="E2266">
        <v>242625.47</v>
      </c>
      <c r="F2266">
        <v>114459.02</v>
      </c>
      <c r="G2266">
        <v>39050.300000000003</v>
      </c>
      <c r="H2266">
        <v>153509.32</v>
      </c>
    </row>
    <row r="2267" spans="1:8" hidden="1" x14ac:dyDescent="0.3">
      <c r="A2267" s="6" t="s">
        <v>895</v>
      </c>
      <c r="B2267" s="6" t="s">
        <v>3028</v>
      </c>
      <c r="D2267" t="str">
        <f t="shared" si="35"/>
        <v>Manshiet Nasser Substation</v>
      </c>
      <c r="E2267">
        <v>1243908.6200000001</v>
      </c>
      <c r="F2267">
        <v>1168963.1200000001</v>
      </c>
      <c r="G2267">
        <v>137140.93</v>
      </c>
      <c r="H2267">
        <v>1306104.05</v>
      </c>
    </row>
    <row r="2268" spans="1:8" hidden="1" x14ac:dyDescent="0.3">
      <c r="A2268" s="6" t="s">
        <v>895</v>
      </c>
      <c r="B2268" s="6" t="s">
        <v>3029</v>
      </c>
      <c r="D2268" t="str">
        <f t="shared" si="35"/>
        <v>Manshiet Nasser Substation</v>
      </c>
      <c r="E2268">
        <v>968498.97</v>
      </c>
      <c r="F2268">
        <v>910146.91</v>
      </c>
      <c r="G2268">
        <v>106777.01</v>
      </c>
      <c r="H2268">
        <v>1016923.9200000002</v>
      </c>
    </row>
    <row r="2269" spans="1:8" hidden="1" x14ac:dyDescent="0.3">
      <c r="A2269" s="6" t="s">
        <v>895</v>
      </c>
      <c r="B2269" s="6" t="s">
        <v>3030</v>
      </c>
      <c r="D2269" t="str">
        <f t="shared" si="35"/>
        <v>Manshiet Nasser Substation</v>
      </c>
      <c r="E2269">
        <v>437296.59999999992</v>
      </c>
      <c r="F2269">
        <v>371702.11</v>
      </c>
      <c r="G2269">
        <v>65594.490000000005</v>
      </c>
      <c r="H2269">
        <v>437296.59999999992</v>
      </c>
    </row>
    <row r="2270" spans="1:8" hidden="1" x14ac:dyDescent="0.3">
      <c r="A2270" s="6" t="s">
        <v>628</v>
      </c>
      <c r="B2270" s="6" t="s">
        <v>3031</v>
      </c>
      <c r="C2270" s="6">
        <v>16</v>
      </c>
      <c r="D2270" t="str">
        <f t="shared" si="35"/>
        <v>Military 110 Kayan Project16</v>
      </c>
      <c r="E2270">
        <v>3660653.12</v>
      </c>
      <c r="F2270">
        <v>3303334.3</v>
      </c>
      <c r="G2270">
        <v>0</v>
      </c>
      <c r="H2270">
        <v>3303334.3</v>
      </c>
    </row>
    <row r="2271" spans="1:8" hidden="1" x14ac:dyDescent="0.3">
      <c r="A2271" s="6" t="s">
        <v>895</v>
      </c>
      <c r="B2271" s="6" t="s">
        <v>3032</v>
      </c>
      <c r="D2271" t="str">
        <f t="shared" si="35"/>
        <v>Manshiet Nasser Substation</v>
      </c>
      <c r="E2271">
        <v>27280.959999999999</v>
      </c>
      <c r="F2271">
        <v>20306.88</v>
      </c>
      <c r="G2271">
        <v>4307.5200000000004</v>
      </c>
      <c r="H2271">
        <v>24614.400000000001</v>
      </c>
    </row>
    <row r="2272" spans="1:8" hidden="1" x14ac:dyDescent="0.3">
      <c r="A2272" s="6" t="s">
        <v>895</v>
      </c>
      <c r="B2272" s="6" t="s">
        <v>3033</v>
      </c>
      <c r="D2272" t="str">
        <f t="shared" si="35"/>
        <v>Manshiet Nasser Substation</v>
      </c>
      <c r="E2272">
        <v>153924.49</v>
      </c>
      <c r="F2272">
        <v>0</v>
      </c>
      <c r="G2272">
        <v>23088.67</v>
      </c>
      <c r="H2272">
        <v>23088.67</v>
      </c>
    </row>
    <row r="2273" spans="1:8" hidden="1" x14ac:dyDescent="0.3">
      <c r="A2273" s="6" t="s">
        <v>674</v>
      </c>
      <c r="B2273" s="6" t="s">
        <v>3034</v>
      </c>
      <c r="C2273" s="6">
        <v>3</v>
      </c>
      <c r="D2273" t="str">
        <f t="shared" si="35"/>
        <v>El Mostakbal City Project3</v>
      </c>
      <c r="E2273">
        <v>5587780.1699999999</v>
      </c>
      <c r="F2273">
        <v>4637139.7</v>
      </c>
      <c r="G2273">
        <v>1173433.8400000001</v>
      </c>
      <c r="H2273">
        <v>5810573.54</v>
      </c>
    </row>
    <row r="2274" spans="1:8" hidden="1" x14ac:dyDescent="0.3">
      <c r="A2274" s="6" t="s">
        <v>646</v>
      </c>
      <c r="B2274" s="6" t="s">
        <v>3035</v>
      </c>
      <c r="C2274" s="6">
        <v>22</v>
      </c>
      <c r="D2274" t="str">
        <f t="shared" si="35"/>
        <v>Akhmem Assiut22</v>
      </c>
      <c r="E2274">
        <v>9922685.5899999999</v>
      </c>
      <c r="F2274">
        <v>7888535.04</v>
      </c>
      <c r="G2274">
        <v>1488402.84</v>
      </c>
      <c r="H2274">
        <v>9376937.8800000008</v>
      </c>
    </row>
    <row r="2275" spans="1:8" hidden="1" x14ac:dyDescent="0.3">
      <c r="A2275" s="6" t="s">
        <v>559</v>
      </c>
      <c r="B2275" s="6" t="s">
        <v>3036</v>
      </c>
      <c r="C2275" s="6">
        <v>5</v>
      </c>
      <c r="D2275" t="str">
        <f t="shared" si="35"/>
        <v>Beni Seuf - 3585</v>
      </c>
      <c r="E2275">
        <v>67332375</v>
      </c>
      <c r="F2275">
        <v>53128795.899999999</v>
      </c>
      <c r="G2275">
        <v>10163025</v>
      </c>
      <c r="H2275">
        <v>63291820.899999999</v>
      </c>
    </row>
    <row r="2276" spans="1:8" hidden="1" x14ac:dyDescent="0.3">
      <c r="A2276" s="6" t="s">
        <v>559</v>
      </c>
      <c r="B2276" s="6" t="s">
        <v>3037</v>
      </c>
      <c r="C2276" s="6">
        <v>3</v>
      </c>
      <c r="D2276" t="str">
        <f t="shared" si="35"/>
        <v>Beni Seuf - 3583</v>
      </c>
      <c r="E2276">
        <v>1009906</v>
      </c>
      <c r="F2276">
        <v>1004770.86</v>
      </c>
      <c r="G2276">
        <v>0</v>
      </c>
      <c r="H2276">
        <v>1004770.86</v>
      </c>
    </row>
    <row r="2277" spans="1:8" hidden="1" x14ac:dyDescent="0.3">
      <c r="A2277" s="6" t="s">
        <v>486</v>
      </c>
      <c r="B2277" s="6" t="s">
        <v>3038</v>
      </c>
      <c r="C2277" s="6">
        <v>100</v>
      </c>
      <c r="D2277" t="str">
        <f t="shared" si="35"/>
        <v>Abou El Matameer and Sammanoud100</v>
      </c>
      <c r="E2277">
        <v>4186152.58</v>
      </c>
      <c r="F2277">
        <v>3007332</v>
      </c>
      <c r="G2277">
        <v>627922.89</v>
      </c>
      <c r="H2277">
        <v>3635254.89</v>
      </c>
    </row>
    <row r="2278" spans="1:8" hidden="1" x14ac:dyDescent="0.3">
      <c r="A2278" s="6" t="s">
        <v>391</v>
      </c>
      <c r="B2278" s="6" t="s">
        <v>3039</v>
      </c>
      <c r="C2278" s="6">
        <v>11</v>
      </c>
      <c r="D2278" t="str">
        <f t="shared" si="35"/>
        <v>EMAAR-PKG# 144, Marassi11</v>
      </c>
      <c r="E2278">
        <v>8979474.5099999998</v>
      </c>
      <c r="F2278">
        <v>7386054.9500000002</v>
      </c>
      <c r="G2278">
        <v>924705.34</v>
      </c>
      <c r="H2278">
        <v>8310760.29</v>
      </c>
    </row>
    <row r="2279" spans="1:8" hidden="1" x14ac:dyDescent="0.3">
      <c r="A2279" s="6" t="s">
        <v>391</v>
      </c>
      <c r="B2279" s="6" t="s">
        <v>3040</v>
      </c>
      <c r="C2279" s="6">
        <v>2</v>
      </c>
      <c r="D2279" t="str">
        <f t="shared" si="35"/>
        <v>EMAAR-PKG# 144, Marassi2</v>
      </c>
      <c r="E2279">
        <v>4125990.87</v>
      </c>
      <c r="F2279">
        <v>2748735.1235000002</v>
      </c>
      <c r="G2279">
        <v>1299687.1200000001</v>
      </c>
      <c r="H2279">
        <v>4048422.2434999999</v>
      </c>
    </row>
    <row r="2280" spans="1:8" hidden="1" x14ac:dyDescent="0.3">
      <c r="A2280" s="6" t="s">
        <v>448</v>
      </c>
      <c r="B2280" s="6" t="s">
        <v>3041</v>
      </c>
      <c r="D2280" t="str">
        <f t="shared" si="35"/>
        <v>Cameron EDC</v>
      </c>
      <c r="E2280">
        <v>193370.11</v>
      </c>
      <c r="F2280">
        <v>188146.27</v>
      </c>
      <c r="G2280">
        <v>0</v>
      </c>
      <c r="H2280">
        <v>188146.27</v>
      </c>
    </row>
    <row r="2281" spans="1:8" hidden="1" x14ac:dyDescent="0.3">
      <c r="A2281" s="6" t="s">
        <v>795</v>
      </c>
      <c r="B2281" s="6" t="s">
        <v>3042</v>
      </c>
      <c r="C2281" s="6">
        <v>1</v>
      </c>
      <c r="D2281" t="str">
        <f t="shared" si="35"/>
        <v>NUCA R05 - Z021</v>
      </c>
      <c r="E2281">
        <v>69830383.75</v>
      </c>
      <c r="F2281">
        <v>67099356.650000006</v>
      </c>
      <c r="G2281">
        <v>8271331.9100000001</v>
      </c>
      <c r="H2281">
        <v>75370688.560000002</v>
      </c>
    </row>
    <row r="2282" spans="1:8" hidden="1" x14ac:dyDescent="0.3">
      <c r="A2282" s="6" t="s">
        <v>506</v>
      </c>
      <c r="B2282" s="6" t="s">
        <v>3043</v>
      </c>
      <c r="C2282" s="6">
        <v>7</v>
      </c>
      <c r="D2282" t="str">
        <f t="shared" si="35"/>
        <v>New Capital7</v>
      </c>
      <c r="E2282">
        <v>1754884.33</v>
      </c>
      <c r="F2282">
        <v>1320021.28</v>
      </c>
      <c r="G2282">
        <v>138268.57999999999</v>
      </c>
      <c r="H2282">
        <v>1458289.86</v>
      </c>
    </row>
    <row r="2283" spans="1:8" hidden="1" x14ac:dyDescent="0.3">
      <c r="A2283" s="6" t="s">
        <v>705</v>
      </c>
      <c r="B2283" s="6" t="s">
        <v>3044</v>
      </c>
      <c r="D2283" t="str">
        <f t="shared" si="35"/>
        <v>Assuit PP  (CP-118)</v>
      </c>
      <c r="E2283">
        <v>72541.64</v>
      </c>
      <c r="F2283">
        <v>64743.41</v>
      </c>
      <c r="G2283">
        <v>11425.31</v>
      </c>
      <c r="H2283">
        <v>76168.72</v>
      </c>
    </row>
    <row r="2284" spans="1:8" hidden="1" x14ac:dyDescent="0.3">
      <c r="A2284" s="6" t="s">
        <v>705</v>
      </c>
      <c r="B2284" s="6" t="s">
        <v>3045</v>
      </c>
      <c r="D2284" t="str">
        <f t="shared" si="35"/>
        <v>Assuit PP  (CP-118)</v>
      </c>
      <c r="E2284">
        <v>74364.240000000005</v>
      </c>
      <c r="F2284">
        <v>66370.080000000002</v>
      </c>
      <c r="G2284">
        <v>11712.37</v>
      </c>
      <c r="H2284">
        <v>78082.45</v>
      </c>
    </row>
    <row r="2285" spans="1:8" hidden="1" x14ac:dyDescent="0.3">
      <c r="A2285" s="6" t="s">
        <v>743</v>
      </c>
      <c r="B2285" s="6" t="s">
        <v>3046</v>
      </c>
      <c r="D2285" t="str">
        <f t="shared" si="35"/>
        <v>MOTHANA 400/132kV SS</v>
      </c>
      <c r="E2285">
        <v>1045788.16</v>
      </c>
      <c r="F2285">
        <v>1045788.1599999999</v>
      </c>
      <c r="G2285">
        <v>0</v>
      </c>
      <c r="H2285">
        <v>1045788.16</v>
      </c>
    </row>
    <row r="2286" spans="1:8" hidden="1" x14ac:dyDescent="0.3">
      <c r="A2286" s="6" t="s">
        <v>1000</v>
      </c>
      <c r="B2286" s="6" t="s">
        <v>3047</v>
      </c>
      <c r="D2286" t="str">
        <f t="shared" si="35"/>
        <v>4 SS - Technical Service</v>
      </c>
      <c r="E2286">
        <v>98778.12</v>
      </c>
      <c r="F2286">
        <v>98778.12</v>
      </c>
      <c r="G2286">
        <v>0</v>
      </c>
      <c r="H2286">
        <v>98778.12</v>
      </c>
    </row>
    <row r="2287" spans="1:8" hidden="1" x14ac:dyDescent="0.3">
      <c r="A2287" s="6" t="s">
        <v>453</v>
      </c>
      <c r="B2287" s="6" t="s">
        <v>3048</v>
      </c>
      <c r="D2287" t="str">
        <f t="shared" si="35"/>
        <v>Kuwait</v>
      </c>
      <c r="E2287">
        <v>38063.33</v>
      </c>
      <c r="F2287">
        <v>28547.5</v>
      </c>
      <c r="G2287">
        <v>0</v>
      </c>
      <c r="H2287">
        <v>28547.5</v>
      </c>
    </row>
    <row r="2288" spans="1:8" hidden="1" x14ac:dyDescent="0.3">
      <c r="A2288" s="6" t="s">
        <v>919</v>
      </c>
      <c r="B2288" s="6" t="s">
        <v>916</v>
      </c>
      <c r="C2288" s="6">
        <v>3</v>
      </c>
      <c r="D2288" t="str">
        <f t="shared" si="35"/>
        <v>Development of Mahmudiyah axis3</v>
      </c>
      <c r="E2288">
        <v>1372500</v>
      </c>
      <c r="F2288">
        <v>1334070</v>
      </c>
      <c r="G2288">
        <v>0</v>
      </c>
      <c r="H2288">
        <v>1334070</v>
      </c>
    </row>
    <row r="2289" spans="1:8" hidden="1" x14ac:dyDescent="0.3">
      <c r="A2289" s="6" t="s">
        <v>420</v>
      </c>
      <c r="B2289" s="6" t="s">
        <v>3049</v>
      </c>
      <c r="C2289" s="6">
        <v>1</v>
      </c>
      <c r="D2289" t="str">
        <f t="shared" si="35"/>
        <v>EDNC Retail &amp; Offices Civil1</v>
      </c>
      <c r="E2289">
        <v>9063098.3300000001</v>
      </c>
      <c r="F2289">
        <v>6789620.1164999995</v>
      </c>
      <c r="G2289">
        <v>1903250.65</v>
      </c>
      <c r="H2289">
        <v>8692870.7664999999</v>
      </c>
    </row>
    <row r="2290" spans="1:8" hidden="1" x14ac:dyDescent="0.3">
      <c r="A2290" s="6" t="s">
        <v>657</v>
      </c>
      <c r="B2290" s="6" t="s">
        <v>3050</v>
      </c>
      <c r="D2290" t="str">
        <f t="shared" si="35"/>
        <v>Bani Suef Old Substation</v>
      </c>
      <c r="E2290">
        <v>2949400.18</v>
      </c>
      <c r="F2290">
        <v>2738736.37</v>
      </c>
      <c r="G2290">
        <v>0</v>
      </c>
      <c r="H2290">
        <v>2738736.37</v>
      </c>
    </row>
    <row r="2291" spans="1:8" hidden="1" x14ac:dyDescent="0.3">
      <c r="A2291" s="6" t="s">
        <v>328</v>
      </c>
      <c r="B2291" s="6" t="s">
        <v>3051</v>
      </c>
      <c r="C2291" s="6">
        <v>9</v>
      </c>
      <c r="D2291" t="str">
        <f t="shared" si="35"/>
        <v>Substation Elco Steel9</v>
      </c>
      <c r="E2291">
        <v>1904763.72</v>
      </c>
      <c r="F2291">
        <v>1314286.96</v>
      </c>
      <c r="G2291">
        <v>380952.74</v>
      </c>
      <c r="H2291">
        <v>1695239.7</v>
      </c>
    </row>
    <row r="2292" spans="1:8" hidden="1" x14ac:dyDescent="0.3">
      <c r="A2292" s="6" t="s">
        <v>679</v>
      </c>
      <c r="B2292" s="6" t="s">
        <v>3052</v>
      </c>
      <c r="C2292" s="6">
        <v>10</v>
      </c>
      <c r="D2292" t="str">
        <f t="shared" si="35"/>
        <v>Badr10</v>
      </c>
      <c r="E2292">
        <v>106542720</v>
      </c>
      <c r="F2292">
        <v>79107431.75</v>
      </c>
      <c r="G2292">
        <v>15981408</v>
      </c>
      <c r="H2292">
        <v>95088839.75</v>
      </c>
    </row>
    <row r="2293" spans="1:8" hidden="1" x14ac:dyDescent="0.3">
      <c r="A2293" s="6" t="s">
        <v>388</v>
      </c>
      <c r="B2293" s="6" t="s">
        <v>3053</v>
      </c>
      <c r="D2293" t="str">
        <f t="shared" si="35"/>
        <v>EMAAR-PKG#22-MARASSI</v>
      </c>
      <c r="E2293">
        <v>150622</v>
      </c>
      <c r="F2293">
        <v>739720.27</v>
      </c>
      <c r="G2293">
        <v>15499.05</v>
      </c>
      <c r="H2293">
        <v>755219.32</v>
      </c>
    </row>
    <row r="2294" spans="1:8" hidden="1" x14ac:dyDescent="0.3">
      <c r="A2294" s="6" t="s">
        <v>1247</v>
      </c>
      <c r="B2294" s="6" t="s">
        <v>3054</v>
      </c>
      <c r="D2294" t="str">
        <f t="shared" si="35"/>
        <v>SHATRA 400/132kV SS</v>
      </c>
      <c r="E2294">
        <v>503921.86999999994</v>
      </c>
      <c r="F2294">
        <v>503921.87</v>
      </c>
      <c r="G2294">
        <v>0</v>
      </c>
      <c r="H2294">
        <v>503921.86999999994</v>
      </c>
    </row>
    <row r="2295" spans="1:8" hidden="1" x14ac:dyDescent="0.3">
      <c r="A2295" s="6" t="s">
        <v>389</v>
      </c>
      <c r="B2295" s="6" t="s">
        <v>3055</v>
      </c>
      <c r="C2295" s="6">
        <v>3</v>
      </c>
      <c r="D2295" t="str">
        <f t="shared" si="35"/>
        <v>EMAAR-PKG# 101-UPTOWN3</v>
      </c>
      <c r="E2295">
        <v>3744391.54</v>
      </c>
      <c r="F2295">
        <v>2222206.6269999999</v>
      </c>
      <c r="G2295">
        <v>1179483.3400000001</v>
      </c>
      <c r="H2295">
        <v>3401689.9670000002</v>
      </c>
    </row>
    <row r="2296" spans="1:8" hidden="1" x14ac:dyDescent="0.3">
      <c r="A2296" s="6" t="s">
        <v>967</v>
      </c>
      <c r="B2296" s="6" t="s">
        <v>3056</v>
      </c>
      <c r="C2296" s="6">
        <v>34</v>
      </c>
      <c r="D2296" t="str">
        <f t="shared" si="35"/>
        <v>Benban 500 K.V/95 K.M34</v>
      </c>
      <c r="E2296">
        <v>10623483.109999999</v>
      </c>
      <c r="F2296">
        <v>8190712.8099999996</v>
      </c>
      <c r="G2296">
        <v>1115465.73</v>
      </c>
      <c r="H2296">
        <v>9306178.5399999991</v>
      </c>
    </row>
    <row r="2297" spans="1:8" hidden="1" x14ac:dyDescent="0.3">
      <c r="A2297" s="6" t="s">
        <v>967</v>
      </c>
      <c r="B2297" s="6" t="s">
        <v>3057</v>
      </c>
      <c r="C2297" s="6">
        <v>15</v>
      </c>
      <c r="D2297" t="str">
        <f t="shared" si="35"/>
        <v>Benban 500 K.V/95 K.M15</v>
      </c>
      <c r="E2297">
        <v>21346551.170000002</v>
      </c>
      <c r="F2297">
        <v>16458190</v>
      </c>
      <c r="G2297">
        <v>2241387.87</v>
      </c>
      <c r="H2297">
        <v>18699577.870000001</v>
      </c>
    </row>
    <row r="2298" spans="1:8" hidden="1" x14ac:dyDescent="0.3">
      <c r="A2298" s="6" t="s">
        <v>971</v>
      </c>
      <c r="B2298" s="6" t="s">
        <v>3058</v>
      </c>
      <c r="C2298" s="6">
        <v>32</v>
      </c>
      <c r="D2298" t="str">
        <f t="shared" si="35"/>
        <v>Benban 500 K.V / 100 K.M32</v>
      </c>
      <c r="E2298">
        <v>2736724.03</v>
      </c>
      <c r="F2298">
        <v>2110014.7400000002</v>
      </c>
      <c r="G2298">
        <v>287356.02</v>
      </c>
      <c r="H2298">
        <v>2397370.7599999998</v>
      </c>
    </row>
    <row r="2299" spans="1:8" hidden="1" x14ac:dyDescent="0.3">
      <c r="A2299" s="6" t="s">
        <v>971</v>
      </c>
      <c r="B2299" s="6" t="s">
        <v>3059</v>
      </c>
      <c r="C2299" s="6">
        <v>17</v>
      </c>
      <c r="D2299" t="str">
        <f t="shared" si="35"/>
        <v>Benban 500 K.V / 100 K.M17</v>
      </c>
      <c r="E2299">
        <v>85828107.450000003</v>
      </c>
      <c r="F2299">
        <v>69189323.230000004</v>
      </c>
      <c r="G2299">
        <v>9011951.2799999993</v>
      </c>
      <c r="H2299">
        <v>78201274.510000005</v>
      </c>
    </row>
    <row r="2300" spans="1:8" hidden="1" x14ac:dyDescent="0.3">
      <c r="A2300" s="6" t="s">
        <v>971</v>
      </c>
      <c r="B2300" s="6" t="s">
        <v>3060</v>
      </c>
      <c r="C2300" s="6">
        <v>30</v>
      </c>
      <c r="D2300" t="str">
        <f t="shared" si="35"/>
        <v>Benban 500 K.V / 100 K.M30</v>
      </c>
      <c r="E2300">
        <v>4207664.99</v>
      </c>
      <c r="F2300">
        <v>3244109.7</v>
      </c>
      <c r="G2300">
        <v>441804.82</v>
      </c>
      <c r="H2300">
        <v>3685914.52</v>
      </c>
    </row>
    <row r="2301" spans="1:8" hidden="1" x14ac:dyDescent="0.3">
      <c r="A2301" s="6" t="s">
        <v>971</v>
      </c>
      <c r="B2301" s="6" t="s">
        <v>3061</v>
      </c>
      <c r="C2301" s="6">
        <v>22</v>
      </c>
      <c r="D2301" t="str">
        <f t="shared" si="35"/>
        <v>Benban 500 K.V / 100 K.M22</v>
      </c>
      <c r="E2301">
        <v>40851099.659999996</v>
      </c>
      <c r="F2301">
        <v>28496201.740000002</v>
      </c>
      <c r="G2301">
        <v>4289365.46</v>
      </c>
      <c r="H2301">
        <v>32785567.199999999</v>
      </c>
    </row>
    <row r="2302" spans="1:8" hidden="1" x14ac:dyDescent="0.3">
      <c r="A2302" s="6" t="s">
        <v>971</v>
      </c>
      <c r="B2302" s="6" t="s">
        <v>3062</v>
      </c>
      <c r="C2302" s="6">
        <v>27</v>
      </c>
      <c r="D2302" t="str">
        <f t="shared" si="35"/>
        <v>Benban 500 K.V / 100 K.M27</v>
      </c>
      <c r="E2302">
        <v>294497.14</v>
      </c>
      <c r="F2302">
        <v>227064.76</v>
      </c>
      <c r="G2302">
        <v>30922.2</v>
      </c>
      <c r="H2302">
        <v>257986.96</v>
      </c>
    </row>
    <row r="2303" spans="1:8" hidden="1" x14ac:dyDescent="0.3">
      <c r="A2303" s="6" t="s">
        <v>971</v>
      </c>
      <c r="B2303" s="6" t="s">
        <v>3063</v>
      </c>
      <c r="C2303" s="6">
        <v>25</v>
      </c>
      <c r="D2303" t="str">
        <f t="shared" si="35"/>
        <v>Benban 500 K.V / 100 K.M25</v>
      </c>
      <c r="E2303">
        <v>3537359.2</v>
      </c>
      <c r="F2303">
        <v>2727310.16</v>
      </c>
      <c r="G2303">
        <v>371422.71999999997</v>
      </c>
      <c r="H2303">
        <v>3098732.88</v>
      </c>
    </row>
    <row r="2304" spans="1:8" hidden="1" x14ac:dyDescent="0.3">
      <c r="A2304" s="6" t="s">
        <v>971</v>
      </c>
      <c r="B2304" s="6" t="s">
        <v>3064</v>
      </c>
      <c r="C2304" s="6">
        <v>5</v>
      </c>
      <c r="D2304" t="str">
        <f t="shared" si="35"/>
        <v>Benban 500 K.V / 100 K.M5</v>
      </c>
      <c r="E2304">
        <v>705434.09</v>
      </c>
      <c r="F2304">
        <v>543896.57999999996</v>
      </c>
      <c r="G2304">
        <v>74070.58</v>
      </c>
      <c r="H2304">
        <v>617967.16</v>
      </c>
    </row>
    <row r="2305" spans="1:8" hidden="1" x14ac:dyDescent="0.3">
      <c r="A2305" s="6" t="s">
        <v>516</v>
      </c>
      <c r="B2305" s="6" t="s">
        <v>3065</v>
      </c>
      <c r="C2305" s="6">
        <v>14</v>
      </c>
      <c r="D2305" t="str">
        <f t="shared" si="35"/>
        <v>Ismailiya East Substation14</v>
      </c>
      <c r="E2305">
        <v>1815042</v>
      </c>
      <c r="F2305">
        <v>1343131.08</v>
      </c>
      <c r="G2305">
        <v>272256.3</v>
      </c>
      <c r="H2305">
        <v>1615387.38</v>
      </c>
    </row>
    <row r="2306" spans="1:8" hidden="1" x14ac:dyDescent="0.3">
      <c r="A2306" s="6" t="s">
        <v>516</v>
      </c>
      <c r="B2306" s="6" t="s">
        <v>3066</v>
      </c>
      <c r="C2306" s="6">
        <v>15</v>
      </c>
      <c r="D2306" t="str">
        <f t="shared" si="35"/>
        <v>Ismailiya East Substation15</v>
      </c>
      <c r="E2306">
        <v>5774580</v>
      </c>
      <c r="F2306">
        <v>4273189.2</v>
      </c>
      <c r="G2306">
        <v>866187</v>
      </c>
      <c r="H2306">
        <v>5139376.2</v>
      </c>
    </row>
    <row r="2307" spans="1:8" hidden="1" x14ac:dyDescent="0.3">
      <c r="A2307" s="6" t="s">
        <v>486</v>
      </c>
      <c r="B2307" s="6" t="s">
        <v>3067</v>
      </c>
      <c r="D2307" t="str">
        <f t="shared" ref="D2307:D2370" si="36">A2307&amp;C2307</f>
        <v>Abou El Matameer and Sammanoud</v>
      </c>
      <c r="E2307">
        <v>90443</v>
      </c>
      <c r="F2307">
        <v>90442.81</v>
      </c>
      <c r="G2307">
        <v>0</v>
      </c>
      <c r="H2307">
        <v>90442.81</v>
      </c>
    </row>
    <row r="2308" spans="1:8" hidden="1" x14ac:dyDescent="0.3">
      <c r="A2308" s="6" t="s">
        <v>980</v>
      </c>
      <c r="B2308" s="6" t="s">
        <v>3068</v>
      </c>
      <c r="C2308" s="6">
        <v>8</v>
      </c>
      <c r="D2308" t="str">
        <f t="shared" si="36"/>
        <v>Canal Sugar OHTL8</v>
      </c>
      <c r="E2308">
        <v>2463262.79</v>
      </c>
      <c r="F2308">
        <v>412075.77</v>
      </c>
      <c r="G2308">
        <v>369489.42</v>
      </c>
      <c r="H2308">
        <v>781565.19</v>
      </c>
    </row>
    <row r="2309" spans="1:8" hidden="1" x14ac:dyDescent="0.3">
      <c r="A2309" s="6" t="s">
        <v>722</v>
      </c>
      <c r="B2309" s="6" t="s">
        <v>3069</v>
      </c>
      <c r="C2309" s="6">
        <v>27</v>
      </c>
      <c r="D2309" t="str">
        <f t="shared" si="36"/>
        <v>Marsa Matrouh 500KV27</v>
      </c>
      <c r="E2309">
        <v>25596171.43</v>
      </c>
      <c r="F2309">
        <v>22358260.289999999</v>
      </c>
      <c r="G2309">
        <v>2687598</v>
      </c>
      <c r="H2309">
        <v>25045858.289999999</v>
      </c>
    </row>
    <row r="2310" spans="1:8" hidden="1" x14ac:dyDescent="0.3">
      <c r="A2310" s="6" t="s">
        <v>1045</v>
      </c>
      <c r="B2310" s="6" t="s">
        <v>3070</v>
      </c>
      <c r="D2310" t="str">
        <f t="shared" si="36"/>
        <v>Elco Steel 220/33 KV SS</v>
      </c>
      <c r="E2310">
        <v>4884581.7</v>
      </c>
      <c r="F2310">
        <v>5128810.79</v>
      </c>
      <c r="G2310">
        <v>0</v>
      </c>
      <c r="H2310">
        <v>5128810.79</v>
      </c>
    </row>
    <row r="2311" spans="1:8" hidden="1" x14ac:dyDescent="0.3">
      <c r="A2311" s="6" t="s">
        <v>1045</v>
      </c>
      <c r="B2311" s="6" t="s">
        <v>3071</v>
      </c>
      <c r="D2311" t="str">
        <f t="shared" si="36"/>
        <v>Elco Steel 220/33 KV SS</v>
      </c>
      <c r="E2311">
        <v>2473969.04</v>
      </c>
      <c r="F2311">
        <v>2597667.4900000002</v>
      </c>
      <c r="G2311">
        <v>0</v>
      </c>
      <c r="H2311">
        <v>2597667.4900000002</v>
      </c>
    </row>
    <row r="2312" spans="1:8" hidden="1" x14ac:dyDescent="0.3">
      <c r="A2312" s="6" t="s">
        <v>328</v>
      </c>
      <c r="B2312" s="6" t="s">
        <v>3072</v>
      </c>
      <c r="C2312" s="6">
        <v>10</v>
      </c>
      <c r="D2312" t="str">
        <f t="shared" si="36"/>
        <v>Substation Elco Steel10</v>
      </c>
      <c r="E2312">
        <v>4730762.03</v>
      </c>
      <c r="F2312">
        <v>3744490.63</v>
      </c>
      <c r="G2312">
        <v>946152.41</v>
      </c>
      <c r="H2312">
        <v>4690643.04</v>
      </c>
    </row>
    <row r="2313" spans="1:8" hidden="1" x14ac:dyDescent="0.3">
      <c r="A2313" s="6" t="s">
        <v>323</v>
      </c>
      <c r="B2313" s="6" t="s">
        <v>3073</v>
      </c>
      <c r="C2313" s="6">
        <v>10</v>
      </c>
      <c r="D2313" t="str">
        <f t="shared" si="36"/>
        <v>Elsewedy Univ - Enabling Works10</v>
      </c>
      <c r="E2313">
        <v>30617684.699999999</v>
      </c>
      <c r="F2313">
        <v>20919758.826000001</v>
      </c>
      <c r="G2313">
        <v>5586427.5499999998</v>
      </c>
      <c r="H2313">
        <v>26506186.375999998</v>
      </c>
    </row>
    <row r="2314" spans="1:8" hidden="1" x14ac:dyDescent="0.3">
      <c r="A2314" s="6" t="s">
        <v>743</v>
      </c>
      <c r="B2314" s="6" t="s">
        <v>3074</v>
      </c>
      <c r="D2314" t="str">
        <f t="shared" si="36"/>
        <v>MOTHANA 400/132kV SS</v>
      </c>
      <c r="E2314">
        <v>568086.84</v>
      </c>
      <c r="F2314">
        <v>568086.84</v>
      </c>
      <c r="G2314">
        <v>0</v>
      </c>
      <c r="H2314">
        <v>568086.84</v>
      </c>
    </row>
    <row r="2315" spans="1:8" hidden="1" x14ac:dyDescent="0.3">
      <c r="A2315" s="6" t="s">
        <v>895</v>
      </c>
      <c r="B2315" s="6" t="s">
        <v>3075</v>
      </c>
      <c r="D2315" t="str">
        <f t="shared" si="36"/>
        <v>Manshiet Nasser Substation</v>
      </c>
      <c r="E2315">
        <v>551062.31999999995</v>
      </c>
      <c r="F2315">
        <v>468402.97</v>
      </c>
      <c r="G2315">
        <v>82659.350000000006</v>
      </c>
      <c r="H2315">
        <v>551062.31999999995</v>
      </c>
    </row>
    <row r="2316" spans="1:8" hidden="1" x14ac:dyDescent="0.3">
      <c r="A2316" s="6" t="s">
        <v>971</v>
      </c>
      <c r="B2316" s="6" t="s">
        <v>3076</v>
      </c>
      <c r="C2316" s="6">
        <v>1</v>
      </c>
      <c r="D2316" t="str">
        <f t="shared" si="36"/>
        <v>Benban 500 K.V / 100 K.M1</v>
      </c>
      <c r="E2316">
        <v>571610.74</v>
      </c>
      <c r="F2316">
        <v>480153.02</v>
      </c>
      <c r="G2316">
        <v>60019.13</v>
      </c>
      <c r="H2316">
        <v>540172.15</v>
      </c>
    </row>
    <row r="2317" spans="1:8" hidden="1" x14ac:dyDescent="0.3">
      <c r="A2317" s="6" t="s">
        <v>746</v>
      </c>
      <c r="B2317" s="6" t="s">
        <v>3077</v>
      </c>
      <c r="D2317" t="str">
        <f t="shared" si="36"/>
        <v>SHAT Al ARAB 400/132kV SS</v>
      </c>
      <c r="E2317">
        <v>673168.29</v>
      </c>
      <c r="F2317">
        <v>666703.01</v>
      </c>
      <c r="G2317">
        <v>0</v>
      </c>
      <c r="H2317">
        <v>673168.29</v>
      </c>
    </row>
    <row r="2318" spans="1:8" hidden="1" x14ac:dyDescent="0.3">
      <c r="A2318" s="6" t="s">
        <v>743</v>
      </c>
      <c r="B2318" s="6" t="s">
        <v>3078</v>
      </c>
      <c r="D2318" t="str">
        <f t="shared" si="36"/>
        <v>MOTHANA 400/132kV SS</v>
      </c>
      <c r="E2318">
        <v>547002.81999999995</v>
      </c>
      <c r="F2318">
        <v>547002.81999999995</v>
      </c>
      <c r="G2318">
        <v>0</v>
      </c>
      <c r="H2318">
        <v>547002.81999999995</v>
      </c>
    </row>
    <row r="2319" spans="1:8" hidden="1" x14ac:dyDescent="0.3">
      <c r="A2319" s="6" t="s">
        <v>895</v>
      </c>
      <c r="B2319" s="6" t="s">
        <v>3079</v>
      </c>
      <c r="D2319" t="str">
        <f t="shared" si="36"/>
        <v>Manshiet Nasser Substation</v>
      </c>
      <c r="E2319">
        <v>1718539.45</v>
      </c>
      <c r="F2319">
        <v>1787279.9</v>
      </c>
      <c r="G2319">
        <v>0</v>
      </c>
      <c r="H2319">
        <v>1787279.8999999997</v>
      </c>
    </row>
    <row r="2320" spans="1:8" hidden="1" x14ac:dyDescent="0.3">
      <c r="A2320" s="6" t="s">
        <v>9</v>
      </c>
      <c r="B2320" s="6" t="s">
        <v>3080</v>
      </c>
      <c r="C2320" s="6">
        <v>35</v>
      </c>
      <c r="D2320" t="str">
        <f t="shared" si="36"/>
        <v>Royal City35</v>
      </c>
      <c r="E2320">
        <v>6572349.7400000002</v>
      </c>
      <c r="F2320">
        <v>2752213.4435999999</v>
      </c>
      <c r="G2320">
        <v>1237553.21</v>
      </c>
      <c r="H2320">
        <v>3989766.6535999998</v>
      </c>
    </row>
    <row r="2321" spans="1:8" hidden="1" x14ac:dyDescent="0.3">
      <c r="A2321" s="6" t="s">
        <v>9</v>
      </c>
      <c r="B2321" s="6" t="s">
        <v>3081</v>
      </c>
      <c r="C2321" s="6">
        <v>18</v>
      </c>
      <c r="D2321" t="str">
        <f t="shared" si="36"/>
        <v>Royal City18</v>
      </c>
      <c r="E2321">
        <v>1609316.03</v>
      </c>
      <c r="F2321">
        <v>1107014.8814999999</v>
      </c>
      <c r="G2321">
        <v>299495.48</v>
      </c>
      <c r="H2321">
        <v>1406510.3614999999</v>
      </c>
    </row>
    <row r="2322" spans="1:8" hidden="1" x14ac:dyDescent="0.3">
      <c r="A2322" s="6" t="s">
        <v>749</v>
      </c>
      <c r="B2322" s="6" t="s">
        <v>3082</v>
      </c>
      <c r="C2322" s="6">
        <v>7</v>
      </c>
      <c r="D2322" t="str">
        <f t="shared" si="36"/>
        <v>Cairo Capital S17</v>
      </c>
      <c r="E2322">
        <v>101859241.52</v>
      </c>
      <c r="F2322">
        <v>76648660.650000006</v>
      </c>
      <c r="G2322">
        <v>15278894.25</v>
      </c>
      <c r="H2322">
        <v>91927554.900000021</v>
      </c>
    </row>
    <row r="2323" spans="1:8" hidden="1" x14ac:dyDescent="0.3">
      <c r="A2323" s="6" t="s">
        <v>641</v>
      </c>
      <c r="B2323" s="6" t="s">
        <v>3083</v>
      </c>
      <c r="D2323" t="str">
        <f t="shared" si="36"/>
        <v>Amal Bridge Lock &amp; Load</v>
      </c>
      <c r="E2323">
        <v>1991284.16</v>
      </c>
      <c r="F2323">
        <v>1257449.1000000001</v>
      </c>
      <c r="G2323">
        <v>948500</v>
      </c>
      <c r="H2323">
        <v>2205949.1</v>
      </c>
    </row>
    <row r="2324" spans="1:8" hidden="1" x14ac:dyDescent="0.3">
      <c r="A2324" s="6" t="s">
        <v>749</v>
      </c>
      <c r="B2324" s="6" t="s">
        <v>3084</v>
      </c>
      <c r="C2324" s="6">
        <v>6</v>
      </c>
      <c r="D2324" t="str">
        <f t="shared" si="36"/>
        <v>Cairo Capital S16</v>
      </c>
      <c r="E2324">
        <v>120888968.38</v>
      </c>
      <c r="F2324">
        <v>90968547.849999994</v>
      </c>
      <c r="G2324">
        <v>18133345.260000002</v>
      </c>
      <c r="H2324">
        <v>109101893.11</v>
      </c>
    </row>
    <row r="2325" spans="1:8" hidden="1" x14ac:dyDescent="0.3">
      <c r="A2325" s="6" t="s">
        <v>420</v>
      </c>
      <c r="B2325" s="6" t="s">
        <v>3085</v>
      </c>
      <c r="C2325" s="6">
        <v>4</v>
      </c>
      <c r="D2325" t="str">
        <f t="shared" si="36"/>
        <v>EDNC Retail &amp; Offices Civil4</v>
      </c>
      <c r="E2325">
        <v>36280262.259999998</v>
      </c>
      <c r="F2325">
        <v>26537436.312999997</v>
      </c>
      <c r="G2325">
        <v>9089929.3100000005</v>
      </c>
      <c r="H2325">
        <v>35627365.623000003</v>
      </c>
    </row>
    <row r="2326" spans="1:8" hidden="1" x14ac:dyDescent="0.3">
      <c r="A2326" s="6" t="s">
        <v>1043</v>
      </c>
      <c r="B2326" s="6" t="s">
        <v>3086</v>
      </c>
      <c r="D2326" t="str">
        <f t="shared" si="36"/>
        <v>Zambia Project</v>
      </c>
      <c r="E2326">
        <v>96528.24</v>
      </c>
      <c r="F2326">
        <v>0</v>
      </c>
      <c r="G2326">
        <v>0</v>
      </c>
      <c r="H2326">
        <v>96528.24</v>
      </c>
    </row>
    <row r="2327" spans="1:8" hidden="1" x14ac:dyDescent="0.3">
      <c r="A2327" s="6" t="s">
        <v>1023</v>
      </c>
      <c r="B2327" s="6" t="s">
        <v>3087</v>
      </c>
      <c r="C2327" s="6">
        <v>4</v>
      </c>
      <c r="D2327" t="str">
        <f t="shared" si="36"/>
        <v>Port Said Subs 220/664</v>
      </c>
      <c r="E2327">
        <v>39009058.490000002</v>
      </c>
      <c r="F2327">
        <v>25160420</v>
      </c>
      <c r="G2327">
        <v>9752264.6199999992</v>
      </c>
      <c r="H2327">
        <v>34912684.619999997</v>
      </c>
    </row>
    <row r="2328" spans="1:8" hidden="1" x14ac:dyDescent="0.3">
      <c r="A2328" s="6" t="s">
        <v>1023</v>
      </c>
      <c r="B2328" s="6" t="s">
        <v>3088</v>
      </c>
      <c r="D2328" t="str">
        <f t="shared" si="36"/>
        <v>Port Said Subs 220/66</v>
      </c>
      <c r="E2328">
        <v>0</v>
      </c>
      <c r="F2328">
        <v>0</v>
      </c>
      <c r="G2328">
        <v>-5500000</v>
      </c>
      <c r="H2328">
        <v>-5500000</v>
      </c>
    </row>
    <row r="2329" spans="1:8" hidden="1" x14ac:dyDescent="0.3">
      <c r="A2329" s="6" t="s">
        <v>646</v>
      </c>
      <c r="B2329" s="6" t="s">
        <v>3089</v>
      </c>
      <c r="C2329" s="6">
        <v>9</v>
      </c>
      <c r="D2329" t="str">
        <f t="shared" si="36"/>
        <v>Akhmem Assiut9</v>
      </c>
      <c r="E2329">
        <v>28602698.23</v>
      </c>
      <c r="F2329">
        <v>17018605.449999999</v>
      </c>
      <c r="G2329">
        <v>4290404.7300000004</v>
      </c>
      <c r="H2329">
        <v>21309010.18</v>
      </c>
    </row>
    <row r="2330" spans="1:8" hidden="1" x14ac:dyDescent="0.3">
      <c r="A2330" s="6" t="s">
        <v>646</v>
      </c>
      <c r="B2330" s="6" t="s">
        <v>3090</v>
      </c>
      <c r="C2330" s="6">
        <v>8</v>
      </c>
      <c r="D2330" t="str">
        <f t="shared" si="36"/>
        <v>Akhmem Assiut8</v>
      </c>
      <c r="E2330">
        <v>39473811.189999998</v>
      </c>
      <c r="F2330">
        <v>23486917.649999999</v>
      </c>
      <c r="G2330">
        <v>5921071.6799999997</v>
      </c>
      <c r="H2330">
        <v>29407989.329999994</v>
      </c>
    </row>
    <row r="2331" spans="1:8" hidden="1" x14ac:dyDescent="0.3">
      <c r="A2331" s="6" t="s">
        <v>679</v>
      </c>
      <c r="B2331" s="6" t="s">
        <v>3091</v>
      </c>
      <c r="C2331" s="6">
        <v>13</v>
      </c>
      <c r="D2331" t="str">
        <f t="shared" si="36"/>
        <v>Badr13</v>
      </c>
      <c r="E2331">
        <v>19087247</v>
      </c>
      <c r="F2331">
        <v>14171862.65</v>
      </c>
      <c r="G2331">
        <v>2863087.05</v>
      </c>
      <c r="H2331">
        <v>17034949.699999999</v>
      </c>
    </row>
    <row r="2332" spans="1:8" hidden="1" x14ac:dyDescent="0.3">
      <c r="A2332" s="6" t="s">
        <v>847</v>
      </c>
      <c r="B2332" s="6" t="s">
        <v>3092</v>
      </c>
      <c r="D2332" t="str">
        <f t="shared" si="36"/>
        <v>AWEER POWER STATION 'H' Phase</v>
      </c>
      <c r="E2332">
        <v>226423.5</v>
      </c>
      <c r="F2332">
        <v>237744.67499999999</v>
      </c>
      <c r="G2332">
        <v>0</v>
      </c>
      <c r="H2332">
        <v>237744.67499999999</v>
      </c>
    </row>
    <row r="2333" spans="1:8" hidden="1" x14ac:dyDescent="0.3">
      <c r="A2333" s="6" t="s">
        <v>323</v>
      </c>
      <c r="B2333" s="6" t="s">
        <v>3093</v>
      </c>
      <c r="C2333" s="6">
        <v>7</v>
      </c>
      <c r="D2333" t="str">
        <f t="shared" si="36"/>
        <v>Elsewedy Univ - Enabling Works7</v>
      </c>
      <c r="E2333">
        <v>35759955.799999997</v>
      </c>
      <c r="F2333">
        <v>37410862.963500001</v>
      </c>
      <c r="G2333">
        <v>6397823</v>
      </c>
      <c r="H2333">
        <v>43808685.963500001</v>
      </c>
    </row>
    <row r="2334" spans="1:8" hidden="1" x14ac:dyDescent="0.3">
      <c r="A2334" s="6" t="s">
        <v>705</v>
      </c>
      <c r="B2334" s="6" t="s">
        <v>3094</v>
      </c>
      <c r="D2334" t="str">
        <f t="shared" si="36"/>
        <v>Assuit PP  (CP-118)</v>
      </c>
      <c r="E2334">
        <v>184213.03</v>
      </c>
      <c r="F2334">
        <v>164410.13</v>
      </c>
      <c r="G2334">
        <v>29013.55</v>
      </c>
      <c r="H2334">
        <v>193423.68</v>
      </c>
    </row>
    <row r="2335" spans="1:8" hidden="1" x14ac:dyDescent="0.3">
      <c r="A2335" s="6" t="s">
        <v>448</v>
      </c>
      <c r="B2335" s="6" t="s">
        <v>3095</v>
      </c>
      <c r="D2335" t="str">
        <f t="shared" si="36"/>
        <v>Cameron EDC</v>
      </c>
      <c r="E2335">
        <v>126058.47</v>
      </c>
      <c r="F2335">
        <v>125908.06</v>
      </c>
      <c r="G2335">
        <v>0</v>
      </c>
      <c r="H2335">
        <v>125908.06</v>
      </c>
    </row>
    <row r="2336" spans="1:8" hidden="1" x14ac:dyDescent="0.3">
      <c r="A2336" s="6" t="s">
        <v>741</v>
      </c>
      <c r="B2336" s="6" t="s">
        <v>3096</v>
      </c>
      <c r="D2336" t="str">
        <f t="shared" si="36"/>
        <v>MAYSAN 400/132kV SS</v>
      </c>
      <c r="E2336">
        <v>159025.9</v>
      </c>
      <c r="F2336">
        <v>159025.9</v>
      </c>
      <c r="G2336">
        <v>0</v>
      </c>
      <c r="H2336">
        <v>159025.9</v>
      </c>
    </row>
    <row r="2337" spans="1:8" hidden="1" x14ac:dyDescent="0.3">
      <c r="A2337" s="6" t="s">
        <v>651</v>
      </c>
      <c r="B2337" s="6" t="s">
        <v>3097</v>
      </c>
      <c r="C2337" s="6">
        <v>35</v>
      </c>
      <c r="D2337" t="str">
        <f t="shared" si="36"/>
        <v>Akhmem - Qena35</v>
      </c>
      <c r="E2337">
        <v>394117</v>
      </c>
      <c r="F2337">
        <v>273911.31</v>
      </c>
      <c r="G2337">
        <v>59117.55</v>
      </c>
      <c r="H2337">
        <v>333028.86</v>
      </c>
    </row>
    <row r="2338" spans="1:8" hidden="1" x14ac:dyDescent="0.3">
      <c r="A2338" s="6" t="s">
        <v>1045</v>
      </c>
      <c r="B2338" s="6" t="s">
        <v>3098</v>
      </c>
      <c r="D2338" t="str">
        <f t="shared" si="36"/>
        <v>Elco Steel 220/33 KV SS</v>
      </c>
      <c r="E2338">
        <v>364073.7</v>
      </c>
      <c r="F2338">
        <v>382277.38</v>
      </c>
      <c r="G2338">
        <v>0</v>
      </c>
      <c r="H2338">
        <v>382277.38</v>
      </c>
    </row>
    <row r="2339" spans="1:8" hidden="1" x14ac:dyDescent="0.3">
      <c r="A2339" s="6" t="s">
        <v>3099</v>
      </c>
      <c r="B2339" s="6" t="s">
        <v>3100</v>
      </c>
      <c r="D2339" t="str">
        <f t="shared" si="36"/>
        <v>Suez IPB</v>
      </c>
      <c r="E2339">
        <v>10535.48</v>
      </c>
      <c r="F2339">
        <v>10535.48</v>
      </c>
      <c r="G2339">
        <v>0</v>
      </c>
      <c r="H2339">
        <v>10535.48</v>
      </c>
    </row>
    <row r="2340" spans="1:8" hidden="1" x14ac:dyDescent="0.3">
      <c r="A2340" s="6" t="s">
        <v>741</v>
      </c>
      <c r="B2340" s="6" t="s">
        <v>3101</v>
      </c>
      <c r="D2340" t="str">
        <f t="shared" si="36"/>
        <v>MAYSAN 400/132kV SS</v>
      </c>
      <c r="E2340">
        <v>252646.56</v>
      </c>
      <c r="F2340">
        <v>252646.56</v>
      </c>
      <c r="G2340">
        <v>0</v>
      </c>
      <c r="H2340">
        <v>252646.56</v>
      </c>
    </row>
    <row r="2341" spans="1:8" hidden="1" x14ac:dyDescent="0.3">
      <c r="A2341" s="6" t="s">
        <v>1000</v>
      </c>
      <c r="B2341" s="6" t="s">
        <v>3102</v>
      </c>
      <c r="D2341" t="str">
        <f t="shared" si="36"/>
        <v>4 SS - Technical Service</v>
      </c>
      <c r="E2341">
        <v>98778.12</v>
      </c>
      <c r="F2341">
        <v>98778.12</v>
      </c>
      <c r="G2341">
        <v>0</v>
      </c>
      <c r="H2341">
        <v>98778.12</v>
      </c>
    </row>
    <row r="2342" spans="1:8" hidden="1" x14ac:dyDescent="0.3">
      <c r="A2342" s="6" t="s">
        <v>1052</v>
      </c>
      <c r="B2342" s="6" t="s">
        <v>3103</v>
      </c>
      <c r="C2342" s="6">
        <v>3</v>
      </c>
      <c r="D2342" t="str">
        <f t="shared" si="36"/>
        <v>Latin Quarter- New Alamein3</v>
      </c>
      <c r="E2342">
        <v>9566707.5</v>
      </c>
      <c r="F2342">
        <v>3832849.47</v>
      </c>
      <c r="G2342">
        <v>0</v>
      </c>
      <c r="H2342">
        <v>3832849.47</v>
      </c>
    </row>
    <row r="2343" spans="1:8" hidden="1" x14ac:dyDescent="0.3">
      <c r="A2343" s="6" t="s">
        <v>1054</v>
      </c>
      <c r="B2343" s="6" t="s">
        <v>3104</v>
      </c>
      <c r="C2343" s="6">
        <v>12</v>
      </c>
      <c r="D2343" t="str">
        <f t="shared" si="36"/>
        <v>Latin Compound - New Alamin12</v>
      </c>
      <c r="E2343">
        <v>222020.4</v>
      </c>
      <c r="F2343">
        <v>185272.25</v>
      </c>
      <c r="G2343">
        <v>0</v>
      </c>
      <c r="H2343">
        <v>185272.25</v>
      </c>
    </row>
    <row r="2344" spans="1:8" hidden="1" x14ac:dyDescent="0.3">
      <c r="A2344" s="6" t="s">
        <v>3105</v>
      </c>
      <c r="B2344" s="6" t="s">
        <v>3106</v>
      </c>
      <c r="C2344" s="6">
        <v>1</v>
      </c>
      <c r="D2344" t="str">
        <f t="shared" si="36"/>
        <v>Neighborhood New Capital R51</v>
      </c>
      <c r="E2344">
        <v>7790560</v>
      </c>
      <c r="F2344">
        <v>6219826.3600000003</v>
      </c>
      <c r="G2344">
        <v>0</v>
      </c>
      <c r="H2344">
        <v>6219826.3600000003</v>
      </c>
    </row>
    <row r="2345" spans="1:8" hidden="1" x14ac:dyDescent="0.3">
      <c r="A2345" s="6" t="s">
        <v>1060</v>
      </c>
      <c r="B2345" s="6" t="s">
        <v>710</v>
      </c>
      <c r="D2345" t="str">
        <f t="shared" si="36"/>
        <v>LAYYAH CCPP</v>
      </c>
      <c r="E2345">
        <v>4935294</v>
      </c>
      <c r="F2345">
        <v>4194999.9000000004</v>
      </c>
      <c r="G2345">
        <v>740294.1</v>
      </c>
      <c r="H2345">
        <v>4935294</v>
      </c>
    </row>
    <row r="2346" spans="1:8" hidden="1" x14ac:dyDescent="0.3">
      <c r="A2346" s="6" t="s">
        <v>1060</v>
      </c>
      <c r="B2346" s="6" t="s">
        <v>3107</v>
      </c>
      <c r="D2346" t="str">
        <f t="shared" si="36"/>
        <v>LAYYAH CCPP</v>
      </c>
      <c r="E2346">
        <v>335375</v>
      </c>
      <c r="F2346">
        <v>299322.19</v>
      </c>
      <c r="G2346">
        <v>50306.25</v>
      </c>
      <c r="H2346">
        <v>349628.44</v>
      </c>
    </row>
    <row r="2347" spans="1:8" hidden="1" x14ac:dyDescent="0.3">
      <c r="A2347" s="6" t="s">
        <v>331</v>
      </c>
      <c r="B2347" s="6" t="s">
        <v>3108</v>
      </c>
      <c r="C2347" s="6">
        <v>9</v>
      </c>
      <c r="D2347" t="str">
        <f t="shared" si="36"/>
        <v>DoubleTree Mangroovy ElGouna9</v>
      </c>
      <c r="E2347">
        <v>1505090.04</v>
      </c>
      <c r="F2347">
        <v>1030964.272</v>
      </c>
      <c r="G2347">
        <v>395086.14</v>
      </c>
      <c r="H2347">
        <v>1426050.4119999998</v>
      </c>
    </row>
    <row r="2348" spans="1:8" hidden="1" x14ac:dyDescent="0.3">
      <c r="A2348" s="6" t="s">
        <v>331</v>
      </c>
      <c r="B2348" s="6" t="s">
        <v>3109</v>
      </c>
      <c r="C2348" s="6">
        <v>8</v>
      </c>
      <c r="D2348" t="str">
        <f t="shared" si="36"/>
        <v>DoubleTree Mangroovy ElGouna8</v>
      </c>
      <c r="E2348">
        <v>2806757.16</v>
      </c>
      <c r="F2348">
        <v>1896543.798</v>
      </c>
      <c r="G2348">
        <v>736773.76</v>
      </c>
      <c r="H2348">
        <v>2633317.5580000002</v>
      </c>
    </row>
    <row r="2349" spans="1:8" hidden="1" x14ac:dyDescent="0.3">
      <c r="A2349" s="6" t="s">
        <v>967</v>
      </c>
      <c r="B2349" s="6" t="s">
        <v>3110</v>
      </c>
      <c r="C2349" s="6">
        <v>5</v>
      </c>
      <c r="D2349" t="str">
        <f t="shared" si="36"/>
        <v>Benban 500 K.V/95 K.M5</v>
      </c>
      <c r="E2349">
        <v>2486577.9300000002</v>
      </c>
      <c r="F2349">
        <v>1917150.79</v>
      </c>
      <c r="G2349">
        <v>261090.68</v>
      </c>
      <c r="H2349">
        <v>2178241.4700000002</v>
      </c>
    </row>
    <row r="2350" spans="1:8" hidden="1" x14ac:dyDescent="0.3">
      <c r="A2350" s="6" t="s">
        <v>524</v>
      </c>
      <c r="B2350" s="6" t="s">
        <v>3111</v>
      </c>
      <c r="C2350" s="6">
        <v>10</v>
      </c>
      <c r="D2350" t="str">
        <f t="shared" si="36"/>
        <v>Beni Suef Substation R6110</v>
      </c>
      <c r="E2350">
        <v>74375</v>
      </c>
      <c r="F2350">
        <v>55037.5</v>
      </c>
      <c r="G2350">
        <v>11156.25</v>
      </c>
      <c r="H2350">
        <v>66193.75</v>
      </c>
    </row>
    <row r="2351" spans="1:8" hidden="1" x14ac:dyDescent="0.3">
      <c r="A2351" s="6" t="s">
        <v>389</v>
      </c>
      <c r="B2351" s="6" t="s">
        <v>3112</v>
      </c>
      <c r="C2351" s="6">
        <v>12</v>
      </c>
      <c r="D2351" t="str">
        <f t="shared" si="36"/>
        <v>EMAAR-PKG# 101-UPTOWN12</v>
      </c>
      <c r="E2351">
        <v>361420.4</v>
      </c>
      <c r="F2351">
        <v>1829340.96</v>
      </c>
      <c r="G2351">
        <v>716279.53</v>
      </c>
      <c r="H2351">
        <v>2545620.4900000002</v>
      </c>
    </row>
    <row r="2352" spans="1:8" hidden="1" x14ac:dyDescent="0.3">
      <c r="A2352" s="6" t="s">
        <v>741</v>
      </c>
      <c r="B2352" s="6" t="s">
        <v>3113</v>
      </c>
      <c r="D2352" t="str">
        <f t="shared" si="36"/>
        <v>MAYSAN 400/132kV SS</v>
      </c>
      <c r="E2352">
        <v>1403399.06</v>
      </c>
      <c r="F2352">
        <v>2806798.12</v>
      </c>
      <c r="G2352">
        <v>0</v>
      </c>
      <c r="H2352">
        <v>1403399.06</v>
      </c>
    </row>
    <row r="2353" spans="1:8" hidden="1" x14ac:dyDescent="0.3">
      <c r="A2353" s="6" t="s">
        <v>971</v>
      </c>
      <c r="B2353" s="6" t="s">
        <v>3114</v>
      </c>
      <c r="C2353" s="6">
        <v>4</v>
      </c>
      <c r="D2353" t="str">
        <f t="shared" si="36"/>
        <v>Benban 500 K.V / 100 K.M4</v>
      </c>
      <c r="E2353">
        <v>56869419.859999999</v>
      </c>
      <c r="F2353">
        <v>43846329.479999997</v>
      </c>
      <c r="G2353">
        <v>5971289.0899999999</v>
      </c>
      <c r="H2353">
        <v>49817618.57</v>
      </c>
    </row>
    <row r="2354" spans="1:8" hidden="1" x14ac:dyDescent="0.3">
      <c r="A2354" s="6" t="s">
        <v>519</v>
      </c>
      <c r="B2354" s="6" t="s">
        <v>3115</v>
      </c>
      <c r="C2354" s="6">
        <v>8</v>
      </c>
      <c r="D2354" t="str">
        <f t="shared" si="36"/>
        <v>Tamey El-amdeed Substation8</v>
      </c>
      <c r="E2354">
        <v>843500</v>
      </c>
      <c r="F2354">
        <v>348952.51</v>
      </c>
      <c r="G2354">
        <v>126525</v>
      </c>
      <c r="H2354">
        <v>475477.51</v>
      </c>
    </row>
    <row r="2355" spans="1:8" hidden="1" x14ac:dyDescent="0.3">
      <c r="A2355" s="6" t="s">
        <v>1084</v>
      </c>
      <c r="B2355" s="6" t="s">
        <v>3116</v>
      </c>
      <c r="C2355" s="6">
        <v>1</v>
      </c>
      <c r="D2355" t="str">
        <f t="shared" si="36"/>
        <v>Canal Sugar 33KV OHTL1</v>
      </c>
      <c r="E2355">
        <v>9703293.3599999994</v>
      </c>
      <c r="F2355">
        <v>7665601.7599999998</v>
      </c>
      <c r="G2355">
        <v>1455494</v>
      </c>
      <c r="H2355">
        <v>9121095.7599999998</v>
      </c>
    </row>
    <row r="2356" spans="1:8" hidden="1" x14ac:dyDescent="0.3">
      <c r="A2356" s="6" t="s">
        <v>1086</v>
      </c>
      <c r="B2356" s="6" t="s">
        <v>3117</v>
      </c>
      <c r="C2356" s="6">
        <v>10</v>
      </c>
      <c r="D2356" t="str">
        <f t="shared" si="36"/>
        <v>33KV Canal Farm Grid10</v>
      </c>
      <c r="E2356">
        <v>535000</v>
      </c>
      <c r="F2356">
        <v>408205</v>
      </c>
      <c r="G2356">
        <v>80250</v>
      </c>
      <c r="H2356">
        <v>488455</v>
      </c>
    </row>
    <row r="2357" spans="1:8" hidden="1" x14ac:dyDescent="0.3">
      <c r="A2357" s="6" t="s">
        <v>431</v>
      </c>
      <c r="B2357" s="6" t="s">
        <v>3118</v>
      </c>
      <c r="C2357" s="6">
        <v>40</v>
      </c>
      <c r="D2357" t="str">
        <f t="shared" si="36"/>
        <v>EMAAR-PKG#53-UPTOWN40</v>
      </c>
      <c r="E2357">
        <v>51326.53</v>
      </c>
      <c r="F2357">
        <v>11242137.74</v>
      </c>
      <c r="G2357">
        <v>0</v>
      </c>
      <c r="H2357">
        <v>11242137.74</v>
      </c>
    </row>
    <row r="2358" spans="1:8" hidden="1" x14ac:dyDescent="0.3">
      <c r="A2358" s="6" t="s">
        <v>824</v>
      </c>
      <c r="B2358" s="6" t="s">
        <v>3119</v>
      </c>
      <c r="C2358" s="6">
        <v>12</v>
      </c>
      <c r="D2358" t="str">
        <f t="shared" si="36"/>
        <v>P-28-16 Balat Owinat Lot 212</v>
      </c>
      <c r="E2358">
        <v>15855149.710000001</v>
      </c>
      <c r="F2358">
        <v>11843405.414000001</v>
      </c>
      <c r="G2358">
        <v>1664790.72</v>
      </c>
      <c r="H2358">
        <v>13508196.133999998</v>
      </c>
    </row>
    <row r="2359" spans="1:8" hidden="1" x14ac:dyDescent="0.3">
      <c r="A2359" s="6" t="s">
        <v>3120</v>
      </c>
      <c r="B2359" s="6" t="s">
        <v>3121</v>
      </c>
      <c r="C2359" s="6">
        <v>1</v>
      </c>
      <c r="D2359" t="str">
        <f t="shared" si="36"/>
        <v>Alamein1</v>
      </c>
      <c r="E2359">
        <v>20204000</v>
      </c>
      <c r="F2359">
        <v>17014223.5</v>
      </c>
      <c r="G2359">
        <v>0</v>
      </c>
      <c r="H2359">
        <v>17976318.739999998</v>
      </c>
    </row>
    <row r="2360" spans="1:8" hidden="1" x14ac:dyDescent="0.3">
      <c r="A2360" s="6" t="s">
        <v>967</v>
      </c>
      <c r="B2360" s="6" t="s">
        <v>3122</v>
      </c>
      <c r="C2360" s="6">
        <v>6</v>
      </c>
      <c r="D2360" t="str">
        <f t="shared" si="36"/>
        <v>Benban 500 K.V/95 K.M6</v>
      </c>
      <c r="E2360">
        <v>67461.72</v>
      </c>
      <c r="F2360">
        <v>56667.850000000006</v>
      </c>
      <c r="G2360">
        <v>7083.48</v>
      </c>
      <c r="H2360">
        <v>63751.329999999994</v>
      </c>
    </row>
    <row r="2361" spans="1:8" hidden="1" x14ac:dyDescent="0.3">
      <c r="A2361" s="6" t="s">
        <v>3123</v>
      </c>
      <c r="B2361" s="6" t="s">
        <v>3124</v>
      </c>
      <c r="C2361" s="6">
        <v>1</v>
      </c>
      <c r="D2361" t="str">
        <f t="shared" si="36"/>
        <v>Mohamed Aly Fahmy Lock&amp;Load1</v>
      </c>
      <c r="E2361">
        <v>6313890</v>
      </c>
      <c r="F2361">
        <v>1660170</v>
      </c>
      <c r="G2361">
        <v>3652219</v>
      </c>
      <c r="H2361">
        <v>5312389</v>
      </c>
    </row>
    <row r="2362" spans="1:8" hidden="1" x14ac:dyDescent="0.3">
      <c r="A2362" s="6" t="s">
        <v>967</v>
      </c>
      <c r="B2362" s="6" t="s">
        <v>3125</v>
      </c>
      <c r="C2362" s="6">
        <v>3</v>
      </c>
      <c r="D2362" t="str">
        <f t="shared" si="36"/>
        <v>Benban 500 K.V/95 K.M3</v>
      </c>
      <c r="E2362">
        <v>144197.92000000001</v>
      </c>
      <c r="F2362">
        <v>121126.26000000001</v>
      </c>
      <c r="G2362">
        <v>15140.78</v>
      </c>
      <c r="H2362">
        <v>136267.04</v>
      </c>
    </row>
    <row r="2363" spans="1:8" hidden="1" x14ac:dyDescent="0.3">
      <c r="A2363" s="6" t="s">
        <v>1060</v>
      </c>
      <c r="B2363" s="6" t="s">
        <v>459</v>
      </c>
      <c r="D2363" t="str">
        <f t="shared" si="36"/>
        <v>LAYYAH CCPP</v>
      </c>
      <c r="E2363">
        <v>9521850</v>
      </c>
      <c r="F2363">
        <v>0</v>
      </c>
      <c r="G2363">
        <v>2268593</v>
      </c>
      <c r="H2363">
        <v>2268593</v>
      </c>
    </row>
    <row r="2364" spans="1:8" hidden="1" x14ac:dyDescent="0.3">
      <c r="A2364" s="6" t="s">
        <v>1060</v>
      </c>
      <c r="B2364" s="6" t="s">
        <v>3126</v>
      </c>
      <c r="D2364" t="str">
        <f t="shared" si="36"/>
        <v>LAYYAH CCPP</v>
      </c>
      <c r="E2364">
        <v>4411860</v>
      </c>
      <c r="F2364">
        <v>4171455</v>
      </c>
      <c r="G2364">
        <v>240405</v>
      </c>
      <c r="H2364">
        <v>4411860</v>
      </c>
    </row>
    <row r="2365" spans="1:8" hidden="1" x14ac:dyDescent="0.3">
      <c r="A2365" s="6" t="s">
        <v>1060</v>
      </c>
      <c r="B2365" s="6" t="s">
        <v>3127</v>
      </c>
      <c r="D2365" t="str">
        <f t="shared" si="36"/>
        <v>LAYYAH CCPP</v>
      </c>
      <c r="E2365">
        <v>12854700</v>
      </c>
      <c r="F2365">
        <v>11387526.75</v>
      </c>
      <c r="G2365">
        <v>2046725</v>
      </c>
      <c r="H2365">
        <v>13434251.75</v>
      </c>
    </row>
    <row r="2366" spans="1:8" hidden="1" x14ac:dyDescent="0.3">
      <c r="A2366" s="6" t="s">
        <v>1060</v>
      </c>
      <c r="B2366" s="6" t="s">
        <v>3128</v>
      </c>
      <c r="D2366" t="str">
        <f t="shared" si="36"/>
        <v>LAYYAH CCPP</v>
      </c>
      <c r="E2366">
        <v>10283760</v>
      </c>
      <c r="F2366">
        <v>8700880.6500000004</v>
      </c>
      <c r="G2366">
        <v>1997207</v>
      </c>
      <c r="H2366">
        <v>10698087.65</v>
      </c>
    </row>
    <row r="2367" spans="1:8" hidden="1" x14ac:dyDescent="0.3">
      <c r="A2367" s="6" t="s">
        <v>1060</v>
      </c>
      <c r="B2367" s="6" t="s">
        <v>3129</v>
      </c>
      <c r="D2367" t="str">
        <f t="shared" si="36"/>
        <v>LAYYAH CCPP</v>
      </c>
      <c r="E2367">
        <v>6538440</v>
      </c>
      <c r="F2367">
        <v>6483455</v>
      </c>
      <c r="G2367">
        <v>54985</v>
      </c>
      <c r="H2367">
        <v>6538440</v>
      </c>
    </row>
    <row r="2368" spans="1:8" hidden="1" x14ac:dyDescent="0.3">
      <c r="A2368" s="6" t="s">
        <v>1953</v>
      </c>
      <c r="B2368" s="6" t="s">
        <v>3130</v>
      </c>
      <c r="C2368" s="6">
        <v>2</v>
      </c>
      <c r="D2368" t="str">
        <f t="shared" si="36"/>
        <v>Ghana Street lighting2</v>
      </c>
      <c r="E2368">
        <v>181312.03</v>
      </c>
      <c r="F2368">
        <v>181312.03</v>
      </c>
      <c r="G2368">
        <v>0</v>
      </c>
      <c r="H2368">
        <v>181312.03</v>
      </c>
    </row>
    <row r="2369" spans="1:8" hidden="1" x14ac:dyDescent="0.3">
      <c r="A2369" s="6" t="s">
        <v>971</v>
      </c>
      <c r="B2369" s="6" t="s">
        <v>3131</v>
      </c>
      <c r="C2369" s="6">
        <v>11</v>
      </c>
      <c r="D2369" t="str">
        <f t="shared" si="36"/>
        <v>Benban 500 K.V / 100 K.M11</v>
      </c>
      <c r="E2369">
        <v>922953</v>
      </c>
      <c r="F2369">
        <v>711005.11</v>
      </c>
      <c r="G2369">
        <v>96910.07</v>
      </c>
      <c r="H2369">
        <v>807915.18</v>
      </c>
    </row>
    <row r="2370" spans="1:8" hidden="1" x14ac:dyDescent="0.3">
      <c r="A2370" s="6" t="s">
        <v>1185</v>
      </c>
      <c r="B2370" s="6" t="s">
        <v>3132</v>
      </c>
      <c r="D2370" t="str">
        <f t="shared" si="36"/>
        <v>Nuweibaa (Swro)</v>
      </c>
      <c r="E2370">
        <v>846941.68</v>
      </c>
      <c r="F2370">
        <v>677553.34400000004</v>
      </c>
      <c r="G2370">
        <v>169388.33600000001</v>
      </c>
      <c r="H2370">
        <v>846941.68</v>
      </c>
    </row>
    <row r="2371" spans="1:8" hidden="1" x14ac:dyDescent="0.3">
      <c r="A2371" s="6" t="s">
        <v>1185</v>
      </c>
      <c r="B2371" s="6" t="s">
        <v>3133</v>
      </c>
      <c r="D2371" t="str">
        <f t="shared" ref="D2371:D2434" si="37">A2371&amp;C2371</f>
        <v>Nuweibaa (Swro)</v>
      </c>
      <c r="E2371">
        <v>57926.6</v>
      </c>
      <c r="F2371">
        <v>46341.279999999999</v>
      </c>
      <c r="G2371">
        <v>11585.32</v>
      </c>
      <c r="H2371">
        <v>57926.6</v>
      </c>
    </row>
    <row r="2372" spans="1:8" hidden="1" x14ac:dyDescent="0.3">
      <c r="A2372" s="6" t="s">
        <v>514</v>
      </c>
      <c r="B2372" s="6" t="s">
        <v>3134</v>
      </c>
      <c r="D2372" t="str">
        <f t="shared" si="37"/>
        <v>Beni-Suef Power Plant EPC</v>
      </c>
      <c r="E2372">
        <v>986446760.79999983</v>
      </c>
      <c r="F2372">
        <v>535100901.47999996</v>
      </c>
      <c r="G2372">
        <v>0</v>
      </c>
      <c r="H2372">
        <v>986446760.79999983</v>
      </c>
    </row>
    <row r="2373" spans="1:8" hidden="1" x14ac:dyDescent="0.3">
      <c r="A2373" s="6" t="s">
        <v>1320</v>
      </c>
      <c r="B2373" s="6" t="s">
        <v>3135</v>
      </c>
      <c r="C2373" s="6">
        <v>2</v>
      </c>
      <c r="D2373" t="str">
        <f t="shared" si="37"/>
        <v>Oasis Buildings- New Capital2</v>
      </c>
      <c r="E2373">
        <v>40551.599999999999</v>
      </c>
      <c r="F2373">
        <v>33601.19</v>
      </c>
      <c r="G2373">
        <v>0</v>
      </c>
      <c r="H2373">
        <v>33601.19</v>
      </c>
    </row>
    <row r="2374" spans="1:8" hidden="1" x14ac:dyDescent="0.3">
      <c r="A2374" s="6" t="s">
        <v>3136</v>
      </c>
      <c r="B2374" s="6" t="s">
        <v>3137</v>
      </c>
      <c r="D2374" t="str">
        <f t="shared" si="37"/>
        <v>Beni Suef Add-on Sales</v>
      </c>
      <c r="E2374">
        <v>381712.08</v>
      </c>
      <c r="F2374">
        <v>423700.34</v>
      </c>
      <c r="G2374">
        <v>0</v>
      </c>
      <c r="H2374">
        <v>423700.34</v>
      </c>
    </row>
    <row r="2375" spans="1:8" hidden="1" x14ac:dyDescent="0.3">
      <c r="A2375" s="6" t="s">
        <v>425</v>
      </c>
      <c r="B2375" s="6" t="s">
        <v>3138</v>
      </c>
      <c r="C2375" s="6">
        <v>1</v>
      </c>
      <c r="D2375" t="str">
        <f t="shared" si="37"/>
        <v>Olympic Multi – Sports Hall1</v>
      </c>
      <c r="E2375">
        <v>155024274.90000001</v>
      </c>
      <c r="F2375">
        <v>3412855</v>
      </c>
      <c r="G2375">
        <v>65687110.539999999</v>
      </c>
      <c r="H2375">
        <v>134650985.78999999</v>
      </c>
    </row>
    <row r="2376" spans="1:8" hidden="1" x14ac:dyDescent="0.3">
      <c r="A2376" s="6" t="s">
        <v>705</v>
      </c>
      <c r="B2376" s="6" t="s">
        <v>3139</v>
      </c>
      <c r="D2376" t="str">
        <f t="shared" si="37"/>
        <v>Assuit PP  (CP-118)</v>
      </c>
      <c r="E2376">
        <v>212481.68</v>
      </c>
      <c r="F2376">
        <v>189639.9</v>
      </c>
      <c r="G2376">
        <v>33465.86</v>
      </c>
      <c r="H2376">
        <v>223105.76</v>
      </c>
    </row>
    <row r="2377" spans="1:8" hidden="1" x14ac:dyDescent="0.3">
      <c r="A2377" s="6" t="s">
        <v>1093</v>
      </c>
      <c r="B2377" s="6" t="s">
        <v>1127</v>
      </c>
      <c r="C2377" s="6">
        <v>2</v>
      </c>
      <c r="D2377" t="str">
        <f t="shared" si="37"/>
        <v>Celia2</v>
      </c>
      <c r="E2377">
        <v>611543.5</v>
      </c>
      <c r="F2377">
        <v>558339.21</v>
      </c>
      <c r="G2377">
        <v>0</v>
      </c>
      <c r="H2377">
        <v>573540.4357142857</v>
      </c>
    </row>
    <row r="2378" spans="1:8" hidden="1" x14ac:dyDescent="0.3">
      <c r="A2378" s="6" t="s">
        <v>802</v>
      </c>
      <c r="B2378" s="6" t="s">
        <v>3140</v>
      </c>
      <c r="C2378" s="6">
        <v>8</v>
      </c>
      <c r="D2378" t="str">
        <f t="shared" si="37"/>
        <v>R5 Mix-Use Complex Project8</v>
      </c>
      <c r="E2378">
        <v>1463610.7</v>
      </c>
      <c r="F2378">
        <v>1229663.885</v>
      </c>
      <c r="G2378">
        <v>152720.23000000001</v>
      </c>
      <c r="H2378">
        <v>1382384.115</v>
      </c>
    </row>
    <row r="2379" spans="1:8" hidden="1" x14ac:dyDescent="0.3">
      <c r="A2379" s="6" t="s">
        <v>722</v>
      </c>
      <c r="B2379" s="6" t="s">
        <v>3141</v>
      </c>
      <c r="C2379" s="6">
        <v>44</v>
      </c>
      <c r="D2379" t="str">
        <f t="shared" si="37"/>
        <v>Marsa Matrouh 500KV44</v>
      </c>
      <c r="E2379">
        <v>32018947.399999995</v>
      </c>
      <c r="F2379">
        <v>15966147.799999999</v>
      </c>
      <c r="G2379">
        <v>3361989.48</v>
      </c>
      <c r="H2379">
        <v>19328137.280000001</v>
      </c>
    </row>
    <row r="2380" spans="1:8" hidden="1" x14ac:dyDescent="0.3">
      <c r="A2380" s="6" t="s">
        <v>967</v>
      </c>
      <c r="B2380" s="6" t="s">
        <v>3142</v>
      </c>
      <c r="C2380" s="6">
        <v>21</v>
      </c>
      <c r="D2380" t="str">
        <f t="shared" si="37"/>
        <v>Benban 500 K.V/95 K.M21</v>
      </c>
      <c r="E2380">
        <v>430790.51</v>
      </c>
      <c r="F2380">
        <v>332140.59999999998</v>
      </c>
      <c r="G2380">
        <v>45233</v>
      </c>
      <c r="H2380">
        <v>377373.6</v>
      </c>
    </row>
    <row r="2381" spans="1:8" hidden="1" x14ac:dyDescent="0.3">
      <c r="A2381" s="6" t="s">
        <v>1086</v>
      </c>
      <c r="B2381" s="6" t="s">
        <v>3143</v>
      </c>
      <c r="C2381" s="6">
        <v>1</v>
      </c>
      <c r="D2381" t="str">
        <f t="shared" si="37"/>
        <v>33KV Canal Farm Grid1</v>
      </c>
      <c r="E2381">
        <v>31513076.75</v>
      </c>
      <c r="F2381">
        <v>24895153.719999999</v>
      </c>
      <c r="G2381">
        <v>4726961.51</v>
      </c>
      <c r="H2381">
        <v>29622115.23</v>
      </c>
    </row>
    <row r="2382" spans="1:8" hidden="1" x14ac:dyDescent="0.3">
      <c r="A2382" s="6" t="s">
        <v>980</v>
      </c>
      <c r="B2382" s="6" t="s">
        <v>3144</v>
      </c>
      <c r="C2382" s="6">
        <v>3</v>
      </c>
      <c r="D2382" t="str">
        <f t="shared" si="37"/>
        <v>Canal Sugar OHTL3</v>
      </c>
      <c r="E2382">
        <v>27741223.109999999</v>
      </c>
      <c r="F2382">
        <v>21915566.260000002</v>
      </c>
      <c r="G2382">
        <v>4161183.47</v>
      </c>
      <c r="H2382">
        <v>26076749.73</v>
      </c>
    </row>
    <row r="2383" spans="1:8" hidden="1" x14ac:dyDescent="0.3">
      <c r="A2383" s="6" t="s">
        <v>967</v>
      </c>
      <c r="B2383" s="6" t="s">
        <v>3145</v>
      </c>
      <c r="C2383" s="6">
        <v>24</v>
      </c>
      <c r="D2383" t="str">
        <f t="shared" si="37"/>
        <v>Benban 500 K.V/95 K.M24</v>
      </c>
      <c r="E2383">
        <v>7600808.4299999997</v>
      </c>
      <c r="F2383">
        <v>5859632.2300000004</v>
      </c>
      <c r="G2383">
        <v>798084.89</v>
      </c>
      <c r="H2383">
        <v>6657717.1200000001</v>
      </c>
    </row>
    <row r="2384" spans="1:8" hidden="1" x14ac:dyDescent="0.3">
      <c r="A2384" s="6" t="s">
        <v>2482</v>
      </c>
      <c r="B2384" s="6" t="s">
        <v>1083</v>
      </c>
      <c r="C2384" s="6">
        <v>1</v>
      </c>
      <c r="D2384" t="str">
        <f t="shared" si="37"/>
        <v>Sewage Treatment Plant1</v>
      </c>
      <c r="E2384">
        <v>518585</v>
      </c>
      <c r="F2384">
        <v>0</v>
      </c>
      <c r="G2384">
        <v>0</v>
      </c>
      <c r="H2384">
        <v>518585</v>
      </c>
    </row>
    <row r="2385" spans="1:8" hidden="1" x14ac:dyDescent="0.3">
      <c r="A2385" s="6" t="s">
        <v>3146</v>
      </c>
      <c r="B2385" s="6" t="s">
        <v>3147</v>
      </c>
      <c r="C2385" s="6">
        <v>1</v>
      </c>
      <c r="D2385" t="str">
        <f t="shared" si="37"/>
        <v>Lock&amp;Load-30June w Sokhna Rd1</v>
      </c>
      <c r="E2385">
        <v>1030928</v>
      </c>
      <c r="F2385">
        <v>454415</v>
      </c>
      <c r="G2385">
        <v>454429.05</v>
      </c>
      <c r="H2385">
        <v>908844.05</v>
      </c>
    </row>
    <row r="2386" spans="1:8" hidden="1" x14ac:dyDescent="0.3">
      <c r="A2386" s="6" t="s">
        <v>754</v>
      </c>
      <c r="B2386" s="6" t="s">
        <v>3148</v>
      </c>
      <c r="C2386" s="6">
        <v>3</v>
      </c>
      <c r="D2386" t="str">
        <f t="shared" si="37"/>
        <v>Ministries Buildings3</v>
      </c>
      <c r="E2386">
        <v>9291713.2300000004</v>
      </c>
      <c r="F2386">
        <v>1741265</v>
      </c>
      <c r="G2386">
        <v>6179524.3300000001</v>
      </c>
      <c r="H2386">
        <v>7920789.330000001</v>
      </c>
    </row>
    <row r="2387" spans="1:8" hidden="1" x14ac:dyDescent="0.3">
      <c r="A2387" s="6" t="s">
        <v>754</v>
      </c>
      <c r="B2387" s="6" t="s">
        <v>3149</v>
      </c>
      <c r="C2387" s="6">
        <v>3</v>
      </c>
      <c r="D2387" t="str">
        <f t="shared" si="37"/>
        <v>Ministries Buildings3</v>
      </c>
      <c r="E2387">
        <v>20267785</v>
      </c>
      <c r="F2387">
        <v>35295710</v>
      </c>
      <c r="G2387">
        <v>7760638.5999999996</v>
      </c>
      <c r="H2387">
        <v>43940248.600000001</v>
      </c>
    </row>
    <row r="2388" spans="1:8" hidden="1" x14ac:dyDescent="0.3">
      <c r="A2388" s="6" t="s">
        <v>475</v>
      </c>
      <c r="B2388" s="6" t="s">
        <v>3150</v>
      </c>
      <c r="D2388" t="str">
        <f t="shared" si="37"/>
        <v>Suez Gulf Substation</v>
      </c>
      <c r="E2388">
        <v>43989.39</v>
      </c>
      <c r="F2388">
        <v>41648.17</v>
      </c>
      <c r="G2388">
        <v>4627.57</v>
      </c>
      <c r="H2388">
        <v>46275.74</v>
      </c>
    </row>
    <row r="2389" spans="1:8" hidden="1" x14ac:dyDescent="0.3">
      <c r="A2389" s="6" t="s">
        <v>1289</v>
      </c>
      <c r="B2389" s="6" t="s">
        <v>3151</v>
      </c>
      <c r="C2389" s="6">
        <v>4</v>
      </c>
      <c r="D2389" t="str">
        <f t="shared" si="37"/>
        <v>R54</v>
      </c>
      <c r="E2389">
        <v>7087635</v>
      </c>
      <c r="F2389">
        <v>583758.67000000004</v>
      </c>
      <c r="G2389">
        <v>0</v>
      </c>
      <c r="H2389">
        <v>1391663.81</v>
      </c>
    </row>
    <row r="2390" spans="1:8" hidden="1" x14ac:dyDescent="0.3">
      <c r="A2390" s="6" t="s">
        <v>331</v>
      </c>
      <c r="B2390" s="6" t="s">
        <v>3152</v>
      </c>
      <c r="C2390" s="6">
        <v>1</v>
      </c>
      <c r="D2390" t="str">
        <f t="shared" si="37"/>
        <v>DoubleTree Mangroovy ElGouna1</v>
      </c>
      <c r="E2390">
        <v>80875</v>
      </c>
      <c r="F2390">
        <v>73813.19249999999</v>
      </c>
      <c r="G2390">
        <v>0</v>
      </c>
      <c r="H2390">
        <v>73813.192500000005</v>
      </c>
    </row>
    <row r="2391" spans="1:8" hidden="1" x14ac:dyDescent="0.3">
      <c r="A2391" s="6" t="s">
        <v>795</v>
      </c>
      <c r="B2391" s="6" t="s">
        <v>3153</v>
      </c>
      <c r="C2391" s="6">
        <v>10</v>
      </c>
      <c r="D2391" t="str">
        <f t="shared" si="37"/>
        <v>NUCA R05 - Z0210</v>
      </c>
      <c r="E2391">
        <v>26640996.550000001</v>
      </c>
      <c r="F2391">
        <v>23900162.400000002</v>
      </c>
      <c r="G2391">
        <v>2954891.2</v>
      </c>
      <c r="H2391">
        <v>26855053.600000005</v>
      </c>
    </row>
    <row r="2392" spans="1:8" hidden="1" x14ac:dyDescent="0.3">
      <c r="A2392" s="6" t="s">
        <v>705</v>
      </c>
      <c r="B2392" s="6" t="s">
        <v>3154</v>
      </c>
      <c r="D2392" t="str">
        <f t="shared" si="37"/>
        <v>Assuit PP  (CP-118)</v>
      </c>
      <c r="E2392">
        <v>262453.06</v>
      </c>
      <c r="F2392">
        <v>234239.35</v>
      </c>
      <c r="G2392">
        <v>41336.36</v>
      </c>
      <c r="H2392">
        <v>275575.71000000002</v>
      </c>
    </row>
    <row r="2393" spans="1:8" hidden="1" x14ac:dyDescent="0.3">
      <c r="A2393" s="6" t="s">
        <v>1045</v>
      </c>
      <c r="B2393" s="6" t="s">
        <v>3155</v>
      </c>
      <c r="D2393" t="str">
        <f t="shared" si="37"/>
        <v>Elco Steel 220/33 KV SS</v>
      </c>
      <c r="E2393">
        <v>17487.27</v>
      </c>
      <c r="F2393">
        <v>17487.27</v>
      </c>
      <c r="G2393">
        <v>0</v>
      </c>
      <c r="H2393">
        <v>17487.27</v>
      </c>
    </row>
    <row r="2394" spans="1:8" hidden="1" x14ac:dyDescent="0.3">
      <c r="A2394" s="6" t="s">
        <v>1045</v>
      </c>
      <c r="B2394" s="6" t="s">
        <v>3156</v>
      </c>
      <c r="D2394" t="str">
        <f t="shared" si="37"/>
        <v>Elco Steel 220/33 KV SS</v>
      </c>
      <c r="E2394">
        <v>1530321.21</v>
      </c>
      <c r="F2394">
        <v>1606837.27</v>
      </c>
      <c r="G2394">
        <v>0</v>
      </c>
      <c r="H2394">
        <v>1606837.27</v>
      </c>
    </row>
    <row r="2395" spans="1:8" hidden="1" x14ac:dyDescent="0.3">
      <c r="A2395" s="6" t="s">
        <v>746</v>
      </c>
      <c r="B2395" s="6" t="s">
        <v>3157</v>
      </c>
      <c r="D2395" t="str">
        <f t="shared" si="37"/>
        <v>SHAT Al ARAB 400/132kV SS</v>
      </c>
      <c r="E2395">
        <v>757999.5</v>
      </c>
      <c r="F2395">
        <v>757999.5</v>
      </c>
      <c r="G2395">
        <v>0</v>
      </c>
      <c r="H2395">
        <v>757999.5</v>
      </c>
    </row>
    <row r="2396" spans="1:8" hidden="1" x14ac:dyDescent="0.3">
      <c r="A2396" s="6" t="s">
        <v>420</v>
      </c>
      <c r="B2396" s="6" t="s">
        <v>3158</v>
      </c>
      <c r="C2396" s="6">
        <v>9</v>
      </c>
      <c r="D2396" t="str">
        <f t="shared" si="37"/>
        <v>EDNC Retail &amp; Offices Civil9</v>
      </c>
      <c r="E2396">
        <v>19102003.800000001</v>
      </c>
      <c r="F2396">
        <v>40883545.557999998</v>
      </c>
      <c r="G2396">
        <v>12988267.08</v>
      </c>
      <c r="H2396">
        <v>53871812.637999989</v>
      </c>
    </row>
    <row r="2397" spans="1:8" hidden="1" x14ac:dyDescent="0.3">
      <c r="A2397" s="6" t="s">
        <v>646</v>
      </c>
      <c r="B2397" s="6" t="s">
        <v>3159</v>
      </c>
      <c r="C2397" s="6">
        <v>24</v>
      </c>
      <c r="D2397" t="str">
        <f t="shared" si="37"/>
        <v>Akhmem Assiut24</v>
      </c>
      <c r="E2397">
        <v>357869.09</v>
      </c>
      <c r="F2397">
        <v>304188.72000000003</v>
      </c>
      <c r="G2397">
        <v>0</v>
      </c>
      <c r="H2397">
        <v>304188.71999999997</v>
      </c>
    </row>
    <row r="2398" spans="1:8" hidden="1" x14ac:dyDescent="0.3">
      <c r="A2398" s="6" t="s">
        <v>1202</v>
      </c>
      <c r="B2398" s="6" t="s">
        <v>3160</v>
      </c>
      <c r="C2398" s="6">
        <v>9</v>
      </c>
      <c r="D2398" t="str">
        <f t="shared" si="37"/>
        <v>Toshka GIS 500 kV9</v>
      </c>
      <c r="E2398">
        <v>36373061.909999996</v>
      </c>
      <c r="F2398">
        <v>18809143.050000001</v>
      </c>
      <c r="G2398">
        <v>9547928.75</v>
      </c>
      <c r="H2398">
        <v>28357071.800000001</v>
      </c>
    </row>
    <row r="2399" spans="1:8" hidden="1" x14ac:dyDescent="0.3">
      <c r="A2399" s="6" t="s">
        <v>1202</v>
      </c>
      <c r="B2399" s="6" t="s">
        <v>3161</v>
      </c>
      <c r="C2399" s="6">
        <v>5</v>
      </c>
      <c r="D2399" t="str">
        <f t="shared" si="37"/>
        <v>Toshka GIS 500 kV5</v>
      </c>
      <c r="E2399">
        <v>15409476.01</v>
      </c>
      <c r="F2399">
        <v>9699875.5999999996</v>
      </c>
      <c r="G2399">
        <v>4044987.45</v>
      </c>
      <c r="H2399">
        <v>13744863.050000001</v>
      </c>
    </row>
    <row r="2400" spans="1:8" hidden="1" x14ac:dyDescent="0.3">
      <c r="A2400" s="6" t="s">
        <v>1202</v>
      </c>
      <c r="B2400" s="6" t="s">
        <v>3162</v>
      </c>
      <c r="C2400" s="6">
        <v>3</v>
      </c>
      <c r="D2400" t="str">
        <f t="shared" si="37"/>
        <v>Toshka GIS 500 kV3</v>
      </c>
      <c r="E2400">
        <v>12049713.800000001</v>
      </c>
      <c r="F2400">
        <v>7874488.3899999997</v>
      </c>
      <c r="G2400">
        <v>3163049.87</v>
      </c>
      <c r="H2400">
        <v>11037538.26</v>
      </c>
    </row>
    <row r="2401" spans="1:8" hidden="1" x14ac:dyDescent="0.3">
      <c r="A2401" s="6" t="s">
        <v>948</v>
      </c>
      <c r="B2401" s="6" t="s">
        <v>3163</v>
      </c>
      <c r="C2401" s="6">
        <v>3</v>
      </c>
      <c r="D2401" t="str">
        <f t="shared" si="37"/>
        <v>Mauritania-Lot 23</v>
      </c>
      <c r="E2401">
        <v>1830052.44</v>
      </c>
      <c r="F2401">
        <v>1738549.82</v>
      </c>
      <c r="G2401">
        <v>0</v>
      </c>
      <c r="H2401">
        <v>1738549.82</v>
      </c>
    </row>
    <row r="2402" spans="1:8" hidden="1" x14ac:dyDescent="0.3">
      <c r="A2402" s="6" t="s">
        <v>339</v>
      </c>
      <c r="B2402" s="6" t="s">
        <v>3164</v>
      </c>
      <c r="C2402" s="6">
        <v>2</v>
      </c>
      <c r="D2402" t="str">
        <f t="shared" si="37"/>
        <v>IKEA Extension MoA2</v>
      </c>
      <c r="E2402">
        <v>535990.4</v>
      </c>
      <c r="F2402">
        <v>535990.4</v>
      </c>
      <c r="G2402">
        <v>0</v>
      </c>
      <c r="H2402">
        <v>535990.4</v>
      </c>
    </row>
    <row r="2403" spans="1:8" hidden="1" x14ac:dyDescent="0.3">
      <c r="A2403" s="6" t="s">
        <v>907</v>
      </c>
      <c r="B2403" s="6" t="s">
        <v>3165</v>
      </c>
      <c r="D2403" t="str">
        <f t="shared" si="37"/>
        <v>kayan wall lock &amp; Load</v>
      </c>
      <c r="E2403">
        <v>4230000</v>
      </c>
      <c r="F2403">
        <v>3785412</v>
      </c>
      <c r="G2403">
        <v>3766754.85</v>
      </c>
      <c r="H2403">
        <v>7552166.8499999996</v>
      </c>
    </row>
    <row r="2404" spans="1:8" hidden="1" x14ac:dyDescent="0.3">
      <c r="A2404" s="6" t="s">
        <v>705</v>
      </c>
      <c r="B2404" s="6" t="s">
        <v>3166</v>
      </c>
      <c r="D2404" t="str">
        <f t="shared" si="37"/>
        <v>Assuit PP  (CP-118)</v>
      </c>
      <c r="E2404">
        <v>3978934.7000000007</v>
      </c>
      <c r="F2404">
        <v>3511409.88</v>
      </c>
      <c r="G2404">
        <v>626682.21</v>
      </c>
      <c r="H2404">
        <v>4138092.09</v>
      </c>
    </row>
    <row r="2405" spans="1:8" hidden="1" x14ac:dyDescent="0.3">
      <c r="A2405" s="6" t="s">
        <v>820</v>
      </c>
      <c r="B2405" s="6" t="s">
        <v>3167</v>
      </c>
      <c r="C2405" s="6">
        <v>4</v>
      </c>
      <c r="D2405" t="str">
        <f t="shared" si="37"/>
        <v>Canal Regional Control Center4</v>
      </c>
      <c r="E2405">
        <v>25537107.179999996</v>
      </c>
      <c r="F2405">
        <v>17006497.75</v>
      </c>
      <c r="G2405">
        <v>5362792.51</v>
      </c>
      <c r="H2405">
        <v>22369290.260000002</v>
      </c>
    </row>
    <row r="2406" spans="1:8" hidden="1" x14ac:dyDescent="0.3">
      <c r="A2406" s="6" t="s">
        <v>971</v>
      </c>
      <c r="B2406" s="6" t="s">
        <v>3168</v>
      </c>
      <c r="C2406" s="6">
        <v>26</v>
      </c>
      <c r="D2406" t="str">
        <f t="shared" si="37"/>
        <v>Benban 500 K.V / 100 K.M26</v>
      </c>
      <c r="E2406">
        <v>43640.91</v>
      </c>
      <c r="F2406">
        <v>33646.9</v>
      </c>
      <c r="G2406">
        <v>4582.3</v>
      </c>
      <c r="H2406">
        <v>38229.199999999997</v>
      </c>
    </row>
    <row r="2407" spans="1:8" hidden="1" x14ac:dyDescent="0.3">
      <c r="A2407" s="6" t="s">
        <v>1163</v>
      </c>
      <c r="B2407" s="6" t="s">
        <v>3169</v>
      </c>
      <c r="C2407" s="6">
        <v>19</v>
      </c>
      <c r="D2407" t="str">
        <f t="shared" si="37"/>
        <v>Benban 3/ Toshka 2 LOT 419</v>
      </c>
      <c r="E2407">
        <v>104127.38</v>
      </c>
      <c r="F2407">
        <v>81555.58</v>
      </c>
      <c r="G2407">
        <v>10933.38</v>
      </c>
      <c r="H2407">
        <v>92488.960000000006</v>
      </c>
    </row>
    <row r="2408" spans="1:8" hidden="1" x14ac:dyDescent="0.3">
      <c r="A2408" s="6" t="s">
        <v>1163</v>
      </c>
      <c r="B2408" s="6" t="s">
        <v>3170</v>
      </c>
      <c r="C2408" s="6">
        <v>3</v>
      </c>
      <c r="D2408" t="str">
        <f t="shared" si="37"/>
        <v>Benban 3/ Toshka 2 LOT 43</v>
      </c>
      <c r="E2408">
        <v>34347471.75</v>
      </c>
      <c r="F2408">
        <v>26481907.969999999</v>
      </c>
      <c r="G2408">
        <v>3606484.53</v>
      </c>
      <c r="H2408">
        <v>30088392.5</v>
      </c>
    </row>
    <row r="2409" spans="1:8" hidden="1" x14ac:dyDescent="0.3">
      <c r="A2409" s="6" t="s">
        <v>1163</v>
      </c>
      <c r="B2409" s="6" t="s">
        <v>3171</v>
      </c>
      <c r="C2409" s="6">
        <v>21</v>
      </c>
      <c r="D2409" t="str">
        <f t="shared" si="37"/>
        <v>Benban 3/ Toshka 2 LOT 421</v>
      </c>
      <c r="E2409">
        <v>7997574.5300000003</v>
      </c>
      <c r="F2409">
        <v>6931070.9199999999</v>
      </c>
      <c r="G2409">
        <v>202367.91</v>
      </c>
      <c r="H2409">
        <v>7133438.8300000001</v>
      </c>
    </row>
    <row r="2410" spans="1:8" hidden="1" x14ac:dyDescent="0.3">
      <c r="A2410" s="6" t="s">
        <v>1163</v>
      </c>
      <c r="B2410" s="6" t="s">
        <v>3172</v>
      </c>
      <c r="C2410" s="6">
        <v>12</v>
      </c>
      <c r="D2410" t="str">
        <f t="shared" si="37"/>
        <v>Benban 3/ Toshka 2 LOT 412</v>
      </c>
      <c r="E2410">
        <v>860775.16</v>
      </c>
      <c r="F2410">
        <v>698030.65</v>
      </c>
      <c r="G2410">
        <v>90381.39</v>
      </c>
      <c r="H2410">
        <v>788412.04</v>
      </c>
    </row>
    <row r="2411" spans="1:8" hidden="1" x14ac:dyDescent="0.3">
      <c r="A2411" s="6" t="s">
        <v>1163</v>
      </c>
      <c r="B2411" s="6" t="s">
        <v>3173</v>
      </c>
      <c r="C2411" s="6">
        <v>3</v>
      </c>
      <c r="D2411" t="str">
        <f t="shared" si="37"/>
        <v>Benban 3/ Toshka 2 LOT 43</v>
      </c>
      <c r="E2411">
        <v>203309.37</v>
      </c>
      <c r="F2411">
        <v>170779.88</v>
      </c>
      <c r="G2411">
        <v>21347.48</v>
      </c>
      <c r="H2411">
        <v>192127.35999999999</v>
      </c>
    </row>
    <row r="2412" spans="1:8" hidden="1" x14ac:dyDescent="0.3">
      <c r="A2412" s="6" t="s">
        <v>516</v>
      </c>
      <c r="B2412" s="6" t="s">
        <v>3174</v>
      </c>
      <c r="C2412" s="6">
        <v>20</v>
      </c>
      <c r="D2412" t="str">
        <f t="shared" si="37"/>
        <v>Ismailiya East Substation20</v>
      </c>
      <c r="E2412">
        <v>1803066</v>
      </c>
      <c r="F2412">
        <v>911386.14</v>
      </c>
      <c r="G2412">
        <v>270459.90000000002</v>
      </c>
      <c r="H2412">
        <v>1181846.04</v>
      </c>
    </row>
    <row r="2413" spans="1:8" hidden="1" x14ac:dyDescent="0.3">
      <c r="A2413" s="6" t="s">
        <v>741</v>
      </c>
      <c r="B2413" s="6" t="s">
        <v>3175</v>
      </c>
      <c r="D2413" t="str">
        <f t="shared" si="37"/>
        <v>MAYSAN 400/132kV SS</v>
      </c>
      <c r="E2413">
        <v>860778.34</v>
      </c>
      <c r="F2413">
        <v>860778.34</v>
      </c>
      <c r="G2413">
        <v>0</v>
      </c>
      <c r="H2413">
        <v>860778.34</v>
      </c>
    </row>
    <row r="2414" spans="1:8" hidden="1" x14ac:dyDescent="0.3">
      <c r="A2414" s="6" t="s">
        <v>2482</v>
      </c>
      <c r="B2414" s="6" t="s">
        <v>3176</v>
      </c>
      <c r="C2414" s="6">
        <v>1</v>
      </c>
      <c r="D2414" t="str">
        <f t="shared" si="37"/>
        <v>Sewage Treatment Plant1</v>
      </c>
      <c r="E2414">
        <v>2051966</v>
      </c>
      <c r="F2414">
        <v>1260000</v>
      </c>
      <c r="G2414">
        <v>0</v>
      </c>
      <c r="H2414">
        <v>1260000</v>
      </c>
    </row>
    <row r="2415" spans="1:8" hidden="1" x14ac:dyDescent="0.3">
      <c r="A2415" s="6" t="s">
        <v>516</v>
      </c>
      <c r="B2415" s="6" t="s">
        <v>3177</v>
      </c>
      <c r="C2415" s="6">
        <v>5</v>
      </c>
      <c r="D2415" t="str">
        <f t="shared" si="37"/>
        <v>Ismailiya East Substation5</v>
      </c>
      <c r="E2415">
        <v>5894418.46</v>
      </c>
      <c r="F2415">
        <v>5246032.43</v>
      </c>
      <c r="G2415">
        <v>0</v>
      </c>
      <c r="H2415">
        <v>5246032.43</v>
      </c>
    </row>
    <row r="2416" spans="1:8" hidden="1" x14ac:dyDescent="0.3">
      <c r="A2416" s="6" t="s">
        <v>519</v>
      </c>
      <c r="B2416" s="6" t="s">
        <v>3178</v>
      </c>
      <c r="C2416" s="6">
        <v>8</v>
      </c>
      <c r="D2416" t="str">
        <f t="shared" si="37"/>
        <v>Tamey El-amdeed Substation8</v>
      </c>
      <c r="E2416">
        <v>545955.53</v>
      </c>
      <c r="F2416">
        <v>273600.09000000003</v>
      </c>
      <c r="G2416">
        <v>81893.33</v>
      </c>
      <c r="H2416">
        <v>355493.42</v>
      </c>
    </row>
    <row r="2417" spans="1:8" hidden="1" x14ac:dyDescent="0.3">
      <c r="A2417" s="6" t="s">
        <v>722</v>
      </c>
      <c r="B2417" s="6" t="s">
        <v>3179</v>
      </c>
      <c r="C2417" s="6">
        <v>52</v>
      </c>
      <c r="D2417" t="str">
        <f t="shared" si="37"/>
        <v>Marsa Matrouh 500KV52</v>
      </c>
      <c r="E2417">
        <v>12906921.58</v>
      </c>
      <c r="F2417">
        <v>9241358.1399999987</v>
      </c>
      <c r="G2417">
        <v>1355226.77</v>
      </c>
      <c r="H2417">
        <v>10596584.91</v>
      </c>
    </row>
    <row r="2418" spans="1:8" hidden="1" x14ac:dyDescent="0.3">
      <c r="A2418" s="6" t="s">
        <v>722</v>
      </c>
      <c r="B2418" s="6" t="s">
        <v>3180</v>
      </c>
      <c r="C2418" s="6">
        <v>47</v>
      </c>
      <c r="D2418" t="str">
        <f t="shared" si="37"/>
        <v>Marsa Matrouh 500KV47</v>
      </c>
      <c r="E2418">
        <v>7470695.0199999996</v>
      </c>
      <c r="F2418">
        <v>6525652.3500000006</v>
      </c>
      <c r="G2418">
        <v>784422.98</v>
      </c>
      <c r="H2418">
        <v>7310075.330000001</v>
      </c>
    </row>
    <row r="2419" spans="1:8" hidden="1" x14ac:dyDescent="0.3">
      <c r="A2419" s="6" t="s">
        <v>1057</v>
      </c>
      <c r="B2419" s="6" t="s">
        <v>3181</v>
      </c>
      <c r="C2419" s="6">
        <v>1</v>
      </c>
      <c r="D2419" t="str">
        <f t="shared" si="37"/>
        <v>Safeer Square Bridge1</v>
      </c>
      <c r="E2419">
        <v>87966715.140000001</v>
      </c>
      <c r="F2419">
        <v>8754247</v>
      </c>
      <c r="G2419">
        <v>27885620.800000001</v>
      </c>
      <c r="H2419">
        <v>76674867.799999997</v>
      </c>
    </row>
    <row r="2420" spans="1:8" hidden="1" x14ac:dyDescent="0.3">
      <c r="A2420" s="6" t="s">
        <v>1000</v>
      </c>
      <c r="B2420" s="6" t="s">
        <v>3182</v>
      </c>
      <c r="D2420" t="str">
        <f t="shared" si="37"/>
        <v>4 SS - Technical Service</v>
      </c>
      <c r="E2420">
        <v>98778.12</v>
      </c>
      <c r="F2420">
        <v>98778.12</v>
      </c>
      <c r="G2420">
        <v>0</v>
      </c>
      <c r="H2420">
        <v>98778.12</v>
      </c>
    </row>
    <row r="2421" spans="1:8" hidden="1" x14ac:dyDescent="0.3">
      <c r="A2421" s="6" t="s">
        <v>847</v>
      </c>
      <c r="B2421" s="6" t="s">
        <v>3183</v>
      </c>
      <c r="D2421" t="str">
        <f t="shared" si="37"/>
        <v>AWEER POWER STATION 'H' Phase</v>
      </c>
      <c r="E2421">
        <v>783780.49</v>
      </c>
      <c r="F2421">
        <v>822969.51450000005</v>
      </c>
      <c r="G2421">
        <v>0</v>
      </c>
      <c r="H2421">
        <v>822969.51450000005</v>
      </c>
    </row>
    <row r="2422" spans="1:8" hidden="1" x14ac:dyDescent="0.3">
      <c r="A2422" s="6" t="s">
        <v>674</v>
      </c>
      <c r="B2422" s="6" t="s">
        <v>3184</v>
      </c>
      <c r="C2422" s="6">
        <v>7</v>
      </c>
      <c r="D2422" t="str">
        <f t="shared" si="37"/>
        <v>El Mostakbal City Project7</v>
      </c>
      <c r="E2422">
        <v>29176277.5</v>
      </c>
      <c r="F2422">
        <v>24216310.32</v>
      </c>
      <c r="G2422">
        <v>6127018.2800000003</v>
      </c>
      <c r="H2422">
        <v>30343328.600000001</v>
      </c>
    </row>
    <row r="2423" spans="1:8" hidden="1" x14ac:dyDescent="0.3">
      <c r="A2423" s="6" t="s">
        <v>300</v>
      </c>
      <c r="B2423" s="6" t="s">
        <v>3185</v>
      </c>
      <c r="C2423" s="6">
        <v>16</v>
      </c>
      <c r="D2423" t="str">
        <f t="shared" si="37"/>
        <v>CFC Podium 216</v>
      </c>
      <c r="E2423">
        <v>29185169.719999999</v>
      </c>
      <c r="F2423">
        <v>22871121.155999999</v>
      </c>
      <c r="G2423">
        <v>4275462.4800000004</v>
      </c>
      <c r="H2423">
        <v>27146583.636</v>
      </c>
    </row>
    <row r="2424" spans="1:8" hidden="1" x14ac:dyDescent="0.3">
      <c r="A2424" s="6" t="s">
        <v>348</v>
      </c>
      <c r="B2424" s="6" t="s">
        <v>3186</v>
      </c>
      <c r="C2424" s="6">
        <v>12</v>
      </c>
      <c r="D2424" t="str">
        <f t="shared" si="37"/>
        <v>Lekela 250MW Wind Farm12</v>
      </c>
      <c r="E2424">
        <v>24308181.239999998</v>
      </c>
      <c r="F2424">
        <v>21477147.752</v>
      </c>
      <c r="G2424">
        <v>3853754.81</v>
      </c>
      <c r="H2424">
        <v>25330902.561999995</v>
      </c>
    </row>
    <row r="2425" spans="1:8" hidden="1" x14ac:dyDescent="0.3">
      <c r="A2425" s="6" t="s">
        <v>348</v>
      </c>
      <c r="B2425" s="6" t="s">
        <v>3187</v>
      </c>
      <c r="C2425" s="6">
        <v>5</v>
      </c>
      <c r="D2425" t="str">
        <f t="shared" si="37"/>
        <v>Lekela 250MW Wind Farm5</v>
      </c>
      <c r="E2425">
        <v>8446374.7200000007</v>
      </c>
      <c r="F2425">
        <v>7094954.7659999998</v>
      </c>
      <c r="G2425">
        <v>1689274.94</v>
      </c>
      <c r="H2425">
        <v>8784229.7060000002</v>
      </c>
    </row>
    <row r="2426" spans="1:8" hidden="1" x14ac:dyDescent="0.3">
      <c r="A2426" s="6" t="s">
        <v>348</v>
      </c>
      <c r="B2426" s="6" t="s">
        <v>3188</v>
      </c>
      <c r="C2426" s="6">
        <v>4</v>
      </c>
      <c r="D2426" t="str">
        <f t="shared" si="37"/>
        <v>Lekela 250MW Wind Farm4</v>
      </c>
      <c r="E2426">
        <v>777289.9</v>
      </c>
      <c r="F2426">
        <v>652923.51500000001</v>
      </c>
      <c r="G2426">
        <v>155457.98000000001</v>
      </c>
      <c r="H2426">
        <v>808381.495</v>
      </c>
    </row>
    <row r="2427" spans="1:8" hidden="1" x14ac:dyDescent="0.3">
      <c r="A2427" s="6" t="s">
        <v>381</v>
      </c>
      <c r="B2427" s="6" t="s">
        <v>3189</v>
      </c>
      <c r="C2427" s="6">
        <v>3</v>
      </c>
      <c r="D2427" t="str">
        <f t="shared" si="37"/>
        <v>ESU Ph2-Enabling &amp; Struc3</v>
      </c>
      <c r="E2427">
        <v>22372123.52</v>
      </c>
      <c r="F2427">
        <v>17089175.399999999</v>
      </c>
      <c r="G2427">
        <v>7047218.9100000001</v>
      </c>
      <c r="H2427">
        <v>24136394.309999999</v>
      </c>
    </row>
    <row r="2428" spans="1:8" hidden="1" x14ac:dyDescent="0.3">
      <c r="A2428" s="6" t="s">
        <v>1202</v>
      </c>
      <c r="B2428" s="6" t="s">
        <v>3190</v>
      </c>
      <c r="C2428" s="6">
        <v>3</v>
      </c>
      <c r="D2428" t="str">
        <f t="shared" si="37"/>
        <v>Toshka GIS 500 kV3</v>
      </c>
      <c r="E2428">
        <v>54782.860000000008</v>
      </c>
      <c r="F2428">
        <v>36869.299999999996</v>
      </c>
      <c r="G2428">
        <v>14380.5</v>
      </c>
      <c r="H2428">
        <v>51249.80000000001</v>
      </c>
    </row>
    <row r="2429" spans="1:8" hidden="1" x14ac:dyDescent="0.3">
      <c r="A2429" s="6" t="s">
        <v>1202</v>
      </c>
      <c r="B2429" s="6" t="s">
        <v>3191</v>
      </c>
      <c r="C2429" s="6">
        <v>11</v>
      </c>
      <c r="D2429" t="str">
        <f t="shared" si="37"/>
        <v>Toshka GIS 500 kV11</v>
      </c>
      <c r="E2429">
        <v>1792347.49</v>
      </c>
      <c r="F2429">
        <v>1222707.1500000001</v>
      </c>
      <c r="G2429">
        <v>470491.22</v>
      </c>
      <c r="H2429">
        <v>1693198.37</v>
      </c>
    </row>
    <row r="2430" spans="1:8" hidden="1" x14ac:dyDescent="0.3">
      <c r="A2430" s="6" t="s">
        <v>393</v>
      </c>
      <c r="B2430" s="6" t="s">
        <v>3192</v>
      </c>
      <c r="C2430" s="6">
        <v>4</v>
      </c>
      <c r="D2430" t="str">
        <f t="shared" si="37"/>
        <v>EMAAR-Pkg#162/163- Marassi4</v>
      </c>
      <c r="E2430">
        <v>7314175.6500000013</v>
      </c>
      <c r="F2430">
        <v>6393536.5925000003</v>
      </c>
      <c r="G2430">
        <v>818166.39</v>
      </c>
      <c r="H2430">
        <v>7211702.982499999</v>
      </c>
    </row>
    <row r="2431" spans="1:8" hidden="1" x14ac:dyDescent="0.3">
      <c r="A2431" s="6" t="s">
        <v>881</v>
      </c>
      <c r="B2431" s="6" t="s">
        <v>3193</v>
      </c>
      <c r="C2431" s="6">
        <v>4</v>
      </c>
      <c r="D2431" t="str">
        <f t="shared" si="37"/>
        <v>Asec Spare-Parts4</v>
      </c>
      <c r="E2431">
        <v>15668.8</v>
      </c>
      <c r="F2431">
        <v>3352.4</v>
      </c>
      <c r="G2431">
        <v>5086.53</v>
      </c>
      <c r="H2431">
        <v>8438.93</v>
      </c>
    </row>
    <row r="2432" spans="1:8" hidden="1" x14ac:dyDescent="0.3">
      <c r="A2432" s="6" t="s">
        <v>646</v>
      </c>
      <c r="B2432" s="6" t="s">
        <v>3194</v>
      </c>
      <c r="C2432" s="6">
        <v>22</v>
      </c>
      <c r="D2432" t="str">
        <f t="shared" si="37"/>
        <v>Akhmem Assiut22</v>
      </c>
      <c r="E2432">
        <v>1630</v>
      </c>
      <c r="F2432">
        <v>1630</v>
      </c>
      <c r="G2432">
        <v>0</v>
      </c>
      <c r="H2432">
        <v>1630</v>
      </c>
    </row>
    <row r="2433" spans="1:8" hidden="1" x14ac:dyDescent="0.3">
      <c r="A2433" s="6" t="s">
        <v>1200</v>
      </c>
      <c r="B2433" s="6" t="s">
        <v>1303</v>
      </c>
      <c r="C2433" s="6">
        <v>4</v>
      </c>
      <c r="D2433" t="str">
        <f t="shared" si="37"/>
        <v>marassi inland marina4</v>
      </c>
      <c r="E2433">
        <v>3402063.6299999994</v>
      </c>
      <c r="F2433">
        <v>2947834.13</v>
      </c>
      <c r="G2433">
        <v>0</v>
      </c>
      <c r="H2433">
        <v>3117937.3099999996</v>
      </c>
    </row>
    <row r="2434" spans="1:8" hidden="1" x14ac:dyDescent="0.3">
      <c r="A2434" s="6" t="s">
        <v>1247</v>
      </c>
      <c r="B2434" s="6" t="s">
        <v>3195</v>
      </c>
      <c r="D2434" t="str">
        <f t="shared" si="37"/>
        <v>SHATRA 400/132kV SS</v>
      </c>
      <c r="E2434">
        <v>1836678.75</v>
      </c>
      <c r="F2434">
        <v>1836678.75</v>
      </c>
      <c r="G2434">
        <v>0</v>
      </c>
      <c r="H2434">
        <v>1836678.75</v>
      </c>
    </row>
    <row r="2435" spans="1:8" hidden="1" x14ac:dyDescent="0.3">
      <c r="A2435" s="6" t="s">
        <v>741</v>
      </c>
      <c r="B2435" s="6" t="s">
        <v>3196</v>
      </c>
      <c r="D2435" t="str">
        <f t="shared" ref="D2435:D2498" si="38">A2435&amp;C2435</f>
        <v>MAYSAN 400/132kV SS</v>
      </c>
      <c r="E2435">
        <v>2391478.77</v>
      </c>
      <c r="F2435">
        <v>2391478.77</v>
      </c>
      <c r="G2435">
        <v>0</v>
      </c>
      <c r="H2435">
        <v>2391478.77</v>
      </c>
    </row>
    <row r="2436" spans="1:8" hidden="1" x14ac:dyDescent="0.3">
      <c r="A2436" s="6" t="s">
        <v>3136</v>
      </c>
      <c r="B2436" s="6" t="s">
        <v>3197</v>
      </c>
      <c r="D2436" t="str">
        <f t="shared" si="38"/>
        <v>Beni Suef Add-on Sales</v>
      </c>
      <c r="E2436">
        <v>250125</v>
      </c>
      <c r="F2436">
        <v>277638.75</v>
      </c>
      <c r="G2436">
        <v>0</v>
      </c>
      <c r="H2436">
        <v>277638.75</v>
      </c>
    </row>
    <row r="2437" spans="1:8" hidden="1" x14ac:dyDescent="0.3">
      <c r="A2437" s="6" t="s">
        <v>1243</v>
      </c>
      <c r="B2437" s="6" t="s">
        <v>3198</v>
      </c>
      <c r="D2437" t="str">
        <f t="shared" si="38"/>
        <v>Sodic East</v>
      </c>
      <c r="E2437">
        <v>311151.96000000002</v>
      </c>
      <c r="F2437">
        <v>166775.6</v>
      </c>
      <c r="G2437">
        <v>108903.18</v>
      </c>
      <c r="H2437">
        <v>275678.78000000003</v>
      </c>
    </row>
    <row r="2438" spans="1:8" hidden="1" x14ac:dyDescent="0.3">
      <c r="A2438" s="6" t="s">
        <v>3199</v>
      </c>
      <c r="B2438" s="6" t="s">
        <v>3200</v>
      </c>
      <c r="D2438" t="str">
        <f t="shared" si="38"/>
        <v>Dubai Port</v>
      </c>
      <c r="E2438">
        <v>41020.519999999997</v>
      </c>
      <c r="F2438">
        <v>36385.19</v>
      </c>
      <c r="G2438">
        <v>0</v>
      </c>
      <c r="H2438">
        <v>36385.19</v>
      </c>
    </row>
    <row r="2439" spans="1:8" hidden="1" x14ac:dyDescent="0.3">
      <c r="A2439" s="6" t="s">
        <v>1223</v>
      </c>
      <c r="B2439" s="6" t="s">
        <v>829</v>
      </c>
      <c r="D2439" t="str">
        <f t="shared" si="38"/>
        <v>Ministries Building ROOF</v>
      </c>
      <c r="E2439">
        <v>65124.05</v>
      </c>
      <c r="F2439">
        <v>61216.61</v>
      </c>
      <c r="G2439">
        <v>0</v>
      </c>
      <c r="H2439">
        <v>61216.61</v>
      </c>
    </row>
    <row r="2440" spans="1:8" hidden="1" x14ac:dyDescent="0.3">
      <c r="A2440" s="6" t="s">
        <v>1218</v>
      </c>
      <c r="B2440" s="6" t="s">
        <v>3201</v>
      </c>
      <c r="D2440" t="str">
        <f t="shared" si="38"/>
        <v>Multi Sport Hall</v>
      </c>
      <c r="E2440">
        <v>143453.4</v>
      </c>
      <c r="F2440">
        <v>127673.53</v>
      </c>
      <c r="G2440">
        <v>0</v>
      </c>
      <c r="H2440">
        <v>127673.53</v>
      </c>
    </row>
    <row r="2441" spans="1:8" hidden="1" x14ac:dyDescent="0.3">
      <c r="A2441" s="6" t="s">
        <v>1243</v>
      </c>
      <c r="B2441" s="6" t="s">
        <v>3202</v>
      </c>
      <c r="D2441" t="str">
        <f t="shared" si="38"/>
        <v>Sodic East</v>
      </c>
      <c r="E2441">
        <v>108381</v>
      </c>
      <c r="F2441">
        <v>93918.94</v>
      </c>
      <c r="G2441">
        <v>0</v>
      </c>
      <c r="H2441">
        <v>93918.94</v>
      </c>
    </row>
    <row r="2442" spans="1:8" hidden="1" x14ac:dyDescent="0.3">
      <c r="A2442" s="6" t="s">
        <v>1377</v>
      </c>
      <c r="B2442" s="6" t="s">
        <v>3203</v>
      </c>
      <c r="D2442" t="str">
        <f t="shared" si="38"/>
        <v>Mivida</v>
      </c>
      <c r="E2442">
        <v>100012.5</v>
      </c>
      <c r="F2442">
        <v>12.5</v>
      </c>
      <c r="G2442">
        <v>100000</v>
      </c>
      <c r="H2442">
        <v>100012.5</v>
      </c>
    </row>
    <row r="2443" spans="1:8" hidden="1" x14ac:dyDescent="0.3">
      <c r="A2443" s="6" t="s">
        <v>361</v>
      </c>
      <c r="B2443" s="6" t="s">
        <v>3204</v>
      </c>
      <c r="C2443" s="6">
        <v>9</v>
      </c>
      <c r="D2443" t="str">
        <f t="shared" si="38"/>
        <v>EMAAR- Pkg 140-ITP-Mivida9</v>
      </c>
      <c r="E2443">
        <v>4233335.7699999996</v>
      </c>
      <c r="F2443">
        <v>6237430.1584999999</v>
      </c>
      <c r="G2443">
        <v>585903.85</v>
      </c>
      <c r="H2443">
        <v>6823334.0084999995</v>
      </c>
    </row>
    <row r="2444" spans="1:8" hidden="1" x14ac:dyDescent="0.3">
      <c r="A2444" s="6" t="s">
        <v>980</v>
      </c>
      <c r="B2444" s="6" t="s">
        <v>3205</v>
      </c>
      <c r="C2444" s="6">
        <v>4</v>
      </c>
      <c r="D2444" t="str">
        <f t="shared" si="38"/>
        <v>Canal Sugar OHTL4</v>
      </c>
      <c r="E2444">
        <v>391185.52</v>
      </c>
      <c r="F2444">
        <v>309036.56</v>
      </c>
      <c r="G2444">
        <v>58677.83</v>
      </c>
      <c r="H2444">
        <v>367714.38999999996</v>
      </c>
    </row>
    <row r="2445" spans="1:8" hidden="1" x14ac:dyDescent="0.3">
      <c r="A2445" s="6" t="s">
        <v>982</v>
      </c>
      <c r="B2445" s="6" t="s">
        <v>3206</v>
      </c>
      <c r="C2445" s="6">
        <v>4</v>
      </c>
      <c r="D2445" t="str">
        <f t="shared" si="38"/>
        <v>Canal Sugar S/s4</v>
      </c>
      <c r="E2445">
        <v>8119668.0599999996</v>
      </c>
      <c r="F2445">
        <v>6414537.7600000007</v>
      </c>
      <c r="G2445">
        <v>1217950.21</v>
      </c>
      <c r="H2445">
        <v>7632487.9699999997</v>
      </c>
    </row>
    <row r="2446" spans="1:8" hidden="1" x14ac:dyDescent="0.3">
      <c r="A2446" s="6" t="s">
        <v>516</v>
      </c>
      <c r="B2446" s="6" t="s">
        <v>3207</v>
      </c>
      <c r="C2446" s="6">
        <v>3</v>
      </c>
      <c r="D2446" t="str">
        <f t="shared" si="38"/>
        <v>Ismailiya East Substation3</v>
      </c>
      <c r="E2446">
        <v>583200</v>
      </c>
      <c r="F2446">
        <v>519048</v>
      </c>
      <c r="G2446">
        <v>0</v>
      </c>
      <c r="H2446">
        <v>519048</v>
      </c>
    </row>
    <row r="2447" spans="1:8" hidden="1" x14ac:dyDescent="0.3">
      <c r="A2447" s="6" t="s">
        <v>337</v>
      </c>
      <c r="B2447" s="6" t="s">
        <v>3208</v>
      </c>
      <c r="C2447" s="6">
        <v>6</v>
      </c>
      <c r="D2447" t="str">
        <f t="shared" si="38"/>
        <v>HyperOne Zayed Extension6</v>
      </c>
      <c r="E2447">
        <v>10976158</v>
      </c>
      <c r="F2447">
        <v>8598918.8200000003</v>
      </c>
      <c r="G2447">
        <v>2744039.5</v>
      </c>
      <c r="H2447">
        <v>12322958.32</v>
      </c>
    </row>
    <row r="2448" spans="1:8" hidden="1" x14ac:dyDescent="0.3">
      <c r="A2448" s="6" t="s">
        <v>1320</v>
      </c>
      <c r="B2448" s="6" t="s">
        <v>3209</v>
      </c>
      <c r="C2448" s="6">
        <v>3</v>
      </c>
      <c r="D2448" t="str">
        <f t="shared" si="38"/>
        <v>Oasis Buildings- New Capital3</v>
      </c>
      <c r="E2448">
        <v>60630</v>
      </c>
      <c r="F2448">
        <v>57586.69</v>
      </c>
      <c r="G2448">
        <v>0</v>
      </c>
      <c r="H2448">
        <v>57586.69</v>
      </c>
    </row>
    <row r="2449" spans="1:8" hidden="1" x14ac:dyDescent="0.3">
      <c r="A2449" s="6" t="s">
        <v>393</v>
      </c>
      <c r="B2449" s="6" t="s">
        <v>3210</v>
      </c>
      <c r="C2449" s="6">
        <v>18</v>
      </c>
      <c r="D2449" t="str">
        <f t="shared" si="38"/>
        <v>EMAAR-Pkg#162/163- Marassi18</v>
      </c>
      <c r="E2449">
        <v>3301294.9599999995</v>
      </c>
      <c r="F2449">
        <v>3248092.4480000003</v>
      </c>
      <c r="G2449">
        <v>888092.46</v>
      </c>
      <c r="H2449">
        <v>4136184.9079999998</v>
      </c>
    </row>
    <row r="2450" spans="1:8" hidden="1" x14ac:dyDescent="0.3">
      <c r="A2450" s="6" t="s">
        <v>393</v>
      </c>
      <c r="B2450" s="6" t="s">
        <v>3211</v>
      </c>
      <c r="C2450" s="6">
        <v>15</v>
      </c>
      <c r="D2450" t="str">
        <f t="shared" si="38"/>
        <v>EMAAR-Pkg#162/163- Marassi15</v>
      </c>
      <c r="E2450">
        <v>7388288.7000000002</v>
      </c>
      <c r="F2450">
        <v>4317541.5650000004</v>
      </c>
      <c r="G2450">
        <v>1171459.67</v>
      </c>
      <c r="H2450">
        <v>5489001.2350000003</v>
      </c>
    </row>
    <row r="2451" spans="1:8" hidden="1" x14ac:dyDescent="0.3">
      <c r="A2451" s="6" t="s">
        <v>393</v>
      </c>
      <c r="B2451" s="6" t="s">
        <v>3212</v>
      </c>
      <c r="C2451" s="6">
        <v>7</v>
      </c>
      <c r="D2451" t="str">
        <f t="shared" si="38"/>
        <v>EMAAR-Pkg#162/163- Marassi7</v>
      </c>
      <c r="E2451">
        <v>4420616.83</v>
      </c>
      <c r="F2451">
        <v>4922193.4961999999</v>
      </c>
      <c r="G2451">
        <v>1444568</v>
      </c>
      <c r="H2451">
        <v>6366761.4961999999</v>
      </c>
    </row>
    <row r="2452" spans="1:8" hidden="1" x14ac:dyDescent="0.3">
      <c r="A2452" s="6" t="s">
        <v>393</v>
      </c>
      <c r="B2452" s="6" t="s">
        <v>3213</v>
      </c>
      <c r="C2452" s="6">
        <v>6</v>
      </c>
      <c r="D2452" t="str">
        <f t="shared" si="38"/>
        <v>EMAAR-Pkg#162/163- Marassi6</v>
      </c>
      <c r="E2452">
        <v>8631951.7100000009</v>
      </c>
      <c r="F2452">
        <v>6532694.7794000003</v>
      </c>
      <c r="G2452">
        <v>1807627.83</v>
      </c>
      <c r="H2452">
        <v>8340322.6094000004</v>
      </c>
    </row>
    <row r="2453" spans="1:8" hidden="1" x14ac:dyDescent="0.3">
      <c r="A2453" s="6" t="s">
        <v>3214</v>
      </c>
      <c r="B2453" s="6" t="s">
        <v>3215</v>
      </c>
      <c r="D2453" t="str">
        <f t="shared" si="38"/>
        <v>Mountain View</v>
      </c>
      <c r="E2453">
        <v>101817.9</v>
      </c>
      <c r="F2453">
        <v>20709</v>
      </c>
      <c r="G2453">
        <v>75000</v>
      </c>
      <c r="H2453">
        <v>95709</v>
      </c>
    </row>
    <row r="2454" spans="1:8" hidden="1" x14ac:dyDescent="0.3">
      <c r="A2454" s="6" t="s">
        <v>3216</v>
      </c>
      <c r="B2454" s="6" t="s">
        <v>3217</v>
      </c>
      <c r="D2454" t="str">
        <f t="shared" si="38"/>
        <v>Albatross</v>
      </c>
      <c r="E2454">
        <v>132750</v>
      </c>
      <c r="F2454">
        <v>0</v>
      </c>
      <c r="G2454">
        <v>100000</v>
      </c>
      <c r="H2454">
        <v>100000</v>
      </c>
    </row>
    <row r="2455" spans="1:8" hidden="1" x14ac:dyDescent="0.3">
      <c r="A2455" s="6" t="s">
        <v>3218</v>
      </c>
      <c r="B2455" s="6" t="s">
        <v>3219</v>
      </c>
      <c r="D2455" t="str">
        <f t="shared" si="38"/>
        <v>Marsa Allam</v>
      </c>
      <c r="E2455">
        <v>57351.53</v>
      </c>
      <c r="F2455">
        <v>24807.06</v>
      </c>
      <c r="G2455">
        <v>40000</v>
      </c>
      <c r="H2455">
        <v>64807.06</v>
      </c>
    </row>
    <row r="2456" spans="1:8" hidden="1" x14ac:dyDescent="0.3">
      <c r="A2456" s="6" t="s">
        <v>1243</v>
      </c>
      <c r="B2456" s="6" t="s">
        <v>3220</v>
      </c>
      <c r="D2456" t="str">
        <f t="shared" si="38"/>
        <v>Sodic East</v>
      </c>
      <c r="E2456">
        <v>56863.200000000004</v>
      </c>
      <c r="F2456">
        <v>30430.55</v>
      </c>
      <c r="G2456">
        <v>19902.12</v>
      </c>
      <c r="H2456">
        <v>50332.669999999991</v>
      </c>
    </row>
    <row r="2457" spans="1:8" hidden="1" x14ac:dyDescent="0.3">
      <c r="A2457" s="6" t="s">
        <v>1243</v>
      </c>
      <c r="B2457" s="6" t="s">
        <v>3221</v>
      </c>
      <c r="D2457" t="str">
        <f t="shared" si="38"/>
        <v>Sodic East</v>
      </c>
      <c r="E2457">
        <v>79280.399999999994</v>
      </c>
      <c r="F2457">
        <v>40006.58</v>
      </c>
      <c r="G2457">
        <v>27748.14</v>
      </c>
      <c r="H2457">
        <v>67754.720000000001</v>
      </c>
    </row>
    <row r="2458" spans="1:8" hidden="1" x14ac:dyDescent="0.3">
      <c r="A2458" s="6" t="s">
        <v>895</v>
      </c>
      <c r="B2458" s="6" t="s">
        <v>1684</v>
      </c>
      <c r="D2458" t="str">
        <f t="shared" si="38"/>
        <v>Manshiet Nasser Substation</v>
      </c>
      <c r="E2458">
        <v>820387</v>
      </c>
      <c r="F2458">
        <v>541390.17999999993</v>
      </c>
      <c r="G2458">
        <v>0</v>
      </c>
      <c r="H2458">
        <v>541390.18000000005</v>
      </c>
    </row>
    <row r="2459" spans="1:8" hidden="1" x14ac:dyDescent="0.3">
      <c r="A2459" s="6" t="s">
        <v>722</v>
      </c>
      <c r="B2459" s="6" t="s">
        <v>3222</v>
      </c>
      <c r="C2459" s="6">
        <v>59</v>
      </c>
      <c r="D2459" t="str">
        <f t="shared" si="38"/>
        <v>Marsa Matrouh 500KV59</v>
      </c>
      <c r="E2459">
        <v>3459192.38</v>
      </c>
      <c r="F2459">
        <v>3021609.25</v>
      </c>
      <c r="G2459">
        <v>363215.2</v>
      </c>
      <c r="H2459">
        <v>3384824.45</v>
      </c>
    </row>
    <row r="2460" spans="1:8" hidden="1" x14ac:dyDescent="0.3">
      <c r="A2460" s="6" t="s">
        <v>722</v>
      </c>
      <c r="B2460" s="6" t="s">
        <v>3223</v>
      </c>
      <c r="C2460" s="6">
        <v>56</v>
      </c>
      <c r="D2460" t="str">
        <f t="shared" si="38"/>
        <v>Marsa Matrouh 500KV56</v>
      </c>
      <c r="E2460">
        <v>15166868.57</v>
      </c>
      <c r="F2460">
        <v>13248261.5</v>
      </c>
      <c r="G2460">
        <v>1592521.2</v>
      </c>
      <c r="H2460">
        <v>14840782.699999999</v>
      </c>
    </row>
    <row r="2461" spans="1:8" hidden="1" x14ac:dyDescent="0.3">
      <c r="A2461" s="6" t="s">
        <v>722</v>
      </c>
      <c r="B2461" s="6" t="s">
        <v>3224</v>
      </c>
      <c r="C2461" s="6">
        <v>55</v>
      </c>
      <c r="D2461" t="str">
        <f t="shared" si="38"/>
        <v>Marsa Matrouh 500KV55</v>
      </c>
      <c r="E2461">
        <v>6918384.7599999998</v>
      </c>
      <c r="F2461">
        <v>6043215.5499999998</v>
      </c>
      <c r="G2461">
        <v>726430.4</v>
      </c>
      <c r="H2461">
        <v>6769645.9500000002</v>
      </c>
    </row>
    <row r="2462" spans="1:8" hidden="1" x14ac:dyDescent="0.3">
      <c r="A2462" s="6" t="s">
        <v>754</v>
      </c>
      <c r="B2462" s="6" t="s">
        <v>3225</v>
      </c>
      <c r="C2462" s="6">
        <v>1</v>
      </c>
      <c r="D2462" t="str">
        <f t="shared" si="38"/>
        <v>Ministries Buildings1</v>
      </c>
      <c r="E2462">
        <v>2983013.65</v>
      </c>
      <c r="F2462">
        <v>1782335</v>
      </c>
      <c r="G2462">
        <v>24480</v>
      </c>
      <c r="H2462">
        <v>1806815</v>
      </c>
    </row>
    <row r="2463" spans="1:8" hidden="1" x14ac:dyDescent="0.3">
      <c r="A2463" s="6" t="s">
        <v>820</v>
      </c>
      <c r="B2463" s="6" t="s">
        <v>3226</v>
      </c>
      <c r="C2463" s="6">
        <v>6</v>
      </c>
      <c r="D2463" t="str">
        <f t="shared" si="38"/>
        <v>Canal Regional Control Center6</v>
      </c>
      <c r="E2463">
        <v>10397764.960000001</v>
      </c>
      <c r="F2463">
        <v>5884648.0499999998</v>
      </c>
      <c r="G2463">
        <v>2183530.64</v>
      </c>
      <c r="H2463">
        <v>8068178.6900000004</v>
      </c>
    </row>
    <row r="2464" spans="1:8" hidden="1" x14ac:dyDescent="0.3">
      <c r="A2464" s="6" t="s">
        <v>1247</v>
      </c>
      <c r="B2464" s="6" t="s">
        <v>3227</v>
      </c>
      <c r="D2464" t="str">
        <f t="shared" si="38"/>
        <v>SHATRA 400/132kV SS</v>
      </c>
      <c r="E2464">
        <v>774447.07</v>
      </c>
      <c r="F2464">
        <v>774447.07</v>
      </c>
      <c r="G2464">
        <v>0</v>
      </c>
      <c r="H2464">
        <v>774447.07</v>
      </c>
    </row>
    <row r="2465" spans="1:8" hidden="1" x14ac:dyDescent="0.3">
      <c r="A2465" s="6" t="s">
        <v>1247</v>
      </c>
      <c r="B2465" s="6" t="s">
        <v>3228</v>
      </c>
      <c r="D2465" t="str">
        <f t="shared" si="38"/>
        <v>SHATRA 400/132kV SS</v>
      </c>
      <c r="E2465">
        <v>1133556.1499999999</v>
      </c>
      <c r="F2465">
        <v>1133556.1499999999</v>
      </c>
      <c r="G2465">
        <v>0</v>
      </c>
      <c r="H2465">
        <v>1133556.1499999999</v>
      </c>
    </row>
    <row r="2466" spans="1:8" hidden="1" x14ac:dyDescent="0.3">
      <c r="A2466" s="6" t="s">
        <v>743</v>
      </c>
      <c r="B2466" s="6" t="s">
        <v>3229</v>
      </c>
      <c r="D2466" t="str">
        <f t="shared" si="38"/>
        <v>MOTHANA 400/132kV SS</v>
      </c>
      <c r="E2466">
        <v>138212.12</v>
      </c>
      <c r="F2466">
        <v>138212.12</v>
      </c>
      <c r="G2466">
        <v>0</v>
      </c>
      <c r="H2466">
        <v>138212.12</v>
      </c>
    </row>
    <row r="2467" spans="1:8" hidden="1" x14ac:dyDescent="0.3">
      <c r="A2467" s="6" t="s">
        <v>1247</v>
      </c>
      <c r="B2467" s="6" t="s">
        <v>3230</v>
      </c>
      <c r="D2467" t="str">
        <f t="shared" si="38"/>
        <v>SHATRA 400/132kV SS</v>
      </c>
      <c r="E2467">
        <v>357859.01</v>
      </c>
      <c r="F2467">
        <v>357859.01</v>
      </c>
      <c r="G2467">
        <v>0</v>
      </c>
      <c r="H2467">
        <v>357859.01</v>
      </c>
    </row>
    <row r="2468" spans="1:8" hidden="1" x14ac:dyDescent="0.3">
      <c r="A2468" s="6" t="s">
        <v>741</v>
      </c>
      <c r="B2468" s="6" t="s">
        <v>3231</v>
      </c>
      <c r="D2468" t="str">
        <f t="shared" si="38"/>
        <v>MAYSAN 400/132kV SS</v>
      </c>
      <c r="E2468">
        <v>58865.41</v>
      </c>
      <c r="F2468">
        <v>58865.41</v>
      </c>
      <c r="G2468">
        <v>0</v>
      </c>
      <c r="H2468">
        <v>58865.41</v>
      </c>
    </row>
    <row r="2469" spans="1:8" hidden="1" x14ac:dyDescent="0.3">
      <c r="A2469" s="6" t="s">
        <v>448</v>
      </c>
      <c r="B2469" s="6" t="s">
        <v>3232</v>
      </c>
      <c r="D2469" t="str">
        <f t="shared" si="38"/>
        <v>Cameron EDC</v>
      </c>
      <c r="E2469">
        <v>69576437.450000003</v>
      </c>
      <c r="F2469">
        <v>20872931</v>
      </c>
      <c r="G2469">
        <v>0</v>
      </c>
      <c r="H2469">
        <v>34788218.490000002</v>
      </c>
    </row>
    <row r="2470" spans="1:8" hidden="1" x14ac:dyDescent="0.3">
      <c r="A2470" s="6" t="s">
        <v>1054</v>
      </c>
      <c r="B2470" s="6" t="s">
        <v>3233</v>
      </c>
      <c r="C2470" s="6">
        <v>9</v>
      </c>
      <c r="D2470" t="str">
        <f t="shared" si="38"/>
        <v>Latin Compound - New Alamin9</v>
      </c>
      <c r="E2470">
        <v>392840</v>
      </c>
      <c r="F2470">
        <v>288562.49</v>
      </c>
      <c r="G2470">
        <v>37168.239999999998</v>
      </c>
      <c r="H2470">
        <v>325730.73</v>
      </c>
    </row>
    <row r="2471" spans="1:8" hidden="1" x14ac:dyDescent="0.3">
      <c r="A2471" s="6" t="s">
        <v>3234</v>
      </c>
      <c r="B2471" s="6" t="s">
        <v>3235</v>
      </c>
      <c r="D2471" t="str">
        <f t="shared" si="38"/>
        <v>Ministry Building EPOXY</v>
      </c>
      <c r="E2471">
        <v>10605.04</v>
      </c>
      <c r="F2471">
        <v>9968.74</v>
      </c>
      <c r="G2471">
        <v>0</v>
      </c>
      <c r="H2471">
        <v>9968.74</v>
      </c>
    </row>
    <row r="2472" spans="1:8" hidden="1" x14ac:dyDescent="0.3">
      <c r="A2472" s="6" t="s">
        <v>559</v>
      </c>
      <c r="B2472" s="6" t="s">
        <v>3236</v>
      </c>
      <c r="C2472" s="6">
        <v>1</v>
      </c>
      <c r="D2472" t="str">
        <f t="shared" si="38"/>
        <v>Beni Seuf - 3581</v>
      </c>
      <c r="E2472">
        <v>7234840.5800000001</v>
      </c>
      <c r="F2472">
        <v>5340848.3</v>
      </c>
      <c r="G2472">
        <v>1242856.6499999999</v>
      </c>
      <c r="H2472">
        <v>6583704.9500000002</v>
      </c>
    </row>
    <row r="2473" spans="1:8" hidden="1" x14ac:dyDescent="0.3">
      <c r="A2473" s="6" t="s">
        <v>722</v>
      </c>
      <c r="B2473" s="6" t="s">
        <v>3237</v>
      </c>
      <c r="C2473" s="6">
        <v>74</v>
      </c>
      <c r="D2473" t="str">
        <f t="shared" si="38"/>
        <v>Marsa Matrouh 500KV74</v>
      </c>
      <c r="E2473">
        <v>1233333.33</v>
      </c>
      <c r="F2473">
        <v>1012572.65</v>
      </c>
      <c r="G2473">
        <v>0</v>
      </c>
      <c r="H2473">
        <v>1012572.65</v>
      </c>
    </row>
    <row r="2474" spans="1:8" hidden="1" x14ac:dyDescent="0.3">
      <c r="A2474" s="6" t="s">
        <v>926</v>
      </c>
      <c r="B2474" s="6" t="s">
        <v>3238</v>
      </c>
      <c r="C2474" s="6">
        <v>13</v>
      </c>
      <c r="D2474" t="str">
        <f t="shared" si="38"/>
        <v>HAC CCC JV13</v>
      </c>
      <c r="E2474">
        <v>949947.45</v>
      </c>
      <c r="F2474">
        <v>1150115.8299999998</v>
      </c>
      <c r="G2474">
        <v>0</v>
      </c>
      <c r="H2474">
        <v>592291.96400000004</v>
      </c>
    </row>
    <row r="2475" spans="1:8" hidden="1" x14ac:dyDescent="0.3">
      <c r="A2475" s="6" t="s">
        <v>705</v>
      </c>
      <c r="B2475" s="6" t="s">
        <v>3239</v>
      </c>
      <c r="D2475" t="str">
        <f t="shared" si="38"/>
        <v>Assuit PP  (CP-118)</v>
      </c>
      <c r="E2475">
        <v>2511298.31</v>
      </c>
      <c r="F2475">
        <v>2216220.7599999998</v>
      </c>
      <c r="G2475">
        <v>395529.48</v>
      </c>
      <c r="H2475">
        <v>2611750.2400000002</v>
      </c>
    </row>
    <row r="2476" spans="1:8" hidden="1" x14ac:dyDescent="0.3">
      <c r="A2476" s="6" t="s">
        <v>1243</v>
      </c>
      <c r="B2476" s="6" t="s">
        <v>3240</v>
      </c>
      <c r="D2476" t="str">
        <f t="shared" si="38"/>
        <v>Sodic East</v>
      </c>
      <c r="E2476">
        <v>68304</v>
      </c>
      <c r="F2476">
        <v>33405.25</v>
      </c>
      <c r="G2476">
        <v>23906.400000000001</v>
      </c>
      <c r="H2476">
        <v>57311.65</v>
      </c>
    </row>
    <row r="2477" spans="1:8" hidden="1" x14ac:dyDescent="0.3">
      <c r="A2477" s="6" t="s">
        <v>1266</v>
      </c>
      <c r="B2477" s="6" t="s">
        <v>3241</v>
      </c>
      <c r="C2477" s="6">
        <v>4</v>
      </c>
      <c r="D2477" t="str">
        <f t="shared" si="38"/>
        <v>Angola Emergency fast-track4</v>
      </c>
      <c r="E2477">
        <v>7623762.3400000026</v>
      </c>
      <c r="F2477">
        <v>5866370.9500000002</v>
      </c>
      <c r="G2477">
        <v>0</v>
      </c>
      <c r="H2477">
        <v>5866370.950000002</v>
      </c>
    </row>
    <row r="2478" spans="1:8" hidden="1" x14ac:dyDescent="0.3">
      <c r="A2478" s="6" t="s">
        <v>1323</v>
      </c>
      <c r="B2478" s="6" t="s">
        <v>920</v>
      </c>
      <c r="D2478" t="str">
        <f t="shared" si="38"/>
        <v>Elhegaz</v>
      </c>
      <c r="E2478">
        <v>438410</v>
      </c>
      <c r="F2478">
        <v>-77808.5</v>
      </c>
      <c r="G2478">
        <v>0</v>
      </c>
      <c r="H2478">
        <v>-77808.5</v>
      </c>
    </row>
    <row r="2479" spans="1:8" hidden="1" x14ac:dyDescent="0.3">
      <c r="A2479" s="6" t="s">
        <v>847</v>
      </c>
      <c r="B2479" s="6" t="s">
        <v>3242</v>
      </c>
      <c r="D2479" t="str">
        <f t="shared" si="38"/>
        <v>AWEER POWER STATION 'H' Phase</v>
      </c>
      <c r="E2479">
        <v>1097950</v>
      </c>
      <c r="F2479">
        <v>963756.21</v>
      </c>
      <c r="G2479">
        <v>121994.34600000001</v>
      </c>
      <c r="H2479">
        <v>1085750.5560000001</v>
      </c>
    </row>
    <row r="2480" spans="1:8" hidden="1" x14ac:dyDescent="0.3">
      <c r="A2480" s="6" t="s">
        <v>2676</v>
      </c>
      <c r="B2480" s="6" t="s">
        <v>3243</v>
      </c>
      <c r="D2480" t="str">
        <f t="shared" si="38"/>
        <v>Abu Qir PP (CP-117)</v>
      </c>
      <c r="E2480">
        <v>196748.76</v>
      </c>
      <c r="F2480">
        <v>196748.75999999998</v>
      </c>
      <c r="G2480">
        <v>0</v>
      </c>
      <c r="H2480">
        <v>196748.76</v>
      </c>
    </row>
    <row r="2481" spans="1:8" hidden="1" x14ac:dyDescent="0.3">
      <c r="A2481" s="6" t="s">
        <v>2676</v>
      </c>
      <c r="B2481" s="6" t="s">
        <v>3244</v>
      </c>
      <c r="D2481" t="str">
        <f t="shared" si="38"/>
        <v>Abu Qir PP (CP-117)</v>
      </c>
      <c r="E2481">
        <v>17136.36</v>
      </c>
      <c r="F2481">
        <v>17136.36</v>
      </c>
      <c r="G2481">
        <v>0</v>
      </c>
      <c r="H2481">
        <v>17136.36</v>
      </c>
    </row>
    <row r="2482" spans="1:8" hidden="1" x14ac:dyDescent="0.3">
      <c r="A2482" s="6" t="s">
        <v>622</v>
      </c>
      <c r="B2482" s="6" t="s">
        <v>3245</v>
      </c>
      <c r="D2482" t="str">
        <f t="shared" si="38"/>
        <v>Ghana</v>
      </c>
      <c r="E2482">
        <v>655736.54</v>
      </c>
      <c r="F2482">
        <v>655736.54</v>
      </c>
      <c r="G2482">
        <v>0</v>
      </c>
      <c r="H2482">
        <v>655736.54</v>
      </c>
    </row>
    <row r="2483" spans="1:8" hidden="1" x14ac:dyDescent="0.3">
      <c r="A2483" s="6" t="s">
        <v>1278</v>
      </c>
      <c r="B2483" s="6" t="s">
        <v>3246</v>
      </c>
      <c r="D2483" t="str">
        <f t="shared" si="38"/>
        <v>LAYAN Substation</v>
      </c>
      <c r="E2483">
        <v>132794.44000000009</v>
      </c>
      <c r="F2483">
        <v>224422.62</v>
      </c>
      <c r="G2483">
        <v>0</v>
      </c>
      <c r="H2483">
        <v>112211.31</v>
      </c>
    </row>
    <row r="2484" spans="1:8" hidden="1" x14ac:dyDescent="0.3">
      <c r="A2484" s="6" t="s">
        <v>1278</v>
      </c>
      <c r="B2484" s="6" t="s">
        <v>3247</v>
      </c>
      <c r="D2484" t="str">
        <f t="shared" si="38"/>
        <v>LAYAN Substation</v>
      </c>
      <c r="E2484">
        <v>462317.3055000006</v>
      </c>
      <c r="F2484">
        <v>1562632.52</v>
      </c>
      <c r="G2484">
        <v>0</v>
      </c>
      <c r="H2484">
        <v>390658.13</v>
      </c>
    </row>
    <row r="2485" spans="1:8" hidden="1" x14ac:dyDescent="0.3">
      <c r="A2485" s="6" t="s">
        <v>1278</v>
      </c>
      <c r="B2485" s="6" t="s">
        <v>3248</v>
      </c>
      <c r="D2485" t="str">
        <f t="shared" si="38"/>
        <v>LAYAN Substation</v>
      </c>
      <c r="E2485">
        <v>298927.44</v>
      </c>
      <c r="F2485">
        <v>248109.77000000002</v>
      </c>
      <c r="G2485">
        <v>0</v>
      </c>
      <c r="H2485">
        <v>248109.77</v>
      </c>
    </row>
    <row r="2486" spans="1:8" hidden="1" x14ac:dyDescent="0.3">
      <c r="A2486" s="6" t="s">
        <v>1278</v>
      </c>
      <c r="B2486" s="6" t="s">
        <v>3249</v>
      </c>
      <c r="D2486" t="str">
        <f t="shared" si="38"/>
        <v>LAYAN Substation</v>
      </c>
      <c r="E2486">
        <v>5123619.6599999955</v>
      </c>
      <c r="F2486">
        <v>4252604.32</v>
      </c>
      <c r="G2486">
        <v>0</v>
      </c>
      <c r="H2486">
        <v>4252604.32</v>
      </c>
    </row>
    <row r="2487" spans="1:8" hidden="1" x14ac:dyDescent="0.3">
      <c r="A2487" s="6" t="s">
        <v>1278</v>
      </c>
      <c r="B2487" s="6" t="s">
        <v>3250</v>
      </c>
      <c r="D2487" t="str">
        <f t="shared" si="38"/>
        <v>LAYAN Substation</v>
      </c>
      <c r="E2487">
        <v>385736.25</v>
      </c>
      <c r="F2487">
        <v>651894.26</v>
      </c>
      <c r="G2487">
        <v>0</v>
      </c>
      <c r="H2487">
        <v>325947.13</v>
      </c>
    </row>
    <row r="2488" spans="1:8" hidden="1" x14ac:dyDescent="0.3">
      <c r="A2488" s="6" t="s">
        <v>1147</v>
      </c>
      <c r="B2488" s="6" t="s">
        <v>3251</v>
      </c>
      <c r="D2488" t="str">
        <f t="shared" si="38"/>
        <v>Mahmoudia Additional Scope</v>
      </c>
      <c r="E2488">
        <v>8250000</v>
      </c>
      <c r="F2488">
        <v>8250000</v>
      </c>
      <c r="G2488">
        <v>0</v>
      </c>
      <c r="H2488">
        <v>8250000</v>
      </c>
    </row>
    <row r="2489" spans="1:8" hidden="1" x14ac:dyDescent="0.3">
      <c r="A2489" s="6" t="s">
        <v>1082</v>
      </c>
      <c r="B2489" s="6" t="s">
        <v>1047</v>
      </c>
      <c r="C2489" s="6">
        <v>6</v>
      </c>
      <c r="D2489" t="str">
        <f t="shared" si="38"/>
        <v>Port Saad Industiral zone6</v>
      </c>
      <c r="E2489">
        <v>8614362</v>
      </c>
      <c r="F2489">
        <v>8295630.6099999994</v>
      </c>
      <c r="G2489">
        <v>0</v>
      </c>
      <c r="H2489">
        <v>8295630.6100000003</v>
      </c>
    </row>
    <row r="2490" spans="1:8" hidden="1" x14ac:dyDescent="0.3">
      <c r="A2490" s="6" t="s">
        <v>3252</v>
      </c>
      <c r="B2490" s="6" t="s">
        <v>3253</v>
      </c>
      <c r="D2490" t="str">
        <f t="shared" si="38"/>
        <v>Club House-Sodic Wesset</v>
      </c>
      <c r="E2490">
        <v>117700</v>
      </c>
      <c r="F2490">
        <v>116523</v>
      </c>
      <c r="G2490">
        <v>0</v>
      </c>
      <c r="H2490">
        <v>116523</v>
      </c>
    </row>
    <row r="2491" spans="1:8" hidden="1" x14ac:dyDescent="0.3">
      <c r="A2491" s="6" t="s">
        <v>1320</v>
      </c>
      <c r="B2491" s="6" t="s">
        <v>3254</v>
      </c>
      <c r="C2491" s="6">
        <v>5</v>
      </c>
      <c r="D2491" t="str">
        <f t="shared" si="38"/>
        <v>Oasis Buildings- New Capital5</v>
      </c>
      <c r="E2491">
        <v>620400</v>
      </c>
      <c r="F2491">
        <v>581146.19999999995</v>
      </c>
      <c r="G2491">
        <v>0</v>
      </c>
      <c r="H2491">
        <v>581146.19999999995</v>
      </c>
    </row>
    <row r="2492" spans="1:8" hidden="1" x14ac:dyDescent="0.3">
      <c r="A2492" s="6" t="s">
        <v>1331</v>
      </c>
      <c r="B2492" s="6" t="s">
        <v>3255</v>
      </c>
      <c r="D2492" t="str">
        <f t="shared" si="38"/>
        <v>Ain-Sokhna PP (CP-117)</v>
      </c>
      <c r="E2492">
        <v>23.93</v>
      </c>
      <c r="F2492">
        <v>23.93</v>
      </c>
      <c r="G2492">
        <v>0</v>
      </c>
      <c r="H2492">
        <v>23.93</v>
      </c>
    </row>
    <row r="2493" spans="1:8" hidden="1" x14ac:dyDescent="0.3">
      <c r="A2493" s="6" t="s">
        <v>1247</v>
      </c>
      <c r="B2493" s="6" t="s">
        <v>3256</v>
      </c>
      <c r="D2493" t="str">
        <f t="shared" si="38"/>
        <v>SHATRA 400/132kV SS</v>
      </c>
      <c r="E2493">
        <v>2964376.28</v>
      </c>
      <c r="F2493">
        <v>2964376.2800000003</v>
      </c>
      <c r="G2493">
        <v>0</v>
      </c>
      <c r="H2493">
        <v>2964376.28</v>
      </c>
    </row>
    <row r="2494" spans="1:8" hidden="1" x14ac:dyDescent="0.3">
      <c r="A2494" s="6" t="s">
        <v>795</v>
      </c>
      <c r="B2494" s="6" t="s">
        <v>3257</v>
      </c>
      <c r="C2494" s="6">
        <v>16</v>
      </c>
      <c r="D2494" t="str">
        <f t="shared" si="38"/>
        <v>NUCA R05 - Z0216</v>
      </c>
      <c r="E2494">
        <v>41433707.700000003</v>
      </c>
      <c r="F2494">
        <v>26497123.5</v>
      </c>
      <c r="G2494">
        <v>3364474.8</v>
      </c>
      <c r="H2494">
        <v>29861598.300000001</v>
      </c>
    </row>
    <row r="2495" spans="1:8" hidden="1" x14ac:dyDescent="0.3">
      <c r="A2495" s="6" t="s">
        <v>1254</v>
      </c>
      <c r="B2495" s="6" t="s">
        <v>3258</v>
      </c>
      <c r="D2495" t="str">
        <f t="shared" si="38"/>
        <v>Miscellaneous Projects</v>
      </c>
      <c r="E2495">
        <v>140220</v>
      </c>
      <c r="F2495">
        <v>138990</v>
      </c>
      <c r="G2495">
        <v>0</v>
      </c>
      <c r="H2495">
        <v>158620.79999999999</v>
      </c>
    </row>
    <row r="2496" spans="1:8" hidden="1" x14ac:dyDescent="0.3">
      <c r="A2496" s="6" t="s">
        <v>1300</v>
      </c>
      <c r="B2496" s="6" t="s">
        <v>3259</v>
      </c>
      <c r="D2496" t="str">
        <f t="shared" si="38"/>
        <v>Minis Building(Polyurethane)</v>
      </c>
      <c r="E2496">
        <v>377685.68</v>
      </c>
      <c r="F2496">
        <v>336140.26</v>
      </c>
      <c r="G2496">
        <v>0</v>
      </c>
      <c r="H2496">
        <v>336140.26</v>
      </c>
    </row>
    <row r="2497" spans="1:8" hidden="1" x14ac:dyDescent="0.3">
      <c r="A2497" s="6" t="s">
        <v>1254</v>
      </c>
      <c r="B2497" s="6" t="s">
        <v>3260</v>
      </c>
      <c r="D2497" t="str">
        <f t="shared" si="38"/>
        <v>Miscellaneous Projects</v>
      </c>
      <c r="E2497">
        <v>8384.6200000000008</v>
      </c>
      <c r="F2497">
        <v>9558.4668000000001</v>
      </c>
      <c r="G2497">
        <v>0</v>
      </c>
      <c r="H2497">
        <v>9558.4668000000001</v>
      </c>
    </row>
    <row r="2498" spans="1:8" hidden="1" x14ac:dyDescent="0.3">
      <c r="A2498" s="6" t="s">
        <v>1300</v>
      </c>
      <c r="B2498" s="6" t="s">
        <v>3261</v>
      </c>
      <c r="D2498" t="str">
        <f t="shared" si="38"/>
        <v>Minis Building(Polyurethane)</v>
      </c>
      <c r="E2498">
        <v>331477.68</v>
      </c>
      <c r="F2498">
        <v>295015.14</v>
      </c>
      <c r="G2498">
        <v>0</v>
      </c>
      <c r="H2498">
        <v>295015.14</v>
      </c>
    </row>
    <row r="2499" spans="1:8" hidden="1" x14ac:dyDescent="0.3">
      <c r="A2499" s="6" t="s">
        <v>1300</v>
      </c>
      <c r="B2499" s="6" t="s">
        <v>3262</v>
      </c>
      <c r="D2499" t="str">
        <f t="shared" ref="D2499:D2562" si="39">A2499&amp;C2499</f>
        <v>Minis Building(Polyurethane)</v>
      </c>
      <c r="E2499">
        <v>81421.47</v>
      </c>
      <c r="F2499">
        <v>72465.119999999995</v>
      </c>
      <c r="G2499">
        <v>0</v>
      </c>
      <c r="H2499">
        <v>72465.119999999995</v>
      </c>
    </row>
    <row r="2500" spans="1:8" hidden="1" x14ac:dyDescent="0.3">
      <c r="A2500" s="6" t="s">
        <v>331</v>
      </c>
      <c r="B2500" s="6" t="s">
        <v>3263</v>
      </c>
      <c r="C2500" s="6">
        <v>6</v>
      </c>
      <c r="D2500" t="str">
        <f t="shared" si="39"/>
        <v>DoubleTree Mangroovy ElGouna6</v>
      </c>
      <c r="E2500">
        <v>6170230.6499999994</v>
      </c>
      <c r="F2500">
        <v>8251289.2525000004</v>
      </c>
      <c r="G2500">
        <v>1619685.21</v>
      </c>
      <c r="H2500">
        <v>9870974.4625000004</v>
      </c>
    </row>
    <row r="2501" spans="1:8" hidden="1" x14ac:dyDescent="0.3">
      <c r="A2501" s="6" t="s">
        <v>393</v>
      </c>
      <c r="B2501" s="6" t="s">
        <v>3264</v>
      </c>
      <c r="C2501" s="6">
        <v>5</v>
      </c>
      <c r="D2501" t="str">
        <f t="shared" si="39"/>
        <v>EMAAR-Pkg#162/163- Marassi5</v>
      </c>
      <c r="E2501">
        <v>8006098.5700000003</v>
      </c>
      <c r="F2501">
        <v>6067879.3274999997</v>
      </c>
      <c r="G2501">
        <v>796526.84</v>
      </c>
      <c r="H2501">
        <v>6864406.1675000004</v>
      </c>
    </row>
    <row r="2502" spans="1:8" hidden="1" x14ac:dyDescent="0.3">
      <c r="A2502" s="6" t="s">
        <v>458</v>
      </c>
      <c r="B2502" s="6" t="s">
        <v>3265</v>
      </c>
      <c r="D2502" t="str">
        <f t="shared" si="39"/>
        <v>W Dam PP Phase II (CP-117)</v>
      </c>
      <c r="E2502">
        <v>1136393.79</v>
      </c>
      <c r="F2502">
        <v>1290667.6000000001</v>
      </c>
      <c r="G2502">
        <v>0</v>
      </c>
      <c r="H2502">
        <v>1290667.6000000001</v>
      </c>
    </row>
    <row r="2503" spans="1:8" hidden="1" x14ac:dyDescent="0.3">
      <c r="A2503" s="6" t="s">
        <v>743</v>
      </c>
      <c r="B2503" s="6" t="s">
        <v>3266</v>
      </c>
      <c r="D2503" t="str">
        <f t="shared" si="39"/>
        <v>MOTHANA 400/132kV SS</v>
      </c>
      <c r="E2503">
        <v>1403301.15</v>
      </c>
      <c r="F2503">
        <v>1403301.15</v>
      </c>
      <c r="G2503">
        <v>0</v>
      </c>
      <c r="H2503">
        <v>1403301.15</v>
      </c>
    </row>
    <row r="2504" spans="1:8" hidden="1" x14ac:dyDescent="0.3">
      <c r="A2504" s="6" t="s">
        <v>722</v>
      </c>
      <c r="B2504" s="6" t="s">
        <v>3267</v>
      </c>
      <c r="C2504" s="6">
        <v>31</v>
      </c>
      <c r="D2504" t="str">
        <f t="shared" si="39"/>
        <v>Marsa Matrouh 500KV31</v>
      </c>
      <c r="E2504">
        <v>1466699.73</v>
      </c>
      <c r="F2504">
        <v>1281162.51</v>
      </c>
      <c r="G2504">
        <v>154003.47</v>
      </c>
      <c r="H2504">
        <v>1435165.98</v>
      </c>
    </row>
    <row r="2505" spans="1:8" hidden="1" x14ac:dyDescent="0.3">
      <c r="A2505" s="6" t="s">
        <v>1316</v>
      </c>
      <c r="B2505" s="6" t="s">
        <v>3268</v>
      </c>
      <c r="C2505" s="6">
        <v>1</v>
      </c>
      <c r="D2505" t="str">
        <f t="shared" si="39"/>
        <v>Suez Gulf/S4 - 500KV OHTL1</v>
      </c>
      <c r="E2505">
        <v>43356299.649999999</v>
      </c>
      <c r="F2505">
        <v>35513135.710000001</v>
      </c>
      <c r="G2505">
        <v>4552411.46</v>
      </c>
      <c r="H2505">
        <v>40065547.170000002</v>
      </c>
    </row>
    <row r="2506" spans="1:8" hidden="1" x14ac:dyDescent="0.3">
      <c r="A2506" s="6" t="s">
        <v>1316</v>
      </c>
      <c r="B2506" s="6" t="s">
        <v>3269</v>
      </c>
      <c r="C2506" s="6">
        <v>4</v>
      </c>
      <c r="D2506" t="str">
        <f t="shared" si="39"/>
        <v>Suez Gulf/S4 - 500KV OHTL4</v>
      </c>
      <c r="E2506">
        <v>115225.4</v>
      </c>
      <c r="F2506">
        <v>96789.33</v>
      </c>
      <c r="G2506">
        <v>12098.67</v>
      </c>
      <c r="H2506">
        <v>108888</v>
      </c>
    </row>
    <row r="2507" spans="1:8" hidden="1" x14ac:dyDescent="0.3">
      <c r="A2507" s="6" t="s">
        <v>1699</v>
      </c>
      <c r="B2507" s="6" t="s">
        <v>3270</v>
      </c>
      <c r="C2507" s="6">
        <v>1</v>
      </c>
      <c r="D2507" t="str">
        <f t="shared" si="39"/>
        <v>East Owainat 5 LOTS1</v>
      </c>
      <c r="E2507">
        <v>38222459.479999997</v>
      </c>
      <c r="F2507">
        <v>15652082.109999999</v>
      </c>
      <c r="G2507">
        <v>20066791.219999999</v>
      </c>
      <c r="H2507">
        <v>35718873.329999998</v>
      </c>
    </row>
    <row r="2508" spans="1:8" hidden="1" x14ac:dyDescent="0.3">
      <c r="A2508" s="6" t="s">
        <v>490</v>
      </c>
      <c r="B2508" s="6" t="s">
        <v>3271</v>
      </c>
      <c r="D2508" t="str">
        <f t="shared" si="39"/>
        <v>Barwa 2x60/22 KV S/S</v>
      </c>
      <c r="E2508">
        <v>2683543.96</v>
      </c>
      <c r="F2508">
        <v>1884957.98</v>
      </c>
      <c r="G2508">
        <v>402531.59</v>
      </c>
      <c r="H2508">
        <v>2287489.5699999998</v>
      </c>
    </row>
    <row r="2509" spans="1:8" hidden="1" x14ac:dyDescent="0.3">
      <c r="A2509" s="6" t="s">
        <v>311</v>
      </c>
      <c r="B2509" s="6" t="s">
        <v>3272</v>
      </c>
      <c r="C2509" s="6">
        <v>15</v>
      </c>
      <c r="D2509" t="str">
        <f t="shared" si="39"/>
        <v>DPW Onshore Port &amp; Terminal15</v>
      </c>
      <c r="E2509">
        <v>110730132.45</v>
      </c>
      <c r="F2509">
        <v>81940298.010000005</v>
      </c>
      <c r="G2509">
        <v>16609519.869999999</v>
      </c>
      <c r="H2509">
        <v>98549817.879999995</v>
      </c>
    </row>
    <row r="2510" spans="1:8" hidden="1" x14ac:dyDescent="0.3">
      <c r="A2510" s="6" t="s">
        <v>1247</v>
      </c>
      <c r="B2510" s="6" t="s">
        <v>3273</v>
      </c>
      <c r="D2510" t="str">
        <f t="shared" si="39"/>
        <v>SHATRA 400/132kV SS</v>
      </c>
      <c r="E2510">
        <v>1635918.76</v>
      </c>
      <c r="F2510">
        <v>1635918.7599999998</v>
      </c>
      <c r="G2510">
        <v>0</v>
      </c>
      <c r="H2510">
        <v>1635918.76</v>
      </c>
    </row>
    <row r="2511" spans="1:8" hidden="1" x14ac:dyDescent="0.3">
      <c r="A2511" s="6" t="s">
        <v>847</v>
      </c>
      <c r="B2511" s="6" t="s">
        <v>3274</v>
      </c>
      <c r="C2511" s="6">
        <v>41</v>
      </c>
      <c r="D2511" t="str">
        <f t="shared" si="39"/>
        <v>AWEER POWER STATION 'H' Phase41</v>
      </c>
      <c r="E2511">
        <v>3691844.34</v>
      </c>
      <c r="F2511">
        <v>3650823.84</v>
      </c>
      <c r="G2511">
        <v>0</v>
      </c>
      <c r="H2511">
        <v>3650823.84</v>
      </c>
    </row>
    <row r="2512" spans="1:8" hidden="1" x14ac:dyDescent="0.3">
      <c r="A2512" s="6" t="s">
        <v>847</v>
      </c>
      <c r="B2512" s="6" t="s">
        <v>3275</v>
      </c>
      <c r="C2512" s="6">
        <v>11</v>
      </c>
      <c r="D2512" t="str">
        <f t="shared" si="39"/>
        <v>AWEER POWER STATION 'H' Phase11</v>
      </c>
      <c r="E2512">
        <v>958273.98</v>
      </c>
      <c r="F2512">
        <v>947626.49</v>
      </c>
      <c r="G2512">
        <v>0</v>
      </c>
      <c r="H2512">
        <v>947626.49</v>
      </c>
    </row>
    <row r="2513" spans="1:8" hidden="1" x14ac:dyDescent="0.3">
      <c r="A2513" s="6" t="s">
        <v>3276</v>
      </c>
      <c r="B2513" s="6" t="s">
        <v>3277</v>
      </c>
      <c r="C2513" s="6">
        <v>1</v>
      </c>
      <c r="D2513" t="str">
        <f t="shared" si="39"/>
        <v>Abbas El Akkad Bridge1</v>
      </c>
      <c r="E2513">
        <v>800030</v>
      </c>
      <c r="F2513">
        <v>40001.5</v>
      </c>
      <c r="G2513">
        <v>0</v>
      </c>
      <c r="H2513">
        <v>748428.06</v>
      </c>
    </row>
    <row r="2514" spans="1:8" hidden="1" x14ac:dyDescent="0.3">
      <c r="A2514" s="6" t="s">
        <v>982</v>
      </c>
      <c r="B2514" s="6" t="s">
        <v>3278</v>
      </c>
      <c r="C2514" s="6">
        <v>2</v>
      </c>
      <c r="D2514" t="str">
        <f t="shared" si="39"/>
        <v>Canal Sugar S/s2</v>
      </c>
      <c r="E2514">
        <v>1151235.6499999999</v>
      </c>
      <c r="F2514">
        <v>909476.15</v>
      </c>
      <c r="G2514">
        <v>172685.35</v>
      </c>
      <c r="H2514">
        <v>1082161.5</v>
      </c>
    </row>
    <row r="2515" spans="1:8" hidden="1" x14ac:dyDescent="0.3">
      <c r="A2515" s="6" t="s">
        <v>795</v>
      </c>
      <c r="B2515" s="6" t="s">
        <v>3279</v>
      </c>
      <c r="C2515" s="6">
        <v>1</v>
      </c>
      <c r="D2515" t="str">
        <f t="shared" si="39"/>
        <v>NUCA R05 - Z021</v>
      </c>
      <c r="E2515">
        <v>4034106.35</v>
      </c>
      <c r="F2515">
        <v>3635379.5999999996</v>
      </c>
      <c r="G2515">
        <v>0</v>
      </c>
      <c r="H2515">
        <v>3635379.6</v>
      </c>
    </row>
    <row r="2516" spans="1:8" hidden="1" x14ac:dyDescent="0.3">
      <c r="A2516" s="6" t="s">
        <v>1000</v>
      </c>
      <c r="B2516" s="6" t="s">
        <v>3280</v>
      </c>
      <c r="D2516" t="str">
        <f t="shared" si="39"/>
        <v>4 SS - Technical Service</v>
      </c>
      <c r="E2516">
        <v>98778.12</v>
      </c>
      <c r="F2516">
        <v>98778.12</v>
      </c>
      <c r="G2516">
        <v>0</v>
      </c>
      <c r="H2516">
        <v>98778.12</v>
      </c>
    </row>
    <row r="2517" spans="1:8" hidden="1" x14ac:dyDescent="0.3">
      <c r="A2517" s="6" t="s">
        <v>300</v>
      </c>
      <c r="B2517" s="6" t="s">
        <v>3281</v>
      </c>
      <c r="C2517" s="6">
        <v>7</v>
      </c>
      <c r="D2517" t="str">
        <f t="shared" si="39"/>
        <v>CFC Podium 27</v>
      </c>
      <c r="E2517">
        <v>17879880.109999999</v>
      </c>
      <c r="F2517">
        <v>19510039.82</v>
      </c>
      <c r="G2517">
        <v>3717893.63</v>
      </c>
      <c r="H2517">
        <v>23227933.449999999</v>
      </c>
    </row>
    <row r="2518" spans="1:8" hidden="1" x14ac:dyDescent="0.3">
      <c r="A2518" s="6" t="s">
        <v>741</v>
      </c>
      <c r="B2518" s="6" t="s">
        <v>3282</v>
      </c>
      <c r="D2518" t="str">
        <f t="shared" si="39"/>
        <v>MAYSAN 400/132kV SS</v>
      </c>
      <c r="E2518">
        <v>844928.25</v>
      </c>
      <c r="F2518">
        <v>844928.24999999988</v>
      </c>
      <c r="G2518">
        <v>0</v>
      </c>
      <c r="H2518">
        <v>844928.25</v>
      </c>
    </row>
    <row r="2519" spans="1:8" hidden="1" x14ac:dyDescent="0.3">
      <c r="A2519" s="6" t="s">
        <v>743</v>
      </c>
      <c r="B2519" s="6" t="s">
        <v>3283</v>
      </c>
      <c r="D2519" t="str">
        <f t="shared" si="39"/>
        <v>MOTHANA 400/132kV SS</v>
      </c>
      <c r="E2519">
        <v>1427199.69</v>
      </c>
      <c r="F2519">
        <v>1427199.6899999997</v>
      </c>
      <c r="G2519">
        <v>0</v>
      </c>
      <c r="H2519">
        <v>1427199.69</v>
      </c>
    </row>
    <row r="2520" spans="1:8" hidden="1" x14ac:dyDescent="0.3">
      <c r="A2520" s="6" t="s">
        <v>3284</v>
      </c>
      <c r="B2520" s="6" t="s">
        <v>3285</v>
      </c>
      <c r="D2520" t="str">
        <f t="shared" si="39"/>
        <v>Banha PP (CP-118)</v>
      </c>
      <c r="E2520">
        <v>255420</v>
      </c>
      <c r="F2520">
        <v>577249.19999999995</v>
      </c>
      <c r="G2520">
        <v>0</v>
      </c>
      <c r="H2520">
        <v>288624.59999999998</v>
      </c>
    </row>
    <row r="2521" spans="1:8" hidden="1" x14ac:dyDescent="0.3">
      <c r="A2521" s="6" t="s">
        <v>847</v>
      </c>
      <c r="B2521" s="6" t="s">
        <v>3286</v>
      </c>
      <c r="C2521" s="6">
        <v>53</v>
      </c>
      <c r="D2521" t="str">
        <f t="shared" si="39"/>
        <v>AWEER POWER STATION 'H' Phase53</v>
      </c>
      <c r="E2521">
        <v>188611.15</v>
      </c>
      <c r="F2521">
        <v>181276.28</v>
      </c>
      <c r="G2521">
        <v>0</v>
      </c>
      <c r="H2521">
        <v>181276.28</v>
      </c>
    </row>
    <row r="2522" spans="1:8" hidden="1" x14ac:dyDescent="0.3">
      <c r="A2522" s="6" t="s">
        <v>847</v>
      </c>
      <c r="B2522" s="6" t="s">
        <v>3287</v>
      </c>
      <c r="C2522" s="6">
        <v>7</v>
      </c>
      <c r="D2522" t="str">
        <f t="shared" si="39"/>
        <v>AWEER POWER STATION 'H' Phase7</v>
      </c>
      <c r="E2522">
        <v>389235.05</v>
      </c>
      <c r="F2522">
        <v>384829.22</v>
      </c>
      <c r="G2522">
        <v>0</v>
      </c>
      <c r="H2522">
        <v>384829.22</v>
      </c>
    </row>
    <row r="2523" spans="1:8" hidden="1" x14ac:dyDescent="0.3">
      <c r="A2523" s="6" t="s">
        <v>381</v>
      </c>
      <c r="B2523" s="6" t="s">
        <v>3288</v>
      </c>
      <c r="C2523" s="6">
        <v>5</v>
      </c>
      <c r="D2523" t="str">
        <f t="shared" si="39"/>
        <v>ESU Ph2-Enabling &amp; Struc5</v>
      </c>
      <c r="E2523">
        <v>53567992</v>
      </c>
      <c r="F2523">
        <v>64006362.739999995</v>
      </c>
      <c r="G2523">
        <v>16799844.199999999</v>
      </c>
      <c r="H2523">
        <v>80806206.939999998</v>
      </c>
    </row>
    <row r="2524" spans="1:8" hidden="1" x14ac:dyDescent="0.3">
      <c r="A2524" s="6" t="s">
        <v>1300</v>
      </c>
      <c r="B2524" s="6" t="s">
        <v>3289</v>
      </c>
      <c r="C2524" s="6">
        <v>12</v>
      </c>
      <c r="D2524" t="str">
        <f t="shared" si="39"/>
        <v>Minis Building(Polyurethane)12</v>
      </c>
      <c r="E2524">
        <v>364117.38</v>
      </c>
      <c r="F2524">
        <v>322084.46999999997</v>
      </c>
      <c r="G2524">
        <v>0</v>
      </c>
      <c r="H2524">
        <v>322084.46999999997</v>
      </c>
    </row>
    <row r="2525" spans="1:8" hidden="1" x14ac:dyDescent="0.3">
      <c r="A2525" s="6" t="s">
        <v>3290</v>
      </c>
      <c r="B2525" s="6" t="s">
        <v>2699</v>
      </c>
      <c r="D2525" t="str">
        <f t="shared" si="39"/>
        <v>Tanzania hydropower Project</v>
      </c>
      <c r="E2525">
        <v>1202958.1100000001</v>
      </c>
      <c r="F2525">
        <v>946870.06</v>
      </c>
      <c r="G2525">
        <v>0</v>
      </c>
      <c r="H2525">
        <v>946870.06</v>
      </c>
    </row>
    <row r="2526" spans="1:8" hidden="1" x14ac:dyDescent="0.3">
      <c r="A2526" s="6" t="s">
        <v>420</v>
      </c>
      <c r="B2526" s="6" t="s">
        <v>3291</v>
      </c>
      <c r="C2526" s="6">
        <v>14</v>
      </c>
      <c r="D2526" t="str">
        <f t="shared" si="39"/>
        <v>EDNC Retail &amp; Offices Civil14</v>
      </c>
      <c r="E2526">
        <v>24418089.969999999</v>
      </c>
      <c r="F2526">
        <v>17859899.478500001</v>
      </c>
      <c r="G2526">
        <v>2751415.45</v>
      </c>
      <c r="H2526">
        <v>20611314.9285</v>
      </c>
    </row>
    <row r="2527" spans="1:8" hidden="1" x14ac:dyDescent="0.3">
      <c r="A2527" s="6" t="s">
        <v>847</v>
      </c>
      <c r="B2527" s="6" t="s">
        <v>3292</v>
      </c>
      <c r="C2527" s="6">
        <v>48</v>
      </c>
      <c r="D2527" t="str">
        <f t="shared" si="39"/>
        <v>AWEER POWER STATION 'H' Phase48</v>
      </c>
      <c r="E2527">
        <v>3161126.03</v>
      </c>
      <c r="F2527">
        <v>3126002.41</v>
      </c>
      <c r="G2527">
        <v>0</v>
      </c>
      <c r="H2527">
        <v>3126002.41</v>
      </c>
    </row>
    <row r="2528" spans="1:8" hidden="1" x14ac:dyDescent="0.3">
      <c r="A2528" s="6" t="s">
        <v>847</v>
      </c>
      <c r="B2528" s="6" t="s">
        <v>3293</v>
      </c>
      <c r="C2528" s="6">
        <v>14</v>
      </c>
      <c r="D2528" t="str">
        <f t="shared" si="39"/>
        <v>AWEER POWER STATION 'H' Phase14</v>
      </c>
      <c r="E2528">
        <v>958273.98</v>
      </c>
      <c r="F2528">
        <v>947626.49</v>
      </c>
      <c r="G2528">
        <v>0</v>
      </c>
      <c r="H2528">
        <v>947626.49</v>
      </c>
    </row>
    <row r="2529" spans="1:8" hidden="1" x14ac:dyDescent="0.3">
      <c r="A2529" s="6" t="s">
        <v>982</v>
      </c>
      <c r="B2529" s="6" t="s">
        <v>3294</v>
      </c>
      <c r="C2529" s="6">
        <v>8</v>
      </c>
      <c r="D2529" t="str">
        <f t="shared" si="39"/>
        <v>Canal Sugar S/s8</v>
      </c>
      <c r="E2529">
        <v>7381102.0599999996</v>
      </c>
      <c r="F2529">
        <v>5831070.6200000001</v>
      </c>
      <c r="G2529">
        <v>1107165.31</v>
      </c>
      <c r="H2529">
        <v>6938235.9299999997</v>
      </c>
    </row>
    <row r="2530" spans="1:8" hidden="1" x14ac:dyDescent="0.3">
      <c r="A2530" s="6" t="s">
        <v>1163</v>
      </c>
      <c r="B2530" s="6" t="s">
        <v>3295</v>
      </c>
      <c r="C2530" s="6">
        <v>5</v>
      </c>
      <c r="D2530" t="str">
        <f t="shared" si="39"/>
        <v>Benban 3/ Toshka 2 LOT 45</v>
      </c>
      <c r="E2530">
        <v>8982538.3900000006</v>
      </c>
      <c r="F2530">
        <v>6925535.9500000002</v>
      </c>
      <c r="G2530">
        <v>943166.53</v>
      </c>
      <c r="H2530">
        <v>7868702.4800000004</v>
      </c>
    </row>
    <row r="2531" spans="1:8" hidden="1" x14ac:dyDescent="0.3">
      <c r="A2531" s="6" t="s">
        <v>1163</v>
      </c>
      <c r="B2531" s="6" t="s">
        <v>3296</v>
      </c>
      <c r="C2531" s="6">
        <v>11</v>
      </c>
      <c r="D2531" t="str">
        <f t="shared" si="39"/>
        <v>Benban 3/ Toshka 2 LOT 411</v>
      </c>
      <c r="E2531">
        <v>3523015.64</v>
      </c>
      <c r="F2531">
        <v>2892398.98</v>
      </c>
      <c r="G2531">
        <v>369916.64</v>
      </c>
      <c r="H2531">
        <v>3262315.62</v>
      </c>
    </row>
    <row r="2532" spans="1:8" hidden="1" x14ac:dyDescent="0.3">
      <c r="A2532" s="6" t="s">
        <v>622</v>
      </c>
      <c r="B2532" s="6" t="s">
        <v>3297</v>
      </c>
      <c r="D2532" t="str">
        <f t="shared" si="39"/>
        <v>Ghana</v>
      </c>
      <c r="E2532">
        <v>588194.61</v>
      </c>
      <c r="F2532">
        <v>588207.78</v>
      </c>
      <c r="G2532">
        <v>0</v>
      </c>
      <c r="H2532">
        <v>588207.78</v>
      </c>
    </row>
    <row r="2533" spans="1:8" hidden="1" x14ac:dyDescent="0.3">
      <c r="A2533" s="6" t="s">
        <v>1350</v>
      </c>
      <c r="B2533" s="6" t="s">
        <v>3298</v>
      </c>
      <c r="D2533" t="str">
        <f t="shared" si="39"/>
        <v>Racecores 3092-16 132KV C</v>
      </c>
      <c r="E2533">
        <v>347388.20999999979</v>
      </c>
      <c r="F2533">
        <v>1441661.1</v>
      </c>
      <c r="G2533">
        <v>0</v>
      </c>
      <c r="H2533">
        <v>288332.21999999997</v>
      </c>
    </row>
    <row r="2534" spans="1:8" hidden="1" x14ac:dyDescent="0.3">
      <c r="A2534" s="6" t="s">
        <v>1350</v>
      </c>
      <c r="B2534" s="6" t="s">
        <v>3299</v>
      </c>
      <c r="D2534" t="str">
        <f t="shared" si="39"/>
        <v>Racecores 3092-16 132KV C</v>
      </c>
      <c r="E2534">
        <v>419038.53875000001</v>
      </c>
      <c r="F2534">
        <v>1416350.2627599998</v>
      </c>
      <c r="G2534">
        <v>0</v>
      </c>
      <c r="H2534">
        <v>354087.56569000002</v>
      </c>
    </row>
    <row r="2535" spans="1:8" hidden="1" x14ac:dyDescent="0.3">
      <c r="A2535" s="6" t="s">
        <v>1086</v>
      </c>
      <c r="B2535" s="6" t="s">
        <v>3300</v>
      </c>
      <c r="C2535" s="6">
        <v>7</v>
      </c>
      <c r="D2535" t="str">
        <f t="shared" si="39"/>
        <v>33KV Canal Farm Grid7</v>
      </c>
      <c r="E2535">
        <v>1120160.06</v>
      </c>
      <c r="F2535">
        <v>884926.44000000006</v>
      </c>
      <c r="G2535">
        <v>168024.01</v>
      </c>
      <c r="H2535">
        <v>1052950.45</v>
      </c>
    </row>
    <row r="2536" spans="1:8" hidden="1" x14ac:dyDescent="0.3">
      <c r="A2536" s="6" t="s">
        <v>795</v>
      </c>
      <c r="B2536" s="6" t="s">
        <v>3301</v>
      </c>
      <c r="C2536" s="6">
        <v>46</v>
      </c>
      <c r="D2536" t="str">
        <f t="shared" si="39"/>
        <v>NUCA R05 - Z0246</v>
      </c>
      <c r="E2536">
        <v>28054197.43</v>
      </c>
      <c r="F2536">
        <v>22413765.210000001</v>
      </c>
      <c r="G2536">
        <v>2996461.96</v>
      </c>
      <c r="H2536">
        <v>25410227.170000002</v>
      </c>
    </row>
    <row r="2537" spans="1:8" hidden="1" x14ac:dyDescent="0.3">
      <c r="A2537" s="6" t="s">
        <v>795</v>
      </c>
      <c r="B2537" s="6" t="s">
        <v>3302</v>
      </c>
      <c r="C2537" s="6">
        <v>19</v>
      </c>
      <c r="D2537" t="str">
        <f t="shared" si="39"/>
        <v>NUCA R05 - Z0219</v>
      </c>
      <c r="E2537">
        <v>40013957.350000001</v>
      </c>
      <c r="F2537">
        <v>36068788.780000001</v>
      </c>
      <c r="G2537">
        <v>4689061.0999999996</v>
      </c>
      <c r="H2537">
        <v>40757849.880000003</v>
      </c>
    </row>
    <row r="2538" spans="1:8" hidden="1" x14ac:dyDescent="0.3">
      <c r="A2538" s="6" t="s">
        <v>820</v>
      </c>
      <c r="B2538" s="6" t="s">
        <v>3303</v>
      </c>
      <c r="C2538" s="6">
        <v>7</v>
      </c>
      <c r="D2538" t="str">
        <f t="shared" si="39"/>
        <v>Canal Regional Control Center7</v>
      </c>
      <c r="E2538">
        <v>6051819.8300000001</v>
      </c>
      <c r="F2538">
        <v>3425301.4</v>
      </c>
      <c r="G2538">
        <v>1270882.1599999999</v>
      </c>
      <c r="H2538">
        <v>4696183.5599999996</v>
      </c>
    </row>
    <row r="2539" spans="1:8" hidden="1" x14ac:dyDescent="0.3">
      <c r="A2539" s="6" t="s">
        <v>300</v>
      </c>
      <c r="B2539" s="6" t="s">
        <v>3304</v>
      </c>
      <c r="C2539" s="6">
        <v>9</v>
      </c>
      <c r="D2539" t="str">
        <f t="shared" si="39"/>
        <v>CFC Podium 29</v>
      </c>
      <c r="E2539">
        <v>29660400.780000001</v>
      </c>
      <c r="F2539">
        <v>24499896.088500001</v>
      </c>
      <c r="G2539">
        <v>4666027.79</v>
      </c>
      <c r="H2539">
        <v>29165923.8785</v>
      </c>
    </row>
    <row r="2540" spans="1:8" hidden="1" x14ac:dyDescent="0.3">
      <c r="A2540" s="6" t="s">
        <v>2948</v>
      </c>
      <c r="B2540" s="6" t="s">
        <v>3305</v>
      </c>
      <c r="C2540" s="6">
        <v>1</v>
      </c>
      <c r="D2540" t="str">
        <f t="shared" si="39"/>
        <v>Baron Fence1</v>
      </c>
      <c r="E2540">
        <v>9980627.2400000002</v>
      </c>
      <c r="F2540">
        <v>5993105</v>
      </c>
      <c r="G2540">
        <v>2554967.35</v>
      </c>
      <c r="H2540">
        <v>8548072.3499999996</v>
      </c>
    </row>
    <row r="2541" spans="1:8" hidden="1" x14ac:dyDescent="0.3">
      <c r="A2541" s="6" t="s">
        <v>1475</v>
      </c>
      <c r="B2541" s="6" t="s">
        <v>3306</v>
      </c>
      <c r="C2541" s="6">
        <v>1</v>
      </c>
      <c r="D2541" t="str">
        <f t="shared" si="39"/>
        <v>Azab Tex Factory1</v>
      </c>
      <c r="E2541">
        <v>620350</v>
      </c>
      <c r="F2541">
        <v>620350</v>
      </c>
      <c r="G2541">
        <v>0</v>
      </c>
      <c r="H2541">
        <v>620350</v>
      </c>
    </row>
    <row r="2542" spans="1:8" hidden="1" x14ac:dyDescent="0.3">
      <c r="A2542" s="6" t="s">
        <v>1043</v>
      </c>
      <c r="B2542" s="6" t="s">
        <v>3307</v>
      </c>
      <c r="D2542" t="str">
        <f t="shared" si="39"/>
        <v>Zambia Project</v>
      </c>
      <c r="E2542">
        <v>363025.44</v>
      </c>
      <c r="F2542">
        <v>326685.27</v>
      </c>
      <c r="G2542">
        <v>0</v>
      </c>
      <c r="H2542">
        <v>326685.27</v>
      </c>
    </row>
    <row r="2543" spans="1:8" hidden="1" x14ac:dyDescent="0.3">
      <c r="A2543" s="6" t="s">
        <v>1077</v>
      </c>
      <c r="B2543" s="6" t="s">
        <v>3308</v>
      </c>
      <c r="C2543" s="6">
        <v>3</v>
      </c>
      <c r="D2543" t="str">
        <f t="shared" si="39"/>
        <v>Marsa Alam/ Bernes LOT2 OHTL3</v>
      </c>
      <c r="E2543">
        <v>73253186.659999996</v>
      </c>
      <c r="F2543">
        <v>60140851.039999999</v>
      </c>
      <c r="G2543">
        <v>7691585.5</v>
      </c>
      <c r="H2543">
        <v>67832436.540000007</v>
      </c>
    </row>
    <row r="2544" spans="1:8" hidden="1" x14ac:dyDescent="0.3">
      <c r="A2544" s="6" t="s">
        <v>1473</v>
      </c>
      <c r="B2544" s="6" t="s">
        <v>3309</v>
      </c>
      <c r="C2544" s="6">
        <v>15</v>
      </c>
      <c r="D2544" t="str">
        <f t="shared" si="39"/>
        <v>Taval Sarai 5215</v>
      </c>
      <c r="E2544">
        <v>505176.7</v>
      </c>
      <c r="F2544">
        <v>381064.01999999996</v>
      </c>
      <c r="G2544">
        <v>0</v>
      </c>
      <c r="H2544">
        <v>381064.02</v>
      </c>
    </row>
    <row r="2545" spans="1:8" hidden="1" x14ac:dyDescent="0.3">
      <c r="A2545" s="6" t="s">
        <v>1473</v>
      </c>
      <c r="B2545" s="6" t="s">
        <v>3310</v>
      </c>
      <c r="C2545" s="6">
        <v>2</v>
      </c>
      <c r="D2545" t="str">
        <f t="shared" si="39"/>
        <v>Taval Sarai 522</v>
      </c>
      <c r="E2545">
        <v>125198.7</v>
      </c>
      <c r="F2545">
        <v>98529.87</v>
      </c>
      <c r="G2545">
        <v>0</v>
      </c>
      <c r="H2545">
        <v>98529.87</v>
      </c>
    </row>
    <row r="2546" spans="1:8" hidden="1" x14ac:dyDescent="0.3">
      <c r="A2546" s="6" t="s">
        <v>895</v>
      </c>
      <c r="B2546" s="6" t="s">
        <v>3311</v>
      </c>
      <c r="D2546" t="str">
        <f t="shared" si="39"/>
        <v>Manshiet Nasser Substation</v>
      </c>
      <c r="E2546">
        <v>4538.92</v>
      </c>
      <c r="F2546">
        <v>4061.14</v>
      </c>
      <c r="G2546">
        <v>716.67</v>
      </c>
      <c r="H2546">
        <v>4777.8100000000004</v>
      </c>
    </row>
    <row r="2547" spans="1:8" hidden="1" x14ac:dyDescent="0.3">
      <c r="A2547" s="6" t="s">
        <v>895</v>
      </c>
      <c r="B2547" s="6" t="s">
        <v>3312</v>
      </c>
      <c r="D2547" t="str">
        <f t="shared" si="39"/>
        <v>Manshiet Nasser Substation</v>
      </c>
      <c r="E2547">
        <v>919</v>
      </c>
      <c r="F2547">
        <v>919</v>
      </c>
      <c r="G2547">
        <v>0</v>
      </c>
      <c r="H2547">
        <v>919</v>
      </c>
    </row>
    <row r="2548" spans="1:8" hidden="1" x14ac:dyDescent="0.3">
      <c r="A2548" s="6" t="s">
        <v>722</v>
      </c>
      <c r="B2548" s="6" t="s">
        <v>3313</v>
      </c>
      <c r="C2548" s="6">
        <v>24</v>
      </c>
      <c r="D2548" t="str">
        <f t="shared" si="39"/>
        <v>Marsa Matrouh 500KV24</v>
      </c>
      <c r="E2548">
        <v>298146.74</v>
      </c>
      <c r="F2548">
        <v>214744.02</v>
      </c>
      <c r="G2548">
        <v>0</v>
      </c>
      <c r="H2548">
        <v>214744.02</v>
      </c>
    </row>
    <row r="2549" spans="1:8" hidden="1" x14ac:dyDescent="0.3">
      <c r="A2549" s="6" t="s">
        <v>1326</v>
      </c>
      <c r="B2549" s="6" t="s">
        <v>3314</v>
      </c>
      <c r="C2549" s="6">
        <v>7</v>
      </c>
      <c r="D2549" t="str">
        <f t="shared" si="39"/>
        <v>Ministries A17-A187</v>
      </c>
      <c r="E2549">
        <v>544424</v>
      </c>
      <c r="F2549">
        <v>460854.92</v>
      </c>
      <c r="G2549">
        <v>0</v>
      </c>
      <c r="H2549">
        <v>460854.92</v>
      </c>
    </row>
    <row r="2550" spans="1:8" hidden="1" x14ac:dyDescent="0.3">
      <c r="A2550" s="6" t="s">
        <v>1300</v>
      </c>
      <c r="B2550" s="6" t="s">
        <v>3315</v>
      </c>
      <c r="C2550" s="6">
        <v>15</v>
      </c>
      <c r="D2550" t="str">
        <f t="shared" si="39"/>
        <v>Minis Building(Polyurethane)15</v>
      </c>
      <c r="E2550">
        <v>19944.02</v>
      </c>
      <c r="F2550">
        <v>17210.18</v>
      </c>
      <c r="G2550">
        <v>0</v>
      </c>
      <c r="H2550">
        <v>17210.18</v>
      </c>
    </row>
    <row r="2551" spans="1:8" hidden="1" x14ac:dyDescent="0.3">
      <c r="A2551" s="6" t="s">
        <v>795</v>
      </c>
      <c r="B2551" s="6" t="s">
        <v>3316</v>
      </c>
      <c r="C2551" s="6">
        <v>5</v>
      </c>
      <c r="D2551" t="str">
        <f t="shared" si="39"/>
        <v>NUCA R05 - Z025</v>
      </c>
      <c r="E2551">
        <v>14871150.800000003</v>
      </c>
      <c r="F2551">
        <v>11695928.75</v>
      </c>
      <c r="G2551">
        <v>1576171.85</v>
      </c>
      <c r="H2551">
        <v>13272100.6</v>
      </c>
    </row>
    <row r="2552" spans="1:8" hidden="1" x14ac:dyDescent="0.3">
      <c r="A2552" s="6" t="s">
        <v>9</v>
      </c>
      <c r="B2552" s="6" t="s">
        <v>3317</v>
      </c>
      <c r="C2552" s="6">
        <v>12</v>
      </c>
      <c r="D2552" t="str">
        <f t="shared" si="39"/>
        <v>Royal City12</v>
      </c>
      <c r="E2552">
        <v>8940988.5800000001</v>
      </c>
      <c r="F2552">
        <v>6296298.659</v>
      </c>
      <c r="G2552">
        <v>1702855.61</v>
      </c>
      <c r="H2552">
        <v>7999154.2690000003</v>
      </c>
    </row>
    <row r="2553" spans="1:8" hidden="1" x14ac:dyDescent="0.3">
      <c r="A2553" s="6" t="s">
        <v>1396</v>
      </c>
      <c r="B2553" s="6" t="s">
        <v>3318</v>
      </c>
      <c r="C2553" s="6">
        <v>38</v>
      </c>
      <c r="D2553" t="str">
        <f t="shared" si="39"/>
        <v>Cairo-Alex Railway38</v>
      </c>
      <c r="E2553">
        <v>11333077.140000001</v>
      </c>
      <c r="F2553">
        <v>7840424.0199999996</v>
      </c>
      <c r="G2553">
        <v>1189973.1000000001</v>
      </c>
      <c r="H2553">
        <v>9030397.1199999992</v>
      </c>
    </row>
    <row r="2554" spans="1:8" hidden="1" x14ac:dyDescent="0.3">
      <c r="A2554" s="6" t="s">
        <v>1396</v>
      </c>
      <c r="B2554" s="6" t="s">
        <v>3319</v>
      </c>
      <c r="C2554" s="6">
        <v>37</v>
      </c>
      <c r="D2554" t="str">
        <f t="shared" si="39"/>
        <v>Cairo-Alex Railway37</v>
      </c>
      <c r="E2554">
        <v>5830965.71</v>
      </c>
      <c r="F2554">
        <v>4049206.83</v>
      </c>
      <c r="G2554">
        <v>612251.4</v>
      </c>
      <c r="H2554">
        <v>4661458.2300000004</v>
      </c>
    </row>
    <row r="2555" spans="1:8" hidden="1" x14ac:dyDescent="0.3">
      <c r="A2555" s="6" t="s">
        <v>1396</v>
      </c>
      <c r="B2555" s="6" t="s">
        <v>3320</v>
      </c>
      <c r="C2555" s="6">
        <v>29</v>
      </c>
      <c r="D2555" t="str">
        <f t="shared" si="39"/>
        <v>Cairo-Alex Railway29</v>
      </c>
      <c r="E2555">
        <v>56978233.600000001</v>
      </c>
      <c r="F2555">
        <v>4175868.4</v>
      </c>
      <c r="G2555">
        <v>40982714.530000001</v>
      </c>
      <c r="H2555">
        <v>45158582.93</v>
      </c>
    </row>
    <row r="2556" spans="1:8" hidden="1" x14ac:dyDescent="0.3">
      <c r="A2556" s="6" t="s">
        <v>1396</v>
      </c>
      <c r="B2556" s="6" t="s">
        <v>3321</v>
      </c>
      <c r="C2556" s="6">
        <v>24</v>
      </c>
      <c r="D2556" t="str">
        <f t="shared" si="39"/>
        <v>Cairo-Alex Railway24</v>
      </c>
      <c r="E2556">
        <v>36781433.5</v>
      </c>
      <c r="F2556">
        <v>25544306.650000002</v>
      </c>
      <c r="G2556">
        <v>3862050.52</v>
      </c>
      <c r="H2556">
        <v>29406357.170000002</v>
      </c>
    </row>
    <row r="2557" spans="1:8" hidden="1" x14ac:dyDescent="0.3">
      <c r="A2557" s="6" t="s">
        <v>1396</v>
      </c>
      <c r="B2557" s="6" t="s">
        <v>3322</v>
      </c>
      <c r="C2557" s="6">
        <v>11</v>
      </c>
      <c r="D2557" t="str">
        <f t="shared" si="39"/>
        <v>Cairo-Alex Railway11</v>
      </c>
      <c r="E2557">
        <v>22566567.800000001</v>
      </c>
      <c r="F2557">
        <v>15058027.949999999</v>
      </c>
      <c r="G2557">
        <v>2369489.65</v>
      </c>
      <c r="H2557">
        <v>17427517.600000001</v>
      </c>
    </row>
    <row r="2558" spans="1:8" hidden="1" x14ac:dyDescent="0.3">
      <c r="A2558" s="6" t="s">
        <v>1396</v>
      </c>
      <c r="B2558" s="6" t="s">
        <v>3323</v>
      </c>
      <c r="C2558" s="6">
        <v>3</v>
      </c>
      <c r="D2558" t="str">
        <f t="shared" si="39"/>
        <v>Cairo-Alex Railway3</v>
      </c>
      <c r="E2558">
        <v>5582157.6399999997</v>
      </c>
      <c r="F2558">
        <v>3953758.5600000005</v>
      </c>
      <c r="G2558">
        <v>558215.76</v>
      </c>
      <c r="H2558">
        <v>4511974.32</v>
      </c>
    </row>
    <row r="2559" spans="1:8" hidden="1" x14ac:dyDescent="0.3">
      <c r="A2559" s="6" t="s">
        <v>1405</v>
      </c>
      <c r="B2559" s="6" t="s">
        <v>3324</v>
      </c>
      <c r="D2559" t="str">
        <f t="shared" si="39"/>
        <v>Racecores 3092-17 132KV E</v>
      </c>
      <c r="E2559">
        <v>257643.77000230001</v>
      </c>
      <c r="F2559">
        <v>213844.3285</v>
      </c>
      <c r="G2559">
        <v>0</v>
      </c>
      <c r="H2559">
        <v>213844.32849999997</v>
      </c>
    </row>
    <row r="2560" spans="1:8" hidden="1" x14ac:dyDescent="0.3">
      <c r="A2560" s="6" t="s">
        <v>1405</v>
      </c>
      <c r="B2560" s="6" t="s">
        <v>3325</v>
      </c>
      <c r="D2560" t="str">
        <f t="shared" si="39"/>
        <v>Racecores 3092-17 132KV E</v>
      </c>
      <c r="E2560">
        <v>2768749.499998936</v>
      </c>
      <c r="F2560">
        <v>4596124.1800000006</v>
      </c>
      <c r="G2560">
        <v>0</v>
      </c>
      <c r="H2560">
        <v>2298062.09</v>
      </c>
    </row>
    <row r="2561" spans="1:8" hidden="1" x14ac:dyDescent="0.3">
      <c r="A2561" s="6" t="s">
        <v>746</v>
      </c>
      <c r="B2561" s="6" t="s">
        <v>3326</v>
      </c>
      <c r="D2561" t="str">
        <f t="shared" si="39"/>
        <v>SHAT Al ARAB 400/132kV SS</v>
      </c>
      <c r="E2561">
        <v>1811715.34</v>
      </c>
      <c r="F2561">
        <v>1811715.34</v>
      </c>
      <c r="G2561">
        <v>0</v>
      </c>
      <c r="H2561">
        <v>1811715.34</v>
      </c>
    </row>
    <row r="2562" spans="1:8" hidden="1" x14ac:dyDescent="0.3">
      <c r="A2562" s="6" t="s">
        <v>743</v>
      </c>
      <c r="B2562" s="6" t="s">
        <v>3327</v>
      </c>
      <c r="D2562" t="str">
        <f t="shared" si="39"/>
        <v>MOTHANA 400/132kV SS</v>
      </c>
      <c r="E2562">
        <v>16614.189999999999</v>
      </c>
      <c r="F2562">
        <v>16614.189999999999</v>
      </c>
      <c r="G2562">
        <v>0</v>
      </c>
      <c r="H2562">
        <v>16614.189999999999</v>
      </c>
    </row>
    <row r="2563" spans="1:8" hidden="1" x14ac:dyDescent="0.3">
      <c r="A2563" s="6" t="s">
        <v>348</v>
      </c>
      <c r="B2563" s="6" t="s">
        <v>3328</v>
      </c>
      <c r="C2563" s="6">
        <v>3</v>
      </c>
      <c r="D2563" t="str">
        <f t="shared" ref="D2563:D2626" si="40">A2563&amp;C2563</f>
        <v>Lekela 250MW Wind Farm3</v>
      </c>
      <c r="E2563">
        <v>2093986.78</v>
      </c>
      <c r="F2563">
        <v>1758948.889</v>
      </c>
      <c r="G2563">
        <v>418797.36</v>
      </c>
      <c r="H2563">
        <v>2177746.2489999998</v>
      </c>
    </row>
    <row r="2564" spans="1:8" hidden="1" x14ac:dyDescent="0.3">
      <c r="A2564" s="6" t="s">
        <v>348</v>
      </c>
      <c r="B2564" s="6" t="s">
        <v>3329</v>
      </c>
      <c r="C2564" s="6">
        <v>2</v>
      </c>
      <c r="D2564" t="str">
        <f t="shared" si="40"/>
        <v>Lekela 250MW Wind Farm2</v>
      </c>
      <c r="E2564">
        <v>1271271.54</v>
      </c>
      <c r="F2564">
        <v>1067868.0870000001</v>
      </c>
      <c r="G2564">
        <v>254254.31</v>
      </c>
      <c r="H2564">
        <v>1322122.3970000001</v>
      </c>
    </row>
    <row r="2565" spans="1:8" hidden="1" x14ac:dyDescent="0.3">
      <c r="A2565" s="6" t="s">
        <v>2626</v>
      </c>
      <c r="B2565" s="6" t="s">
        <v>1083</v>
      </c>
      <c r="C2565" s="6">
        <v>1</v>
      </c>
      <c r="D2565" t="str">
        <f t="shared" si="40"/>
        <v>Masr ELgedeeda1</v>
      </c>
      <c r="E2565">
        <v>1396750</v>
      </c>
      <c r="F2565">
        <v>1338784.5</v>
      </c>
      <c r="G2565">
        <v>0</v>
      </c>
      <c r="H2565">
        <v>1338784.5</v>
      </c>
    </row>
    <row r="2566" spans="1:8" hidden="1" x14ac:dyDescent="0.3">
      <c r="A2566" s="6" t="s">
        <v>795</v>
      </c>
      <c r="B2566" s="6" t="s">
        <v>3330</v>
      </c>
      <c r="C2566" s="6">
        <v>21</v>
      </c>
      <c r="D2566" t="str">
        <f t="shared" si="40"/>
        <v>NUCA R05 - Z0221</v>
      </c>
      <c r="E2566">
        <v>36906800.170000002</v>
      </c>
      <c r="F2566">
        <v>23661440.899999999</v>
      </c>
      <c r="G2566">
        <v>3033508.46</v>
      </c>
      <c r="H2566">
        <v>26694949.359999999</v>
      </c>
    </row>
    <row r="2567" spans="1:8" hidden="1" x14ac:dyDescent="0.3">
      <c r="A2567" s="6" t="s">
        <v>311</v>
      </c>
      <c r="B2567" s="6" t="s">
        <v>3331</v>
      </c>
      <c r="C2567" s="6">
        <v>20</v>
      </c>
      <c r="D2567" t="str">
        <f t="shared" si="40"/>
        <v>DPW Onshore Port &amp; Terminal20</v>
      </c>
      <c r="E2567">
        <v>42996289.460000001</v>
      </c>
      <c r="F2567">
        <v>31817254.199999999</v>
      </c>
      <c r="G2567">
        <v>6449443.4199999999</v>
      </c>
      <c r="H2567">
        <v>38266697.619999997</v>
      </c>
    </row>
    <row r="2568" spans="1:8" hidden="1" x14ac:dyDescent="0.3">
      <c r="A2568" s="6" t="s">
        <v>3332</v>
      </c>
      <c r="B2568" s="6" t="s">
        <v>1047</v>
      </c>
      <c r="C2568" s="6">
        <v>6</v>
      </c>
      <c r="D2568" t="str">
        <f t="shared" si="40"/>
        <v>LRT - El Shorouk Bridge6</v>
      </c>
      <c r="E2568">
        <v>1069480</v>
      </c>
      <c r="F2568">
        <v>789999.57</v>
      </c>
      <c r="G2568">
        <v>0</v>
      </c>
      <c r="H2568">
        <v>789999.57</v>
      </c>
    </row>
    <row r="2569" spans="1:8" hidden="1" x14ac:dyDescent="0.3">
      <c r="A2569" s="6" t="s">
        <v>754</v>
      </c>
      <c r="B2569" s="6" t="s">
        <v>3333</v>
      </c>
      <c r="C2569" s="6">
        <v>2</v>
      </c>
      <c r="D2569" t="str">
        <f t="shared" si="40"/>
        <v>Ministries Buildings2</v>
      </c>
      <c r="E2569">
        <v>11312307.26</v>
      </c>
      <c r="F2569">
        <v>3367547</v>
      </c>
      <c r="G2569">
        <v>6841403.8499999996</v>
      </c>
      <c r="H2569">
        <v>10208950.85</v>
      </c>
    </row>
    <row r="2570" spans="1:8" hidden="1" x14ac:dyDescent="0.3">
      <c r="A2570" s="6" t="s">
        <v>371</v>
      </c>
      <c r="B2570" s="6" t="s">
        <v>3334</v>
      </c>
      <c r="C2570" s="6">
        <v>37</v>
      </c>
      <c r="D2570" t="str">
        <f t="shared" si="40"/>
        <v>ORA ZED - Ph 01B - Pkgs A&amp;D37</v>
      </c>
      <c r="E2570">
        <v>29089779.620000001</v>
      </c>
      <c r="F2570">
        <v>23554316.100000001</v>
      </c>
      <c r="G2570">
        <v>3046679.76</v>
      </c>
      <c r="H2570">
        <v>26600995.859999999</v>
      </c>
    </row>
    <row r="2571" spans="1:8" hidden="1" x14ac:dyDescent="0.3">
      <c r="A2571" s="6" t="s">
        <v>371</v>
      </c>
      <c r="B2571" s="6" t="s">
        <v>3335</v>
      </c>
      <c r="C2571" s="6">
        <v>28</v>
      </c>
      <c r="D2571" t="str">
        <f t="shared" si="40"/>
        <v>ORA ZED - Ph 01B - Pkgs A&amp;D28</v>
      </c>
      <c r="E2571">
        <v>22847215.739999998</v>
      </c>
      <c r="F2571">
        <v>8905384.6976999994</v>
      </c>
      <c r="G2571">
        <v>12391645.050000001</v>
      </c>
      <c r="H2571">
        <v>21297029.747699998</v>
      </c>
    </row>
    <row r="2572" spans="1:8" hidden="1" x14ac:dyDescent="0.3">
      <c r="A2572" s="6" t="s">
        <v>371</v>
      </c>
      <c r="B2572" s="6" t="s">
        <v>3336</v>
      </c>
      <c r="C2572" s="6">
        <v>5</v>
      </c>
      <c r="D2572" t="str">
        <f t="shared" si="40"/>
        <v>ORA ZED - Ph 01B - Pkgs A&amp;D5</v>
      </c>
      <c r="E2572">
        <v>41442903.700000003</v>
      </c>
      <c r="F2572">
        <v>33310478.504999999</v>
      </c>
      <c r="G2572">
        <v>3965163.77</v>
      </c>
      <c r="H2572">
        <v>37275642.274999999</v>
      </c>
    </row>
    <row r="2573" spans="1:8" hidden="1" x14ac:dyDescent="0.3">
      <c r="A2573" s="6" t="s">
        <v>432</v>
      </c>
      <c r="B2573" s="6" t="s">
        <v>3337</v>
      </c>
      <c r="D2573" t="str">
        <f t="shared" si="40"/>
        <v>EMAAR-PKG#62-UPTOWN</v>
      </c>
      <c r="E2573">
        <v>2727129.53</v>
      </c>
      <c r="F2573">
        <v>1778643.79</v>
      </c>
      <c r="G2573">
        <v>1001134.12</v>
      </c>
      <c r="H2573">
        <v>2779777.91</v>
      </c>
    </row>
    <row r="2574" spans="1:8" hidden="1" x14ac:dyDescent="0.3">
      <c r="A2574" s="6" t="s">
        <v>674</v>
      </c>
      <c r="B2574" s="6" t="s">
        <v>3338</v>
      </c>
      <c r="C2574" s="6">
        <v>10</v>
      </c>
      <c r="D2574" t="str">
        <f t="shared" si="40"/>
        <v>El Mostakbal City Project10</v>
      </c>
      <c r="E2574">
        <v>12115411.800000003</v>
      </c>
      <c r="F2574">
        <v>10055791.790000001</v>
      </c>
      <c r="G2574">
        <v>2544236.48</v>
      </c>
      <c r="H2574">
        <v>12600028.270000001</v>
      </c>
    </row>
    <row r="2575" spans="1:8" hidden="1" x14ac:dyDescent="0.3">
      <c r="A2575" s="6" t="s">
        <v>1334</v>
      </c>
      <c r="B2575" s="6" t="s">
        <v>3339</v>
      </c>
      <c r="D2575" t="str">
        <f t="shared" si="40"/>
        <v>Mohamed Ali Palace</v>
      </c>
      <c r="E2575">
        <v>190809</v>
      </c>
      <c r="F2575">
        <v>160279.56</v>
      </c>
      <c r="G2575">
        <v>0</v>
      </c>
      <c r="H2575">
        <v>160279.56</v>
      </c>
    </row>
    <row r="2576" spans="1:8" hidden="1" x14ac:dyDescent="0.3">
      <c r="A2576" s="6" t="s">
        <v>1278</v>
      </c>
      <c r="B2576" s="6" t="s">
        <v>3340</v>
      </c>
      <c r="D2576" t="str">
        <f t="shared" si="40"/>
        <v>LAYAN Substation</v>
      </c>
      <c r="E2576">
        <v>164273.80499999999</v>
      </c>
      <c r="F2576">
        <v>272694.52</v>
      </c>
      <c r="G2576">
        <v>0</v>
      </c>
      <c r="H2576">
        <v>136347.26</v>
      </c>
    </row>
    <row r="2577" spans="1:8" hidden="1" x14ac:dyDescent="0.3">
      <c r="A2577" s="6" t="s">
        <v>1163</v>
      </c>
      <c r="B2577" s="6" t="s">
        <v>3341</v>
      </c>
      <c r="C2577" s="6">
        <v>9</v>
      </c>
      <c r="D2577" t="str">
        <f t="shared" si="40"/>
        <v>Benban 3/ Toshka 2 LOT 49</v>
      </c>
      <c r="E2577">
        <v>100778929.40000002</v>
      </c>
      <c r="F2577">
        <v>82739503.400000006</v>
      </c>
      <c r="G2577">
        <v>10581787.59</v>
      </c>
      <c r="H2577">
        <v>93321290.989999995</v>
      </c>
    </row>
    <row r="2578" spans="1:8" hidden="1" x14ac:dyDescent="0.3">
      <c r="A2578" s="6" t="s">
        <v>746</v>
      </c>
      <c r="B2578" s="6" t="s">
        <v>3342</v>
      </c>
      <c r="D2578" t="str">
        <f t="shared" si="40"/>
        <v>SHAT Al ARAB 400/132kV SS</v>
      </c>
      <c r="E2578">
        <v>460337.36</v>
      </c>
      <c r="F2578">
        <v>460337.36</v>
      </c>
      <c r="G2578">
        <v>0</v>
      </c>
      <c r="H2578">
        <v>460337.36</v>
      </c>
    </row>
    <row r="2579" spans="1:8" hidden="1" x14ac:dyDescent="0.3">
      <c r="A2579" s="6" t="s">
        <v>1247</v>
      </c>
      <c r="B2579" s="6" t="s">
        <v>3343</v>
      </c>
      <c r="D2579" t="str">
        <f t="shared" si="40"/>
        <v>SHATRA 400/132kV SS</v>
      </c>
      <c r="E2579">
        <v>306893.5</v>
      </c>
      <c r="F2579">
        <v>306893.5</v>
      </c>
      <c r="G2579">
        <v>0</v>
      </c>
      <c r="H2579">
        <v>306893.5</v>
      </c>
    </row>
    <row r="2580" spans="1:8" hidden="1" x14ac:dyDescent="0.3">
      <c r="A2580" s="6" t="s">
        <v>741</v>
      </c>
      <c r="B2580" s="6" t="s">
        <v>3344</v>
      </c>
      <c r="D2580" t="str">
        <f t="shared" si="40"/>
        <v>MAYSAN 400/132kV SS</v>
      </c>
      <c r="E2580">
        <v>1210817.3500000001</v>
      </c>
      <c r="F2580">
        <v>1210817.3500000001</v>
      </c>
      <c r="G2580">
        <v>0</v>
      </c>
      <c r="H2580">
        <v>1210817.3500000001</v>
      </c>
    </row>
    <row r="2581" spans="1:8" hidden="1" x14ac:dyDescent="0.3">
      <c r="A2581" s="6" t="s">
        <v>754</v>
      </c>
      <c r="B2581" s="6" t="s">
        <v>3345</v>
      </c>
      <c r="C2581" s="6">
        <v>5</v>
      </c>
      <c r="D2581" t="str">
        <f t="shared" si="40"/>
        <v>Ministries Buildings5</v>
      </c>
      <c r="E2581">
        <v>17481409.920000002</v>
      </c>
      <c r="F2581">
        <v>5853780</v>
      </c>
      <c r="G2581">
        <v>8873907.5</v>
      </c>
      <c r="H2581">
        <v>14727687.5</v>
      </c>
    </row>
    <row r="2582" spans="1:8" hidden="1" x14ac:dyDescent="0.3">
      <c r="A2582" s="6" t="s">
        <v>300</v>
      </c>
      <c r="B2582" s="6" t="s">
        <v>3346</v>
      </c>
      <c r="C2582" s="6">
        <v>12</v>
      </c>
      <c r="D2582" t="str">
        <f t="shared" si="40"/>
        <v>CFC Podium 212</v>
      </c>
      <c r="E2582">
        <v>34817130.719999999</v>
      </c>
      <c r="F2582">
        <v>29691195.015999999</v>
      </c>
      <c r="G2582">
        <v>4416272.34</v>
      </c>
      <c r="H2582">
        <v>34107467.355999999</v>
      </c>
    </row>
    <row r="2583" spans="1:8" hidden="1" x14ac:dyDescent="0.3">
      <c r="A2583" s="6" t="s">
        <v>1502</v>
      </c>
      <c r="B2583" s="6" t="s">
        <v>3347</v>
      </c>
      <c r="D2583" t="str">
        <f t="shared" si="40"/>
        <v>Koning Food V2 - LP-08-20</v>
      </c>
      <c r="E2583">
        <v>2642.98</v>
      </c>
      <c r="F2583">
        <v>3013</v>
      </c>
      <c r="G2583">
        <v>0</v>
      </c>
      <c r="H2583">
        <v>3013</v>
      </c>
    </row>
    <row r="2584" spans="1:8" hidden="1" x14ac:dyDescent="0.3">
      <c r="A2584" s="6" t="s">
        <v>381</v>
      </c>
      <c r="B2584" s="6" t="s">
        <v>3348</v>
      </c>
      <c r="C2584" s="6">
        <v>10</v>
      </c>
      <c r="D2584" t="str">
        <f t="shared" si="40"/>
        <v>ESU Ph2-Enabling &amp; Struc10</v>
      </c>
      <c r="E2584">
        <v>5068271.5199999996</v>
      </c>
      <c r="F2584">
        <v>10675697.425999999</v>
      </c>
      <c r="G2584">
        <v>0</v>
      </c>
      <c r="H2584">
        <v>10675697.426000001</v>
      </c>
    </row>
    <row r="2585" spans="1:8" hidden="1" x14ac:dyDescent="0.3">
      <c r="A2585" s="6" t="s">
        <v>387</v>
      </c>
      <c r="B2585" s="6" t="s">
        <v>3349</v>
      </c>
      <c r="D2585" t="str">
        <f t="shared" si="40"/>
        <v>EMAAR-PKG117- MARASSI</v>
      </c>
      <c r="E2585">
        <v>1638134.38</v>
      </c>
      <c r="F2585">
        <v>2354224.5932</v>
      </c>
      <c r="G2585">
        <v>0</v>
      </c>
      <c r="H2585">
        <v>2354224.5932</v>
      </c>
    </row>
    <row r="2586" spans="1:8" hidden="1" x14ac:dyDescent="0.3">
      <c r="A2586" s="6" t="s">
        <v>1202</v>
      </c>
      <c r="B2586" s="6" t="s">
        <v>3350</v>
      </c>
      <c r="C2586" s="6">
        <v>15</v>
      </c>
      <c r="D2586" t="str">
        <f t="shared" si="40"/>
        <v>Toshka GIS 500 kV15</v>
      </c>
      <c r="E2586">
        <v>46601.9</v>
      </c>
      <c r="F2586">
        <v>26327.599999999999</v>
      </c>
      <c r="G2586">
        <v>12233</v>
      </c>
      <c r="H2586">
        <v>38560.6</v>
      </c>
    </row>
    <row r="2587" spans="1:8" hidden="1" x14ac:dyDescent="0.3">
      <c r="A2587" s="6" t="s">
        <v>1163</v>
      </c>
      <c r="B2587" s="6" t="s">
        <v>3351</v>
      </c>
      <c r="C2587" s="6">
        <v>13</v>
      </c>
      <c r="D2587" t="str">
        <f t="shared" si="40"/>
        <v>Benban 3/ Toshka 2 LOT 413</v>
      </c>
      <c r="E2587">
        <v>116650.71</v>
      </c>
      <c r="F2587">
        <v>91407.17</v>
      </c>
      <c r="G2587">
        <v>12248.33</v>
      </c>
      <c r="H2587">
        <v>103655.5</v>
      </c>
    </row>
    <row r="2588" spans="1:8" hidden="1" x14ac:dyDescent="0.3">
      <c r="A2588" s="6" t="s">
        <v>741</v>
      </c>
      <c r="B2588" s="6" t="s">
        <v>3352</v>
      </c>
      <c r="D2588" t="str">
        <f t="shared" si="40"/>
        <v>MAYSAN 400/132kV SS</v>
      </c>
      <c r="E2588">
        <v>5337437.4400000004</v>
      </c>
      <c r="F2588">
        <v>5337437.4400000004</v>
      </c>
      <c r="G2588">
        <v>0</v>
      </c>
      <c r="H2588">
        <v>5337437.4400000004</v>
      </c>
    </row>
    <row r="2589" spans="1:8" hidden="1" x14ac:dyDescent="0.3">
      <c r="A2589" s="6" t="s">
        <v>1453</v>
      </c>
      <c r="B2589" s="6" t="s">
        <v>3353</v>
      </c>
      <c r="C2589" s="6">
        <v>3</v>
      </c>
      <c r="D2589" t="str">
        <f t="shared" si="40"/>
        <v>Toshka-04  GIS Substation3</v>
      </c>
      <c r="E2589">
        <v>101550754.44</v>
      </c>
      <c r="F2589">
        <v>84489796.659999996</v>
      </c>
      <c r="G2589">
        <v>10662829.220000001</v>
      </c>
      <c r="H2589">
        <v>95152625.879999995</v>
      </c>
    </row>
    <row r="2590" spans="1:8" hidden="1" x14ac:dyDescent="0.3">
      <c r="A2590" s="6" t="s">
        <v>1202</v>
      </c>
      <c r="B2590" s="6" t="s">
        <v>3354</v>
      </c>
      <c r="C2590" s="6">
        <v>19</v>
      </c>
      <c r="D2590" t="str">
        <f t="shared" si="40"/>
        <v>Toshka GIS 500 kV19</v>
      </c>
      <c r="E2590">
        <v>3133454.2900000005</v>
      </c>
      <c r="F2590">
        <v>1973556.2000000002</v>
      </c>
      <c r="G2590">
        <v>822531.75</v>
      </c>
      <c r="H2590">
        <v>2796087.95</v>
      </c>
    </row>
    <row r="2591" spans="1:8" hidden="1" x14ac:dyDescent="0.3">
      <c r="A2591" s="6" t="s">
        <v>1289</v>
      </c>
      <c r="B2591" s="6" t="s">
        <v>3355</v>
      </c>
      <c r="C2591" s="6">
        <v>13</v>
      </c>
      <c r="D2591" t="str">
        <f t="shared" si="40"/>
        <v>R513</v>
      </c>
      <c r="E2591">
        <v>1482000</v>
      </c>
      <c r="F2591">
        <v>297408.51</v>
      </c>
      <c r="G2591">
        <v>0</v>
      </c>
      <c r="H2591">
        <v>1368455.9</v>
      </c>
    </row>
    <row r="2592" spans="1:8" hidden="1" x14ac:dyDescent="0.3">
      <c r="A2592" s="6" t="s">
        <v>1254</v>
      </c>
      <c r="B2592" s="6" t="s">
        <v>3356</v>
      </c>
      <c r="D2592" t="str">
        <f t="shared" si="40"/>
        <v>Miscellaneous Projects</v>
      </c>
      <c r="E2592">
        <v>132158.79999999999</v>
      </c>
      <c r="F2592">
        <v>150661.03200000001</v>
      </c>
      <c r="G2592">
        <v>0</v>
      </c>
      <c r="H2592">
        <v>150661.03200000001</v>
      </c>
    </row>
    <row r="2593" spans="1:8" hidden="1" x14ac:dyDescent="0.3">
      <c r="A2593" s="6" t="s">
        <v>1377</v>
      </c>
      <c r="B2593" s="6" t="s">
        <v>3357</v>
      </c>
      <c r="C2593" s="6">
        <v>3</v>
      </c>
      <c r="D2593" t="str">
        <f t="shared" si="40"/>
        <v>Mivida3</v>
      </c>
      <c r="E2593">
        <v>212130</v>
      </c>
      <c r="F2593">
        <v>210008.7</v>
      </c>
      <c r="G2593">
        <v>0</v>
      </c>
      <c r="H2593">
        <v>210008.69999999998</v>
      </c>
    </row>
    <row r="2594" spans="1:8" hidden="1" x14ac:dyDescent="0.3">
      <c r="A2594" s="6" t="s">
        <v>1473</v>
      </c>
      <c r="B2594" s="6" t="s">
        <v>3358</v>
      </c>
      <c r="C2594" s="6">
        <v>3</v>
      </c>
      <c r="D2594" t="str">
        <f t="shared" si="40"/>
        <v>Taval Sarai 523</v>
      </c>
      <c r="E2594">
        <v>158874.5</v>
      </c>
      <c r="F2594">
        <v>114823.68000000001</v>
      </c>
      <c r="G2594">
        <v>0</v>
      </c>
      <c r="H2594">
        <v>114823.67999999999</v>
      </c>
    </row>
    <row r="2595" spans="1:8" hidden="1" x14ac:dyDescent="0.3">
      <c r="A2595" s="6" t="s">
        <v>982</v>
      </c>
      <c r="B2595" s="6" t="s">
        <v>3359</v>
      </c>
      <c r="C2595" s="6">
        <v>3</v>
      </c>
      <c r="D2595" t="str">
        <f t="shared" si="40"/>
        <v>Canal Sugar S/s3</v>
      </c>
      <c r="E2595">
        <v>4812648.74</v>
      </c>
      <c r="F2595">
        <v>3801992.5100000002</v>
      </c>
      <c r="G2595">
        <v>721897.31</v>
      </c>
      <c r="H2595">
        <v>4523889.82</v>
      </c>
    </row>
    <row r="2596" spans="1:8" hidden="1" x14ac:dyDescent="0.3">
      <c r="A2596" s="6" t="s">
        <v>3360</v>
      </c>
      <c r="B2596" s="6" t="s">
        <v>3361</v>
      </c>
      <c r="C2596" s="6">
        <v>1</v>
      </c>
      <c r="D2596" t="str">
        <f t="shared" si="40"/>
        <v>ElMarg1</v>
      </c>
      <c r="E2596">
        <v>1093100</v>
      </c>
      <c r="F2596">
        <v>1000000</v>
      </c>
      <c r="G2596">
        <v>0</v>
      </c>
      <c r="H2596">
        <v>1082169</v>
      </c>
    </row>
    <row r="2597" spans="1:8" hidden="1" x14ac:dyDescent="0.3">
      <c r="A2597" s="6" t="s">
        <v>657</v>
      </c>
      <c r="B2597" s="6" t="s">
        <v>3362</v>
      </c>
      <c r="D2597" t="str">
        <f t="shared" si="40"/>
        <v>Bani Suef Old Substation</v>
      </c>
      <c r="E2597">
        <v>2627278.35</v>
      </c>
      <c r="F2597">
        <v>3467007.05</v>
      </c>
      <c r="G2597">
        <v>0</v>
      </c>
      <c r="H2597">
        <v>3467007.05</v>
      </c>
    </row>
    <row r="2598" spans="1:8" hidden="1" x14ac:dyDescent="0.3">
      <c r="A2598" s="6" t="s">
        <v>381</v>
      </c>
      <c r="B2598" s="6" t="s">
        <v>3363</v>
      </c>
      <c r="C2598" s="6">
        <v>11</v>
      </c>
      <c r="D2598" t="str">
        <f t="shared" si="40"/>
        <v>ESU Ph2-Enabling &amp; Struc11</v>
      </c>
      <c r="E2598">
        <v>24045616.100000001</v>
      </c>
      <c r="F2598">
        <v>13851401.630000001</v>
      </c>
      <c r="G2598">
        <v>5913881.4000000004</v>
      </c>
      <c r="H2598">
        <v>19765283.030000001</v>
      </c>
    </row>
    <row r="2599" spans="1:8" hidden="1" x14ac:dyDescent="0.3">
      <c r="A2599" s="6" t="s">
        <v>342</v>
      </c>
      <c r="B2599" s="6" t="s">
        <v>3364</v>
      </c>
      <c r="C2599" s="6">
        <v>31</v>
      </c>
      <c r="D2599" t="str">
        <f t="shared" si="40"/>
        <v>Kattameya Creeks31</v>
      </c>
      <c r="E2599">
        <v>49290024.520000003</v>
      </c>
      <c r="F2599">
        <v>37106226</v>
      </c>
      <c r="G2599">
        <v>14155399.33</v>
      </c>
      <c r="H2599">
        <v>51261625.329999998</v>
      </c>
    </row>
    <row r="2600" spans="1:8" hidden="1" x14ac:dyDescent="0.3">
      <c r="A2600" s="6" t="s">
        <v>342</v>
      </c>
      <c r="B2600" s="6" t="s">
        <v>3365</v>
      </c>
      <c r="C2600" s="6">
        <v>23</v>
      </c>
      <c r="D2600" t="str">
        <f t="shared" si="40"/>
        <v>Kattameya Creeks23</v>
      </c>
      <c r="E2600">
        <v>30664402.09</v>
      </c>
      <c r="F2600">
        <v>29834733.064499997</v>
      </c>
      <c r="G2600">
        <v>2056245.11</v>
      </c>
      <c r="H2600">
        <v>31890978.1745</v>
      </c>
    </row>
    <row r="2601" spans="1:8" hidden="1" x14ac:dyDescent="0.3">
      <c r="A2601" s="6" t="s">
        <v>342</v>
      </c>
      <c r="B2601" s="6" t="s">
        <v>3366</v>
      </c>
      <c r="C2601" s="6">
        <v>16</v>
      </c>
      <c r="D2601" t="str">
        <f t="shared" si="40"/>
        <v>Kattameya Creeks16</v>
      </c>
      <c r="E2601">
        <v>47021445.380000003</v>
      </c>
      <c r="F2601">
        <v>44583744.004500002</v>
      </c>
      <c r="G2601">
        <v>4305908.79</v>
      </c>
      <c r="H2601">
        <v>48889652.794500001</v>
      </c>
    </row>
    <row r="2602" spans="1:8" hidden="1" x14ac:dyDescent="0.3">
      <c r="A2602" s="6" t="s">
        <v>342</v>
      </c>
      <c r="B2602" s="6" t="s">
        <v>3367</v>
      </c>
      <c r="C2602" s="6">
        <v>12</v>
      </c>
      <c r="D2602" t="str">
        <f t="shared" si="40"/>
        <v>Kattameya Creeks12</v>
      </c>
      <c r="E2602">
        <v>39536093.609999999</v>
      </c>
      <c r="F2602">
        <v>36461301.530500002</v>
      </c>
      <c r="G2602">
        <v>4638525.82</v>
      </c>
      <c r="H2602">
        <v>41099827.350500003</v>
      </c>
    </row>
    <row r="2603" spans="1:8" hidden="1" x14ac:dyDescent="0.3">
      <c r="A2603" s="6" t="s">
        <v>342</v>
      </c>
      <c r="B2603" s="6" t="s">
        <v>3368</v>
      </c>
      <c r="C2603" s="6">
        <v>10</v>
      </c>
      <c r="D2603" t="str">
        <f t="shared" si="40"/>
        <v>Kattameya Creeks10</v>
      </c>
      <c r="E2603">
        <v>38757548.530000001</v>
      </c>
      <c r="F2603">
        <v>36159161.936499998</v>
      </c>
      <c r="G2603">
        <v>4136038.53</v>
      </c>
      <c r="H2603">
        <v>40295200.466499999</v>
      </c>
    </row>
    <row r="2604" spans="1:8" hidden="1" x14ac:dyDescent="0.3">
      <c r="A2604" s="6" t="s">
        <v>1122</v>
      </c>
      <c r="B2604" s="6" t="s">
        <v>3369</v>
      </c>
      <c r="C2604" s="6">
        <v>12</v>
      </c>
      <c r="D2604" t="str">
        <f t="shared" si="40"/>
        <v>El Katameya Mall12</v>
      </c>
      <c r="E2604">
        <v>85400</v>
      </c>
      <c r="F2604">
        <v>51371.74</v>
      </c>
      <c r="G2604">
        <v>0</v>
      </c>
      <c r="H2604">
        <v>51371.74</v>
      </c>
    </row>
    <row r="2605" spans="1:8" hidden="1" x14ac:dyDescent="0.3">
      <c r="A2605" s="6" t="s">
        <v>1054</v>
      </c>
      <c r="B2605" s="6" t="s">
        <v>3370</v>
      </c>
      <c r="C2605" s="6">
        <v>27</v>
      </c>
      <c r="D2605" t="str">
        <f t="shared" si="40"/>
        <v>Latin Compound - New Alamin27</v>
      </c>
      <c r="E2605">
        <v>288078</v>
      </c>
      <c r="F2605">
        <v>244722.16</v>
      </c>
      <c r="G2605">
        <v>0</v>
      </c>
      <c r="H2605">
        <v>244722.16</v>
      </c>
    </row>
    <row r="2606" spans="1:8" hidden="1" x14ac:dyDescent="0.3">
      <c r="A2606" s="6" t="s">
        <v>516</v>
      </c>
      <c r="B2606" s="6" t="s">
        <v>3371</v>
      </c>
      <c r="C2606" s="6">
        <v>2</v>
      </c>
      <c r="D2606" t="str">
        <f t="shared" si="40"/>
        <v>Ismailiya East Substation2</v>
      </c>
      <c r="E2606">
        <v>191389.5</v>
      </c>
      <c r="F2606">
        <v>170338</v>
      </c>
      <c r="G2606">
        <v>0</v>
      </c>
      <c r="H2606">
        <v>170338</v>
      </c>
    </row>
    <row r="2607" spans="1:8" hidden="1" x14ac:dyDescent="0.3">
      <c r="A2607" s="6" t="s">
        <v>516</v>
      </c>
      <c r="B2607" s="6" t="s">
        <v>3372</v>
      </c>
      <c r="C2607" s="6">
        <v>25</v>
      </c>
      <c r="D2607" t="str">
        <f t="shared" si="40"/>
        <v>Ismailiya East Substation25</v>
      </c>
      <c r="E2607">
        <v>294276</v>
      </c>
      <c r="F2607">
        <v>261905.64</v>
      </c>
      <c r="G2607">
        <v>0</v>
      </c>
      <c r="H2607">
        <v>261905.64</v>
      </c>
    </row>
    <row r="2608" spans="1:8" hidden="1" x14ac:dyDescent="0.3">
      <c r="A2608" s="6" t="s">
        <v>1612</v>
      </c>
      <c r="B2608" s="6" t="s">
        <v>3373</v>
      </c>
      <c r="C2608" s="6">
        <v>1</v>
      </c>
      <c r="D2608" t="str">
        <f t="shared" si="40"/>
        <v>Toshka 2/Owinat East LOT2 OHTL1</v>
      </c>
      <c r="E2608">
        <v>33724388.219999999</v>
      </c>
      <c r="F2608">
        <v>30081763.989999998</v>
      </c>
      <c r="G2608">
        <v>3541060.76</v>
      </c>
      <c r="H2608">
        <v>33622824.75</v>
      </c>
    </row>
    <row r="2609" spans="1:8" hidden="1" x14ac:dyDescent="0.3">
      <c r="A2609" s="6" t="s">
        <v>559</v>
      </c>
      <c r="B2609" s="6" t="s">
        <v>3374</v>
      </c>
      <c r="C2609" s="6">
        <v>2</v>
      </c>
      <c r="D2609" t="str">
        <f t="shared" si="40"/>
        <v>Beni Seuf - 3582</v>
      </c>
      <c r="E2609">
        <v>580808</v>
      </c>
      <c r="F2609">
        <v>580808</v>
      </c>
      <c r="G2609">
        <v>0</v>
      </c>
      <c r="H2609">
        <v>580808</v>
      </c>
    </row>
    <row r="2610" spans="1:8" hidden="1" x14ac:dyDescent="0.3">
      <c r="A2610" s="6" t="s">
        <v>9</v>
      </c>
      <c r="B2610" s="6" t="s">
        <v>3375</v>
      </c>
      <c r="C2610" s="6">
        <v>13</v>
      </c>
      <c r="D2610" t="str">
        <f t="shared" si="40"/>
        <v>Royal City13</v>
      </c>
      <c r="E2610">
        <v>3598739.18</v>
      </c>
      <c r="F2610">
        <v>2137568.4452</v>
      </c>
      <c r="G2610">
        <v>579614.89</v>
      </c>
      <c r="H2610">
        <v>2717183.3352000001</v>
      </c>
    </row>
    <row r="2611" spans="1:8" hidden="1" x14ac:dyDescent="0.3">
      <c r="A2611" s="6" t="s">
        <v>331</v>
      </c>
      <c r="B2611" s="6" t="s">
        <v>3376</v>
      </c>
      <c r="C2611" s="6">
        <v>12</v>
      </c>
      <c r="D2611" t="str">
        <f t="shared" si="40"/>
        <v>DoubleTree Mangroovy ElGouna12</v>
      </c>
      <c r="E2611">
        <v>1904761.9</v>
      </c>
      <c r="F2611">
        <v>1942857.135</v>
      </c>
      <c r="G2611">
        <v>0</v>
      </c>
      <c r="H2611">
        <v>1942857.135</v>
      </c>
    </row>
    <row r="2612" spans="1:8" hidden="1" x14ac:dyDescent="0.3">
      <c r="A2612" s="6" t="s">
        <v>3377</v>
      </c>
      <c r="B2612" s="6" t="s">
        <v>3378</v>
      </c>
      <c r="C2612" s="6">
        <v>2</v>
      </c>
      <c r="D2612" t="str">
        <f t="shared" si="40"/>
        <v>Shorouk Bridge-LRT2</v>
      </c>
      <c r="E2612">
        <v>13091823.199999997</v>
      </c>
      <c r="F2612">
        <v>3040310.99</v>
      </c>
      <c r="G2612">
        <v>8000000</v>
      </c>
      <c r="H2612">
        <v>11040310.99</v>
      </c>
    </row>
    <row r="2613" spans="1:8" hidden="1" x14ac:dyDescent="0.3">
      <c r="A2613" s="6" t="s">
        <v>3377</v>
      </c>
      <c r="B2613" s="6" t="s">
        <v>3379</v>
      </c>
      <c r="C2613" s="6">
        <v>1</v>
      </c>
      <c r="D2613" t="str">
        <f t="shared" si="40"/>
        <v>Shorouk Bridge-LRT1</v>
      </c>
      <c r="E2613">
        <v>2491848.1</v>
      </c>
      <c r="F2613">
        <v>1959689.01</v>
      </c>
      <c r="G2613">
        <v>0</v>
      </c>
      <c r="H2613">
        <v>1959689.01</v>
      </c>
    </row>
    <row r="2614" spans="1:8" hidden="1" x14ac:dyDescent="0.3">
      <c r="A2614" s="6" t="s">
        <v>1389</v>
      </c>
      <c r="B2614" s="6" t="s">
        <v>3380</v>
      </c>
      <c r="D2614" t="str">
        <f t="shared" si="40"/>
        <v>El-Moneeb Bridge</v>
      </c>
      <c r="E2614">
        <v>298500</v>
      </c>
      <c r="F2614">
        <v>254165</v>
      </c>
      <c r="G2614">
        <v>0</v>
      </c>
      <c r="H2614">
        <v>254165</v>
      </c>
    </row>
    <row r="2615" spans="1:8" hidden="1" x14ac:dyDescent="0.3">
      <c r="A2615" s="6" t="s">
        <v>567</v>
      </c>
      <c r="B2615" s="6" t="s">
        <v>3381</v>
      </c>
      <c r="C2615" s="6">
        <v>6</v>
      </c>
      <c r="D2615" t="str">
        <f t="shared" si="40"/>
        <v>Kayan 3 New Cairo Capital City6</v>
      </c>
      <c r="E2615">
        <v>46122875</v>
      </c>
      <c r="F2615">
        <v>20582125</v>
      </c>
      <c r="G2615">
        <v>20582136</v>
      </c>
      <c r="H2615">
        <v>41164261</v>
      </c>
    </row>
    <row r="2616" spans="1:8" hidden="1" x14ac:dyDescent="0.3">
      <c r="A2616" s="6" t="s">
        <v>1243</v>
      </c>
      <c r="B2616" s="6" t="s">
        <v>3382</v>
      </c>
      <c r="C2616" s="6">
        <v>20</v>
      </c>
      <c r="D2616" t="str">
        <f t="shared" si="40"/>
        <v>Sodic East20</v>
      </c>
      <c r="E2616">
        <v>273153.71999999997</v>
      </c>
      <c r="F2616">
        <v>181637.59</v>
      </c>
      <c r="G2616">
        <v>0</v>
      </c>
      <c r="H2616">
        <v>181637.59</v>
      </c>
    </row>
    <row r="2617" spans="1:8" hidden="1" x14ac:dyDescent="0.3">
      <c r="A2617" s="6" t="s">
        <v>1499</v>
      </c>
      <c r="B2617" s="6" t="s">
        <v>3383</v>
      </c>
      <c r="C2617" s="6">
        <v>5</v>
      </c>
      <c r="D2617" t="str">
        <f t="shared" si="40"/>
        <v>Coastal road Bridge Extension5</v>
      </c>
      <c r="E2617">
        <v>1553202</v>
      </c>
      <c r="F2617">
        <v>1495733.53</v>
      </c>
      <c r="G2617">
        <v>0</v>
      </c>
      <c r="H2617">
        <v>1495733.5299999998</v>
      </c>
    </row>
    <row r="2618" spans="1:8" hidden="1" x14ac:dyDescent="0.3">
      <c r="A2618" s="6" t="s">
        <v>1499</v>
      </c>
      <c r="B2618" s="6" t="s">
        <v>3384</v>
      </c>
      <c r="C2618" s="6">
        <v>1</v>
      </c>
      <c r="D2618" t="str">
        <f t="shared" si="40"/>
        <v>Coastal road Bridge Extension1</v>
      </c>
      <c r="E2618">
        <v>1584660</v>
      </c>
      <c r="F2618">
        <v>1526027.58</v>
      </c>
      <c r="G2618">
        <v>0</v>
      </c>
      <c r="H2618">
        <v>1526027.58</v>
      </c>
    </row>
    <row r="2619" spans="1:8" hidden="1" x14ac:dyDescent="0.3">
      <c r="A2619" s="6" t="s">
        <v>828</v>
      </c>
      <c r="B2619" s="6" t="s">
        <v>3385</v>
      </c>
      <c r="C2619" s="6">
        <v>26</v>
      </c>
      <c r="D2619" t="str">
        <f t="shared" si="40"/>
        <v>El Boghaz Brigde26</v>
      </c>
      <c r="E2619">
        <v>564857.5</v>
      </c>
      <c r="F2619">
        <v>383976.81</v>
      </c>
      <c r="G2619">
        <v>0</v>
      </c>
      <c r="H2619">
        <v>383976.81</v>
      </c>
    </row>
    <row r="2620" spans="1:8" hidden="1" x14ac:dyDescent="0.3">
      <c r="A2620" s="6" t="s">
        <v>9</v>
      </c>
      <c r="B2620" s="6" t="s">
        <v>3386</v>
      </c>
      <c r="C2620" s="6">
        <v>16</v>
      </c>
      <c r="D2620" t="str">
        <f t="shared" si="40"/>
        <v>Royal City16</v>
      </c>
      <c r="E2620">
        <v>1581960.97</v>
      </c>
      <c r="F2620">
        <v>853478.47849999997</v>
      </c>
      <c r="G2620">
        <v>0</v>
      </c>
      <c r="H2620">
        <v>853478.47849999997</v>
      </c>
    </row>
    <row r="2621" spans="1:8" hidden="1" x14ac:dyDescent="0.3">
      <c r="A2621" s="6" t="s">
        <v>1254</v>
      </c>
      <c r="B2621" s="6" t="s">
        <v>3387</v>
      </c>
      <c r="D2621" t="str">
        <f t="shared" si="40"/>
        <v>Miscellaneous Projects</v>
      </c>
      <c r="E2621">
        <v>34725</v>
      </c>
      <c r="F2621">
        <v>39239.25</v>
      </c>
      <c r="G2621">
        <v>0</v>
      </c>
      <c r="H2621">
        <v>39239.25</v>
      </c>
    </row>
    <row r="2622" spans="1:8" hidden="1" x14ac:dyDescent="0.3">
      <c r="A2622" s="6" t="s">
        <v>559</v>
      </c>
      <c r="B2622" s="6" t="s">
        <v>3388</v>
      </c>
      <c r="C2622" s="6">
        <v>10</v>
      </c>
      <c r="D2622" t="str">
        <f t="shared" si="40"/>
        <v>Beni Seuf - 35810</v>
      </c>
      <c r="E2622">
        <v>10543429.34</v>
      </c>
      <c r="F2622">
        <v>7151842.2199999997</v>
      </c>
      <c r="G2622">
        <v>1810072.7</v>
      </c>
      <c r="H2622">
        <v>8961914.9199999999</v>
      </c>
    </row>
    <row r="2623" spans="1:8" hidden="1" x14ac:dyDescent="0.3">
      <c r="A2623" s="6" t="s">
        <v>1520</v>
      </c>
      <c r="B2623" s="6" t="s">
        <v>1083</v>
      </c>
      <c r="C2623" s="6">
        <v>1</v>
      </c>
      <c r="D2623" t="str">
        <f t="shared" si="40"/>
        <v>LRT1</v>
      </c>
      <c r="E2623">
        <v>778080</v>
      </c>
      <c r="F2623">
        <v>552435.92000000004</v>
      </c>
      <c r="G2623">
        <v>0</v>
      </c>
      <c r="H2623">
        <v>552435.92000000004</v>
      </c>
    </row>
    <row r="2624" spans="1:8" hidden="1" x14ac:dyDescent="0.3">
      <c r="A2624" s="6" t="s">
        <v>1196</v>
      </c>
      <c r="B2624" s="6" t="s">
        <v>3389</v>
      </c>
      <c r="C2624" s="6">
        <v>3</v>
      </c>
      <c r="D2624" t="str">
        <f t="shared" si="40"/>
        <v>ORA Zed Park LOCK&amp;LOAD3</v>
      </c>
      <c r="E2624">
        <v>145168.10999999999</v>
      </c>
      <c r="F2624">
        <v>128110.85550000001</v>
      </c>
      <c r="G2624">
        <v>0</v>
      </c>
      <c r="H2624">
        <v>128110.85550000001</v>
      </c>
    </row>
    <row r="2625" spans="1:8" hidden="1" x14ac:dyDescent="0.3">
      <c r="A2625" s="6" t="s">
        <v>371</v>
      </c>
      <c r="B2625" s="6" t="s">
        <v>3390</v>
      </c>
      <c r="C2625" s="6">
        <v>1</v>
      </c>
      <c r="D2625" t="str">
        <f t="shared" si="40"/>
        <v>ORA ZED - Ph 01B - Pkgs A&amp;D1</v>
      </c>
      <c r="E2625">
        <v>2407390.5699999998</v>
      </c>
      <c r="F2625">
        <v>10377230.159999998</v>
      </c>
      <c r="G2625">
        <v>1179886.73</v>
      </c>
      <c r="H2625">
        <v>11557116.890000001</v>
      </c>
    </row>
    <row r="2626" spans="1:8" hidden="1" x14ac:dyDescent="0.3">
      <c r="A2626" s="6" t="s">
        <v>679</v>
      </c>
      <c r="B2626" s="6" t="s">
        <v>3391</v>
      </c>
      <c r="C2626" s="6">
        <v>24</v>
      </c>
      <c r="D2626" t="str">
        <f t="shared" si="40"/>
        <v>Badr24</v>
      </c>
      <c r="E2626">
        <v>9633352.5</v>
      </c>
      <c r="F2626">
        <v>6670347.2999999998</v>
      </c>
      <c r="G2626">
        <v>1445002.9</v>
      </c>
      <c r="H2626">
        <v>8115350.2000000002</v>
      </c>
    </row>
    <row r="2627" spans="1:8" hidden="1" x14ac:dyDescent="0.3">
      <c r="A2627" s="6" t="s">
        <v>361</v>
      </c>
      <c r="B2627" s="6" t="s">
        <v>3392</v>
      </c>
      <c r="C2627" s="6">
        <v>20</v>
      </c>
      <c r="D2627" t="str">
        <f t="shared" ref="D2627:D2690" si="41">A2627&amp;C2627</f>
        <v>EMAAR- Pkg 140-ITP-Mivida20</v>
      </c>
      <c r="E2627">
        <v>5957491.2800000003</v>
      </c>
      <c r="F2627">
        <v>6060664.0800000001</v>
      </c>
      <c r="G2627">
        <v>605845.36</v>
      </c>
      <c r="H2627">
        <v>6666509.4400000004</v>
      </c>
    </row>
    <row r="2628" spans="1:8" hidden="1" x14ac:dyDescent="0.3">
      <c r="A2628" s="6" t="s">
        <v>895</v>
      </c>
      <c r="B2628" s="6" t="s">
        <v>3393</v>
      </c>
      <c r="D2628" t="str">
        <f t="shared" si="41"/>
        <v>Manshiet Nasser Substation</v>
      </c>
      <c r="E2628">
        <v>2889.29</v>
      </c>
      <c r="F2628">
        <v>2285.9499999999998</v>
      </c>
      <c r="G2628">
        <v>467.65</v>
      </c>
      <c r="H2628">
        <v>2753.6</v>
      </c>
    </row>
    <row r="2629" spans="1:8" hidden="1" x14ac:dyDescent="0.3">
      <c r="A2629" s="6" t="s">
        <v>895</v>
      </c>
      <c r="B2629" s="6" t="s">
        <v>3394</v>
      </c>
      <c r="D2629" t="str">
        <f t="shared" si="41"/>
        <v>Manshiet Nasser Substation</v>
      </c>
      <c r="E2629">
        <v>115620.95239999999</v>
      </c>
      <c r="F2629">
        <v>82437.25</v>
      </c>
      <c r="G2629">
        <v>18210.3</v>
      </c>
      <c r="H2629">
        <v>100647.55</v>
      </c>
    </row>
    <row r="2630" spans="1:8" hidden="1" x14ac:dyDescent="0.3">
      <c r="A2630" s="6" t="s">
        <v>919</v>
      </c>
      <c r="B2630" s="6" t="s">
        <v>3395</v>
      </c>
      <c r="D2630" t="str">
        <f t="shared" si="41"/>
        <v>Development of Mahmudiyah axis</v>
      </c>
      <c r="E2630">
        <v>26550</v>
      </c>
      <c r="F2630">
        <v>26550</v>
      </c>
      <c r="G2630">
        <v>0</v>
      </c>
      <c r="H2630">
        <v>26550</v>
      </c>
    </row>
    <row r="2631" spans="1:8" hidden="1" x14ac:dyDescent="0.3">
      <c r="A2631" s="6" t="s">
        <v>1377</v>
      </c>
      <c r="B2631" s="6" t="s">
        <v>3396</v>
      </c>
      <c r="C2631" s="6">
        <v>6</v>
      </c>
      <c r="D2631" t="str">
        <f t="shared" si="41"/>
        <v>Mivida6</v>
      </c>
      <c r="E2631">
        <v>168310</v>
      </c>
      <c r="F2631">
        <v>102218</v>
      </c>
      <c r="G2631">
        <v>0</v>
      </c>
      <c r="H2631">
        <v>102218</v>
      </c>
    </row>
    <row r="2632" spans="1:8" hidden="1" x14ac:dyDescent="0.3">
      <c r="A2632" s="6" t="s">
        <v>71</v>
      </c>
      <c r="B2632" s="6" t="s">
        <v>3397</v>
      </c>
      <c r="C2632" s="6">
        <v>9</v>
      </c>
      <c r="D2632" t="str">
        <f t="shared" si="41"/>
        <v>EGAT Pelletizing Plant9</v>
      </c>
      <c r="E2632">
        <v>15797419.960000001</v>
      </c>
      <c r="F2632">
        <v>14888446.998</v>
      </c>
      <c r="G2632">
        <v>1540869.76</v>
      </c>
      <c r="H2632">
        <v>16429316.757999999</v>
      </c>
    </row>
    <row r="2633" spans="1:8" hidden="1" x14ac:dyDescent="0.3">
      <c r="A2633" s="6" t="s">
        <v>1300</v>
      </c>
      <c r="B2633" s="6" t="s">
        <v>3398</v>
      </c>
      <c r="C2633" s="6">
        <v>18</v>
      </c>
      <c r="D2633" t="str">
        <f t="shared" si="41"/>
        <v>Minis Building(Polyurethane)18</v>
      </c>
      <c r="E2633">
        <v>36617.1</v>
      </c>
      <c r="F2633">
        <v>165.95999999999998</v>
      </c>
      <c r="G2633">
        <v>0</v>
      </c>
      <c r="H2633">
        <v>32589.21</v>
      </c>
    </row>
    <row r="2634" spans="1:8" hidden="1" x14ac:dyDescent="0.3">
      <c r="A2634" s="6" t="s">
        <v>1254</v>
      </c>
      <c r="B2634" s="6" t="s">
        <v>3399</v>
      </c>
      <c r="D2634" t="str">
        <f t="shared" si="41"/>
        <v>Miscellaneous Projects</v>
      </c>
      <c r="E2634">
        <v>141787.4</v>
      </c>
      <c r="F2634">
        <v>161637.636</v>
      </c>
      <c r="G2634">
        <v>0</v>
      </c>
      <c r="H2634">
        <v>161637.636</v>
      </c>
    </row>
    <row r="2635" spans="1:8" hidden="1" x14ac:dyDescent="0.3">
      <c r="A2635" s="6" t="s">
        <v>339</v>
      </c>
      <c r="B2635" s="6" t="s">
        <v>3400</v>
      </c>
      <c r="C2635" s="6">
        <v>13</v>
      </c>
      <c r="D2635" t="str">
        <f t="shared" si="41"/>
        <v>IKEA Extension MoA13</v>
      </c>
      <c r="E2635">
        <v>3981119.65</v>
      </c>
      <c r="F2635">
        <v>4064871.9</v>
      </c>
      <c r="G2635">
        <v>0</v>
      </c>
      <c r="H2635">
        <v>4064871.9</v>
      </c>
    </row>
    <row r="2636" spans="1:8" hidden="1" x14ac:dyDescent="0.3">
      <c r="A2636" s="6" t="s">
        <v>9</v>
      </c>
      <c r="B2636" s="6" t="s">
        <v>3401</v>
      </c>
      <c r="C2636" s="6">
        <v>38</v>
      </c>
      <c r="D2636" t="str">
        <f t="shared" si="41"/>
        <v>Royal City38</v>
      </c>
      <c r="E2636">
        <v>4991557.6500000004</v>
      </c>
      <c r="F2636">
        <v>3951088.5024999999</v>
      </c>
      <c r="G2636">
        <v>0</v>
      </c>
      <c r="H2636">
        <v>3951088.5024999999</v>
      </c>
    </row>
    <row r="2637" spans="1:8" hidden="1" x14ac:dyDescent="0.3">
      <c r="A2637" s="6" t="s">
        <v>339</v>
      </c>
      <c r="B2637" s="6" t="s">
        <v>3402</v>
      </c>
      <c r="C2637" s="6">
        <v>3</v>
      </c>
      <c r="D2637" t="str">
        <f t="shared" si="41"/>
        <v>IKEA Extension MoA3</v>
      </c>
      <c r="E2637">
        <v>859270.7</v>
      </c>
      <c r="F2637">
        <v>823216.60499999998</v>
      </c>
      <c r="G2637">
        <v>0</v>
      </c>
      <c r="H2637">
        <v>823216.60499999998</v>
      </c>
    </row>
    <row r="2638" spans="1:8" hidden="1" x14ac:dyDescent="0.3">
      <c r="A2638" s="6" t="s">
        <v>1473</v>
      </c>
      <c r="B2638" s="6" t="s">
        <v>3403</v>
      </c>
      <c r="C2638" s="6">
        <v>8</v>
      </c>
      <c r="D2638" t="str">
        <f t="shared" si="41"/>
        <v>Taval Sarai 528</v>
      </c>
      <c r="E2638">
        <v>1550526.2</v>
      </c>
      <c r="F2638">
        <v>1284301.1100000001</v>
      </c>
      <c r="G2638">
        <v>0</v>
      </c>
      <c r="H2638">
        <v>1284301.1100000001</v>
      </c>
    </row>
    <row r="2639" spans="1:8" hidden="1" x14ac:dyDescent="0.3">
      <c r="A2639" s="6" t="s">
        <v>1243</v>
      </c>
      <c r="B2639" s="6" t="s">
        <v>3404</v>
      </c>
      <c r="C2639" s="6">
        <v>19</v>
      </c>
      <c r="D2639" t="str">
        <f t="shared" si="41"/>
        <v>Sodic East19</v>
      </c>
      <c r="E2639">
        <v>145284.79999999999</v>
      </c>
      <c r="F2639">
        <v>92212.984000000011</v>
      </c>
      <c r="G2639">
        <v>0</v>
      </c>
      <c r="H2639">
        <v>92212.983999999997</v>
      </c>
    </row>
    <row r="2640" spans="1:8" hidden="1" x14ac:dyDescent="0.3">
      <c r="A2640" s="6" t="s">
        <v>420</v>
      </c>
      <c r="B2640" s="6" t="s">
        <v>3405</v>
      </c>
      <c r="C2640" s="6">
        <v>23</v>
      </c>
      <c r="D2640" t="str">
        <f t="shared" si="41"/>
        <v>EDNC Retail &amp; Offices Civil23</v>
      </c>
      <c r="E2640">
        <v>23832998.719999999</v>
      </c>
      <c r="F2640">
        <v>15672746.626</v>
      </c>
      <c r="G2640">
        <v>1461990.25</v>
      </c>
      <c r="H2640">
        <v>17134736.875999998</v>
      </c>
    </row>
    <row r="2641" spans="1:8" hidden="1" x14ac:dyDescent="0.3">
      <c r="A2641" s="6" t="s">
        <v>1710</v>
      </c>
      <c r="B2641" s="6" t="s">
        <v>3406</v>
      </c>
      <c r="C2641" s="6">
        <v>1</v>
      </c>
      <c r="D2641" t="str">
        <f t="shared" si="41"/>
        <v>Railway Bridge - Assuit1</v>
      </c>
      <c r="E2641">
        <v>995880</v>
      </c>
      <c r="F2641">
        <v>679771.39</v>
      </c>
      <c r="G2641">
        <v>0</v>
      </c>
      <c r="H2641">
        <v>679771.39</v>
      </c>
    </row>
    <row r="2642" spans="1:8" hidden="1" x14ac:dyDescent="0.3">
      <c r="A2642" s="6" t="s">
        <v>1750</v>
      </c>
      <c r="B2642" s="6" t="s">
        <v>3407</v>
      </c>
      <c r="D2642" t="str">
        <f t="shared" si="41"/>
        <v>158E/2019 33kv Project</v>
      </c>
      <c r="E2642">
        <v>106200</v>
      </c>
      <c r="F2642">
        <v>95580</v>
      </c>
      <c r="G2642">
        <v>0</v>
      </c>
      <c r="H2642">
        <v>95580</v>
      </c>
    </row>
    <row r="2643" spans="1:8" hidden="1" x14ac:dyDescent="0.3">
      <c r="A2643" s="6" t="s">
        <v>2007</v>
      </c>
      <c r="B2643" s="6" t="s">
        <v>3408</v>
      </c>
      <c r="C2643" s="6">
        <v>1</v>
      </c>
      <c r="D2643" t="str">
        <f t="shared" si="41"/>
        <v>BridgeNasr Rd w Abbas El-Akkad1</v>
      </c>
      <c r="E2643">
        <v>106237173.33</v>
      </c>
      <c r="F2643">
        <v>6904265</v>
      </c>
      <c r="G2643">
        <v>20000000</v>
      </c>
      <c r="H2643">
        <v>88369955</v>
      </c>
    </row>
    <row r="2644" spans="1:8" hidden="1" x14ac:dyDescent="0.3">
      <c r="A2644" s="6" t="s">
        <v>3409</v>
      </c>
      <c r="B2644" s="6" t="s">
        <v>3410</v>
      </c>
      <c r="C2644" s="6">
        <v>1</v>
      </c>
      <c r="D2644" t="str">
        <f t="shared" si="41"/>
        <v>El Ameed 220 KV1</v>
      </c>
      <c r="E2644">
        <v>752380.95</v>
      </c>
      <c r="F2644">
        <v>690658.35</v>
      </c>
      <c r="G2644">
        <v>0</v>
      </c>
      <c r="H2644">
        <v>690658.35</v>
      </c>
    </row>
    <row r="2645" spans="1:8" hidden="1" x14ac:dyDescent="0.3">
      <c r="A2645" s="6" t="s">
        <v>1254</v>
      </c>
      <c r="B2645" s="6" t="s">
        <v>3411</v>
      </c>
      <c r="D2645" t="str">
        <f t="shared" si="41"/>
        <v>Miscellaneous Projects</v>
      </c>
      <c r="E2645">
        <v>10500</v>
      </c>
      <c r="F2645">
        <v>11970</v>
      </c>
      <c r="G2645">
        <v>0</v>
      </c>
      <c r="H2645">
        <v>11970</v>
      </c>
    </row>
    <row r="2646" spans="1:8" hidden="1" x14ac:dyDescent="0.3">
      <c r="A2646" s="6" t="s">
        <v>1532</v>
      </c>
      <c r="B2646" s="6" t="s">
        <v>3412</v>
      </c>
      <c r="D2646" t="str">
        <f t="shared" si="41"/>
        <v>New Babil 400/132KV Substation</v>
      </c>
      <c r="E2646">
        <v>65785.41</v>
      </c>
      <c r="F2646">
        <v>65785.41</v>
      </c>
      <c r="G2646">
        <v>0</v>
      </c>
      <c r="H2646">
        <v>65785.41</v>
      </c>
    </row>
    <row r="2647" spans="1:8" hidden="1" x14ac:dyDescent="0.3">
      <c r="A2647" s="6" t="s">
        <v>73</v>
      </c>
      <c r="B2647" s="6" t="s">
        <v>3413</v>
      </c>
      <c r="C2647" s="6">
        <v>14</v>
      </c>
      <c r="D2647" t="str">
        <f t="shared" si="41"/>
        <v>MDF Factory14</v>
      </c>
      <c r="E2647">
        <v>12281779.549999999</v>
      </c>
      <c r="F2647">
        <v>11569223.887499999</v>
      </c>
      <c r="G2647">
        <v>3542110.9200000004</v>
      </c>
      <c r="H2647">
        <v>15111334.807500001</v>
      </c>
    </row>
    <row r="2648" spans="1:8" hidden="1" x14ac:dyDescent="0.3">
      <c r="A2648" s="6" t="s">
        <v>73</v>
      </c>
      <c r="B2648" s="6" t="s">
        <v>3414</v>
      </c>
      <c r="C2648" s="6">
        <v>1</v>
      </c>
      <c r="D2648" t="str">
        <f t="shared" si="41"/>
        <v>MDF Factory1</v>
      </c>
      <c r="E2648">
        <v>2418808.5699999998</v>
      </c>
      <c r="F2648">
        <v>6231879</v>
      </c>
      <c r="G2648">
        <v>634937.25</v>
      </c>
      <c r="H2648">
        <v>6866816.25</v>
      </c>
    </row>
    <row r="2649" spans="1:8" hidden="1" x14ac:dyDescent="0.3">
      <c r="A2649" s="6" t="s">
        <v>3415</v>
      </c>
      <c r="B2649" s="6" t="s">
        <v>3416</v>
      </c>
      <c r="C2649" s="6">
        <v>1</v>
      </c>
      <c r="D2649" t="str">
        <f t="shared" si="41"/>
        <v>Marassi Inner Marina - PKG1781</v>
      </c>
      <c r="E2649">
        <v>2247700</v>
      </c>
      <c r="F2649">
        <v>1967215.5</v>
      </c>
      <c r="G2649">
        <v>0</v>
      </c>
      <c r="H2649">
        <v>1967215.5</v>
      </c>
    </row>
    <row r="2650" spans="1:8" hidden="1" x14ac:dyDescent="0.3">
      <c r="A2650" s="6" t="s">
        <v>300</v>
      </c>
      <c r="B2650" s="6" t="s">
        <v>3417</v>
      </c>
      <c r="C2650" s="6">
        <v>17</v>
      </c>
      <c r="D2650" t="str">
        <f t="shared" si="41"/>
        <v>CFC Podium 217</v>
      </c>
      <c r="E2650">
        <v>23196101.949999999</v>
      </c>
      <c r="F2650">
        <v>15047803.35</v>
      </c>
      <c r="G2650">
        <v>2853816.14</v>
      </c>
      <c r="H2650">
        <v>17901619.489999998</v>
      </c>
    </row>
    <row r="2651" spans="1:8" hidden="1" x14ac:dyDescent="0.3">
      <c r="A2651" s="6" t="s">
        <v>2626</v>
      </c>
      <c r="B2651" s="6" t="s">
        <v>920</v>
      </c>
      <c r="D2651" t="str">
        <f t="shared" si="41"/>
        <v>Masr ELgedeeda</v>
      </c>
      <c r="E2651">
        <v>324187.5</v>
      </c>
      <c r="F2651">
        <v>310733.68</v>
      </c>
      <c r="G2651">
        <v>0</v>
      </c>
      <c r="H2651">
        <v>310733.68</v>
      </c>
    </row>
    <row r="2652" spans="1:8" hidden="1" x14ac:dyDescent="0.3">
      <c r="A2652" s="6" t="s">
        <v>1000</v>
      </c>
      <c r="B2652" s="6" t="s">
        <v>3418</v>
      </c>
      <c r="D2652" t="str">
        <f t="shared" si="41"/>
        <v>4 SS - Technical Service</v>
      </c>
      <c r="E2652">
        <v>98778.12</v>
      </c>
      <c r="F2652">
        <v>98778.12</v>
      </c>
      <c r="G2652">
        <v>0</v>
      </c>
      <c r="H2652">
        <v>98778.12</v>
      </c>
    </row>
    <row r="2653" spans="1:8" hidden="1" x14ac:dyDescent="0.3">
      <c r="A2653" s="6" t="s">
        <v>1579</v>
      </c>
      <c r="B2653" s="6" t="s">
        <v>3419</v>
      </c>
      <c r="C2653" s="6">
        <v>2</v>
      </c>
      <c r="D2653" t="str">
        <f t="shared" si="41"/>
        <v>Al Montaza Hotels - Alexandria2</v>
      </c>
      <c r="E2653">
        <v>5399933</v>
      </c>
      <c r="F2653">
        <v>5129936.3499999996</v>
      </c>
      <c r="G2653">
        <v>0</v>
      </c>
      <c r="H2653">
        <v>5129936.3499999996</v>
      </c>
    </row>
    <row r="2654" spans="1:8" hidden="1" x14ac:dyDescent="0.3">
      <c r="A2654" s="6" t="s">
        <v>1122</v>
      </c>
      <c r="B2654" s="6" t="s">
        <v>3420</v>
      </c>
      <c r="C2654" s="6">
        <v>17</v>
      </c>
      <c r="D2654" t="str">
        <f t="shared" si="41"/>
        <v>El Katameya Mall17</v>
      </c>
      <c r="E2654">
        <v>203840</v>
      </c>
      <c r="F2654">
        <v>151259.88</v>
      </c>
      <c r="G2654">
        <v>0</v>
      </c>
      <c r="H2654">
        <v>151259.88</v>
      </c>
    </row>
    <row r="2655" spans="1:8" hidden="1" x14ac:dyDescent="0.3">
      <c r="A2655" s="6" t="s">
        <v>982</v>
      </c>
      <c r="B2655" s="6" t="s">
        <v>3421</v>
      </c>
      <c r="C2655" s="6">
        <v>11</v>
      </c>
      <c r="D2655" t="str">
        <f t="shared" si="41"/>
        <v>Canal Sugar S/s11</v>
      </c>
      <c r="E2655">
        <v>600377.29</v>
      </c>
      <c r="F2655">
        <v>458087.87</v>
      </c>
      <c r="G2655">
        <v>90056.59</v>
      </c>
      <c r="H2655">
        <v>548144.46</v>
      </c>
    </row>
    <row r="2656" spans="1:8" hidden="1" x14ac:dyDescent="0.3">
      <c r="A2656" s="6" t="s">
        <v>1084</v>
      </c>
      <c r="B2656" s="6" t="s">
        <v>3422</v>
      </c>
      <c r="C2656" s="6">
        <v>6</v>
      </c>
      <c r="D2656" t="str">
        <f t="shared" si="41"/>
        <v>Canal Sugar 33KV OHTL6</v>
      </c>
      <c r="E2656">
        <v>3384379.83</v>
      </c>
      <c r="F2656">
        <v>3089938.78</v>
      </c>
      <c r="G2656">
        <v>0</v>
      </c>
      <c r="H2656">
        <v>3089938.78</v>
      </c>
    </row>
    <row r="2657" spans="1:8" hidden="1" x14ac:dyDescent="0.3">
      <c r="A2657" s="6" t="s">
        <v>3423</v>
      </c>
      <c r="B2657" s="6" t="s">
        <v>3424</v>
      </c>
      <c r="C2657" s="6">
        <v>3</v>
      </c>
      <c r="D2657" t="str">
        <f t="shared" si="41"/>
        <v>El Sewedy University3</v>
      </c>
      <c r="E2657">
        <v>962231.14</v>
      </c>
      <c r="F2657">
        <v>48111.56</v>
      </c>
      <c r="G2657">
        <v>0</v>
      </c>
      <c r="H2657">
        <v>884290.42</v>
      </c>
    </row>
    <row r="2658" spans="1:8" hidden="1" x14ac:dyDescent="0.3">
      <c r="A2658" s="6" t="s">
        <v>1194</v>
      </c>
      <c r="B2658" s="6" t="s">
        <v>916</v>
      </c>
      <c r="C2658" s="6">
        <v>3</v>
      </c>
      <c r="D2658" t="str">
        <f t="shared" si="41"/>
        <v>Wadi El Natroun3</v>
      </c>
      <c r="E2658">
        <v>651015</v>
      </c>
      <c r="F2658">
        <v>0</v>
      </c>
      <c r="G2658">
        <v>0</v>
      </c>
      <c r="H2658">
        <v>0</v>
      </c>
    </row>
    <row r="2659" spans="1:8" hidden="1" x14ac:dyDescent="0.3">
      <c r="A2659" s="6" t="s">
        <v>705</v>
      </c>
      <c r="B2659" s="6" t="s">
        <v>3425</v>
      </c>
      <c r="D2659" t="str">
        <f t="shared" si="41"/>
        <v>Assuit PP  (CP-118)</v>
      </c>
      <c r="E2659">
        <v>3573738.67</v>
      </c>
      <c r="F2659">
        <v>7523660.3400000008</v>
      </c>
      <c r="G2659">
        <v>0</v>
      </c>
      <c r="H2659">
        <v>3761830.17</v>
      </c>
    </row>
    <row r="2660" spans="1:8" hidden="1" x14ac:dyDescent="0.3">
      <c r="A2660" s="6" t="s">
        <v>1266</v>
      </c>
      <c r="B2660" s="6" t="s">
        <v>3426</v>
      </c>
      <c r="C2660" s="6">
        <v>6</v>
      </c>
      <c r="D2660" t="str">
        <f t="shared" si="41"/>
        <v>Angola Emergency fast-track6</v>
      </c>
      <c r="E2660">
        <v>21874849.84</v>
      </c>
      <c r="F2660">
        <v>14742271.02</v>
      </c>
      <c r="G2660">
        <v>0</v>
      </c>
      <c r="H2660">
        <v>14742271.020000001</v>
      </c>
    </row>
    <row r="2661" spans="1:8" hidden="1" x14ac:dyDescent="0.3">
      <c r="A2661" s="6" t="s">
        <v>695</v>
      </c>
      <c r="B2661" s="6" t="s">
        <v>3427</v>
      </c>
      <c r="C2661" s="6">
        <v>3</v>
      </c>
      <c r="D2661" t="str">
        <f t="shared" si="41"/>
        <v>Mohamed Ali Palace Restoration3</v>
      </c>
      <c r="E2661">
        <v>748821.44</v>
      </c>
      <c r="F2661">
        <v>488067.85</v>
      </c>
      <c r="G2661">
        <v>135600.01</v>
      </c>
      <c r="H2661">
        <v>623667.86</v>
      </c>
    </row>
    <row r="2662" spans="1:8" hidden="1" x14ac:dyDescent="0.3">
      <c r="A2662" s="6" t="s">
        <v>754</v>
      </c>
      <c r="B2662" s="6" t="s">
        <v>3428</v>
      </c>
      <c r="C2662" s="6">
        <v>6</v>
      </c>
      <c r="D2662" t="str">
        <f t="shared" si="41"/>
        <v>Ministries Buildings6</v>
      </c>
      <c r="E2662">
        <v>16905564.280000001</v>
      </c>
      <c r="F2662">
        <v>5711155</v>
      </c>
      <c r="G2662">
        <v>8598324.4499999993</v>
      </c>
      <c r="H2662">
        <v>14309479.449999999</v>
      </c>
    </row>
    <row r="2663" spans="1:8" hidden="1" x14ac:dyDescent="0.3">
      <c r="A2663" s="6" t="s">
        <v>1077</v>
      </c>
      <c r="B2663" s="6" t="s">
        <v>3429</v>
      </c>
      <c r="C2663" s="6">
        <v>27</v>
      </c>
      <c r="D2663" t="str">
        <f t="shared" si="41"/>
        <v>Marsa Alam/ Bernes LOT2 OHTL27</v>
      </c>
      <c r="E2663">
        <v>24764.46</v>
      </c>
      <c r="F2663">
        <v>9681.1204999999991</v>
      </c>
      <c r="G2663">
        <v>0</v>
      </c>
      <c r="H2663">
        <v>9681.1205000000009</v>
      </c>
    </row>
    <row r="2664" spans="1:8" hidden="1" x14ac:dyDescent="0.3">
      <c r="A2664" s="6" t="s">
        <v>1699</v>
      </c>
      <c r="B2664" s="6" t="s">
        <v>3430</v>
      </c>
      <c r="C2664" s="6">
        <v>3</v>
      </c>
      <c r="D2664" t="str">
        <f t="shared" si="41"/>
        <v>East Owainat 5 LOTS3</v>
      </c>
      <c r="E2664">
        <v>80962475.519999996</v>
      </c>
      <c r="F2664">
        <v>33154132.719999999</v>
      </c>
      <c r="G2664">
        <v>42505299.649999999</v>
      </c>
      <c r="H2664">
        <v>75659432.370000005</v>
      </c>
    </row>
    <row r="2665" spans="1:8" hidden="1" x14ac:dyDescent="0.3">
      <c r="A2665" s="6" t="s">
        <v>397</v>
      </c>
      <c r="B2665" s="6" t="s">
        <v>3431</v>
      </c>
      <c r="C2665" s="6">
        <v>2</v>
      </c>
      <c r="D2665" t="str">
        <f t="shared" si="41"/>
        <v>BKG#178-Lagoon Discharge2</v>
      </c>
      <c r="E2665">
        <v>15355946.840000002</v>
      </c>
      <c r="F2665">
        <v>13230338.291999999</v>
      </c>
      <c r="G2665">
        <v>1692993.14</v>
      </c>
      <c r="H2665">
        <v>14923331.431999998</v>
      </c>
    </row>
    <row r="2666" spans="1:8" hidden="1" x14ac:dyDescent="0.3">
      <c r="A2666" s="6" t="s">
        <v>1587</v>
      </c>
      <c r="B2666" s="6" t="s">
        <v>3432</v>
      </c>
      <c r="D2666" t="str">
        <f t="shared" si="41"/>
        <v>UIC Project (LP-04-21)</v>
      </c>
      <c r="E2666">
        <v>858487.5</v>
      </c>
      <c r="F2666">
        <v>0</v>
      </c>
      <c r="G2666">
        <v>0</v>
      </c>
      <c r="H2666">
        <v>858487.5</v>
      </c>
    </row>
    <row r="2667" spans="1:8" hidden="1" x14ac:dyDescent="0.3">
      <c r="A2667" s="6" t="s">
        <v>3433</v>
      </c>
      <c r="B2667" s="6" t="s">
        <v>3434</v>
      </c>
      <c r="D2667" t="str">
        <f t="shared" si="41"/>
        <v>EGYTEC A1,A3  ( LP-05-21)</v>
      </c>
      <c r="E2667">
        <v>97500</v>
      </c>
      <c r="F2667">
        <v>0</v>
      </c>
      <c r="G2667">
        <v>65000</v>
      </c>
      <c r="H2667">
        <v>65000</v>
      </c>
    </row>
    <row r="2668" spans="1:8" hidden="1" x14ac:dyDescent="0.3">
      <c r="A2668" s="6" t="s">
        <v>1594</v>
      </c>
      <c r="B2668" s="6" t="s">
        <v>3435</v>
      </c>
      <c r="C2668" s="6">
        <v>3</v>
      </c>
      <c r="D2668" t="str">
        <f t="shared" si="41"/>
        <v>Bahr ElBakar – Power Station3</v>
      </c>
      <c r="E2668">
        <v>994164</v>
      </c>
      <c r="F2668">
        <v>984222.36</v>
      </c>
      <c r="G2668">
        <v>0</v>
      </c>
      <c r="H2668">
        <v>984222.36</v>
      </c>
    </row>
    <row r="2669" spans="1:8" hidden="1" x14ac:dyDescent="0.3">
      <c r="A2669" s="6" t="s">
        <v>1532</v>
      </c>
      <c r="B2669" s="6" t="s">
        <v>3436</v>
      </c>
      <c r="D2669" t="str">
        <f t="shared" si="41"/>
        <v>New Babil 400/132KV Substation</v>
      </c>
      <c r="E2669">
        <v>406584.8</v>
      </c>
      <c r="F2669">
        <v>406584.8</v>
      </c>
      <c r="G2669">
        <v>0</v>
      </c>
      <c r="H2669">
        <v>406584.8</v>
      </c>
    </row>
    <row r="2670" spans="1:8" hidden="1" x14ac:dyDescent="0.3">
      <c r="A2670" s="6" t="s">
        <v>1118</v>
      </c>
      <c r="B2670" s="6" t="s">
        <v>3437</v>
      </c>
      <c r="C2670" s="6">
        <v>4</v>
      </c>
      <c r="D2670" t="str">
        <f t="shared" si="41"/>
        <v>OHTL Mostakable East Boundary4</v>
      </c>
      <c r="E2670">
        <v>5953293.79</v>
      </c>
      <c r="F2670">
        <v>4295226.5500000007</v>
      </c>
      <c r="G2670">
        <v>1896198.99</v>
      </c>
      <c r="H2670">
        <v>6191425.54</v>
      </c>
    </row>
    <row r="2671" spans="1:8" hidden="1" x14ac:dyDescent="0.3">
      <c r="A2671" s="6" t="s">
        <v>393</v>
      </c>
      <c r="B2671" s="6" t="s">
        <v>3438</v>
      </c>
      <c r="C2671" s="6">
        <v>10</v>
      </c>
      <c r="D2671" t="str">
        <f t="shared" si="41"/>
        <v>EMAAR-Pkg#162/163- Marassi10</v>
      </c>
      <c r="E2671">
        <v>1E-4</v>
      </c>
      <c r="F2671">
        <v>1096860.9301</v>
      </c>
      <c r="G2671">
        <v>131917.29999999999</v>
      </c>
      <c r="H2671">
        <v>1228778.2301</v>
      </c>
    </row>
    <row r="2672" spans="1:8" hidden="1" x14ac:dyDescent="0.3">
      <c r="A2672" s="6" t="s">
        <v>393</v>
      </c>
      <c r="B2672" s="6" t="s">
        <v>3439</v>
      </c>
      <c r="C2672" s="6">
        <v>3</v>
      </c>
      <c r="D2672" t="str">
        <f t="shared" si="41"/>
        <v>EMAAR-Pkg#162/163- Marassi3</v>
      </c>
      <c r="E2672">
        <v>5088605.1399999997</v>
      </c>
      <c r="F2672">
        <v>8093853.7970000003</v>
      </c>
      <c r="G2672">
        <v>1040851.13</v>
      </c>
      <c r="H2672">
        <v>9134704.9269999992</v>
      </c>
    </row>
    <row r="2673" spans="1:8" hidden="1" x14ac:dyDescent="0.3">
      <c r="A2673" s="6" t="s">
        <v>950</v>
      </c>
      <c r="B2673" s="6" t="s">
        <v>3440</v>
      </c>
      <c r="C2673" s="6">
        <v>5</v>
      </c>
      <c r="D2673" t="str">
        <f t="shared" si="41"/>
        <v>Mauritania Lot 15</v>
      </c>
      <c r="E2673">
        <v>78138.75</v>
      </c>
      <c r="F2673">
        <v>74231.81</v>
      </c>
      <c r="G2673">
        <v>0</v>
      </c>
      <c r="H2673">
        <v>74231.81</v>
      </c>
    </row>
    <row r="2674" spans="1:8" hidden="1" x14ac:dyDescent="0.3">
      <c r="A2674" s="6" t="s">
        <v>1163</v>
      </c>
      <c r="B2674" s="6" t="s">
        <v>3441</v>
      </c>
      <c r="C2674" s="6">
        <v>9</v>
      </c>
      <c r="D2674" t="str">
        <f t="shared" si="41"/>
        <v>Benban 3/ Toshka 2 LOT 49</v>
      </c>
      <c r="E2674">
        <v>151413.81</v>
      </c>
      <c r="F2674">
        <v>126727.59999999999</v>
      </c>
      <c r="G2674">
        <v>15898.45</v>
      </c>
      <c r="H2674">
        <v>142626.04999999999</v>
      </c>
    </row>
    <row r="2675" spans="1:8" hidden="1" x14ac:dyDescent="0.3">
      <c r="A2675" s="6" t="s">
        <v>341</v>
      </c>
      <c r="B2675" s="6" t="s">
        <v>3442</v>
      </c>
      <c r="C2675" s="6">
        <v>2</v>
      </c>
      <c r="D2675" t="str">
        <f t="shared" si="41"/>
        <v>Kafr Shokr Bridge2</v>
      </c>
      <c r="E2675">
        <v>7001830.4800000004</v>
      </c>
      <c r="F2675">
        <v>6242742.1639999999</v>
      </c>
      <c r="G2675">
        <v>0</v>
      </c>
      <c r="H2675">
        <v>6242742.1639999999</v>
      </c>
    </row>
    <row r="2676" spans="1:8" hidden="1" x14ac:dyDescent="0.3">
      <c r="A2676" s="6" t="s">
        <v>1363</v>
      </c>
      <c r="B2676" s="6" t="s">
        <v>3443</v>
      </c>
      <c r="C2676" s="6">
        <v>1</v>
      </c>
      <c r="D2676" t="str">
        <f t="shared" si="41"/>
        <v>Mostakbal 2 Package No. (8)1</v>
      </c>
      <c r="E2676">
        <v>26909174.100000005</v>
      </c>
      <c r="F2676">
        <v>22334614.510000002</v>
      </c>
      <c r="G2676">
        <v>5650926.5599999996</v>
      </c>
      <c r="H2676">
        <v>27985541.070000004</v>
      </c>
    </row>
    <row r="2677" spans="1:8" hidden="1" x14ac:dyDescent="0.3">
      <c r="A2677" s="6" t="s">
        <v>389</v>
      </c>
      <c r="B2677" s="6" t="s">
        <v>3444</v>
      </c>
      <c r="C2677" s="6">
        <v>19</v>
      </c>
      <c r="D2677" t="str">
        <f t="shared" si="41"/>
        <v>EMAAR-PKG# 101-UPTOWN19</v>
      </c>
      <c r="E2677">
        <v>1071378.1599999999</v>
      </c>
      <c r="F2677">
        <v>1296410.108</v>
      </c>
      <c r="G2677">
        <v>622319.28</v>
      </c>
      <c r="H2677">
        <v>1918729.388</v>
      </c>
    </row>
    <row r="2678" spans="1:8" hidden="1" x14ac:dyDescent="0.3">
      <c r="A2678" s="6" t="s">
        <v>361</v>
      </c>
      <c r="B2678" s="6" t="s">
        <v>3445</v>
      </c>
      <c r="C2678" s="6">
        <v>19</v>
      </c>
      <c r="D2678" t="str">
        <f t="shared" si="41"/>
        <v>EMAAR- Pkg 140-ITP-Mivida19</v>
      </c>
      <c r="E2678">
        <v>11459315.859999999</v>
      </c>
      <c r="F2678">
        <v>8885358.6229999978</v>
      </c>
      <c r="G2678">
        <v>1136996.72</v>
      </c>
      <c r="H2678">
        <v>10022355.343</v>
      </c>
    </row>
    <row r="2679" spans="1:8" hidden="1" x14ac:dyDescent="0.3">
      <c r="A2679" s="6" t="s">
        <v>1623</v>
      </c>
      <c r="B2679" s="6" t="s">
        <v>3446</v>
      </c>
      <c r="C2679" s="6">
        <v>6</v>
      </c>
      <c r="D2679" t="str">
        <f t="shared" si="41"/>
        <v>Diplomatic District - Infra6</v>
      </c>
      <c r="E2679">
        <v>15837044.050000001</v>
      </c>
      <c r="F2679">
        <v>12861043.65</v>
      </c>
      <c r="G2679">
        <v>1717677.2</v>
      </c>
      <c r="H2679">
        <v>14578720.85</v>
      </c>
    </row>
    <row r="2680" spans="1:8" hidden="1" x14ac:dyDescent="0.3">
      <c r="A2680" s="6" t="s">
        <v>393</v>
      </c>
      <c r="B2680" s="6" t="s">
        <v>3447</v>
      </c>
      <c r="C2680" s="6">
        <v>13</v>
      </c>
      <c r="D2680" t="str">
        <f t="shared" si="41"/>
        <v>EMAAR-Pkg#162/163- Marassi13</v>
      </c>
      <c r="E2680">
        <v>6375780.4500000002</v>
      </c>
      <c r="F2680">
        <v>4255708.1825000001</v>
      </c>
      <c r="G2680">
        <v>1087618.8500000001</v>
      </c>
      <c r="H2680">
        <v>5343327.0324999997</v>
      </c>
    </row>
    <row r="2681" spans="1:8" hidden="1" x14ac:dyDescent="0.3">
      <c r="A2681" s="6" t="s">
        <v>1626</v>
      </c>
      <c r="B2681" s="6" t="s">
        <v>3448</v>
      </c>
      <c r="C2681" s="6">
        <v>7</v>
      </c>
      <c r="D2681" t="str">
        <f t="shared" si="41"/>
        <v>Air Force Project7</v>
      </c>
      <c r="E2681">
        <v>4347859.2</v>
      </c>
      <c r="F2681">
        <v>3113067.1</v>
      </c>
      <c r="G2681">
        <v>1086964.8</v>
      </c>
      <c r="H2681">
        <v>4200031.9000000004</v>
      </c>
    </row>
    <row r="2682" spans="1:8" hidden="1" x14ac:dyDescent="0.3">
      <c r="A2682" s="6" t="s">
        <v>1630</v>
      </c>
      <c r="B2682" s="6" t="s">
        <v>3449</v>
      </c>
      <c r="C2682" s="6">
        <v>10</v>
      </c>
      <c r="D2682" t="str">
        <f t="shared" si="41"/>
        <v>Faculty of Medicine10</v>
      </c>
      <c r="E2682">
        <v>11906206.67</v>
      </c>
      <c r="F2682">
        <v>10074037.353499999</v>
      </c>
      <c r="G2682">
        <v>595310.32999999996</v>
      </c>
      <c r="H2682">
        <v>10669347.683499999</v>
      </c>
    </row>
    <row r="2683" spans="1:8" hidden="1" x14ac:dyDescent="0.3">
      <c r="A2683" s="6" t="s">
        <v>1630</v>
      </c>
      <c r="B2683" s="6" t="s">
        <v>3450</v>
      </c>
      <c r="C2683" s="6">
        <v>1</v>
      </c>
      <c r="D2683" t="str">
        <f t="shared" si="41"/>
        <v>Faculty of Medicine1</v>
      </c>
      <c r="E2683">
        <v>21437884.760000002</v>
      </c>
      <c r="F2683">
        <v>18134261.109999999</v>
      </c>
      <c r="G2683">
        <v>1071895</v>
      </c>
      <c r="H2683">
        <v>19206156.109999999</v>
      </c>
    </row>
    <row r="2684" spans="1:8" hidden="1" x14ac:dyDescent="0.3">
      <c r="A2684" s="6" t="s">
        <v>795</v>
      </c>
      <c r="B2684" s="6" t="s">
        <v>3451</v>
      </c>
      <c r="C2684" s="6">
        <v>7</v>
      </c>
      <c r="D2684" t="str">
        <f t="shared" si="41"/>
        <v>NUCA R05 - Z027</v>
      </c>
      <c r="E2684">
        <v>828155.16</v>
      </c>
      <c r="F2684">
        <v>656313.01</v>
      </c>
      <c r="G2684">
        <v>82815.55</v>
      </c>
      <c r="H2684">
        <v>739128.56</v>
      </c>
    </row>
    <row r="2685" spans="1:8" hidden="1" x14ac:dyDescent="0.3">
      <c r="A2685" s="6" t="s">
        <v>802</v>
      </c>
      <c r="B2685" s="6" t="s">
        <v>3452</v>
      </c>
      <c r="C2685" s="6">
        <v>2</v>
      </c>
      <c r="D2685" t="str">
        <f t="shared" si="41"/>
        <v>R5 Mix-Use Complex Project2</v>
      </c>
      <c r="E2685">
        <v>25863589.699999999</v>
      </c>
      <c r="F2685">
        <v>28409615.739999998</v>
      </c>
      <c r="G2685">
        <v>3473696.8</v>
      </c>
      <c r="H2685">
        <v>31883312.540000003</v>
      </c>
    </row>
    <row r="2686" spans="1:8" hidden="1" x14ac:dyDescent="0.3">
      <c r="A2686" s="6" t="s">
        <v>1574</v>
      </c>
      <c r="B2686" s="6" t="s">
        <v>3453</v>
      </c>
      <c r="C2686" s="6">
        <v>7</v>
      </c>
      <c r="D2686" t="str">
        <f t="shared" si="41"/>
        <v>Industria Sadat7</v>
      </c>
      <c r="E2686">
        <v>50462508.82</v>
      </c>
      <c r="F2686">
        <v>22076559.210000001</v>
      </c>
      <c r="G2686">
        <v>10597126.85</v>
      </c>
      <c r="H2686">
        <v>32673686.059999999</v>
      </c>
    </row>
    <row r="2687" spans="1:8" hidden="1" x14ac:dyDescent="0.3">
      <c r="A2687" s="6" t="s">
        <v>1163</v>
      </c>
      <c r="B2687" s="6" t="s">
        <v>3454</v>
      </c>
      <c r="C2687" s="6">
        <v>18</v>
      </c>
      <c r="D2687" t="str">
        <f t="shared" si="41"/>
        <v>Benban 3/ Toshka 2 LOT 418</v>
      </c>
      <c r="E2687">
        <v>4806835.46</v>
      </c>
      <c r="F2687">
        <v>3277866.4699999997</v>
      </c>
      <c r="G2687">
        <v>504717.72</v>
      </c>
      <c r="H2687">
        <v>3782584.19</v>
      </c>
    </row>
    <row r="2688" spans="1:8" hidden="1" x14ac:dyDescent="0.3">
      <c r="A2688" s="6" t="s">
        <v>1710</v>
      </c>
      <c r="B2688" s="6" t="s">
        <v>3455</v>
      </c>
      <c r="C2688" s="6">
        <v>2</v>
      </c>
      <c r="D2688" t="str">
        <f t="shared" si="41"/>
        <v>Railway Bridge - Assuit2</v>
      </c>
      <c r="E2688">
        <v>1470820</v>
      </c>
      <c r="F2688">
        <v>1234799.3999999999</v>
      </c>
      <c r="G2688">
        <v>0</v>
      </c>
      <c r="H2688">
        <v>1234799.4000000001</v>
      </c>
    </row>
    <row r="2689" spans="1:8" hidden="1" x14ac:dyDescent="0.3">
      <c r="A2689" s="6" t="s">
        <v>331</v>
      </c>
      <c r="B2689" s="6" t="s">
        <v>3456</v>
      </c>
      <c r="C2689" s="6">
        <v>17</v>
      </c>
      <c r="D2689" t="str">
        <f t="shared" si="41"/>
        <v>DoubleTree Mangroovy ElGouna17</v>
      </c>
      <c r="E2689">
        <v>2987451.96</v>
      </c>
      <c r="F2689">
        <v>4581335.9780000001</v>
      </c>
      <c r="G2689">
        <v>295357.13</v>
      </c>
      <c r="H2689">
        <v>4876693.108</v>
      </c>
    </row>
    <row r="2690" spans="1:8" hidden="1" x14ac:dyDescent="0.3">
      <c r="A2690" s="6" t="s">
        <v>1473</v>
      </c>
      <c r="B2690" s="6" t="s">
        <v>3457</v>
      </c>
      <c r="C2690" s="6">
        <v>12</v>
      </c>
      <c r="D2690" t="str">
        <f t="shared" si="41"/>
        <v>Taval Sarai 5212</v>
      </c>
      <c r="E2690">
        <v>406979.33</v>
      </c>
      <c r="F2690">
        <v>0</v>
      </c>
      <c r="G2690">
        <v>0</v>
      </c>
      <c r="H2690">
        <v>406979.33</v>
      </c>
    </row>
    <row r="2691" spans="1:8" hidden="1" x14ac:dyDescent="0.3">
      <c r="A2691" s="6" t="s">
        <v>1473</v>
      </c>
      <c r="B2691" s="6" t="s">
        <v>3458</v>
      </c>
      <c r="C2691" s="6">
        <v>11</v>
      </c>
      <c r="D2691" t="str">
        <f t="shared" ref="D2691:D2754" si="42">A2691&amp;C2691</f>
        <v>Taval Sarai 5211</v>
      </c>
      <c r="E2691">
        <v>340654</v>
      </c>
      <c r="F2691">
        <v>259739.51</v>
      </c>
      <c r="G2691">
        <v>0</v>
      </c>
      <c r="H2691">
        <v>259739.51</v>
      </c>
    </row>
    <row r="2692" spans="1:8" hidden="1" x14ac:dyDescent="0.3">
      <c r="A2692" s="6" t="s">
        <v>1637</v>
      </c>
      <c r="B2692" s="6" t="s">
        <v>3459</v>
      </c>
      <c r="C2692" s="6">
        <v>5</v>
      </c>
      <c r="D2692" t="str">
        <f t="shared" si="42"/>
        <v>October Dry Port5</v>
      </c>
      <c r="E2692">
        <v>5651684.0100000007</v>
      </c>
      <c r="F2692">
        <v>3374772.3</v>
      </c>
      <c r="G2692">
        <v>1483567.05</v>
      </c>
      <c r="H2692">
        <v>4858339.3499999996</v>
      </c>
    </row>
    <row r="2693" spans="1:8" hidden="1" x14ac:dyDescent="0.3">
      <c r="A2693" s="6" t="s">
        <v>3460</v>
      </c>
      <c r="B2693" s="6" t="s">
        <v>3461</v>
      </c>
      <c r="C2693" s="6">
        <v>3</v>
      </c>
      <c r="D2693" t="str">
        <f t="shared" si="42"/>
        <v>October Dry Port Railway3</v>
      </c>
      <c r="E2693">
        <v>12846917.73</v>
      </c>
      <c r="F2693">
        <v>14255254.399500001</v>
      </c>
      <c r="G2693">
        <v>2774511.07</v>
      </c>
      <c r="H2693">
        <v>17029765.469500002</v>
      </c>
    </row>
    <row r="2694" spans="1:8" hidden="1" x14ac:dyDescent="0.3">
      <c r="A2694" s="6" t="s">
        <v>3460</v>
      </c>
      <c r="B2694" s="6" t="s">
        <v>3462</v>
      </c>
      <c r="C2694" s="6">
        <v>1</v>
      </c>
      <c r="D2694" t="str">
        <f t="shared" si="42"/>
        <v>October Dry Port Railway1</v>
      </c>
      <c r="E2694">
        <v>21142097.5</v>
      </c>
      <c r="F2694">
        <v>13456945.045</v>
      </c>
      <c r="G2694">
        <v>4439840.4800000004</v>
      </c>
      <c r="H2694">
        <v>17896785.524999999</v>
      </c>
    </row>
    <row r="2695" spans="1:8" hidden="1" x14ac:dyDescent="0.3">
      <c r="A2695" s="6" t="s">
        <v>1646</v>
      </c>
      <c r="B2695" s="6" t="s">
        <v>3463</v>
      </c>
      <c r="C2695" s="6">
        <v>5</v>
      </c>
      <c r="D2695" t="str">
        <f t="shared" si="42"/>
        <v>Hosh Essa 220 KV OHTL5</v>
      </c>
      <c r="E2695">
        <v>22976443.829999998</v>
      </c>
      <c r="F2695">
        <v>18633902.899999999</v>
      </c>
      <c r="G2695">
        <v>2412526.6</v>
      </c>
      <c r="H2695">
        <v>21046429.5</v>
      </c>
    </row>
    <row r="2696" spans="1:8" hidden="1" x14ac:dyDescent="0.3">
      <c r="A2696" s="6" t="s">
        <v>1646</v>
      </c>
      <c r="B2696" s="6" t="s">
        <v>3464</v>
      </c>
      <c r="C2696" s="6">
        <v>4</v>
      </c>
      <c r="D2696" t="str">
        <f t="shared" si="42"/>
        <v>Hosh Essa 220 KV OHTL4</v>
      </c>
      <c r="E2696">
        <v>2366293.31</v>
      </c>
      <c r="F2696">
        <v>1422148</v>
      </c>
      <c r="G2696">
        <v>248460.79999999999</v>
      </c>
      <c r="H2696">
        <v>1670608.8</v>
      </c>
    </row>
    <row r="2697" spans="1:8" hidden="1" x14ac:dyDescent="0.3">
      <c r="A2697" s="6" t="s">
        <v>1646</v>
      </c>
      <c r="B2697" s="6" t="s">
        <v>3465</v>
      </c>
      <c r="C2697" s="6">
        <v>3</v>
      </c>
      <c r="D2697" t="str">
        <f t="shared" si="42"/>
        <v>Hosh Essa 220 KV OHTL3</v>
      </c>
      <c r="E2697">
        <v>897994.32</v>
      </c>
      <c r="F2697">
        <v>476335</v>
      </c>
      <c r="G2697">
        <v>94792.34</v>
      </c>
      <c r="H2697">
        <v>571127.34</v>
      </c>
    </row>
    <row r="2698" spans="1:8" hidden="1" x14ac:dyDescent="0.3">
      <c r="A2698" s="6" t="s">
        <v>1077</v>
      </c>
      <c r="B2698" s="6" t="s">
        <v>3466</v>
      </c>
      <c r="C2698" s="6">
        <v>4</v>
      </c>
      <c r="D2698" t="str">
        <f t="shared" si="42"/>
        <v>Marsa Alam/ Bernes LOT2 OHTL4</v>
      </c>
      <c r="E2698">
        <v>74079252.269999996</v>
      </c>
      <c r="F2698">
        <v>60783836.380000003</v>
      </c>
      <c r="G2698">
        <v>7778321.4900000002</v>
      </c>
      <c r="H2698">
        <v>68562157.870000005</v>
      </c>
    </row>
    <row r="2699" spans="1:8" hidden="1" x14ac:dyDescent="0.3">
      <c r="A2699" s="6" t="s">
        <v>1612</v>
      </c>
      <c r="B2699" s="6" t="s">
        <v>3467</v>
      </c>
      <c r="C2699" s="6">
        <v>3</v>
      </c>
      <c r="D2699" t="str">
        <f t="shared" si="42"/>
        <v>Toshka 2/Owinat East LOT2 OHTL3</v>
      </c>
      <c r="E2699">
        <v>10920854.1</v>
      </c>
      <c r="F2699">
        <v>9741006.7300000004</v>
      </c>
      <c r="G2699">
        <v>1146689.68</v>
      </c>
      <c r="H2699">
        <v>10887696.41</v>
      </c>
    </row>
    <row r="2700" spans="1:8" hidden="1" x14ac:dyDescent="0.3">
      <c r="A2700" s="6" t="s">
        <v>1194</v>
      </c>
      <c r="B2700" s="6" t="s">
        <v>1127</v>
      </c>
      <c r="C2700" s="6">
        <v>2</v>
      </c>
      <c r="D2700" t="str">
        <f t="shared" si="42"/>
        <v>Wadi El Natroun2</v>
      </c>
      <c r="E2700">
        <v>2142630</v>
      </c>
      <c r="F2700">
        <v>2000897.2</v>
      </c>
      <c r="G2700">
        <v>0</v>
      </c>
      <c r="H2700">
        <v>2000897.1999999997</v>
      </c>
    </row>
    <row r="2701" spans="1:8" hidden="1" x14ac:dyDescent="0.3">
      <c r="A2701" s="6" t="s">
        <v>71</v>
      </c>
      <c r="B2701" s="6" t="s">
        <v>3468</v>
      </c>
      <c r="C2701" s="6">
        <v>1</v>
      </c>
      <c r="D2701" t="str">
        <f t="shared" si="42"/>
        <v>EGAT Pelletizing Plant1</v>
      </c>
      <c r="E2701">
        <v>3274479.04</v>
      </c>
      <c r="F2701">
        <v>3241734.16</v>
      </c>
      <c r="G2701">
        <v>0</v>
      </c>
      <c r="H2701">
        <v>3241734.16</v>
      </c>
    </row>
    <row r="2702" spans="1:8" hidden="1" x14ac:dyDescent="0.3">
      <c r="A2702" s="6" t="s">
        <v>2392</v>
      </c>
      <c r="B2702" s="6" t="s">
        <v>3469</v>
      </c>
      <c r="C2702" s="6">
        <v>1</v>
      </c>
      <c r="D2702" t="str">
        <f t="shared" si="42"/>
        <v>Sultana Malak Restoration1</v>
      </c>
      <c r="E2702">
        <v>38453824.390000001</v>
      </c>
      <c r="F2702">
        <v>2505968.75</v>
      </c>
      <c r="G2702">
        <v>32000000</v>
      </c>
      <c r="H2702">
        <v>34505968.75</v>
      </c>
    </row>
    <row r="2703" spans="1:8" hidden="1" x14ac:dyDescent="0.3">
      <c r="A2703" s="6" t="s">
        <v>9</v>
      </c>
      <c r="B2703" s="6" t="s">
        <v>3470</v>
      </c>
      <c r="C2703" s="6">
        <v>20</v>
      </c>
      <c r="D2703" t="str">
        <f t="shared" si="42"/>
        <v>Royal City20</v>
      </c>
      <c r="E2703">
        <v>1366660.7</v>
      </c>
      <c r="F2703">
        <v>1092291.595</v>
      </c>
      <c r="G2703">
        <v>294922.19</v>
      </c>
      <c r="H2703">
        <v>1387213.7849999999</v>
      </c>
    </row>
    <row r="2704" spans="1:8" hidden="1" x14ac:dyDescent="0.3">
      <c r="A2704" s="6" t="s">
        <v>9</v>
      </c>
      <c r="B2704" s="6" t="s">
        <v>3471</v>
      </c>
      <c r="C2704" s="6">
        <v>19</v>
      </c>
      <c r="D2704" t="str">
        <f t="shared" si="42"/>
        <v>Royal City19</v>
      </c>
      <c r="E2704">
        <v>1583738.34</v>
      </c>
      <c r="F2704">
        <v>1100401.507</v>
      </c>
      <c r="G2704">
        <v>301663.7</v>
      </c>
      <c r="H2704">
        <v>1402065.2069999999</v>
      </c>
    </row>
    <row r="2705" spans="1:8" hidden="1" x14ac:dyDescent="0.3">
      <c r="A2705" s="6" t="s">
        <v>9</v>
      </c>
      <c r="B2705" s="6" t="s">
        <v>3472</v>
      </c>
      <c r="C2705" s="6">
        <v>21</v>
      </c>
      <c r="D2705" t="str">
        <f t="shared" si="42"/>
        <v>Royal City21</v>
      </c>
      <c r="E2705">
        <v>4112519.2999999993</v>
      </c>
      <c r="F2705">
        <v>2970506.7549999999</v>
      </c>
      <c r="G2705">
        <v>819101.85000000009</v>
      </c>
      <c r="H2705">
        <v>3789608.605</v>
      </c>
    </row>
    <row r="2706" spans="1:8" hidden="1" x14ac:dyDescent="0.3">
      <c r="A2706" s="6" t="s">
        <v>1405</v>
      </c>
      <c r="B2706" s="6" t="s">
        <v>3473</v>
      </c>
      <c r="D2706" t="str">
        <f t="shared" si="42"/>
        <v>Racecores 3092-17 132KV E</v>
      </c>
      <c r="E2706">
        <v>2145082.7749999999</v>
      </c>
      <c r="F2706">
        <v>1780418.7</v>
      </c>
      <c r="G2706">
        <v>0</v>
      </c>
      <c r="H2706">
        <v>1780418.7</v>
      </c>
    </row>
    <row r="2707" spans="1:8" hidden="1" x14ac:dyDescent="0.3">
      <c r="A2707" s="6" t="s">
        <v>1714</v>
      </c>
      <c r="B2707" s="6" t="s">
        <v>3474</v>
      </c>
      <c r="C2707" s="6">
        <v>2</v>
      </c>
      <c r="D2707" t="str">
        <f t="shared" si="42"/>
        <v>ElMoneeb 22</v>
      </c>
      <c r="E2707">
        <v>290450</v>
      </c>
      <c r="F2707">
        <v>287545.5</v>
      </c>
      <c r="G2707">
        <v>0</v>
      </c>
      <c r="H2707">
        <v>287545.5</v>
      </c>
    </row>
    <row r="2708" spans="1:8" hidden="1" x14ac:dyDescent="0.3">
      <c r="A2708" s="6" t="s">
        <v>342</v>
      </c>
      <c r="B2708" s="6" t="s">
        <v>3475</v>
      </c>
      <c r="C2708" s="6">
        <v>7</v>
      </c>
      <c r="D2708" t="str">
        <f t="shared" si="42"/>
        <v>Kattameya Creeks7</v>
      </c>
      <c r="E2708">
        <v>48280873.420000009</v>
      </c>
      <c r="F2708">
        <v>44380444.227499999</v>
      </c>
      <c r="G2708">
        <v>5093038.59</v>
      </c>
      <c r="H2708">
        <v>49473482.817500003</v>
      </c>
    </row>
    <row r="2709" spans="1:8" hidden="1" x14ac:dyDescent="0.3">
      <c r="A2709" s="6" t="s">
        <v>348</v>
      </c>
      <c r="B2709" s="6" t="s">
        <v>3476</v>
      </c>
      <c r="D2709" t="str">
        <f t="shared" si="42"/>
        <v>Lekela 250MW Wind Farm</v>
      </c>
      <c r="E2709">
        <v>342857.14</v>
      </c>
      <c r="F2709">
        <v>356571.42700000003</v>
      </c>
      <c r="G2709">
        <v>0</v>
      </c>
      <c r="H2709">
        <v>356571.42700000003</v>
      </c>
    </row>
    <row r="2710" spans="1:8" hidden="1" x14ac:dyDescent="0.3">
      <c r="A2710" s="6" t="s">
        <v>348</v>
      </c>
      <c r="B2710" s="6" t="s">
        <v>3477</v>
      </c>
      <c r="D2710" t="str">
        <f t="shared" si="42"/>
        <v>Lekela 250MW Wind Farm</v>
      </c>
      <c r="E2710">
        <v>171428.57</v>
      </c>
      <c r="F2710">
        <v>178285.70850000001</v>
      </c>
      <c r="G2710">
        <v>0</v>
      </c>
      <c r="H2710">
        <v>178285.70850000001</v>
      </c>
    </row>
    <row r="2711" spans="1:8" hidden="1" x14ac:dyDescent="0.3">
      <c r="A2711" s="6" t="s">
        <v>1654</v>
      </c>
      <c r="B2711" s="6" t="s">
        <v>3478</v>
      </c>
      <c r="C2711" s="6">
        <v>9</v>
      </c>
      <c r="D2711" t="str">
        <f t="shared" si="42"/>
        <v>seashell Playa9</v>
      </c>
      <c r="E2711">
        <v>385682.5</v>
      </c>
      <c r="F2711">
        <v>269244.94</v>
      </c>
      <c r="G2711">
        <v>61709.2</v>
      </c>
      <c r="H2711">
        <v>330954.14</v>
      </c>
    </row>
    <row r="2712" spans="1:8" hidden="1" x14ac:dyDescent="0.3">
      <c r="A2712" s="6" t="s">
        <v>1654</v>
      </c>
      <c r="B2712" s="6" t="s">
        <v>3479</v>
      </c>
      <c r="C2712" s="6">
        <v>8</v>
      </c>
      <c r="D2712" t="str">
        <f t="shared" si="42"/>
        <v>seashell Playa8</v>
      </c>
      <c r="E2712">
        <v>190902.5</v>
      </c>
      <c r="F2712">
        <v>133269.01999999999</v>
      </c>
      <c r="G2712">
        <v>30544.400000000001</v>
      </c>
      <c r="H2712">
        <v>163813.42000000001</v>
      </c>
    </row>
    <row r="2713" spans="1:8" hidden="1" x14ac:dyDescent="0.3">
      <c r="A2713" s="6" t="s">
        <v>1654</v>
      </c>
      <c r="B2713" s="6" t="s">
        <v>3480</v>
      </c>
      <c r="C2713" s="6">
        <v>6</v>
      </c>
      <c r="D2713" t="str">
        <f t="shared" si="42"/>
        <v>seashell Playa6</v>
      </c>
      <c r="E2713">
        <v>284839.59999999998</v>
      </c>
      <c r="F2713">
        <v>198456.51</v>
      </c>
      <c r="G2713">
        <v>45574.34</v>
      </c>
      <c r="H2713">
        <v>244030.85</v>
      </c>
    </row>
    <row r="2714" spans="1:8" hidden="1" x14ac:dyDescent="0.3">
      <c r="A2714" s="6" t="s">
        <v>1657</v>
      </c>
      <c r="B2714" s="6" t="s">
        <v>3481</v>
      </c>
      <c r="C2714" s="6">
        <v>3</v>
      </c>
      <c r="D2714" t="str">
        <f t="shared" si="42"/>
        <v>Capital One3</v>
      </c>
      <c r="E2714">
        <v>787497.02379999997</v>
      </c>
      <c r="F2714">
        <v>779622.05499999993</v>
      </c>
      <c r="G2714">
        <v>0</v>
      </c>
      <c r="H2714">
        <v>779622.05500000005</v>
      </c>
    </row>
    <row r="2715" spans="1:8" hidden="1" x14ac:dyDescent="0.3">
      <c r="A2715" s="6" t="s">
        <v>71</v>
      </c>
      <c r="B2715" s="6" t="s">
        <v>3482</v>
      </c>
      <c r="C2715" s="6">
        <v>18</v>
      </c>
      <c r="D2715" t="str">
        <f t="shared" si="42"/>
        <v>EGAT Pelletizing Plant18</v>
      </c>
      <c r="E2715">
        <v>930523.4</v>
      </c>
      <c r="F2715">
        <v>0</v>
      </c>
      <c r="G2715">
        <v>1170012.1100000001</v>
      </c>
      <c r="H2715">
        <v>1170012.1100000001</v>
      </c>
    </row>
    <row r="2716" spans="1:8" hidden="1" x14ac:dyDescent="0.3">
      <c r="A2716" s="6" t="s">
        <v>1562</v>
      </c>
      <c r="B2716" s="6" t="s">
        <v>3483</v>
      </c>
      <c r="C2716" s="6">
        <v>5</v>
      </c>
      <c r="D2716" t="str">
        <f t="shared" si="42"/>
        <v>GOV2 - Infra5</v>
      </c>
      <c r="E2716">
        <v>5869423.0599999996</v>
      </c>
      <c r="F2716">
        <v>47185643.463</v>
      </c>
      <c r="G2716">
        <v>4507237.7</v>
      </c>
      <c r="H2716">
        <v>51692881.163000003</v>
      </c>
    </row>
    <row r="2717" spans="1:8" hidden="1" x14ac:dyDescent="0.3">
      <c r="A2717" s="6" t="s">
        <v>1218</v>
      </c>
      <c r="B2717" s="6" t="s">
        <v>3484</v>
      </c>
      <c r="C2717" s="6">
        <v>14</v>
      </c>
      <c r="D2717" t="str">
        <f t="shared" si="42"/>
        <v>Multi Sport Hall14</v>
      </c>
      <c r="E2717">
        <v>98166</v>
      </c>
      <c r="F2717">
        <v>186499.29</v>
      </c>
      <c r="G2717">
        <v>0</v>
      </c>
      <c r="H2717">
        <v>186499.29</v>
      </c>
    </row>
    <row r="2718" spans="1:8" hidden="1" x14ac:dyDescent="0.3">
      <c r="A2718" s="6" t="s">
        <v>950</v>
      </c>
      <c r="B2718" s="6" t="s">
        <v>3485</v>
      </c>
      <c r="C2718" s="6">
        <v>12</v>
      </c>
      <c r="D2718" t="str">
        <f t="shared" si="42"/>
        <v>Mauritania Lot 112</v>
      </c>
      <c r="E2718">
        <v>331802.75</v>
      </c>
      <c r="F2718">
        <v>315197.61</v>
      </c>
      <c r="G2718">
        <v>0</v>
      </c>
      <c r="H2718">
        <v>315197.61</v>
      </c>
    </row>
    <row r="2719" spans="1:8" hidden="1" x14ac:dyDescent="0.3">
      <c r="A2719" s="6" t="s">
        <v>1278</v>
      </c>
      <c r="B2719" s="6" t="s">
        <v>3486</v>
      </c>
      <c r="D2719" t="str">
        <f t="shared" si="42"/>
        <v>LAYAN Substation</v>
      </c>
      <c r="E2719">
        <v>271525.2200000002</v>
      </c>
      <c r="F2719">
        <v>450731.83999999997</v>
      </c>
      <c r="G2719">
        <v>0</v>
      </c>
      <c r="H2719">
        <v>225365.92</v>
      </c>
    </row>
    <row r="2720" spans="1:8" hidden="1" x14ac:dyDescent="0.3">
      <c r="A2720" s="6" t="s">
        <v>1266</v>
      </c>
      <c r="B2720" s="6" t="s">
        <v>3487</v>
      </c>
      <c r="C2720" s="6">
        <v>8</v>
      </c>
      <c r="D2720" t="str">
        <f t="shared" si="42"/>
        <v>Angola Emergency fast-track8</v>
      </c>
      <c r="E2720">
        <v>1360018.02</v>
      </c>
      <c r="F2720">
        <v>753412.55999999994</v>
      </c>
      <c r="G2720">
        <v>0</v>
      </c>
      <c r="H2720">
        <v>753412.56</v>
      </c>
    </row>
    <row r="2721" spans="1:8" hidden="1" x14ac:dyDescent="0.3">
      <c r="A2721" s="6" t="s">
        <v>1776</v>
      </c>
      <c r="B2721" s="6" t="s">
        <v>3488</v>
      </c>
      <c r="C2721" s="6">
        <v>1</v>
      </c>
      <c r="D2721" t="str">
        <f t="shared" si="42"/>
        <v>Ext.110 S. Military 220 Kv S/S1</v>
      </c>
      <c r="E2721">
        <v>22316542.559999999</v>
      </c>
      <c r="F2721">
        <v>13993725</v>
      </c>
      <c r="G2721">
        <v>5579135.5999999996</v>
      </c>
      <c r="H2721">
        <v>19572860.600000001</v>
      </c>
    </row>
    <row r="2722" spans="1:8" hidden="1" x14ac:dyDescent="0.3">
      <c r="A2722" s="6" t="s">
        <v>705</v>
      </c>
      <c r="B2722" s="6" t="s">
        <v>3489</v>
      </c>
      <c r="C2722" s="6">
        <v>30</v>
      </c>
      <c r="D2722" t="str">
        <f t="shared" si="42"/>
        <v>Assuit PP  (CP-118)30</v>
      </c>
      <c r="E2722">
        <v>135368.9</v>
      </c>
      <c r="F2722">
        <v>364529.1</v>
      </c>
      <c r="G2722">
        <v>60916.02</v>
      </c>
      <c r="H2722">
        <v>141815.04000000001</v>
      </c>
    </row>
    <row r="2723" spans="1:8" hidden="1" x14ac:dyDescent="0.3">
      <c r="A2723" s="6" t="s">
        <v>705</v>
      </c>
      <c r="B2723" s="6" t="s">
        <v>3490</v>
      </c>
      <c r="D2723" t="str">
        <f t="shared" si="42"/>
        <v>Assuit PP  (CP-118)</v>
      </c>
      <c r="E2723">
        <v>308474.46000000002</v>
      </c>
      <c r="F2723">
        <v>272228.71000000002</v>
      </c>
      <c r="G2723">
        <v>48584.73</v>
      </c>
      <c r="H2723">
        <v>320813.44</v>
      </c>
    </row>
    <row r="2724" spans="1:8" hidden="1" x14ac:dyDescent="0.3">
      <c r="A2724" s="6" t="s">
        <v>1254</v>
      </c>
      <c r="B2724" s="6" t="s">
        <v>3491</v>
      </c>
      <c r="D2724" t="str">
        <f t="shared" si="42"/>
        <v>Miscellaneous Projects</v>
      </c>
      <c r="E2724">
        <v>118487.2</v>
      </c>
      <c r="F2724">
        <v>135075.408</v>
      </c>
      <c r="G2724">
        <v>0</v>
      </c>
      <c r="H2724">
        <v>135075.408</v>
      </c>
    </row>
    <row r="2725" spans="1:8" hidden="1" x14ac:dyDescent="0.3">
      <c r="A2725" s="6" t="s">
        <v>341</v>
      </c>
      <c r="B2725" s="6" t="s">
        <v>3492</v>
      </c>
      <c r="C2725" s="6">
        <v>4</v>
      </c>
      <c r="D2725" t="str">
        <f t="shared" si="42"/>
        <v>Kafr Shokr Bridge4</v>
      </c>
      <c r="E2725">
        <v>14900014.289999999</v>
      </c>
      <c r="F2725">
        <v>8190447.9000000004</v>
      </c>
      <c r="G2725">
        <v>0</v>
      </c>
      <c r="H2725">
        <v>13190447.9</v>
      </c>
    </row>
    <row r="2726" spans="1:8" hidden="1" x14ac:dyDescent="0.3">
      <c r="A2726" s="6" t="s">
        <v>378</v>
      </c>
      <c r="B2726" s="6" t="s">
        <v>3493</v>
      </c>
      <c r="C2726" s="6">
        <v>24</v>
      </c>
      <c r="D2726" t="str">
        <f t="shared" si="42"/>
        <v>ORA ZED-Ph 2-Pkgs A&amp;D24</v>
      </c>
      <c r="E2726">
        <v>1619984.79</v>
      </c>
      <c r="F2726">
        <v>1344587.3795</v>
      </c>
      <c r="G2726">
        <v>170098.4</v>
      </c>
      <c r="H2726">
        <v>1514685.7794999999</v>
      </c>
    </row>
    <row r="2727" spans="1:8" hidden="1" x14ac:dyDescent="0.3">
      <c r="A2727" s="6" t="s">
        <v>378</v>
      </c>
      <c r="B2727" s="6" t="s">
        <v>3494</v>
      </c>
      <c r="C2727" s="6">
        <v>13</v>
      </c>
      <c r="D2727" t="str">
        <f t="shared" si="42"/>
        <v>ORA ZED-Ph 2-Pkgs A&amp;D13</v>
      </c>
      <c r="E2727">
        <v>20487173.629999999</v>
      </c>
      <c r="F2727">
        <v>0</v>
      </c>
      <c r="G2727">
        <v>0</v>
      </c>
      <c r="H2727">
        <v>21511532.311500002</v>
      </c>
    </row>
    <row r="2728" spans="1:8" hidden="1" x14ac:dyDescent="0.3">
      <c r="A2728" s="6" t="s">
        <v>1612</v>
      </c>
      <c r="B2728" s="6" t="s">
        <v>3495</v>
      </c>
      <c r="C2728" s="6">
        <v>5</v>
      </c>
      <c r="D2728" t="str">
        <f t="shared" si="42"/>
        <v>Toshka 2/Owinat East LOT2 OHTL5</v>
      </c>
      <c r="E2728">
        <v>11321211.289999999</v>
      </c>
      <c r="F2728">
        <v>10093128.560000001</v>
      </c>
      <c r="G2728">
        <v>1188727.19</v>
      </c>
      <c r="H2728">
        <v>11281855.75</v>
      </c>
    </row>
    <row r="2729" spans="1:8" hidden="1" x14ac:dyDescent="0.3">
      <c r="A2729" s="6" t="s">
        <v>1433</v>
      </c>
      <c r="B2729" s="6" t="s">
        <v>3496</v>
      </c>
      <c r="C2729" s="6">
        <v>4</v>
      </c>
      <c r="D2729" t="str">
        <f t="shared" si="42"/>
        <v>10th of Ramadan Railway4</v>
      </c>
      <c r="E2729">
        <v>2237031</v>
      </c>
      <c r="F2729">
        <v>2109086.87</v>
      </c>
      <c r="G2729">
        <v>0</v>
      </c>
      <c r="H2729">
        <v>2109086.87</v>
      </c>
    </row>
    <row r="2730" spans="1:8" hidden="1" x14ac:dyDescent="0.3">
      <c r="A2730" s="6" t="s">
        <v>1699</v>
      </c>
      <c r="B2730" s="6" t="s">
        <v>3497</v>
      </c>
      <c r="C2730" s="6">
        <v>5</v>
      </c>
      <c r="D2730" t="str">
        <f t="shared" si="42"/>
        <v>East Owainat 5 LOTS5</v>
      </c>
      <c r="E2730">
        <v>75135244.439999998</v>
      </c>
      <c r="F2730">
        <v>30655170.850000001</v>
      </c>
      <c r="G2730">
        <v>39446003.329999998</v>
      </c>
      <c r="H2730">
        <v>70101174.180000007</v>
      </c>
    </row>
    <row r="2731" spans="1:8" hidden="1" x14ac:dyDescent="0.3">
      <c r="A2731" s="6" t="s">
        <v>1626</v>
      </c>
      <c r="B2731" s="6" t="s">
        <v>3498</v>
      </c>
      <c r="C2731" s="6">
        <v>5</v>
      </c>
      <c r="D2731" t="str">
        <f t="shared" si="42"/>
        <v>Air Force Project5</v>
      </c>
      <c r="E2731">
        <v>8870694.6400000006</v>
      </c>
      <c r="F2731">
        <v>6351412.0999999996</v>
      </c>
      <c r="G2731">
        <v>2217673.66</v>
      </c>
      <c r="H2731">
        <v>8569085.7599999998</v>
      </c>
    </row>
    <row r="2732" spans="1:8" hidden="1" x14ac:dyDescent="0.3">
      <c r="A2732" s="6" t="s">
        <v>1589</v>
      </c>
      <c r="B2732" s="6" t="s">
        <v>3499</v>
      </c>
      <c r="C2732" s="6">
        <v>2</v>
      </c>
      <c r="D2732" t="str">
        <f t="shared" si="42"/>
        <v>Cairo Monorail - 6th October2</v>
      </c>
      <c r="E2732">
        <v>661500</v>
      </c>
      <c r="F2732">
        <v>588301</v>
      </c>
      <c r="G2732">
        <v>0</v>
      </c>
      <c r="H2732">
        <v>588301</v>
      </c>
    </row>
    <row r="2733" spans="1:8" hidden="1" x14ac:dyDescent="0.3">
      <c r="A2733" s="6" t="s">
        <v>3500</v>
      </c>
      <c r="B2733" s="6" t="s">
        <v>3501</v>
      </c>
      <c r="C2733" s="6">
        <v>1</v>
      </c>
      <c r="D2733" t="str">
        <f t="shared" si="42"/>
        <v>French District1</v>
      </c>
      <c r="E2733">
        <v>118269</v>
      </c>
      <c r="F2733">
        <v>110271</v>
      </c>
      <c r="G2733">
        <v>0</v>
      </c>
      <c r="H2733">
        <v>110271</v>
      </c>
    </row>
    <row r="2734" spans="1:8" hidden="1" x14ac:dyDescent="0.3">
      <c r="A2734" s="6" t="s">
        <v>795</v>
      </c>
      <c r="B2734" s="6" t="s">
        <v>3502</v>
      </c>
      <c r="C2734" s="6">
        <v>16</v>
      </c>
      <c r="D2734" t="str">
        <f t="shared" si="42"/>
        <v>NUCA R05 - Z0216</v>
      </c>
      <c r="E2734">
        <v>17343363.300000001</v>
      </c>
      <c r="F2734">
        <v>13513254.955</v>
      </c>
      <c r="G2734">
        <v>1788090.7</v>
      </c>
      <c r="H2734">
        <v>15301345.654999997</v>
      </c>
    </row>
    <row r="2735" spans="1:8" hidden="1" x14ac:dyDescent="0.3">
      <c r="A2735" s="6" t="s">
        <v>1278</v>
      </c>
      <c r="B2735" s="6" t="s">
        <v>3503</v>
      </c>
      <c r="D2735" t="str">
        <f t="shared" si="42"/>
        <v>LAYAN Substation</v>
      </c>
      <c r="E2735">
        <v>188174.57200000001</v>
      </c>
      <c r="F2735">
        <v>312369.82</v>
      </c>
      <c r="G2735">
        <v>0</v>
      </c>
      <c r="H2735">
        <v>156184.91</v>
      </c>
    </row>
    <row r="2736" spans="1:8" hidden="1" x14ac:dyDescent="0.3">
      <c r="A2736" s="6" t="s">
        <v>1556</v>
      </c>
      <c r="B2736" s="6" t="s">
        <v>3504</v>
      </c>
      <c r="C2736" s="6">
        <v>3</v>
      </c>
      <c r="D2736" t="str">
        <f t="shared" si="42"/>
        <v>Ahl Misr Walkway3</v>
      </c>
      <c r="E2736">
        <v>780648</v>
      </c>
      <c r="F2736">
        <v>650681.36</v>
      </c>
      <c r="G2736">
        <v>0</v>
      </c>
      <c r="H2736">
        <v>650681.36</v>
      </c>
    </row>
    <row r="2737" spans="1:8" hidden="1" x14ac:dyDescent="0.3">
      <c r="A2737" s="6" t="s">
        <v>1752</v>
      </c>
      <c r="B2737" s="6" t="s">
        <v>3505</v>
      </c>
      <c r="C2737" s="6">
        <v>1</v>
      </c>
      <c r="D2737" t="str">
        <f t="shared" si="42"/>
        <v>Ahl Misr P3 – Zamalek Sector1</v>
      </c>
      <c r="E2737">
        <v>1354340</v>
      </c>
      <c r="F2737">
        <v>1310323.95</v>
      </c>
      <c r="G2737">
        <v>0</v>
      </c>
      <c r="H2737">
        <v>1310323.95</v>
      </c>
    </row>
    <row r="2738" spans="1:8" hidden="1" x14ac:dyDescent="0.3">
      <c r="A2738" s="6" t="s">
        <v>73</v>
      </c>
      <c r="B2738" s="6" t="s">
        <v>3506</v>
      </c>
      <c r="C2738" s="6">
        <v>2</v>
      </c>
      <c r="D2738" t="str">
        <f t="shared" si="42"/>
        <v>MDF Factory2</v>
      </c>
      <c r="E2738">
        <v>6157903.8099999996</v>
      </c>
      <c r="F2738">
        <v>7093735.0204999996</v>
      </c>
      <c r="G2738">
        <v>1616449.75</v>
      </c>
      <c r="H2738">
        <v>8710184.7705000006</v>
      </c>
    </row>
    <row r="2739" spans="1:8" hidden="1" x14ac:dyDescent="0.3">
      <c r="A2739" s="6" t="s">
        <v>1699</v>
      </c>
      <c r="B2739" s="6" t="s">
        <v>3507</v>
      </c>
      <c r="C2739" s="6">
        <v>2</v>
      </c>
      <c r="D2739" t="str">
        <f t="shared" si="42"/>
        <v>East Owainat 5 LOTS2</v>
      </c>
      <c r="E2739">
        <v>48368024.659999996</v>
      </c>
      <c r="F2739">
        <v>19353246</v>
      </c>
      <c r="G2739">
        <v>25393212.949999999</v>
      </c>
      <c r="H2739">
        <v>44746458.950000003</v>
      </c>
    </row>
    <row r="2740" spans="1:8" hidden="1" x14ac:dyDescent="0.3">
      <c r="A2740" s="6" t="s">
        <v>1396</v>
      </c>
      <c r="B2740" s="6" t="s">
        <v>3508</v>
      </c>
      <c r="C2740" s="6">
        <v>8</v>
      </c>
      <c r="D2740" t="str">
        <f t="shared" si="42"/>
        <v>Cairo-Alex Railway8</v>
      </c>
      <c r="E2740">
        <v>10272730.48</v>
      </c>
      <c r="F2740">
        <v>7275497.8899999997</v>
      </c>
      <c r="G2740">
        <v>1027273.05</v>
      </c>
      <c r="H2740">
        <v>8302770.9400000004</v>
      </c>
    </row>
    <row r="2741" spans="1:8" hidden="1" x14ac:dyDescent="0.3">
      <c r="A2741" s="6" t="s">
        <v>646</v>
      </c>
      <c r="B2741" s="6" t="s">
        <v>3509</v>
      </c>
      <c r="D2741" t="str">
        <f t="shared" si="42"/>
        <v>Akhmem Assiut</v>
      </c>
      <c r="E2741">
        <v>36316843.159999996</v>
      </c>
      <c r="F2741">
        <v>36316843.159999996</v>
      </c>
      <c r="G2741">
        <v>0</v>
      </c>
      <c r="H2741">
        <v>36316843.159999996</v>
      </c>
    </row>
    <row r="2742" spans="1:8" hidden="1" x14ac:dyDescent="0.3">
      <c r="A2742" s="6" t="s">
        <v>847</v>
      </c>
      <c r="B2742" s="6" t="s">
        <v>3510</v>
      </c>
      <c r="D2742" t="str">
        <f t="shared" si="42"/>
        <v>AWEER POWER STATION 'H' Phase</v>
      </c>
      <c r="E2742">
        <v>181703.73</v>
      </c>
      <c r="F2742">
        <v>190788.91649999999</v>
      </c>
      <c r="G2742">
        <v>0</v>
      </c>
      <c r="H2742">
        <v>190788.91649999999</v>
      </c>
    </row>
    <row r="2743" spans="1:8" hidden="1" x14ac:dyDescent="0.3">
      <c r="A2743" s="6" t="s">
        <v>1278</v>
      </c>
      <c r="B2743" s="6" t="s">
        <v>3511</v>
      </c>
      <c r="D2743" t="str">
        <f t="shared" si="42"/>
        <v>LAYAN Substation</v>
      </c>
      <c r="E2743">
        <v>109607.22000000002</v>
      </c>
      <c r="F2743">
        <v>90973.98000000001</v>
      </c>
      <c r="G2743">
        <v>0</v>
      </c>
      <c r="H2743">
        <v>90973.98</v>
      </c>
    </row>
    <row r="2744" spans="1:8" hidden="1" x14ac:dyDescent="0.3">
      <c r="A2744" s="6" t="s">
        <v>1350</v>
      </c>
      <c r="B2744" s="6" t="s">
        <v>3512</v>
      </c>
      <c r="D2744" t="str">
        <f t="shared" si="42"/>
        <v>Racecores 3092-16 132KV C</v>
      </c>
      <c r="E2744">
        <v>2938654.3999999971</v>
      </c>
      <c r="F2744">
        <v>2439083.15</v>
      </c>
      <c r="G2744">
        <v>0</v>
      </c>
      <c r="H2744">
        <v>2439083.15</v>
      </c>
    </row>
    <row r="2745" spans="1:8" hidden="1" x14ac:dyDescent="0.3">
      <c r="A2745" s="6" t="s">
        <v>3513</v>
      </c>
      <c r="B2745" s="6" t="s">
        <v>3514</v>
      </c>
      <c r="C2745" s="6">
        <v>1</v>
      </c>
      <c r="D2745" t="str">
        <f t="shared" si="42"/>
        <v>Central Bus Station1</v>
      </c>
      <c r="E2745">
        <v>1908940</v>
      </c>
      <c r="F2745">
        <v>1908940</v>
      </c>
      <c r="G2745">
        <v>0</v>
      </c>
      <c r="H2745">
        <v>1908940</v>
      </c>
    </row>
    <row r="2746" spans="1:8" hidden="1" x14ac:dyDescent="0.3">
      <c r="A2746" s="6" t="s">
        <v>393</v>
      </c>
      <c r="B2746" s="6" t="s">
        <v>3515</v>
      </c>
      <c r="C2746" s="6">
        <v>18</v>
      </c>
      <c r="D2746" t="str">
        <f t="shared" si="42"/>
        <v>EMAAR-Pkg#162/163- Marassi18</v>
      </c>
      <c r="E2746">
        <v>12923817.910000002</v>
      </c>
      <c r="F2746">
        <v>16022593.135500001</v>
      </c>
      <c r="G2746">
        <v>1927005.65</v>
      </c>
      <c r="H2746">
        <v>17949598.785500001</v>
      </c>
    </row>
    <row r="2747" spans="1:8" hidden="1" x14ac:dyDescent="0.3">
      <c r="A2747" s="6" t="s">
        <v>303</v>
      </c>
      <c r="B2747" s="6" t="s">
        <v>3516</v>
      </c>
      <c r="D2747" t="str">
        <f t="shared" si="42"/>
        <v>Le Galawa Hotel Resort</v>
      </c>
      <c r="E2747">
        <v>510933569</v>
      </c>
      <c r="F2747">
        <v>510933569</v>
      </c>
      <c r="G2747">
        <v>0</v>
      </c>
      <c r="H2747">
        <v>510933569</v>
      </c>
    </row>
    <row r="2748" spans="1:8" hidden="1" x14ac:dyDescent="0.3">
      <c r="A2748" s="6" t="s">
        <v>420</v>
      </c>
      <c r="B2748" s="6" t="s">
        <v>3517</v>
      </c>
      <c r="C2748" s="6">
        <v>27</v>
      </c>
      <c r="D2748" t="str">
        <f t="shared" si="42"/>
        <v>EDNC Retail &amp; Offices Civil27</v>
      </c>
      <c r="E2748">
        <v>30032935.16</v>
      </c>
      <c r="F2748">
        <v>23241827.868000001</v>
      </c>
      <c r="G2748">
        <v>72314.2</v>
      </c>
      <c r="H2748">
        <v>23314142.068</v>
      </c>
    </row>
    <row r="2749" spans="1:8" hidden="1" x14ac:dyDescent="0.3">
      <c r="A2749" s="6" t="s">
        <v>1720</v>
      </c>
      <c r="B2749" s="6" t="s">
        <v>3518</v>
      </c>
      <c r="C2749" s="6">
        <v>1</v>
      </c>
      <c r="D2749" t="str">
        <f t="shared" si="42"/>
        <v>Ain Sokhna Port Development1</v>
      </c>
      <c r="E2749">
        <v>513976</v>
      </c>
      <c r="F2749">
        <v>477312.77999999997</v>
      </c>
      <c r="G2749">
        <v>0</v>
      </c>
      <c r="H2749">
        <v>477312.78</v>
      </c>
    </row>
    <row r="2750" spans="1:8" hidden="1" x14ac:dyDescent="0.3">
      <c r="A2750" s="6" t="s">
        <v>705</v>
      </c>
      <c r="B2750" s="6" t="s">
        <v>3519</v>
      </c>
      <c r="D2750" t="str">
        <f t="shared" si="42"/>
        <v>Assuit PP  (CP-118)</v>
      </c>
      <c r="E2750">
        <v>156485.31</v>
      </c>
      <c r="F2750">
        <v>139663.14000000001</v>
      </c>
      <c r="G2750">
        <v>24646.44</v>
      </c>
      <c r="H2750">
        <v>164309.57999999999</v>
      </c>
    </row>
    <row r="2751" spans="1:8" hidden="1" x14ac:dyDescent="0.3">
      <c r="A2751" s="6" t="s">
        <v>1473</v>
      </c>
      <c r="B2751" s="6" t="s">
        <v>3520</v>
      </c>
      <c r="C2751" s="6">
        <v>13</v>
      </c>
      <c r="D2751" t="str">
        <f t="shared" si="42"/>
        <v>Taval Sarai 5213</v>
      </c>
      <c r="E2751">
        <v>722955.4</v>
      </c>
      <c r="F2751">
        <v>468255.34240000002</v>
      </c>
      <c r="G2751">
        <v>0</v>
      </c>
      <c r="H2751">
        <v>468255.34240000002</v>
      </c>
    </row>
    <row r="2752" spans="1:8" hidden="1" x14ac:dyDescent="0.3">
      <c r="A2752" s="6" t="s">
        <v>705</v>
      </c>
      <c r="B2752" s="6" t="s">
        <v>3521</v>
      </c>
      <c r="D2752" t="str">
        <f t="shared" si="42"/>
        <v>Assuit PP  (CP-118)</v>
      </c>
      <c r="E2752">
        <v>1474362.89</v>
      </c>
      <c r="F2752">
        <v>1273398.7</v>
      </c>
      <c r="G2752">
        <v>232212.15</v>
      </c>
      <c r="H2752">
        <v>1505610.85</v>
      </c>
    </row>
    <row r="2753" spans="1:8" hidden="1" x14ac:dyDescent="0.3">
      <c r="A2753" s="6" t="s">
        <v>1562</v>
      </c>
      <c r="B2753" s="6" t="s">
        <v>3522</v>
      </c>
      <c r="C2753" s="6">
        <v>4</v>
      </c>
      <c r="D2753" t="str">
        <f t="shared" si="42"/>
        <v>GOV2 - Infra4</v>
      </c>
      <c r="E2753">
        <v>1463173.5</v>
      </c>
      <c r="F2753">
        <v>8057561.6749999998</v>
      </c>
      <c r="G2753">
        <v>2016166</v>
      </c>
      <c r="H2753">
        <v>10073727.675000001</v>
      </c>
    </row>
    <row r="2754" spans="1:8" hidden="1" x14ac:dyDescent="0.3">
      <c r="A2754" s="6" t="s">
        <v>1163</v>
      </c>
      <c r="B2754" s="6" t="s">
        <v>3523</v>
      </c>
      <c r="C2754" s="6">
        <v>27</v>
      </c>
      <c r="D2754" t="str">
        <f t="shared" si="42"/>
        <v>Benban 3/ Toshka 2 LOT 427</v>
      </c>
      <c r="E2754">
        <v>538032.67000000004</v>
      </c>
      <c r="F2754">
        <v>479531.63</v>
      </c>
      <c r="G2754">
        <v>0</v>
      </c>
      <c r="H2754">
        <v>479531.63000000006</v>
      </c>
    </row>
    <row r="2755" spans="1:8" hidden="1" x14ac:dyDescent="0.3">
      <c r="A2755" s="6" t="s">
        <v>581</v>
      </c>
      <c r="B2755" s="6" t="s">
        <v>3524</v>
      </c>
      <c r="C2755" s="6">
        <v>15</v>
      </c>
      <c r="D2755" t="str">
        <f t="shared" ref="D2755:D2818" si="43">A2755&amp;C2755</f>
        <v>New Heliopolis15</v>
      </c>
      <c r="E2755">
        <v>3830219.65</v>
      </c>
      <c r="F2755">
        <v>3021627.35</v>
      </c>
      <c r="G2755">
        <v>376127.6</v>
      </c>
      <c r="H2755">
        <v>3397754.95</v>
      </c>
    </row>
    <row r="2756" spans="1:8" hidden="1" x14ac:dyDescent="0.3">
      <c r="A2756" s="6" t="s">
        <v>889</v>
      </c>
      <c r="B2756" s="6" t="s">
        <v>920</v>
      </c>
      <c r="D2756" t="str">
        <f t="shared" si="43"/>
        <v>C5 Bridge 2 New Alamein</v>
      </c>
      <c r="E2756">
        <v>342167.5</v>
      </c>
      <c r="F2756">
        <v>303527.46999999997</v>
      </c>
      <c r="G2756">
        <v>0</v>
      </c>
      <c r="H2756">
        <v>303527.46999999997</v>
      </c>
    </row>
    <row r="2757" spans="1:8" hidden="1" x14ac:dyDescent="0.3">
      <c r="A2757" s="6" t="s">
        <v>348</v>
      </c>
      <c r="B2757" s="6" t="s">
        <v>3525</v>
      </c>
      <c r="C2757" s="6">
        <v>13</v>
      </c>
      <c r="D2757" t="str">
        <f t="shared" si="43"/>
        <v>Lekela 250MW Wind Farm13</v>
      </c>
      <c r="E2757">
        <v>2899145.1</v>
      </c>
      <c r="F2757">
        <v>2329136.4950000001</v>
      </c>
      <c r="G2757">
        <v>680919.87</v>
      </c>
      <c r="H2757">
        <v>3010056.3650000002</v>
      </c>
    </row>
    <row r="2758" spans="1:8" hidden="1" x14ac:dyDescent="0.3">
      <c r="A2758" s="6" t="s">
        <v>982</v>
      </c>
      <c r="B2758" s="6" t="s">
        <v>3526</v>
      </c>
      <c r="C2758" s="6">
        <v>12</v>
      </c>
      <c r="D2758" t="str">
        <f t="shared" si="43"/>
        <v>Canal Sugar S/s12</v>
      </c>
      <c r="E2758">
        <v>6246012.1600000001</v>
      </c>
      <c r="F2758">
        <v>6327210.3200000003</v>
      </c>
      <c r="G2758">
        <v>0</v>
      </c>
      <c r="H2758">
        <v>6327210.3200000003</v>
      </c>
    </row>
    <row r="2759" spans="1:8" hidden="1" x14ac:dyDescent="0.3">
      <c r="A2759" s="6" t="s">
        <v>705</v>
      </c>
      <c r="B2759" s="6" t="s">
        <v>3527</v>
      </c>
      <c r="D2759" t="str">
        <f t="shared" si="43"/>
        <v>Assuit PP  (CP-118)</v>
      </c>
      <c r="E2759">
        <v>1048910.1000000001</v>
      </c>
      <c r="F2759">
        <v>1101355.6100000001</v>
      </c>
      <c r="G2759">
        <v>0</v>
      </c>
      <c r="H2759">
        <v>1101355.6100000001</v>
      </c>
    </row>
    <row r="2760" spans="1:8" hidden="1" x14ac:dyDescent="0.3">
      <c r="A2760" s="6" t="s">
        <v>71</v>
      </c>
      <c r="B2760" s="6" t="s">
        <v>3528</v>
      </c>
      <c r="C2760" s="6">
        <v>5</v>
      </c>
      <c r="D2760" t="str">
        <f t="shared" si="43"/>
        <v>EGAT Pelletizing Plant5</v>
      </c>
      <c r="E2760">
        <v>14565397.439999999</v>
      </c>
      <c r="F2760">
        <v>13963438.372</v>
      </c>
      <c r="G2760">
        <v>1184574.97</v>
      </c>
      <c r="H2760">
        <v>15148013.342</v>
      </c>
    </row>
    <row r="2761" spans="1:8" hidden="1" x14ac:dyDescent="0.3">
      <c r="A2761" s="6" t="s">
        <v>299</v>
      </c>
      <c r="B2761" s="6" t="s">
        <v>3529</v>
      </c>
      <c r="C2761" s="6">
        <v>1</v>
      </c>
      <c r="D2761" t="str">
        <f t="shared" si="43"/>
        <v>Cement Factory-Beni Suef1</v>
      </c>
      <c r="E2761">
        <v>188320</v>
      </c>
      <c r="F2761">
        <v>177020.79999999999</v>
      </c>
      <c r="G2761">
        <v>0</v>
      </c>
      <c r="H2761">
        <v>177020.79999999999</v>
      </c>
    </row>
    <row r="2762" spans="1:8" hidden="1" x14ac:dyDescent="0.3">
      <c r="A2762" s="6" t="s">
        <v>1405</v>
      </c>
      <c r="B2762" s="6" t="s">
        <v>3530</v>
      </c>
      <c r="D2762" t="str">
        <f t="shared" si="43"/>
        <v>Racecores 3092-17 132KV E</v>
      </c>
      <c r="E2762">
        <v>310105.61999889999</v>
      </c>
      <c r="F2762">
        <v>1544326.02</v>
      </c>
      <c r="G2762">
        <v>0</v>
      </c>
      <c r="H2762">
        <v>257387.67</v>
      </c>
    </row>
    <row r="2763" spans="1:8" hidden="1" x14ac:dyDescent="0.3">
      <c r="A2763" s="6" t="s">
        <v>1405</v>
      </c>
      <c r="B2763" s="6" t="s">
        <v>3531</v>
      </c>
      <c r="D2763" t="str">
        <f t="shared" si="43"/>
        <v>Racecores 3092-17 132KV E</v>
      </c>
      <c r="E2763">
        <v>68166</v>
      </c>
      <c r="F2763">
        <v>226311.12</v>
      </c>
      <c r="G2763">
        <v>0</v>
      </c>
      <c r="H2763">
        <v>56577.78</v>
      </c>
    </row>
    <row r="2764" spans="1:8" hidden="1" x14ac:dyDescent="0.3">
      <c r="A2764" s="6" t="s">
        <v>342</v>
      </c>
      <c r="B2764" s="6" t="s">
        <v>3532</v>
      </c>
      <c r="C2764" s="6">
        <v>33</v>
      </c>
      <c r="D2764" t="str">
        <f t="shared" si="43"/>
        <v>Kattameya Creeks33</v>
      </c>
      <c r="E2764">
        <v>61236907.710000001</v>
      </c>
      <c r="F2764">
        <v>47329832.968400002</v>
      </c>
      <c r="G2764">
        <v>16356551.050000001</v>
      </c>
      <c r="H2764">
        <v>63686384.018399999</v>
      </c>
    </row>
    <row r="2765" spans="1:8" hidden="1" x14ac:dyDescent="0.3">
      <c r="A2765" s="6" t="s">
        <v>342</v>
      </c>
      <c r="B2765" s="6" t="s">
        <v>3533</v>
      </c>
      <c r="C2765" s="6">
        <v>24</v>
      </c>
      <c r="D2765" t="str">
        <f t="shared" si="43"/>
        <v>Kattameya Creeks24</v>
      </c>
      <c r="E2765">
        <v>38710056.009999998</v>
      </c>
      <c r="F2765">
        <v>37876579.917999998</v>
      </c>
      <c r="G2765">
        <v>2381876.96</v>
      </c>
      <c r="H2765">
        <v>40258456.877999999</v>
      </c>
    </row>
    <row r="2766" spans="1:8" hidden="1" x14ac:dyDescent="0.3">
      <c r="A2766" s="6" t="s">
        <v>1761</v>
      </c>
      <c r="B2766" s="6" t="s">
        <v>3534</v>
      </c>
      <c r="C2766" s="6">
        <v>1</v>
      </c>
      <c r="D2766" t="str">
        <f t="shared" si="43"/>
        <v>Ain Sokhna Bridge – RME1</v>
      </c>
      <c r="E2766">
        <v>1250625</v>
      </c>
      <c r="F2766">
        <v>1220827.23</v>
      </c>
      <c r="G2766">
        <v>0</v>
      </c>
      <c r="H2766">
        <v>1220827.23</v>
      </c>
    </row>
    <row r="2767" spans="1:8" hidden="1" x14ac:dyDescent="0.3">
      <c r="A2767" s="6" t="s">
        <v>1766</v>
      </c>
      <c r="B2767" s="6" t="s">
        <v>3535</v>
      </c>
      <c r="D2767" t="str">
        <f t="shared" si="43"/>
        <v>Governmental Campus-N2</v>
      </c>
      <c r="E2767">
        <v>78507.47</v>
      </c>
      <c r="F2767">
        <v>78446.531700000007</v>
      </c>
      <c r="G2767">
        <v>0</v>
      </c>
      <c r="H2767">
        <v>78446.531700000007</v>
      </c>
    </row>
    <row r="2768" spans="1:8" hidden="1" x14ac:dyDescent="0.3">
      <c r="A2768" s="6" t="s">
        <v>3536</v>
      </c>
      <c r="B2768" s="6" t="s">
        <v>3537</v>
      </c>
      <c r="C2768" s="6">
        <v>7</v>
      </c>
      <c r="D2768" t="str">
        <f t="shared" si="43"/>
        <v>Water pumping New Obour City7</v>
      </c>
      <c r="E2768">
        <v>15594116.43</v>
      </c>
      <c r="F2768">
        <v>11913117.949999999</v>
      </c>
      <c r="G2768">
        <v>1637382.23</v>
      </c>
      <c r="H2768">
        <v>13550500.18</v>
      </c>
    </row>
    <row r="2769" spans="1:8" hidden="1" x14ac:dyDescent="0.3">
      <c r="A2769" s="6" t="s">
        <v>3536</v>
      </c>
      <c r="B2769" s="6" t="s">
        <v>3538</v>
      </c>
      <c r="C2769" s="6">
        <v>5</v>
      </c>
      <c r="D2769" t="str">
        <f t="shared" si="43"/>
        <v>Water pumping New Obour City5</v>
      </c>
      <c r="E2769">
        <v>15963212.25</v>
      </c>
      <c r="F2769">
        <v>12195071.5</v>
      </c>
      <c r="G2769">
        <v>1676137.3</v>
      </c>
      <c r="H2769">
        <v>13871208.800000001</v>
      </c>
    </row>
    <row r="2770" spans="1:8" hidden="1" x14ac:dyDescent="0.3">
      <c r="A2770" s="6" t="s">
        <v>3539</v>
      </c>
      <c r="B2770" s="6" t="s">
        <v>3540</v>
      </c>
      <c r="D2770" t="str">
        <f t="shared" si="43"/>
        <v>Zafranaa - Beni Suef</v>
      </c>
      <c r="E2770">
        <v>22452.48</v>
      </c>
      <c r="F2770">
        <v>9647.41</v>
      </c>
      <c r="G2770">
        <v>0</v>
      </c>
      <c r="H2770">
        <v>9647.41</v>
      </c>
    </row>
    <row r="2771" spans="1:8" hidden="1" x14ac:dyDescent="0.3">
      <c r="A2771" s="6" t="s">
        <v>1185</v>
      </c>
      <c r="B2771" s="6" t="s">
        <v>3541</v>
      </c>
      <c r="D2771" t="str">
        <f t="shared" si="43"/>
        <v>Nuweibaa (Swro)</v>
      </c>
      <c r="E2771">
        <v>1828538.4800000002</v>
      </c>
      <c r="F2771">
        <v>1462830.78</v>
      </c>
      <c r="G2771">
        <v>365707.7</v>
      </c>
      <c r="H2771">
        <v>1828538.4800000002</v>
      </c>
    </row>
    <row r="2772" spans="1:8" hidden="1" x14ac:dyDescent="0.3">
      <c r="A2772" s="6" t="s">
        <v>295</v>
      </c>
      <c r="B2772" s="6" t="s">
        <v>3542</v>
      </c>
      <c r="C2772" s="6">
        <v>5</v>
      </c>
      <c r="D2772" t="str">
        <f t="shared" si="43"/>
        <v>Waldorf Astoria Cairo5</v>
      </c>
      <c r="E2772">
        <v>3030560.1</v>
      </c>
      <c r="F2772">
        <v>5818860.1749999998</v>
      </c>
      <c r="G2772">
        <v>3770501.32</v>
      </c>
      <c r="H2772">
        <v>9589361.4949999992</v>
      </c>
    </row>
    <row r="2773" spans="1:8" hidden="1" x14ac:dyDescent="0.3">
      <c r="A2773" s="6" t="s">
        <v>412</v>
      </c>
      <c r="B2773" s="6" t="s">
        <v>3543</v>
      </c>
      <c r="C2773" s="6">
        <v>7</v>
      </c>
      <c r="D2773" t="str">
        <f t="shared" si="43"/>
        <v>RING ROAD MARYOTIA EXPANSION7</v>
      </c>
      <c r="E2773">
        <v>18579510.809999999</v>
      </c>
      <c r="F2773">
        <v>364133.09</v>
      </c>
      <c r="G2773">
        <v>0</v>
      </c>
      <c r="H2773">
        <v>16364133.089999998</v>
      </c>
    </row>
    <row r="2774" spans="1:8" hidden="1" x14ac:dyDescent="0.3">
      <c r="A2774" s="6" t="s">
        <v>412</v>
      </c>
      <c r="B2774" s="6" t="s">
        <v>3544</v>
      </c>
      <c r="C2774" s="6">
        <v>12</v>
      </c>
      <c r="D2774" t="str">
        <f t="shared" si="43"/>
        <v>RING ROAD MARYOTIA EXPANSION12</v>
      </c>
      <c r="E2774">
        <v>19159167.620000001</v>
      </c>
      <c r="F2774">
        <v>18678770.82</v>
      </c>
      <c r="G2774">
        <v>0</v>
      </c>
      <c r="H2774">
        <v>18678770.82</v>
      </c>
    </row>
    <row r="2775" spans="1:8" hidden="1" x14ac:dyDescent="0.3">
      <c r="A2775" s="6" t="s">
        <v>646</v>
      </c>
      <c r="B2775" s="6" t="s">
        <v>3545</v>
      </c>
      <c r="D2775" t="str">
        <f t="shared" si="43"/>
        <v>Akhmem Assiut</v>
      </c>
      <c r="E2775">
        <v>20000000</v>
      </c>
      <c r="F2775">
        <v>0</v>
      </c>
      <c r="G2775">
        <v>0</v>
      </c>
      <c r="H2775">
        <v>20000000</v>
      </c>
    </row>
    <row r="2776" spans="1:8" hidden="1" x14ac:dyDescent="0.3">
      <c r="A2776" s="6" t="s">
        <v>705</v>
      </c>
      <c r="B2776" s="6" t="s">
        <v>3546</v>
      </c>
      <c r="D2776" t="str">
        <f t="shared" si="43"/>
        <v>Assuit PP  (CP-118)</v>
      </c>
      <c r="E2776">
        <v>6599096.9800000004</v>
      </c>
      <c r="F2776">
        <v>6863060.8600000003</v>
      </c>
      <c r="G2776">
        <v>0</v>
      </c>
      <c r="H2776">
        <v>6863060.8600000003</v>
      </c>
    </row>
    <row r="2777" spans="1:8" hidden="1" x14ac:dyDescent="0.3">
      <c r="A2777" s="6" t="s">
        <v>1692</v>
      </c>
      <c r="B2777" s="6" t="s">
        <v>3547</v>
      </c>
      <c r="D2777" t="str">
        <f t="shared" si="43"/>
        <v>TZ – Offshore E&amp;M Procurement</v>
      </c>
      <c r="E2777">
        <v>497407.06</v>
      </c>
      <c r="F2777">
        <v>497407.06</v>
      </c>
      <c r="G2777">
        <v>0</v>
      </c>
      <c r="H2777">
        <v>497407.06</v>
      </c>
    </row>
    <row r="2778" spans="1:8" hidden="1" x14ac:dyDescent="0.3">
      <c r="A2778" s="6" t="s">
        <v>1692</v>
      </c>
      <c r="B2778" s="6" t="s">
        <v>3548</v>
      </c>
      <c r="D2778" t="str">
        <f t="shared" si="43"/>
        <v>TZ – Offshore E&amp;M Procurement</v>
      </c>
      <c r="E2778">
        <v>566418.92000000004</v>
      </c>
      <c r="F2778">
        <v>566418.92000000004</v>
      </c>
      <c r="G2778">
        <v>0</v>
      </c>
      <c r="H2778">
        <v>566418.92000000004</v>
      </c>
    </row>
    <row r="2779" spans="1:8" hidden="1" x14ac:dyDescent="0.3">
      <c r="A2779" s="6" t="s">
        <v>3549</v>
      </c>
      <c r="B2779" s="6" t="s">
        <v>3550</v>
      </c>
      <c r="C2779" s="6">
        <v>1</v>
      </c>
      <c r="D2779" t="str">
        <f t="shared" si="43"/>
        <v>Mehwar elsalam Lock &amp; Load1</v>
      </c>
      <c r="E2779">
        <v>19057081.620000001</v>
      </c>
      <c r="F2779">
        <v>3184783.1100000003</v>
      </c>
      <c r="G2779">
        <v>13530390</v>
      </c>
      <c r="H2779">
        <v>16715173.109999999</v>
      </c>
    </row>
    <row r="2780" spans="1:8" hidden="1" x14ac:dyDescent="0.3">
      <c r="A2780" s="6" t="s">
        <v>1594</v>
      </c>
      <c r="B2780" s="6" t="s">
        <v>3551</v>
      </c>
      <c r="C2780" s="6">
        <v>6</v>
      </c>
      <c r="D2780" t="str">
        <f t="shared" si="43"/>
        <v>Bahr ElBakar – Power Station6</v>
      </c>
      <c r="E2780">
        <v>1901604</v>
      </c>
      <c r="F2780">
        <v>1882587.96</v>
      </c>
      <c r="G2780">
        <v>0</v>
      </c>
      <c r="H2780">
        <v>1882587.96</v>
      </c>
    </row>
    <row r="2781" spans="1:8" hidden="1" x14ac:dyDescent="0.3">
      <c r="A2781" s="6" t="s">
        <v>1389</v>
      </c>
      <c r="B2781" s="6" t="s">
        <v>1127</v>
      </c>
      <c r="C2781" s="6">
        <v>2</v>
      </c>
      <c r="D2781" t="str">
        <f t="shared" si="43"/>
        <v>El-Moneeb Bridge2</v>
      </c>
      <c r="E2781">
        <v>991250</v>
      </c>
      <c r="F2781">
        <v>1146244.31</v>
      </c>
      <c r="G2781">
        <v>0</v>
      </c>
      <c r="H2781">
        <v>1146244.31</v>
      </c>
    </row>
    <row r="2782" spans="1:8" hidden="1" x14ac:dyDescent="0.3">
      <c r="A2782" s="6" t="s">
        <v>1786</v>
      </c>
      <c r="B2782" s="6" t="s">
        <v>3552</v>
      </c>
      <c r="C2782" s="6">
        <v>2</v>
      </c>
      <c r="D2782" t="str">
        <f t="shared" si="43"/>
        <v>El Taameer Axis Expansion2</v>
      </c>
      <c r="E2782">
        <v>457380</v>
      </c>
      <c r="F2782">
        <v>441543.08</v>
      </c>
      <c r="G2782">
        <v>0</v>
      </c>
      <c r="H2782">
        <v>441543.08</v>
      </c>
    </row>
    <row r="2783" spans="1:8" hidden="1" x14ac:dyDescent="0.3">
      <c r="A2783" s="6" t="s">
        <v>393</v>
      </c>
      <c r="B2783" s="6" t="s">
        <v>3553</v>
      </c>
      <c r="C2783" s="6">
        <v>21</v>
      </c>
      <c r="D2783" t="str">
        <f t="shared" si="43"/>
        <v>EMAAR-Pkg#162/163- Marassi21</v>
      </c>
      <c r="E2783">
        <v>10986391.5</v>
      </c>
      <c r="F2783">
        <v>5908549.7450000001</v>
      </c>
      <c r="G2783">
        <v>710609.62</v>
      </c>
      <c r="H2783">
        <v>6619159.3650000002</v>
      </c>
    </row>
    <row r="2784" spans="1:8" hidden="1" x14ac:dyDescent="0.3">
      <c r="A2784" s="6" t="s">
        <v>1350</v>
      </c>
      <c r="B2784" s="6" t="s">
        <v>3554</v>
      </c>
      <c r="D2784" t="str">
        <f t="shared" si="43"/>
        <v>Racecores 3092-16 132KV C</v>
      </c>
      <c r="E2784">
        <v>7050341.9199999943</v>
      </c>
      <c r="F2784">
        <v>5851783.7899999991</v>
      </c>
      <c r="G2784">
        <v>0</v>
      </c>
      <c r="H2784">
        <v>5851783.79</v>
      </c>
    </row>
    <row r="2785" spans="1:8" hidden="1" x14ac:dyDescent="0.3">
      <c r="A2785" s="6" t="s">
        <v>1405</v>
      </c>
      <c r="B2785" s="6" t="s">
        <v>3555</v>
      </c>
      <c r="D2785" t="str">
        <f t="shared" si="43"/>
        <v>Racecores 3092-17 132KV E</v>
      </c>
      <c r="E2785">
        <v>4969</v>
      </c>
      <c r="F2785">
        <v>4969</v>
      </c>
      <c r="G2785">
        <v>0</v>
      </c>
      <c r="H2785">
        <v>4969</v>
      </c>
    </row>
    <row r="2786" spans="1:8" hidden="1" x14ac:dyDescent="0.3">
      <c r="A2786" s="6" t="s">
        <v>1797</v>
      </c>
      <c r="B2786" s="6" t="s">
        <v>3556</v>
      </c>
      <c r="C2786" s="6">
        <v>2</v>
      </c>
      <c r="D2786" t="str">
        <f t="shared" si="43"/>
        <v>Ring Road Bridges Project2</v>
      </c>
      <c r="E2786">
        <v>132252.5</v>
      </c>
      <c r="F2786">
        <v>64945.599999999999</v>
      </c>
      <c r="G2786">
        <v>0</v>
      </c>
      <c r="H2786">
        <v>64945.599999999999</v>
      </c>
    </row>
    <row r="2787" spans="1:8" hidden="1" x14ac:dyDescent="0.3">
      <c r="A2787" s="6" t="s">
        <v>1363</v>
      </c>
      <c r="B2787" s="6" t="s">
        <v>3557</v>
      </c>
      <c r="C2787" s="6">
        <v>4</v>
      </c>
      <c r="D2787" t="str">
        <f t="shared" si="43"/>
        <v>Mostakbal 2 Package No. (8)4</v>
      </c>
      <c r="E2787">
        <v>15370280.74</v>
      </c>
      <c r="F2787">
        <v>12204002.890000001</v>
      </c>
      <c r="G2787">
        <v>3227758.96</v>
      </c>
      <c r="H2787">
        <v>15431761.85</v>
      </c>
    </row>
    <row r="2788" spans="1:8" hidden="1" x14ac:dyDescent="0.3">
      <c r="A2788" s="6" t="s">
        <v>361</v>
      </c>
      <c r="B2788" s="6" t="s">
        <v>3558</v>
      </c>
      <c r="C2788" s="6">
        <v>26</v>
      </c>
      <c r="D2788" t="str">
        <f t="shared" si="43"/>
        <v>EMAAR- Pkg 140-ITP-Mivida26</v>
      </c>
      <c r="E2788">
        <v>3380977.62</v>
      </c>
      <c r="F2788">
        <v>3321493.111</v>
      </c>
      <c r="G2788">
        <v>0</v>
      </c>
      <c r="H2788">
        <v>3321493.111</v>
      </c>
    </row>
    <row r="2789" spans="1:8" hidden="1" x14ac:dyDescent="0.3">
      <c r="A2789" s="6" t="s">
        <v>1453</v>
      </c>
      <c r="B2789" s="6" t="s">
        <v>3559</v>
      </c>
      <c r="C2789" s="6">
        <v>2</v>
      </c>
      <c r="D2789" t="str">
        <f t="shared" si="43"/>
        <v>Toshka-04  GIS Substation2</v>
      </c>
      <c r="E2789">
        <v>15346707.65</v>
      </c>
      <c r="F2789">
        <v>13688866.77</v>
      </c>
      <c r="G2789">
        <v>1611404.3</v>
      </c>
      <c r="H2789">
        <v>15300271.07</v>
      </c>
    </row>
    <row r="2790" spans="1:8" hidden="1" x14ac:dyDescent="0.3">
      <c r="A2790" s="6" t="s">
        <v>89</v>
      </c>
      <c r="B2790" s="6" t="s">
        <v>3560</v>
      </c>
      <c r="C2790" s="6">
        <v>21</v>
      </c>
      <c r="D2790" t="str">
        <f t="shared" si="43"/>
        <v>Sokhna Port Expansion21</v>
      </c>
      <c r="E2790">
        <v>8474927</v>
      </c>
      <c r="F2790">
        <v>5788233.1100000003</v>
      </c>
      <c r="G2790">
        <v>1779735</v>
      </c>
      <c r="H2790">
        <v>7567968.1100000003</v>
      </c>
    </row>
    <row r="2791" spans="1:8" hidden="1" x14ac:dyDescent="0.3">
      <c r="A2791" s="6" t="s">
        <v>89</v>
      </c>
      <c r="B2791" s="6" t="s">
        <v>3561</v>
      </c>
      <c r="C2791" s="6">
        <v>20</v>
      </c>
      <c r="D2791" t="str">
        <f t="shared" si="43"/>
        <v>Sokhna Port Expansion20</v>
      </c>
      <c r="E2791">
        <v>19625420</v>
      </c>
      <c r="F2791">
        <v>13204354.1</v>
      </c>
      <c r="G2791">
        <v>4121338</v>
      </c>
      <c r="H2791">
        <v>17325692.100000001</v>
      </c>
    </row>
    <row r="2792" spans="1:8" hidden="1" x14ac:dyDescent="0.3">
      <c r="A2792" s="6" t="s">
        <v>89</v>
      </c>
      <c r="B2792" s="6" t="s">
        <v>3562</v>
      </c>
      <c r="C2792" s="6">
        <v>19</v>
      </c>
      <c r="D2792" t="str">
        <f t="shared" si="43"/>
        <v>Sokhna Port Expansion19</v>
      </c>
      <c r="E2792">
        <v>14714279.15</v>
      </c>
      <c r="F2792">
        <v>10049896.6085</v>
      </c>
      <c r="G2792">
        <v>3089999</v>
      </c>
      <c r="H2792">
        <v>13139895.6085</v>
      </c>
    </row>
    <row r="2793" spans="1:8" hidden="1" x14ac:dyDescent="0.3">
      <c r="A2793" s="6" t="s">
        <v>89</v>
      </c>
      <c r="B2793" s="6" t="s">
        <v>3563</v>
      </c>
      <c r="C2793" s="6">
        <v>16</v>
      </c>
      <c r="D2793" t="str">
        <f t="shared" si="43"/>
        <v>Sokhna Port Expansion16</v>
      </c>
      <c r="E2793">
        <v>35088709.600000001</v>
      </c>
      <c r="F2793">
        <v>23966243.524</v>
      </c>
      <c r="G2793">
        <v>7368630</v>
      </c>
      <c r="H2793">
        <v>31334873.524</v>
      </c>
    </row>
    <row r="2794" spans="1:8" hidden="1" x14ac:dyDescent="0.3">
      <c r="A2794" s="6" t="s">
        <v>425</v>
      </c>
      <c r="B2794" s="6" t="s">
        <v>3564</v>
      </c>
      <c r="C2794" s="6">
        <v>1</v>
      </c>
      <c r="D2794" t="str">
        <f t="shared" si="43"/>
        <v>Olympic Multi – Sports Hall1</v>
      </c>
      <c r="E2794">
        <v>9145259</v>
      </c>
      <c r="F2794">
        <v>7189055</v>
      </c>
      <c r="G2794">
        <v>809504.75</v>
      </c>
      <c r="H2794">
        <v>7998559.75</v>
      </c>
    </row>
    <row r="2795" spans="1:8" hidden="1" x14ac:dyDescent="0.3">
      <c r="A2795" s="6" t="s">
        <v>1710</v>
      </c>
      <c r="B2795" s="6" t="s">
        <v>3565</v>
      </c>
      <c r="C2795" s="6">
        <v>4</v>
      </c>
      <c r="D2795" t="str">
        <f t="shared" si="43"/>
        <v>Railway Bridge - Assuit4</v>
      </c>
      <c r="E2795">
        <v>3847180</v>
      </c>
      <c r="F2795">
        <v>3179102.2800000003</v>
      </c>
      <c r="G2795">
        <v>0</v>
      </c>
      <c r="H2795">
        <v>3179102.2800000003</v>
      </c>
    </row>
    <row r="2796" spans="1:8" hidden="1" x14ac:dyDescent="0.3">
      <c r="A2796" s="6" t="s">
        <v>1726</v>
      </c>
      <c r="B2796" s="6" t="s">
        <v>3566</v>
      </c>
      <c r="D2796" t="str">
        <f t="shared" si="43"/>
        <v>AMRIYA WWTP (3RD STAGE)</v>
      </c>
      <c r="E2796">
        <v>2057234.48</v>
      </c>
      <c r="F2796">
        <v>2036565.64</v>
      </c>
      <c r="G2796">
        <v>0</v>
      </c>
      <c r="H2796">
        <v>2036565.64</v>
      </c>
    </row>
    <row r="2797" spans="1:8" hidden="1" x14ac:dyDescent="0.3">
      <c r="A2797" s="6" t="s">
        <v>1589</v>
      </c>
      <c r="B2797" s="6" t="s">
        <v>3567</v>
      </c>
      <c r="C2797" s="6">
        <v>5</v>
      </c>
      <c r="D2797" t="str">
        <f t="shared" si="43"/>
        <v>Cairo Monorail - 6th October5</v>
      </c>
      <c r="E2797">
        <v>1333500</v>
      </c>
      <c r="F2797">
        <v>1320165</v>
      </c>
      <c r="G2797">
        <v>0</v>
      </c>
      <c r="H2797">
        <v>1320165</v>
      </c>
    </row>
    <row r="2798" spans="1:8" hidden="1" x14ac:dyDescent="0.3">
      <c r="A2798" s="6" t="s">
        <v>1692</v>
      </c>
      <c r="B2798" s="6" t="s">
        <v>3568</v>
      </c>
      <c r="D2798" t="str">
        <f t="shared" si="43"/>
        <v>TZ – Offshore E&amp;M Procurement</v>
      </c>
      <c r="E2798">
        <v>173418.41</v>
      </c>
      <c r="F2798">
        <v>138734.73000000001</v>
      </c>
      <c r="G2798">
        <v>34683.68</v>
      </c>
      <c r="H2798">
        <v>173418.41</v>
      </c>
    </row>
    <row r="2799" spans="1:8" hidden="1" x14ac:dyDescent="0.3">
      <c r="A2799" s="6" t="s">
        <v>646</v>
      </c>
      <c r="B2799" s="6" t="s">
        <v>3569</v>
      </c>
      <c r="D2799" t="str">
        <f t="shared" si="43"/>
        <v>Akhmem Assiut</v>
      </c>
      <c r="E2799">
        <v>5000000</v>
      </c>
      <c r="F2799">
        <v>0</v>
      </c>
      <c r="G2799">
        <v>0</v>
      </c>
      <c r="H2799">
        <v>5000000</v>
      </c>
    </row>
    <row r="2800" spans="1:8" hidden="1" x14ac:dyDescent="0.3">
      <c r="A2800" s="6" t="s">
        <v>646</v>
      </c>
      <c r="B2800" s="6" t="s">
        <v>3570</v>
      </c>
      <c r="D2800" t="str">
        <f t="shared" si="43"/>
        <v>Akhmem Assiut</v>
      </c>
      <c r="E2800">
        <v>10000000</v>
      </c>
      <c r="F2800">
        <v>0</v>
      </c>
      <c r="G2800">
        <v>0</v>
      </c>
      <c r="H2800">
        <v>10000000</v>
      </c>
    </row>
    <row r="2801" spans="1:8" hidden="1" x14ac:dyDescent="0.3">
      <c r="A2801" s="6" t="s">
        <v>3571</v>
      </c>
      <c r="B2801" s="6" t="s">
        <v>3572</v>
      </c>
      <c r="D2801" t="str">
        <f t="shared" si="43"/>
        <v>EGY TECH V2 LP-12-21</v>
      </c>
      <c r="E2801">
        <v>4560</v>
      </c>
      <c r="F2801">
        <v>5198.3999999999996</v>
      </c>
      <c r="G2801">
        <v>0</v>
      </c>
      <c r="H2801">
        <v>5198.3999999999996</v>
      </c>
    </row>
    <row r="2802" spans="1:8" hidden="1" x14ac:dyDescent="0.3">
      <c r="A2802" s="6" t="s">
        <v>1685</v>
      </c>
      <c r="B2802" s="6" t="s">
        <v>3573</v>
      </c>
      <c r="D2802" t="str">
        <f t="shared" si="43"/>
        <v>New Babil 400/132KV GIS Substa</v>
      </c>
      <c r="E2802">
        <v>1646984.75</v>
      </c>
      <c r="F2802">
        <v>1646984.75</v>
      </c>
      <c r="G2802">
        <v>0</v>
      </c>
      <c r="H2802">
        <v>1646984.75</v>
      </c>
    </row>
    <row r="2803" spans="1:8" hidden="1" x14ac:dyDescent="0.3">
      <c r="A2803" s="6" t="s">
        <v>1278</v>
      </c>
      <c r="B2803" s="6" t="s">
        <v>3574</v>
      </c>
      <c r="D2803" t="str">
        <f t="shared" si="43"/>
        <v>LAYAN Substation</v>
      </c>
      <c r="E2803">
        <v>570799.88000409596</v>
      </c>
      <c r="F2803">
        <v>947527.78</v>
      </c>
      <c r="G2803">
        <v>0</v>
      </c>
      <c r="H2803">
        <v>473763.88999999996</v>
      </c>
    </row>
    <row r="2804" spans="1:8" hidden="1" x14ac:dyDescent="0.3">
      <c r="A2804" s="6" t="s">
        <v>1278</v>
      </c>
      <c r="B2804" s="6" t="s">
        <v>3575</v>
      </c>
      <c r="D2804" t="str">
        <f t="shared" si="43"/>
        <v>LAYAN Substation</v>
      </c>
      <c r="E2804">
        <v>8562</v>
      </c>
      <c r="F2804">
        <v>8562</v>
      </c>
      <c r="G2804">
        <v>0</v>
      </c>
      <c r="H2804">
        <v>8562</v>
      </c>
    </row>
    <row r="2805" spans="1:8" hidden="1" x14ac:dyDescent="0.3">
      <c r="A2805" s="6" t="s">
        <v>367</v>
      </c>
      <c r="B2805" s="6" t="s">
        <v>3576</v>
      </c>
      <c r="C2805" s="6">
        <v>27</v>
      </c>
      <c r="D2805" t="str">
        <f t="shared" si="43"/>
        <v>New Giza Teaching Hospital27</v>
      </c>
      <c r="E2805">
        <v>16173467.300000001</v>
      </c>
      <c r="F2805">
        <v>3376911.6150000002</v>
      </c>
      <c r="G2805">
        <v>891532</v>
      </c>
      <c r="H2805">
        <v>14606809.615</v>
      </c>
    </row>
    <row r="2806" spans="1:8" hidden="1" x14ac:dyDescent="0.3">
      <c r="A2806" s="6" t="s">
        <v>367</v>
      </c>
      <c r="B2806" s="6" t="s">
        <v>3577</v>
      </c>
      <c r="C2806" s="6">
        <v>17</v>
      </c>
      <c r="D2806" t="str">
        <f t="shared" si="43"/>
        <v>New Giza Teaching Hospital17</v>
      </c>
      <c r="E2806">
        <v>21552600.91</v>
      </c>
      <c r="F2806">
        <v>1077630.05</v>
      </c>
      <c r="G2806">
        <v>9087007.5954999998</v>
      </c>
      <c r="H2806">
        <v>17664637.645500001</v>
      </c>
    </row>
    <row r="2807" spans="1:8" hidden="1" x14ac:dyDescent="0.3">
      <c r="A2807" s="6" t="s">
        <v>3513</v>
      </c>
      <c r="B2807" s="6" t="s">
        <v>3578</v>
      </c>
      <c r="C2807" s="6">
        <v>2</v>
      </c>
      <c r="D2807" t="str">
        <f t="shared" si="43"/>
        <v>Central Bus Station2</v>
      </c>
      <c r="E2807">
        <v>421520</v>
      </c>
      <c r="F2807">
        <v>421520</v>
      </c>
      <c r="G2807">
        <v>0</v>
      </c>
      <c r="H2807">
        <v>421520</v>
      </c>
    </row>
    <row r="2808" spans="1:8" hidden="1" x14ac:dyDescent="0.3">
      <c r="A2808" s="6" t="s">
        <v>318</v>
      </c>
      <c r="B2808" s="6" t="s">
        <v>3579</v>
      </c>
      <c r="C2808" s="6">
        <v>6</v>
      </c>
      <c r="D2808" t="str">
        <f t="shared" si="43"/>
        <v>EGAT Lock &amp; Load6</v>
      </c>
      <c r="E2808">
        <v>3378839.59</v>
      </c>
      <c r="F2808">
        <v>3176109.2094999999</v>
      </c>
      <c r="G2808">
        <v>337883.96</v>
      </c>
      <c r="H2808">
        <v>3513993.1694999994</v>
      </c>
    </row>
    <row r="2809" spans="1:8" hidden="1" x14ac:dyDescent="0.3">
      <c r="A2809" s="6" t="s">
        <v>393</v>
      </c>
      <c r="B2809" s="6" t="s">
        <v>3580</v>
      </c>
      <c r="C2809" s="6">
        <v>23</v>
      </c>
      <c r="D2809" t="str">
        <f t="shared" si="43"/>
        <v>EMAAR-Pkg#162/163- Marassi23</v>
      </c>
      <c r="E2809">
        <v>4755868.6900000004</v>
      </c>
      <c r="F2809">
        <v>4610166.2945000008</v>
      </c>
      <c r="G2809">
        <v>572004.39</v>
      </c>
      <c r="H2809">
        <v>5182170.6845000004</v>
      </c>
    </row>
    <row r="2810" spans="1:8" hidden="1" x14ac:dyDescent="0.3">
      <c r="A2810" s="6" t="s">
        <v>1574</v>
      </c>
      <c r="B2810" s="6" t="s">
        <v>3581</v>
      </c>
      <c r="C2810" s="6">
        <v>5</v>
      </c>
      <c r="D2810" t="str">
        <f t="shared" si="43"/>
        <v>Industria Sadat5</v>
      </c>
      <c r="E2810">
        <v>21467211.699999999</v>
      </c>
      <c r="F2810">
        <v>26560136.48</v>
      </c>
      <c r="G2810">
        <v>4508114.46</v>
      </c>
      <c r="H2810">
        <v>31068250.940000001</v>
      </c>
    </row>
    <row r="2811" spans="1:8" hidden="1" x14ac:dyDescent="0.3">
      <c r="A2811" s="6" t="s">
        <v>71</v>
      </c>
      <c r="B2811" s="6" t="s">
        <v>3582</v>
      </c>
      <c r="C2811" s="6">
        <v>8</v>
      </c>
      <c r="D2811" t="str">
        <f t="shared" si="43"/>
        <v>EGAT Pelletizing Plant8</v>
      </c>
      <c r="E2811">
        <v>12121253.24</v>
      </c>
      <c r="F2811">
        <v>11455129.952</v>
      </c>
      <c r="G2811">
        <v>1150973.42</v>
      </c>
      <c r="H2811">
        <v>12606103.372</v>
      </c>
    </row>
    <row r="2812" spans="1:8" hidden="1" x14ac:dyDescent="0.3">
      <c r="A2812" s="6" t="s">
        <v>1692</v>
      </c>
      <c r="B2812" s="6" t="s">
        <v>3583</v>
      </c>
      <c r="D2812" t="str">
        <f t="shared" si="43"/>
        <v>TZ – Offshore E&amp;M Procurement</v>
      </c>
      <c r="E2812">
        <v>549036.35</v>
      </c>
      <c r="F2812">
        <v>439229.08</v>
      </c>
      <c r="G2812">
        <v>109807.27</v>
      </c>
      <c r="H2812">
        <v>549036.35</v>
      </c>
    </row>
    <row r="2813" spans="1:8" hidden="1" x14ac:dyDescent="0.3">
      <c r="A2813" s="6" t="s">
        <v>1692</v>
      </c>
      <c r="B2813" s="6" t="s">
        <v>3584</v>
      </c>
      <c r="D2813" t="str">
        <f t="shared" si="43"/>
        <v>TZ – Offshore E&amp;M Procurement</v>
      </c>
      <c r="E2813">
        <v>183666.84</v>
      </c>
      <c r="F2813">
        <v>0</v>
      </c>
      <c r="G2813">
        <v>183666.6</v>
      </c>
      <c r="H2813">
        <v>183666.6</v>
      </c>
    </row>
    <row r="2814" spans="1:8" hidden="1" x14ac:dyDescent="0.3">
      <c r="A2814" s="6" t="s">
        <v>1473</v>
      </c>
      <c r="B2814" s="6" t="s">
        <v>3585</v>
      </c>
      <c r="C2814" s="6">
        <v>20</v>
      </c>
      <c r="D2814" t="str">
        <f t="shared" si="43"/>
        <v>Taval Sarai 5220</v>
      </c>
      <c r="E2814">
        <v>141230.9</v>
      </c>
      <c r="F2814">
        <v>19510.0478</v>
      </c>
      <c r="G2814">
        <v>0</v>
      </c>
      <c r="H2814">
        <v>19510.0478</v>
      </c>
    </row>
    <row r="2815" spans="1:8" hidden="1" x14ac:dyDescent="0.3">
      <c r="A2815" s="6" t="s">
        <v>1473</v>
      </c>
      <c r="B2815" s="6" t="s">
        <v>3586</v>
      </c>
      <c r="C2815" s="6">
        <v>19</v>
      </c>
      <c r="D2815" t="str">
        <f t="shared" si="43"/>
        <v>Taval Sarai 5219</v>
      </c>
      <c r="E2815">
        <v>386115.9</v>
      </c>
      <c r="F2815">
        <v>321685.34999999998</v>
      </c>
      <c r="G2815">
        <v>0</v>
      </c>
      <c r="H2815">
        <v>321685.34999999998</v>
      </c>
    </row>
    <row r="2816" spans="1:8" hidden="1" x14ac:dyDescent="0.3">
      <c r="A2816" s="6" t="s">
        <v>3587</v>
      </c>
      <c r="B2816" s="6" t="s">
        <v>3588</v>
      </c>
      <c r="D2816" t="str">
        <f t="shared" si="43"/>
        <v>R05</v>
      </c>
      <c r="E2816">
        <v>1848</v>
      </c>
      <c r="F2816">
        <v>1533.84</v>
      </c>
      <c r="G2816">
        <v>0</v>
      </c>
      <c r="H2816">
        <v>1533.84</v>
      </c>
    </row>
    <row r="2817" spans="1:8" hidden="1" x14ac:dyDescent="0.3">
      <c r="A2817" s="6" t="s">
        <v>1692</v>
      </c>
      <c r="B2817" s="6" t="s">
        <v>3589</v>
      </c>
      <c r="D2817" t="str">
        <f t="shared" si="43"/>
        <v>TZ – Offshore E&amp;M Procurement</v>
      </c>
      <c r="E2817">
        <v>257383.87</v>
      </c>
      <c r="F2817">
        <v>454020.96</v>
      </c>
      <c r="G2817">
        <v>1030</v>
      </c>
      <c r="H2817">
        <v>227525.48</v>
      </c>
    </row>
    <row r="2818" spans="1:8" hidden="1" x14ac:dyDescent="0.3">
      <c r="A2818" s="6" t="s">
        <v>1579</v>
      </c>
      <c r="B2818" s="6" t="s">
        <v>3590</v>
      </c>
      <c r="C2818" s="6">
        <v>7</v>
      </c>
      <c r="D2818" t="str">
        <f t="shared" si="43"/>
        <v>Al Montaza Hotels - Alexandria7</v>
      </c>
      <c r="E2818">
        <v>4353038.9000000004</v>
      </c>
      <c r="F2818">
        <v>4128486.95</v>
      </c>
      <c r="G2818">
        <v>0</v>
      </c>
      <c r="H2818">
        <v>4128486.95</v>
      </c>
    </row>
    <row r="2819" spans="1:8" hidden="1" x14ac:dyDescent="0.3">
      <c r="A2819" s="6" t="s">
        <v>401</v>
      </c>
      <c r="B2819" s="6" t="s">
        <v>3591</v>
      </c>
      <c r="C2819" s="6">
        <v>21</v>
      </c>
      <c r="D2819" t="str">
        <f t="shared" ref="D2819:D2882" si="44">A2819&amp;C2819</f>
        <v>Port Said Port Silos21</v>
      </c>
      <c r="E2819">
        <v>15886445.710000001</v>
      </c>
      <c r="F2819">
        <v>13770443.898399999</v>
      </c>
      <c r="G2819">
        <v>1588644.5699999998</v>
      </c>
      <c r="H2819">
        <v>15359088.4684</v>
      </c>
    </row>
    <row r="2820" spans="1:8" hidden="1" x14ac:dyDescent="0.3">
      <c r="A2820" s="6" t="s">
        <v>401</v>
      </c>
      <c r="B2820" s="6" t="s">
        <v>3592</v>
      </c>
      <c r="C2820" s="6">
        <v>19</v>
      </c>
      <c r="D2820" t="str">
        <f t="shared" si="44"/>
        <v>Port Said Port Silos19</v>
      </c>
      <c r="E2820">
        <v>17118439.260000002</v>
      </c>
      <c r="F2820">
        <v>14851957.910399999</v>
      </c>
      <c r="G2820">
        <v>1711843.93</v>
      </c>
      <c r="H2820">
        <v>16563801.840400001</v>
      </c>
    </row>
    <row r="2821" spans="1:8" hidden="1" x14ac:dyDescent="0.3">
      <c r="A2821" s="6" t="s">
        <v>401</v>
      </c>
      <c r="B2821" s="6" t="s">
        <v>3593</v>
      </c>
      <c r="C2821" s="6">
        <v>7</v>
      </c>
      <c r="D2821" t="str">
        <f t="shared" si="44"/>
        <v>Port Said Port Silos7</v>
      </c>
      <c r="E2821">
        <v>4021476.8600000003</v>
      </c>
      <c r="F2821">
        <v>3555860.4879999999</v>
      </c>
      <c r="G2821">
        <v>402147.69</v>
      </c>
      <c r="H2821">
        <v>3958008.1780000003</v>
      </c>
    </row>
    <row r="2822" spans="1:8" hidden="1" x14ac:dyDescent="0.3">
      <c r="A2822" s="6" t="s">
        <v>401</v>
      </c>
      <c r="B2822" s="6" t="s">
        <v>3594</v>
      </c>
      <c r="C2822" s="6">
        <v>2</v>
      </c>
      <c r="D2822" t="str">
        <f t="shared" si="44"/>
        <v>Port Said Port Silos2</v>
      </c>
      <c r="E2822">
        <v>1883535.14</v>
      </c>
      <c r="F2822">
        <v>1586748.5469999998</v>
      </c>
      <c r="G2822">
        <v>245081.44</v>
      </c>
      <c r="H2822">
        <v>1831829.987</v>
      </c>
    </row>
    <row r="2823" spans="1:8" hidden="1" x14ac:dyDescent="0.3">
      <c r="A2823" s="6" t="s">
        <v>401</v>
      </c>
      <c r="B2823" s="6" t="s">
        <v>3595</v>
      </c>
      <c r="C2823" s="6">
        <v>7</v>
      </c>
      <c r="D2823" t="str">
        <f t="shared" si="44"/>
        <v>Port Said Port Silos7</v>
      </c>
      <c r="E2823">
        <v>5552464.75</v>
      </c>
      <c r="F2823">
        <v>40688461.640000001</v>
      </c>
      <c r="G2823">
        <v>4441971.84</v>
      </c>
      <c r="H2823">
        <v>5641304.1849999996</v>
      </c>
    </row>
    <row r="2824" spans="1:8" hidden="1" x14ac:dyDescent="0.3">
      <c r="A2824" s="6" t="s">
        <v>401</v>
      </c>
      <c r="B2824" s="6" t="s">
        <v>3596</v>
      </c>
      <c r="C2824" s="6">
        <v>28</v>
      </c>
      <c r="D2824" t="str">
        <f t="shared" si="44"/>
        <v>Port Said Port Silos28</v>
      </c>
      <c r="E2824">
        <v>3379589.94</v>
      </c>
      <c r="F2824">
        <v>2663473.997</v>
      </c>
      <c r="G2824">
        <v>337959</v>
      </c>
      <c r="H2824">
        <v>3001432.997</v>
      </c>
    </row>
    <row r="2825" spans="1:8" hidden="1" x14ac:dyDescent="0.3">
      <c r="A2825" s="6" t="s">
        <v>393</v>
      </c>
      <c r="B2825" s="6" t="s">
        <v>3597</v>
      </c>
      <c r="C2825" s="6">
        <v>20</v>
      </c>
      <c r="D2825" t="str">
        <f t="shared" si="44"/>
        <v>EMAAR-Pkg#162/163- Marassi20</v>
      </c>
      <c r="E2825">
        <v>4337585.5</v>
      </c>
      <c r="F2825">
        <v>2512715.6150000002</v>
      </c>
      <c r="G2825">
        <v>687025.94</v>
      </c>
      <c r="H2825">
        <v>3199741.5550000002</v>
      </c>
    </row>
    <row r="2826" spans="1:8" hidden="1" x14ac:dyDescent="0.3">
      <c r="A2826" s="6" t="s">
        <v>1266</v>
      </c>
      <c r="B2826" s="6" t="s">
        <v>3598</v>
      </c>
      <c r="C2826" s="6">
        <v>5</v>
      </c>
      <c r="D2826" t="str">
        <f t="shared" si="44"/>
        <v>Angola Emergency fast-track5</v>
      </c>
      <c r="E2826">
        <v>904750.97000000009</v>
      </c>
      <c r="F2826">
        <v>663364.14000000013</v>
      </c>
      <c r="G2826">
        <v>0</v>
      </c>
      <c r="H2826">
        <v>663364.1399999999</v>
      </c>
    </row>
    <row r="2827" spans="1:8" hidden="1" x14ac:dyDescent="0.3">
      <c r="A2827" s="6" t="s">
        <v>1888</v>
      </c>
      <c r="B2827" s="6" t="s">
        <v>3599</v>
      </c>
      <c r="C2827" s="6">
        <v>3</v>
      </c>
      <c r="D2827" t="str">
        <f t="shared" si="44"/>
        <v>Luxor North Axis Bridge3</v>
      </c>
      <c r="E2827">
        <v>843750</v>
      </c>
      <c r="F2827">
        <v>814508.97</v>
      </c>
      <c r="G2827">
        <v>0</v>
      </c>
      <c r="H2827">
        <v>814508.97</v>
      </c>
    </row>
    <row r="2828" spans="1:8" hidden="1" x14ac:dyDescent="0.3">
      <c r="A2828" s="6" t="s">
        <v>339</v>
      </c>
      <c r="B2828" s="6" t="s">
        <v>3600</v>
      </c>
      <c r="C2828" s="6">
        <v>4</v>
      </c>
      <c r="D2828" t="str">
        <f t="shared" si="44"/>
        <v>IKEA Extension MoA4</v>
      </c>
      <c r="E2828">
        <v>327656.68</v>
      </c>
      <c r="F2828">
        <v>441442.804</v>
      </c>
      <c r="G2828">
        <v>0</v>
      </c>
      <c r="H2828">
        <v>441442.804</v>
      </c>
    </row>
    <row r="2829" spans="1:8" hidden="1" x14ac:dyDescent="0.3">
      <c r="A2829" s="6" t="s">
        <v>1953</v>
      </c>
      <c r="B2829" s="6" t="s">
        <v>3601</v>
      </c>
      <c r="C2829" s="6">
        <v>11</v>
      </c>
      <c r="D2829" t="str">
        <f t="shared" si="44"/>
        <v>Ghana Street lighting11</v>
      </c>
      <c r="E2829">
        <v>53870.62</v>
      </c>
      <c r="F2829">
        <v>48483.56</v>
      </c>
      <c r="G2829">
        <v>0</v>
      </c>
      <c r="H2829">
        <v>48483.56</v>
      </c>
    </row>
    <row r="2830" spans="1:8" hidden="1" x14ac:dyDescent="0.3">
      <c r="A2830" s="6" t="s">
        <v>1350</v>
      </c>
      <c r="B2830" s="6" t="s">
        <v>3602</v>
      </c>
      <c r="D2830" t="str">
        <f t="shared" si="44"/>
        <v>Racecores 3092-16 132KV C</v>
      </c>
      <c r="E2830">
        <v>19200</v>
      </c>
      <c r="F2830">
        <v>20160</v>
      </c>
      <c r="G2830">
        <v>0</v>
      </c>
      <c r="H2830">
        <v>20160</v>
      </c>
    </row>
    <row r="2831" spans="1:8" hidden="1" x14ac:dyDescent="0.3">
      <c r="A2831" s="6" t="s">
        <v>71</v>
      </c>
      <c r="B2831" s="6" t="s">
        <v>3603</v>
      </c>
      <c r="C2831" s="6">
        <v>8</v>
      </c>
      <c r="D2831" t="str">
        <f t="shared" si="44"/>
        <v>EGAT Pelletizing Plant8</v>
      </c>
      <c r="E2831">
        <v>307226.2</v>
      </c>
      <c r="F2831">
        <v>304153.94</v>
      </c>
      <c r="G2831">
        <v>0</v>
      </c>
      <c r="H2831">
        <v>304153.94</v>
      </c>
    </row>
    <row r="2832" spans="1:8" hidden="1" x14ac:dyDescent="0.3">
      <c r="A2832" s="6" t="s">
        <v>1405</v>
      </c>
      <c r="B2832" s="6" t="s">
        <v>3604</v>
      </c>
      <c r="D2832" t="str">
        <f t="shared" si="44"/>
        <v>Racecores 3092-17 132KV E</v>
      </c>
      <c r="E2832">
        <v>109587.78</v>
      </c>
      <c r="F2832">
        <v>92601.68</v>
      </c>
      <c r="G2832">
        <v>0</v>
      </c>
      <c r="H2832">
        <v>92601.68</v>
      </c>
    </row>
    <row r="2833" spans="1:8" hidden="1" x14ac:dyDescent="0.3">
      <c r="A2833" s="6" t="s">
        <v>335</v>
      </c>
      <c r="B2833" s="6" t="s">
        <v>3605</v>
      </c>
      <c r="C2833" s="6">
        <v>12</v>
      </c>
      <c r="D2833" t="str">
        <f t="shared" si="44"/>
        <v>ElSewedy HQ Internal Finishing12</v>
      </c>
      <c r="E2833">
        <v>11990805.42</v>
      </c>
      <c r="F2833">
        <v>8175767.9709999999</v>
      </c>
      <c r="G2833">
        <v>2987529.52</v>
      </c>
      <c r="H2833">
        <v>14329596.631000001</v>
      </c>
    </row>
    <row r="2834" spans="1:8" hidden="1" x14ac:dyDescent="0.3">
      <c r="A2834" s="6" t="s">
        <v>3606</v>
      </c>
      <c r="B2834" s="6" t="s">
        <v>3607</v>
      </c>
      <c r="D2834" t="str">
        <f t="shared" si="44"/>
        <v>159E</v>
      </c>
      <c r="E2834">
        <v>281422.51</v>
      </c>
      <c r="F2834">
        <v>281422.51</v>
      </c>
      <c r="G2834">
        <v>0</v>
      </c>
      <c r="H2834">
        <v>281422.51</v>
      </c>
    </row>
    <row r="2835" spans="1:8" hidden="1" x14ac:dyDescent="0.3">
      <c r="A2835" s="6" t="s">
        <v>3608</v>
      </c>
      <c r="B2835" s="6" t="s">
        <v>2542</v>
      </c>
      <c r="D2835" t="str">
        <f t="shared" si="44"/>
        <v>Koning Food LP-04-20</v>
      </c>
      <c r="E2835">
        <v>35420</v>
      </c>
      <c r="F2835">
        <v>40378.800000000003</v>
      </c>
      <c r="G2835">
        <v>0</v>
      </c>
      <c r="H2835">
        <v>40378.800000000003</v>
      </c>
    </row>
    <row r="2836" spans="1:8" hidden="1" x14ac:dyDescent="0.3">
      <c r="A2836" s="6" t="s">
        <v>3609</v>
      </c>
      <c r="B2836" s="6" t="s">
        <v>3610</v>
      </c>
      <c r="D2836" t="str">
        <f t="shared" si="44"/>
        <v>LP-01-22 Citrix Workspace</v>
      </c>
      <c r="E2836">
        <v>48245.58</v>
      </c>
      <c r="F2836">
        <v>26773.940399999999</v>
      </c>
      <c r="G2836">
        <v>0</v>
      </c>
      <c r="H2836">
        <v>26773.940399999999</v>
      </c>
    </row>
    <row r="2837" spans="1:8" hidden="1" x14ac:dyDescent="0.3">
      <c r="A2837" s="6" t="s">
        <v>1630</v>
      </c>
      <c r="B2837" s="6" t="s">
        <v>3611</v>
      </c>
      <c r="C2837" s="6">
        <v>8</v>
      </c>
      <c r="D2837" t="str">
        <f t="shared" si="44"/>
        <v>Faculty of Medicine8</v>
      </c>
      <c r="E2837">
        <v>16934024</v>
      </c>
      <c r="F2837">
        <v>14328324.060000001</v>
      </c>
      <c r="G2837">
        <v>846701.2</v>
      </c>
      <c r="H2837">
        <v>15175025.26</v>
      </c>
    </row>
    <row r="2838" spans="1:8" hidden="1" x14ac:dyDescent="0.3">
      <c r="A2838" s="6" t="s">
        <v>1888</v>
      </c>
      <c r="B2838" s="6" t="s">
        <v>3612</v>
      </c>
      <c r="C2838" s="6">
        <v>4</v>
      </c>
      <c r="D2838" t="str">
        <f t="shared" si="44"/>
        <v>Luxor North Axis Bridge4</v>
      </c>
      <c r="E2838">
        <v>874800</v>
      </c>
      <c r="F2838">
        <v>804816</v>
      </c>
      <c r="G2838">
        <v>0</v>
      </c>
      <c r="H2838">
        <v>804816</v>
      </c>
    </row>
    <row r="2839" spans="1:8" hidden="1" x14ac:dyDescent="0.3">
      <c r="A2839" s="6" t="s">
        <v>1023</v>
      </c>
      <c r="B2839" s="6" t="s">
        <v>3613</v>
      </c>
      <c r="C2839" s="6">
        <v>5</v>
      </c>
      <c r="D2839" t="str">
        <f t="shared" si="44"/>
        <v>Port Said Subs 220/665</v>
      </c>
      <c r="E2839">
        <v>69948870.510000005</v>
      </c>
      <c r="F2839">
        <v>45116620</v>
      </c>
      <c r="G2839">
        <v>17487217.629999999</v>
      </c>
      <c r="H2839">
        <v>62603837.630000003</v>
      </c>
    </row>
    <row r="2840" spans="1:8" hidden="1" x14ac:dyDescent="0.3">
      <c r="A2840" s="6" t="s">
        <v>1530</v>
      </c>
      <c r="B2840" s="6" t="s">
        <v>3614</v>
      </c>
      <c r="C2840" s="6">
        <v>2</v>
      </c>
      <c r="D2840" t="str">
        <f t="shared" si="44"/>
        <v>West Port Said 220 kV GIS2</v>
      </c>
      <c r="E2840">
        <v>323893.33</v>
      </c>
      <c r="F2840">
        <v>258802.47339999999</v>
      </c>
      <c r="G2840">
        <v>34008.800000000003</v>
      </c>
      <c r="H2840">
        <v>292811.27340000001</v>
      </c>
    </row>
    <row r="2841" spans="1:8" hidden="1" x14ac:dyDescent="0.3">
      <c r="A2841" s="6" t="s">
        <v>1692</v>
      </c>
      <c r="B2841" s="6" t="s">
        <v>3615</v>
      </c>
      <c r="D2841" t="str">
        <f t="shared" si="44"/>
        <v>TZ – Offshore E&amp;M Procurement</v>
      </c>
      <c r="E2841">
        <v>321582.39</v>
      </c>
      <c r="F2841">
        <v>241186.79</v>
      </c>
      <c r="G2841">
        <v>48237.36</v>
      </c>
      <c r="H2841">
        <v>289424.15000000002</v>
      </c>
    </row>
    <row r="2842" spans="1:8" hidden="1" x14ac:dyDescent="0.3">
      <c r="A2842" s="6" t="s">
        <v>498</v>
      </c>
      <c r="B2842" s="6" t="s">
        <v>3616</v>
      </c>
      <c r="C2842" s="6">
        <v>73</v>
      </c>
      <c r="D2842" t="str">
        <f t="shared" si="44"/>
        <v>Abo Quir - Badr 500KV73</v>
      </c>
      <c r="E2842">
        <v>972401.73999999987</v>
      </c>
      <c r="F2842">
        <v>384098.71</v>
      </c>
      <c r="G2842">
        <v>194480.35</v>
      </c>
      <c r="H2842">
        <v>578579.06000000006</v>
      </c>
    </row>
    <row r="2843" spans="1:8" hidden="1" x14ac:dyDescent="0.3">
      <c r="A2843" s="6" t="s">
        <v>3617</v>
      </c>
      <c r="B2843" s="6" t="s">
        <v>3618</v>
      </c>
      <c r="D2843" t="str">
        <f t="shared" si="44"/>
        <v>LP-23-21 UMC – 5000 RFID</v>
      </c>
      <c r="E2843">
        <v>27650</v>
      </c>
      <c r="F2843">
        <v>31244.5</v>
      </c>
      <c r="G2843">
        <v>0</v>
      </c>
      <c r="H2843">
        <v>31244.5</v>
      </c>
    </row>
    <row r="2844" spans="1:8" hidden="1" x14ac:dyDescent="0.3">
      <c r="A2844" s="6" t="s">
        <v>1278</v>
      </c>
      <c r="B2844" s="6" t="s">
        <v>3619</v>
      </c>
      <c r="D2844" t="str">
        <f t="shared" si="44"/>
        <v>LAYAN Substation</v>
      </c>
      <c r="E2844">
        <v>177273.88</v>
      </c>
      <c r="F2844">
        <v>294274.62800000003</v>
      </c>
      <c r="G2844">
        <v>0</v>
      </c>
      <c r="H2844">
        <v>147137.31400000001</v>
      </c>
    </row>
    <row r="2845" spans="1:8" hidden="1" x14ac:dyDescent="0.3">
      <c r="A2845" s="6" t="s">
        <v>1316</v>
      </c>
      <c r="B2845" s="6" t="s">
        <v>3620</v>
      </c>
      <c r="C2845" s="6">
        <v>15</v>
      </c>
      <c r="D2845" t="str">
        <f t="shared" si="44"/>
        <v>Suez Gulf/S4 - 500KV OHTL15</v>
      </c>
      <c r="E2845">
        <v>38381.1</v>
      </c>
      <c r="F2845">
        <v>25134.23</v>
      </c>
      <c r="G2845">
        <v>0</v>
      </c>
      <c r="H2845">
        <v>25134.23</v>
      </c>
    </row>
    <row r="2846" spans="1:8" hidden="1" x14ac:dyDescent="0.3">
      <c r="A2846" s="6" t="s">
        <v>1646</v>
      </c>
      <c r="B2846" s="6" t="s">
        <v>3621</v>
      </c>
      <c r="C2846" s="6">
        <v>6</v>
      </c>
      <c r="D2846" t="str">
        <f t="shared" si="44"/>
        <v>Hosh Essa 220 KV OHTL6</v>
      </c>
      <c r="E2846">
        <v>1661546.67</v>
      </c>
      <c r="F2846">
        <v>998588.4</v>
      </c>
      <c r="G2846">
        <v>174462.4</v>
      </c>
      <c r="H2846">
        <v>1173050.8</v>
      </c>
    </row>
    <row r="2847" spans="1:8" hidden="1" x14ac:dyDescent="0.3">
      <c r="A2847" s="6" t="s">
        <v>73</v>
      </c>
      <c r="B2847" s="6" t="s">
        <v>3622</v>
      </c>
      <c r="C2847" s="6">
        <v>1</v>
      </c>
      <c r="D2847" t="str">
        <f t="shared" si="44"/>
        <v>MDF Factory1</v>
      </c>
      <c r="E2847">
        <v>474511.19</v>
      </c>
      <c r="F2847">
        <v>487660.39659999992</v>
      </c>
      <c r="G2847">
        <v>0</v>
      </c>
      <c r="H2847">
        <v>487660.39660000004</v>
      </c>
    </row>
    <row r="2848" spans="1:8" hidden="1" x14ac:dyDescent="0.3">
      <c r="A2848" s="6" t="s">
        <v>1585</v>
      </c>
      <c r="B2848" s="6" t="s">
        <v>3623</v>
      </c>
      <c r="D2848" t="str">
        <f t="shared" si="44"/>
        <v>Bridge Axis Firdaws</v>
      </c>
      <c r="E2848">
        <v>1609889.5999999999</v>
      </c>
      <c r="F2848">
        <v>865548.88179999997</v>
      </c>
      <c r="G2848">
        <v>0</v>
      </c>
      <c r="H2848">
        <v>865548.88179999974</v>
      </c>
    </row>
    <row r="2849" spans="1:8" hidden="1" x14ac:dyDescent="0.3">
      <c r="A2849" s="6" t="s">
        <v>3624</v>
      </c>
      <c r="B2849" s="6" t="s">
        <v>3625</v>
      </c>
      <c r="D2849" t="str">
        <f t="shared" si="44"/>
        <v>Infra Project 4428</v>
      </c>
      <c r="E2849">
        <v>-151428571.43000001</v>
      </c>
      <c r="F2849">
        <v>-159000000.00150001</v>
      </c>
      <c r="G2849">
        <v>0</v>
      </c>
      <c r="H2849">
        <v>-159000000.00150001</v>
      </c>
    </row>
    <row r="2850" spans="1:8" hidden="1" x14ac:dyDescent="0.3">
      <c r="A2850" s="6" t="s">
        <v>1254</v>
      </c>
      <c r="B2850" s="6" t="s">
        <v>3626</v>
      </c>
      <c r="D2850" t="str">
        <f t="shared" si="44"/>
        <v>Miscellaneous Projects</v>
      </c>
      <c r="E2850">
        <v>131175</v>
      </c>
      <c r="F2850">
        <v>149539.5</v>
      </c>
      <c r="G2850">
        <v>0</v>
      </c>
      <c r="H2850">
        <v>149539.5</v>
      </c>
    </row>
    <row r="2851" spans="1:8" hidden="1" x14ac:dyDescent="0.3">
      <c r="A2851" s="6" t="s">
        <v>73</v>
      </c>
      <c r="B2851" s="6" t="s">
        <v>3627</v>
      </c>
      <c r="C2851" s="6">
        <v>36</v>
      </c>
      <c r="D2851" t="str">
        <f t="shared" si="44"/>
        <v>MDF Factory36</v>
      </c>
      <c r="E2851">
        <v>24401575.219999999</v>
      </c>
      <c r="F2851">
        <v>10167393.038799999</v>
      </c>
      <c r="G2851">
        <v>10247566.720000001</v>
      </c>
      <c r="H2851">
        <v>20414959.7588</v>
      </c>
    </row>
    <row r="2852" spans="1:8" hidden="1" x14ac:dyDescent="0.3">
      <c r="A2852" s="6" t="s">
        <v>1060</v>
      </c>
      <c r="B2852" s="6" t="s">
        <v>3628</v>
      </c>
      <c r="D2852" t="str">
        <f t="shared" si="44"/>
        <v>LAYYAH CCPP</v>
      </c>
      <c r="E2852">
        <v>2824860</v>
      </c>
      <c r="F2852">
        <v>2584455</v>
      </c>
      <c r="G2852">
        <v>240405</v>
      </c>
      <c r="H2852">
        <v>2824860</v>
      </c>
    </row>
    <row r="2853" spans="1:8" hidden="1" x14ac:dyDescent="0.3">
      <c r="A2853" s="6" t="s">
        <v>3629</v>
      </c>
      <c r="B2853" s="6" t="s">
        <v>3630</v>
      </c>
      <c r="D2853" t="str">
        <f t="shared" si="44"/>
        <v>Racecores 3092-15 132KV A</v>
      </c>
      <c r="E2853">
        <v>177580.98</v>
      </c>
      <c r="F2853">
        <v>294784.41800000001</v>
      </c>
      <c r="G2853">
        <v>0</v>
      </c>
      <c r="H2853">
        <v>147392.209</v>
      </c>
    </row>
    <row r="2854" spans="1:8" hidden="1" x14ac:dyDescent="0.3">
      <c r="A2854" s="6" t="s">
        <v>3631</v>
      </c>
      <c r="B2854" s="6" t="s">
        <v>3632</v>
      </c>
      <c r="D2854" t="str">
        <f t="shared" si="44"/>
        <v>Phosfat</v>
      </c>
      <c r="E2854">
        <v>170472.3</v>
      </c>
      <c r="F2854">
        <v>170472.3</v>
      </c>
      <c r="G2854">
        <v>0</v>
      </c>
      <c r="H2854">
        <v>170472.3</v>
      </c>
    </row>
    <row r="2855" spans="1:8" hidden="1" x14ac:dyDescent="0.3">
      <c r="A2855" s="6" t="s">
        <v>1637</v>
      </c>
      <c r="B2855" s="6" t="s">
        <v>3633</v>
      </c>
      <c r="C2855" s="6">
        <v>8</v>
      </c>
      <c r="D2855" t="str">
        <f t="shared" si="44"/>
        <v>October Dry Port8</v>
      </c>
      <c r="E2855">
        <v>21727736.719999999</v>
      </c>
      <c r="F2855">
        <v>14779027.609999999</v>
      </c>
      <c r="G2855">
        <v>5703530.8899999997</v>
      </c>
      <c r="H2855">
        <v>20482558.5</v>
      </c>
    </row>
    <row r="2856" spans="1:8" hidden="1" x14ac:dyDescent="0.3">
      <c r="A2856" s="6" t="s">
        <v>1637</v>
      </c>
      <c r="B2856" s="6" t="s">
        <v>3634</v>
      </c>
      <c r="C2856" s="6">
        <v>6</v>
      </c>
      <c r="D2856" t="str">
        <f t="shared" si="44"/>
        <v>October Dry Port6</v>
      </c>
      <c r="E2856">
        <v>12004782.93</v>
      </c>
      <c r="F2856">
        <v>13713419.57</v>
      </c>
      <c r="G2856">
        <v>3151255.52</v>
      </c>
      <c r="H2856">
        <v>16864675.09</v>
      </c>
    </row>
    <row r="2857" spans="1:8" hidden="1" x14ac:dyDescent="0.3">
      <c r="A2857" s="6" t="s">
        <v>295</v>
      </c>
      <c r="B2857" s="6" t="s">
        <v>3635</v>
      </c>
      <c r="C2857" s="6">
        <v>19</v>
      </c>
      <c r="D2857" t="str">
        <f t="shared" si="44"/>
        <v>Waldorf Astoria Cairo19</v>
      </c>
      <c r="E2857">
        <v>9183542.25</v>
      </c>
      <c r="F2857">
        <v>1409611.34</v>
      </c>
      <c r="G2857">
        <v>3376215.79</v>
      </c>
      <c r="H2857">
        <v>4887548.4024999999</v>
      </c>
    </row>
    <row r="2858" spans="1:8" hidden="1" x14ac:dyDescent="0.3">
      <c r="A2858" s="6" t="s">
        <v>295</v>
      </c>
      <c r="B2858" s="6" t="s">
        <v>3636</v>
      </c>
      <c r="C2858" s="6">
        <v>12</v>
      </c>
      <c r="D2858" t="str">
        <f t="shared" si="44"/>
        <v>Waldorf Astoria Cairo12</v>
      </c>
      <c r="E2858">
        <v>7707398.9299999997</v>
      </c>
      <c r="F2858">
        <v>2602999.7165000001</v>
      </c>
      <c r="G2858">
        <v>2658217.5099999998</v>
      </c>
      <c r="H2858">
        <v>5261217.2264999999</v>
      </c>
    </row>
    <row r="2859" spans="1:8" hidden="1" x14ac:dyDescent="0.3">
      <c r="A2859" s="6" t="s">
        <v>363</v>
      </c>
      <c r="B2859" s="6" t="s">
        <v>3637</v>
      </c>
      <c r="C2859" s="6">
        <v>2</v>
      </c>
      <c r="D2859" t="str">
        <f t="shared" si="44"/>
        <v>Mivida BP#1892</v>
      </c>
      <c r="E2859">
        <v>16089263.960000001</v>
      </c>
      <c r="F2859">
        <v>19214635.627999999</v>
      </c>
      <c r="G2859">
        <v>2238745.48</v>
      </c>
      <c r="H2859">
        <v>21453381.107999999</v>
      </c>
    </row>
    <row r="2860" spans="1:8" hidden="1" x14ac:dyDescent="0.3">
      <c r="A2860" s="6" t="s">
        <v>363</v>
      </c>
      <c r="B2860" s="6" t="s">
        <v>3638</v>
      </c>
      <c r="C2860" s="6">
        <v>11</v>
      </c>
      <c r="D2860" t="str">
        <f t="shared" si="44"/>
        <v>Mivida BP#18911</v>
      </c>
      <c r="E2860">
        <v>23000800.559999999</v>
      </c>
      <c r="F2860">
        <v>19983996.088</v>
      </c>
      <c r="G2860">
        <v>2379387.42</v>
      </c>
      <c r="H2860">
        <v>22363383.508000001</v>
      </c>
    </row>
    <row r="2861" spans="1:8" hidden="1" x14ac:dyDescent="0.3">
      <c r="A2861" s="6" t="s">
        <v>433</v>
      </c>
      <c r="B2861" s="6" t="s">
        <v>3639</v>
      </c>
      <c r="C2861" s="6">
        <v>4</v>
      </c>
      <c r="D2861" t="str">
        <f t="shared" si="44"/>
        <v>Wadi Halfa Port4</v>
      </c>
      <c r="E2861">
        <v>4379885.32</v>
      </c>
      <c r="F2861">
        <v>3015154.5667999997</v>
      </c>
      <c r="G2861">
        <v>919775.92</v>
      </c>
      <c r="H2861">
        <v>3934930.4868000001</v>
      </c>
    </row>
    <row r="2862" spans="1:8" hidden="1" x14ac:dyDescent="0.3">
      <c r="A2862" s="6" t="s">
        <v>433</v>
      </c>
      <c r="B2862" s="6" t="s">
        <v>3640</v>
      </c>
      <c r="C2862" s="6">
        <v>2</v>
      </c>
      <c r="D2862" t="str">
        <f t="shared" si="44"/>
        <v>Wadi Halfa Port2</v>
      </c>
      <c r="E2862">
        <v>11905090.1</v>
      </c>
      <c r="F2862">
        <v>8196261.4500000002</v>
      </c>
      <c r="G2862">
        <v>2500069.3199999998</v>
      </c>
      <c r="H2862">
        <v>10696330.77</v>
      </c>
    </row>
    <row r="2863" spans="1:8" hidden="1" x14ac:dyDescent="0.3">
      <c r="A2863" s="6" t="s">
        <v>433</v>
      </c>
      <c r="B2863" s="6" t="s">
        <v>3641</v>
      </c>
      <c r="C2863" s="6">
        <v>1</v>
      </c>
      <c r="D2863" t="str">
        <f t="shared" si="44"/>
        <v>Wadi Halfa Port1</v>
      </c>
      <c r="E2863">
        <v>33029518</v>
      </c>
      <c r="F2863">
        <v>22733362.34</v>
      </c>
      <c r="G2863">
        <v>6936198.7800000003</v>
      </c>
      <c r="H2863">
        <v>29669561.120000001</v>
      </c>
    </row>
    <row r="2864" spans="1:8" hidden="1" x14ac:dyDescent="0.3">
      <c r="A2864" s="6" t="s">
        <v>1405</v>
      </c>
      <c r="B2864" s="6" t="s">
        <v>3642</v>
      </c>
      <c r="D2864" t="str">
        <f t="shared" si="44"/>
        <v>Racecores 3092-17 132KV E</v>
      </c>
      <c r="E2864">
        <v>96761.48</v>
      </c>
      <c r="F2864">
        <v>160624.04800000001</v>
      </c>
      <c r="G2864">
        <v>0</v>
      </c>
      <c r="H2864">
        <v>80312.024000000005</v>
      </c>
    </row>
    <row r="2865" spans="1:8" hidden="1" x14ac:dyDescent="0.3">
      <c r="A2865" s="6" t="s">
        <v>1405</v>
      </c>
      <c r="B2865" s="6" t="s">
        <v>3643</v>
      </c>
      <c r="D2865" t="str">
        <f t="shared" si="44"/>
        <v>Racecores 3092-17 132KV E</v>
      </c>
      <c r="E2865">
        <v>691244.27687999955</v>
      </c>
      <c r="F2865">
        <v>4088709.9451099997</v>
      </c>
      <c r="G2865">
        <v>0</v>
      </c>
      <c r="H2865">
        <v>584101.42073000001</v>
      </c>
    </row>
    <row r="2866" spans="1:8" hidden="1" x14ac:dyDescent="0.3">
      <c r="A2866" s="6" t="s">
        <v>1953</v>
      </c>
      <c r="B2866" s="6" t="s">
        <v>3644</v>
      </c>
      <c r="C2866" s="6">
        <v>12</v>
      </c>
      <c r="D2866" t="str">
        <f t="shared" si="44"/>
        <v>Ghana Street lighting12</v>
      </c>
      <c r="E2866">
        <v>69621.7</v>
      </c>
      <c r="F2866">
        <v>62659.53</v>
      </c>
      <c r="G2866">
        <v>0</v>
      </c>
      <c r="H2866">
        <v>62659.53</v>
      </c>
    </row>
    <row r="2867" spans="1:8" hidden="1" x14ac:dyDescent="0.3">
      <c r="A2867" s="6" t="s">
        <v>1916</v>
      </c>
      <c r="B2867" s="6" t="s">
        <v>3645</v>
      </c>
      <c r="C2867" s="6">
        <v>2</v>
      </c>
      <c r="D2867" t="str">
        <f t="shared" si="44"/>
        <v>Abou Ghaleb Bridge2</v>
      </c>
      <c r="E2867">
        <v>669446.32999999996</v>
      </c>
      <c r="F2867">
        <v>662751.87</v>
      </c>
      <c r="G2867">
        <v>0</v>
      </c>
      <c r="H2867">
        <v>662751.87</v>
      </c>
    </row>
    <row r="2868" spans="1:8" hidden="1" x14ac:dyDescent="0.3">
      <c r="A2868" s="6" t="s">
        <v>1916</v>
      </c>
      <c r="B2868" s="6" t="s">
        <v>3646</v>
      </c>
      <c r="C2868" s="6">
        <v>1</v>
      </c>
      <c r="D2868" t="str">
        <f t="shared" si="44"/>
        <v>Abou Ghaleb Bridge1</v>
      </c>
      <c r="E2868">
        <v>12157987.619999999</v>
      </c>
      <c r="F2868">
        <v>1998969.0210000002</v>
      </c>
      <c r="G2868">
        <v>0</v>
      </c>
      <c r="H2868">
        <v>7589747.0210000006</v>
      </c>
    </row>
    <row r="2869" spans="1:8" hidden="1" x14ac:dyDescent="0.3">
      <c r="A2869" s="6" t="s">
        <v>1574</v>
      </c>
      <c r="B2869" s="6" t="s">
        <v>3647</v>
      </c>
      <c r="C2869" s="6">
        <v>4</v>
      </c>
      <c r="D2869" t="str">
        <f t="shared" si="44"/>
        <v>Industria Sadat4</v>
      </c>
      <c r="E2869">
        <v>14944151.43</v>
      </c>
      <c r="F2869">
        <v>10726695.289999999</v>
      </c>
      <c r="G2869">
        <v>3138271.8</v>
      </c>
      <c r="H2869">
        <v>13864967.09</v>
      </c>
    </row>
    <row r="2870" spans="1:8" hidden="1" x14ac:dyDescent="0.3">
      <c r="A2870" s="6" t="s">
        <v>453</v>
      </c>
      <c r="B2870" s="6" t="s">
        <v>3648</v>
      </c>
      <c r="C2870" s="6">
        <v>4988</v>
      </c>
      <c r="D2870" t="str">
        <f t="shared" si="44"/>
        <v>Kuwait4988</v>
      </c>
      <c r="E2870">
        <v>22585.37</v>
      </c>
      <c r="F2870">
        <v>21456.1</v>
      </c>
      <c r="G2870">
        <v>0</v>
      </c>
      <c r="H2870">
        <v>21456.1</v>
      </c>
    </row>
    <row r="2871" spans="1:8" hidden="1" x14ac:dyDescent="0.3">
      <c r="A2871" s="6" t="s">
        <v>1685</v>
      </c>
      <c r="B2871" s="6" t="s">
        <v>3649</v>
      </c>
      <c r="D2871" t="str">
        <f t="shared" si="44"/>
        <v>New Babil 400/132KV GIS Substa</v>
      </c>
      <c r="E2871">
        <v>825040.8</v>
      </c>
      <c r="F2871">
        <v>825040.8</v>
      </c>
      <c r="G2871">
        <v>0</v>
      </c>
      <c r="H2871">
        <v>825040.8</v>
      </c>
    </row>
    <row r="2872" spans="1:8" hidden="1" x14ac:dyDescent="0.3">
      <c r="A2872" s="6" t="s">
        <v>1685</v>
      </c>
      <c r="B2872" s="6" t="s">
        <v>2557</v>
      </c>
      <c r="D2872" t="str">
        <f t="shared" si="44"/>
        <v>New Babil 400/132KV GIS Substa</v>
      </c>
      <c r="E2872">
        <v>247512.24</v>
      </c>
      <c r="F2872">
        <v>247512.24</v>
      </c>
      <c r="G2872">
        <v>0</v>
      </c>
      <c r="H2872">
        <v>247512.24</v>
      </c>
    </row>
    <row r="2873" spans="1:8" hidden="1" x14ac:dyDescent="0.3">
      <c r="A2873" s="6" t="s">
        <v>1323</v>
      </c>
      <c r="B2873" s="6" t="s">
        <v>3650</v>
      </c>
      <c r="C2873" s="6">
        <v>2020</v>
      </c>
      <c r="D2873" t="str">
        <f t="shared" si="44"/>
        <v>Elhegaz2020</v>
      </c>
      <c r="E2873">
        <v>19094677.059999999</v>
      </c>
      <c r="F2873">
        <v>19094677.059999999</v>
      </c>
      <c r="G2873">
        <v>0</v>
      </c>
      <c r="H2873">
        <v>19094677.059999999</v>
      </c>
    </row>
    <row r="2874" spans="1:8" hidden="1" x14ac:dyDescent="0.3">
      <c r="A2874" s="6" t="s">
        <v>2017</v>
      </c>
      <c r="B2874" s="6" t="s">
        <v>3651</v>
      </c>
      <c r="C2874" s="6">
        <v>1</v>
      </c>
      <c r="D2874" t="str">
        <f t="shared" si="44"/>
        <v>HST Bridges-Sokhna &amp; Mahager1</v>
      </c>
      <c r="E2874">
        <v>67034460.710000001</v>
      </c>
      <c r="F2874">
        <v>56136552.2355</v>
      </c>
      <c r="G2874">
        <v>0</v>
      </c>
      <c r="H2874">
        <v>59136552.2355</v>
      </c>
    </row>
    <row r="2875" spans="1:8" hidden="1" x14ac:dyDescent="0.3">
      <c r="A2875" s="6" t="s">
        <v>1562</v>
      </c>
      <c r="B2875" s="6" t="s">
        <v>3652</v>
      </c>
      <c r="C2875" s="6">
        <v>3</v>
      </c>
      <c r="D2875" t="str">
        <f t="shared" si="44"/>
        <v>GOV2 - Infra3</v>
      </c>
      <c r="E2875">
        <v>9273010.1899999995</v>
      </c>
      <c r="F2875">
        <v>7895653.1800000006</v>
      </c>
      <c r="G2875">
        <v>2158016.15</v>
      </c>
      <c r="H2875">
        <v>10053669.33</v>
      </c>
    </row>
    <row r="2876" spans="1:8" hidden="1" x14ac:dyDescent="0.3">
      <c r="A2876" s="6" t="s">
        <v>1630</v>
      </c>
      <c r="B2876" s="6" t="s">
        <v>3653</v>
      </c>
      <c r="C2876" s="6">
        <v>28</v>
      </c>
      <c r="D2876" t="str">
        <f t="shared" si="44"/>
        <v>Faculty of Medicine28</v>
      </c>
      <c r="E2876">
        <v>39981757.140000001</v>
      </c>
      <c r="F2876">
        <v>0</v>
      </c>
      <c r="G2876">
        <v>5997263.5700000003</v>
      </c>
      <c r="H2876">
        <v>5997263.5700000003</v>
      </c>
    </row>
    <row r="2877" spans="1:8" hidden="1" x14ac:dyDescent="0.3">
      <c r="A2877" s="6" t="s">
        <v>1630</v>
      </c>
      <c r="B2877" s="6" t="s">
        <v>3654</v>
      </c>
      <c r="C2877" s="6">
        <v>6</v>
      </c>
      <c r="D2877" t="str">
        <f t="shared" si="44"/>
        <v>Faculty of Medicine6</v>
      </c>
      <c r="E2877">
        <v>4638751.43</v>
      </c>
      <c r="F2877">
        <v>3460801.25</v>
      </c>
      <c r="G2877">
        <v>695812.71</v>
      </c>
      <c r="H2877">
        <v>4156613.96</v>
      </c>
    </row>
    <row r="2878" spans="1:8" hidden="1" x14ac:dyDescent="0.3">
      <c r="A2878" s="6" t="s">
        <v>73</v>
      </c>
      <c r="B2878" s="6" t="s">
        <v>3655</v>
      </c>
      <c r="C2878" s="6">
        <v>3</v>
      </c>
      <c r="D2878" t="str">
        <f t="shared" si="44"/>
        <v>MDF Factory3</v>
      </c>
      <c r="E2878">
        <v>1238493.58</v>
      </c>
      <c r="F2878">
        <v>897907.84120000002</v>
      </c>
      <c r="G2878">
        <v>352970.67</v>
      </c>
      <c r="H2878">
        <v>1250878.5112000001</v>
      </c>
    </row>
    <row r="2879" spans="1:8" hidden="1" x14ac:dyDescent="0.3">
      <c r="A2879" s="6" t="s">
        <v>1350</v>
      </c>
      <c r="B2879" s="6" t="s">
        <v>3656</v>
      </c>
      <c r="D2879" t="str">
        <f t="shared" si="44"/>
        <v>Racecores 3092-16 132KV C</v>
      </c>
      <c r="E2879">
        <v>2626.81</v>
      </c>
      <c r="F2879">
        <v>2626.81</v>
      </c>
      <c r="G2879">
        <v>0</v>
      </c>
      <c r="H2879">
        <v>2626.81</v>
      </c>
    </row>
    <row r="2880" spans="1:8" hidden="1" x14ac:dyDescent="0.3">
      <c r="A2880" s="6" t="s">
        <v>967</v>
      </c>
      <c r="B2880" s="6" t="s">
        <v>3657</v>
      </c>
      <c r="C2880" s="6">
        <v>19</v>
      </c>
      <c r="D2880" t="str">
        <f t="shared" si="44"/>
        <v>Benban 500 K.V/95 K.M19</v>
      </c>
      <c r="E2880">
        <v>641158.81000000006</v>
      </c>
      <c r="F2880">
        <v>494337.86</v>
      </c>
      <c r="G2880">
        <v>67321.679999999993</v>
      </c>
      <c r="H2880">
        <v>561659.54</v>
      </c>
    </row>
    <row r="2881" spans="1:8" hidden="1" x14ac:dyDescent="0.3">
      <c r="A2881" s="6" t="s">
        <v>393</v>
      </c>
      <c r="B2881" s="6" t="s">
        <v>3658</v>
      </c>
      <c r="C2881" s="6">
        <v>32</v>
      </c>
      <c r="D2881" t="str">
        <f t="shared" si="44"/>
        <v>EMAAR-Pkg#162/163- Marassi32</v>
      </c>
      <c r="E2881">
        <v>5829703.8700000001</v>
      </c>
      <c r="F2881">
        <v>10452697.333500002</v>
      </c>
      <c r="G2881">
        <v>2179865.3199999998</v>
      </c>
      <c r="H2881">
        <v>12632562.6535</v>
      </c>
    </row>
    <row r="2882" spans="1:8" hidden="1" x14ac:dyDescent="0.3">
      <c r="A2882" s="6" t="s">
        <v>1077</v>
      </c>
      <c r="B2882" s="6" t="s">
        <v>3659</v>
      </c>
      <c r="C2882" s="6">
        <v>4</v>
      </c>
      <c r="D2882" t="str">
        <f t="shared" si="44"/>
        <v>Marsa Alam/ Bernes LOT2 OHTL4</v>
      </c>
      <c r="E2882">
        <v>2490376.38</v>
      </c>
      <c r="F2882">
        <v>1682555.26</v>
      </c>
      <c r="G2882">
        <v>235322.57</v>
      </c>
      <c r="H2882">
        <v>2281542.7200000002</v>
      </c>
    </row>
    <row r="2883" spans="1:8" hidden="1" x14ac:dyDescent="0.3">
      <c r="A2883" s="6" t="s">
        <v>1077</v>
      </c>
      <c r="B2883" s="6" t="s">
        <v>3660</v>
      </c>
      <c r="C2883" s="6">
        <v>15</v>
      </c>
      <c r="D2883" t="str">
        <f t="shared" ref="D2883:D2946" si="45">A2883&amp;C2883</f>
        <v>Marsa Alam/ Bernes LOT2 OHTL15</v>
      </c>
      <c r="E2883">
        <v>8912653.9700000007</v>
      </c>
      <c r="F2883">
        <v>6717169.1600000001</v>
      </c>
      <c r="G2883">
        <v>0</v>
      </c>
      <c r="H2883">
        <v>6717169.1600000001</v>
      </c>
    </row>
    <row r="2884" spans="1:8" hidden="1" x14ac:dyDescent="0.3">
      <c r="A2884" s="6" t="s">
        <v>1077</v>
      </c>
      <c r="B2884" s="6" t="s">
        <v>3661</v>
      </c>
      <c r="C2884" s="6">
        <v>12</v>
      </c>
      <c r="D2884" t="str">
        <f t="shared" si="45"/>
        <v>Marsa Alam/ Bernes LOT2 OHTL12</v>
      </c>
      <c r="E2884">
        <v>148021.88</v>
      </c>
      <c r="F2884">
        <v>133009.54999999999</v>
      </c>
      <c r="G2884">
        <v>0</v>
      </c>
      <c r="H2884">
        <v>133009.54999999999</v>
      </c>
    </row>
    <row r="2885" spans="1:8" hidden="1" x14ac:dyDescent="0.3">
      <c r="A2885" s="6" t="s">
        <v>1077</v>
      </c>
      <c r="B2885" s="6" t="s">
        <v>3662</v>
      </c>
      <c r="C2885" s="6">
        <v>10</v>
      </c>
      <c r="D2885" t="str">
        <f t="shared" si="45"/>
        <v>Marsa Alam/ Bernes LOT2 OHTL10</v>
      </c>
      <c r="E2885">
        <v>4517079.0199999996</v>
      </c>
      <c r="F2885">
        <v>4073899.58</v>
      </c>
      <c r="G2885">
        <v>0</v>
      </c>
      <c r="H2885">
        <v>4073899.58</v>
      </c>
    </row>
    <row r="2886" spans="1:8" hidden="1" x14ac:dyDescent="0.3">
      <c r="A2886" s="6" t="s">
        <v>1163</v>
      </c>
      <c r="B2886" s="6" t="s">
        <v>3663</v>
      </c>
      <c r="C2886" s="6">
        <v>25</v>
      </c>
      <c r="D2886" t="str">
        <f t="shared" si="45"/>
        <v>Benban 3/ Toshka 2 LOT 425</v>
      </c>
      <c r="E2886">
        <v>36459593.619999997</v>
      </c>
      <c r="F2886">
        <v>29137204.390000001</v>
      </c>
      <c r="G2886">
        <v>1814998.04</v>
      </c>
      <c r="H2886">
        <v>30952202.43</v>
      </c>
    </row>
    <row r="2887" spans="1:8" hidden="1" x14ac:dyDescent="0.3">
      <c r="A2887" s="6" t="s">
        <v>375</v>
      </c>
      <c r="B2887" s="6" t="s">
        <v>3664</v>
      </c>
      <c r="C2887" s="6">
        <v>20</v>
      </c>
      <c r="D2887" t="str">
        <f t="shared" si="45"/>
        <v>Ora Zed Landscape Ph120</v>
      </c>
      <c r="E2887">
        <v>1318831.1499999999</v>
      </c>
      <c r="F2887">
        <v>1177303.8500000001</v>
      </c>
      <c r="G2887">
        <v>505803.07</v>
      </c>
      <c r="H2887">
        <v>1683106.92</v>
      </c>
    </row>
    <row r="2888" spans="1:8" hidden="1" x14ac:dyDescent="0.3">
      <c r="A2888" s="6" t="s">
        <v>375</v>
      </c>
      <c r="B2888" s="6" t="s">
        <v>3665</v>
      </c>
      <c r="C2888" s="6">
        <v>19</v>
      </c>
      <c r="D2888" t="str">
        <f t="shared" si="45"/>
        <v>Ora Zed Landscape Ph119</v>
      </c>
      <c r="E2888">
        <v>1347822.27</v>
      </c>
      <c r="F2888">
        <v>618692.48</v>
      </c>
      <c r="G2888">
        <v>141521.34</v>
      </c>
      <c r="H2888">
        <v>760213.82</v>
      </c>
    </row>
    <row r="2889" spans="1:8" hidden="1" x14ac:dyDescent="0.3">
      <c r="A2889" s="6" t="s">
        <v>375</v>
      </c>
      <c r="B2889" s="6" t="s">
        <v>3666</v>
      </c>
      <c r="C2889" s="6">
        <v>13</v>
      </c>
      <c r="D2889" t="str">
        <f t="shared" si="45"/>
        <v>Ora Zed Landscape Ph113</v>
      </c>
      <c r="E2889">
        <v>1148717.83</v>
      </c>
      <c r="F2889">
        <v>868255.79</v>
      </c>
      <c r="G2889">
        <v>120615.37</v>
      </c>
      <c r="H2889">
        <v>988871.16</v>
      </c>
    </row>
    <row r="2890" spans="1:8" hidden="1" x14ac:dyDescent="0.3">
      <c r="A2890" s="6" t="s">
        <v>847</v>
      </c>
      <c r="B2890" s="6" t="s">
        <v>3667</v>
      </c>
      <c r="D2890" t="str">
        <f t="shared" si="45"/>
        <v>AWEER POWER STATION 'H' Phase</v>
      </c>
      <c r="E2890">
        <v>529432.1</v>
      </c>
      <c r="F2890">
        <v>464723.73310000001</v>
      </c>
      <c r="G2890">
        <v>58825.79</v>
      </c>
      <c r="H2890">
        <v>523549.52309999999</v>
      </c>
    </row>
    <row r="2891" spans="1:8" hidden="1" x14ac:dyDescent="0.3">
      <c r="A2891" s="6" t="s">
        <v>1043</v>
      </c>
      <c r="B2891" s="6" t="s">
        <v>3668</v>
      </c>
      <c r="D2891" t="str">
        <f t="shared" si="45"/>
        <v>Zambia Project</v>
      </c>
      <c r="E2891">
        <v>30567.27</v>
      </c>
      <c r="F2891">
        <v>30537.52</v>
      </c>
      <c r="G2891">
        <v>0</v>
      </c>
      <c r="H2891">
        <v>30537.52</v>
      </c>
    </row>
    <row r="2892" spans="1:8" hidden="1" x14ac:dyDescent="0.3">
      <c r="A2892" s="6" t="s">
        <v>3669</v>
      </c>
      <c r="B2892" s="6" t="s">
        <v>3670</v>
      </c>
      <c r="C2892" s="6">
        <v>1</v>
      </c>
      <c r="D2892" t="str">
        <f t="shared" si="45"/>
        <v>2 track mach1</v>
      </c>
      <c r="E2892">
        <v>10526315.789999999</v>
      </c>
      <c r="F2892">
        <v>3000000</v>
      </c>
      <c r="G2892">
        <v>1200000</v>
      </c>
      <c r="H2892">
        <v>4200000</v>
      </c>
    </row>
    <row r="2893" spans="1:8" hidden="1" x14ac:dyDescent="0.3">
      <c r="A2893" s="6" t="s">
        <v>393</v>
      </c>
      <c r="B2893" s="6" t="s">
        <v>3671</v>
      </c>
      <c r="C2893" s="6">
        <v>35</v>
      </c>
      <c r="D2893" t="str">
        <f t="shared" si="45"/>
        <v>EMAAR-Pkg#162/163- Marassi35</v>
      </c>
      <c r="E2893">
        <v>20620247.800000001</v>
      </c>
      <c r="F2893">
        <v>15928851.3665</v>
      </c>
      <c r="G2893">
        <v>3692100.0259999996</v>
      </c>
      <c r="H2893">
        <v>19620951.392499998</v>
      </c>
    </row>
    <row r="2894" spans="1:8" hidden="1" x14ac:dyDescent="0.3">
      <c r="A2894" s="6" t="s">
        <v>1163</v>
      </c>
      <c r="B2894" s="6" t="s">
        <v>3672</v>
      </c>
      <c r="C2894" s="6">
        <v>10</v>
      </c>
      <c r="D2894" t="str">
        <f t="shared" si="45"/>
        <v>Benban 3/ Toshka 2 LOT 410</v>
      </c>
      <c r="E2894">
        <v>150190.95000000001</v>
      </c>
      <c r="F2894">
        <v>125704.40000000001</v>
      </c>
      <c r="G2894">
        <v>15770.05</v>
      </c>
      <c r="H2894">
        <v>141474.45000000001</v>
      </c>
    </row>
    <row r="2895" spans="1:8" hidden="1" x14ac:dyDescent="0.3">
      <c r="A2895" s="6" t="s">
        <v>1853</v>
      </c>
      <c r="B2895" s="6" t="s">
        <v>3673</v>
      </c>
      <c r="C2895" s="6">
        <v>10</v>
      </c>
      <c r="D2895" t="str">
        <f t="shared" si="45"/>
        <v>PLAYA ROOF &amp; Wet Areas10</v>
      </c>
      <c r="E2895">
        <v>234166.18</v>
      </c>
      <c r="F2895">
        <v>177538</v>
      </c>
      <c r="G2895">
        <v>0</v>
      </c>
      <c r="H2895">
        <v>177538</v>
      </c>
    </row>
    <row r="2896" spans="1:8" hidden="1" x14ac:dyDescent="0.3">
      <c r="A2896" s="6" t="s">
        <v>71</v>
      </c>
      <c r="B2896" s="6" t="s">
        <v>3674</v>
      </c>
      <c r="C2896" s="6">
        <v>13</v>
      </c>
      <c r="D2896" t="str">
        <f t="shared" si="45"/>
        <v>EGAT Pelletizing Plant13</v>
      </c>
      <c r="E2896">
        <v>22223108.960000001</v>
      </c>
      <c r="F2896">
        <v>21580273.567999996</v>
      </c>
      <c r="G2896">
        <v>1531759.75</v>
      </c>
      <c r="H2896">
        <v>23112033.318</v>
      </c>
    </row>
    <row r="2897" spans="1:8" hidden="1" x14ac:dyDescent="0.3">
      <c r="A2897" s="6" t="s">
        <v>71</v>
      </c>
      <c r="B2897" s="6" t="s">
        <v>3675</v>
      </c>
      <c r="C2897" s="6">
        <v>4</v>
      </c>
      <c r="D2897" t="str">
        <f t="shared" si="45"/>
        <v>EGAT Pelletizing Plant4</v>
      </c>
      <c r="E2897">
        <v>7555014.4400000004</v>
      </c>
      <c r="F2897">
        <v>7145933.7420000006</v>
      </c>
      <c r="G2897">
        <v>711281.28</v>
      </c>
      <c r="H2897">
        <v>7857215.0219999999</v>
      </c>
    </row>
    <row r="2898" spans="1:8" hidden="1" x14ac:dyDescent="0.3">
      <c r="A2898" s="6" t="s">
        <v>367</v>
      </c>
      <c r="B2898" s="6" t="s">
        <v>3676</v>
      </c>
      <c r="C2898" s="6">
        <v>5</v>
      </c>
      <c r="D2898" t="str">
        <f t="shared" si="45"/>
        <v>New Giza Teaching Hospital5</v>
      </c>
      <c r="E2898">
        <v>14819091.380000001</v>
      </c>
      <c r="F2898">
        <v>10433639.459000001</v>
      </c>
      <c r="G2898">
        <v>2251618.11</v>
      </c>
      <c r="H2898">
        <v>12685257.569</v>
      </c>
    </row>
    <row r="2899" spans="1:8" hidden="1" x14ac:dyDescent="0.3">
      <c r="A2899" s="6" t="s">
        <v>3677</v>
      </c>
      <c r="B2899" s="6" t="s">
        <v>3678</v>
      </c>
      <c r="D2899" t="str">
        <f t="shared" si="45"/>
        <v>Benban 3/ Toshka 2 Lot 6</v>
      </c>
      <c r="E2899">
        <v>39490847.009999998</v>
      </c>
      <c r="F2899">
        <v>39490847.009999998</v>
      </c>
      <c r="G2899">
        <v>0</v>
      </c>
      <c r="H2899">
        <v>39490847.009999998</v>
      </c>
    </row>
    <row r="2900" spans="1:8" hidden="1" x14ac:dyDescent="0.3">
      <c r="A2900" s="6" t="s">
        <v>971</v>
      </c>
      <c r="B2900" s="6" t="s">
        <v>3679</v>
      </c>
      <c r="D2900" t="str">
        <f t="shared" si="45"/>
        <v>Benban 500 K.V / 100 K.M</v>
      </c>
      <c r="E2900">
        <v>15330832.039999999</v>
      </c>
      <c r="F2900">
        <v>15330832.039999999</v>
      </c>
      <c r="G2900">
        <v>0</v>
      </c>
      <c r="H2900">
        <v>15330832.039999999</v>
      </c>
    </row>
    <row r="2901" spans="1:8" hidden="1" x14ac:dyDescent="0.3">
      <c r="A2901" s="6" t="s">
        <v>1060</v>
      </c>
      <c r="B2901" s="6" t="s">
        <v>3033</v>
      </c>
      <c r="D2901" t="str">
        <f t="shared" si="45"/>
        <v>LAYYAH CCPP</v>
      </c>
      <c r="E2901">
        <v>493529</v>
      </c>
      <c r="F2901">
        <v>429174.42000000004</v>
      </c>
      <c r="G2901">
        <v>74029.350000000006</v>
      </c>
      <c r="H2901">
        <v>503203.77</v>
      </c>
    </row>
    <row r="2902" spans="1:8" hidden="1" x14ac:dyDescent="0.3">
      <c r="A2902" s="6" t="s">
        <v>1060</v>
      </c>
      <c r="B2902" s="6" t="s">
        <v>3680</v>
      </c>
      <c r="D2902" t="str">
        <f t="shared" si="45"/>
        <v>LAYYAH CCPP</v>
      </c>
      <c r="E2902">
        <v>5141880</v>
      </c>
      <c r="F2902">
        <v>4527710.5999999996</v>
      </c>
      <c r="G2902">
        <v>842908</v>
      </c>
      <c r="H2902">
        <v>5370618.5999999996</v>
      </c>
    </row>
    <row r="2903" spans="1:8" hidden="1" x14ac:dyDescent="0.3">
      <c r="A2903" s="6" t="s">
        <v>1060</v>
      </c>
      <c r="B2903" s="6" t="s">
        <v>3681</v>
      </c>
      <c r="D2903" t="str">
        <f t="shared" si="45"/>
        <v>LAYYAH CCPP</v>
      </c>
      <c r="E2903">
        <v>256625</v>
      </c>
      <c r="F2903">
        <v>229037.81</v>
      </c>
      <c r="G2903">
        <v>38493.75</v>
      </c>
      <c r="H2903">
        <v>267531.56</v>
      </c>
    </row>
    <row r="2904" spans="1:8" hidden="1" x14ac:dyDescent="0.3">
      <c r="A2904" s="6" t="s">
        <v>393</v>
      </c>
      <c r="B2904" s="6" t="s">
        <v>3682</v>
      </c>
      <c r="C2904" s="6">
        <v>22</v>
      </c>
      <c r="D2904" t="str">
        <f t="shared" si="45"/>
        <v>EMAAR-Pkg#162/163- Marassi22</v>
      </c>
      <c r="E2904">
        <v>2631392.92</v>
      </c>
      <c r="F2904">
        <v>2390070.5239999997</v>
      </c>
      <c r="G2904">
        <v>0</v>
      </c>
      <c r="H2904">
        <v>2390070.5240000002</v>
      </c>
    </row>
    <row r="2905" spans="1:8" hidden="1" x14ac:dyDescent="0.3">
      <c r="A2905" s="6" t="s">
        <v>1720</v>
      </c>
      <c r="B2905" s="6" t="s">
        <v>3683</v>
      </c>
      <c r="C2905" s="6">
        <v>15</v>
      </c>
      <c r="D2905" t="str">
        <f t="shared" si="45"/>
        <v>Ain Sokhna Port Development15</v>
      </c>
      <c r="E2905">
        <v>493848</v>
      </c>
      <c r="F2905">
        <v>365799.5</v>
      </c>
      <c r="G2905">
        <v>0</v>
      </c>
      <c r="H2905">
        <v>457249.36999999994</v>
      </c>
    </row>
    <row r="2906" spans="1:8" hidden="1" x14ac:dyDescent="0.3">
      <c r="A2906" s="6" t="s">
        <v>3684</v>
      </c>
      <c r="B2906" s="6" t="s">
        <v>3626</v>
      </c>
      <c r="D2906" t="str">
        <f t="shared" si="45"/>
        <v>Infra Project 2531</v>
      </c>
      <c r="E2906">
        <v>480723957.14999992</v>
      </c>
      <c r="F2906">
        <v>410882610</v>
      </c>
      <c r="G2906">
        <v>0</v>
      </c>
      <c r="H2906">
        <v>410882610</v>
      </c>
    </row>
    <row r="2907" spans="1:8" hidden="1" x14ac:dyDescent="0.3">
      <c r="A2907" s="6" t="s">
        <v>3685</v>
      </c>
      <c r="B2907" s="6" t="s">
        <v>3686</v>
      </c>
      <c r="D2907" t="str">
        <f t="shared" si="45"/>
        <v>GSM-02-22 IHS</v>
      </c>
      <c r="E2907">
        <v>2215649.1</v>
      </c>
      <c r="F2907">
        <v>2525839.9900000002</v>
      </c>
      <c r="G2907">
        <v>0</v>
      </c>
      <c r="H2907">
        <v>2525839.9900000002</v>
      </c>
    </row>
    <row r="2908" spans="1:8" hidden="1" x14ac:dyDescent="0.3">
      <c r="A2908" s="6" t="s">
        <v>1692</v>
      </c>
      <c r="B2908" s="6" t="s">
        <v>3687</v>
      </c>
      <c r="D2908" t="str">
        <f t="shared" si="45"/>
        <v>TZ – Offshore E&amp;M Procurement</v>
      </c>
      <c r="E2908">
        <v>274863.23</v>
      </c>
      <c r="F2908">
        <v>274863.23</v>
      </c>
      <c r="G2908">
        <v>0</v>
      </c>
      <c r="H2908">
        <v>274863.23</v>
      </c>
    </row>
    <row r="2909" spans="1:8" hidden="1" x14ac:dyDescent="0.3">
      <c r="A2909" s="6" t="s">
        <v>1547</v>
      </c>
      <c r="B2909" s="6" t="s">
        <v>3688</v>
      </c>
      <c r="C2909" s="6">
        <v>15</v>
      </c>
      <c r="D2909" t="str">
        <f t="shared" si="45"/>
        <v>Zone(J) South Valley Toshka15</v>
      </c>
      <c r="E2909">
        <v>55134638.899999999</v>
      </c>
      <c r="F2909">
        <v>33347809.149999999</v>
      </c>
      <c r="G2909">
        <v>6205443.5199999996</v>
      </c>
      <c r="H2909">
        <v>39553252.670000002</v>
      </c>
    </row>
    <row r="2910" spans="1:8" hidden="1" x14ac:dyDescent="0.3">
      <c r="A2910" s="6" t="s">
        <v>1853</v>
      </c>
      <c r="B2910" s="6" t="s">
        <v>3689</v>
      </c>
      <c r="C2910" s="6">
        <v>9</v>
      </c>
      <c r="D2910" t="str">
        <f t="shared" si="45"/>
        <v>PLAYA ROOF &amp; Wet Areas9</v>
      </c>
      <c r="E2910">
        <v>64076.15</v>
      </c>
      <c r="F2910">
        <v>54983.74</v>
      </c>
      <c r="G2910">
        <v>0</v>
      </c>
      <c r="H2910">
        <v>54983.74</v>
      </c>
    </row>
    <row r="2911" spans="1:8" hidden="1" x14ac:dyDescent="0.3">
      <c r="A2911" s="6" t="s">
        <v>3690</v>
      </c>
      <c r="B2911" s="6" t="s">
        <v>3691</v>
      </c>
      <c r="C2911" s="6">
        <v>1</v>
      </c>
      <c r="D2911" t="str">
        <f t="shared" si="45"/>
        <v>Marassi - Anti carbonation1</v>
      </c>
      <c r="E2911">
        <v>234306</v>
      </c>
      <c r="F2911">
        <v>207477.96000000002</v>
      </c>
      <c r="G2911">
        <v>0</v>
      </c>
      <c r="H2911">
        <v>207477.96</v>
      </c>
    </row>
    <row r="2912" spans="1:8" hidden="1" x14ac:dyDescent="0.3">
      <c r="A2912" s="6" t="s">
        <v>378</v>
      </c>
      <c r="B2912" s="6" t="s">
        <v>3692</v>
      </c>
      <c r="C2912" s="6">
        <v>8</v>
      </c>
      <c r="D2912" t="str">
        <f t="shared" si="45"/>
        <v>ORA ZED-Ph 2-Pkgs A&amp;D8</v>
      </c>
      <c r="E2912">
        <v>8766077.2899999991</v>
      </c>
      <c r="F2912">
        <v>9151883.2345000003</v>
      </c>
      <c r="G2912">
        <v>1112688.6599999999</v>
      </c>
      <c r="H2912">
        <v>10264571.8945</v>
      </c>
    </row>
    <row r="2913" spans="1:8" hidden="1" x14ac:dyDescent="0.3">
      <c r="A2913" s="6" t="s">
        <v>3693</v>
      </c>
      <c r="B2913" s="6" t="s">
        <v>3694</v>
      </c>
      <c r="D2913" t="str">
        <f t="shared" si="45"/>
        <v>Playa Epoxy</v>
      </c>
      <c r="E2913">
        <v>492872.4</v>
      </c>
      <c r="F2913">
        <v>422930.88890000002</v>
      </c>
      <c r="G2913">
        <v>0</v>
      </c>
      <c r="H2913">
        <v>422930.88890000002</v>
      </c>
    </row>
    <row r="2914" spans="1:8" hidden="1" x14ac:dyDescent="0.3">
      <c r="A2914" s="6" t="s">
        <v>1654</v>
      </c>
      <c r="B2914" s="6" t="s">
        <v>3695</v>
      </c>
      <c r="C2914" s="6">
        <v>19</v>
      </c>
      <c r="D2914" t="str">
        <f t="shared" si="45"/>
        <v>seashell Playa19</v>
      </c>
      <c r="E2914">
        <v>527180.56999999995</v>
      </c>
      <c r="F2914">
        <v>452373.64</v>
      </c>
      <c r="G2914">
        <v>0</v>
      </c>
      <c r="H2914">
        <v>452373.64</v>
      </c>
    </row>
    <row r="2915" spans="1:8" hidden="1" x14ac:dyDescent="0.3">
      <c r="A2915" s="6" t="s">
        <v>1654</v>
      </c>
      <c r="B2915" s="6" t="s">
        <v>3696</v>
      </c>
      <c r="C2915" s="6">
        <v>10</v>
      </c>
      <c r="D2915" t="str">
        <f t="shared" si="45"/>
        <v>seashell Playa10</v>
      </c>
      <c r="E2915">
        <v>280285.45</v>
      </c>
      <c r="F2915">
        <v>195667.29</v>
      </c>
      <c r="G2915">
        <v>44845.67</v>
      </c>
      <c r="H2915">
        <v>240512.96</v>
      </c>
    </row>
    <row r="2916" spans="1:8" hidden="1" x14ac:dyDescent="0.3">
      <c r="A2916" s="6" t="s">
        <v>1841</v>
      </c>
      <c r="B2916" s="6" t="s">
        <v>3697</v>
      </c>
      <c r="C2916" s="6">
        <v>7</v>
      </c>
      <c r="D2916" t="str">
        <f t="shared" si="45"/>
        <v>Egyptian Exchange building7</v>
      </c>
      <c r="E2916">
        <v>14146.6</v>
      </c>
      <c r="F2916">
        <v>12502.154699999999</v>
      </c>
      <c r="G2916">
        <v>0</v>
      </c>
      <c r="H2916">
        <v>12502.154699999999</v>
      </c>
    </row>
    <row r="2917" spans="1:8" hidden="1" x14ac:dyDescent="0.3">
      <c r="A2917" s="6" t="s">
        <v>1841</v>
      </c>
      <c r="B2917" s="6" t="s">
        <v>3698</v>
      </c>
      <c r="C2917" s="6">
        <v>4</v>
      </c>
      <c r="D2917" t="str">
        <f t="shared" si="45"/>
        <v>Egyptian Exchange building4</v>
      </c>
      <c r="E2917">
        <v>126224.8</v>
      </c>
      <c r="F2917">
        <v>111772.06</v>
      </c>
      <c r="G2917">
        <v>0</v>
      </c>
      <c r="H2917">
        <v>111772.06</v>
      </c>
    </row>
    <row r="2918" spans="1:8" hidden="1" x14ac:dyDescent="0.3">
      <c r="A2918" s="6" t="s">
        <v>3690</v>
      </c>
      <c r="B2918" s="6" t="s">
        <v>3699</v>
      </c>
      <c r="C2918" s="6">
        <v>2</v>
      </c>
      <c r="D2918" t="str">
        <f t="shared" si="45"/>
        <v>Marassi - Anti carbonation2</v>
      </c>
      <c r="E2918">
        <v>17867.7</v>
      </c>
      <c r="F2918">
        <v>317.83999999999997</v>
      </c>
      <c r="G2918">
        <v>0</v>
      </c>
      <c r="H2918">
        <v>317.83999999999997</v>
      </c>
    </row>
    <row r="2919" spans="1:8" hidden="1" x14ac:dyDescent="0.3">
      <c r="A2919" s="6" t="s">
        <v>1841</v>
      </c>
      <c r="B2919" s="6" t="s">
        <v>3700</v>
      </c>
      <c r="C2919" s="6">
        <v>5</v>
      </c>
      <c r="D2919" t="str">
        <f t="shared" si="45"/>
        <v>Egyptian Exchange building5</v>
      </c>
      <c r="E2919">
        <v>99273.45</v>
      </c>
      <c r="F2919">
        <v>87906.65</v>
      </c>
      <c r="G2919">
        <v>0</v>
      </c>
      <c r="H2919">
        <v>87906.65</v>
      </c>
    </row>
    <row r="2920" spans="1:8" hidden="1" x14ac:dyDescent="0.3">
      <c r="A2920" s="6" t="s">
        <v>1243</v>
      </c>
      <c r="B2920" s="6" t="s">
        <v>3701</v>
      </c>
      <c r="D2920" t="str">
        <f t="shared" si="45"/>
        <v>Sodic East</v>
      </c>
      <c r="E2920">
        <v>180165.97</v>
      </c>
      <c r="F2920">
        <v>159807.15</v>
      </c>
      <c r="G2920">
        <v>0</v>
      </c>
      <c r="H2920">
        <v>159807.15</v>
      </c>
    </row>
    <row r="2921" spans="1:8" hidden="1" x14ac:dyDescent="0.3">
      <c r="A2921" s="6" t="s">
        <v>393</v>
      </c>
      <c r="B2921" s="6" t="s">
        <v>3702</v>
      </c>
      <c r="C2921" s="6">
        <v>22</v>
      </c>
      <c r="D2921" t="str">
        <f t="shared" si="45"/>
        <v>EMAAR-Pkg#162/163- Marassi22</v>
      </c>
      <c r="E2921">
        <v>7589823.4800000004</v>
      </c>
      <c r="F2921">
        <v>3656481.9739999999</v>
      </c>
      <c r="G2921">
        <v>439757.87</v>
      </c>
      <c r="H2921">
        <v>4096239.844</v>
      </c>
    </row>
    <row r="2922" spans="1:8" hidden="1" x14ac:dyDescent="0.3">
      <c r="A2922" s="6" t="s">
        <v>397</v>
      </c>
      <c r="B2922" s="6" t="s">
        <v>3703</v>
      </c>
      <c r="C2922" s="6">
        <v>6</v>
      </c>
      <c r="D2922" t="str">
        <f t="shared" si="45"/>
        <v>BKG#178-Lagoon Discharge6</v>
      </c>
      <c r="E2922">
        <v>4524611.34</v>
      </c>
      <c r="F2922">
        <v>2967821.1170000001</v>
      </c>
      <c r="G2922">
        <v>0</v>
      </c>
      <c r="H2922">
        <v>2967821.1170000001</v>
      </c>
    </row>
    <row r="2923" spans="1:8" hidden="1" x14ac:dyDescent="0.3">
      <c r="A2923" s="6" t="s">
        <v>412</v>
      </c>
      <c r="B2923" s="6" t="s">
        <v>3704</v>
      </c>
      <c r="C2923" s="6">
        <v>17</v>
      </c>
      <c r="D2923" t="str">
        <f t="shared" si="45"/>
        <v>RING ROAD MARYOTIA EXPANSION17</v>
      </c>
      <c r="E2923">
        <v>41585303.990000002</v>
      </c>
      <c r="F2923">
        <v>41169450.949500002</v>
      </c>
      <c r="G2923">
        <v>0</v>
      </c>
      <c r="H2923">
        <v>41169450.949500002</v>
      </c>
    </row>
    <row r="2924" spans="1:8" hidden="1" x14ac:dyDescent="0.3">
      <c r="A2924" s="6" t="s">
        <v>795</v>
      </c>
      <c r="B2924" s="6" t="s">
        <v>3705</v>
      </c>
      <c r="C2924" s="6">
        <v>17</v>
      </c>
      <c r="D2924" t="str">
        <f t="shared" si="45"/>
        <v>NUCA R05 - Z0217</v>
      </c>
      <c r="E2924">
        <v>19906898.800000001</v>
      </c>
      <c r="F2924">
        <v>21166577.920000002</v>
      </c>
      <c r="G2924">
        <v>2865993.9</v>
      </c>
      <c r="H2924">
        <v>24032571.82</v>
      </c>
    </row>
    <row r="2925" spans="1:8" hidden="1" x14ac:dyDescent="0.3">
      <c r="A2925" s="6" t="s">
        <v>1989</v>
      </c>
      <c r="B2925" s="6" t="s">
        <v>3706</v>
      </c>
      <c r="C2925" s="6">
        <v>2</v>
      </c>
      <c r="D2925" t="str">
        <f t="shared" si="45"/>
        <v>LINX Tower2</v>
      </c>
      <c r="E2925">
        <v>283672.26</v>
      </c>
      <c r="F2925">
        <v>266651.93299999996</v>
      </c>
      <c r="G2925">
        <v>0</v>
      </c>
      <c r="H2925">
        <v>266651.93300000002</v>
      </c>
    </row>
    <row r="2926" spans="1:8" hidden="1" x14ac:dyDescent="0.3">
      <c r="A2926" s="6" t="s">
        <v>1720</v>
      </c>
      <c r="B2926" s="6" t="s">
        <v>3707</v>
      </c>
      <c r="C2926" s="6">
        <v>17</v>
      </c>
      <c r="D2926" t="str">
        <f t="shared" si="45"/>
        <v>Ain Sokhna Port Development17</v>
      </c>
      <c r="E2926">
        <v>679041</v>
      </c>
      <c r="F2926">
        <v>510216.64</v>
      </c>
      <c r="G2926">
        <v>0</v>
      </c>
      <c r="H2926">
        <v>637770.80000000005</v>
      </c>
    </row>
    <row r="2927" spans="1:8" hidden="1" x14ac:dyDescent="0.3">
      <c r="A2927" s="6" t="s">
        <v>393</v>
      </c>
      <c r="B2927" s="6" t="s">
        <v>3708</v>
      </c>
      <c r="C2927" s="6">
        <v>25</v>
      </c>
      <c r="D2927" t="str">
        <f t="shared" si="45"/>
        <v>EMAAR-Pkg#162/163- Marassi25</v>
      </c>
      <c r="E2927">
        <v>12934137.539999999</v>
      </c>
      <c r="F2927">
        <v>12395959.047</v>
      </c>
      <c r="G2927">
        <v>0</v>
      </c>
      <c r="H2927">
        <v>12395959.047</v>
      </c>
    </row>
    <row r="2928" spans="1:8" hidden="1" x14ac:dyDescent="0.3">
      <c r="A2928" s="6" t="s">
        <v>1991</v>
      </c>
      <c r="B2928" s="6" t="s">
        <v>3709</v>
      </c>
      <c r="C2928" s="6">
        <v>8</v>
      </c>
      <c r="D2928" t="str">
        <f t="shared" si="45"/>
        <v>SSC Suez Steel Company Project8</v>
      </c>
      <c r="E2928">
        <v>2489471.85</v>
      </c>
      <c r="F2928">
        <v>1886800.5190000001</v>
      </c>
      <c r="G2928">
        <v>926302.67</v>
      </c>
      <c r="H2928">
        <v>2813103.1889999998</v>
      </c>
    </row>
    <row r="2929" spans="1:8" hidden="1" x14ac:dyDescent="0.3">
      <c r="A2929" s="6" t="s">
        <v>1991</v>
      </c>
      <c r="B2929" s="6" t="s">
        <v>3710</v>
      </c>
      <c r="C2929" s="6">
        <v>6</v>
      </c>
      <c r="D2929" t="str">
        <f t="shared" si="45"/>
        <v>SSC Suez Steel Company Project6</v>
      </c>
      <c r="E2929">
        <v>7103010.2199999997</v>
      </c>
      <c r="F2929">
        <v>6571472.5140000004</v>
      </c>
      <c r="G2929">
        <v>921113.82</v>
      </c>
      <c r="H2929">
        <v>7492586.3339999998</v>
      </c>
    </row>
    <row r="2930" spans="1:8" hidden="1" x14ac:dyDescent="0.3">
      <c r="A2930" s="6" t="s">
        <v>378</v>
      </c>
      <c r="B2930" s="6" t="s">
        <v>3711</v>
      </c>
      <c r="C2930" s="6">
        <v>7</v>
      </c>
      <c r="D2930" t="str">
        <f t="shared" si="45"/>
        <v>ORA ZED-Ph 2-Pkgs A&amp;D7</v>
      </c>
      <c r="E2930">
        <v>42383851.590000004</v>
      </c>
      <c r="F2930">
        <v>34124964.259500004</v>
      </c>
      <c r="G2930">
        <v>4049151.33</v>
      </c>
      <c r="H2930">
        <v>38174115.589500003</v>
      </c>
    </row>
    <row r="2931" spans="1:8" hidden="1" x14ac:dyDescent="0.3">
      <c r="A2931" s="6" t="s">
        <v>335</v>
      </c>
      <c r="B2931" s="6" t="s">
        <v>3712</v>
      </c>
      <c r="C2931" s="6">
        <v>13</v>
      </c>
      <c r="D2931" t="str">
        <f t="shared" si="45"/>
        <v>ElSewedy HQ Internal Finishing13</v>
      </c>
      <c r="E2931">
        <v>23373232.290000003</v>
      </c>
      <c r="F2931">
        <v>869511.32449999999</v>
      </c>
      <c r="G2931">
        <v>15100757.779999999</v>
      </c>
      <c r="H2931">
        <v>25970269.104499999</v>
      </c>
    </row>
    <row r="2932" spans="1:8" hidden="1" x14ac:dyDescent="0.3">
      <c r="A2932" s="6" t="s">
        <v>342</v>
      </c>
      <c r="B2932" s="6" t="s">
        <v>3713</v>
      </c>
      <c r="C2932" s="6">
        <v>18</v>
      </c>
      <c r="D2932" t="str">
        <f t="shared" si="45"/>
        <v>Kattameya Creeks18</v>
      </c>
      <c r="E2932">
        <v>42935687.009999998</v>
      </c>
      <c r="F2932">
        <v>41641258.134499997</v>
      </c>
      <c r="G2932">
        <v>3011856.35</v>
      </c>
      <c r="H2932">
        <v>44653114.484499998</v>
      </c>
    </row>
    <row r="2933" spans="1:8" hidden="1" x14ac:dyDescent="0.3">
      <c r="A2933" s="6" t="s">
        <v>320</v>
      </c>
      <c r="B2933" s="6" t="s">
        <v>3714</v>
      </c>
      <c r="C2933" s="6">
        <v>11</v>
      </c>
      <c r="D2933" t="str">
        <f t="shared" si="45"/>
        <v>EPICO 3 Facility11</v>
      </c>
      <c r="E2933">
        <v>27259074.640000001</v>
      </c>
      <c r="F2933">
        <v>23263190.120000001</v>
      </c>
      <c r="G2933">
        <v>10328302.359999999</v>
      </c>
      <c r="H2933">
        <v>33591492.479999997</v>
      </c>
    </row>
    <row r="2934" spans="1:8" hidden="1" x14ac:dyDescent="0.3">
      <c r="A2934" s="6" t="s">
        <v>320</v>
      </c>
      <c r="B2934" s="6" t="s">
        <v>3715</v>
      </c>
      <c r="C2934" s="6">
        <v>10</v>
      </c>
      <c r="D2934" t="str">
        <f t="shared" si="45"/>
        <v>EPICO 3 Facility10</v>
      </c>
      <c r="E2934">
        <v>9818518.7899999991</v>
      </c>
      <c r="F2934">
        <v>0</v>
      </c>
      <c r="G2934">
        <v>2172763.92</v>
      </c>
      <c r="H2934">
        <v>2172763.92</v>
      </c>
    </row>
    <row r="2935" spans="1:8" hidden="1" x14ac:dyDescent="0.3">
      <c r="A2935" s="6" t="s">
        <v>1594</v>
      </c>
      <c r="B2935" s="6" t="s">
        <v>3716</v>
      </c>
      <c r="C2935" s="6">
        <v>8</v>
      </c>
      <c r="D2935" t="str">
        <f t="shared" si="45"/>
        <v>Bahr ElBakar – Power Station8</v>
      </c>
      <c r="E2935">
        <v>2993842.9500000007</v>
      </c>
      <c r="F2935">
        <v>2486747.58</v>
      </c>
      <c r="G2935">
        <v>0</v>
      </c>
      <c r="H2935">
        <v>2486747.58</v>
      </c>
    </row>
    <row r="2936" spans="1:8" hidden="1" x14ac:dyDescent="0.3">
      <c r="A2936" s="6" t="s">
        <v>3693</v>
      </c>
      <c r="B2936" s="6" t="s">
        <v>3717</v>
      </c>
      <c r="D2936" t="str">
        <f t="shared" si="45"/>
        <v>Playa Epoxy</v>
      </c>
      <c r="E2936">
        <v>137956.4</v>
      </c>
      <c r="F2936">
        <v>62280.39</v>
      </c>
      <c r="G2936">
        <v>0</v>
      </c>
      <c r="H2936">
        <v>62280.39</v>
      </c>
    </row>
    <row r="2937" spans="1:8" hidden="1" x14ac:dyDescent="0.3">
      <c r="A2937" s="6" t="s">
        <v>2392</v>
      </c>
      <c r="B2937" s="6" t="s">
        <v>3718</v>
      </c>
      <c r="C2937" s="6">
        <v>1</v>
      </c>
      <c r="D2937" t="str">
        <f t="shared" si="45"/>
        <v>Sultana Malak Restoration1</v>
      </c>
      <c r="E2937">
        <v>12615078.24</v>
      </c>
      <c r="F2937">
        <v>10367530</v>
      </c>
      <c r="G2937">
        <v>0</v>
      </c>
      <c r="H2937">
        <v>10367530</v>
      </c>
    </row>
    <row r="2938" spans="1:8" hidden="1" x14ac:dyDescent="0.3">
      <c r="A2938" s="6" t="s">
        <v>2185</v>
      </c>
      <c r="B2938" s="6" t="s">
        <v>3719</v>
      </c>
      <c r="C2938" s="6">
        <v>1</v>
      </c>
      <c r="D2938" t="str">
        <f t="shared" si="45"/>
        <v>Al-Parco1</v>
      </c>
      <c r="E2938">
        <v>1879350</v>
      </c>
      <c r="F2938">
        <v>1766589</v>
      </c>
      <c r="G2938">
        <v>0</v>
      </c>
      <c r="H2938">
        <v>1766589</v>
      </c>
    </row>
    <row r="2939" spans="1:8" hidden="1" x14ac:dyDescent="0.3">
      <c r="A2939" s="6" t="s">
        <v>71</v>
      </c>
      <c r="B2939" s="6" t="s">
        <v>3720</v>
      </c>
      <c r="C2939" s="6">
        <v>14</v>
      </c>
      <c r="D2939" t="str">
        <f t="shared" si="45"/>
        <v>EGAT Pelletizing Plant14</v>
      </c>
      <c r="E2939">
        <v>8283062.8600000003</v>
      </c>
      <c r="F2939">
        <v>7794639.3930000002</v>
      </c>
      <c r="G2939">
        <v>819745.98</v>
      </c>
      <c r="H2939">
        <v>8614385.3729999997</v>
      </c>
    </row>
    <row r="2940" spans="1:8" hidden="1" x14ac:dyDescent="0.3">
      <c r="A2940" s="6" t="s">
        <v>71</v>
      </c>
      <c r="B2940" s="6" t="s">
        <v>3721</v>
      </c>
      <c r="C2940" s="6">
        <v>15</v>
      </c>
      <c r="D2940" t="str">
        <f t="shared" si="45"/>
        <v>EGAT Pelletizing Plant15</v>
      </c>
      <c r="E2940">
        <v>20298475.239999998</v>
      </c>
      <c r="F2940">
        <v>19186530.252</v>
      </c>
      <c r="G2940">
        <v>1923884</v>
      </c>
      <c r="H2940">
        <v>21110414.252</v>
      </c>
    </row>
    <row r="2941" spans="1:8" hidden="1" x14ac:dyDescent="0.3">
      <c r="A2941" s="6" t="s">
        <v>1623</v>
      </c>
      <c r="B2941" s="6" t="s">
        <v>3722</v>
      </c>
      <c r="C2941" s="6">
        <v>13</v>
      </c>
      <c r="D2941" t="str">
        <f t="shared" si="45"/>
        <v>Diplomatic District - Infra13</v>
      </c>
      <c r="E2941">
        <v>16548362.5</v>
      </c>
      <c r="F2941">
        <v>5939031.6050000004</v>
      </c>
      <c r="G2941">
        <v>900944.24</v>
      </c>
      <c r="H2941">
        <v>6839975.8449999997</v>
      </c>
    </row>
    <row r="2942" spans="1:8" hidden="1" x14ac:dyDescent="0.3">
      <c r="A2942" s="6" t="s">
        <v>2119</v>
      </c>
      <c r="B2942" s="6" t="s">
        <v>3723</v>
      </c>
      <c r="C2942" s="6">
        <v>3</v>
      </c>
      <c r="D2942" t="str">
        <f t="shared" si="45"/>
        <v>HSR-6th of October3</v>
      </c>
      <c r="E2942">
        <v>1408920</v>
      </c>
      <c r="F2942">
        <v>1225760.3999999999</v>
      </c>
      <c r="G2942">
        <v>0</v>
      </c>
      <c r="H2942">
        <v>1225760.3999999999</v>
      </c>
    </row>
    <row r="2943" spans="1:8" hidden="1" x14ac:dyDescent="0.3">
      <c r="A2943" s="6" t="s">
        <v>2009</v>
      </c>
      <c r="B2943" s="6" t="s">
        <v>3724</v>
      </c>
      <c r="C2943" s="6">
        <v>2</v>
      </c>
      <c r="D2943" t="str">
        <f t="shared" si="45"/>
        <v>CS-20 Mall2</v>
      </c>
      <c r="E2943">
        <v>971119.35</v>
      </c>
      <c r="F2943">
        <v>912852.19</v>
      </c>
      <c r="G2943">
        <v>0</v>
      </c>
      <c r="H2943">
        <v>912852.19</v>
      </c>
    </row>
    <row r="2944" spans="1:8" hidden="1" x14ac:dyDescent="0.3">
      <c r="A2944" s="6" t="s">
        <v>346</v>
      </c>
      <c r="B2944" s="6" t="s">
        <v>3725</v>
      </c>
      <c r="C2944" s="6">
        <v>3</v>
      </c>
      <c r="D2944" t="str">
        <f t="shared" si="45"/>
        <v>El Khatatba Bridge3</v>
      </c>
      <c r="E2944">
        <v>24106000</v>
      </c>
      <c r="F2944">
        <v>20047104.850000001</v>
      </c>
      <c r="G2944">
        <v>0</v>
      </c>
      <c r="H2944">
        <v>20047104.850000001</v>
      </c>
    </row>
    <row r="2945" spans="1:8" hidden="1" x14ac:dyDescent="0.3">
      <c r="A2945" s="6" t="s">
        <v>89</v>
      </c>
      <c r="B2945" s="6" t="s">
        <v>3726</v>
      </c>
      <c r="C2945" s="6">
        <v>5</v>
      </c>
      <c r="D2945" t="str">
        <f t="shared" si="45"/>
        <v>Sokhna Port Expansion5</v>
      </c>
      <c r="E2945">
        <v>84601518.569999993</v>
      </c>
      <c r="F2945">
        <v>59074965.265000001</v>
      </c>
      <c r="G2945">
        <v>17766318.899999999</v>
      </c>
      <c r="H2945">
        <v>76841284.165000007</v>
      </c>
    </row>
    <row r="2946" spans="1:8" hidden="1" x14ac:dyDescent="0.3">
      <c r="A2946" s="6" t="s">
        <v>2013</v>
      </c>
      <c r="B2946" s="6" t="s">
        <v>3727</v>
      </c>
      <c r="C2946" s="6">
        <v>1</v>
      </c>
      <c r="D2946" t="str">
        <f t="shared" si="45"/>
        <v>Railway Bridge - El Hammam1</v>
      </c>
      <c r="E2946">
        <v>1803303.5</v>
      </c>
      <c r="F2946">
        <v>1694038.06</v>
      </c>
      <c r="G2946">
        <v>0</v>
      </c>
      <c r="H2946">
        <v>1694038.06</v>
      </c>
    </row>
    <row r="2947" spans="1:8" hidden="1" x14ac:dyDescent="0.3">
      <c r="A2947" s="6" t="s">
        <v>401</v>
      </c>
      <c r="B2947" s="6" t="s">
        <v>3728</v>
      </c>
      <c r="C2947" s="6">
        <v>4</v>
      </c>
      <c r="D2947" t="str">
        <f t="shared" ref="D2947:D3010" si="46">A2947&amp;C2947</f>
        <v>Port Said Port Silos4</v>
      </c>
      <c r="E2947">
        <v>3348506.91</v>
      </c>
      <c r="F2947">
        <v>2971799.8854999999</v>
      </c>
      <c r="G2947">
        <v>334850.69</v>
      </c>
      <c r="H2947">
        <v>3306650.5754999998</v>
      </c>
    </row>
    <row r="2948" spans="1:8" hidden="1" x14ac:dyDescent="0.3">
      <c r="A2948" s="6" t="s">
        <v>71</v>
      </c>
      <c r="B2948" s="6" t="s">
        <v>3729</v>
      </c>
      <c r="C2948" s="6">
        <v>4</v>
      </c>
      <c r="D2948" t="str">
        <f t="shared" si="46"/>
        <v>EGAT Pelletizing Plant4</v>
      </c>
      <c r="E2948">
        <v>2453301.65</v>
      </c>
      <c r="F2948">
        <v>2216012.0610000002</v>
      </c>
      <c r="G2948">
        <v>556218.80000000005</v>
      </c>
      <c r="H2948">
        <v>2772230.861</v>
      </c>
    </row>
    <row r="2949" spans="1:8" hidden="1" x14ac:dyDescent="0.3">
      <c r="A2949" s="6" t="s">
        <v>341</v>
      </c>
      <c r="B2949" s="6" t="s">
        <v>3730</v>
      </c>
      <c r="C2949" s="6">
        <v>6</v>
      </c>
      <c r="D2949" t="str">
        <f t="shared" si="46"/>
        <v>Kafr Shokr Bridge6</v>
      </c>
      <c r="E2949">
        <v>2805242.86</v>
      </c>
      <c r="F2949">
        <v>444257.73000000004</v>
      </c>
      <c r="G2949">
        <v>0</v>
      </c>
      <c r="H2949">
        <v>2444257.73</v>
      </c>
    </row>
    <row r="2950" spans="1:8" hidden="1" x14ac:dyDescent="0.3">
      <c r="A2950" s="6" t="s">
        <v>401</v>
      </c>
      <c r="B2950" s="6" t="s">
        <v>3731</v>
      </c>
      <c r="C2950" s="6">
        <v>5</v>
      </c>
      <c r="D2950" t="str">
        <f t="shared" si="46"/>
        <v>Port Said Port Silos5</v>
      </c>
      <c r="E2950">
        <v>5318356.37</v>
      </c>
      <c r="F2950">
        <v>4663281.2785</v>
      </c>
      <c r="G2950">
        <v>531835.64</v>
      </c>
      <c r="H2950">
        <v>5195116.9184999997</v>
      </c>
    </row>
    <row r="2951" spans="1:8" hidden="1" x14ac:dyDescent="0.3">
      <c r="A2951" s="6" t="s">
        <v>2033</v>
      </c>
      <c r="B2951" s="6" t="s">
        <v>3732</v>
      </c>
      <c r="C2951" s="6">
        <v>2</v>
      </c>
      <c r="D2951" t="str">
        <f t="shared" si="46"/>
        <v>EL -mahager Bridge Ain sokhna2</v>
      </c>
      <c r="E2951">
        <v>3450000</v>
      </c>
      <c r="F2951">
        <v>5737910.4000000004</v>
      </c>
      <c r="G2951">
        <v>0</v>
      </c>
      <c r="H2951">
        <v>3058955.1999999997</v>
      </c>
    </row>
    <row r="2952" spans="1:8" hidden="1" x14ac:dyDescent="0.3">
      <c r="A2952" s="6" t="s">
        <v>2033</v>
      </c>
      <c r="B2952" s="6" t="s">
        <v>3733</v>
      </c>
      <c r="C2952" s="6">
        <v>2</v>
      </c>
      <c r="D2952" t="str">
        <f t="shared" si="46"/>
        <v>EL -mahager Bridge Ain sokhna2</v>
      </c>
      <c r="E2952">
        <v>3450000</v>
      </c>
      <c r="F2952">
        <v>0</v>
      </c>
      <c r="G2952">
        <v>0</v>
      </c>
      <c r="H2952">
        <v>3450000</v>
      </c>
    </row>
    <row r="2953" spans="1:8" hidden="1" x14ac:dyDescent="0.3">
      <c r="A2953" s="6" t="s">
        <v>1828</v>
      </c>
      <c r="B2953" s="6" t="s">
        <v>3734</v>
      </c>
      <c r="C2953" s="6">
        <v>6</v>
      </c>
      <c r="D2953" t="str">
        <f t="shared" si="46"/>
        <v>Egat Rolling Mill no.46</v>
      </c>
      <c r="E2953">
        <v>5743580.9500000002</v>
      </c>
      <c r="F2953">
        <v>4622529.1875</v>
      </c>
      <c r="G2953">
        <v>1350795</v>
      </c>
      <c r="H2953">
        <v>5973324.1875</v>
      </c>
    </row>
    <row r="2954" spans="1:8" hidden="1" x14ac:dyDescent="0.3">
      <c r="A2954" s="6" t="s">
        <v>393</v>
      </c>
      <c r="B2954" s="6" t="s">
        <v>3735</v>
      </c>
      <c r="C2954" s="6">
        <v>28</v>
      </c>
      <c r="D2954" t="str">
        <f t="shared" si="46"/>
        <v>EMAAR-Pkg#162/163- Marassi28</v>
      </c>
      <c r="E2954">
        <v>17622733.920000002</v>
      </c>
      <c r="F2954">
        <v>19371561.356000002</v>
      </c>
      <c r="G2954">
        <v>0</v>
      </c>
      <c r="H2954">
        <v>19371561.355999999</v>
      </c>
    </row>
    <row r="2955" spans="1:8" hidden="1" x14ac:dyDescent="0.3">
      <c r="A2955" s="6" t="s">
        <v>1980</v>
      </c>
      <c r="B2955" s="6" t="s">
        <v>3736</v>
      </c>
      <c r="C2955" s="6">
        <v>4</v>
      </c>
      <c r="D2955" t="str">
        <f t="shared" si="46"/>
        <v>WADY EL-NATROUN BRIDGE(HST)4</v>
      </c>
      <c r="E2955">
        <v>717360</v>
      </c>
      <c r="F2955">
        <v>512147.7</v>
      </c>
      <c r="G2955">
        <v>0</v>
      </c>
      <c r="H2955">
        <v>642434.62</v>
      </c>
    </row>
    <row r="2956" spans="1:8" hidden="1" x14ac:dyDescent="0.3">
      <c r="A2956" s="6" t="s">
        <v>421</v>
      </c>
      <c r="B2956" s="6" t="s">
        <v>3737</v>
      </c>
      <c r="C2956" s="6">
        <v>10</v>
      </c>
      <c r="D2956" t="str">
        <f t="shared" si="46"/>
        <v>EDNC Hardscape Package10</v>
      </c>
      <c r="E2956">
        <v>3106667.35</v>
      </c>
      <c r="F2956">
        <v>3067833.9874999998</v>
      </c>
      <c r="G2956">
        <v>0</v>
      </c>
      <c r="H2956">
        <v>3067833.9874999998</v>
      </c>
    </row>
    <row r="2957" spans="1:8" hidden="1" x14ac:dyDescent="0.3">
      <c r="A2957" s="6" t="s">
        <v>2244</v>
      </c>
      <c r="B2957" s="6" t="s">
        <v>3738</v>
      </c>
      <c r="C2957" s="6">
        <v>1</v>
      </c>
      <c r="D2957" t="str">
        <f t="shared" si="46"/>
        <v>EGAT Injection1</v>
      </c>
      <c r="E2957">
        <v>175000</v>
      </c>
      <c r="F2957">
        <v>149217.5</v>
      </c>
      <c r="G2957">
        <v>0</v>
      </c>
      <c r="H2957">
        <v>149217.5</v>
      </c>
    </row>
    <row r="2958" spans="1:8" hidden="1" x14ac:dyDescent="0.3">
      <c r="A2958" s="6" t="s">
        <v>71</v>
      </c>
      <c r="B2958" s="6" t="s">
        <v>3739</v>
      </c>
      <c r="C2958" s="6">
        <v>17</v>
      </c>
      <c r="D2958" t="str">
        <f t="shared" si="46"/>
        <v>EGAT Pelletizing Plant17</v>
      </c>
      <c r="E2958">
        <v>16943574.98</v>
      </c>
      <c r="F2958">
        <v>15969082.719000001</v>
      </c>
      <c r="G2958">
        <v>1652235.26</v>
      </c>
      <c r="H2958">
        <v>17621317.978999998</v>
      </c>
    </row>
    <row r="2959" spans="1:8" hidden="1" x14ac:dyDescent="0.3">
      <c r="A2959" s="6" t="s">
        <v>2045</v>
      </c>
      <c r="B2959" s="6" t="s">
        <v>3740</v>
      </c>
      <c r="C2959" s="6">
        <v>2</v>
      </c>
      <c r="D2959" t="str">
        <f t="shared" si="46"/>
        <v>Expansion of Ring Road NRCC2</v>
      </c>
      <c r="E2959">
        <v>849400</v>
      </c>
      <c r="F2959">
        <v>522665.3</v>
      </c>
      <c r="G2959">
        <v>0</v>
      </c>
      <c r="H2959">
        <v>522665.3</v>
      </c>
    </row>
    <row r="2960" spans="1:8" hidden="1" x14ac:dyDescent="0.3">
      <c r="A2960" s="6" t="s">
        <v>342</v>
      </c>
      <c r="B2960" s="6" t="s">
        <v>3741</v>
      </c>
      <c r="C2960" s="6">
        <v>21</v>
      </c>
      <c r="D2960" t="str">
        <f t="shared" si="46"/>
        <v>Kattameya Creeks21</v>
      </c>
      <c r="E2960">
        <v>36255948.469999999</v>
      </c>
      <c r="F2960">
        <v>35259435.93</v>
      </c>
      <c r="G2960">
        <v>2446750.4700000002</v>
      </c>
      <c r="H2960">
        <v>37706186.399999999</v>
      </c>
    </row>
    <row r="2961" spans="1:8" hidden="1" x14ac:dyDescent="0.3">
      <c r="A2961" s="6" t="s">
        <v>295</v>
      </c>
      <c r="B2961" s="6" t="s">
        <v>3742</v>
      </c>
      <c r="C2961" s="6">
        <v>10</v>
      </c>
      <c r="D2961" t="str">
        <f t="shared" si="46"/>
        <v>Waldorf Astoria Cairo10</v>
      </c>
      <c r="E2961">
        <v>9739259.1600000001</v>
      </c>
      <c r="F2961">
        <v>4982321</v>
      </c>
      <c r="G2961">
        <v>5090575.7</v>
      </c>
      <c r="H2961">
        <v>10072896.699999999</v>
      </c>
    </row>
    <row r="2962" spans="1:8" hidden="1" x14ac:dyDescent="0.3">
      <c r="A2962" s="6" t="s">
        <v>2103</v>
      </c>
      <c r="B2962" s="6" t="s">
        <v>3743</v>
      </c>
      <c r="C2962" s="6">
        <v>4</v>
      </c>
      <c r="D2962" t="str">
        <f t="shared" si="46"/>
        <v>Hyper One Badr4</v>
      </c>
      <c r="E2962">
        <v>2586336.17</v>
      </c>
      <c r="F2962">
        <v>2301839.19</v>
      </c>
      <c r="G2962">
        <v>0</v>
      </c>
      <c r="H2962">
        <v>2301839.19</v>
      </c>
    </row>
    <row r="2963" spans="1:8" hidden="1" x14ac:dyDescent="0.3">
      <c r="A2963" s="6" t="s">
        <v>1630</v>
      </c>
      <c r="B2963" s="6" t="s">
        <v>3744</v>
      </c>
      <c r="C2963" s="6">
        <v>1</v>
      </c>
      <c r="D2963" t="str">
        <f t="shared" si="46"/>
        <v>Faculty of Medicine1</v>
      </c>
      <c r="E2963">
        <v>8775226.6699999999</v>
      </c>
      <c r="F2963">
        <v>6542217.0051999995</v>
      </c>
      <c r="G2963">
        <v>1316284</v>
      </c>
      <c r="H2963">
        <v>7858501.0052000005</v>
      </c>
    </row>
    <row r="2964" spans="1:8" hidden="1" x14ac:dyDescent="0.3">
      <c r="A2964" s="6" t="s">
        <v>3745</v>
      </c>
      <c r="B2964" s="6" t="s">
        <v>3746</v>
      </c>
      <c r="C2964" s="6">
        <v>1</v>
      </c>
      <c r="D2964" t="str">
        <f t="shared" si="46"/>
        <v>SODIC Allegria Villa f1001</v>
      </c>
      <c r="E2964">
        <v>5146090.4800000004</v>
      </c>
      <c r="F2964">
        <v>1600000</v>
      </c>
      <c r="G2964">
        <v>3776500</v>
      </c>
      <c r="H2964">
        <v>5376500</v>
      </c>
    </row>
    <row r="2965" spans="1:8" hidden="1" x14ac:dyDescent="0.3">
      <c r="A2965" s="6" t="s">
        <v>956</v>
      </c>
      <c r="B2965" s="6" t="s">
        <v>3747</v>
      </c>
      <c r="C2965" s="6">
        <v>2</v>
      </c>
      <c r="D2965" t="str">
        <f t="shared" si="46"/>
        <v>Air Defense College2</v>
      </c>
      <c r="E2965">
        <v>527000</v>
      </c>
      <c r="F2965">
        <v>443595</v>
      </c>
      <c r="G2965">
        <v>0</v>
      </c>
      <c r="H2965">
        <v>443595</v>
      </c>
    </row>
    <row r="2966" spans="1:8" hidden="1" x14ac:dyDescent="0.3">
      <c r="A2966" s="6" t="s">
        <v>956</v>
      </c>
      <c r="B2966" s="6" t="s">
        <v>3748</v>
      </c>
      <c r="C2966" s="6">
        <v>3</v>
      </c>
      <c r="D2966" t="str">
        <f t="shared" si="46"/>
        <v>Air Defense College3</v>
      </c>
      <c r="E2966">
        <v>6165128</v>
      </c>
      <c r="F2966">
        <v>2399535</v>
      </c>
      <c r="G2966">
        <v>0</v>
      </c>
      <c r="H2966">
        <v>5221935</v>
      </c>
    </row>
    <row r="2967" spans="1:8" hidden="1" x14ac:dyDescent="0.3">
      <c r="A2967" s="6" t="s">
        <v>2119</v>
      </c>
      <c r="B2967" s="6" t="s">
        <v>3749</v>
      </c>
      <c r="C2967" s="6">
        <v>4</v>
      </c>
      <c r="D2967" t="str">
        <f t="shared" si="46"/>
        <v>HSR-6th of October4</v>
      </c>
      <c r="E2967">
        <v>307440</v>
      </c>
      <c r="F2967">
        <v>267472.8</v>
      </c>
      <c r="G2967">
        <v>0</v>
      </c>
      <c r="H2967">
        <v>267472.8</v>
      </c>
    </row>
    <row r="2968" spans="1:8" hidden="1" x14ac:dyDescent="0.3">
      <c r="A2968" s="6" t="s">
        <v>1562</v>
      </c>
      <c r="B2968" s="6" t="s">
        <v>3750</v>
      </c>
      <c r="C2968" s="6">
        <v>9</v>
      </c>
      <c r="D2968" t="str">
        <f t="shared" si="46"/>
        <v>GOV2 - Infra9</v>
      </c>
      <c r="E2968">
        <v>39828531.57</v>
      </c>
      <c r="F2968">
        <v>12242703.699999999</v>
      </c>
      <c r="G2968">
        <v>1976985.55</v>
      </c>
      <c r="H2968">
        <v>14219689.25</v>
      </c>
    </row>
    <row r="2969" spans="1:8" hidden="1" x14ac:dyDescent="0.3">
      <c r="A2969" s="6" t="s">
        <v>412</v>
      </c>
      <c r="B2969" s="6" t="s">
        <v>3751</v>
      </c>
      <c r="D2969" t="str">
        <f t="shared" si="46"/>
        <v>RING ROAD MARYOTIA EXPANSION</v>
      </c>
      <c r="E2969">
        <v>14285714.289999999</v>
      </c>
      <c r="F2969">
        <v>13925317.49</v>
      </c>
      <c r="G2969">
        <v>0</v>
      </c>
      <c r="H2969">
        <v>13925317.49</v>
      </c>
    </row>
    <row r="2970" spans="1:8" hidden="1" x14ac:dyDescent="0.3">
      <c r="A2970" s="6" t="s">
        <v>73</v>
      </c>
      <c r="B2970" s="6" t="s">
        <v>3752</v>
      </c>
      <c r="C2970" s="6">
        <v>12</v>
      </c>
      <c r="D2970" t="str">
        <f t="shared" si="46"/>
        <v>MDF Factory12</v>
      </c>
      <c r="E2970">
        <v>447300.74</v>
      </c>
      <c r="F2970">
        <v>451773.74359999999</v>
      </c>
      <c r="G2970">
        <v>0</v>
      </c>
      <c r="H2970">
        <v>451773.74359999999</v>
      </c>
    </row>
    <row r="2971" spans="1:8" hidden="1" x14ac:dyDescent="0.3">
      <c r="A2971" s="6" t="s">
        <v>3753</v>
      </c>
      <c r="B2971" s="6" t="s">
        <v>3754</v>
      </c>
      <c r="C2971" s="6">
        <v>1</v>
      </c>
      <c r="D2971" t="str">
        <f t="shared" si="46"/>
        <v>PVD - El Hammam1</v>
      </c>
      <c r="E2971">
        <v>312473.03000000003</v>
      </c>
      <c r="F2971">
        <v>276226.16000000003</v>
      </c>
      <c r="G2971">
        <v>0</v>
      </c>
      <c r="H2971">
        <v>276226.15999999997</v>
      </c>
    </row>
    <row r="2972" spans="1:8" hidden="1" x14ac:dyDescent="0.3">
      <c r="A2972" s="6" t="s">
        <v>393</v>
      </c>
      <c r="B2972" s="6" t="s">
        <v>3755</v>
      </c>
      <c r="C2972" s="6">
        <v>36</v>
      </c>
      <c r="D2972" t="str">
        <f t="shared" si="46"/>
        <v>EMAAR-Pkg#162/163- Marassi36</v>
      </c>
      <c r="E2972">
        <v>42116952.200000003</v>
      </c>
      <c r="F2972">
        <v>36331150.119999997</v>
      </c>
      <c r="G2972">
        <v>26252727.91</v>
      </c>
      <c r="H2972">
        <v>62583878.030000001</v>
      </c>
    </row>
    <row r="2973" spans="1:8" hidden="1" x14ac:dyDescent="0.3">
      <c r="A2973" s="6" t="s">
        <v>1562</v>
      </c>
      <c r="B2973" s="6" t="s">
        <v>3756</v>
      </c>
      <c r="C2973" s="6">
        <v>10</v>
      </c>
      <c r="D2973" t="str">
        <f t="shared" si="46"/>
        <v>GOV2 - Infra10</v>
      </c>
      <c r="E2973">
        <v>19212935.809999999</v>
      </c>
      <c r="F2973">
        <v>23359592.710000001</v>
      </c>
      <c r="G2973">
        <v>2865073.75</v>
      </c>
      <c r="H2973">
        <v>26224666.460000001</v>
      </c>
    </row>
    <row r="2974" spans="1:8" hidden="1" x14ac:dyDescent="0.3">
      <c r="A2974" s="6" t="s">
        <v>342</v>
      </c>
      <c r="B2974" s="6" t="s">
        <v>3757</v>
      </c>
      <c r="C2974" s="6">
        <v>22</v>
      </c>
      <c r="D2974" t="str">
        <f t="shared" si="46"/>
        <v>Kattameya Creeks22</v>
      </c>
      <c r="E2974">
        <v>32375932.350000001</v>
      </c>
      <c r="F2974">
        <v>31299260.017499998</v>
      </c>
      <c r="G2974">
        <v>2371709.63</v>
      </c>
      <c r="H2974">
        <v>33670969.647500001</v>
      </c>
    </row>
    <row r="2975" spans="1:8" hidden="1" x14ac:dyDescent="0.3">
      <c r="A2975" s="6" t="s">
        <v>1623</v>
      </c>
      <c r="B2975" s="6" t="s">
        <v>3758</v>
      </c>
      <c r="C2975" s="6">
        <v>10</v>
      </c>
      <c r="D2975" t="str">
        <f t="shared" si="46"/>
        <v>Diplomatic District - Infra10</v>
      </c>
      <c r="E2975">
        <v>16607651.9</v>
      </c>
      <c r="F2975">
        <v>18657092.229999997</v>
      </c>
      <c r="G2975">
        <v>2398226.7999999998</v>
      </c>
      <c r="H2975">
        <v>21055319.030000001</v>
      </c>
    </row>
    <row r="2976" spans="1:8" hidden="1" x14ac:dyDescent="0.3">
      <c r="A2976" s="6" t="s">
        <v>1623</v>
      </c>
      <c r="B2976" s="6" t="s">
        <v>3759</v>
      </c>
      <c r="C2976" s="6">
        <v>14</v>
      </c>
      <c r="D2976" t="str">
        <f t="shared" si="46"/>
        <v>Diplomatic District - Infra14</v>
      </c>
      <c r="E2976">
        <v>12173381.9</v>
      </c>
      <c r="F2976">
        <v>4045239.4586999998</v>
      </c>
      <c r="G2976">
        <v>678285.3</v>
      </c>
      <c r="H2976">
        <v>4723524.7587000001</v>
      </c>
    </row>
    <row r="2977" spans="1:8" hidden="1" x14ac:dyDescent="0.3">
      <c r="A2977" s="6" t="s">
        <v>1980</v>
      </c>
      <c r="B2977" s="6" t="s">
        <v>3760</v>
      </c>
      <c r="C2977" s="6">
        <v>11</v>
      </c>
      <c r="D2977" t="str">
        <f t="shared" si="46"/>
        <v>WADY EL-NATROUN BRIDGE(HST)11</v>
      </c>
      <c r="E2977">
        <v>1601250</v>
      </c>
      <c r="F2977">
        <v>1454095.12</v>
      </c>
      <c r="G2977">
        <v>0</v>
      </c>
      <c r="H2977">
        <v>1454095.12</v>
      </c>
    </row>
    <row r="2978" spans="1:8" hidden="1" x14ac:dyDescent="0.3">
      <c r="A2978" s="6" t="s">
        <v>2426</v>
      </c>
      <c r="B2978" s="6" t="s">
        <v>3761</v>
      </c>
      <c r="C2978" s="6">
        <v>4</v>
      </c>
      <c r="D2978" t="str">
        <f t="shared" si="46"/>
        <v>Pushing Tunnel4</v>
      </c>
      <c r="E2978">
        <v>5985000</v>
      </c>
      <c r="F2978">
        <v>4836478.37</v>
      </c>
      <c r="G2978">
        <v>0</v>
      </c>
      <c r="H2978">
        <v>4836478.37</v>
      </c>
    </row>
    <row r="2979" spans="1:8" hidden="1" x14ac:dyDescent="0.3">
      <c r="A2979" s="6" t="s">
        <v>2426</v>
      </c>
      <c r="B2979" s="6" t="s">
        <v>3762</v>
      </c>
      <c r="C2979" s="6">
        <v>2</v>
      </c>
      <c r="D2979" t="str">
        <f t="shared" si="46"/>
        <v>Pushing Tunnel2</v>
      </c>
      <c r="E2979">
        <v>3231900</v>
      </c>
      <c r="F2979">
        <v>2511698.3899999997</v>
      </c>
      <c r="G2979">
        <v>0</v>
      </c>
      <c r="H2979">
        <v>2511698.39</v>
      </c>
    </row>
    <row r="2980" spans="1:8" hidden="1" x14ac:dyDescent="0.3">
      <c r="A2980" s="6" t="s">
        <v>2119</v>
      </c>
      <c r="B2980" s="6" t="s">
        <v>3763</v>
      </c>
      <c r="C2980" s="6">
        <v>9</v>
      </c>
      <c r="D2980" t="str">
        <f t="shared" si="46"/>
        <v>HSR-6th of October9</v>
      </c>
      <c r="E2980">
        <v>1136000</v>
      </c>
      <c r="F2980">
        <v>918710.40999999992</v>
      </c>
      <c r="G2980">
        <v>0</v>
      </c>
      <c r="H2980">
        <v>918710.40999999992</v>
      </c>
    </row>
    <row r="2981" spans="1:8" hidden="1" x14ac:dyDescent="0.3">
      <c r="A2981" s="6" t="s">
        <v>2157</v>
      </c>
      <c r="B2981" s="6" t="s">
        <v>3764</v>
      </c>
      <c r="C2981" s="6">
        <v>3</v>
      </c>
      <c r="D2981" t="str">
        <f t="shared" si="46"/>
        <v>Seashell Playa 5 Villas3</v>
      </c>
      <c r="E2981">
        <v>383747.94</v>
      </c>
      <c r="F2981">
        <v>255255.5</v>
      </c>
      <c r="G2981">
        <v>0</v>
      </c>
      <c r="H2981">
        <v>255255.5</v>
      </c>
    </row>
    <row r="2982" spans="1:8" hidden="1" x14ac:dyDescent="0.3">
      <c r="A2982" s="6" t="s">
        <v>2185</v>
      </c>
      <c r="B2982" s="6" t="s">
        <v>3765</v>
      </c>
      <c r="C2982" s="6">
        <v>2</v>
      </c>
      <c r="D2982" t="str">
        <f t="shared" si="46"/>
        <v>Al-Parco2</v>
      </c>
      <c r="E2982">
        <v>285175</v>
      </c>
      <c r="F2982">
        <v>268064.5</v>
      </c>
      <c r="G2982">
        <v>0</v>
      </c>
      <c r="H2982">
        <v>268064.5</v>
      </c>
    </row>
    <row r="2983" spans="1:8" hidden="1" x14ac:dyDescent="0.3">
      <c r="A2983" s="6" t="s">
        <v>2119</v>
      </c>
      <c r="B2983" s="6" t="s">
        <v>3766</v>
      </c>
      <c r="C2983" s="6">
        <v>6</v>
      </c>
      <c r="D2983" t="str">
        <f t="shared" si="46"/>
        <v>HSR-6th of October6</v>
      </c>
      <c r="E2983">
        <v>596290</v>
      </c>
      <c r="F2983">
        <v>518772.3</v>
      </c>
      <c r="G2983">
        <v>0</v>
      </c>
      <c r="H2983">
        <v>518772.3</v>
      </c>
    </row>
    <row r="2984" spans="1:8" hidden="1" x14ac:dyDescent="0.3">
      <c r="A2984" s="6" t="s">
        <v>3767</v>
      </c>
      <c r="B2984" s="6" t="s">
        <v>3768</v>
      </c>
      <c r="C2984" s="6">
        <v>1</v>
      </c>
      <c r="D2984" t="str">
        <f t="shared" si="46"/>
        <v>Al-Ula Towers - ( 2 )1</v>
      </c>
      <c r="E2984">
        <v>3385443.399999999</v>
      </c>
      <c r="F2984">
        <v>2800000</v>
      </c>
      <c r="G2984">
        <v>0</v>
      </c>
      <c r="H2984">
        <v>2800000</v>
      </c>
    </row>
    <row r="2985" spans="1:8" hidden="1" x14ac:dyDescent="0.3">
      <c r="A2985" s="6" t="s">
        <v>393</v>
      </c>
      <c r="B2985" s="6" t="s">
        <v>3769</v>
      </c>
      <c r="C2985" s="6">
        <v>29</v>
      </c>
      <c r="D2985" t="str">
        <f t="shared" si="46"/>
        <v>EMAAR-Pkg#162/163- Marassi29</v>
      </c>
      <c r="E2985">
        <v>20296742.210000001</v>
      </c>
      <c r="F2985">
        <v>19850779.097999997</v>
      </c>
      <c r="G2985">
        <v>0</v>
      </c>
      <c r="H2985">
        <v>19850779.098000001</v>
      </c>
    </row>
    <row r="2986" spans="1:8" hidden="1" x14ac:dyDescent="0.3">
      <c r="A2986" s="6" t="s">
        <v>371</v>
      </c>
      <c r="B2986" s="6" t="s">
        <v>3770</v>
      </c>
      <c r="C2986" s="6">
        <v>33</v>
      </c>
      <c r="D2986" t="str">
        <f t="shared" si="46"/>
        <v>ORA ZED - Ph 01B - Pkgs A&amp;D33</v>
      </c>
      <c r="E2986">
        <v>18602239.469999999</v>
      </c>
      <c r="F2986">
        <v>12164893.390000001</v>
      </c>
      <c r="G2986">
        <v>4938944.34</v>
      </c>
      <c r="H2986">
        <v>17103837.73</v>
      </c>
    </row>
    <row r="2987" spans="1:8" hidden="1" x14ac:dyDescent="0.3">
      <c r="A2987" s="6" t="s">
        <v>371</v>
      </c>
      <c r="B2987" s="6" t="s">
        <v>3771</v>
      </c>
      <c r="C2987" s="6">
        <v>32</v>
      </c>
      <c r="D2987" t="str">
        <f t="shared" si="46"/>
        <v>ORA ZED - Ph 01B - Pkgs A&amp;D32</v>
      </c>
      <c r="E2987">
        <v>17918865.670000002</v>
      </c>
      <c r="F2987">
        <v>8010573.1699999999</v>
      </c>
      <c r="G2987">
        <v>10032784.1</v>
      </c>
      <c r="H2987">
        <v>18043357.27</v>
      </c>
    </row>
    <row r="2988" spans="1:8" hidden="1" x14ac:dyDescent="0.3">
      <c r="A2988" s="6" t="s">
        <v>313</v>
      </c>
      <c r="B2988" s="6" t="s">
        <v>3772</v>
      </c>
      <c r="C2988" s="6">
        <v>2</v>
      </c>
      <c r="D2988" t="str">
        <f t="shared" si="46"/>
        <v>DP World Basin 2 Ph22</v>
      </c>
      <c r="E2988">
        <v>31312811.129999999</v>
      </c>
      <c r="F2988">
        <v>19472869.779999997</v>
      </c>
      <c r="G2988">
        <v>8394835.9100000001</v>
      </c>
      <c r="H2988">
        <v>27867705.690000001</v>
      </c>
    </row>
    <row r="2989" spans="1:8" hidden="1" x14ac:dyDescent="0.3">
      <c r="A2989" s="6" t="s">
        <v>287</v>
      </c>
      <c r="B2989" s="6" t="s">
        <v>3773</v>
      </c>
      <c r="C2989" s="6">
        <v>5</v>
      </c>
      <c r="D2989" t="str">
        <f t="shared" si="46"/>
        <v>October Under-Railway Tunnel5</v>
      </c>
      <c r="E2989">
        <v>3663513.71</v>
      </c>
      <c r="F2989">
        <v>2856009</v>
      </c>
      <c r="G2989">
        <v>0</v>
      </c>
      <c r="H2989">
        <v>2856009</v>
      </c>
    </row>
    <row r="2990" spans="1:8" hidden="1" x14ac:dyDescent="0.3">
      <c r="A2990" s="6" t="s">
        <v>2116</v>
      </c>
      <c r="B2990" s="6" t="s">
        <v>3774</v>
      </c>
      <c r="C2990" s="6">
        <v>2</v>
      </c>
      <c r="D2990" t="str">
        <f t="shared" si="46"/>
        <v>Irrigation Tank2</v>
      </c>
      <c r="E2990">
        <v>727407.2</v>
      </c>
      <c r="F2990">
        <v>591238.85</v>
      </c>
      <c r="G2990">
        <v>0</v>
      </c>
      <c r="H2990">
        <v>591238.85</v>
      </c>
    </row>
    <row r="2991" spans="1:8" hidden="1" x14ac:dyDescent="0.3">
      <c r="A2991" s="6" t="s">
        <v>393</v>
      </c>
      <c r="B2991" s="6" t="s">
        <v>3775</v>
      </c>
      <c r="C2991" s="6">
        <v>41</v>
      </c>
      <c r="D2991" t="str">
        <f t="shared" si="46"/>
        <v>EMAAR-Pkg#162/163- Marassi41</v>
      </c>
      <c r="E2991">
        <v>16303582.18</v>
      </c>
      <c r="F2991">
        <v>180103.25</v>
      </c>
      <c r="G2991">
        <v>3311188.6690000002</v>
      </c>
      <c r="H2991">
        <v>3491291.9190000002</v>
      </c>
    </row>
    <row r="2992" spans="1:8" hidden="1" x14ac:dyDescent="0.3">
      <c r="A2992" s="6" t="s">
        <v>73</v>
      </c>
      <c r="B2992" s="6" t="s">
        <v>3776</v>
      </c>
      <c r="C2992" s="6">
        <v>24</v>
      </c>
      <c r="D2992" t="str">
        <f t="shared" si="46"/>
        <v>MDF Factory24</v>
      </c>
      <c r="E2992">
        <v>20265495.390000001</v>
      </c>
      <c r="F2992">
        <v>2096504.5955999999</v>
      </c>
      <c r="G2992">
        <v>13271764.92</v>
      </c>
      <c r="H2992">
        <v>15368269.515599998</v>
      </c>
    </row>
    <row r="2993" spans="1:8" hidden="1" x14ac:dyDescent="0.3">
      <c r="A2993" s="6" t="s">
        <v>378</v>
      </c>
      <c r="B2993" s="6" t="s">
        <v>3777</v>
      </c>
      <c r="C2993" s="6">
        <v>15</v>
      </c>
      <c r="D2993" t="str">
        <f t="shared" si="46"/>
        <v>ORA ZED-Ph 2-Pkgs A&amp;D15</v>
      </c>
      <c r="E2993">
        <v>20441047.550000001</v>
      </c>
      <c r="F2993">
        <v>11268654.1775</v>
      </c>
      <c r="G2993">
        <v>1426947.75</v>
      </c>
      <c r="H2993">
        <v>12695601.9275</v>
      </c>
    </row>
    <row r="2994" spans="1:8" hidden="1" x14ac:dyDescent="0.3">
      <c r="A2994" s="6" t="s">
        <v>1991</v>
      </c>
      <c r="B2994" s="6" t="s">
        <v>3778</v>
      </c>
      <c r="C2994" s="6">
        <v>4</v>
      </c>
      <c r="D2994" t="str">
        <f t="shared" si="46"/>
        <v>SSC Suez Steel Company Project4</v>
      </c>
      <c r="E2994">
        <v>6753929.79</v>
      </c>
      <c r="F2994">
        <v>7294244.1727</v>
      </c>
      <c r="G2994">
        <v>0</v>
      </c>
      <c r="H2994">
        <v>7294244.1727</v>
      </c>
    </row>
    <row r="2995" spans="1:8" hidden="1" x14ac:dyDescent="0.3">
      <c r="A2995" s="6" t="s">
        <v>89</v>
      </c>
      <c r="B2995" s="6" t="s">
        <v>3779</v>
      </c>
      <c r="C2995" s="6">
        <v>2</v>
      </c>
      <c r="D2995" t="str">
        <f t="shared" si="46"/>
        <v>Sokhna Port Expansion2</v>
      </c>
      <c r="E2995">
        <v>24129951.399999999</v>
      </c>
      <c r="F2995">
        <v>10628517.751499999</v>
      </c>
      <c r="G2995">
        <v>4825990.28</v>
      </c>
      <c r="H2995">
        <v>21454508.031500001</v>
      </c>
    </row>
    <row r="2996" spans="1:8" hidden="1" x14ac:dyDescent="0.3">
      <c r="A2996" s="6" t="s">
        <v>2013</v>
      </c>
      <c r="B2996" s="6" t="s">
        <v>3780</v>
      </c>
      <c r="C2996" s="6">
        <v>7</v>
      </c>
      <c r="D2996" t="str">
        <f t="shared" si="46"/>
        <v>Railway Bridge - El Hammam7</v>
      </c>
      <c r="E2996">
        <v>949018.9</v>
      </c>
      <c r="F2996">
        <v>771783.98</v>
      </c>
      <c r="G2996">
        <v>0</v>
      </c>
      <c r="H2996">
        <v>771783.98</v>
      </c>
    </row>
    <row r="2997" spans="1:8" hidden="1" x14ac:dyDescent="0.3">
      <c r="A2997" s="6" t="s">
        <v>1980</v>
      </c>
      <c r="B2997" s="6" t="s">
        <v>3781</v>
      </c>
      <c r="C2997" s="6">
        <v>15</v>
      </c>
      <c r="D2997" t="str">
        <f t="shared" si="46"/>
        <v>WADY EL-NATROUN BRIDGE(HST)15</v>
      </c>
      <c r="E2997">
        <v>1853290</v>
      </c>
      <c r="F2997">
        <v>1346373.51</v>
      </c>
      <c r="G2997">
        <v>0</v>
      </c>
      <c r="H2997">
        <v>1346373.51</v>
      </c>
    </row>
    <row r="2998" spans="1:8" hidden="1" x14ac:dyDescent="0.3">
      <c r="A2998" s="6" t="s">
        <v>342</v>
      </c>
      <c r="B2998" s="6" t="s">
        <v>3782</v>
      </c>
      <c r="C2998" s="6">
        <v>32</v>
      </c>
      <c r="D2998" t="str">
        <f t="shared" si="46"/>
        <v>Kattameya Creeks32</v>
      </c>
      <c r="E2998">
        <v>52360770.170000002</v>
      </c>
      <c r="F2998">
        <v>41216438</v>
      </c>
      <c r="G2998">
        <v>13238762.34</v>
      </c>
      <c r="H2998">
        <v>54455200.340000004</v>
      </c>
    </row>
    <row r="2999" spans="1:8" hidden="1" x14ac:dyDescent="0.3">
      <c r="A2999" s="6" t="s">
        <v>956</v>
      </c>
      <c r="B2999" s="6" t="s">
        <v>3783</v>
      </c>
      <c r="C2999" s="6">
        <v>3</v>
      </c>
      <c r="D2999" t="str">
        <f t="shared" si="46"/>
        <v>Air Defense College3</v>
      </c>
      <c r="E2999">
        <v>3051528</v>
      </c>
      <c r="F2999">
        <v>2335760</v>
      </c>
      <c r="G2999">
        <v>0</v>
      </c>
      <c r="H2999">
        <v>2572876</v>
      </c>
    </row>
    <row r="3000" spans="1:8" hidden="1" x14ac:dyDescent="0.3">
      <c r="A3000" s="6" t="s">
        <v>367</v>
      </c>
      <c r="B3000" s="6" t="s">
        <v>3784</v>
      </c>
      <c r="C3000" s="6">
        <v>14</v>
      </c>
      <c r="D3000" t="str">
        <f t="shared" si="46"/>
        <v>New Giza Teaching Hospital14</v>
      </c>
      <c r="E3000">
        <v>21572565.800000001</v>
      </c>
      <c r="F3000">
        <v>16275653.050000001</v>
      </c>
      <c r="G3000">
        <v>2250467.33</v>
      </c>
      <c r="H3000">
        <v>18526120.379999999</v>
      </c>
    </row>
    <row r="3001" spans="1:8" hidden="1" x14ac:dyDescent="0.3">
      <c r="A3001" s="6" t="s">
        <v>3753</v>
      </c>
      <c r="B3001" s="6" t="s">
        <v>3785</v>
      </c>
      <c r="C3001" s="6">
        <v>3</v>
      </c>
      <c r="D3001" t="str">
        <f t="shared" si="46"/>
        <v>PVD - El Hammam3</v>
      </c>
      <c r="E3001">
        <v>217061</v>
      </c>
      <c r="F3001">
        <v>169279.39</v>
      </c>
      <c r="G3001">
        <v>0</v>
      </c>
      <c r="H3001">
        <v>169279.39</v>
      </c>
    </row>
    <row r="3002" spans="1:8" hidden="1" x14ac:dyDescent="0.3">
      <c r="A3002" s="6" t="s">
        <v>342</v>
      </c>
      <c r="B3002" s="6" t="s">
        <v>3786</v>
      </c>
      <c r="C3002" s="6">
        <v>34</v>
      </c>
      <c r="D3002" t="str">
        <f t="shared" si="46"/>
        <v>Kattameya Creeks34</v>
      </c>
      <c r="E3002">
        <v>82997244.560000002</v>
      </c>
      <c r="F3002">
        <v>70308953</v>
      </c>
      <c r="G3002">
        <v>15196003.57</v>
      </c>
      <c r="H3002">
        <v>85504956.569999993</v>
      </c>
    </row>
    <row r="3003" spans="1:8" hidden="1" x14ac:dyDescent="0.3">
      <c r="A3003" s="6" t="s">
        <v>2068</v>
      </c>
      <c r="B3003" s="6" t="s">
        <v>3787</v>
      </c>
      <c r="C3003" s="6">
        <v>8</v>
      </c>
      <c r="D3003" t="str">
        <f t="shared" si="46"/>
        <v>ORA-ZED Towers P01B8</v>
      </c>
      <c r="E3003">
        <v>360594</v>
      </c>
      <c r="F3003">
        <v>319305.99</v>
      </c>
      <c r="G3003">
        <v>0</v>
      </c>
      <c r="H3003">
        <v>319305.99</v>
      </c>
    </row>
    <row r="3004" spans="1:8" hidden="1" x14ac:dyDescent="0.3">
      <c r="A3004" s="6" t="s">
        <v>2096</v>
      </c>
      <c r="B3004" s="6" t="s">
        <v>2635</v>
      </c>
      <c r="C3004" s="6">
        <v>6</v>
      </c>
      <c r="D3004" t="str">
        <f t="shared" si="46"/>
        <v>Katameya Creeks - RME6</v>
      </c>
      <c r="E3004">
        <v>102468.56</v>
      </c>
      <c r="F3004">
        <v>90735.9</v>
      </c>
      <c r="G3004">
        <v>0</v>
      </c>
      <c r="H3004">
        <v>90735.9</v>
      </c>
    </row>
    <row r="3005" spans="1:8" hidden="1" x14ac:dyDescent="0.3">
      <c r="A3005" s="6" t="s">
        <v>2085</v>
      </c>
      <c r="B3005" s="6" t="s">
        <v>3788</v>
      </c>
      <c r="C3005" s="6">
        <v>3</v>
      </c>
      <c r="D3005" t="str">
        <f t="shared" si="46"/>
        <v>MAF HQ Renovation3</v>
      </c>
      <c r="E3005">
        <v>8617729.6099999994</v>
      </c>
      <c r="F3005">
        <v>5795423.1299999999</v>
      </c>
      <c r="G3005">
        <v>2262154.02</v>
      </c>
      <c r="H3005">
        <v>8057577.1500000004</v>
      </c>
    </row>
    <row r="3006" spans="1:8" hidden="1" x14ac:dyDescent="0.3">
      <c r="A3006" s="6" t="s">
        <v>2176</v>
      </c>
      <c r="B3006" s="6" t="s">
        <v>3789</v>
      </c>
      <c r="C3006" s="6">
        <v>6</v>
      </c>
      <c r="D3006" t="str">
        <f t="shared" si="46"/>
        <v>SEASHELL TECHNICAL ROOM6</v>
      </c>
      <c r="E3006">
        <v>115200.05</v>
      </c>
      <c r="F3006">
        <v>99486.76999999999</v>
      </c>
      <c r="G3006">
        <v>0</v>
      </c>
      <c r="H3006">
        <v>99486.77</v>
      </c>
    </row>
    <row r="3007" spans="1:8" hidden="1" x14ac:dyDescent="0.3">
      <c r="A3007" s="6" t="s">
        <v>754</v>
      </c>
      <c r="B3007" s="6" t="s">
        <v>3790</v>
      </c>
      <c r="C3007" s="6">
        <v>12</v>
      </c>
      <c r="D3007" t="str">
        <f t="shared" si="46"/>
        <v>Ministries Buildings12</v>
      </c>
      <c r="E3007">
        <v>13385562</v>
      </c>
      <c r="F3007">
        <v>22553870</v>
      </c>
      <c r="G3007">
        <v>0</v>
      </c>
      <c r="H3007">
        <v>11276935</v>
      </c>
    </row>
    <row r="3008" spans="1:8" hidden="1" x14ac:dyDescent="0.3">
      <c r="A3008" s="6" t="s">
        <v>295</v>
      </c>
      <c r="B3008" s="6" t="s">
        <v>3791</v>
      </c>
      <c r="C3008" s="6">
        <v>18</v>
      </c>
      <c r="D3008" t="str">
        <f t="shared" si="46"/>
        <v>Waldorf Astoria Cairo18</v>
      </c>
      <c r="E3008">
        <v>10421093.880000001</v>
      </c>
      <c r="F3008">
        <v>3217413.9139999999</v>
      </c>
      <c r="G3008">
        <v>4923966.8600000003</v>
      </c>
      <c r="H3008">
        <v>12961136.773999998</v>
      </c>
    </row>
    <row r="3009" spans="1:8" hidden="1" x14ac:dyDescent="0.3">
      <c r="A3009" s="6" t="s">
        <v>73</v>
      </c>
      <c r="B3009" s="6" t="s">
        <v>3792</v>
      </c>
      <c r="C3009" s="6">
        <v>14</v>
      </c>
      <c r="D3009" t="str">
        <f t="shared" si="46"/>
        <v>MDF Factory14</v>
      </c>
      <c r="E3009">
        <v>12194201.300000003</v>
      </c>
      <c r="F3009">
        <v>10315795</v>
      </c>
      <c r="G3009">
        <v>2000199.6457999998</v>
      </c>
      <c r="H3009">
        <v>12315994.6458</v>
      </c>
    </row>
    <row r="3010" spans="1:8" hidden="1" x14ac:dyDescent="0.3">
      <c r="A3010" s="6" t="s">
        <v>320</v>
      </c>
      <c r="B3010" s="6" t="s">
        <v>3793</v>
      </c>
      <c r="C3010" s="6">
        <v>5</v>
      </c>
      <c r="D3010" t="str">
        <f t="shared" si="46"/>
        <v>EPICO 3 Facility5</v>
      </c>
      <c r="E3010">
        <v>13210447.27</v>
      </c>
      <c r="F3010">
        <v>10064340.119999999</v>
      </c>
      <c r="G3010">
        <v>3404105.19</v>
      </c>
      <c r="H3010">
        <v>13468445.310000001</v>
      </c>
    </row>
    <row r="3011" spans="1:8" hidden="1" x14ac:dyDescent="0.3">
      <c r="A3011" s="6" t="s">
        <v>2157</v>
      </c>
      <c r="B3011" s="6" t="s">
        <v>3794</v>
      </c>
      <c r="C3011" s="6">
        <v>1</v>
      </c>
      <c r="D3011" t="str">
        <f t="shared" ref="D3011:D3074" si="47">A3011&amp;C3011</f>
        <v>Seashell Playa 5 Villas1</v>
      </c>
      <c r="E3011">
        <v>71198.7</v>
      </c>
      <c r="F3011">
        <v>18553.189999999999</v>
      </c>
      <c r="G3011">
        <v>0</v>
      </c>
      <c r="H3011">
        <v>18553.189999999999</v>
      </c>
    </row>
    <row r="3012" spans="1:8" hidden="1" x14ac:dyDescent="0.3">
      <c r="A3012" s="6" t="s">
        <v>401</v>
      </c>
      <c r="B3012" s="6" t="s">
        <v>3795</v>
      </c>
      <c r="C3012" s="6">
        <v>15</v>
      </c>
      <c r="D3012" t="str">
        <f t="shared" si="47"/>
        <v>Port Said Port Silos15</v>
      </c>
      <c r="E3012">
        <v>10044463.560000001</v>
      </c>
      <c r="F3012">
        <v>8897631.4024</v>
      </c>
      <c r="G3012">
        <v>1004446.36</v>
      </c>
      <c r="H3012">
        <v>9902077.7623999994</v>
      </c>
    </row>
    <row r="3013" spans="1:8" hidden="1" x14ac:dyDescent="0.3">
      <c r="A3013" s="6" t="s">
        <v>1259</v>
      </c>
      <c r="B3013" s="6" t="s">
        <v>3796</v>
      </c>
      <c r="C3013" s="6">
        <v>13</v>
      </c>
      <c r="D3013" t="str">
        <f t="shared" si="47"/>
        <v>Air Defence College13</v>
      </c>
      <c r="E3013">
        <v>1607066.54</v>
      </c>
      <c r="F3013">
        <v>1364399.49</v>
      </c>
      <c r="G3013">
        <v>0</v>
      </c>
      <c r="H3013">
        <v>1364399.49</v>
      </c>
    </row>
    <row r="3014" spans="1:8" hidden="1" x14ac:dyDescent="0.3">
      <c r="A3014" s="6" t="s">
        <v>956</v>
      </c>
      <c r="B3014" s="6" t="s">
        <v>3797</v>
      </c>
      <c r="C3014" s="6">
        <v>4</v>
      </c>
      <c r="D3014" t="str">
        <f t="shared" si="47"/>
        <v>Air Defense College4</v>
      </c>
      <c r="E3014">
        <v>6831127</v>
      </c>
      <c r="F3014">
        <v>462800</v>
      </c>
      <c r="G3014">
        <v>0</v>
      </c>
      <c r="H3014">
        <v>5808267</v>
      </c>
    </row>
    <row r="3015" spans="1:8" hidden="1" x14ac:dyDescent="0.3">
      <c r="A3015" s="6" t="s">
        <v>1991</v>
      </c>
      <c r="B3015" s="6" t="s">
        <v>3798</v>
      </c>
      <c r="C3015" s="6">
        <v>2</v>
      </c>
      <c r="D3015" t="str">
        <f t="shared" si="47"/>
        <v>SSC Suez Steel Company Project2</v>
      </c>
      <c r="E3015">
        <v>11073867.25</v>
      </c>
      <c r="F3015">
        <v>5979888.3199999994</v>
      </c>
      <c r="G3015">
        <v>5536933.6200000001</v>
      </c>
      <c r="H3015">
        <v>11516821.939999999</v>
      </c>
    </row>
    <row r="3016" spans="1:8" hidden="1" x14ac:dyDescent="0.3">
      <c r="A3016" s="6" t="s">
        <v>1991</v>
      </c>
      <c r="B3016" s="6" t="s">
        <v>3799</v>
      </c>
      <c r="C3016" s="6">
        <v>2</v>
      </c>
      <c r="D3016" t="str">
        <f t="shared" si="47"/>
        <v>SSC Suez Steel Company Project2</v>
      </c>
      <c r="E3016">
        <v>17650842.77</v>
      </c>
      <c r="F3016">
        <v>8648912.9484000001</v>
      </c>
      <c r="G3016">
        <v>8825421.3900000006</v>
      </c>
      <c r="H3016">
        <v>17474334.338399999</v>
      </c>
    </row>
    <row r="3017" spans="1:8" hidden="1" x14ac:dyDescent="0.3">
      <c r="A3017" s="6" t="s">
        <v>795</v>
      </c>
      <c r="B3017" s="6" t="s">
        <v>3800</v>
      </c>
      <c r="C3017" s="6">
        <v>35</v>
      </c>
      <c r="D3017" t="str">
        <f t="shared" si="47"/>
        <v>NUCA R05 - Z0235</v>
      </c>
      <c r="E3017">
        <v>18335541.140000001</v>
      </c>
      <c r="F3017">
        <v>14613599.290000001</v>
      </c>
      <c r="G3017">
        <v>1875883.5</v>
      </c>
      <c r="H3017">
        <v>16489482.789999999</v>
      </c>
    </row>
    <row r="3018" spans="1:8" hidden="1" x14ac:dyDescent="0.3">
      <c r="A3018" s="6" t="s">
        <v>1259</v>
      </c>
      <c r="B3018" s="6" t="s">
        <v>593</v>
      </c>
      <c r="D3018" t="str">
        <f t="shared" si="47"/>
        <v>Air Defence College</v>
      </c>
      <c r="E3018">
        <v>190510.20000000004</v>
      </c>
      <c r="F3018">
        <v>161743.16</v>
      </c>
      <c r="G3018">
        <v>0</v>
      </c>
      <c r="H3018">
        <v>161743.16</v>
      </c>
    </row>
    <row r="3019" spans="1:8" hidden="1" x14ac:dyDescent="0.3">
      <c r="A3019" s="6" t="s">
        <v>2068</v>
      </c>
      <c r="B3019" s="6" t="s">
        <v>3801</v>
      </c>
      <c r="C3019" s="6">
        <v>9</v>
      </c>
      <c r="D3019" t="str">
        <f t="shared" si="47"/>
        <v>ORA-ZED Towers P01B9</v>
      </c>
      <c r="E3019">
        <v>202026</v>
      </c>
      <c r="F3019">
        <v>178894.02</v>
      </c>
      <c r="G3019">
        <v>0</v>
      </c>
      <c r="H3019">
        <v>178894.02</v>
      </c>
    </row>
    <row r="3020" spans="1:8" hidden="1" x14ac:dyDescent="0.3">
      <c r="A3020" s="6" t="s">
        <v>1792</v>
      </c>
      <c r="B3020" s="6" t="s">
        <v>3802</v>
      </c>
      <c r="C3020" s="6">
        <v>7</v>
      </c>
      <c r="D3020" t="str">
        <f t="shared" si="47"/>
        <v>Get Business Complex7</v>
      </c>
      <c r="E3020">
        <v>1164549.5999999999</v>
      </c>
      <c r="F3020">
        <v>1094676.6240000001</v>
      </c>
      <c r="G3020">
        <v>0</v>
      </c>
      <c r="H3020">
        <v>1094676.6240000001</v>
      </c>
    </row>
    <row r="3021" spans="1:8" hidden="1" x14ac:dyDescent="0.3">
      <c r="A3021" s="6" t="s">
        <v>412</v>
      </c>
      <c r="B3021" s="6" t="s">
        <v>3803</v>
      </c>
      <c r="C3021" s="6">
        <v>20</v>
      </c>
      <c r="D3021" t="str">
        <f t="shared" si="47"/>
        <v>RING ROAD MARYOTIA EXPANSION20</v>
      </c>
      <c r="E3021">
        <v>28422356.379999999</v>
      </c>
      <c r="F3021">
        <v>9762780.9499999993</v>
      </c>
      <c r="G3021">
        <v>0</v>
      </c>
      <c r="H3021">
        <v>9762780.9499999993</v>
      </c>
    </row>
    <row r="3022" spans="1:8" hidden="1" x14ac:dyDescent="0.3">
      <c r="A3022" s="6" t="s">
        <v>3804</v>
      </c>
      <c r="B3022" s="6" t="s">
        <v>3805</v>
      </c>
      <c r="C3022" s="6">
        <v>1</v>
      </c>
      <c r="D3022" t="str">
        <f t="shared" si="47"/>
        <v>Mohamed Nader Villa's1</v>
      </c>
      <c r="E3022">
        <v>4289255.33</v>
      </c>
      <c r="F3022">
        <v>2070213.9265000001</v>
      </c>
      <c r="G3022">
        <v>2165425.71</v>
      </c>
      <c r="H3022">
        <v>4235639.6365</v>
      </c>
    </row>
    <row r="3023" spans="1:8" hidden="1" x14ac:dyDescent="0.3">
      <c r="A3023" s="6" t="s">
        <v>956</v>
      </c>
      <c r="B3023" s="6" t="s">
        <v>3806</v>
      </c>
      <c r="C3023" s="6">
        <v>1</v>
      </c>
      <c r="D3023" t="str">
        <f t="shared" si="47"/>
        <v>Air Defense College1</v>
      </c>
      <c r="E3023">
        <v>23046232</v>
      </c>
      <c r="F3023">
        <v>3048570</v>
      </c>
      <c r="G3023">
        <v>16200000</v>
      </c>
      <c r="H3023">
        <v>19248570</v>
      </c>
    </row>
    <row r="3024" spans="1:8" hidden="1" x14ac:dyDescent="0.3">
      <c r="A3024" s="6" t="s">
        <v>1396</v>
      </c>
      <c r="B3024" s="6" t="s">
        <v>3807</v>
      </c>
      <c r="C3024" s="6">
        <v>34</v>
      </c>
      <c r="D3024" t="str">
        <f t="shared" si="47"/>
        <v>Cairo-Alex Railway34</v>
      </c>
      <c r="E3024">
        <v>40544596.189999998</v>
      </c>
      <c r="F3024">
        <v>28066864.950000003</v>
      </c>
      <c r="G3024">
        <v>4257182.5999999996</v>
      </c>
      <c r="H3024">
        <v>32324047.550000001</v>
      </c>
    </row>
    <row r="3025" spans="1:8" hidden="1" x14ac:dyDescent="0.3">
      <c r="A3025" s="6" t="s">
        <v>1396</v>
      </c>
      <c r="B3025" s="6" t="s">
        <v>3808</v>
      </c>
      <c r="C3025" s="6">
        <v>10</v>
      </c>
      <c r="D3025" t="str">
        <f t="shared" si="47"/>
        <v>Cairo-Alex Railway10</v>
      </c>
      <c r="E3025">
        <v>21071680</v>
      </c>
      <c r="F3025">
        <v>14375414.949999999</v>
      </c>
      <c r="G3025">
        <v>2107168</v>
      </c>
      <c r="H3025">
        <v>16482582.949999999</v>
      </c>
    </row>
    <row r="3026" spans="1:8" hidden="1" x14ac:dyDescent="0.3">
      <c r="A3026" s="6" t="s">
        <v>1396</v>
      </c>
      <c r="B3026" s="6" t="s">
        <v>3809</v>
      </c>
      <c r="C3026" s="6">
        <v>13</v>
      </c>
      <c r="D3026" t="str">
        <f t="shared" si="47"/>
        <v>Cairo-Alex Railway13</v>
      </c>
      <c r="E3026">
        <v>22436876.429999996</v>
      </c>
      <c r="F3026">
        <v>13355344.720000001</v>
      </c>
      <c r="G3026">
        <v>3111549.1</v>
      </c>
      <c r="H3026">
        <v>16466893.82</v>
      </c>
    </row>
    <row r="3027" spans="1:8" hidden="1" x14ac:dyDescent="0.3">
      <c r="A3027" s="6" t="s">
        <v>2183</v>
      </c>
      <c r="B3027" s="6" t="s">
        <v>3810</v>
      </c>
      <c r="C3027" s="6">
        <v>3</v>
      </c>
      <c r="D3027" t="str">
        <f t="shared" si="47"/>
        <v>Sixty Iconic Tower3</v>
      </c>
      <c r="E3027">
        <v>127635.78</v>
      </c>
      <c r="F3027">
        <v>116807.63</v>
      </c>
      <c r="G3027">
        <v>0</v>
      </c>
      <c r="H3027">
        <v>116807.63</v>
      </c>
    </row>
    <row r="3028" spans="1:8" hidden="1" x14ac:dyDescent="0.3">
      <c r="A3028" s="6" t="s">
        <v>378</v>
      </c>
      <c r="B3028" s="6" t="s">
        <v>3811</v>
      </c>
      <c r="C3028" s="6">
        <v>20</v>
      </c>
      <c r="D3028" t="str">
        <f t="shared" si="47"/>
        <v>ORA ZED-Ph 2-Pkgs A&amp;D20</v>
      </c>
      <c r="E3028">
        <v>4105367.03</v>
      </c>
      <c r="F3028">
        <v>3188540.2834000001</v>
      </c>
      <c r="G3028">
        <v>403369.56</v>
      </c>
      <c r="H3028">
        <v>3591909.8434000001</v>
      </c>
    </row>
    <row r="3029" spans="1:8" hidden="1" x14ac:dyDescent="0.3">
      <c r="A3029" s="6" t="s">
        <v>375</v>
      </c>
      <c r="B3029" s="6" t="s">
        <v>3812</v>
      </c>
      <c r="C3029" s="6">
        <v>6</v>
      </c>
      <c r="D3029" t="str">
        <f t="shared" si="47"/>
        <v>Ora Zed Landscape Ph16</v>
      </c>
      <c r="E3029">
        <v>3759868.5499999993</v>
      </c>
      <c r="F3029">
        <v>3318083.9875000003</v>
      </c>
      <c r="G3029">
        <v>394786.2</v>
      </c>
      <c r="H3029">
        <v>3712870.1875</v>
      </c>
    </row>
    <row r="3030" spans="1:8" hidden="1" x14ac:dyDescent="0.3">
      <c r="A3030" s="6" t="s">
        <v>956</v>
      </c>
      <c r="B3030" s="6" t="s">
        <v>3813</v>
      </c>
      <c r="C3030" s="6">
        <v>4</v>
      </c>
      <c r="D3030" t="str">
        <f t="shared" si="47"/>
        <v>Air Defense College4</v>
      </c>
      <c r="E3030">
        <v>2385006</v>
      </c>
      <c r="F3030">
        <v>1808529.97</v>
      </c>
      <c r="G3030">
        <v>0</v>
      </c>
      <c r="H3030">
        <v>2010982.97</v>
      </c>
    </row>
    <row r="3031" spans="1:8" hidden="1" x14ac:dyDescent="0.3">
      <c r="A3031" s="6" t="s">
        <v>401</v>
      </c>
      <c r="B3031" s="6" t="s">
        <v>3814</v>
      </c>
      <c r="C3031" s="6">
        <v>20</v>
      </c>
      <c r="D3031" t="str">
        <f t="shared" si="47"/>
        <v>Port Said Port Silos20</v>
      </c>
      <c r="E3031">
        <v>12988783.810000001</v>
      </c>
      <c r="F3031">
        <v>8189528.9591999995</v>
      </c>
      <c r="G3031">
        <v>4298878.38</v>
      </c>
      <c r="H3031">
        <v>12488407.339199999</v>
      </c>
    </row>
    <row r="3032" spans="1:8" hidden="1" x14ac:dyDescent="0.3">
      <c r="A3032" s="6" t="s">
        <v>71</v>
      </c>
      <c r="B3032" s="6" t="s">
        <v>3815</v>
      </c>
      <c r="C3032" s="6">
        <v>1</v>
      </c>
      <c r="D3032" t="str">
        <f t="shared" si="47"/>
        <v>EGAT Pelletizing Plant1</v>
      </c>
      <c r="E3032">
        <v>5322406.46</v>
      </c>
      <c r="F3032">
        <v>691912.83979999996</v>
      </c>
      <c r="G3032">
        <v>5322406.46</v>
      </c>
      <c r="H3032">
        <v>6014319.2998000002</v>
      </c>
    </row>
    <row r="3033" spans="1:8" hidden="1" x14ac:dyDescent="0.3">
      <c r="A3033" s="6" t="s">
        <v>71</v>
      </c>
      <c r="B3033" s="6" t="s">
        <v>3816</v>
      </c>
      <c r="D3033" t="str">
        <f t="shared" si="47"/>
        <v>EGAT Pelletizing Plant</v>
      </c>
      <c r="E3033">
        <v>7000000.2800000003</v>
      </c>
      <c r="F3033">
        <v>7280000.2939999998</v>
      </c>
      <c r="G3033">
        <v>0</v>
      </c>
      <c r="H3033">
        <v>7280000.2939999998</v>
      </c>
    </row>
    <row r="3034" spans="1:8" hidden="1" x14ac:dyDescent="0.3">
      <c r="A3034" s="6" t="s">
        <v>320</v>
      </c>
      <c r="B3034" s="6" t="s">
        <v>3817</v>
      </c>
      <c r="C3034" s="6">
        <v>8</v>
      </c>
      <c r="D3034" t="str">
        <f t="shared" si="47"/>
        <v>EPICO 3 Facility8</v>
      </c>
      <c r="E3034">
        <v>18125037.75</v>
      </c>
      <c r="F3034">
        <v>20317361.34</v>
      </c>
      <c r="G3034">
        <v>6844285.9299999997</v>
      </c>
      <c r="H3034">
        <v>27161647.27</v>
      </c>
    </row>
    <row r="3035" spans="1:8" hidden="1" x14ac:dyDescent="0.3">
      <c r="A3035" s="6" t="s">
        <v>956</v>
      </c>
      <c r="B3035" s="6" t="s">
        <v>3818</v>
      </c>
      <c r="C3035" s="6">
        <v>2</v>
      </c>
      <c r="D3035" t="str">
        <f t="shared" si="47"/>
        <v>Air Defense College2</v>
      </c>
      <c r="E3035">
        <v>6347561</v>
      </c>
      <c r="F3035">
        <v>4905910</v>
      </c>
      <c r="G3035">
        <v>0</v>
      </c>
      <c r="H3035">
        <v>4905910</v>
      </c>
    </row>
    <row r="3036" spans="1:8" hidden="1" x14ac:dyDescent="0.3">
      <c r="A3036" s="6" t="s">
        <v>320</v>
      </c>
      <c r="B3036" s="6" t="s">
        <v>3819</v>
      </c>
      <c r="C3036" s="6">
        <v>17</v>
      </c>
      <c r="D3036" t="str">
        <f t="shared" si="47"/>
        <v>EPICO 3 Facility17</v>
      </c>
      <c r="E3036">
        <v>30615959.940000001</v>
      </c>
      <c r="F3036">
        <v>13161378.737</v>
      </c>
      <c r="G3036">
        <v>17000000</v>
      </c>
      <c r="H3036">
        <v>30161378.737</v>
      </c>
    </row>
    <row r="3037" spans="1:8" hidden="1" x14ac:dyDescent="0.3">
      <c r="A3037" s="6" t="s">
        <v>320</v>
      </c>
      <c r="B3037" s="6" t="s">
        <v>3820</v>
      </c>
      <c r="C3037" s="6">
        <v>13</v>
      </c>
      <c r="D3037" t="str">
        <f t="shared" si="47"/>
        <v>EPICO 3 Facility13</v>
      </c>
      <c r="E3037">
        <v>50645327.080000006</v>
      </c>
      <c r="F3037">
        <v>2882568.41</v>
      </c>
      <c r="G3037">
        <v>24139643.309999999</v>
      </c>
      <c r="H3037">
        <v>27022211.719999999</v>
      </c>
    </row>
    <row r="3038" spans="1:8" hidden="1" x14ac:dyDescent="0.3">
      <c r="A3038" s="6" t="s">
        <v>2246</v>
      </c>
      <c r="B3038" s="6" t="s">
        <v>3821</v>
      </c>
      <c r="C3038" s="6">
        <v>1</v>
      </c>
      <c r="D3038" t="str">
        <f t="shared" si="47"/>
        <v>Ain Sokhna Bridge1</v>
      </c>
      <c r="E3038">
        <v>28963170</v>
      </c>
      <c r="F3038">
        <v>659833.69000000006</v>
      </c>
      <c r="G3038">
        <v>0</v>
      </c>
      <c r="H3038">
        <v>659833.68999999994</v>
      </c>
    </row>
    <row r="3039" spans="1:8" hidden="1" x14ac:dyDescent="0.3">
      <c r="A3039" s="6" t="s">
        <v>2199</v>
      </c>
      <c r="B3039" s="6" t="s">
        <v>3822</v>
      </c>
      <c r="C3039" s="6">
        <v>4</v>
      </c>
      <c r="D3039" t="str">
        <f t="shared" si="47"/>
        <v>Tarek Abdel-Hakim Center4</v>
      </c>
      <c r="E3039">
        <v>1181749.3500000001</v>
      </c>
      <c r="F3039">
        <v>909356.12</v>
      </c>
      <c r="G3039">
        <v>106357.44</v>
      </c>
      <c r="H3039">
        <v>1015713.56</v>
      </c>
    </row>
    <row r="3040" spans="1:8" hidden="1" x14ac:dyDescent="0.3">
      <c r="A3040" s="6" t="s">
        <v>89</v>
      </c>
      <c r="B3040" s="6" t="s">
        <v>3823</v>
      </c>
      <c r="C3040" s="6">
        <v>13</v>
      </c>
      <c r="D3040" t="str">
        <f t="shared" si="47"/>
        <v>Sokhna Port Expansion13</v>
      </c>
      <c r="E3040">
        <v>29580920.449999999</v>
      </c>
      <c r="F3040">
        <v>491489.95</v>
      </c>
      <c r="G3040">
        <v>5916184.0899999999</v>
      </c>
      <c r="H3040">
        <v>26407674.040000003</v>
      </c>
    </row>
    <row r="3041" spans="1:8" hidden="1" x14ac:dyDescent="0.3">
      <c r="A3041" s="6" t="s">
        <v>1786</v>
      </c>
      <c r="B3041" s="6" t="s">
        <v>3824</v>
      </c>
      <c r="C3041" s="6">
        <v>4</v>
      </c>
      <c r="D3041" t="str">
        <f t="shared" si="47"/>
        <v>El Taameer Axis Expansion4</v>
      </c>
      <c r="E3041">
        <v>344520</v>
      </c>
      <c r="F3041">
        <v>332806.32</v>
      </c>
      <c r="G3041">
        <v>0</v>
      </c>
      <c r="H3041">
        <v>332806.32</v>
      </c>
    </row>
    <row r="3042" spans="1:8" hidden="1" x14ac:dyDescent="0.3">
      <c r="A3042" s="6" t="s">
        <v>1980</v>
      </c>
      <c r="B3042" s="6" t="s">
        <v>3825</v>
      </c>
      <c r="C3042" s="6">
        <v>16</v>
      </c>
      <c r="D3042" t="str">
        <f t="shared" si="47"/>
        <v>WADY EL-NATROUN BRIDGE(HST)16</v>
      </c>
      <c r="E3042">
        <v>1124077.5</v>
      </c>
      <c r="F3042">
        <v>491817.81999999995</v>
      </c>
      <c r="G3042">
        <v>0</v>
      </c>
      <c r="H3042">
        <v>491817.82</v>
      </c>
    </row>
    <row r="3043" spans="1:8" hidden="1" x14ac:dyDescent="0.3">
      <c r="A3043" s="6" t="s">
        <v>2157</v>
      </c>
      <c r="B3043" s="6" t="s">
        <v>3826</v>
      </c>
      <c r="C3043" s="6">
        <v>7</v>
      </c>
      <c r="D3043" t="str">
        <f t="shared" si="47"/>
        <v>Seashell Playa 5 Villas7</v>
      </c>
      <c r="E3043">
        <v>37979.47</v>
      </c>
      <c r="F3043">
        <v>32799.07</v>
      </c>
      <c r="G3043">
        <v>0</v>
      </c>
      <c r="H3043">
        <v>32799.07</v>
      </c>
    </row>
    <row r="3044" spans="1:8" hidden="1" x14ac:dyDescent="0.3">
      <c r="A3044" s="6" t="s">
        <v>2199</v>
      </c>
      <c r="B3044" s="6" t="s">
        <v>3827</v>
      </c>
      <c r="C3044" s="6">
        <v>3</v>
      </c>
      <c r="D3044" t="str">
        <f t="shared" si="47"/>
        <v>Tarek Abdel-Hakim Center3</v>
      </c>
      <c r="E3044">
        <v>1124829.43</v>
      </c>
      <c r="F3044">
        <v>865556.24</v>
      </c>
      <c r="G3044">
        <v>101234.65</v>
      </c>
      <c r="H3044">
        <v>966790.89</v>
      </c>
    </row>
    <row r="3045" spans="1:8" hidden="1" x14ac:dyDescent="0.3">
      <c r="A3045" s="6" t="s">
        <v>1991</v>
      </c>
      <c r="B3045" s="6" t="s">
        <v>3828</v>
      </c>
      <c r="C3045" s="6">
        <v>4</v>
      </c>
      <c r="D3045" t="str">
        <f t="shared" si="47"/>
        <v>SSC Suez Steel Company Project4</v>
      </c>
      <c r="E3045">
        <v>2492009.61</v>
      </c>
      <c r="F3045">
        <v>0</v>
      </c>
      <c r="G3045">
        <v>323162.21999999997</v>
      </c>
      <c r="H3045">
        <v>2766130.6653999998</v>
      </c>
    </row>
    <row r="3046" spans="1:8" hidden="1" x14ac:dyDescent="0.3">
      <c r="A3046" s="6" t="s">
        <v>2157</v>
      </c>
      <c r="B3046" s="6" t="s">
        <v>3829</v>
      </c>
      <c r="C3046" s="6">
        <v>1</v>
      </c>
      <c r="D3046" t="str">
        <f t="shared" si="47"/>
        <v>Seashell Playa 5 Villas1</v>
      </c>
      <c r="E3046">
        <v>353841.09</v>
      </c>
      <c r="F3046">
        <v>323269.21999999997</v>
      </c>
      <c r="G3046">
        <v>0</v>
      </c>
      <c r="H3046">
        <v>323269.21999999997</v>
      </c>
    </row>
    <row r="3047" spans="1:8" hidden="1" x14ac:dyDescent="0.3">
      <c r="A3047" s="6" t="s">
        <v>1630</v>
      </c>
      <c r="B3047" s="6" t="s">
        <v>3830</v>
      </c>
      <c r="C3047" s="6">
        <v>16</v>
      </c>
      <c r="D3047" t="str">
        <f t="shared" si="47"/>
        <v>Faculty of Medicine16</v>
      </c>
      <c r="E3047">
        <v>34226738.100000001</v>
      </c>
      <c r="F3047">
        <v>44569890.390000001</v>
      </c>
      <c r="G3047">
        <v>230114.95</v>
      </c>
      <c r="H3047">
        <v>44800005.339999996</v>
      </c>
    </row>
    <row r="3048" spans="1:8" hidden="1" x14ac:dyDescent="0.3">
      <c r="A3048" s="6" t="s">
        <v>2088</v>
      </c>
      <c r="B3048" s="6" t="s">
        <v>3831</v>
      </c>
      <c r="C3048" s="6">
        <v>8</v>
      </c>
      <c r="D3048" t="str">
        <f t="shared" si="47"/>
        <v>U4,U8 Seashell Playa8</v>
      </c>
      <c r="E3048">
        <v>601043.97</v>
      </c>
      <c r="F3048">
        <v>514061.57</v>
      </c>
      <c r="G3048">
        <v>0</v>
      </c>
      <c r="H3048">
        <v>514061.57</v>
      </c>
    </row>
    <row r="3049" spans="1:8" hidden="1" x14ac:dyDescent="0.3">
      <c r="A3049" s="6" t="s">
        <v>2256</v>
      </c>
      <c r="B3049" s="6" t="s">
        <v>3832</v>
      </c>
      <c r="C3049" s="6">
        <v>8</v>
      </c>
      <c r="D3049" t="str">
        <f t="shared" si="47"/>
        <v>U7-SEASHELL8</v>
      </c>
      <c r="E3049">
        <v>193306.23999999999</v>
      </c>
      <c r="F3049">
        <v>166939.27000000002</v>
      </c>
      <c r="G3049">
        <v>0</v>
      </c>
      <c r="H3049">
        <v>166939.26999999999</v>
      </c>
    </row>
    <row r="3050" spans="1:8" hidden="1" x14ac:dyDescent="0.3">
      <c r="A3050" s="6" t="s">
        <v>2298</v>
      </c>
      <c r="B3050" s="6" t="s">
        <v>3833</v>
      </c>
      <c r="C3050" s="6">
        <v>2</v>
      </c>
      <c r="D3050" t="str">
        <f t="shared" si="47"/>
        <v>Haramein Columns Transfer2</v>
      </c>
      <c r="E3050">
        <v>288000</v>
      </c>
      <c r="F3050">
        <v>240000</v>
      </c>
      <c r="G3050">
        <v>0</v>
      </c>
      <c r="H3050">
        <v>240000</v>
      </c>
    </row>
    <row r="3051" spans="1:8" hidden="1" x14ac:dyDescent="0.3">
      <c r="A3051" s="6" t="s">
        <v>2096</v>
      </c>
      <c r="B3051" s="6" t="s">
        <v>3834</v>
      </c>
      <c r="C3051" s="6">
        <v>11</v>
      </c>
      <c r="D3051" t="str">
        <f t="shared" si="47"/>
        <v>Katameya Creeks - RME11</v>
      </c>
      <c r="E3051">
        <v>169347.16</v>
      </c>
      <c r="F3051">
        <v>149956.91</v>
      </c>
      <c r="G3051">
        <v>0</v>
      </c>
      <c r="H3051">
        <v>149956.91</v>
      </c>
    </row>
    <row r="3052" spans="1:8" hidden="1" x14ac:dyDescent="0.3">
      <c r="A3052" s="6" t="s">
        <v>2285</v>
      </c>
      <c r="B3052" s="6" t="s">
        <v>3835</v>
      </c>
      <c r="C3052" s="6">
        <v>4</v>
      </c>
      <c r="D3052" t="str">
        <f t="shared" si="47"/>
        <v>R05 (New)4</v>
      </c>
      <c r="E3052">
        <v>88932</v>
      </c>
      <c r="F3052">
        <v>75423.23</v>
      </c>
      <c r="G3052">
        <v>0</v>
      </c>
      <c r="H3052">
        <v>75423.23</v>
      </c>
    </row>
    <row r="3053" spans="1:8" hidden="1" x14ac:dyDescent="0.3">
      <c r="A3053" s="6" t="s">
        <v>2113</v>
      </c>
      <c r="B3053" s="6" t="s">
        <v>3836</v>
      </c>
      <c r="C3053" s="6">
        <v>12</v>
      </c>
      <c r="D3053" t="str">
        <f t="shared" si="47"/>
        <v>U3 &amp; U512</v>
      </c>
      <c r="E3053">
        <v>226988.84</v>
      </c>
      <c r="F3053">
        <v>153144.53999999998</v>
      </c>
      <c r="G3053">
        <v>0</v>
      </c>
      <c r="H3053">
        <v>153144.54</v>
      </c>
    </row>
    <row r="3054" spans="1:8" hidden="1" x14ac:dyDescent="0.3">
      <c r="A3054" s="6" t="s">
        <v>2226</v>
      </c>
      <c r="B3054" s="6" t="s">
        <v>3837</v>
      </c>
      <c r="C3054" s="6">
        <v>1</v>
      </c>
      <c r="D3054" t="str">
        <f t="shared" si="47"/>
        <v>VILLA CLUSTRER B1</v>
      </c>
      <c r="E3054">
        <v>701780.5</v>
      </c>
      <c r="F3054">
        <v>606057.55000000005</v>
      </c>
      <c r="G3054">
        <v>0</v>
      </c>
      <c r="H3054">
        <v>606057.55000000005</v>
      </c>
    </row>
    <row r="3055" spans="1:8" hidden="1" x14ac:dyDescent="0.3">
      <c r="A3055" s="6" t="s">
        <v>3838</v>
      </c>
      <c r="B3055" s="6" t="s">
        <v>3839</v>
      </c>
      <c r="C3055" s="6">
        <v>4</v>
      </c>
      <c r="D3055" t="str">
        <f t="shared" si="47"/>
        <v>HST El Mahager Bridge4</v>
      </c>
      <c r="E3055">
        <v>6289028.5700000003</v>
      </c>
      <c r="F3055">
        <v>1120148.4028</v>
      </c>
      <c r="G3055">
        <v>0</v>
      </c>
      <c r="H3055">
        <v>5572311.4028000003</v>
      </c>
    </row>
    <row r="3056" spans="1:8" hidden="1" x14ac:dyDescent="0.3">
      <c r="A3056" s="6" t="s">
        <v>2212</v>
      </c>
      <c r="B3056" s="6" t="s">
        <v>3840</v>
      </c>
      <c r="C3056" s="6">
        <v>7</v>
      </c>
      <c r="D3056" t="str">
        <f t="shared" si="47"/>
        <v>ora zed orascom7</v>
      </c>
      <c r="E3056">
        <v>629136.31000000006</v>
      </c>
      <c r="F3056">
        <v>570187.87</v>
      </c>
      <c r="G3056">
        <v>0</v>
      </c>
      <c r="H3056">
        <v>570187.87</v>
      </c>
    </row>
    <row r="3057" spans="1:8" hidden="1" x14ac:dyDescent="0.3">
      <c r="A3057" s="6" t="s">
        <v>2183</v>
      </c>
      <c r="B3057" s="6" t="s">
        <v>3841</v>
      </c>
      <c r="C3057" s="6">
        <v>4</v>
      </c>
      <c r="D3057" t="str">
        <f t="shared" si="47"/>
        <v>Sixty Iconic Tower4</v>
      </c>
      <c r="E3057">
        <v>1553224.2200000002</v>
      </c>
      <c r="F3057">
        <v>1470030.77</v>
      </c>
      <c r="G3057">
        <v>0</v>
      </c>
      <c r="H3057">
        <v>1470030.7699999998</v>
      </c>
    </row>
    <row r="3058" spans="1:8" hidden="1" x14ac:dyDescent="0.3">
      <c r="A3058" s="6" t="s">
        <v>1562</v>
      </c>
      <c r="B3058" s="6" t="s">
        <v>3842</v>
      </c>
      <c r="C3058" s="6">
        <v>23</v>
      </c>
      <c r="D3058" t="str">
        <f t="shared" si="47"/>
        <v>GOV2 - Infra23</v>
      </c>
      <c r="E3058">
        <v>6553172.3799999999</v>
      </c>
      <c r="F3058">
        <v>2581681.46</v>
      </c>
      <c r="G3058">
        <v>470072.51</v>
      </c>
      <c r="H3058">
        <v>3051753.97</v>
      </c>
    </row>
    <row r="3059" spans="1:8" hidden="1" x14ac:dyDescent="0.3">
      <c r="A3059" s="6" t="s">
        <v>2277</v>
      </c>
      <c r="B3059" s="6" t="s">
        <v>3843</v>
      </c>
      <c r="C3059" s="6">
        <v>2</v>
      </c>
      <c r="D3059" t="str">
        <f t="shared" si="47"/>
        <v>ZED Phase 22</v>
      </c>
      <c r="E3059">
        <v>27001.998</v>
      </c>
      <c r="F3059">
        <v>22938.21</v>
      </c>
      <c r="G3059">
        <v>0</v>
      </c>
      <c r="H3059">
        <v>22938.21</v>
      </c>
    </row>
    <row r="3060" spans="1:8" hidden="1" x14ac:dyDescent="0.3">
      <c r="A3060" s="6" t="s">
        <v>1991</v>
      </c>
      <c r="B3060" s="6" t="s">
        <v>3844</v>
      </c>
      <c r="C3060" s="6">
        <v>5</v>
      </c>
      <c r="D3060" t="str">
        <f t="shared" si="47"/>
        <v>SSC Suez Steel Company Project5</v>
      </c>
      <c r="E3060">
        <v>2293673.98</v>
      </c>
      <c r="F3060">
        <v>2650.0808000000002</v>
      </c>
      <c r="G3060">
        <v>853448.63</v>
      </c>
      <c r="H3060">
        <v>2280322.6995999999</v>
      </c>
    </row>
    <row r="3061" spans="1:8" hidden="1" x14ac:dyDescent="0.3">
      <c r="A3061" s="6" t="s">
        <v>378</v>
      </c>
      <c r="B3061" s="6" t="s">
        <v>3845</v>
      </c>
      <c r="C3061" s="6">
        <v>22</v>
      </c>
      <c r="D3061" t="str">
        <f t="shared" si="47"/>
        <v>ORA ZED-Ph 2-Pkgs A&amp;D22</v>
      </c>
      <c r="E3061">
        <v>10796355.550000001</v>
      </c>
      <c r="F3061">
        <v>8347638.3819000004</v>
      </c>
      <c r="G3061">
        <v>1056026.6000000001</v>
      </c>
      <c r="H3061">
        <v>9403664.9818999991</v>
      </c>
    </row>
    <row r="3062" spans="1:8" hidden="1" x14ac:dyDescent="0.3">
      <c r="A3062" s="6" t="s">
        <v>1792</v>
      </c>
      <c r="B3062" s="6" t="s">
        <v>3846</v>
      </c>
      <c r="C3062" s="6">
        <v>9</v>
      </c>
      <c r="D3062" t="str">
        <f t="shared" si="47"/>
        <v>Get Business Complex9</v>
      </c>
      <c r="E3062">
        <v>275623.71999999997</v>
      </c>
      <c r="F3062">
        <v>259086.29</v>
      </c>
      <c r="G3062">
        <v>0</v>
      </c>
      <c r="H3062">
        <v>259086.28999999998</v>
      </c>
    </row>
    <row r="3063" spans="1:8" hidden="1" x14ac:dyDescent="0.3">
      <c r="A3063" s="6" t="s">
        <v>2223</v>
      </c>
      <c r="B3063" s="6" t="s">
        <v>3847</v>
      </c>
      <c r="C3063" s="6">
        <v>5</v>
      </c>
      <c r="D3063" t="str">
        <f t="shared" si="47"/>
        <v>VILLA CLUSTER C5</v>
      </c>
      <c r="E3063">
        <v>11515.09</v>
      </c>
      <c r="F3063">
        <v>9944.44</v>
      </c>
      <c r="G3063">
        <v>0</v>
      </c>
      <c r="H3063">
        <v>9944.44</v>
      </c>
    </row>
    <row r="3064" spans="1:8" hidden="1" x14ac:dyDescent="0.3">
      <c r="A3064" s="6" t="s">
        <v>2226</v>
      </c>
      <c r="B3064" s="6" t="s">
        <v>3848</v>
      </c>
      <c r="C3064" s="6">
        <v>4</v>
      </c>
      <c r="D3064" t="str">
        <f t="shared" si="47"/>
        <v>VILLA CLUSTRER B4</v>
      </c>
      <c r="E3064">
        <v>47134.89</v>
      </c>
      <c r="F3064">
        <v>40705.699999999997</v>
      </c>
      <c r="G3064">
        <v>0</v>
      </c>
      <c r="H3064">
        <v>40705.699999999997</v>
      </c>
    </row>
    <row r="3065" spans="1:8" hidden="1" x14ac:dyDescent="0.3">
      <c r="A3065" s="6" t="s">
        <v>2232</v>
      </c>
      <c r="B3065" s="6" t="s">
        <v>3849</v>
      </c>
      <c r="C3065" s="6">
        <v>6</v>
      </c>
      <c r="D3065" t="str">
        <f t="shared" si="47"/>
        <v>Jawhara Palace Restoratio6</v>
      </c>
      <c r="E3065">
        <v>2297237.9900000002</v>
      </c>
      <c r="F3065">
        <v>1561600</v>
      </c>
      <c r="G3065">
        <v>574309.5</v>
      </c>
      <c r="H3065">
        <v>2135909.5</v>
      </c>
    </row>
    <row r="3066" spans="1:8" hidden="1" x14ac:dyDescent="0.3">
      <c r="A3066" s="6" t="s">
        <v>73</v>
      </c>
      <c r="B3066" s="6" t="s">
        <v>3850</v>
      </c>
      <c r="C3066" s="6">
        <v>13</v>
      </c>
      <c r="D3066" t="str">
        <f t="shared" si="47"/>
        <v>MDF Factory13</v>
      </c>
      <c r="E3066">
        <v>16038148.23</v>
      </c>
      <c r="F3066">
        <v>2376884.4693</v>
      </c>
      <c r="G3066">
        <v>17060757.899999999</v>
      </c>
      <c r="H3066">
        <v>19437642.3693</v>
      </c>
    </row>
    <row r="3067" spans="1:8" hidden="1" x14ac:dyDescent="0.3">
      <c r="A3067" s="6" t="s">
        <v>73</v>
      </c>
      <c r="B3067" s="6" t="s">
        <v>3851</v>
      </c>
      <c r="C3067" s="6">
        <v>31</v>
      </c>
      <c r="D3067" t="str">
        <f t="shared" si="47"/>
        <v>MDF Factory31</v>
      </c>
      <c r="E3067">
        <v>25781281.670000002</v>
      </c>
      <c r="F3067">
        <v>18542599.6668</v>
      </c>
      <c r="G3067">
        <v>10832542.51</v>
      </c>
      <c r="H3067">
        <v>29375142.176800001</v>
      </c>
    </row>
    <row r="3068" spans="1:8" hidden="1" x14ac:dyDescent="0.3">
      <c r="A3068" s="6" t="s">
        <v>71</v>
      </c>
      <c r="B3068" s="6" t="s">
        <v>3852</v>
      </c>
      <c r="C3068" s="6">
        <v>1</v>
      </c>
      <c r="D3068" t="str">
        <f t="shared" si="47"/>
        <v>EGAT Pelletizing Plant1</v>
      </c>
      <c r="E3068">
        <v>35549128.539999999</v>
      </c>
      <c r="F3068">
        <v>36971093.681600004</v>
      </c>
      <c r="G3068">
        <v>0</v>
      </c>
      <c r="H3068">
        <v>36971093.681599997</v>
      </c>
    </row>
    <row r="3069" spans="1:8" hidden="1" x14ac:dyDescent="0.3">
      <c r="A3069" s="6" t="s">
        <v>73</v>
      </c>
      <c r="B3069" s="6" t="s">
        <v>3853</v>
      </c>
      <c r="C3069" s="6">
        <v>32</v>
      </c>
      <c r="D3069" t="str">
        <f t="shared" si="47"/>
        <v>MDF Factory32</v>
      </c>
      <c r="E3069">
        <v>2754000</v>
      </c>
      <c r="F3069">
        <v>2726460</v>
      </c>
      <c r="G3069">
        <v>0</v>
      </c>
      <c r="H3069">
        <v>2726460</v>
      </c>
    </row>
    <row r="3070" spans="1:8" hidden="1" x14ac:dyDescent="0.3">
      <c r="A3070" s="6" t="s">
        <v>1259</v>
      </c>
      <c r="B3070" s="6" t="s">
        <v>3854</v>
      </c>
      <c r="C3070" s="6">
        <v>18</v>
      </c>
      <c r="D3070" t="str">
        <f t="shared" si="47"/>
        <v>Air Defence College18</v>
      </c>
      <c r="E3070">
        <v>330011.53999999998</v>
      </c>
      <c r="F3070">
        <v>298679.8</v>
      </c>
      <c r="G3070">
        <v>0</v>
      </c>
      <c r="H3070">
        <v>298679.8</v>
      </c>
    </row>
    <row r="3071" spans="1:8" hidden="1" x14ac:dyDescent="0.3">
      <c r="A3071" s="6" t="s">
        <v>2256</v>
      </c>
      <c r="B3071" s="6" t="s">
        <v>3855</v>
      </c>
      <c r="C3071" s="6">
        <v>12</v>
      </c>
      <c r="D3071" t="str">
        <f t="shared" si="47"/>
        <v>U7-SEASHELL12</v>
      </c>
      <c r="E3071">
        <v>24350.2</v>
      </c>
      <c r="F3071">
        <v>21028.83</v>
      </c>
      <c r="G3071">
        <v>0</v>
      </c>
      <c r="H3071">
        <v>21028.83</v>
      </c>
    </row>
    <row r="3072" spans="1:8" hidden="1" x14ac:dyDescent="0.3">
      <c r="A3072" s="6" t="s">
        <v>956</v>
      </c>
      <c r="B3072" s="6" t="s">
        <v>3856</v>
      </c>
      <c r="C3072" s="6">
        <v>1</v>
      </c>
      <c r="D3072" t="str">
        <f t="shared" si="47"/>
        <v>Air Defense College1</v>
      </c>
      <c r="E3072">
        <v>102970206</v>
      </c>
      <c r="F3072">
        <v>16646860</v>
      </c>
      <c r="G3072">
        <v>68500000</v>
      </c>
      <c r="H3072">
        <v>85146860</v>
      </c>
    </row>
    <row r="3073" spans="1:8" hidden="1" x14ac:dyDescent="0.3">
      <c r="A3073" s="6" t="s">
        <v>1657</v>
      </c>
      <c r="B3073" s="6" t="s">
        <v>3857</v>
      </c>
      <c r="C3073" s="6">
        <v>9</v>
      </c>
      <c r="D3073" t="str">
        <f t="shared" si="47"/>
        <v>Capital One9</v>
      </c>
      <c r="E3073">
        <v>629166.35</v>
      </c>
      <c r="F3073">
        <v>427706.62849999999</v>
      </c>
      <c r="G3073">
        <v>195168.05900000001</v>
      </c>
      <c r="H3073">
        <v>622874.6875</v>
      </c>
    </row>
    <row r="3074" spans="1:8" hidden="1" x14ac:dyDescent="0.3">
      <c r="A3074" s="6" t="s">
        <v>3858</v>
      </c>
      <c r="B3074" s="6" t="s">
        <v>3859</v>
      </c>
      <c r="C3074" s="6">
        <v>2</v>
      </c>
      <c r="D3074" t="str">
        <f t="shared" si="47"/>
        <v>Quarry Bridge2</v>
      </c>
      <c r="E3074">
        <v>548000</v>
      </c>
      <c r="F3074">
        <v>405646</v>
      </c>
      <c r="G3074">
        <v>0</v>
      </c>
      <c r="H3074">
        <v>405646</v>
      </c>
    </row>
    <row r="3075" spans="1:8" hidden="1" x14ac:dyDescent="0.3">
      <c r="A3075" s="6" t="s">
        <v>2290</v>
      </c>
      <c r="B3075" s="6" t="s">
        <v>3860</v>
      </c>
      <c r="C3075" s="6">
        <v>2</v>
      </c>
      <c r="D3075" t="str">
        <f t="shared" ref="D3075:D3138" si="48">A3075&amp;C3075</f>
        <v>EL Baragil Bridge2</v>
      </c>
      <c r="E3075">
        <v>446414.15</v>
      </c>
      <c r="F3075">
        <v>419629.30000000005</v>
      </c>
      <c r="G3075">
        <v>0</v>
      </c>
      <c r="H3075">
        <v>419629.3</v>
      </c>
    </row>
    <row r="3076" spans="1:8" hidden="1" x14ac:dyDescent="0.3">
      <c r="A3076" s="6" t="s">
        <v>401</v>
      </c>
      <c r="B3076" s="6" t="s">
        <v>3861</v>
      </c>
      <c r="C3076" s="6">
        <v>13</v>
      </c>
      <c r="D3076" t="str">
        <f t="shared" si="48"/>
        <v>Port Said Port Silos13</v>
      </c>
      <c r="E3076">
        <v>612060</v>
      </c>
      <c r="F3076">
        <v>535282.88439999998</v>
      </c>
      <c r="G3076">
        <v>61206</v>
      </c>
      <c r="H3076">
        <v>596488.88439999998</v>
      </c>
    </row>
    <row r="3077" spans="1:8" hidden="1" x14ac:dyDescent="0.3">
      <c r="A3077" s="6" t="s">
        <v>2199</v>
      </c>
      <c r="B3077" s="6" t="s">
        <v>3862</v>
      </c>
      <c r="C3077" s="6">
        <v>5</v>
      </c>
      <c r="D3077" t="str">
        <f t="shared" si="48"/>
        <v>Tarek Abdel-Hakim Center5</v>
      </c>
      <c r="E3077">
        <v>1271012.98</v>
      </c>
      <c r="F3077">
        <v>978044.48</v>
      </c>
      <c r="G3077">
        <v>114391.17</v>
      </c>
      <c r="H3077">
        <v>1092435.6499999999</v>
      </c>
    </row>
    <row r="3078" spans="1:8" hidden="1" x14ac:dyDescent="0.3">
      <c r="A3078" s="6" t="s">
        <v>1630</v>
      </c>
      <c r="B3078" s="6" t="s">
        <v>3863</v>
      </c>
      <c r="C3078" s="6">
        <v>2</v>
      </c>
      <c r="D3078" t="str">
        <f t="shared" si="48"/>
        <v>Faculty of Medicine2</v>
      </c>
      <c r="E3078">
        <v>4554326.67</v>
      </c>
      <c r="F3078">
        <v>3397808.9835000001</v>
      </c>
      <c r="G3078">
        <v>683149</v>
      </c>
      <c r="H3078">
        <v>4080957.9835000001</v>
      </c>
    </row>
    <row r="3079" spans="1:8" hidden="1" x14ac:dyDescent="0.3">
      <c r="A3079" s="6" t="s">
        <v>795</v>
      </c>
      <c r="B3079" s="6" t="s">
        <v>3864</v>
      </c>
      <c r="C3079" s="6">
        <v>27</v>
      </c>
      <c r="D3079" t="str">
        <f t="shared" si="48"/>
        <v>NUCA R05 - Z0227</v>
      </c>
      <c r="E3079">
        <v>15628361.76</v>
      </c>
      <c r="F3079">
        <v>11664288.388</v>
      </c>
      <c r="G3079">
        <v>1490079.6</v>
      </c>
      <c r="H3079">
        <v>13154367.988</v>
      </c>
    </row>
    <row r="3080" spans="1:8" hidden="1" x14ac:dyDescent="0.3">
      <c r="A3080" s="6" t="s">
        <v>3838</v>
      </c>
      <c r="B3080" s="6" t="s">
        <v>3865</v>
      </c>
      <c r="C3080" s="6">
        <v>6</v>
      </c>
      <c r="D3080" t="str">
        <f t="shared" si="48"/>
        <v>HST El Mahager Bridge6</v>
      </c>
      <c r="E3080">
        <v>12916195.24</v>
      </c>
      <c r="F3080">
        <v>11444643.790000001</v>
      </c>
      <c r="G3080">
        <v>0</v>
      </c>
      <c r="H3080">
        <v>11444643.789999999</v>
      </c>
    </row>
    <row r="3081" spans="1:8" hidden="1" x14ac:dyDescent="0.3">
      <c r="A3081" s="6" t="s">
        <v>393</v>
      </c>
      <c r="B3081" s="6" t="s">
        <v>3866</v>
      </c>
      <c r="C3081" s="6">
        <v>47</v>
      </c>
      <c r="D3081" t="str">
        <f t="shared" si="48"/>
        <v>EMAAR-Pkg#162/163- Marassi47</v>
      </c>
      <c r="E3081">
        <v>6785617.5999999987</v>
      </c>
      <c r="F3081">
        <v>4548162.03</v>
      </c>
      <c r="G3081">
        <v>500000</v>
      </c>
      <c r="H3081">
        <v>5048162.03</v>
      </c>
    </row>
    <row r="3082" spans="1:8" hidden="1" x14ac:dyDescent="0.3">
      <c r="A3082" s="6" t="s">
        <v>348</v>
      </c>
      <c r="B3082" s="6" t="s">
        <v>3867</v>
      </c>
      <c r="C3082" s="6">
        <v>1</v>
      </c>
      <c r="D3082" t="str">
        <f t="shared" si="48"/>
        <v>Lekela 250MW Wind Farm1</v>
      </c>
      <c r="E3082">
        <v>15655160.979999999</v>
      </c>
      <c r="F3082">
        <v>3000357.3390000002</v>
      </c>
      <c r="G3082">
        <v>13281010.079999998</v>
      </c>
      <c r="H3082">
        <v>16281367.419</v>
      </c>
    </row>
    <row r="3083" spans="1:8" hidden="1" x14ac:dyDescent="0.3">
      <c r="A3083" s="6" t="s">
        <v>3868</v>
      </c>
      <c r="B3083" s="6" t="s">
        <v>3869</v>
      </c>
      <c r="C3083" s="6">
        <v>1</v>
      </c>
      <c r="D3083" t="str">
        <f t="shared" si="48"/>
        <v>EL Sewedy University Tec.1</v>
      </c>
      <c r="E3083">
        <v>552921.59999999998</v>
      </c>
      <c r="F3083">
        <v>459695.04</v>
      </c>
      <c r="G3083">
        <v>0</v>
      </c>
      <c r="H3083">
        <v>459695.04</v>
      </c>
    </row>
    <row r="3084" spans="1:8" hidden="1" x14ac:dyDescent="0.3">
      <c r="A3084" s="6" t="s">
        <v>293</v>
      </c>
      <c r="B3084" s="6" t="s">
        <v>3870</v>
      </c>
      <c r="C3084" s="6">
        <v>5</v>
      </c>
      <c r="D3084" t="str">
        <f t="shared" si="48"/>
        <v>Astoria Sharm elSheikh5</v>
      </c>
      <c r="E3084">
        <v>314831.49</v>
      </c>
      <c r="F3084">
        <v>278242.22450000001</v>
      </c>
      <c r="G3084">
        <v>16125.22</v>
      </c>
      <c r="H3084">
        <v>294367.44449999998</v>
      </c>
    </row>
    <row r="3085" spans="1:8" hidden="1" x14ac:dyDescent="0.3">
      <c r="A3085" s="6" t="s">
        <v>1991</v>
      </c>
      <c r="B3085" s="6" t="s">
        <v>3871</v>
      </c>
      <c r="C3085" s="6">
        <v>3</v>
      </c>
      <c r="D3085" t="str">
        <f t="shared" si="48"/>
        <v>SSC Suez Steel Company Project3</v>
      </c>
      <c r="E3085">
        <v>1936661.4</v>
      </c>
      <c r="F3085">
        <v>1336296.3659999999</v>
      </c>
      <c r="G3085">
        <v>580998.42000000004</v>
      </c>
      <c r="H3085">
        <v>1917294.7860000001</v>
      </c>
    </row>
    <row r="3086" spans="1:8" hidden="1" x14ac:dyDescent="0.3">
      <c r="A3086" s="6" t="s">
        <v>1991</v>
      </c>
      <c r="B3086" s="6" t="s">
        <v>3872</v>
      </c>
      <c r="C3086" s="6">
        <v>2</v>
      </c>
      <c r="D3086" t="str">
        <f t="shared" si="48"/>
        <v>SSC Suez Steel Company Project2</v>
      </c>
      <c r="E3086">
        <v>2057036.6</v>
      </c>
      <c r="F3086">
        <v>1419355.254</v>
      </c>
      <c r="G3086">
        <v>617110.98</v>
      </c>
      <c r="H3086">
        <v>2036466.2339999999</v>
      </c>
    </row>
    <row r="3087" spans="1:8" hidden="1" x14ac:dyDescent="0.3">
      <c r="A3087" s="6" t="s">
        <v>2256</v>
      </c>
      <c r="B3087" s="6" t="s">
        <v>3873</v>
      </c>
      <c r="C3087" s="6">
        <v>10</v>
      </c>
      <c r="D3087" t="str">
        <f t="shared" si="48"/>
        <v>U7-SEASHELL10</v>
      </c>
      <c r="E3087">
        <v>235112.74</v>
      </c>
      <c r="F3087">
        <v>199846.01</v>
      </c>
      <c r="G3087">
        <v>0</v>
      </c>
      <c r="H3087">
        <v>199846.01</v>
      </c>
    </row>
    <row r="3088" spans="1:8" hidden="1" x14ac:dyDescent="0.3">
      <c r="A3088" s="6" t="s">
        <v>2601</v>
      </c>
      <c r="B3088" s="6" t="s">
        <v>3874</v>
      </c>
      <c r="C3088" s="6">
        <v>4</v>
      </c>
      <c r="D3088" t="str">
        <f t="shared" si="48"/>
        <v>Egyptian Exchange Building4</v>
      </c>
      <c r="E3088">
        <v>35233128.57</v>
      </c>
      <c r="F3088">
        <v>1076790</v>
      </c>
      <c r="G3088">
        <v>0</v>
      </c>
      <c r="H3088">
        <v>27908290</v>
      </c>
    </row>
    <row r="3089" spans="1:8" hidden="1" x14ac:dyDescent="0.3">
      <c r="A3089" s="6" t="s">
        <v>1991</v>
      </c>
      <c r="B3089" s="6" t="s">
        <v>3875</v>
      </c>
      <c r="C3089" s="6">
        <v>7</v>
      </c>
      <c r="D3089" t="str">
        <f t="shared" si="48"/>
        <v>SSC Suez Steel Company Project7</v>
      </c>
      <c r="E3089">
        <v>4571797.25</v>
      </c>
      <c r="F3089">
        <v>3154540.11</v>
      </c>
      <c r="G3089">
        <v>1371539.17</v>
      </c>
      <c r="H3089">
        <v>4526079.28</v>
      </c>
    </row>
    <row r="3090" spans="1:8" hidden="1" x14ac:dyDescent="0.3">
      <c r="A3090" s="6" t="s">
        <v>2324</v>
      </c>
      <c r="B3090" s="6" t="s">
        <v>3876</v>
      </c>
      <c r="C3090" s="6">
        <v>2</v>
      </c>
      <c r="D3090" t="str">
        <f t="shared" si="48"/>
        <v>Koumassi Flyover2</v>
      </c>
      <c r="E3090">
        <v>282048968</v>
      </c>
      <c r="F3090">
        <v>253844034</v>
      </c>
      <c r="G3090">
        <v>0</v>
      </c>
      <c r="H3090">
        <v>253844034</v>
      </c>
    </row>
    <row r="3091" spans="1:8" hidden="1" x14ac:dyDescent="0.3">
      <c r="A3091" s="6" t="s">
        <v>2455</v>
      </c>
      <c r="B3091" s="6" t="s">
        <v>3877</v>
      </c>
      <c r="C3091" s="6">
        <v>6</v>
      </c>
      <c r="D3091" t="str">
        <f t="shared" si="48"/>
        <v>AIRDEFNSE -EPOXY6</v>
      </c>
      <c r="E3091">
        <v>127428</v>
      </c>
      <c r="F3091">
        <v>108186.37</v>
      </c>
      <c r="G3091">
        <v>0</v>
      </c>
      <c r="H3091">
        <v>108186.37</v>
      </c>
    </row>
    <row r="3092" spans="1:8" hidden="1" x14ac:dyDescent="0.3">
      <c r="A3092" s="6" t="s">
        <v>1955</v>
      </c>
      <c r="B3092" s="6" t="s">
        <v>3878</v>
      </c>
      <c r="C3092" s="6">
        <v>5</v>
      </c>
      <c r="D3092" t="str">
        <f t="shared" si="48"/>
        <v>Luxor North Axis Bridge-Off5</v>
      </c>
      <c r="E3092">
        <v>672192</v>
      </c>
      <c r="F3092">
        <v>672192</v>
      </c>
      <c r="G3092">
        <v>0</v>
      </c>
      <c r="H3092">
        <v>672192</v>
      </c>
    </row>
    <row r="3093" spans="1:8" hidden="1" x14ac:dyDescent="0.3">
      <c r="A3093" s="6" t="s">
        <v>375</v>
      </c>
      <c r="B3093" s="6" t="s">
        <v>3879</v>
      </c>
      <c r="C3093" s="6">
        <v>11</v>
      </c>
      <c r="D3093" t="str">
        <f t="shared" si="48"/>
        <v>Ora Zed Landscape Ph111</v>
      </c>
      <c r="E3093">
        <v>6460754.4199999999</v>
      </c>
      <c r="F3093">
        <v>5312426.17</v>
      </c>
      <c r="G3093">
        <v>678379.21</v>
      </c>
      <c r="H3093">
        <v>5990805.3799999999</v>
      </c>
    </row>
    <row r="3094" spans="1:8" hidden="1" x14ac:dyDescent="0.3">
      <c r="A3094" s="6" t="s">
        <v>3838</v>
      </c>
      <c r="B3094" s="6" t="s">
        <v>3880</v>
      </c>
      <c r="C3094" s="6">
        <v>7</v>
      </c>
      <c r="D3094" t="str">
        <f t="shared" si="48"/>
        <v>HST El Mahager Bridge7</v>
      </c>
      <c r="E3094">
        <v>1393130.24</v>
      </c>
      <c r="F3094">
        <v>234090.6</v>
      </c>
      <c r="G3094">
        <v>0</v>
      </c>
      <c r="H3094">
        <v>1234090.6000000001</v>
      </c>
    </row>
    <row r="3095" spans="1:8" hidden="1" x14ac:dyDescent="0.3">
      <c r="A3095" s="6" t="s">
        <v>2096</v>
      </c>
      <c r="B3095" s="6" t="s">
        <v>3881</v>
      </c>
      <c r="C3095" s="6">
        <v>9</v>
      </c>
      <c r="D3095" t="str">
        <f t="shared" si="48"/>
        <v>Katameya Creeks - RME9</v>
      </c>
      <c r="E3095">
        <v>24448.35</v>
      </c>
      <c r="F3095">
        <v>21649.013500000001</v>
      </c>
      <c r="G3095">
        <v>0</v>
      </c>
      <c r="H3095">
        <v>21649.013500000001</v>
      </c>
    </row>
    <row r="3096" spans="1:8" hidden="1" x14ac:dyDescent="0.3">
      <c r="A3096" s="6" t="s">
        <v>2285</v>
      </c>
      <c r="B3096" s="6" t="s">
        <v>3882</v>
      </c>
      <c r="C3096" s="6">
        <v>2</v>
      </c>
      <c r="D3096" t="str">
        <f t="shared" si="48"/>
        <v>R05 (New)2</v>
      </c>
      <c r="E3096">
        <v>33748.366666666661</v>
      </c>
      <c r="F3096">
        <v>74543</v>
      </c>
      <c r="G3096">
        <v>0</v>
      </c>
      <c r="H3096">
        <v>29298.066666666669</v>
      </c>
    </row>
    <row r="3097" spans="1:8" hidden="1" x14ac:dyDescent="0.3">
      <c r="A3097" s="6" t="s">
        <v>2268</v>
      </c>
      <c r="B3097" s="6" t="s">
        <v>3883</v>
      </c>
      <c r="C3097" s="6">
        <v>2</v>
      </c>
      <c r="D3097" t="str">
        <f t="shared" si="48"/>
        <v>EIPICO C002-232</v>
      </c>
      <c r="E3097">
        <v>71999.09</v>
      </c>
      <c r="F3097">
        <v>61782.42</v>
      </c>
      <c r="G3097">
        <v>0</v>
      </c>
      <c r="H3097">
        <v>61782.42</v>
      </c>
    </row>
    <row r="3098" spans="1:8" hidden="1" x14ac:dyDescent="0.3">
      <c r="A3098" s="6" t="s">
        <v>3884</v>
      </c>
      <c r="B3098" s="6" t="s">
        <v>3885</v>
      </c>
      <c r="C3098" s="6">
        <v>1</v>
      </c>
      <c r="D3098" t="str">
        <f t="shared" si="48"/>
        <v>ORA ZED TOWER #21</v>
      </c>
      <c r="E3098">
        <v>33000</v>
      </c>
      <c r="F3098">
        <v>29221.5</v>
      </c>
      <c r="G3098">
        <v>0</v>
      </c>
      <c r="H3098">
        <v>29221.5</v>
      </c>
    </row>
    <row r="3099" spans="1:8" hidden="1" x14ac:dyDescent="0.3">
      <c r="A3099" s="6" t="s">
        <v>287</v>
      </c>
      <c r="B3099" s="6" t="s">
        <v>3886</v>
      </c>
      <c r="C3099" s="6">
        <v>8</v>
      </c>
      <c r="D3099" t="str">
        <f t="shared" si="48"/>
        <v>October Under-Railway Tunnel8</v>
      </c>
      <c r="E3099">
        <v>5216969.9000000004</v>
      </c>
      <c r="F3099">
        <v>4696818.58</v>
      </c>
      <c r="G3099">
        <v>0</v>
      </c>
      <c r="H3099">
        <v>4696818.58</v>
      </c>
    </row>
    <row r="3100" spans="1:8" hidden="1" x14ac:dyDescent="0.3">
      <c r="A3100" s="6" t="s">
        <v>371</v>
      </c>
      <c r="B3100" s="6" t="s">
        <v>3887</v>
      </c>
      <c r="C3100" s="6">
        <v>19</v>
      </c>
      <c r="D3100" t="str">
        <f t="shared" si="48"/>
        <v>ORA ZED - Ph 01B - Pkgs A&amp;D19</v>
      </c>
      <c r="E3100">
        <v>21493163.809999999</v>
      </c>
      <c r="F3100">
        <v>17518053.270500001</v>
      </c>
      <c r="G3100">
        <v>2068970.4</v>
      </c>
      <c r="H3100">
        <v>19587023.670499999</v>
      </c>
    </row>
    <row r="3101" spans="1:8" hidden="1" x14ac:dyDescent="0.3">
      <c r="A3101" s="6" t="s">
        <v>1259</v>
      </c>
      <c r="B3101" s="6" t="s">
        <v>3888</v>
      </c>
      <c r="C3101" s="6">
        <v>22</v>
      </c>
      <c r="D3101" t="str">
        <f t="shared" si="48"/>
        <v>Air Defence College22</v>
      </c>
      <c r="E3101">
        <v>278157.90000000002</v>
      </c>
      <c r="F3101">
        <v>236156.05</v>
      </c>
      <c r="G3101">
        <v>0</v>
      </c>
      <c r="H3101">
        <v>236156.05</v>
      </c>
    </row>
    <row r="3102" spans="1:8" hidden="1" x14ac:dyDescent="0.3">
      <c r="A3102" s="6" t="s">
        <v>2116</v>
      </c>
      <c r="B3102" s="6" t="s">
        <v>3889</v>
      </c>
      <c r="C3102" s="6">
        <v>5</v>
      </c>
      <c r="D3102" t="str">
        <f t="shared" si="48"/>
        <v>Irrigation Tank5</v>
      </c>
      <c r="E3102">
        <v>1272596.7</v>
      </c>
      <c r="F3102">
        <v>1016514.34</v>
      </c>
      <c r="G3102">
        <v>0</v>
      </c>
      <c r="H3102">
        <v>1016514.34</v>
      </c>
    </row>
    <row r="3103" spans="1:8" hidden="1" x14ac:dyDescent="0.3">
      <c r="A3103" s="6" t="s">
        <v>295</v>
      </c>
      <c r="B3103" s="6" t="s">
        <v>3890</v>
      </c>
      <c r="C3103" s="6">
        <v>24</v>
      </c>
      <c r="D3103" t="str">
        <f t="shared" si="48"/>
        <v>Waldorf Astoria Cairo24</v>
      </c>
      <c r="E3103">
        <v>10000000</v>
      </c>
      <c r="F3103">
        <v>22455841.539999999</v>
      </c>
      <c r="G3103">
        <v>0</v>
      </c>
      <c r="H3103">
        <v>22455841.539999999</v>
      </c>
    </row>
    <row r="3104" spans="1:8" hidden="1" x14ac:dyDescent="0.3">
      <c r="A3104" s="6" t="s">
        <v>3891</v>
      </c>
      <c r="B3104" s="6" t="s">
        <v>3892</v>
      </c>
      <c r="C3104" s="6">
        <v>1</v>
      </c>
      <c r="D3104" t="str">
        <f t="shared" si="48"/>
        <v>El-Warraq1</v>
      </c>
      <c r="E3104">
        <v>1415294</v>
      </c>
      <c r="F3104">
        <v>1149573.6000000001</v>
      </c>
      <c r="G3104">
        <v>0</v>
      </c>
      <c r="H3104">
        <v>1149573.6000000001</v>
      </c>
    </row>
    <row r="3105" spans="1:8" hidden="1" x14ac:dyDescent="0.3">
      <c r="A3105" s="6" t="s">
        <v>3893</v>
      </c>
      <c r="B3105" s="6" t="s">
        <v>3894</v>
      </c>
      <c r="C3105" s="6">
        <v>1</v>
      </c>
      <c r="D3105" t="str">
        <f t="shared" si="48"/>
        <v>El Zomor Axis (2) - Leaaba1</v>
      </c>
      <c r="E3105">
        <v>352000</v>
      </c>
      <c r="F3105">
        <v>274596</v>
      </c>
      <c r="G3105">
        <v>0</v>
      </c>
      <c r="H3105">
        <v>274596</v>
      </c>
    </row>
    <row r="3106" spans="1:8" hidden="1" x14ac:dyDescent="0.3">
      <c r="A3106" s="6" t="s">
        <v>2601</v>
      </c>
      <c r="B3106" s="6" t="s">
        <v>3895</v>
      </c>
      <c r="C3106" s="6">
        <v>1</v>
      </c>
      <c r="D3106" t="str">
        <f t="shared" si="48"/>
        <v>Egyptian Exchange Building1</v>
      </c>
      <c r="E3106">
        <v>7063290.4800000004</v>
      </c>
      <c r="F3106">
        <v>5385220</v>
      </c>
      <c r="G3106">
        <v>0</v>
      </c>
      <c r="H3106">
        <v>5385220</v>
      </c>
    </row>
    <row r="3107" spans="1:8" hidden="1" x14ac:dyDescent="0.3">
      <c r="A3107" s="6" t="s">
        <v>3896</v>
      </c>
      <c r="B3107" s="6" t="s">
        <v>3897</v>
      </c>
      <c r="C3107" s="6">
        <v>7</v>
      </c>
      <c r="D3107" t="str">
        <f t="shared" si="48"/>
        <v>Kattmeya Creeks Urban7</v>
      </c>
      <c r="E3107">
        <v>103122.42</v>
      </c>
      <c r="F3107">
        <v>91314.91</v>
      </c>
      <c r="G3107">
        <v>0</v>
      </c>
      <c r="H3107">
        <v>91314.91</v>
      </c>
    </row>
    <row r="3108" spans="1:8" hidden="1" x14ac:dyDescent="0.3">
      <c r="A3108" s="6" t="s">
        <v>2349</v>
      </c>
      <c r="B3108" s="6" t="s">
        <v>3898</v>
      </c>
      <c r="C3108" s="6">
        <v>5</v>
      </c>
      <c r="D3108" t="str">
        <f t="shared" si="48"/>
        <v>HSR5</v>
      </c>
      <c r="E3108">
        <v>36253472.149999999</v>
      </c>
      <c r="F3108">
        <v>0</v>
      </c>
      <c r="G3108">
        <v>36862391.5075</v>
      </c>
      <c r="H3108">
        <v>36862391.5075</v>
      </c>
    </row>
    <row r="3109" spans="1:8" hidden="1" x14ac:dyDescent="0.3">
      <c r="A3109" s="6" t="s">
        <v>2349</v>
      </c>
      <c r="B3109" s="6" t="s">
        <v>3899</v>
      </c>
      <c r="D3109" t="str">
        <f t="shared" si="48"/>
        <v>HSR</v>
      </c>
      <c r="E3109">
        <v>39650249.659999996</v>
      </c>
      <c r="F3109">
        <v>5947537.4500000002</v>
      </c>
      <c r="G3109">
        <v>22750962.592999998</v>
      </c>
      <c r="H3109">
        <v>28698500.043000001</v>
      </c>
    </row>
    <row r="3110" spans="1:8" hidden="1" x14ac:dyDescent="0.3">
      <c r="A3110" s="6" t="s">
        <v>367</v>
      </c>
      <c r="B3110" s="6" t="s">
        <v>3900</v>
      </c>
      <c r="C3110" s="6">
        <v>22</v>
      </c>
      <c r="D3110" t="str">
        <f t="shared" si="48"/>
        <v>New Giza Teaching Hospital22</v>
      </c>
      <c r="E3110">
        <v>12179338.16</v>
      </c>
      <c r="F3110">
        <v>7290216.108</v>
      </c>
      <c r="G3110">
        <v>1844615.96</v>
      </c>
      <c r="H3110">
        <v>11134832.068</v>
      </c>
    </row>
    <row r="3111" spans="1:8" hidden="1" x14ac:dyDescent="0.3">
      <c r="A3111" s="6" t="s">
        <v>2133</v>
      </c>
      <c r="B3111" s="6" t="s">
        <v>3901</v>
      </c>
      <c r="C3111" s="6">
        <v>8</v>
      </c>
      <c r="D3111" t="str">
        <f t="shared" si="48"/>
        <v>Wady El Natroon Bridge8</v>
      </c>
      <c r="E3111">
        <v>11709710.479999999</v>
      </c>
      <c r="F3111">
        <v>1980.8</v>
      </c>
      <c r="G3111">
        <v>0</v>
      </c>
      <c r="H3111">
        <v>10439980.800000001</v>
      </c>
    </row>
    <row r="3112" spans="1:8" hidden="1" x14ac:dyDescent="0.3">
      <c r="A3112" s="6" t="s">
        <v>73</v>
      </c>
      <c r="B3112" s="6" t="s">
        <v>3902</v>
      </c>
      <c r="C3112" s="6">
        <v>35</v>
      </c>
      <c r="D3112" t="str">
        <f t="shared" si="48"/>
        <v>MDF Factory35</v>
      </c>
      <c r="E3112">
        <v>8184195.0100000007</v>
      </c>
      <c r="F3112">
        <v>11964736.84</v>
      </c>
      <c r="G3112">
        <v>3437361.19</v>
      </c>
      <c r="H3112">
        <v>15402098.029999999</v>
      </c>
    </row>
    <row r="3113" spans="1:8" hidden="1" x14ac:dyDescent="0.3">
      <c r="A3113" s="6" t="s">
        <v>3903</v>
      </c>
      <c r="B3113" s="6" t="s">
        <v>3904</v>
      </c>
      <c r="C3113" s="6">
        <v>6</v>
      </c>
      <c r="D3113" t="str">
        <f t="shared" si="48"/>
        <v>Roof-Playa Cluster A,B,C6</v>
      </c>
      <c r="E3113">
        <v>326911</v>
      </c>
      <c r="F3113">
        <v>282320.34000000003</v>
      </c>
      <c r="G3113">
        <v>0</v>
      </c>
      <c r="H3113">
        <v>282320.34000000003</v>
      </c>
    </row>
    <row r="3114" spans="1:8" hidden="1" x14ac:dyDescent="0.3">
      <c r="A3114" s="6" t="s">
        <v>2183</v>
      </c>
      <c r="B3114" s="6" t="s">
        <v>3905</v>
      </c>
      <c r="C3114" s="6">
        <v>5</v>
      </c>
      <c r="D3114" t="str">
        <f t="shared" si="48"/>
        <v>Sixty Iconic Tower5</v>
      </c>
      <c r="E3114">
        <v>1765230</v>
      </c>
      <c r="F3114">
        <v>1659316.2</v>
      </c>
      <c r="G3114">
        <v>0</v>
      </c>
      <c r="H3114">
        <v>1659316.1999999997</v>
      </c>
    </row>
    <row r="3115" spans="1:8" hidden="1" x14ac:dyDescent="0.3">
      <c r="A3115" s="6" t="s">
        <v>2157</v>
      </c>
      <c r="B3115" s="6" t="s">
        <v>3906</v>
      </c>
      <c r="C3115" s="6">
        <v>4</v>
      </c>
      <c r="D3115" t="str">
        <f t="shared" si="48"/>
        <v>Seashell Playa 5 Villas4</v>
      </c>
      <c r="E3115">
        <v>56708.36</v>
      </c>
      <c r="F3115">
        <v>51808.76</v>
      </c>
      <c r="G3115">
        <v>0</v>
      </c>
      <c r="H3115">
        <v>51808.76</v>
      </c>
    </row>
    <row r="3116" spans="1:8" hidden="1" x14ac:dyDescent="0.3">
      <c r="A3116" s="6" t="s">
        <v>73</v>
      </c>
      <c r="B3116" s="6" t="s">
        <v>3907</v>
      </c>
      <c r="C3116" s="6">
        <v>21</v>
      </c>
      <c r="D3116" t="str">
        <f t="shared" si="48"/>
        <v>MDF Factory21</v>
      </c>
      <c r="E3116">
        <v>594425.9</v>
      </c>
      <c r="F3116">
        <v>600370.15599999996</v>
      </c>
      <c r="G3116">
        <v>0</v>
      </c>
      <c r="H3116">
        <v>600370.15599999996</v>
      </c>
    </row>
    <row r="3117" spans="1:8" hidden="1" x14ac:dyDescent="0.3">
      <c r="A3117" s="6" t="s">
        <v>2017</v>
      </c>
      <c r="B3117" s="6" t="s">
        <v>3908</v>
      </c>
      <c r="C3117" s="6">
        <v>17</v>
      </c>
      <c r="D3117" t="str">
        <f t="shared" si="48"/>
        <v>HST Bridges-Sokhna &amp; Mahager17</v>
      </c>
      <c r="E3117">
        <v>17594286.57</v>
      </c>
      <c r="F3117">
        <v>13930069.0043</v>
      </c>
      <c r="G3117">
        <v>0</v>
      </c>
      <c r="H3117">
        <v>15142069.0043</v>
      </c>
    </row>
    <row r="3118" spans="1:8" hidden="1" x14ac:dyDescent="0.3">
      <c r="A3118" s="6" t="s">
        <v>3903</v>
      </c>
      <c r="B3118" s="6" t="s">
        <v>3909</v>
      </c>
      <c r="C3118" s="6">
        <v>1</v>
      </c>
      <c r="D3118" t="str">
        <f t="shared" si="48"/>
        <v>Roof-Playa Cluster A,B,C1</v>
      </c>
      <c r="E3118">
        <v>1326588</v>
      </c>
      <c r="F3118">
        <v>1145641.3900000001</v>
      </c>
      <c r="G3118">
        <v>0</v>
      </c>
      <c r="H3118">
        <v>1145641.3899999999</v>
      </c>
    </row>
    <row r="3119" spans="1:8" hidden="1" x14ac:dyDescent="0.3">
      <c r="A3119" s="6" t="s">
        <v>3910</v>
      </c>
      <c r="B3119" s="6" t="s">
        <v>3911</v>
      </c>
      <c r="D3119" t="str">
        <f t="shared" si="48"/>
        <v>3A-L2M Building</v>
      </c>
      <c r="E3119">
        <v>22281960.780000001</v>
      </c>
      <c r="F3119">
        <v>18337374.889000002</v>
      </c>
      <c r="G3119">
        <v>1000000</v>
      </c>
      <c r="H3119">
        <v>19337374.888999999</v>
      </c>
    </row>
    <row r="3120" spans="1:8" hidden="1" x14ac:dyDescent="0.3">
      <c r="A3120" s="6" t="s">
        <v>2183</v>
      </c>
      <c r="B3120" s="6" t="s">
        <v>3912</v>
      </c>
      <c r="C3120" s="6">
        <v>7</v>
      </c>
      <c r="D3120" t="str">
        <f t="shared" si="48"/>
        <v>Sixty Iconic Tower7</v>
      </c>
      <c r="E3120">
        <v>1771175</v>
      </c>
      <c r="F3120">
        <v>893857.65</v>
      </c>
      <c r="G3120">
        <v>0</v>
      </c>
      <c r="H3120">
        <v>893857.65</v>
      </c>
    </row>
    <row r="3121" spans="1:8" hidden="1" x14ac:dyDescent="0.3">
      <c r="A3121" s="6" t="s">
        <v>342</v>
      </c>
      <c r="B3121" s="6" t="s">
        <v>3913</v>
      </c>
      <c r="C3121" s="6">
        <v>37</v>
      </c>
      <c r="D3121" t="str">
        <f t="shared" si="48"/>
        <v>Kattameya Creeks37</v>
      </c>
      <c r="E3121">
        <v>60819348.359999999</v>
      </c>
      <c r="F3121">
        <v>62109565</v>
      </c>
      <c r="G3121">
        <v>890952.21</v>
      </c>
      <c r="H3121">
        <v>63000517.210000001</v>
      </c>
    </row>
    <row r="3122" spans="1:8" hidden="1" x14ac:dyDescent="0.3">
      <c r="A3122" s="6" t="s">
        <v>2244</v>
      </c>
      <c r="B3122" s="6" t="s">
        <v>3914</v>
      </c>
      <c r="C3122" s="6">
        <v>14</v>
      </c>
      <c r="D3122" t="str">
        <f t="shared" si="48"/>
        <v>EGAT Injection14</v>
      </c>
      <c r="E3122">
        <v>98815.4</v>
      </c>
      <c r="F3122">
        <v>84793.5</v>
      </c>
      <c r="G3122">
        <v>0</v>
      </c>
      <c r="H3122">
        <v>84793.5</v>
      </c>
    </row>
    <row r="3123" spans="1:8" hidden="1" x14ac:dyDescent="0.3">
      <c r="A3123" s="6" t="s">
        <v>695</v>
      </c>
      <c r="B3123" s="6" t="s">
        <v>3915</v>
      </c>
      <c r="C3123" s="6">
        <v>1</v>
      </c>
      <c r="D3123" t="str">
        <f t="shared" si="48"/>
        <v>Mohamed Ali Palace Restoration1</v>
      </c>
      <c r="E3123">
        <v>4604016.1900000004</v>
      </c>
      <c r="F3123">
        <v>1277660</v>
      </c>
      <c r="G3123">
        <v>2547414.15</v>
      </c>
      <c r="H3123">
        <v>3825074.15</v>
      </c>
    </row>
    <row r="3124" spans="1:8" hidden="1" x14ac:dyDescent="0.3">
      <c r="A3124" s="6" t="s">
        <v>754</v>
      </c>
      <c r="B3124" s="6" t="s">
        <v>3916</v>
      </c>
      <c r="C3124" s="6">
        <v>5</v>
      </c>
      <c r="D3124" t="str">
        <f t="shared" si="48"/>
        <v>Ministries Buildings5</v>
      </c>
      <c r="E3124">
        <v>2752100</v>
      </c>
      <c r="F3124">
        <v>2318220</v>
      </c>
      <c r="G3124">
        <v>0</v>
      </c>
      <c r="H3124">
        <v>2318220</v>
      </c>
    </row>
    <row r="3125" spans="1:8" hidden="1" x14ac:dyDescent="0.3">
      <c r="A3125" s="6" t="s">
        <v>2301</v>
      </c>
      <c r="B3125" s="6" t="s">
        <v>3917</v>
      </c>
      <c r="C3125" s="6">
        <v>3</v>
      </c>
      <c r="D3125" t="str">
        <f t="shared" si="48"/>
        <v>Tarek AbdelHakim Center - KSA3</v>
      </c>
      <c r="E3125">
        <v>15666254.07</v>
      </c>
      <c r="F3125">
        <v>0</v>
      </c>
      <c r="G3125">
        <v>0</v>
      </c>
      <c r="H3125">
        <v>18016192.18</v>
      </c>
    </row>
    <row r="3126" spans="1:8" hidden="1" x14ac:dyDescent="0.3">
      <c r="A3126" s="6" t="s">
        <v>2285</v>
      </c>
      <c r="B3126" s="6" t="s">
        <v>3918</v>
      </c>
      <c r="C3126" s="6">
        <v>7</v>
      </c>
      <c r="D3126" t="str">
        <f t="shared" si="48"/>
        <v>R05 (New)7</v>
      </c>
      <c r="E3126">
        <v>53504.78</v>
      </c>
      <c r="F3126">
        <v>45377.4</v>
      </c>
      <c r="G3126">
        <v>0</v>
      </c>
      <c r="H3126">
        <v>45377.4</v>
      </c>
    </row>
    <row r="3127" spans="1:8" hidden="1" x14ac:dyDescent="0.3">
      <c r="A3127" s="6" t="s">
        <v>2392</v>
      </c>
      <c r="B3127" s="6" t="s">
        <v>3919</v>
      </c>
      <c r="C3127" s="6">
        <v>2</v>
      </c>
      <c r="D3127" t="str">
        <f t="shared" si="48"/>
        <v>Sultana Malak Restoration2</v>
      </c>
      <c r="E3127">
        <v>77855043.810000002</v>
      </c>
      <c r="F3127">
        <v>16986360</v>
      </c>
      <c r="G3127">
        <v>43648959.609999999</v>
      </c>
      <c r="H3127">
        <v>60635319.609999999</v>
      </c>
    </row>
    <row r="3128" spans="1:8" hidden="1" x14ac:dyDescent="0.3">
      <c r="A3128" s="6" t="s">
        <v>1630</v>
      </c>
      <c r="B3128" s="6" t="s">
        <v>3920</v>
      </c>
      <c r="C3128" s="6">
        <v>18</v>
      </c>
      <c r="D3128" t="str">
        <f t="shared" si="48"/>
        <v>Faculty of Medicine18</v>
      </c>
      <c r="E3128">
        <v>14334453.33</v>
      </c>
      <c r="F3128">
        <v>10672749</v>
      </c>
      <c r="G3128">
        <v>2150168</v>
      </c>
      <c r="H3128">
        <v>12822917</v>
      </c>
    </row>
    <row r="3129" spans="1:8" hidden="1" x14ac:dyDescent="0.3">
      <c r="A3129" s="6" t="s">
        <v>2290</v>
      </c>
      <c r="B3129" s="6" t="s">
        <v>3921</v>
      </c>
      <c r="C3129" s="6">
        <v>4</v>
      </c>
      <c r="D3129" t="str">
        <f t="shared" si="48"/>
        <v>EL Baragil Bridge4</v>
      </c>
      <c r="E3129">
        <v>3105830</v>
      </c>
      <c r="F3129">
        <v>828921.2</v>
      </c>
      <c r="G3129">
        <v>0</v>
      </c>
      <c r="H3129">
        <v>828921.2</v>
      </c>
    </row>
    <row r="3130" spans="1:8" hidden="1" x14ac:dyDescent="0.3">
      <c r="A3130" s="6" t="s">
        <v>2324</v>
      </c>
      <c r="B3130" s="6" t="s">
        <v>3922</v>
      </c>
      <c r="C3130" s="6">
        <v>3</v>
      </c>
      <c r="D3130" t="str">
        <f t="shared" si="48"/>
        <v>Koumassi Flyover3</v>
      </c>
      <c r="E3130">
        <v>357151711</v>
      </c>
      <c r="F3130">
        <v>321436537</v>
      </c>
      <c r="G3130">
        <v>0</v>
      </c>
      <c r="H3130">
        <v>321436537</v>
      </c>
    </row>
    <row r="3131" spans="1:8" hidden="1" x14ac:dyDescent="0.3">
      <c r="A3131" s="6" t="s">
        <v>1991</v>
      </c>
      <c r="B3131" s="6" t="s">
        <v>3923</v>
      </c>
      <c r="C3131" s="6">
        <v>8</v>
      </c>
      <c r="D3131" t="str">
        <f t="shared" si="48"/>
        <v>SSC Suez Steel Company Project8</v>
      </c>
      <c r="E3131">
        <v>4444683.99</v>
      </c>
      <c r="F3131">
        <v>1418034.9086</v>
      </c>
      <c r="G3131">
        <v>3604458</v>
      </c>
      <c r="H3131">
        <v>5022492.9085999997</v>
      </c>
    </row>
    <row r="3132" spans="1:8" hidden="1" x14ac:dyDescent="0.3">
      <c r="A3132" s="6" t="s">
        <v>3903</v>
      </c>
      <c r="B3132" s="6" t="s">
        <v>3924</v>
      </c>
      <c r="C3132" s="6">
        <v>3</v>
      </c>
      <c r="D3132" t="str">
        <f t="shared" si="48"/>
        <v>Roof-Playa Cluster A,B,C3</v>
      </c>
      <c r="E3132">
        <v>84568</v>
      </c>
      <c r="F3132">
        <v>73032.92</v>
      </c>
      <c r="G3132">
        <v>0</v>
      </c>
      <c r="H3132">
        <v>73032.92</v>
      </c>
    </row>
    <row r="3133" spans="1:8" hidden="1" x14ac:dyDescent="0.3">
      <c r="A3133" s="6" t="s">
        <v>1991</v>
      </c>
      <c r="B3133" s="6" t="s">
        <v>3925</v>
      </c>
      <c r="C3133" s="6">
        <v>3</v>
      </c>
      <c r="D3133" t="str">
        <f t="shared" si="48"/>
        <v>SSC Suez Steel Company Project3</v>
      </c>
      <c r="E3133">
        <v>1490218.8</v>
      </c>
      <c r="F3133">
        <v>730207.21199999994</v>
      </c>
      <c r="G3133">
        <v>745109.4</v>
      </c>
      <c r="H3133">
        <v>1475316.612</v>
      </c>
    </row>
    <row r="3134" spans="1:8" hidden="1" x14ac:dyDescent="0.3">
      <c r="A3134" s="6" t="s">
        <v>1991</v>
      </c>
      <c r="B3134" s="6" t="s">
        <v>3926</v>
      </c>
      <c r="C3134" s="6">
        <v>1</v>
      </c>
      <c r="D3134" t="str">
        <f t="shared" si="48"/>
        <v>SSC Suez Steel Company Project1</v>
      </c>
      <c r="E3134">
        <v>3212437.04</v>
      </c>
      <c r="F3134">
        <v>2216581.5616000001</v>
      </c>
      <c r="G3134">
        <v>963731.11</v>
      </c>
      <c r="H3134">
        <v>3180312.6716</v>
      </c>
    </row>
    <row r="3135" spans="1:8" hidden="1" x14ac:dyDescent="0.3">
      <c r="A3135" s="6" t="s">
        <v>2088</v>
      </c>
      <c r="B3135" s="6" t="s">
        <v>3927</v>
      </c>
      <c r="C3135" s="6">
        <v>14</v>
      </c>
      <c r="D3135" t="str">
        <f t="shared" si="48"/>
        <v>U4,U8 Seashell Playa14</v>
      </c>
      <c r="E3135">
        <v>131368.70000000001</v>
      </c>
      <c r="F3135">
        <v>113450</v>
      </c>
      <c r="G3135">
        <v>0</v>
      </c>
      <c r="H3135">
        <v>113450</v>
      </c>
    </row>
    <row r="3136" spans="1:8" hidden="1" x14ac:dyDescent="0.3">
      <c r="A3136" s="6" t="s">
        <v>2327</v>
      </c>
      <c r="B3136" s="6" t="s">
        <v>3928</v>
      </c>
      <c r="C3136" s="6">
        <v>1</v>
      </c>
      <c r="D3136" t="str">
        <f t="shared" si="48"/>
        <v>Main Spine1</v>
      </c>
      <c r="E3136">
        <v>870899.98</v>
      </c>
      <c r="F3136">
        <v>752109.22</v>
      </c>
      <c r="G3136">
        <v>0</v>
      </c>
      <c r="H3136">
        <v>752109.22000000009</v>
      </c>
    </row>
    <row r="3137" spans="1:8" hidden="1" x14ac:dyDescent="0.3">
      <c r="A3137" s="6" t="s">
        <v>795</v>
      </c>
      <c r="B3137" s="6" t="s">
        <v>3929</v>
      </c>
      <c r="C3137" s="6">
        <v>41</v>
      </c>
      <c r="D3137" t="str">
        <f t="shared" si="48"/>
        <v>NUCA R05 - Z0241</v>
      </c>
      <c r="E3137">
        <v>13676567.6</v>
      </c>
      <c r="F3137">
        <v>20810136.565000001</v>
      </c>
      <c r="G3137">
        <v>2582936.7999999998</v>
      </c>
      <c r="H3137">
        <v>23393073.364999998</v>
      </c>
    </row>
    <row r="3138" spans="1:8" hidden="1" x14ac:dyDescent="0.3">
      <c r="A3138" s="6" t="s">
        <v>795</v>
      </c>
      <c r="B3138" s="6" t="s">
        <v>3930</v>
      </c>
      <c r="C3138" s="6">
        <v>48</v>
      </c>
      <c r="D3138" t="str">
        <f t="shared" si="48"/>
        <v>NUCA R05 - Z0248</v>
      </c>
      <c r="E3138">
        <v>13607864.699999999</v>
      </c>
      <c r="F3138">
        <v>12385600.699999999</v>
      </c>
      <c r="G3138">
        <v>1665704.42</v>
      </c>
      <c r="H3138">
        <v>14051305.119999999</v>
      </c>
    </row>
    <row r="3139" spans="1:8" hidden="1" x14ac:dyDescent="0.3">
      <c r="A3139" s="6" t="s">
        <v>3931</v>
      </c>
      <c r="B3139" s="6" t="s">
        <v>3932</v>
      </c>
      <c r="C3139" s="6">
        <v>2</v>
      </c>
      <c r="D3139" t="str">
        <f t="shared" ref="D3139:D3202" si="49">A3139&amp;C3139</f>
        <v>Hosh Eisa Hospital2</v>
      </c>
      <c r="E3139">
        <v>222500.25</v>
      </c>
      <c r="F3139">
        <v>190927.47</v>
      </c>
      <c r="G3139">
        <v>0</v>
      </c>
      <c r="H3139">
        <v>190927.47</v>
      </c>
    </row>
    <row r="3140" spans="1:8" hidden="1" x14ac:dyDescent="0.3">
      <c r="A3140" s="6" t="s">
        <v>371</v>
      </c>
      <c r="B3140" s="6" t="s">
        <v>3933</v>
      </c>
      <c r="C3140" s="6">
        <v>24</v>
      </c>
      <c r="D3140" t="str">
        <f t="shared" si="49"/>
        <v>ORA ZED - Ph 01B - Pkgs A&amp;D24</v>
      </c>
      <c r="E3140">
        <v>10139035.700000001</v>
      </c>
      <c r="F3140">
        <v>8591385.3317999989</v>
      </c>
      <c r="G3140">
        <v>1085626.55</v>
      </c>
      <c r="H3140">
        <v>9677011.8817999978</v>
      </c>
    </row>
    <row r="3141" spans="1:8" hidden="1" x14ac:dyDescent="0.3">
      <c r="A3141" s="6" t="s">
        <v>1227</v>
      </c>
      <c r="B3141" s="6" t="s">
        <v>1127</v>
      </c>
      <c r="C3141" s="6">
        <v>2</v>
      </c>
      <c r="D3141" t="str">
        <f t="shared" si="49"/>
        <v>Maspiro Towers2</v>
      </c>
      <c r="E3141">
        <v>702000</v>
      </c>
      <c r="F3141">
        <v>694980</v>
      </c>
      <c r="G3141">
        <v>0</v>
      </c>
      <c r="H3141">
        <v>696735</v>
      </c>
    </row>
    <row r="3142" spans="1:8" hidden="1" x14ac:dyDescent="0.3">
      <c r="A3142" s="6" t="s">
        <v>71</v>
      </c>
      <c r="B3142" s="6" t="s">
        <v>3934</v>
      </c>
      <c r="C3142" s="6">
        <v>14</v>
      </c>
      <c r="D3142" t="str">
        <f t="shared" si="49"/>
        <v>EGAT Pelletizing Plant14</v>
      </c>
      <c r="E3142">
        <v>1893022.3</v>
      </c>
      <c r="F3142">
        <v>2909387.5350000001</v>
      </c>
      <c r="G3142">
        <v>0</v>
      </c>
      <c r="H3142">
        <v>2909387.5350000001</v>
      </c>
    </row>
    <row r="3143" spans="1:8" hidden="1" x14ac:dyDescent="0.3">
      <c r="A3143" s="6" t="s">
        <v>1809</v>
      </c>
      <c r="B3143" s="6" t="s">
        <v>3935</v>
      </c>
      <c r="C3143" s="6">
        <v>6</v>
      </c>
      <c r="D3143" t="str">
        <f t="shared" si="49"/>
        <v>Port Said Grain Storage6</v>
      </c>
      <c r="E3143">
        <v>300300</v>
      </c>
      <c r="F3143">
        <v>89493.48</v>
      </c>
      <c r="G3143">
        <v>0</v>
      </c>
      <c r="H3143">
        <v>99503.679999999993</v>
      </c>
    </row>
    <row r="3144" spans="1:8" hidden="1" x14ac:dyDescent="0.3">
      <c r="A3144" s="6" t="s">
        <v>73</v>
      </c>
      <c r="B3144" s="6" t="s">
        <v>3936</v>
      </c>
      <c r="C3144" s="6">
        <v>38</v>
      </c>
      <c r="D3144" t="str">
        <f t="shared" si="49"/>
        <v>MDF Factory38</v>
      </c>
      <c r="E3144">
        <v>25020067.649999995</v>
      </c>
      <c r="F3144">
        <v>9539881.6500000004</v>
      </c>
      <c r="G3144">
        <v>10508616.789999999</v>
      </c>
      <c r="H3144">
        <v>20048498.440000001</v>
      </c>
    </row>
    <row r="3145" spans="1:8" hidden="1" x14ac:dyDescent="0.3">
      <c r="A3145" s="6" t="s">
        <v>71</v>
      </c>
      <c r="B3145" s="6" t="s">
        <v>3937</v>
      </c>
      <c r="C3145" s="6">
        <v>21</v>
      </c>
      <c r="D3145" t="str">
        <f t="shared" si="49"/>
        <v>EGAT Pelletizing Plant21</v>
      </c>
      <c r="E3145">
        <v>37437141.5</v>
      </c>
      <c r="F3145">
        <v>38934627.164999999</v>
      </c>
      <c r="G3145">
        <v>0</v>
      </c>
      <c r="H3145">
        <v>38934627.164999999</v>
      </c>
    </row>
    <row r="3146" spans="1:8" hidden="1" x14ac:dyDescent="0.3">
      <c r="A3146" s="6" t="s">
        <v>2017</v>
      </c>
      <c r="B3146" s="6" t="s">
        <v>3938</v>
      </c>
      <c r="D3146" t="str">
        <f t="shared" si="49"/>
        <v>HST Bridges-Sokhna &amp; Mahager</v>
      </c>
      <c r="E3146">
        <v>2260344.86</v>
      </c>
      <c r="F3146">
        <v>2014925.4409999999</v>
      </c>
      <c r="G3146">
        <v>0</v>
      </c>
      <c r="H3146">
        <v>2014925.4410000001</v>
      </c>
    </row>
    <row r="3147" spans="1:8" hidden="1" x14ac:dyDescent="0.3">
      <c r="A3147" s="6" t="s">
        <v>2277</v>
      </c>
      <c r="B3147" s="6" t="s">
        <v>3939</v>
      </c>
      <c r="C3147" s="6">
        <v>11</v>
      </c>
      <c r="D3147" t="str">
        <f t="shared" si="49"/>
        <v>ZED Phase 211</v>
      </c>
      <c r="E3147">
        <v>38142.25</v>
      </c>
      <c r="F3147">
        <v>28102.83</v>
      </c>
      <c r="G3147">
        <v>0</v>
      </c>
      <c r="H3147">
        <v>28102.83</v>
      </c>
    </row>
    <row r="3148" spans="1:8" hidden="1" x14ac:dyDescent="0.3">
      <c r="A3148" s="6" t="s">
        <v>3940</v>
      </c>
      <c r="B3148" s="6" t="s">
        <v>3941</v>
      </c>
      <c r="C3148" s="6">
        <v>1</v>
      </c>
      <c r="D3148" t="str">
        <f t="shared" si="49"/>
        <v>Qani bay Al rammah Mosque1</v>
      </c>
      <c r="E3148">
        <v>8571603.8100000005</v>
      </c>
      <c r="F3148">
        <v>6624100</v>
      </c>
      <c r="G3148">
        <v>0</v>
      </c>
      <c r="H3148">
        <v>6624100</v>
      </c>
    </row>
    <row r="3149" spans="1:8" hidden="1" x14ac:dyDescent="0.3">
      <c r="A3149" s="6" t="s">
        <v>2185</v>
      </c>
      <c r="B3149" s="6" t="s">
        <v>3942</v>
      </c>
      <c r="C3149" s="6">
        <v>7</v>
      </c>
      <c r="D3149" t="str">
        <f t="shared" si="49"/>
        <v>Al-Parco7</v>
      </c>
      <c r="E3149">
        <v>2823676</v>
      </c>
      <c r="F3149">
        <v>54255.44</v>
      </c>
      <c r="G3149">
        <v>0</v>
      </c>
      <c r="H3149">
        <v>54255.44</v>
      </c>
    </row>
    <row r="3150" spans="1:8" hidden="1" x14ac:dyDescent="0.3">
      <c r="A3150" s="6" t="s">
        <v>1853</v>
      </c>
      <c r="B3150" s="6" t="s">
        <v>3943</v>
      </c>
      <c r="C3150" s="6">
        <v>25</v>
      </c>
      <c r="D3150" t="str">
        <f t="shared" si="49"/>
        <v>PLAYA ROOF &amp; Wet Areas25</v>
      </c>
      <c r="E3150">
        <v>27822.02</v>
      </c>
      <c r="F3150">
        <v>23874.080000000002</v>
      </c>
      <c r="G3150">
        <v>0</v>
      </c>
      <c r="H3150">
        <v>23874.080000000002</v>
      </c>
    </row>
    <row r="3151" spans="1:8" hidden="1" x14ac:dyDescent="0.3">
      <c r="A3151" s="6" t="s">
        <v>2113</v>
      </c>
      <c r="B3151" s="6" t="s">
        <v>3944</v>
      </c>
      <c r="C3151" s="6">
        <v>21</v>
      </c>
      <c r="D3151" t="str">
        <f t="shared" si="49"/>
        <v>U3 &amp; U521</v>
      </c>
      <c r="E3151">
        <v>556690.63</v>
      </c>
      <c r="F3151">
        <v>400758.03</v>
      </c>
      <c r="G3151">
        <v>0</v>
      </c>
      <c r="H3151">
        <v>400758.03</v>
      </c>
    </row>
    <row r="3152" spans="1:8" hidden="1" x14ac:dyDescent="0.3">
      <c r="A3152" s="6" t="s">
        <v>401</v>
      </c>
      <c r="B3152" s="6" t="s">
        <v>3945</v>
      </c>
      <c r="C3152" s="6">
        <v>6</v>
      </c>
      <c r="D3152" t="str">
        <f t="shared" si="49"/>
        <v>Port Said Port Silos6</v>
      </c>
      <c r="E3152">
        <v>1064494.3600000001</v>
      </c>
      <c r="F3152">
        <v>12030748.852</v>
      </c>
      <c r="G3152">
        <v>532334.65</v>
      </c>
      <c r="H3152">
        <v>2512616.7004</v>
      </c>
    </row>
    <row r="3153" spans="1:8" hidden="1" x14ac:dyDescent="0.3">
      <c r="A3153" s="6" t="s">
        <v>2133</v>
      </c>
      <c r="B3153" s="6" t="s">
        <v>3946</v>
      </c>
      <c r="C3153" s="6">
        <v>4</v>
      </c>
      <c r="D3153" t="str">
        <f t="shared" si="49"/>
        <v>Wady El Natroon Bridge4</v>
      </c>
      <c r="E3153">
        <v>11433601.9</v>
      </c>
      <c r="F3153">
        <v>10274726.196</v>
      </c>
      <c r="G3153">
        <v>0</v>
      </c>
      <c r="H3153">
        <v>10274726.196</v>
      </c>
    </row>
    <row r="3154" spans="1:8" hidden="1" x14ac:dyDescent="0.3">
      <c r="A3154" s="6" t="s">
        <v>412</v>
      </c>
      <c r="B3154" s="6" t="s">
        <v>3947</v>
      </c>
      <c r="C3154" s="6">
        <v>8</v>
      </c>
      <c r="D3154" t="str">
        <f t="shared" si="49"/>
        <v>RING ROAD MARYOTIA EXPANSION8</v>
      </c>
      <c r="E3154">
        <v>4234352.07</v>
      </c>
      <c r="F3154">
        <v>3742255.0500000003</v>
      </c>
      <c r="G3154">
        <v>0</v>
      </c>
      <c r="H3154">
        <v>3742255.05</v>
      </c>
    </row>
    <row r="3155" spans="1:8" hidden="1" x14ac:dyDescent="0.3">
      <c r="A3155" s="6" t="s">
        <v>3838</v>
      </c>
      <c r="B3155" s="6" t="s">
        <v>3948</v>
      </c>
      <c r="C3155" s="6">
        <v>8</v>
      </c>
      <c r="D3155" t="str">
        <f t="shared" si="49"/>
        <v>HST El Mahager Bridge8</v>
      </c>
      <c r="E3155">
        <v>47025180.479999997</v>
      </c>
      <c r="F3155">
        <v>41625139.700000003</v>
      </c>
      <c r="G3155">
        <v>0</v>
      </c>
      <c r="H3155">
        <v>41625139.700000003</v>
      </c>
    </row>
    <row r="3156" spans="1:8" hidden="1" x14ac:dyDescent="0.3">
      <c r="A3156" s="6" t="s">
        <v>346</v>
      </c>
      <c r="B3156" s="6" t="s">
        <v>3949</v>
      </c>
      <c r="C3156" s="6">
        <v>3</v>
      </c>
      <c r="D3156" t="str">
        <f t="shared" si="49"/>
        <v>El Khatatba Bridge3</v>
      </c>
      <c r="E3156">
        <v>16420583.33</v>
      </c>
      <c r="F3156">
        <v>16256377.496499998</v>
      </c>
      <c r="G3156">
        <v>0</v>
      </c>
      <c r="H3156">
        <v>16256377.4965</v>
      </c>
    </row>
    <row r="3157" spans="1:8" hidden="1" x14ac:dyDescent="0.3">
      <c r="A3157" s="6" t="s">
        <v>401</v>
      </c>
      <c r="B3157" s="6" t="s">
        <v>3950</v>
      </c>
      <c r="C3157" s="6">
        <v>26</v>
      </c>
      <c r="D3157" t="str">
        <f t="shared" si="49"/>
        <v>Port Said Port Silos26</v>
      </c>
      <c r="E3157">
        <v>2227046.7799999998</v>
      </c>
      <c r="F3157">
        <v>426108.03120000003</v>
      </c>
      <c r="G3157">
        <v>222704.68</v>
      </c>
      <c r="H3157">
        <v>648812.71120000002</v>
      </c>
    </row>
    <row r="3158" spans="1:8" hidden="1" x14ac:dyDescent="0.3">
      <c r="A3158" s="6" t="s">
        <v>1955</v>
      </c>
      <c r="B3158" s="6" t="s">
        <v>3951</v>
      </c>
      <c r="C3158" s="6">
        <v>1</v>
      </c>
      <c r="D3158" t="str">
        <f t="shared" si="49"/>
        <v>Luxor North Axis Bridge-Off1</v>
      </c>
      <c r="E3158">
        <v>1644720</v>
      </c>
      <c r="F3158">
        <v>1537678.4</v>
      </c>
      <c r="G3158">
        <v>0</v>
      </c>
      <c r="H3158">
        <v>1537678.4000000001</v>
      </c>
    </row>
    <row r="3159" spans="1:8" hidden="1" x14ac:dyDescent="0.3">
      <c r="A3159" s="6" t="s">
        <v>1888</v>
      </c>
      <c r="B3159" s="6" t="s">
        <v>3952</v>
      </c>
      <c r="C3159" s="6">
        <v>2</v>
      </c>
      <c r="D3159" t="str">
        <f t="shared" si="49"/>
        <v>Luxor North Axis Bridge2</v>
      </c>
      <c r="E3159">
        <v>843750</v>
      </c>
      <c r="F3159">
        <v>818437</v>
      </c>
      <c r="G3159">
        <v>0</v>
      </c>
      <c r="H3159">
        <v>818437</v>
      </c>
    </row>
    <row r="3160" spans="1:8" hidden="1" x14ac:dyDescent="0.3">
      <c r="A3160" s="6" t="s">
        <v>2232</v>
      </c>
      <c r="B3160" s="6" t="s">
        <v>3953</v>
      </c>
      <c r="C3160" s="6">
        <v>5</v>
      </c>
      <c r="D3160" t="str">
        <f t="shared" si="49"/>
        <v>Jawhara Palace Restoratio5</v>
      </c>
      <c r="E3160">
        <v>2268323.02</v>
      </c>
      <c r="F3160">
        <v>1542000</v>
      </c>
      <c r="G3160">
        <v>567080.76</v>
      </c>
      <c r="H3160">
        <v>2109080.7599999998</v>
      </c>
    </row>
    <row r="3161" spans="1:8" hidden="1" x14ac:dyDescent="0.3">
      <c r="A3161" s="6" t="s">
        <v>305</v>
      </c>
      <c r="B3161" s="6" t="s">
        <v>3954</v>
      </c>
      <c r="C3161" s="6">
        <v>4</v>
      </c>
      <c r="D3161" t="str">
        <f t="shared" si="49"/>
        <v>Creeks URBN-K4</v>
      </c>
      <c r="E3161">
        <v>25969563.120000001</v>
      </c>
      <c r="F3161">
        <v>8830426</v>
      </c>
      <c r="G3161">
        <v>16931112.879999999</v>
      </c>
      <c r="H3161">
        <v>25761538.879999999</v>
      </c>
    </row>
    <row r="3162" spans="1:8" hidden="1" x14ac:dyDescent="0.3">
      <c r="A3162" s="6" t="s">
        <v>2324</v>
      </c>
      <c r="B3162" s="6" t="s">
        <v>3955</v>
      </c>
      <c r="C3162" s="6">
        <v>9</v>
      </c>
      <c r="D3162" t="str">
        <f t="shared" si="49"/>
        <v>Koumassi Flyover9</v>
      </c>
      <c r="E3162">
        <v>1174417959.9000001</v>
      </c>
      <c r="F3162">
        <v>1153318675.27</v>
      </c>
      <c r="G3162">
        <v>0</v>
      </c>
      <c r="H3162">
        <v>1153318675.27</v>
      </c>
    </row>
    <row r="3163" spans="1:8" hidden="1" x14ac:dyDescent="0.3">
      <c r="A3163" s="6" t="s">
        <v>2232</v>
      </c>
      <c r="B3163" s="6" t="s">
        <v>3956</v>
      </c>
      <c r="C3163" s="6">
        <v>1</v>
      </c>
      <c r="D3163" t="str">
        <f t="shared" si="49"/>
        <v>Jawhara Palace Restoratio1</v>
      </c>
      <c r="E3163">
        <v>1944820.33</v>
      </c>
      <c r="F3163">
        <v>1321600</v>
      </c>
      <c r="G3163">
        <v>486205.08</v>
      </c>
      <c r="H3163">
        <v>1807805.08</v>
      </c>
    </row>
    <row r="3164" spans="1:8" hidden="1" x14ac:dyDescent="0.3">
      <c r="A3164" s="6" t="s">
        <v>378</v>
      </c>
      <c r="B3164" s="6" t="s">
        <v>3957</v>
      </c>
      <c r="C3164" s="6">
        <v>35</v>
      </c>
      <c r="D3164" t="str">
        <f t="shared" si="49"/>
        <v>ORA ZED-Ph 2-Pkgs A&amp;D35</v>
      </c>
      <c r="E3164">
        <v>7262978.0099999998</v>
      </c>
      <c r="F3164">
        <v>3820917.5504999999</v>
      </c>
      <c r="G3164">
        <v>10380361.560000001</v>
      </c>
      <c r="H3164">
        <v>14201279.1105</v>
      </c>
    </row>
    <row r="3165" spans="1:8" hidden="1" x14ac:dyDescent="0.3">
      <c r="A3165" s="6" t="s">
        <v>378</v>
      </c>
      <c r="B3165" s="6" t="s">
        <v>3958</v>
      </c>
      <c r="C3165" s="6">
        <v>33</v>
      </c>
      <c r="D3165" t="str">
        <f t="shared" si="49"/>
        <v>ORA ZED-Ph 2-Pkgs A&amp;D33</v>
      </c>
      <c r="E3165">
        <v>7988113.29</v>
      </c>
      <c r="F3165">
        <v>5000134.0199999996</v>
      </c>
      <c r="G3165">
        <v>838751.9</v>
      </c>
      <c r="H3165">
        <v>5838885.9199999999</v>
      </c>
    </row>
    <row r="3166" spans="1:8" hidden="1" x14ac:dyDescent="0.3">
      <c r="A3166" s="6" t="s">
        <v>956</v>
      </c>
      <c r="B3166" s="6" t="s">
        <v>3959</v>
      </c>
      <c r="C3166" s="6">
        <v>1</v>
      </c>
      <c r="D3166" t="str">
        <f t="shared" si="49"/>
        <v>Air Defense College1</v>
      </c>
      <c r="E3166">
        <v>72686330</v>
      </c>
      <c r="F3166">
        <v>6332230</v>
      </c>
      <c r="G3166">
        <v>54350990</v>
      </c>
      <c r="H3166">
        <v>60683220</v>
      </c>
    </row>
    <row r="3167" spans="1:8" hidden="1" x14ac:dyDescent="0.3">
      <c r="A3167" s="6" t="s">
        <v>2330</v>
      </c>
      <c r="B3167" s="6" t="s">
        <v>3960</v>
      </c>
      <c r="C3167" s="6">
        <v>4</v>
      </c>
      <c r="D3167" t="str">
        <f t="shared" si="49"/>
        <v>Senator4</v>
      </c>
      <c r="E3167">
        <v>147888</v>
      </c>
      <c r="F3167">
        <v>122000</v>
      </c>
      <c r="G3167">
        <v>0</v>
      </c>
      <c r="H3167">
        <v>122000</v>
      </c>
    </row>
    <row r="3168" spans="1:8" hidden="1" x14ac:dyDescent="0.3">
      <c r="A3168" s="6" t="s">
        <v>1786</v>
      </c>
      <c r="B3168" s="6" t="s">
        <v>3961</v>
      </c>
      <c r="D3168" t="str">
        <f t="shared" si="49"/>
        <v>El Taameer Axis Expansion</v>
      </c>
      <c r="E3168">
        <v>568601</v>
      </c>
      <c r="F3168">
        <v>542548.56999999995</v>
      </c>
      <c r="G3168">
        <v>0</v>
      </c>
      <c r="H3168">
        <v>542548.56999999995</v>
      </c>
    </row>
    <row r="3169" spans="1:8" hidden="1" x14ac:dyDescent="0.3">
      <c r="A3169" s="6" t="s">
        <v>401</v>
      </c>
      <c r="B3169" s="6" t="s">
        <v>3962</v>
      </c>
      <c r="C3169" s="6">
        <v>31</v>
      </c>
      <c r="D3169" t="str">
        <f t="shared" si="49"/>
        <v>Port Said Port Silos31</v>
      </c>
      <c r="E3169">
        <v>3155732.3800000004</v>
      </c>
      <c r="F3169">
        <v>2284436.52</v>
      </c>
      <c r="G3169">
        <v>315573.24</v>
      </c>
      <c r="H3169">
        <v>2600009.7599999998</v>
      </c>
    </row>
    <row r="3170" spans="1:8" hidden="1" x14ac:dyDescent="0.3">
      <c r="A3170" s="6" t="s">
        <v>401</v>
      </c>
      <c r="B3170" s="6" t="s">
        <v>3963</v>
      </c>
      <c r="D3170" t="str">
        <f t="shared" si="49"/>
        <v>Port Said Port Silos</v>
      </c>
      <c r="E3170">
        <v>3231641.7</v>
      </c>
      <c r="F3170">
        <v>20233176</v>
      </c>
      <c r="G3170">
        <v>2585313.36</v>
      </c>
      <c r="H3170">
        <v>2852311.17</v>
      </c>
    </row>
    <row r="3171" spans="1:8" hidden="1" x14ac:dyDescent="0.3">
      <c r="A3171" s="6" t="s">
        <v>1991</v>
      </c>
      <c r="B3171" s="6" t="s">
        <v>3964</v>
      </c>
      <c r="D3171" t="str">
        <f t="shared" si="49"/>
        <v>SSC Suez Steel Company Project</v>
      </c>
      <c r="E3171">
        <v>10000000</v>
      </c>
      <c r="F3171">
        <v>7082500</v>
      </c>
      <c r="G3171">
        <v>0</v>
      </c>
      <c r="H3171">
        <v>7082500</v>
      </c>
    </row>
    <row r="3172" spans="1:8" hidden="1" x14ac:dyDescent="0.3">
      <c r="A3172" s="6" t="s">
        <v>1630</v>
      </c>
      <c r="B3172" s="6" t="s">
        <v>3965</v>
      </c>
      <c r="C3172" s="6">
        <v>24</v>
      </c>
      <c r="D3172" t="str">
        <f t="shared" si="49"/>
        <v>Faculty of Medicine24</v>
      </c>
      <c r="E3172">
        <v>5200547.62</v>
      </c>
      <c r="F3172">
        <v>3879988</v>
      </c>
      <c r="G3172">
        <v>780082.14</v>
      </c>
      <c r="H3172">
        <v>4660070.1399999997</v>
      </c>
    </row>
    <row r="3173" spans="1:8" hidden="1" x14ac:dyDescent="0.3">
      <c r="A3173" s="6" t="s">
        <v>1991</v>
      </c>
      <c r="B3173" s="6" t="s">
        <v>3966</v>
      </c>
      <c r="C3173" s="6">
        <v>3</v>
      </c>
      <c r="D3173" t="str">
        <f t="shared" si="49"/>
        <v>SSC Suez Steel Company Project3</v>
      </c>
      <c r="E3173">
        <v>770000</v>
      </c>
      <c r="F3173">
        <v>333693.13</v>
      </c>
      <c r="G3173">
        <v>384999.87</v>
      </c>
      <c r="H3173">
        <v>718693</v>
      </c>
    </row>
    <row r="3174" spans="1:8" hidden="1" x14ac:dyDescent="0.3">
      <c r="A3174" s="6" t="s">
        <v>2133</v>
      </c>
      <c r="B3174" s="6" t="s">
        <v>3967</v>
      </c>
      <c r="C3174" s="6">
        <v>10</v>
      </c>
      <c r="D3174" t="str">
        <f t="shared" si="49"/>
        <v>Wady El Natroon Bridge10</v>
      </c>
      <c r="E3174">
        <v>9636546.6699999999</v>
      </c>
      <c r="F3174">
        <v>8591548.1300000008</v>
      </c>
      <c r="G3174">
        <v>0</v>
      </c>
      <c r="H3174">
        <v>8591548.1300000008</v>
      </c>
    </row>
    <row r="3175" spans="1:8" hidden="1" x14ac:dyDescent="0.3">
      <c r="A3175" s="6" t="s">
        <v>2223</v>
      </c>
      <c r="B3175" s="6" t="s">
        <v>3968</v>
      </c>
      <c r="C3175" s="6">
        <v>7</v>
      </c>
      <c r="D3175" t="str">
        <f t="shared" si="49"/>
        <v>VILLA CLUSTER C7</v>
      </c>
      <c r="E3175">
        <v>24246.87</v>
      </c>
      <c r="F3175">
        <v>20939.599999999999</v>
      </c>
      <c r="G3175">
        <v>0</v>
      </c>
      <c r="H3175">
        <v>20939.599999999999</v>
      </c>
    </row>
    <row r="3176" spans="1:8" hidden="1" x14ac:dyDescent="0.3">
      <c r="A3176" s="6" t="s">
        <v>1786</v>
      </c>
      <c r="B3176" s="6" t="s">
        <v>3969</v>
      </c>
      <c r="C3176" s="6">
        <v>5</v>
      </c>
      <c r="D3176" t="str">
        <f t="shared" si="49"/>
        <v>El Taameer Axis Expansion5</v>
      </c>
      <c r="E3176">
        <v>806355</v>
      </c>
      <c r="F3176">
        <v>778938.93</v>
      </c>
      <c r="G3176">
        <v>0</v>
      </c>
      <c r="H3176">
        <v>778938.93</v>
      </c>
    </row>
    <row r="3177" spans="1:8" hidden="1" x14ac:dyDescent="0.3">
      <c r="A3177" s="6" t="s">
        <v>378</v>
      </c>
      <c r="B3177" s="6" t="s">
        <v>3970</v>
      </c>
      <c r="C3177" s="6">
        <v>25</v>
      </c>
      <c r="D3177" t="str">
        <f t="shared" si="49"/>
        <v>ORA ZED-Ph 2-Pkgs A&amp;D25</v>
      </c>
      <c r="E3177">
        <v>1429471.43</v>
      </c>
      <c r="F3177">
        <v>1086725.0887</v>
      </c>
      <c r="G3177">
        <v>150094.5</v>
      </c>
      <c r="H3177">
        <v>1236819.5887</v>
      </c>
    </row>
    <row r="3178" spans="1:8" hidden="1" x14ac:dyDescent="0.3">
      <c r="A3178" s="6" t="s">
        <v>378</v>
      </c>
      <c r="B3178" s="6" t="s">
        <v>3971</v>
      </c>
      <c r="C3178" s="6">
        <v>29</v>
      </c>
      <c r="D3178" t="str">
        <f t="shared" si="49"/>
        <v>ORA ZED-Ph 2-Pkgs A&amp;D29</v>
      </c>
      <c r="E3178">
        <v>7868267.1100000003</v>
      </c>
      <c r="F3178">
        <v>5059481.7155000009</v>
      </c>
      <c r="G3178">
        <v>652009.74</v>
      </c>
      <c r="H3178">
        <v>5711491.4555000002</v>
      </c>
    </row>
    <row r="3179" spans="1:8" hidden="1" x14ac:dyDescent="0.3">
      <c r="A3179" s="6" t="s">
        <v>401</v>
      </c>
      <c r="B3179" s="6" t="s">
        <v>3972</v>
      </c>
      <c r="C3179" s="6">
        <v>33</v>
      </c>
      <c r="D3179" t="str">
        <f t="shared" si="49"/>
        <v>Port Said Port Silos33</v>
      </c>
      <c r="E3179">
        <v>4525360.97</v>
      </c>
      <c r="F3179">
        <v>2711136</v>
      </c>
      <c r="G3179">
        <v>452536.1</v>
      </c>
      <c r="H3179">
        <v>3163672.1</v>
      </c>
    </row>
    <row r="3180" spans="1:8" hidden="1" x14ac:dyDescent="0.3">
      <c r="A3180" s="6" t="s">
        <v>405</v>
      </c>
      <c r="B3180" s="6" t="s">
        <v>3973</v>
      </c>
      <c r="C3180" s="6">
        <v>6</v>
      </c>
      <c r="D3180" t="str">
        <f t="shared" si="49"/>
        <v>Rabigh PP - Piling Works6</v>
      </c>
      <c r="E3180">
        <v>1751171.77</v>
      </c>
      <c r="F3180">
        <v>6041514.1200000001</v>
      </c>
      <c r="G3180">
        <v>0</v>
      </c>
      <c r="H3180">
        <v>2013838.04</v>
      </c>
    </row>
    <row r="3181" spans="1:8" hidden="1" x14ac:dyDescent="0.3">
      <c r="A3181" s="6" t="s">
        <v>2324</v>
      </c>
      <c r="B3181" s="6" t="s">
        <v>3974</v>
      </c>
      <c r="C3181" s="6">
        <v>12</v>
      </c>
      <c r="D3181" t="str">
        <f t="shared" si="49"/>
        <v>Koumassi Flyover12</v>
      </c>
      <c r="E3181">
        <v>1141878222.4400001</v>
      </c>
      <c r="F3181">
        <v>1027690400.1899999</v>
      </c>
      <c r="G3181">
        <v>0</v>
      </c>
      <c r="H3181">
        <v>1027690400.1900001</v>
      </c>
    </row>
    <row r="3182" spans="1:8" hidden="1" x14ac:dyDescent="0.3">
      <c r="A3182" s="6" t="s">
        <v>1916</v>
      </c>
      <c r="B3182" s="6" t="s">
        <v>3975</v>
      </c>
      <c r="C3182" s="6">
        <v>25</v>
      </c>
      <c r="D3182" t="str">
        <f t="shared" si="49"/>
        <v>Abou Ghaleb Bridge25</v>
      </c>
      <c r="E3182">
        <v>3342110.29</v>
      </c>
      <c r="F3182">
        <v>3057591.05</v>
      </c>
      <c r="G3182">
        <v>0</v>
      </c>
      <c r="H3182">
        <v>3057591.05</v>
      </c>
    </row>
    <row r="3183" spans="1:8" hidden="1" x14ac:dyDescent="0.3">
      <c r="A3183" s="6" t="s">
        <v>2218</v>
      </c>
      <c r="B3183" s="6" t="s">
        <v>3976</v>
      </c>
      <c r="C3183" s="6">
        <v>5</v>
      </c>
      <c r="D3183" t="str">
        <f t="shared" si="49"/>
        <v>KATAMYA GREEKS LAND SCAPE STAR5</v>
      </c>
      <c r="E3183">
        <v>1438507.13</v>
      </c>
      <c r="F3183">
        <v>1422108.1465</v>
      </c>
      <c r="G3183">
        <v>0</v>
      </c>
      <c r="H3183">
        <v>1422108.1465</v>
      </c>
    </row>
    <row r="3184" spans="1:8" hidden="1" x14ac:dyDescent="0.3">
      <c r="A3184" s="6" t="s">
        <v>308</v>
      </c>
      <c r="B3184" s="6" t="s">
        <v>3977</v>
      </c>
      <c r="C3184" s="6">
        <v>2</v>
      </c>
      <c r="D3184" t="str">
        <f t="shared" si="49"/>
        <v>Damietta Container Termin2</v>
      </c>
      <c r="E3184">
        <v>1592229.98</v>
      </c>
      <c r="F3184">
        <v>1496696.18</v>
      </c>
      <c r="G3184">
        <v>0</v>
      </c>
      <c r="H3184">
        <v>1496696.18</v>
      </c>
    </row>
    <row r="3185" spans="1:8" hidden="1" x14ac:dyDescent="0.3">
      <c r="A3185" s="6" t="s">
        <v>287</v>
      </c>
      <c r="B3185" s="6" t="s">
        <v>3978</v>
      </c>
      <c r="C3185" s="6">
        <v>9</v>
      </c>
      <c r="D3185" t="str">
        <f t="shared" si="49"/>
        <v>October Under-Railway Tunnel9</v>
      </c>
      <c r="E3185">
        <v>6996014.8600000003</v>
      </c>
      <c r="F3185">
        <v>6298618.1999999993</v>
      </c>
      <c r="G3185">
        <v>0</v>
      </c>
      <c r="H3185">
        <v>6298618.2000000002</v>
      </c>
    </row>
    <row r="3186" spans="1:8" hidden="1" x14ac:dyDescent="0.3">
      <c r="A3186" s="6" t="s">
        <v>2256</v>
      </c>
      <c r="B3186" s="6" t="s">
        <v>3979</v>
      </c>
      <c r="C3186" s="6">
        <v>23</v>
      </c>
      <c r="D3186" t="str">
        <f t="shared" si="49"/>
        <v>U7-SEASHELL23</v>
      </c>
      <c r="E3186">
        <v>276276.03000000003</v>
      </c>
      <c r="F3186">
        <v>159591.78</v>
      </c>
      <c r="G3186">
        <v>0</v>
      </c>
      <c r="H3186">
        <v>159591.78</v>
      </c>
    </row>
    <row r="3187" spans="1:8" hidden="1" x14ac:dyDescent="0.3">
      <c r="A3187" s="6" t="s">
        <v>421</v>
      </c>
      <c r="B3187" s="6" t="s">
        <v>3980</v>
      </c>
      <c r="D3187" t="str">
        <f t="shared" si="49"/>
        <v>EDNC Hardscape Package</v>
      </c>
      <c r="E3187">
        <v>14588321.68</v>
      </c>
      <c r="F3187">
        <v>4532604.51</v>
      </c>
      <c r="G3187">
        <v>0</v>
      </c>
      <c r="H3187">
        <v>11805658.060000001</v>
      </c>
    </row>
    <row r="3188" spans="1:8" hidden="1" x14ac:dyDescent="0.3">
      <c r="A3188" s="6" t="s">
        <v>320</v>
      </c>
      <c r="B3188" s="6" t="s">
        <v>3981</v>
      </c>
      <c r="C3188" s="6">
        <v>19</v>
      </c>
      <c r="D3188" t="str">
        <f t="shared" si="49"/>
        <v>EPICO 3 Facility19</v>
      </c>
      <c r="E3188">
        <v>35463786.32</v>
      </c>
      <c r="F3188">
        <v>22436578.355999999</v>
      </c>
      <c r="G3188">
        <v>0</v>
      </c>
      <c r="H3188">
        <v>22436578.355999999</v>
      </c>
    </row>
    <row r="3189" spans="1:8" hidden="1" x14ac:dyDescent="0.3">
      <c r="A3189" s="6" t="s">
        <v>3982</v>
      </c>
      <c r="B3189" s="6" t="s">
        <v>3983</v>
      </c>
      <c r="C3189" s="6">
        <v>3</v>
      </c>
      <c r="D3189" t="str">
        <f t="shared" si="49"/>
        <v>Hosh Eisa3</v>
      </c>
      <c r="E3189">
        <v>61151.5</v>
      </c>
      <c r="F3189">
        <v>52474.09</v>
      </c>
      <c r="G3189">
        <v>0</v>
      </c>
      <c r="H3189">
        <v>52474.09</v>
      </c>
    </row>
    <row r="3190" spans="1:8" hidden="1" x14ac:dyDescent="0.3">
      <c r="A3190" s="6" t="s">
        <v>2096</v>
      </c>
      <c r="B3190" s="6" t="s">
        <v>3984</v>
      </c>
      <c r="C3190" s="6">
        <v>22</v>
      </c>
      <c r="D3190" t="str">
        <f t="shared" si="49"/>
        <v>Katameya Creeks - RME22</v>
      </c>
      <c r="E3190">
        <v>116200.85</v>
      </c>
      <c r="F3190">
        <v>100895.86</v>
      </c>
      <c r="G3190">
        <v>0</v>
      </c>
      <c r="H3190">
        <v>100895.86</v>
      </c>
    </row>
    <row r="3191" spans="1:8" hidden="1" x14ac:dyDescent="0.3">
      <c r="A3191" s="6" t="s">
        <v>2416</v>
      </c>
      <c r="B3191" s="6" t="s">
        <v>3985</v>
      </c>
      <c r="C3191" s="6">
        <v>1</v>
      </c>
      <c r="D3191" t="str">
        <f t="shared" si="49"/>
        <v>MDF Factory - Sadat1</v>
      </c>
      <c r="E3191">
        <v>331476.59999999998</v>
      </c>
      <c r="F3191">
        <v>284440.07</v>
      </c>
      <c r="G3191">
        <v>0</v>
      </c>
      <c r="H3191">
        <v>284440.07</v>
      </c>
    </row>
    <row r="3192" spans="1:8" hidden="1" x14ac:dyDescent="0.3">
      <c r="A3192" s="6" t="s">
        <v>1499</v>
      </c>
      <c r="B3192" s="6" t="s">
        <v>3986</v>
      </c>
      <c r="C3192" s="6">
        <v>8</v>
      </c>
      <c r="D3192" t="str">
        <f t="shared" si="49"/>
        <v>Coastal road Bridge Extension8</v>
      </c>
      <c r="E3192">
        <v>952560</v>
      </c>
      <c r="F3192">
        <v>917315.28</v>
      </c>
      <c r="G3192">
        <v>0</v>
      </c>
      <c r="H3192">
        <v>917315.28000000014</v>
      </c>
    </row>
    <row r="3193" spans="1:8" hidden="1" x14ac:dyDescent="0.3">
      <c r="A3193" s="6" t="s">
        <v>1499</v>
      </c>
      <c r="B3193" s="6" t="s">
        <v>3987</v>
      </c>
      <c r="C3193" s="6">
        <v>2</v>
      </c>
      <c r="D3193" t="str">
        <f t="shared" si="49"/>
        <v>Coastal road Bridge Extension2</v>
      </c>
      <c r="E3193">
        <v>1797850</v>
      </c>
      <c r="F3193">
        <v>1667329.55</v>
      </c>
      <c r="G3193">
        <v>0</v>
      </c>
      <c r="H3193">
        <v>1667329.55</v>
      </c>
    </row>
    <row r="3194" spans="1:8" hidden="1" x14ac:dyDescent="0.3">
      <c r="A3194" s="6" t="s">
        <v>2133</v>
      </c>
      <c r="B3194" s="6" t="s">
        <v>3988</v>
      </c>
      <c r="D3194" t="str">
        <f t="shared" si="49"/>
        <v>Wady El Natroon Bridge</v>
      </c>
      <c r="E3194">
        <v>6190476.1900000004</v>
      </c>
      <c r="F3194">
        <v>911603</v>
      </c>
      <c r="G3194">
        <v>0</v>
      </c>
      <c r="H3194">
        <v>5979603</v>
      </c>
    </row>
    <row r="3195" spans="1:8" hidden="1" x14ac:dyDescent="0.3">
      <c r="A3195" s="6" t="s">
        <v>2133</v>
      </c>
      <c r="B3195" s="6" t="s">
        <v>3989</v>
      </c>
      <c r="D3195" t="str">
        <f t="shared" si="49"/>
        <v>Wady El Natroon Bridge</v>
      </c>
      <c r="E3195">
        <v>47518136.189999998</v>
      </c>
      <c r="F3195">
        <v>866773.5</v>
      </c>
      <c r="G3195">
        <v>0</v>
      </c>
      <c r="H3195">
        <v>42366773.5</v>
      </c>
    </row>
    <row r="3196" spans="1:8" hidden="1" x14ac:dyDescent="0.3">
      <c r="A3196" s="6" t="s">
        <v>2157</v>
      </c>
      <c r="B3196" s="6" t="s">
        <v>3990</v>
      </c>
      <c r="C3196" s="6">
        <v>4</v>
      </c>
      <c r="D3196" t="str">
        <f t="shared" si="49"/>
        <v>Seashell Playa 5 Villas4</v>
      </c>
      <c r="E3196">
        <v>57833.47</v>
      </c>
      <c r="F3196">
        <v>49944.99</v>
      </c>
      <c r="G3196">
        <v>0</v>
      </c>
      <c r="H3196">
        <v>49944.99</v>
      </c>
    </row>
    <row r="3197" spans="1:8" hidden="1" x14ac:dyDescent="0.3">
      <c r="A3197" s="6" t="s">
        <v>2157</v>
      </c>
      <c r="B3197" s="6" t="s">
        <v>3991</v>
      </c>
      <c r="C3197" s="6">
        <v>9</v>
      </c>
      <c r="D3197" t="str">
        <f t="shared" si="49"/>
        <v>Seashell Playa 5 Villas9</v>
      </c>
      <c r="E3197">
        <v>23166.2</v>
      </c>
      <c r="F3197">
        <v>21164.639999999999</v>
      </c>
      <c r="G3197">
        <v>0</v>
      </c>
      <c r="H3197">
        <v>21164.639999999999</v>
      </c>
    </row>
    <row r="3198" spans="1:8" hidden="1" x14ac:dyDescent="0.3">
      <c r="A3198" s="6" t="s">
        <v>1630</v>
      </c>
      <c r="B3198" s="6" t="s">
        <v>3992</v>
      </c>
      <c r="C3198" s="6">
        <v>25</v>
      </c>
      <c r="D3198" t="str">
        <f t="shared" si="49"/>
        <v>Faculty of Medicine25</v>
      </c>
      <c r="E3198">
        <v>4162992.3800000004</v>
      </c>
      <c r="F3198">
        <v>2738988.36</v>
      </c>
      <c r="G3198">
        <v>624448.86</v>
      </c>
      <c r="H3198">
        <v>3363437.22</v>
      </c>
    </row>
    <row r="3199" spans="1:8" hidden="1" x14ac:dyDescent="0.3">
      <c r="A3199" s="6" t="s">
        <v>2033</v>
      </c>
      <c r="B3199" s="6" t="s">
        <v>3993</v>
      </c>
      <c r="C3199" s="6">
        <v>1</v>
      </c>
      <c r="D3199" t="str">
        <f t="shared" si="49"/>
        <v>EL -mahager Bridge Ain sokhna1</v>
      </c>
      <c r="E3199">
        <v>946500</v>
      </c>
      <c r="F3199">
        <v>65719.28</v>
      </c>
      <c r="G3199">
        <v>0</v>
      </c>
      <c r="H3199">
        <v>65719.28</v>
      </c>
    </row>
    <row r="3200" spans="1:8" hidden="1" x14ac:dyDescent="0.3">
      <c r="A3200" s="6" t="s">
        <v>1714</v>
      </c>
      <c r="B3200" s="6" t="s">
        <v>3994</v>
      </c>
      <c r="C3200" s="6">
        <v>5</v>
      </c>
      <c r="D3200" t="str">
        <f t="shared" si="49"/>
        <v>ElMoneeb 25</v>
      </c>
      <c r="E3200">
        <v>160893</v>
      </c>
      <c r="F3200">
        <v>159284.06999999998</v>
      </c>
      <c r="G3200">
        <v>0</v>
      </c>
      <c r="H3200">
        <v>159284.07</v>
      </c>
    </row>
    <row r="3201" spans="1:8" hidden="1" x14ac:dyDescent="0.3">
      <c r="A3201" s="6" t="s">
        <v>2232</v>
      </c>
      <c r="B3201" s="6" t="s">
        <v>3995</v>
      </c>
      <c r="C3201" s="6">
        <v>8</v>
      </c>
      <c r="D3201" t="str">
        <f t="shared" si="49"/>
        <v>Jawhara Palace Restoratio8</v>
      </c>
      <c r="E3201">
        <v>1389436.83</v>
      </c>
      <c r="F3201">
        <v>823726.96</v>
      </c>
      <c r="G3201">
        <v>347359.21</v>
      </c>
      <c r="H3201">
        <v>1171086.17</v>
      </c>
    </row>
    <row r="3202" spans="1:8" hidden="1" x14ac:dyDescent="0.3">
      <c r="A3202" s="6" t="s">
        <v>3903</v>
      </c>
      <c r="B3202" s="6" t="s">
        <v>3996</v>
      </c>
      <c r="C3202" s="6">
        <v>12</v>
      </c>
      <c r="D3202" t="str">
        <f t="shared" si="49"/>
        <v>Roof-Playa Cluster A,B,C12</v>
      </c>
      <c r="E3202">
        <v>418018.9</v>
      </c>
      <c r="F3202">
        <v>0</v>
      </c>
      <c r="G3202">
        <v>0</v>
      </c>
      <c r="H3202">
        <v>0</v>
      </c>
    </row>
    <row r="3203" spans="1:8" hidden="1" x14ac:dyDescent="0.3">
      <c r="A3203" s="6" t="s">
        <v>2157</v>
      </c>
      <c r="B3203" s="6" t="s">
        <v>3997</v>
      </c>
      <c r="C3203" s="6">
        <v>8</v>
      </c>
      <c r="D3203" t="str">
        <f t="shared" ref="D3203:D3266" si="50">A3203&amp;C3203</f>
        <v>Seashell Playa 5 Villas8</v>
      </c>
      <c r="E3203">
        <v>176010.2</v>
      </c>
      <c r="F3203">
        <v>152002.4</v>
      </c>
      <c r="G3203">
        <v>0</v>
      </c>
      <c r="H3203">
        <v>152002.4</v>
      </c>
    </row>
    <row r="3204" spans="1:8" hidden="1" x14ac:dyDescent="0.3">
      <c r="A3204" s="6" t="s">
        <v>1657</v>
      </c>
      <c r="B3204" s="6" t="s">
        <v>3998</v>
      </c>
      <c r="C3204" s="6">
        <v>12</v>
      </c>
      <c r="D3204" t="str">
        <f t="shared" si="50"/>
        <v>Capital One12</v>
      </c>
      <c r="E3204">
        <v>911829.3</v>
      </c>
      <c r="F3204">
        <v>161150.005</v>
      </c>
      <c r="G3204">
        <v>0</v>
      </c>
      <c r="H3204">
        <v>161150.005</v>
      </c>
    </row>
    <row r="3205" spans="1:8" hidden="1" x14ac:dyDescent="0.3">
      <c r="A3205" s="6" t="s">
        <v>1589</v>
      </c>
      <c r="B3205" s="6" t="s">
        <v>3999</v>
      </c>
      <c r="C3205" s="6">
        <v>10</v>
      </c>
      <c r="D3205" t="str">
        <f t="shared" si="50"/>
        <v>Cairo Monorail - 6th October10</v>
      </c>
      <c r="E3205">
        <v>921600</v>
      </c>
      <c r="F3205">
        <v>912384</v>
      </c>
      <c r="G3205">
        <v>0</v>
      </c>
      <c r="H3205">
        <v>912384</v>
      </c>
    </row>
    <row r="3206" spans="1:8" hidden="1" x14ac:dyDescent="0.3">
      <c r="A3206" s="6" t="s">
        <v>2157</v>
      </c>
      <c r="B3206" s="6" t="s">
        <v>4000</v>
      </c>
      <c r="D3206" t="str">
        <f t="shared" si="50"/>
        <v>Seashell Playa 5 Villas</v>
      </c>
      <c r="E3206">
        <v>0</v>
      </c>
      <c r="F3206">
        <v>0</v>
      </c>
      <c r="G3206">
        <v>0</v>
      </c>
      <c r="H3206" t="e">
        <v>#DIV/0!</v>
      </c>
    </row>
    <row r="3207" spans="1:8" hidden="1" x14ac:dyDescent="0.3">
      <c r="A3207" s="6" t="s">
        <v>1386</v>
      </c>
      <c r="B3207" s="6" t="s">
        <v>4001</v>
      </c>
      <c r="C3207" s="6">
        <v>2020</v>
      </c>
      <c r="D3207" t="str">
        <f t="shared" si="50"/>
        <v>Daraw Bridge2020</v>
      </c>
      <c r="E3207">
        <v>0</v>
      </c>
      <c r="F3207">
        <v>0</v>
      </c>
      <c r="G3207">
        <v>0</v>
      </c>
      <c r="H3207" t="e">
        <v>#DIV/0!</v>
      </c>
    </row>
    <row r="3208" spans="1:8" hidden="1" x14ac:dyDescent="0.3">
      <c r="A3208" s="6" t="s">
        <v>980</v>
      </c>
      <c r="B3208" s="6" t="s">
        <v>4002</v>
      </c>
      <c r="C3208" s="6">
        <v>11</v>
      </c>
      <c r="D3208" t="str">
        <f t="shared" si="50"/>
        <v>Canal Sugar OHTL11</v>
      </c>
      <c r="E3208">
        <v>604632.9</v>
      </c>
      <c r="F3208">
        <v>0</v>
      </c>
      <c r="G3208">
        <v>0</v>
      </c>
      <c r="H3208" t="e">
        <v>#DIV/0!</v>
      </c>
    </row>
    <row r="3209" spans="1:8" hidden="1" x14ac:dyDescent="0.3">
      <c r="A3209" s="6" t="s">
        <v>500</v>
      </c>
      <c r="B3209" s="6" t="s">
        <v>4003</v>
      </c>
      <c r="C3209" s="6">
        <v>29</v>
      </c>
      <c r="D3209" t="str">
        <f t="shared" si="50"/>
        <v>South Helwan PP (CP-117)29</v>
      </c>
      <c r="E3209">
        <v>0</v>
      </c>
      <c r="F3209">
        <v>0</v>
      </c>
      <c r="G3209">
        <v>0</v>
      </c>
      <c r="H3209" t="e">
        <v>#DIV/0!</v>
      </c>
    </row>
    <row r="3210" spans="1:8" hidden="1" x14ac:dyDescent="0.3">
      <c r="A3210" s="6" t="s">
        <v>4004</v>
      </c>
      <c r="B3210" s="6" t="s">
        <v>4005</v>
      </c>
      <c r="C3210" s="6">
        <v>5</v>
      </c>
      <c r="D3210" t="str">
        <f t="shared" si="50"/>
        <v>South Dabaa Axis5</v>
      </c>
      <c r="E3210">
        <v>110000</v>
      </c>
      <c r="F3210">
        <v>0</v>
      </c>
      <c r="G3210">
        <v>0</v>
      </c>
      <c r="H3210" t="e">
        <v>#DIV/0!</v>
      </c>
    </row>
    <row r="3211" spans="1:8" hidden="1" x14ac:dyDescent="0.3">
      <c r="A3211" s="6" t="s">
        <v>506</v>
      </c>
      <c r="B3211" s="6" t="s">
        <v>4006</v>
      </c>
      <c r="C3211" s="6">
        <v>5</v>
      </c>
      <c r="D3211" t="str">
        <f t="shared" si="50"/>
        <v>New Capital5</v>
      </c>
      <c r="E3211">
        <v>0</v>
      </c>
      <c r="F3211">
        <v>0</v>
      </c>
      <c r="G3211">
        <v>0</v>
      </c>
      <c r="H3211" t="e">
        <v>#DIV/0!</v>
      </c>
    </row>
    <row r="3212" spans="1:8" hidden="1" x14ac:dyDescent="0.3">
      <c r="A3212" s="6" t="s">
        <v>458</v>
      </c>
      <c r="B3212" s="6" t="s">
        <v>4007</v>
      </c>
      <c r="D3212" t="str">
        <f t="shared" si="50"/>
        <v>W Dam PP Phase II (CP-117)</v>
      </c>
      <c r="E3212">
        <v>168175.42860000001</v>
      </c>
      <c r="F3212">
        <v>0</v>
      </c>
      <c r="G3212">
        <v>0</v>
      </c>
      <c r="H3212" t="e">
        <v>#DIV/0!</v>
      </c>
    </row>
    <row r="3213" spans="1:8" hidden="1" x14ac:dyDescent="0.3">
      <c r="A3213" s="6" t="s">
        <v>500</v>
      </c>
      <c r="B3213" s="6" t="s">
        <v>4008</v>
      </c>
      <c r="C3213" s="6">
        <v>5</v>
      </c>
      <c r="D3213" t="str">
        <f t="shared" si="50"/>
        <v>South Helwan PP (CP-117)5</v>
      </c>
      <c r="E3213">
        <v>0</v>
      </c>
      <c r="F3213">
        <v>0</v>
      </c>
      <c r="G3213">
        <v>0</v>
      </c>
      <c r="H3213" t="e">
        <v>#DIV/0!</v>
      </c>
    </row>
    <row r="3214" spans="1:8" hidden="1" x14ac:dyDescent="0.3">
      <c r="A3214" s="6" t="s">
        <v>3120</v>
      </c>
      <c r="B3214" s="6" t="s">
        <v>4009</v>
      </c>
      <c r="C3214" s="6">
        <v>1</v>
      </c>
      <c r="D3214" t="str">
        <f t="shared" si="50"/>
        <v>Alamein1</v>
      </c>
      <c r="E3214">
        <v>0</v>
      </c>
      <c r="F3214">
        <v>0</v>
      </c>
      <c r="G3214">
        <v>0</v>
      </c>
      <c r="H3214" t="e">
        <v>#DIV/0!</v>
      </c>
    </row>
    <row r="3215" spans="1:8" hidden="1" x14ac:dyDescent="0.3">
      <c r="A3215" s="6" t="s">
        <v>1477</v>
      </c>
      <c r="B3215" s="6" t="s">
        <v>4010</v>
      </c>
      <c r="C3215" s="6">
        <v>2</v>
      </c>
      <c r="D3215" t="str">
        <f t="shared" si="50"/>
        <v>Lahoon 220/22/222</v>
      </c>
      <c r="E3215">
        <v>0</v>
      </c>
      <c r="F3215">
        <v>0</v>
      </c>
      <c r="G3215">
        <v>0</v>
      </c>
      <c r="H3215" t="e">
        <v>#DIV/0!</v>
      </c>
    </row>
    <row r="3216" spans="1:8" hidden="1" x14ac:dyDescent="0.3">
      <c r="A3216" s="6" t="s">
        <v>971</v>
      </c>
      <c r="B3216" s="6" t="s">
        <v>4011</v>
      </c>
      <c r="D3216" t="str">
        <f t="shared" si="50"/>
        <v>Benban 500 K.V / 100 K.M</v>
      </c>
      <c r="E3216">
        <v>5000</v>
      </c>
      <c r="F3216">
        <v>0</v>
      </c>
      <c r="G3216">
        <v>0</v>
      </c>
      <c r="H3216" t="e">
        <v>#DIV/0!</v>
      </c>
    </row>
    <row r="3217" spans="1:8" hidden="1" x14ac:dyDescent="0.3">
      <c r="A3217" s="6" t="s">
        <v>490</v>
      </c>
      <c r="B3217" s="6" t="s">
        <v>4012</v>
      </c>
      <c r="C3217" s="6">
        <v>19</v>
      </c>
      <c r="D3217" t="str">
        <f t="shared" si="50"/>
        <v>Barwa 2x60/22 KV S/S19</v>
      </c>
      <c r="E3217">
        <v>0</v>
      </c>
      <c r="F3217">
        <v>0</v>
      </c>
      <c r="G3217">
        <v>0</v>
      </c>
      <c r="H3217" t="e">
        <v>#DIV/0!</v>
      </c>
    </row>
    <row r="3218" spans="1:8" hidden="1" x14ac:dyDescent="0.3">
      <c r="A3218" s="6" t="s">
        <v>486</v>
      </c>
      <c r="B3218" s="6" t="s">
        <v>4013</v>
      </c>
      <c r="D3218" t="str">
        <f t="shared" si="50"/>
        <v>Abou El Matameer and Sammanoud</v>
      </c>
      <c r="E3218">
        <v>0</v>
      </c>
      <c r="F3218">
        <v>0</v>
      </c>
      <c r="G3218">
        <v>0</v>
      </c>
      <c r="H3218" t="e">
        <v>#DIV/0!</v>
      </c>
    </row>
    <row r="3219" spans="1:8" hidden="1" x14ac:dyDescent="0.3">
      <c r="A3219" s="6" t="s">
        <v>559</v>
      </c>
      <c r="B3219" s="6" t="s">
        <v>4014</v>
      </c>
      <c r="C3219" s="6">
        <v>3</v>
      </c>
      <c r="D3219" t="str">
        <f t="shared" si="50"/>
        <v>Beni Seuf - 3583</v>
      </c>
      <c r="E3219">
        <v>154841</v>
      </c>
      <c r="F3219">
        <v>0</v>
      </c>
      <c r="G3219">
        <v>0</v>
      </c>
      <c r="H3219" t="e">
        <v>#DIV/0!</v>
      </c>
    </row>
    <row r="3220" spans="1:8" hidden="1" x14ac:dyDescent="0.3">
      <c r="A3220" s="6" t="s">
        <v>1697</v>
      </c>
      <c r="B3220" s="6" t="s">
        <v>3572</v>
      </c>
      <c r="D3220" t="str">
        <f t="shared" si="50"/>
        <v>Playa Resort</v>
      </c>
      <c r="E3220">
        <v>0</v>
      </c>
      <c r="F3220">
        <v>0</v>
      </c>
      <c r="G3220">
        <v>0</v>
      </c>
      <c r="H3220" t="e">
        <v>#DIV/0!</v>
      </c>
    </row>
    <row r="3221" spans="1:8" hidden="1" x14ac:dyDescent="0.3">
      <c r="A3221" s="6" t="s">
        <v>458</v>
      </c>
      <c r="B3221" s="6" t="s">
        <v>4015</v>
      </c>
      <c r="D3221" t="str">
        <f t="shared" si="50"/>
        <v>W Dam PP Phase II (CP-117)</v>
      </c>
      <c r="E3221">
        <v>0</v>
      </c>
      <c r="F3221">
        <v>0</v>
      </c>
      <c r="G3221">
        <v>0</v>
      </c>
      <c r="H3221" t="e">
        <v>#DIV/0!</v>
      </c>
    </row>
    <row r="3222" spans="1:8" hidden="1" x14ac:dyDescent="0.3">
      <c r="A3222" s="6" t="s">
        <v>2208</v>
      </c>
      <c r="B3222" s="6" t="s">
        <v>4016</v>
      </c>
      <c r="C3222" s="6">
        <v>3</v>
      </c>
      <c r="D3222" t="str">
        <f t="shared" si="50"/>
        <v>Monoril3</v>
      </c>
      <c r="E3222">
        <v>273420</v>
      </c>
      <c r="F3222">
        <v>0</v>
      </c>
      <c r="G3222">
        <v>0</v>
      </c>
      <c r="H3222" t="e">
        <v>#DIV/0!</v>
      </c>
    </row>
    <row r="3223" spans="1:8" hidden="1" x14ac:dyDescent="0.3">
      <c r="A3223" s="6" t="s">
        <v>847</v>
      </c>
      <c r="B3223" s="6" t="s">
        <v>4017</v>
      </c>
      <c r="D3223" t="str">
        <f t="shared" si="50"/>
        <v>AWEER POWER STATION 'H' Phase</v>
      </c>
      <c r="E3223">
        <v>2395684.9700000002</v>
      </c>
      <c r="F3223">
        <v>0</v>
      </c>
      <c r="G3223">
        <v>0</v>
      </c>
      <c r="H3223" t="e">
        <v>#DIV/0!</v>
      </c>
    </row>
    <row r="3224" spans="1:8" hidden="1" x14ac:dyDescent="0.3">
      <c r="A3224" s="6" t="s">
        <v>1697</v>
      </c>
      <c r="B3224" s="6" t="s">
        <v>3347</v>
      </c>
      <c r="D3224" t="str">
        <f t="shared" si="50"/>
        <v>Playa Resort</v>
      </c>
      <c r="E3224">
        <v>0</v>
      </c>
      <c r="F3224">
        <v>0</v>
      </c>
      <c r="G3224">
        <v>0</v>
      </c>
      <c r="H3224" t="e">
        <v>#DIV/0!</v>
      </c>
    </row>
    <row r="3225" spans="1:8" hidden="1" x14ac:dyDescent="0.3">
      <c r="A3225" s="6" t="s">
        <v>500</v>
      </c>
      <c r="B3225" s="6" t="s">
        <v>4018</v>
      </c>
      <c r="D3225" t="str">
        <f t="shared" si="50"/>
        <v>South Helwan PP (CP-117)</v>
      </c>
      <c r="E3225">
        <v>-13638.44</v>
      </c>
      <c r="F3225">
        <v>0</v>
      </c>
      <c r="G3225">
        <v>0</v>
      </c>
      <c r="H3225" t="e">
        <v>#DIV/0!</v>
      </c>
    </row>
    <row r="3226" spans="1:8" hidden="1" x14ac:dyDescent="0.3">
      <c r="A3226" s="6" t="s">
        <v>4019</v>
      </c>
      <c r="B3226" s="6" t="s">
        <v>4020</v>
      </c>
      <c r="C3226" s="6">
        <v>5</v>
      </c>
      <c r="D3226" t="str">
        <f t="shared" si="50"/>
        <v>Aswan axis - Daraw5</v>
      </c>
      <c r="E3226">
        <v>144552</v>
      </c>
      <c r="F3226">
        <v>0</v>
      </c>
      <c r="G3226">
        <v>0</v>
      </c>
      <c r="H3226" t="e">
        <v>#DIV/0!</v>
      </c>
    </row>
    <row r="3227" spans="1:8" hidden="1" x14ac:dyDescent="0.3">
      <c r="A3227" s="6" t="s">
        <v>651</v>
      </c>
      <c r="B3227" s="6" t="s">
        <v>4021</v>
      </c>
      <c r="C3227" s="6">
        <v>8</v>
      </c>
      <c r="D3227" t="str">
        <f t="shared" si="50"/>
        <v>Akhmem - Qena8</v>
      </c>
      <c r="E3227">
        <v>0</v>
      </c>
      <c r="F3227">
        <v>0</v>
      </c>
      <c r="G3227">
        <v>0</v>
      </c>
      <c r="H3227" t="e">
        <v>#DIV/0!</v>
      </c>
    </row>
    <row r="3228" spans="1:8" hidden="1" x14ac:dyDescent="0.3">
      <c r="A3228" s="6" t="s">
        <v>646</v>
      </c>
      <c r="B3228" s="6" t="s">
        <v>4022</v>
      </c>
      <c r="D3228" t="str">
        <f t="shared" si="50"/>
        <v>Akhmem Assiut</v>
      </c>
      <c r="E3228">
        <v>0</v>
      </c>
      <c r="F3228">
        <v>0</v>
      </c>
      <c r="G3228">
        <v>0</v>
      </c>
      <c r="H3228" t="e">
        <v>#DIV/0!</v>
      </c>
    </row>
    <row r="3229" spans="1:8" hidden="1" x14ac:dyDescent="0.3">
      <c r="A3229" s="6" t="s">
        <v>490</v>
      </c>
      <c r="B3229" s="6" t="s">
        <v>3347</v>
      </c>
      <c r="D3229" t="str">
        <f t="shared" si="50"/>
        <v>Barwa 2x60/22 KV S/S</v>
      </c>
      <c r="E3229">
        <v>1126765.27</v>
      </c>
      <c r="F3229">
        <v>0</v>
      </c>
      <c r="G3229">
        <v>0</v>
      </c>
      <c r="H3229" t="e">
        <v>#DIV/0!</v>
      </c>
    </row>
    <row r="3230" spans="1:8" hidden="1" x14ac:dyDescent="0.3">
      <c r="A3230" s="6" t="s">
        <v>502</v>
      </c>
      <c r="B3230" s="6" t="s">
        <v>4023</v>
      </c>
      <c r="D3230" t="str">
        <f t="shared" si="50"/>
        <v>Abu Qir PP (CP-118)</v>
      </c>
      <c r="E3230">
        <v>0</v>
      </c>
      <c r="F3230">
        <v>0</v>
      </c>
      <c r="G3230">
        <v>0</v>
      </c>
      <c r="H3230" t="e">
        <v>#DIV/0!</v>
      </c>
    </row>
    <row r="3231" spans="1:8" hidden="1" x14ac:dyDescent="0.3">
      <c r="A3231" s="6" t="s">
        <v>1225</v>
      </c>
      <c r="B3231" s="6" t="s">
        <v>4024</v>
      </c>
      <c r="C3231" s="6">
        <v>2020</v>
      </c>
      <c r="D3231" t="str">
        <f t="shared" si="50"/>
        <v>Rail Way Tunnel Zagazig2020</v>
      </c>
      <c r="E3231">
        <v>0</v>
      </c>
      <c r="F3231">
        <v>0</v>
      </c>
      <c r="G3231">
        <v>0</v>
      </c>
      <c r="H3231" t="e">
        <v>#DIV/0!</v>
      </c>
    </row>
    <row r="3232" spans="1:8" hidden="1" x14ac:dyDescent="0.3">
      <c r="A3232" s="6" t="s">
        <v>500</v>
      </c>
      <c r="B3232" s="6" t="s">
        <v>4025</v>
      </c>
      <c r="D3232" t="str">
        <f t="shared" si="50"/>
        <v>South Helwan PP (CP-117)</v>
      </c>
      <c r="E3232">
        <v>20918.104800000001</v>
      </c>
      <c r="F3232">
        <v>0</v>
      </c>
      <c r="G3232">
        <v>0</v>
      </c>
      <c r="H3232" t="e">
        <v>#DIV/0!</v>
      </c>
    </row>
    <row r="3233" spans="1:8" hidden="1" x14ac:dyDescent="0.3">
      <c r="A3233" s="6" t="s">
        <v>1809</v>
      </c>
      <c r="B3233" s="6" t="s">
        <v>4026</v>
      </c>
      <c r="C3233" s="6">
        <v>8</v>
      </c>
      <c r="D3233" t="str">
        <f t="shared" si="50"/>
        <v>Port Said Grain Storage8</v>
      </c>
      <c r="E3233">
        <v>166650</v>
      </c>
      <c r="F3233">
        <v>0</v>
      </c>
      <c r="G3233">
        <v>0</v>
      </c>
      <c r="H3233" t="e">
        <v>#DIV/0!</v>
      </c>
    </row>
    <row r="3234" spans="1:8" hidden="1" x14ac:dyDescent="0.3">
      <c r="A3234" s="6" t="s">
        <v>433</v>
      </c>
      <c r="B3234" s="6" t="s">
        <v>4027</v>
      </c>
      <c r="C3234" s="6">
        <v>1</v>
      </c>
      <c r="D3234" t="str">
        <f t="shared" si="50"/>
        <v>Wadi Halfa Port1</v>
      </c>
      <c r="E3234">
        <v>0</v>
      </c>
      <c r="F3234">
        <v>0</v>
      </c>
      <c r="G3234">
        <v>0</v>
      </c>
      <c r="H3234" t="e">
        <v>#DIV/0!</v>
      </c>
    </row>
    <row r="3235" spans="1:8" hidden="1" x14ac:dyDescent="0.3">
      <c r="A3235" s="6" t="s">
        <v>289</v>
      </c>
      <c r="B3235" s="6" t="s">
        <v>4028</v>
      </c>
      <c r="C3235" s="6">
        <v>2</v>
      </c>
      <c r="D3235" t="str">
        <f t="shared" si="50"/>
        <v>Aljazi Project2</v>
      </c>
      <c r="E3235">
        <v>0</v>
      </c>
      <c r="F3235">
        <v>0</v>
      </c>
      <c r="G3235">
        <v>0</v>
      </c>
      <c r="H3235" t="e">
        <v>#DIV/0!</v>
      </c>
    </row>
    <row r="3236" spans="1:8" hidden="1" x14ac:dyDescent="0.3">
      <c r="A3236" s="6" t="s">
        <v>1792</v>
      </c>
      <c r="B3236" s="6" t="s">
        <v>4029</v>
      </c>
      <c r="C3236" s="6">
        <v>15</v>
      </c>
      <c r="D3236" t="str">
        <f t="shared" si="50"/>
        <v>Get Business Complex15</v>
      </c>
      <c r="E3236">
        <v>0</v>
      </c>
      <c r="F3236">
        <v>0</v>
      </c>
      <c r="G3236">
        <v>0</v>
      </c>
      <c r="H3236" t="e">
        <v>#DIV/0!</v>
      </c>
    </row>
    <row r="3237" spans="1:8" hidden="1" x14ac:dyDescent="0.3">
      <c r="A3237" s="6" t="s">
        <v>1953</v>
      </c>
      <c r="B3237" s="6" t="s">
        <v>4030</v>
      </c>
      <c r="C3237" s="6">
        <v>5</v>
      </c>
      <c r="D3237" t="str">
        <f t="shared" si="50"/>
        <v>Ghana Street lighting5</v>
      </c>
      <c r="E3237">
        <v>0</v>
      </c>
      <c r="F3237">
        <v>0</v>
      </c>
      <c r="G3237">
        <v>0</v>
      </c>
      <c r="H3237" t="e">
        <v>#DIV/0!</v>
      </c>
    </row>
    <row r="3238" spans="1:8" hidden="1" x14ac:dyDescent="0.3">
      <c r="A3238" s="6" t="s">
        <v>646</v>
      </c>
      <c r="B3238" s="6" t="s">
        <v>4031</v>
      </c>
      <c r="D3238" t="str">
        <f t="shared" si="50"/>
        <v>Akhmem Assiut</v>
      </c>
      <c r="E3238">
        <v>0</v>
      </c>
      <c r="F3238">
        <v>0</v>
      </c>
      <c r="G3238">
        <v>0</v>
      </c>
      <c r="H3238" t="e">
        <v>#DIV/0!</v>
      </c>
    </row>
    <row r="3239" spans="1:8" hidden="1" x14ac:dyDescent="0.3">
      <c r="A3239" s="6" t="s">
        <v>341</v>
      </c>
      <c r="B3239" s="6" t="s">
        <v>4032</v>
      </c>
      <c r="C3239" s="6">
        <v>9</v>
      </c>
      <c r="D3239" t="str">
        <f t="shared" si="50"/>
        <v>Kafr Shokr Bridge9</v>
      </c>
      <c r="E3239">
        <v>0</v>
      </c>
      <c r="F3239">
        <v>0</v>
      </c>
      <c r="G3239">
        <v>0</v>
      </c>
      <c r="H3239" t="e">
        <v>#DIV/0!</v>
      </c>
    </row>
    <row r="3240" spans="1:8" hidden="1" x14ac:dyDescent="0.3">
      <c r="A3240" s="6" t="s">
        <v>456</v>
      </c>
      <c r="B3240" s="6" t="s">
        <v>4033</v>
      </c>
      <c r="D3240" t="str">
        <f t="shared" si="50"/>
        <v>Al-Shabab PP Phase II (CP-117)</v>
      </c>
      <c r="E3240">
        <v>0</v>
      </c>
      <c r="F3240">
        <v>0</v>
      </c>
      <c r="G3240">
        <v>0</v>
      </c>
      <c r="H3240" t="e">
        <v>#DIV/0!</v>
      </c>
    </row>
    <row r="3241" spans="1:8" hidden="1" x14ac:dyDescent="0.3">
      <c r="A3241" s="6" t="s">
        <v>2185</v>
      </c>
      <c r="B3241" s="6" t="s">
        <v>4034</v>
      </c>
      <c r="C3241" s="6">
        <v>13</v>
      </c>
      <c r="D3241" t="str">
        <f t="shared" si="50"/>
        <v>Al-Parco13</v>
      </c>
      <c r="E3241">
        <v>394596</v>
      </c>
      <c r="F3241">
        <v>0</v>
      </c>
      <c r="G3241">
        <v>0</v>
      </c>
      <c r="H3241" t="e">
        <v>#DIV/0!</v>
      </c>
    </row>
    <row r="3242" spans="1:8" hidden="1" x14ac:dyDescent="0.3">
      <c r="A3242" s="6" t="s">
        <v>2280</v>
      </c>
      <c r="B3242" s="6" t="s">
        <v>4035</v>
      </c>
      <c r="C3242" s="6">
        <v>3</v>
      </c>
      <c r="D3242" t="str">
        <f t="shared" si="50"/>
        <v>ACWA POWER &amp; NOMAC HQ3</v>
      </c>
      <c r="E3242">
        <v>30565.84</v>
      </c>
      <c r="F3242">
        <v>0</v>
      </c>
      <c r="G3242">
        <v>0</v>
      </c>
      <c r="H3242" t="e">
        <v>#DIV/0!</v>
      </c>
    </row>
    <row r="3243" spans="1:8" hidden="1" x14ac:dyDescent="0.3">
      <c r="A3243" s="6" t="s">
        <v>475</v>
      </c>
      <c r="B3243" s="6" t="s">
        <v>4036</v>
      </c>
      <c r="D3243" t="str">
        <f t="shared" si="50"/>
        <v>Suez Gulf Substation</v>
      </c>
      <c r="E3243">
        <v>310156.26</v>
      </c>
      <c r="F3243">
        <v>0</v>
      </c>
      <c r="G3243">
        <v>0</v>
      </c>
      <c r="H3243" t="e">
        <v>#DIV/0!</v>
      </c>
    </row>
    <row r="3244" spans="1:8" hidden="1" x14ac:dyDescent="0.3">
      <c r="A3244" s="6" t="s">
        <v>89</v>
      </c>
      <c r="B3244" s="6" t="s">
        <v>4037</v>
      </c>
      <c r="C3244" s="6">
        <v>14</v>
      </c>
      <c r="D3244" t="str">
        <f t="shared" si="50"/>
        <v>Sokhna Port Expansion14</v>
      </c>
      <c r="E3244">
        <v>0</v>
      </c>
      <c r="F3244">
        <v>0</v>
      </c>
      <c r="G3244">
        <v>0</v>
      </c>
      <c r="H3244" t="e">
        <v>#DIV/0!</v>
      </c>
    </row>
    <row r="3245" spans="1:8" hidden="1" x14ac:dyDescent="0.3">
      <c r="A3245" s="6" t="s">
        <v>1316</v>
      </c>
      <c r="B3245" s="6" t="s">
        <v>4038</v>
      </c>
      <c r="C3245" s="6">
        <v>5</v>
      </c>
      <c r="D3245" t="str">
        <f t="shared" si="50"/>
        <v>Suez Gulf/S4 - 500KV OHTL5</v>
      </c>
      <c r="E3245">
        <v>231265.09</v>
      </c>
      <c r="F3245">
        <v>0</v>
      </c>
      <c r="G3245">
        <v>0</v>
      </c>
      <c r="H3245" t="e">
        <v>#DIV/0!</v>
      </c>
    </row>
    <row r="3246" spans="1:8" hidden="1" x14ac:dyDescent="0.3">
      <c r="A3246" s="6" t="s">
        <v>4039</v>
      </c>
      <c r="B3246" s="6" t="s">
        <v>4040</v>
      </c>
      <c r="C3246" s="6">
        <v>6</v>
      </c>
      <c r="D3246" t="str">
        <f t="shared" si="50"/>
        <v>Solar ITS6</v>
      </c>
      <c r="E3246">
        <v>5000</v>
      </c>
      <c r="F3246">
        <v>0</v>
      </c>
      <c r="G3246">
        <v>0</v>
      </c>
      <c r="H3246" t="e">
        <v>#DIV/0!</v>
      </c>
    </row>
    <row r="3247" spans="1:8" hidden="1" x14ac:dyDescent="0.3">
      <c r="A3247" s="6" t="s">
        <v>500</v>
      </c>
      <c r="B3247" s="6" t="s">
        <v>4041</v>
      </c>
      <c r="D3247" t="str">
        <f t="shared" si="50"/>
        <v>South Helwan PP (CP-117)</v>
      </c>
      <c r="E3247">
        <v>0</v>
      </c>
      <c r="F3247">
        <v>0</v>
      </c>
      <c r="G3247">
        <v>0</v>
      </c>
      <c r="H3247" t="e">
        <v>#DIV/0!</v>
      </c>
    </row>
    <row r="3248" spans="1:8" hidden="1" x14ac:dyDescent="0.3">
      <c r="A3248" s="6" t="s">
        <v>1766</v>
      </c>
      <c r="B3248" s="6" t="s">
        <v>4042</v>
      </c>
      <c r="D3248" t="str">
        <f t="shared" si="50"/>
        <v>Governmental Campus-N2</v>
      </c>
      <c r="E3248">
        <v>0</v>
      </c>
      <c r="F3248">
        <v>0</v>
      </c>
      <c r="G3248">
        <v>0</v>
      </c>
      <c r="H3248" t="e">
        <v>#DIV/0!</v>
      </c>
    </row>
    <row r="3249" spans="1:8" hidden="1" x14ac:dyDescent="0.3">
      <c r="A3249" s="6" t="s">
        <v>475</v>
      </c>
      <c r="B3249" s="6" t="s">
        <v>4043</v>
      </c>
      <c r="D3249" t="str">
        <f t="shared" si="50"/>
        <v>Suez Gulf Substation</v>
      </c>
      <c r="E3249">
        <v>1954696.02</v>
      </c>
      <c r="F3249">
        <v>0</v>
      </c>
      <c r="G3249">
        <v>0</v>
      </c>
      <c r="H3249" t="e">
        <v>#DIV/0!</v>
      </c>
    </row>
    <row r="3250" spans="1:8" hidden="1" x14ac:dyDescent="0.3">
      <c r="A3250" s="6" t="s">
        <v>722</v>
      </c>
      <c r="B3250" s="6" t="s">
        <v>4044</v>
      </c>
      <c r="C3250" s="6">
        <v>11</v>
      </c>
      <c r="D3250" t="str">
        <f t="shared" si="50"/>
        <v>Marsa Matrouh 500KV11</v>
      </c>
      <c r="E3250">
        <v>0</v>
      </c>
      <c r="F3250">
        <v>0</v>
      </c>
      <c r="G3250">
        <v>0</v>
      </c>
      <c r="H3250" t="e">
        <v>#DIV/0!</v>
      </c>
    </row>
    <row r="3251" spans="1:8" hidden="1" x14ac:dyDescent="0.3">
      <c r="A3251" s="6" t="s">
        <v>754</v>
      </c>
      <c r="B3251" s="6" t="s">
        <v>4045</v>
      </c>
      <c r="C3251" s="6">
        <v>5</v>
      </c>
      <c r="D3251" t="str">
        <f t="shared" si="50"/>
        <v>Ministries Buildings5</v>
      </c>
      <c r="E3251">
        <v>0</v>
      </c>
      <c r="F3251">
        <v>0</v>
      </c>
      <c r="G3251">
        <v>0</v>
      </c>
      <c r="H3251" t="e">
        <v>#DIV/0!</v>
      </c>
    </row>
    <row r="3252" spans="1:8" hidden="1" x14ac:dyDescent="0.3">
      <c r="A3252" s="6" t="s">
        <v>2694</v>
      </c>
      <c r="B3252" s="6" t="s">
        <v>4046</v>
      </c>
      <c r="C3252" s="6">
        <v>8</v>
      </c>
      <c r="D3252" t="str">
        <f t="shared" si="50"/>
        <v>Al-Wukair 11 Substation8</v>
      </c>
      <c r="E3252">
        <v>2169739.56</v>
      </c>
      <c r="F3252">
        <v>0</v>
      </c>
      <c r="G3252">
        <v>0</v>
      </c>
      <c r="H3252" t="e">
        <v>#DIV/0!</v>
      </c>
    </row>
    <row r="3253" spans="1:8" hidden="1" x14ac:dyDescent="0.3">
      <c r="A3253" s="6" t="s">
        <v>1060</v>
      </c>
      <c r="B3253" s="6" t="s">
        <v>4047</v>
      </c>
      <c r="D3253" t="str">
        <f t="shared" si="50"/>
        <v>LAYYAH CCPP</v>
      </c>
      <c r="E3253">
        <v>0</v>
      </c>
      <c r="F3253">
        <v>0</v>
      </c>
      <c r="G3253">
        <v>0</v>
      </c>
      <c r="H3253" t="e">
        <v>#DIV/0!</v>
      </c>
    </row>
    <row r="3254" spans="1:8" hidden="1" x14ac:dyDescent="0.3">
      <c r="A3254" s="6" t="s">
        <v>559</v>
      </c>
      <c r="B3254" s="6" t="s">
        <v>4048</v>
      </c>
      <c r="D3254" t="str">
        <f t="shared" si="50"/>
        <v>Beni Seuf - 358</v>
      </c>
      <c r="E3254">
        <v>4940.63</v>
      </c>
      <c r="F3254">
        <v>0</v>
      </c>
      <c r="G3254">
        <v>0</v>
      </c>
      <c r="H3254" t="e">
        <v>#DIV/0!</v>
      </c>
    </row>
    <row r="3255" spans="1:8" hidden="1" x14ac:dyDescent="0.3">
      <c r="A3255" s="6" t="s">
        <v>651</v>
      </c>
      <c r="B3255" s="6" t="s">
        <v>4049</v>
      </c>
      <c r="D3255" t="str">
        <f t="shared" si="50"/>
        <v>Akhmem - Qena</v>
      </c>
      <c r="E3255">
        <v>0</v>
      </c>
      <c r="F3255">
        <v>0</v>
      </c>
      <c r="G3255">
        <v>0</v>
      </c>
      <c r="H3255" t="e">
        <v>#DIV/0!</v>
      </c>
    </row>
    <row r="3256" spans="1:8" hidden="1" x14ac:dyDescent="0.3">
      <c r="A3256" s="6" t="s">
        <v>4050</v>
      </c>
      <c r="B3256" s="6" t="s">
        <v>4051</v>
      </c>
      <c r="D3256" t="str">
        <f t="shared" si="50"/>
        <v>LP-03-22 IIoT - UIC</v>
      </c>
      <c r="E3256">
        <v>6750</v>
      </c>
      <c r="F3256">
        <v>0</v>
      </c>
      <c r="G3256">
        <v>0</v>
      </c>
      <c r="H3256" t="e">
        <v>#DIV/0!</v>
      </c>
    </row>
    <row r="3257" spans="1:8" hidden="1" x14ac:dyDescent="0.3">
      <c r="A3257" s="6" t="s">
        <v>897</v>
      </c>
      <c r="B3257" s="6" t="s">
        <v>4052</v>
      </c>
      <c r="D3257" t="str">
        <f t="shared" si="50"/>
        <v>Zafranaa - Ras Ghareb</v>
      </c>
      <c r="E3257">
        <v>0</v>
      </c>
      <c r="F3257">
        <v>0</v>
      </c>
      <c r="G3257">
        <v>0</v>
      </c>
      <c r="H3257" t="e">
        <v>#DIV/0!</v>
      </c>
    </row>
    <row r="3258" spans="1:8" hidden="1" x14ac:dyDescent="0.3">
      <c r="A3258" s="6" t="s">
        <v>2529</v>
      </c>
      <c r="B3258" s="6" t="s">
        <v>4053</v>
      </c>
      <c r="D3258" t="str">
        <f t="shared" si="50"/>
        <v>FURJAN  Cable Works</v>
      </c>
      <c r="E3258">
        <v>1227202.49</v>
      </c>
      <c r="F3258">
        <v>0</v>
      </c>
      <c r="G3258">
        <v>0</v>
      </c>
      <c r="H3258" t="e">
        <v>#DIV/0!</v>
      </c>
    </row>
    <row r="3259" spans="1:8" hidden="1" x14ac:dyDescent="0.3">
      <c r="A3259" s="6" t="s">
        <v>897</v>
      </c>
      <c r="B3259" s="6" t="s">
        <v>4054</v>
      </c>
      <c r="D3259" t="str">
        <f t="shared" si="50"/>
        <v>Zafranaa - Ras Ghareb</v>
      </c>
      <c r="E3259">
        <v>50000</v>
      </c>
      <c r="F3259">
        <v>0</v>
      </c>
      <c r="G3259">
        <v>0</v>
      </c>
      <c r="H3259" t="e">
        <v>#DIV/0!</v>
      </c>
    </row>
    <row r="3260" spans="1:8" hidden="1" x14ac:dyDescent="0.3">
      <c r="A3260" s="6" t="s">
        <v>506</v>
      </c>
      <c r="B3260" s="6" t="s">
        <v>4055</v>
      </c>
      <c r="C3260" s="6">
        <v>5</v>
      </c>
      <c r="D3260" t="str">
        <f t="shared" si="50"/>
        <v>New Capital5</v>
      </c>
      <c r="E3260">
        <v>265.33</v>
      </c>
      <c r="F3260">
        <v>0</v>
      </c>
      <c r="G3260">
        <v>0</v>
      </c>
      <c r="H3260" t="e">
        <v>#DIV/0!</v>
      </c>
    </row>
    <row r="3261" spans="1:8" hidden="1" x14ac:dyDescent="0.3">
      <c r="A3261" s="6" t="s">
        <v>2185</v>
      </c>
      <c r="B3261" s="6" t="s">
        <v>4056</v>
      </c>
      <c r="C3261" s="6">
        <v>3</v>
      </c>
      <c r="D3261" t="str">
        <f t="shared" si="50"/>
        <v>Al-Parco3</v>
      </c>
      <c r="E3261">
        <v>0</v>
      </c>
      <c r="F3261">
        <v>0</v>
      </c>
      <c r="G3261">
        <v>0</v>
      </c>
      <c r="H3261" t="e">
        <v>#DIV/0!</v>
      </c>
    </row>
    <row r="3262" spans="1:8" hidden="1" x14ac:dyDescent="0.3">
      <c r="A3262" s="6" t="s">
        <v>475</v>
      </c>
      <c r="B3262" s="6" t="s">
        <v>4057</v>
      </c>
      <c r="D3262" t="str">
        <f t="shared" si="50"/>
        <v>Suez Gulf Substation</v>
      </c>
      <c r="E3262">
        <v>777135.78</v>
      </c>
      <c r="F3262">
        <v>0</v>
      </c>
      <c r="G3262">
        <v>0</v>
      </c>
      <c r="H3262" t="e">
        <v>#DIV/0!</v>
      </c>
    </row>
    <row r="3263" spans="1:8" hidden="1" x14ac:dyDescent="0.3">
      <c r="A3263" s="6" t="s">
        <v>646</v>
      </c>
      <c r="B3263" s="6" t="s">
        <v>4058</v>
      </c>
      <c r="C3263" s="6">
        <v>8</v>
      </c>
      <c r="D3263" t="str">
        <f t="shared" si="50"/>
        <v>Akhmem Assiut8</v>
      </c>
      <c r="E3263">
        <v>0</v>
      </c>
      <c r="F3263">
        <v>0</v>
      </c>
      <c r="G3263">
        <v>0</v>
      </c>
      <c r="H3263" t="e">
        <v>#DIV/0!</v>
      </c>
    </row>
    <row r="3264" spans="1:8" hidden="1" x14ac:dyDescent="0.3">
      <c r="A3264" s="6" t="s">
        <v>646</v>
      </c>
      <c r="B3264" s="6" t="s">
        <v>4059</v>
      </c>
      <c r="C3264" s="6">
        <v>49</v>
      </c>
      <c r="D3264" t="str">
        <f t="shared" si="50"/>
        <v>Akhmem Assiut49</v>
      </c>
      <c r="E3264">
        <v>0</v>
      </c>
      <c r="F3264">
        <v>0</v>
      </c>
      <c r="G3264">
        <v>0</v>
      </c>
      <c r="H3264" t="e">
        <v>#DIV/0!</v>
      </c>
    </row>
    <row r="3265" spans="1:8" hidden="1" x14ac:dyDescent="0.3">
      <c r="A3265" s="6" t="s">
        <v>1953</v>
      </c>
      <c r="B3265" s="6" t="s">
        <v>4060</v>
      </c>
      <c r="C3265" s="6">
        <v>4</v>
      </c>
      <c r="D3265" t="str">
        <f t="shared" si="50"/>
        <v>Ghana Street lighting4</v>
      </c>
      <c r="E3265">
        <v>21465.37</v>
      </c>
      <c r="F3265">
        <v>0</v>
      </c>
      <c r="G3265">
        <v>0</v>
      </c>
      <c r="H3265" t="e">
        <v>#DIV/0!</v>
      </c>
    </row>
    <row r="3266" spans="1:8" hidden="1" x14ac:dyDescent="0.3">
      <c r="A3266" s="6" t="s">
        <v>456</v>
      </c>
      <c r="B3266" s="6" t="s">
        <v>4061</v>
      </c>
      <c r="D3266" t="str">
        <f t="shared" si="50"/>
        <v>Al-Shabab PP Phase II (CP-117)</v>
      </c>
      <c r="E3266">
        <v>203669103.28780001</v>
      </c>
      <c r="F3266">
        <v>0</v>
      </c>
      <c r="G3266">
        <v>0</v>
      </c>
      <c r="H3266" t="e">
        <v>#DIV/0!</v>
      </c>
    </row>
    <row r="3267" spans="1:8" hidden="1" x14ac:dyDescent="0.3">
      <c r="A3267" s="6" t="s">
        <v>4062</v>
      </c>
      <c r="B3267" s="6" t="s">
        <v>4063</v>
      </c>
      <c r="C3267" s="6">
        <v>1</v>
      </c>
      <c r="D3267" t="str">
        <f t="shared" ref="D3267:D3330" si="51">A3267&amp;C3267</f>
        <v>HST Bridge - Arab Contractors1</v>
      </c>
      <c r="E3267">
        <v>684550</v>
      </c>
      <c r="F3267">
        <v>0</v>
      </c>
      <c r="G3267">
        <v>0</v>
      </c>
      <c r="H3267" t="e">
        <v>#DIV/0!</v>
      </c>
    </row>
    <row r="3268" spans="1:8" hidden="1" x14ac:dyDescent="0.3">
      <c r="A3268" s="6" t="s">
        <v>2113</v>
      </c>
      <c r="B3268" s="6" t="s">
        <v>4064</v>
      </c>
      <c r="D3268" t="str">
        <f t="shared" si="51"/>
        <v>U3 &amp; U5</v>
      </c>
      <c r="E3268">
        <v>0</v>
      </c>
      <c r="F3268">
        <v>0</v>
      </c>
      <c r="G3268">
        <v>0</v>
      </c>
      <c r="H3268" t="e">
        <v>#DIV/0!</v>
      </c>
    </row>
    <row r="3269" spans="1:8" hidden="1" x14ac:dyDescent="0.3">
      <c r="A3269" s="6" t="s">
        <v>1477</v>
      </c>
      <c r="B3269" s="6" t="s">
        <v>4065</v>
      </c>
      <c r="C3269" s="6">
        <v>81</v>
      </c>
      <c r="D3269" t="str">
        <f t="shared" si="51"/>
        <v>Lahoon 220/22/2281</v>
      </c>
      <c r="E3269">
        <v>5000</v>
      </c>
      <c r="F3269">
        <v>0</v>
      </c>
      <c r="G3269">
        <v>0</v>
      </c>
      <c r="H3269" t="e">
        <v>#DIV/0!</v>
      </c>
    </row>
    <row r="3270" spans="1:8" hidden="1" x14ac:dyDescent="0.3">
      <c r="A3270" s="6" t="s">
        <v>2474</v>
      </c>
      <c r="B3270" s="6" t="s">
        <v>4066</v>
      </c>
      <c r="D3270" t="str">
        <f t="shared" si="51"/>
        <v>Palm Hill-Infra Str(Elec.Work)</v>
      </c>
      <c r="E3270">
        <v>0</v>
      </c>
      <c r="F3270">
        <v>0</v>
      </c>
      <c r="G3270">
        <v>0</v>
      </c>
      <c r="H3270" t="e">
        <v>#DIV/0!</v>
      </c>
    </row>
    <row r="3271" spans="1:8" hidden="1" x14ac:dyDescent="0.3">
      <c r="A3271" s="6" t="s">
        <v>4067</v>
      </c>
      <c r="B3271" s="6" t="s">
        <v>4068</v>
      </c>
      <c r="C3271" s="6">
        <v>29</v>
      </c>
      <c r="D3271" t="str">
        <f t="shared" si="51"/>
        <v>Zayed Monorail 66/22 KV GIS29</v>
      </c>
      <c r="E3271">
        <v>5000</v>
      </c>
      <c r="F3271">
        <v>0</v>
      </c>
      <c r="G3271">
        <v>0</v>
      </c>
      <c r="H3271" t="e">
        <v>#DIV/0!</v>
      </c>
    </row>
    <row r="3272" spans="1:8" hidden="1" x14ac:dyDescent="0.3">
      <c r="A3272" s="6" t="s">
        <v>4069</v>
      </c>
      <c r="B3272" s="6" t="s">
        <v>4070</v>
      </c>
      <c r="D3272" t="str">
        <f t="shared" si="51"/>
        <v>Closed</v>
      </c>
      <c r="E3272">
        <v>586996.5</v>
      </c>
      <c r="F3272">
        <v>0</v>
      </c>
      <c r="G3272">
        <v>0</v>
      </c>
      <c r="H3272" t="e">
        <v>#DIV/0!</v>
      </c>
    </row>
    <row r="3273" spans="1:8" hidden="1" x14ac:dyDescent="0.3">
      <c r="A3273" s="6" t="s">
        <v>488</v>
      </c>
      <c r="B3273" s="6" t="s">
        <v>4071</v>
      </c>
      <c r="C3273" s="6">
        <v>7</v>
      </c>
      <c r="D3273" t="str">
        <f t="shared" si="51"/>
        <v>Siemens 6x500/220 KV GIS-MOU7</v>
      </c>
      <c r="E3273">
        <v>0</v>
      </c>
      <c r="F3273">
        <v>0</v>
      </c>
      <c r="G3273">
        <v>0</v>
      </c>
      <c r="H3273" t="e">
        <v>#DIV/0!</v>
      </c>
    </row>
    <row r="3274" spans="1:8" hidden="1" x14ac:dyDescent="0.3">
      <c r="A3274" s="6" t="s">
        <v>2122</v>
      </c>
      <c r="B3274" s="6" t="s">
        <v>4072</v>
      </c>
      <c r="C3274" s="6">
        <v>4</v>
      </c>
      <c r="D3274" t="str">
        <f t="shared" si="51"/>
        <v>Business District Hyde Park4</v>
      </c>
      <c r="E3274">
        <v>0</v>
      </c>
      <c r="F3274">
        <v>0</v>
      </c>
      <c r="G3274">
        <v>0</v>
      </c>
      <c r="H3274" t="e">
        <v>#DIV/0!</v>
      </c>
    </row>
    <row r="3275" spans="1:8" hidden="1" x14ac:dyDescent="0.3">
      <c r="A3275" s="6" t="s">
        <v>502</v>
      </c>
      <c r="B3275" s="6" t="s">
        <v>4073</v>
      </c>
      <c r="D3275" t="str">
        <f t="shared" si="51"/>
        <v>Abu Qir PP (CP-118)</v>
      </c>
      <c r="E3275">
        <v>0</v>
      </c>
      <c r="F3275">
        <v>0</v>
      </c>
      <c r="G3275">
        <v>0</v>
      </c>
      <c r="H3275" t="e">
        <v>#DIV/0!</v>
      </c>
    </row>
    <row r="3276" spans="1:8" hidden="1" x14ac:dyDescent="0.3">
      <c r="A3276" s="6" t="s">
        <v>1254</v>
      </c>
      <c r="B3276" s="6" t="s">
        <v>4074</v>
      </c>
      <c r="D3276" t="str">
        <f t="shared" si="51"/>
        <v>Miscellaneous Projects</v>
      </c>
      <c r="E3276">
        <v>-10500</v>
      </c>
      <c r="F3276">
        <v>0</v>
      </c>
      <c r="G3276">
        <v>0</v>
      </c>
      <c r="H3276" t="e">
        <v>#DIV/0!</v>
      </c>
    </row>
    <row r="3277" spans="1:8" hidden="1" x14ac:dyDescent="0.3">
      <c r="A3277" s="6" t="s">
        <v>2457</v>
      </c>
      <c r="B3277" s="6" t="s">
        <v>4075</v>
      </c>
      <c r="D3277" t="str">
        <f t="shared" si="51"/>
        <v>Cairo North PP Rehabilitation</v>
      </c>
      <c r="E3277">
        <v>0</v>
      </c>
      <c r="F3277">
        <v>0</v>
      </c>
      <c r="G3277">
        <v>0</v>
      </c>
      <c r="H3277" t="e">
        <v>#DIV/0!</v>
      </c>
    </row>
    <row r="3278" spans="1:8" hidden="1" x14ac:dyDescent="0.3">
      <c r="A3278" s="6" t="s">
        <v>456</v>
      </c>
      <c r="B3278" s="6" t="s">
        <v>4076</v>
      </c>
      <c r="C3278" s="6">
        <v>19</v>
      </c>
      <c r="D3278" t="str">
        <f t="shared" si="51"/>
        <v>Al-Shabab PP Phase II (CP-117)19</v>
      </c>
      <c r="E3278">
        <v>0</v>
      </c>
      <c r="F3278">
        <v>0</v>
      </c>
      <c r="G3278">
        <v>0</v>
      </c>
      <c r="H3278" t="e">
        <v>#DIV/0!</v>
      </c>
    </row>
    <row r="3279" spans="1:8" hidden="1" x14ac:dyDescent="0.3">
      <c r="A3279" s="6" t="s">
        <v>2601</v>
      </c>
      <c r="B3279" s="6" t="s">
        <v>4077</v>
      </c>
      <c r="C3279" s="6">
        <v>1</v>
      </c>
      <c r="D3279" t="str">
        <f t="shared" si="51"/>
        <v>Egyptian Exchange Building1</v>
      </c>
      <c r="E3279">
        <v>0</v>
      </c>
      <c r="F3279">
        <v>0</v>
      </c>
      <c r="G3279">
        <v>0</v>
      </c>
      <c r="H3279" t="e">
        <v>#DIV/0!</v>
      </c>
    </row>
    <row r="3280" spans="1:8" hidden="1" x14ac:dyDescent="0.3">
      <c r="A3280" s="6" t="s">
        <v>456</v>
      </c>
      <c r="B3280" s="6" t="s">
        <v>4078</v>
      </c>
      <c r="D3280" t="str">
        <f t="shared" si="51"/>
        <v>Al-Shabab PP Phase II (CP-117)</v>
      </c>
      <c r="E3280">
        <v>0</v>
      </c>
      <c r="F3280">
        <v>0</v>
      </c>
      <c r="G3280">
        <v>0</v>
      </c>
      <c r="H3280" t="e">
        <v>#DIV/0!</v>
      </c>
    </row>
    <row r="3281" spans="1:8" hidden="1" x14ac:dyDescent="0.3">
      <c r="A3281" s="6" t="s">
        <v>1093</v>
      </c>
      <c r="B3281" s="6" t="s">
        <v>2483</v>
      </c>
      <c r="C3281" s="6">
        <v>1</v>
      </c>
      <c r="D3281" t="str">
        <f t="shared" si="51"/>
        <v>Celia1</v>
      </c>
      <c r="E3281">
        <v>0</v>
      </c>
      <c r="F3281">
        <v>0</v>
      </c>
      <c r="G3281">
        <v>0</v>
      </c>
      <c r="H3281" t="e">
        <v>#DIV/0!</v>
      </c>
    </row>
    <row r="3282" spans="1:8" hidden="1" x14ac:dyDescent="0.3">
      <c r="A3282" s="6" t="s">
        <v>1792</v>
      </c>
      <c r="B3282" s="6" t="s">
        <v>4079</v>
      </c>
      <c r="C3282" s="6">
        <v>22</v>
      </c>
      <c r="D3282" t="str">
        <f t="shared" si="51"/>
        <v>Get Business Complex22</v>
      </c>
      <c r="E3282">
        <v>1989686.7</v>
      </c>
      <c r="F3282">
        <v>0</v>
      </c>
      <c r="G3282">
        <v>0</v>
      </c>
      <c r="H3282" t="e">
        <v>#DIV/0!</v>
      </c>
    </row>
    <row r="3283" spans="1:8" hidden="1" x14ac:dyDescent="0.3">
      <c r="A3283" s="6" t="s">
        <v>486</v>
      </c>
      <c r="B3283" s="6" t="s">
        <v>4080</v>
      </c>
      <c r="C3283" s="6">
        <v>15</v>
      </c>
      <c r="D3283" t="str">
        <f t="shared" si="51"/>
        <v>Abou El Matameer and Sammanoud15</v>
      </c>
      <c r="E3283">
        <v>0</v>
      </c>
      <c r="F3283">
        <v>0</v>
      </c>
      <c r="G3283">
        <v>0</v>
      </c>
      <c r="H3283" t="e">
        <v>#DIV/0!</v>
      </c>
    </row>
    <row r="3284" spans="1:8" hidden="1" x14ac:dyDescent="0.3">
      <c r="A3284" s="6" t="s">
        <v>456</v>
      </c>
      <c r="B3284" s="6" t="s">
        <v>3096</v>
      </c>
      <c r="D3284" t="str">
        <f t="shared" si="51"/>
        <v>Al-Shabab PP Phase II (CP-117)</v>
      </c>
      <c r="E3284">
        <v>0</v>
      </c>
      <c r="F3284">
        <v>0</v>
      </c>
      <c r="G3284">
        <v>0</v>
      </c>
      <c r="H3284" t="e">
        <v>#DIV/0!</v>
      </c>
    </row>
    <row r="3285" spans="1:8" hidden="1" x14ac:dyDescent="0.3">
      <c r="A3285" s="6" t="s">
        <v>2277</v>
      </c>
      <c r="B3285" s="6" t="s">
        <v>4081</v>
      </c>
      <c r="C3285" s="6">
        <v>5</v>
      </c>
      <c r="D3285" t="str">
        <f t="shared" si="51"/>
        <v>ZED Phase 25</v>
      </c>
      <c r="E3285">
        <v>93654.83</v>
      </c>
      <c r="F3285">
        <v>0</v>
      </c>
      <c r="G3285">
        <v>0</v>
      </c>
      <c r="H3285" t="e">
        <v>#DIV/0!</v>
      </c>
    </row>
    <row r="3286" spans="1:8" hidden="1" x14ac:dyDescent="0.3">
      <c r="A3286" s="6" t="s">
        <v>1692</v>
      </c>
      <c r="B3286" s="6" t="s">
        <v>4082</v>
      </c>
      <c r="D3286" t="str">
        <f t="shared" si="51"/>
        <v>TZ – Offshore E&amp;M Procurement</v>
      </c>
      <c r="E3286">
        <v>274863.23</v>
      </c>
      <c r="F3286">
        <v>0</v>
      </c>
      <c r="G3286">
        <v>0</v>
      </c>
      <c r="H3286" t="e">
        <v>#DIV/0!</v>
      </c>
    </row>
    <row r="3287" spans="1:8" hidden="1" x14ac:dyDescent="0.3">
      <c r="A3287" s="6" t="s">
        <v>500</v>
      </c>
      <c r="B3287" s="6" t="s">
        <v>4083</v>
      </c>
      <c r="C3287" s="6">
        <v>32</v>
      </c>
      <c r="D3287" t="str">
        <f t="shared" si="51"/>
        <v>South Helwan PP (CP-117)32</v>
      </c>
      <c r="E3287">
        <v>0</v>
      </c>
      <c r="F3287">
        <v>10785.57</v>
      </c>
      <c r="G3287">
        <v>0</v>
      </c>
      <c r="H3287">
        <v>10785.57</v>
      </c>
    </row>
    <row r="3288" spans="1:8" hidden="1" x14ac:dyDescent="0.3">
      <c r="A3288" s="6" t="s">
        <v>1200</v>
      </c>
      <c r="B3288" s="6" t="s">
        <v>4084</v>
      </c>
      <c r="C3288" s="6">
        <v>2020</v>
      </c>
      <c r="D3288" t="str">
        <f t="shared" si="51"/>
        <v>marassi inland marina2020</v>
      </c>
      <c r="E3288">
        <v>0</v>
      </c>
      <c r="F3288">
        <v>0</v>
      </c>
      <c r="G3288">
        <v>0</v>
      </c>
      <c r="H3288" t="e">
        <v>#DIV/0!</v>
      </c>
    </row>
    <row r="3289" spans="1:8" hidden="1" x14ac:dyDescent="0.3">
      <c r="A3289" s="6" t="s">
        <v>651</v>
      </c>
      <c r="B3289" s="6" t="s">
        <v>4085</v>
      </c>
      <c r="D3289" t="str">
        <f t="shared" si="51"/>
        <v>Akhmem - Qena</v>
      </c>
      <c r="E3289">
        <v>0</v>
      </c>
      <c r="F3289">
        <v>0</v>
      </c>
      <c r="G3289">
        <v>0</v>
      </c>
      <c r="H3289" t="e">
        <v>#DIV/0!</v>
      </c>
    </row>
    <row r="3290" spans="1:8" hidden="1" x14ac:dyDescent="0.3">
      <c r="A3290" s="6" t="s">
        <v>741</v>
      </c>
      <c r="B3290" s="6" t="s">
        <v>4086</v>
      </c>
      <c r="C3290" s="6">
        <v>210</v>
      </c>
      <c r="D3290" t="str">
        <f t="shared" si="51"/>
        <v>MAYSAN 400/132kV SS210</v>
      </c>
      <c r="E3290">
        <v>0</v>
      </c>
      <c r="F3290">
        <v>0</v>
      </c>
      <c r="G3290">
        <v>0</v>
      </c>
      <c r="H3290" t="e">
        <v>#DIV/0!</v>
      </c>
    </row>
    <row r="3291" spans="1:8" hidden="1" x14ac:dyDescent="0.3">
      <c r="A3291" s="6" t="s">
        <v>722</v>
      </c>
      <c r="B3291" s="6" t="s">
        <v>4087</v>
      </c>
      <c r="D3291" t="str">
        <f t="shared" si="51"/>
        <v>Marsa Matrouh 500KV</v>
      </c>
      <c r="E3291">
        <v>0</v>
      </c>
      <c r="F3291">
        <v>0</v>
      </c>
      <c r="G3291">
        <v>0</v>
      </c>
      <c r="H3291" t="e">
        <v>#DIV/0!</v>
      </c>
    </row>
    <row r="3292" spans="1:8" hidden="1" x14ac:dyDescent="0.3">
      <c r="A3292" s="6" t="s">
        <v>1259</v>
      </c>
      <c r="B3292" s="6" t="s">
        <v>4088</v>
      </c>
      <c r="C3292" s="6">
        <v>11</v>
      </c>
      <c r="D3292" t="str">
        <f t="shared" si="51"/>
        <v>Air Defence College11</v>
      </c>
      <c r="E3292">
        <v>-190510.2</v>
      </c>
      <c r="F3292">
        <v>0</v>
      </c>
      <c r="G3292">
        <v>0</v>
      </c>
      <c r="H3292" t="e">
        <v>#DIV/0!</v>
      </c>
    </row>
    <row r="3293" spans="1:8" hidden="1" x14ac:dyDescent="0.3">
      <c r="A3293" s="6" t="s">
        <v>828</v>
      </c>
      <c r="B3293" s="6" t="s">
        <v>4089</v>
      </c>
      <c r="C3293" s="6">
        <v>27</v>
      </c>
      <c r="D3293" t="str">
        <f t="shared" si="51"/>
        <v>El Boghaz Brigde27</v>
      </c>
      <c r="E3293">
        <v>1276221.8400000001</v>
      </c>
      <c r="F3293">
        <v>0</v>
      </c>
      <c r="G3293">
        <v>0</v>
      </c>
      <c r="H3293" t="e">
        <v>#DIV/0!</v>
      </c>
    </row>
    <row r="3294" spans="1:8" hidden="1" x14ac:dyDescent="0.3">
      <c r="A3294" s="6" t="s">
        <v>458</v>
      </c>
      <c r="B3294" s="6" t="s">
        <v>4090</v>
      </c>
      <c r="D3294" t="str">
        <f t="shared" si="51"/>
        <v>W Dam PP Phase II (CP-117)</v>
      </c>
      <c r="E3294">
        <v>-49628984.479999997</v>
      </c>
      <c r="F3294">
        <v>0</v>
      </c>
      <c r="G3294">
        <v>0</v>
      </c>
      <c r="H3294" t="e">
        <v>#DIV/0!</v>
      </c>
    </row>
    <row r="3295" spans="1:8" hidden="1" x14ac:dyDescent="0.3">
      <c r="A3295" s="6" t="s">
        <v>2045</v>
      </c>
      <c r="B3295" s="6" t="s">
        <v>4091</v>
      </c>
      <c r="D3295" t="str">
        <f t="shared" si="51"/>
        <v>Expansion of Ring Road NRCC</v>
      </c>
      <c r="E3295">
        <v>0</v>
      </c>
      <c r="F3295">
        <v>0</v>
      </c>
      <c r="G3295">
        <v>0</v>
      </c>
      <c r="H3295" t="e">
        <v>#DIV/0!</v>
      </c>
    </row>
    <row r="3296" spans="1:8" hidden="1" x14ac:dyDescent="0.3">
      <c r="A3296" s="6" t="s">
        <v>2271</v>
      </c>
      <c r="B3296" s="6" t="s">
        <v>4092</v>
      </c>
      <c r="C3296" s="6">
        <v>5</v>
      </c>
      <c r="D3296" t="str">
        <f t="shared" si="51"/>
        <v>Central Capital5</v>
      </c>
      <c r="E3296">
        <v>0</v>
      </c>
      <c r="F3296">
        <v>0</v>
      </c>
      <c r="G3296">
        <v>0</v>
      </c>
      <c r="H3296" t="e">
        <v>#DIV/0!</v>
      </c>
    </row>
    <row r="3297" spans="1:8" hidden="1" x14ac:dyDescent="0.3">
      <c r="A3297" s="6" t="s">
        <v>646</v>
      </c>
      <c r="B3297" s="6" t="s">
        <v>4093</v>
      </c>
      <c r="D3297" t="str">
        <f t="shared" si="51"/>
        <v>Akhmem Assiut</v>
      </c>
      <c r="E3297">
        <v>0</v>
      </c>
      <c r="F3297">
        <v>0</v>
      </c>
      <c r="G3297">
        <v>0</v>
      </c>
      <c r="H3297" t="e">
        <v>#DIV/0!</v>
      </c>
    </row>
    <row r="3298" spans="1:8" hidden="1" x14ac:dyDescent="0.3">
      <c r="A3298" s="6" t="s">
        <v>1953</v>
      </c>
      <c r="B3298" s="6" t="s">
        <v>4094</v>
      </c>
      <c r="C3298" s="6">
        <v>5</v>
      </c>
      <c r="D3298" t="str">
        <f t="shared" si="51"/>
        <v>Ghana Street lighting5</v>
      </c>
      <c r="E3298">
        <v>0</v>
      </c>
      <c r="F3298">
        <v>0</v>
      </c>
      <c r="G3298">
        <v>0</v>
      </c>
      <c r="H3298" t="e">
        <v>#DIV/0!</v>
      </c>
    </row>
    <row r="3299" spans="1:8" hidden="1" x14ac:dyDescent="0.3">
      <c r="A3299" s="6" t="s">
        <v>847</v>
      </c>
      <c r="B3299" s="6" t="s">
        <v>2518</v>
      </c>
      <c r="D3299" t="str">
        <f t="shared" si="51"/>
        <v>AWEER POWER STATION 'H' Phase</v>
      </c>
      <c r="E3299">
        <v>0</v>
      </c>
      <c r="F3299">
        <v>0</v>
      </c>
      <c r="G3299">
        <v>0</v>
      </c>
      <c r="H3299" t="e">
        <v>#DIV/0!</v>
      </c>
    </row>
    <row r="3300" spans="1:8" hidden="1" x14ac:dyDescent="0.3">
      <c r="A3300" s="6" t="s">
        <v>500</v>
      </c>
      <c r="B3300" s="6" t="s">
        <v>4095</v>
      </c>
      <c r="D3300" t="str">
        <f t="shared" si="51"/>
        <v>South Helwan PP (CP-117)</v>
      </c>
      <c r="E3300">
        <v>0</v>
      </c>
      <c r="F3300">
        <v>0</v>
      </c>
      <c r="G3300">
        <v>0</v>
      </c>
      <c r="H3300" t="e">
        <v>#DIV/0!</v>
      </c>
    </row>
    <row r="3301" spans="1:8" hidden="1" x14ac:dyDescent="0.3">
      <c r="A3301" s="6" t="s">
        <v>1278</v>
      </c>
      <c r="B3301" s="6" t="s">
        <v>4096</v>
      </c>
      <c r="D3301" t="str">
        <f t="shared" si="51"/>
        <v>LAYAN Substation</v>
      </c>
      <c r="E3301">
        <v>0</v>
      </c>
      <c r="F3301">
        <v>0</v>
      </c>
      <c r="G3301">
        <v>0</v>
      </c>
      <c r="H3301" t="e">
        <v>#DIV/0!</v>
      </c>
    </row>
    <row r="3302" spans="1:8" hidden="1" x14ac:dyDescent="0.3">
      <c r="A3302" s="6" t="s">
        <v>1194</v>
      </c>
      <c r="B3302" s="6" t="s">
        <v>4097</v>
      </c>
      <c r="C3302" s="6">
        <v>5</v>
      </c>
      <c r="D3302" t="str">
        <f t="shared" si="51"/>
        <v>Wadi El Natroun5</v>
      </c>
      <c r="E3302">
        <v>745809</v>
      </c>
      <c r="F3302">
        <v>0</v>
      </c>
      <c r="G3302">
        <v>0</v>
      </c>
      <c r="H3302" t="e">
        <v>#DIV/0!</v>
      </c>
    </row>
    <row r="3303" spans="1:8" hidden="1" x14ac:dyDescent="0.3">
      <c r="A3303" s="6" t="s">
        <v>2113</v>
      </c>
      <c r="B3303" s="6" t="s">
        <v>4098</v>
      </c>
      <c r="D3303" t="str">
        <f t="shared" si="51"/>
        <v>U3 &amp; U5</v>
      </c>
      <c r="E3303">
        <v>0</v>
      </c>
      <c r="F3303">
        <v>0</v>
      </c>
      <c r="G3303">
        <v>0</v>
      </c>
      <c r="H3303" t="e">
        <v>#DIV/0!</v>
      </c>
    </row>
    <row r="3304" spans="1:8" hidden="1" x14ac:dyDescent="0.3">
      <c r="A3304" s="6" t="s">
        <v>458</v>
      </c>
      <c r="B3304" s="6" t="s">
        <v>4099</v>
      </c>
      <c r="D3304" t="str">
        <f t="shared" si="51"/>
        <v>W Dam PP Phase II (CP-117)</v>
      </c>
      <c r="E3304">
        <v>0</v>
      </c>
      <c r="F3304">
        <v>0</v>
      </c>
      <c r="G3304">
        <v>0</v>
      </c>
      <c r="H3304" t="e">
        <v>#DIV/0!</v>
      </c>
    </row>
    <row r="3305" spans="1:8" hidden="1" x14ac:dyDescent="0.3">
      <c r="A3305" s="6" t="s">
        <v>651</v>
      </c>
      <c r="B3305" s="6" t="s">
        <v>4100</v>
      </c>
      <c r="C3305" s="6">
        <v>24</v>
      </c>
      <c r="D3305" t="str">
        <f t="shared" si="51"/>
        <v>Akhmem - Qena24</v>
      </c>
      <c r="E3305">
        <v>588.61</v>
      </c>
      <c r="F3305">
        <v>0</v>
      </c>
      <c r="G3305">
        <v>0</v>
      </c>
      <c r="H3305" t="e">
        <v>#DIV/0!</v>
      </c>
    </row>
    <row r="3306" spans="1:8" hidden="1" x14ac:dyDescent="0.3">
      <c r="A3306" s="6" t="s">
        <v>458</v>
      </c>
      <c r="B3306" s="6" t="s">
        <v>4101</v>
      </c>
      <c r="C3306" s="6">
        <v>5</v>
      </c>
      <c r="D3306" t="str">
        <f t="shared" si="51"/>
        <v>W Dam PP Phase II (CP-117)5</v>
      </c>
      <c r="E3306">
        <v>0</v>
      </c>
      <c r="F3306">
        <v>0</v>
      </c>
      <c r="G3306">
        <v>0</v>
      </c>
      <c r="H3306" t="e">
        <v>#DIV/0!</v>
      </c>
    </row>
    <row r="3307" spans="1:8" hidden="1" x14ac:dyDescent="0.3">
      <c r="A3307" s="6" t="s">
        <v>456</v>
      </c>
      <c r="B3307" s="6" t="s">
        <v>4102</v>
      </c>
      <c r="D3307" t="str">
        <f t="shared" si="51"/>
        <v>Al-Shabab PP Phase II (CP-117)</v>
      </c>
      <c r="E3307">
        <v>978219.92379999999</v>
      </c>
      <c r="F3307">
        <v>0</v>
      </c>
      <c r="G3307">
        <v>0</v>
      </c>
      <c r="H3307" t="e">
        <v>#DIV/0!</v>
      </c>
    </row>
    <row r="3308" spans="1:8" hidden="1" x14ac:dyDescent="0.3">
      <c r="A3308" s="6" t="s">
        <v>456</v>
      </c>
      <c r="B3308" s="6" t="s">
        <v>4103</v>
      </c>
      <c r="D3308" t="str">
        <f t="shared" si="51"/>
        <v>Al-Shabab PP Phase II (CP-117)</v>
      </c>
      <c r="E3308">
        <v>362995.38099999999</v>
      </c>
      <c r="F3308">
        <v>0</v>
      </c>
      <c r="G3308">
        <v>0</v>
      </c>
      <c r="H3308" t="e">
        <v>#DIV/0!</v>
      </c>
    </row>
    <row r="3309" spans="1:8" hidden="1" x14ac:dyDescent="0.3">
      <c r="A3309" s="6" t="s">
        <v>3629</v>
      </c>
      <c r="B3309" s="6" t="s">
        <v>4104</v>
      </c>
      <c r="D3309" t="str">
        <f t="shared" si="51"/>
        <v>Racecores 3092-15 132KV A</v>
      </c>
      <c r="E3309">
        <v>0</v>
      </c>
      <c r="F3309">
        <v>0</v>
      </c>
      <c r="G3309">
        <v>0</v>
      </c>
      <c r="H3309" t="e">
        <v>#DIV/0!</v>
      </c>
    </row>
    <row r="3310" spans="1:8" hidden="1" x14ac:dyDescent="0.3">
      <c r="A3310" s="6" t="s">
        <v>895</v>
      </c>
      <c r="B3310" s="6" t="s">
        <v>4105</v>
      </c>
      <c r="D3310" t="str">
        <f t="shared" si="51"/>
        <v>Manshiet Nasser Substation</v>
      </c>
      <c r="E3310">
        <v>0</v>
      </c>
      <c r="F3310">
        <v>0</v>
      </c>
      <c r="G3310">
        <v>0</v>
      </c>
      <c r="H3310" t="e">
        <v>#DIV/0!</v>
      </c>
    </row>
    <row r="3311" spans="1:8" hidden="1" x14ac:dyDescent="0.3">
      <c r="A3311" s="6" t="s">
        <v>1743</v>
      </c>
      <c r="B3311" s="6" t="s">
        <v>4106</v>
      </c>
      <c r="C3311" s="6">
        <v>4</v>
      </c>
      <c r="D3311" t="str">
        <f t="shared" si="51"/>
        <v>Al-Ula Towers4</v>
      </c>
      <c r="E3311">
        <v>0</v>
      </c>
      <c r="F3311">
        <v>0</v>
      </c>
      <c r="G3311">
        <v>0</v>
      </c>
      <c r="H3311" t="e">
        <v>#DIV/0!</v>
      </c>
    </row>
    <row r="3312" spans="1:8" hidden="1" x14ac:dyDescent="0.3">
      <c r="A3312" s="6" t="s">
        <v>458</v>
      </c>
      <c r="B3312" s="6" t="s">
        <v>4107</v>
      </c>
      <c r="C3312" s="6">
        <v>15</v>
      </c>
      <c r="D3312" t="str">
        <f t="shared" si="51"/>
        <v>W Dam PP Phase II (CP-117)15</v>
      </c>
      <c r="E3312">
        <v>0</v>
      </c>
      <c r="F3312">
        <v>0</v>
      </c>
      <c r="G3312">
        <v>0</v>
      </c>
      <c r="H3312" t="e">
        <v>#DIV/0!</v>
      </c>
    </row>
    <row r="3313" spans="1:8" hidden="1" x14ac:dyDescent="0.3">
      <c r="A3313" s="6" t="s">
        <v>1021</v>
      </c>
      <c r="B3313" s="6" t="s">
        <v>4108</v>
      </c>
      <c r="C3313" s="6">
        <v>2020</v>
      </c>
      <c r="D3313" t="str">
        <f t="shared" si="51"/>
        <v xml:space="preserve"> Road El Farag Axis2020</v>
      </c>
      <c r="E3313">
        <v>0</v>
      </c>
      <c r="F3313">
        <v>0</v>
      </c>
      <c r="G3313">
        <v>0</v>
      </c>
      <c r="H3313" t="e">
        <v>#DIV/0!</v>
      </c>
    </row>
    <row r="3314" spans="1:8" hidden="1" x14ac:dyDescent="0.3">
      <c r="A3314" s="6" t="s">
        <v>514</v>
      </c>
      <c r="B3314" s="6" t="s">
        <v>4109</v>
      </c>
      <c r="D3314" t="str">
        <f t="shared" si="51"/>
        <v>Beni-Suef Power Plant EPC</v>
      </c>
      <c r="E3314">
        <v>0</v>
      </c>
      <c r="F3314">
        <v>0</v>
      </c>
      <c r="G3314">
        <v>0</v>
      </c>
      <c r="H3314" t="e">
        <v>#DIV/0!</v>
      </c>
    </row>
    <row r="3315" spans="1:8" hidden="1" x14ac:dyDescent="0.3">
      <c r="A3315" s="6" t="s">
        <v>1792</v>
      </c>
      <c r="B3315" s="6" t="s">
        <v>4110</v>
      </c>
      <c r="C3315" s="6">
        <v>24</v>
      </c>
      <c r="D3315" t="str">
        <f t="shared" si="51"/>
        <v>Get Business Complex24</v>
      </c>
      <c r="E3315">
        <v>240090.71</v>
      </c>
      <c r="F3315">
        <v>0</v>
      </c>
      <c r="G3315">
        <v>0</v>
      </c>
      <c r="H3315" t="e">
        <v>#DIV/0!</v>
      </c>
    </row>
    <row r="3316" spans="1:8" hidden="1" x14ac:dyDescent="0.3">
      <c r="A3316" s="6" t="s">
        <v>651</v>
      </c>
      <c r="B3316" s="6" t="s">
        <v>4111</v>
      </c>
      <c r="C3316" s="6">
        <v>10</v>
      </c>
      <c r="D3316" t="str">
        <f t="shared" si="51"/>
        <v>Akhmem - Qena10</v>
      </c>
      <c r="E3316">
        <v>0</v>
      </c>
      <c r="F3316">
        <v>0</v>
      </c>
      <c r="G3316">
        <v>0</v>
      </c>
      <c r="H3316" t="e">
        <v>#DIV/0!</v>
      </c>
    </row>
    <row r="3317" spans="1:8" hidden="1" x14ac:dyDescent="0.3">
      <c r="A3317" s="6" t="s">
        <v>458</v>
      </c>
      <c r="B3317" s="6" t="s">
        <v>4112</v>
      </c>
      <c r="D3317" t="str">
        <f t="shared" si="51"/>
        <v>W Dam PP Phase II (CP-117)</v>
      </c>
      <c r="E3317">
        <v>0</v>
      </c>
      <c r="F3317">
        <v>0</v>
      </c>
      <c r="G3317">
        <v>0</v>
      </c>
      <c r="H3317" t="e">
        <v>#DIV/0!</v>
      </c>
    </row>
    <row r="3318" spans="1:8" hidden="1" x14ac:dyDescent="0.3">
      <c r="A3318" s="6" t="s">
        <v>1738</v>
      </c>
      <c r="B3318" s="6" t="s">
        <v>4113</v>
      </c>
      <c r="C3318" s="6">
        <v>42</v>
      </c>
      <c r="D3318" t="str">
        <f t="shared" si="51"/>
        <v>ENR-Signaling Inst.42</v>
      </c>
      <c r="E3318">
        <v>5000</v>
      </c>
      <c r="F3318">
        <v>0</v>
      </c>
      <c r="G3318">
        <v>0</v>
      </c>
      <c r="H3318" t="e">
        <v>#DIV/0!</v>
      </c>
    </row>
    <row r="3319" spans="1:8" hidden="1" x14ac:dyDescent="0.3">
      <c r="A3319" s="6" t="s">
        <v>1743</v>
      </c>
      <c r="B3319" s="6" t="s">
        <v>4114</v>
      </c>
      <c r="C3319" s="6">
        <v>4</v>
      </c>
      <c r="D3319" t="str">
        <f t="shared" si="51"/>
        <v>Al-Ula Towers4</v>
      </c>
      <c r="E3319">
        <v>0</v>
      </c>
      <c r="F3319">
        <v>0</v>
      </c>
      <c r="G3319">
        <v>0</v>
      </c>
      <c r="H3319" t="e">
        <v>#DIV/0!</v>
      </c>
    </row>
    <row r="3320" spans="1:8" hidden="1" x14ac:dyDescent="0.3">
      <c r="A3320" s="6" t="s">
        <v>1953</v>
      </c>
      <c r="B3320" s="6" t="s">
        <v>4115</v>
      </c>
      <c r="C3320" s="6">
        <v>2</v>
      </c>
      <c r="D3320" t="str">
        <f t="shared" si="51"/>
        <v>Ghana Street lighting2</v>
      </c>
      <c r="E3320">
        <v>20145.78</v>
      </c>
      <c r="F3320">
        <v>0</v>
      </c>
      <c r="G3320">
        <v>0</v>
      </c>
      <c r="H3320" t="e">
        <v>#DIV/0!</v>
      </c>
    </row>
    <row r="3321" spans="1:8" hidden="1" x14ac:dyDescent="0.3">
      <c r="A3321" s="6" t="s">
        <v>2612</v>
      </c>
      <c r="B3321" s="6" t="s">
        <v>4116</v>
      </c>
      <c r="D3321" t="str">
        <f t="shared" si="51"/>
        <v>Containment Data Center-</v>
      </c>
      <c r="E3321">
        <v>0</v>
      </c>
      <c r="F3321">
        <v>0</v>
      </c>
      <c r="G3321">
        <v>0</v>
      </c>
      <c r="H3321" t="e">
        <v>#DIV/0!</v>
      </c>
    </row>
    <row r="3322" spans="1:8" hidden="1" x14ac:dyDescent="0.3">
      <c r="A3322" s="6" t="s">
        <v>1766</v>
      </c>
      <c r="B3322" s="6" t="s">
        <v>4117</v>
      </c>
      <c r="D3322" t="str">
        <f t="shared" si="51"/>
        <v>Governmental Campus-N2</v>
      </c>
      <c r="E3322">
        <v>460454.41</v>
      </c>
      <c r="F3322">
        <v>0</v>
      </c>
      <c r="G3322">
        <v>0</v>
      </c>
      <c r="H3322" t="e">
        <v>#DIV/0!</v>
      </c>
    </row>
    <row r="3323" spans="1:8" hidden="1" x14ac:dyDescent="0.3">
      <c r="A3323" s="6" t="s">
        <v>2697</v>
      </c>
      <c r="B3323" s="6" t="s">
        <v>4118</v>
      </c>
      <c r="D3323" t="str">
        <f t="shared" si="51"/>
        <v>Strining Lot A- Elegect</v>
      </c>
      <c r="E3323">
        <v>0</v>
      </c>
      <c r="F3323">
        <v>0</v>
      </c>
      <c r="G3323">
        <v>0</v>
      </c>
      <c r="H3323" t="e">
        <v>#DIV/0!</v>
      </c>
    </row>
    <row r="3324" spans="1:8" hidden="1" x14ac:dyDescent="0.3">
      <c r="A3324" s="6" t="s">
        <v>1694</v>
      </c>
      <c r="B3324" s="6" t="s">
        <v>4119</v>
      </c>
      <c r="C3324" s="6">
        <v>33</v>
      </c>
      <c r="D3324" t="str">
        <f t="shared" si="51"/>
        <v>P.I.Parks - Plot 1033</v>
      </c>
      <c r="E3324">
        <v>5000</v>
      </c>
      <c r="F3324">
        <v>0</v>
      </c>
      <c r="G3324">
        <v>0</v>
      </c>
      <c r="H3324" t="e">
        <v>#DIV/0!</v>
      </c>
    </row>
    <row r="3325" spans="1:8" hidden="1" x14ac:dyDescent="0.3">
      <c r="A3325" s="6" t="s">
        <v>567</v>
      </c>
      <c r="B3325" s="6" t="s">
        <v>4120</v>
      </c>
      <c r="D3325" t="str">
        <f t="shared" si="51"/>
        <v>Kayan 3 New Cairo Capital City</v>
      </c>
      <c r="E3325">
        <v>0</v>
      </c>
      <c r="F3325">
        <v>0</v>
      </c>
      <c r="G3325">
        <v>0</v>
      </c>
      <c r="H3325" t="e">
        <v>#DIV/0!</v>
      </c>
    </row>
    <row r="3326" spans="1:8" hidden="1" x14ac:dyDescent="0.3">
      <c r="A3326" s="6" t="s">
        <v>484</v>
      </c>
      <c r="B3326" s="6" t="s">
        <v>4121</v>
      </c>
      <c r="C3326" s="6">
        <v>4</v>
      </c>
      <c r="D3326" t="str">
        <f t="shared" si="51"/>
        <v>Pyramids Industrial P - East4</v>
      </c>
      <c r="E3326">
        <v>0</v>
      </c>
      <c r="F3326">
        <v>0</v>
      </c>
      <c r="G3326">
        <v>0</v>
      </c>
      <c r="H3326" t="e">
        <v>#DIV/0!</v>
      </c>
    </row>
    <row r="3327" spans="1:8" hidden="1" x14ac:dyDescent="0.3">
      <c r="A3327" s="6" t="s">
        <v>458</v>
      </c>
      <c r="B3327" s="6" t="s">
        <v>4122</v>
      </c>
      <c r="D3327" t="str">
        <f t="shared" si="51"/>
        <v>W Dam PP Phase II (CP-117)</v>
      </c>
      <c r="E3327">
        <v>1188435.9047999999</v>
      </c>
      <c r="F3327">
        <v>0</v>
      </c>
      <c r="G3327">
        <v>0</v>
      </c>
      <c r="H3327" t="e">
        <v>#DIV/0!</v>
      </c>
    </row>
    <row r="3328" spans="1:8" hidden="1" x14ac:dyDescent="0.3">
      <c r="A3328" s="6" t="s">
        <v>475</v>
      </c>
      <c r="B3328" s="6" t="s">
        <v>4123</v>
      </c>
      <c r="D3328" t="str">
        <f t="shared" si="51"/>
        <v>Suez Gulf Substation</v>
      </c>
      <c r="E3328">
        <v>371737.59999999998</v>
      </c>
      <c r="F3328">
        <v>0</v>
      </c>
      <c r="G3328">
        <v>0</v>
      </c>
      <c r="H3328" t="e">
        <v>#DIV/0!</v>
      </c>
    </row>
    <row r="3329" spans="1:8" hidden="1" x14ac:dyDescent="0.3">
      <c r="A3329" s="6" t="s">
        <v>982</v>
      </c>
      <c r="B3329" s="6" t="s">
        <v>4124</v>
      </c>
      <c r="C3329" s="6">
        <v>6</v>
      </c>
      <c r="D3329" t="str">
        <f t="shared" si="51"/>
        <v>Canal Sugar S/s6</v>
      </c>
      <c r="E3329">
        <v>1443919.39</v>
      </c>
      <c r="F3329">
        <v>0</v>
      </c>
      <c r="G3329">
        <v>0</v>
      </c>
      <c r="H3329" t="e">
        <v>#DIV/0!</v>
      </c>
    </row>
    <row r="3330" spans="1:8" hidden="1" x14ac:dyDescent="0.3">
      <c r="A3330" s="6" t="s">
        <v>741</v>
      </c>
      <c r="B3330" s="6" t="s">
        <v>4125</v>
      </c>
      <c r="D3330" t="str">
        <f t="shared" si="51"/>
        <v>MAYSAN 400/132kV SS</v>
      </c>
      <c r="E3330">
        <v>-4798431.6100000003</v>
      </c>
      <c r="F3330">
        <v>0</v>
      </c>
      <c r="G3330">
        <v>0</v>
      </c>
      <c r="H3330" t="e">
        <v>#DIV/0!</v>
      </c>
    </row>
    <row r="3331" spans="1:8" hidden="1" x14ac:dyDescent="0.3">
      <c r="A3331" s="6" t="s">
        <v>1122</v>
      </c>
      <c r="B3331" s="6" t="s">
        <v>4126</v>
      </c>
      <c r="C3331" s="6">
        <v>13</v>
      </c>
      <c r="D3331" t="str">
        <f t="shared" ref="D3331:D3394" si="52">A3331&amp;C3331</f>
        <v>El Katameya Mall13</v>
      </c>
      <c r="E3331">
        <v>0</v>
      </c>
      <c r="F3331">
        <v>0</v>
      </c>
      <c r="G3331">
        <v>0</v>
      </c>
      <c r="H3331" t="e">
        <v>#DIV/0!</v>
      </c>
    </row>
    <row r="3332" spans="1:8" hidden="1" x14ac:dyDescent="0.3">
      <c r="A3332" s="6" t="s">
        <v>475</v>
      </c>
      <c r="B3332" s="6" t="s">
        <v>4127</v>
      </c>
      <c r="D3332" t="str">
        <f t="shared" si="52"/>
        <v>Suez Gulf Substation</v>
      </c>
      <c r="E3332">
        <v>90935.77</v>
      </c>
      <c r="F3332">
        <v>0</v>
      </c>
      <c r="G3332">
        <v>0</v>
      </c>
      <c r="H3332" t="e">
        <v>#DIV/0!</v>
      </c>
    </row>
    <row r="3333" spans="1:8" hidden="1" x14ac:dyDescent="0.3">
      <c r="A3333" s="6" t="s">
        <v>1953</v>
      </c>
      <c r="B3333" s="6" t="s">
        <v>4128</v>
      </c>
      <c r="C3333" s="6">
        <v>2</v>
      </c>
      <c r="D3333" t="str">
        <f t="shared" si="52"/>
        <v>Ghana Street lighting2</v>
      </c>
      <c r="E3333">
        <v>0</v>
      </c>
      <c r="F3333">
        <v>0</v>
      </c>
      <c r="G3333">
        <v>0</v>
      </c>
      <c r="H3333" t="e">
        <v>#DIV/0!</v>
      </c>
    </row>
    <row r="3334" spans="1:8" hidden="1" x14ac:dyDescent="0.3">
      <c r="A3334" s="6" t="s">
        <v>567</v>
      </c>
      <c r="B3334" s="6" t="s">
        <v>4129</v>
      </c>
      <c r="D3334" t="str">
        <f t="shared" si="52"/>
        <v>Kayan 3 New Cairo Capital City</v>
      </c>
      <c r="E3334">
        <v>0</v>
      </c>
      <c r="F3334">
        <v>0</v>
      </c>
      <c r="G3334">
        <v>0</v>
      </c>
      <c r="H3334" t="e">
        <v>#DIV/0!</v>
      </c>
    </row>
    <row r="3335" spans="1:8" hidden="1" x14ac:dyDescent="0.3">
      <c r="A3335" s="6" t="s">
        <v>1841</v>
      </c>
      <c r="B3335" s="6" t="s">
        <v>4130</v>
      </c>
      <c r="D3335" t="str">
        <f t="shared" si="52"/>
        <v>Egyptian Exchange building</v>
      </c>
      <c r="E3335">
        <v>474028.93</v>
      </c>
      <c r="F3335">
        <v>0</v>
      </c>
      <c r="G3335">
        <v>0</v>
      </c>
      <c r="H3335" t="e">
        <v>#DIV/0!</v>
      </c>
    </row>
    <row r="3336" spans="1:8" hidden="1" x14ac:dyDescent="0.3">
      <c r="A3336" s="6" t="s">
        <v>458</v>
      </c>
      <c r="B3336" s="6" t="s">
        <v>4131</v>
      </c>
      <c r="D3336" t="str">
        <f t="shared" si="52"/>
        <v>W Dam PP Phase II (CP-117)</v>
      </c>
      <c r="E3336">
        <v>0</v>
      </c>
      <c r="F3336">
        <v>0</v>
      </c>
      <c r="G3336">
        <v>0</v>
      </c>
      <c r="H3336" t="e">
        <v>#DIV/0!</v>
      </c>
    </row>
    <row r="3337" spans="1:8" hidden="1" x14ac:dyDescent="0.3">
      <c r="A3337" s="6" t="s">
        <v>366</v>
      </c>
      <c r="B3337" s="6" t="s">
        <v>4132</v>
      </c>
      <c r="C3337" s="6">
        <v>4</v>
      </c>
      <c r="D3337" t="str">
        <f t="shared" si="52"/>
        <v>MOC HQ at Diriyah4</v>
      </c>
      <c r="E3337">
        <v>16246137.77</v>
      </c>
      <c r="F3337">
        <v>0</v>
      </c>
      <c r="G3337">
        <v>0</v>
      </c>
      <c r="H3337">
        <v>23353823.039999999</v>
      </c>
    </row>
    <row r="3338" spans="1:8" hidden="1" x14ac:dyDescent="0.3">
      <c r="A3338" s="6" t="s">
        <v>1259</v>
      </c>
      <c r="B3338" s="6" t="s">
        <v>4133</v>
      </c>
      <c r="C3338" s="6">
        <v>26</v>
      </c>
      <c r="D3338" t="str">
        <f t="shared" si="52"/>
        <v>Air Defence College26</v>
      </c>
      <c r="E3338">
        <v>4159.68</v>
      </c>
      <c r="F3338">
        <v>0</v>
      </c>
      <c r="G3338">
        <v>0</v>
      </c>
      <c r="H3338">
        <v>4159.68</v>
      </c>
    </row>
    <row r="3339" spans="1:8" hidden="1" x14ac:dyDescent="0.3">
      <c r="A3339" s="6" t="s">
        <v>2387</v>
      </c>
      <c r="B3339" s="6" t="s">
        <v>4134</v>
      </c>
      <c r="C3339" s="6">
        <v>2</v>
      </c>
      <c r="D3339" t="str">
        <f t="shared" si="52"/>
        <v>Open Channel 22</v>
      </c>
      <c r="E3339">
        <v>2440060</v>
      </c>
      <c r="F3339">
        <v>0</v>
      </c>
      <c r="G3339">
        <v>0</v>
      </c>
      <c r="H3339">
        <v>2440060</v>
      </c>
    </row>
    <row r="3340" spans="1:8" hidden="1" x14ac:dyDescent="0.3">
      <c r="A3340" s="6" t="s">
        <v>2085</v>
      </c>
      <c r="B3340" s="6" t="s">
        <v>4135</v>
      </c>
      <c r="D3340" t="str">
        <f t="shared" si="52"/>
        <v>MAF HQ Renovation</v>
      </c>
      <c r="E3340">
        <v>80510.399999999994</v>
      </c>
      <c r="F3340">
        <v>0</v>
      </c>
      <c r="G3340">
        <v>0</v>
      </c>
      <c r="H3340">
        <v>95553.717000000004</v>
      </c>
    </row>
    <row r="3341" spans="1:8" hidden="1" x14ac:dyDescent="0.3">
      <c r="A3341" s="6" t="s">
        <v>2590</v>
      </c>
      <c r="B3341" s="6" t="s">
        <v>4136</v>
      </c>
      <c r="C3341" s="6">
        <v>1</v>
      </c>
      <c r="D3341" t="str">
        <f t="shared" si="52"/>
        <v>Residence 8 ( S05 )1</v>
      </c>
      <c r="E3341">
        <v>69311.350000000006</v>
      </c>
      <c r="F3341">
        <v>0</v>
      </c>
      <c r="G3341">
        <v>0</v>
      </c>
      <c r="H3341">
        <v>69311.350000000006</v>
      </c>
    </row>
    <row r="3342" spans="1:8" hidden="1" x14ac:dyDescent="0.3">
      <c r="A3342" s="6" t="s">
        <v>4137</v>
      </c>
      <c r="B3342" s="6" t="s">
        <v>4138</v>
      </c>
      <c r="C3342" s="6">
        <v>1</v>
      </c>
      <c r="D3342" t="str">
        <f t="shared" si="52"/>
        <v>TOSHKA MADKOUR1</v>
      </c>
      <c r="E3342">
        <v>1127761.2</v>
      </c>
      <c r="F3342">
        <v>0</v>
      </c>
      <c r="G3342">
        <v>0</v>
      </c>
      <c r="H3342">
        <v>1127761.2</v>
      </c>
    </row>
    <row r="3343" spans="1:8" hidden="1" x14ac:dyDescent="0.3">
      <c r="A3343" s="6" t="s">
        <v>401</v>
      </c>
      <c r="B3343" s="6" t="s">
        <v>4139</v>
      </c>
      <c r="C3343" s="6">
        <v>1</v>
      </c>
      <c r="D3343" t="str">
        <f t="shared" si="52"/>
        <v>Port Said Port Silos1</v>
      </c>
      <c r="E3343">
        <v>5539353.2300000004</v>
      </c>
      <c r="F3343">
        <v>0</v>
      </c>
      <c r="G3343">
        <v>0</v>
      </c>
      <c r="H3343">
        <v>5539353.2300000004</v>
      </c>
    </row>
    <row r="3344" spans="1:8" hidden="1" x14ac:dyDescent="0.3">
      <c r="A3344" s="6" t="s">
        <v>2246</v>
      </c>
      <c r="B3344" s="6" t="s">
        <v>4140</v>
      </c>
      <c r="C3344" s="6">
        <v>5</v>
      </c>
      <c r="D3344" t="str">
        <f t="shared" si="52"/>
        <v>Ain Sokhna Bridge5</v>
      </c>
      <c r="E3344">
        <v>333124.5</v>
      </c>
      <c r="F3344">
        <v>0</v>
      </c>
      <c r="G3344">
        <v>0</v>
      </c>
      <c r="H3344">
        <v>333124.5</v>
      </c>
    </row>
    <row r="3345" spans="1:8" hidden="1" x14ac:dyDescent="0.3">
      <c r="A3345" s="6" t="s">
        <v>2318</v>
      </c>
      <c r="B3345" s="6" t="s">
        <v>4141</v>
      </c>
      <c r="C3345" s="6">
        <v>1</v>
      </c>
      <c r="D3345" t="str">
        <f t="shared" si="52"/>
        <v>Open Channal1</v>
      </c>
      <c r="E3345">
        <v>294368.26</v>
      </c>
      <c r="F3345">
        <v>0</v>
      </c>
      <c r="G3345">
        <v>0</v>
      </c>
      <c r="H3345">
        <v>294368.26</v>
      </c>
    </row>
    <row r="3346" spans="1:8" hidden="1" x14ac:dyDescent="0.3">
      <c r="A3346" s="6" t="s">
        <v>295</v>
      </c>
      <c r="B3346" s="6" t="s">
        <v>4142</v>
      </c>
      <c r="C3346" s="6">
        <v>20</v>
      </c>
      <c r="D3346" t="str">
        <f t="shared" si="52"/>
        <v>Waldorf Astoria Cairo20</v>
      </c>
      <c r="E3346">
        <v>3956218.97</v>
      </c>
      <c r="F3346">
        <v>0</v>
      </c>
      <c r="G3346">
        <v>0</v>
      </c>
      <c r="H3346">
        <v>4154029.9185000001</v>
      </c>
    </row>
    <row r="3347" spans="1:8" hidden="1" x14ac:dyDescent="0.3">
      <c r="A3347" s="6" t="s">
        <v>3868</v>
      </c>
      <c r="B3347" s="6" t="s">
        <v>4143</v>
      </c>
      <c r="C3347" s="6">
        <v>2</v>
      </c>
      <c r="D3347" t="str">
        <f t="shared" si="52"/>
        <v>EL Sewedy University Tec.2</v>
      </c>
      <c r="E3347">
        <v>140678.39999999999</v>
      </c>
      <c r="F3347">
        <v>0</v>
      </c>
      <c r="G3347">
        <v>0</v>
      </c>
      <c r="H3347">
        <v>140678.39999999999</v>
      </c>
    </row>
    <row r="3348" spans="1:8" hidden="1" x14ac:dyDescent="0.3">
      <c r="A3348" s="6" t="s">
        <v>89</v>
      </c>
      <c r="B3348" s="6" t="s">
        <v>4144</v>
      </c>
      <c r="C3348" s="6">
        <v>14</v>
      </c>
      <c r="D3348" t="str">
        <f t="shared" si="52"/>
        <v>Sokhna Port Expansion14</v>
      </c>
      <c r="E3348">
        <v>14245622.5</v>
      </c>
      <c r="F3348">
        <v>0</v>
      </c>
      <c r="G3348">
        <v>0</v>
      </c>
      <c r="H3348">
        <v>14245622.5</v>
      </c>
    </row>
    <row r="3349" spans="1:8" hidden="1" x14ac:dyDescent="0.3">
      <c r="A3349" s="6" t="s">
        <v>2173</v>
      </c>
      <c r="B3349" s="6" t="s">
        <v>4145</v>
      </c>
      <c r="C3349" s="6">
        <v>2</v>
      </c>
      <c r="D3349" t="str">
        <f t="shared" si="52"/>
        <v>British International School2</v>
      </c>
      <c r="E3349">
        <v>11138109</v>
      </c>
      <c r="F3349">
        <v>0</v>
      </c>
      <c r="G3349">
        <v>0</v>
      </c>
      <c r="H3349">
        <v>12697444.26</v>
      </c>
    </row>
    <row r="3350" spans="1:8" hidden="1" x14ac:dyDescent="0.3">
      <c r="A3350" s="6" t="s">
        <v>1396</v>
      </c>
      <c r="B3350" s="6" t="s">
        <v>4146</v>
      </c>
      <c r="C3350" s="6">
        <v>40</v>
      </c>
      <c r="D3350" t="str">
        <f t="shared" si="52"/>
        <v>Cairo-Alex Railway40</v>
      </c>
      <c r="E3350">
        <v>21031085.300000001</v>
      </c>
      <c r="F3350">
        <v>0</v>
      </c>
      <c r="G3350">
        <v>0</v>
      </c>
      <c r="H3350">
        <v>22082639.565000001</v>
      </c>
    </row>
    <row r="3351" spans="1:8" hidden="1" x14ac:dyDescent="0.3">
      <c r="A3351" s="6" t="s">
        <v>1743</v>
      </c>
      <c r="B3351" s="6" t="s">
        <v>4147</v>
      </c>
      <c r="C3351" s="6">
        <v>5</v>
      </c>
      <c r="D3351" t="str">
        <f t="shared" si="52"/>
        <v>Al-Ula Towers5</v>
      </c>
      <c r="E3351">
        <v>544770</v>
      </c>
      <c r="F3351">
        <v>0</v>
      </c>
      <c r="G3351">
        <v>0</v>
      </c>
      <c r="H3351">
        <v>572008.5</v>
      </c>
    </row>
    <row r="3352" spans="1:8" hidden="1" x14ac:dyDescent="0.3">
      <c r="A3352" s="6" t="s">
        <v>2113</v>
      </c>
      <c r="B3352" s="6" t="s">
        <v>4148</v>
      </c>
      <c r="C3352" s="6">
        <v>1</v>
      </c>
      <c r="D3352" t="str">
        <f t="shared" si="52"/>
        <v>U3 &amp; U51</v>
      </c>
      <c r="E3352">
        <v>741275.46</v>
      </c>
      <c r="F3352">
        <v>0</v>
      </c>
      <c r="G3352">
        <v>0</v>
      </c>
      <c r="H3352">
        <v>741275.46</v>
      </c>
    </row>
    <row r="3353" spans="1:8" hidden="1" x14ac:dyDescent="0.3">
      <c r="A3353" s="6" t="s">
        <v>2113</v>
      </c>
      <c r="B3353" s="6" t="s">
        <v>4149</v>
      </c>
      <c r="C3353" s="6">
        <v>2</v>
      </c>
      <c r="D3353" t="str">
        <f t="shared" si="52"/>
        <v>U3 &amp; U52</v>
      </c>
      <c r="E3353">
        <v>439984.49</v>
      </c>
      <c r="F3353">
        <v>0</v>
      </c>
      <c r="G3353">
        <v>0</v>
      </c>
      <c r="H3353">
        <v>439984.49</v>
      </c>
    </row>
    <row r="3354" spans="1:8" hidden="1" x14ac:dyDescent="0.3">
      <c r="A3354" s="6" t="s">
        <v>2113</v>
      </c>
      <c r="B3354" s="6" t="s">
        <v>4150</v>
      </c>
      <c r="C3354" s="6">
        <v>3</v>
      </c>
      <c r="D3354" t="str">
        <f t="shared" si="52"/>
        <v>U3 &amp; U53</v>
      </c>
      <c r="E3354">
        <v>34000.720000000001</v>
      </c>
      <c r="F3354">
        <v>0</v>
      </c>
      <c r="G3354">
        <v>0</v>
      </c>
      <c r="H3354">
        <v>34000.720000000001</v>
      </c>
    </row>
    <row r="3355" spans="1:8" hidden="1" x14ac:dyDescent="0.3">
      <c r="A3355" s="6" t="s">
        <v>2113</v>
      </c>
      <c r="B3355" s="6" t="s">
        <v>4151</v>
      </c>
      <c r="C3355" s="6">
        <v>2</v>
      </c>
      <c r="D3355" t="str">
        <f t="shared" si="52"/>
        <v>U3 &amp; U52</v>
      </c>
      <c r="E3355">
        <v>439984.49</v>
      </c>
      <c r="F3355">
        <v>0</v>
      </c>
      <c r="G3355">
        <v>0</v>
      </c>
      <c r="H3355">
        <v>439984.49</v>
      </c>
    </row>
    <row r="3356" spans="1:8" hidden="1" x14ac:dyDescent="0.3">
      <c r="A3356" s="6" t="s">
        <v>433</v>
      </c>
      <c r="B3356" s="6" t="s">
        <v>4152</v>
      </c>
      <c r="C3356" s="6">
        <v>1</v>
      </c>
      <c r="D3356" t="str">
        <f t="shared" si="52"/>
        <v>Wadi Halfa Port1</v>
      </c>
      <c r="E3356">
        <v>31456682.859999999</v>
      </c>
      <c r="F3356">
        <v>0</v>
      </c>
      <c r="G3356">
        <v>0</v>
      </c>
      <c r="H3356">
        <v>33029517.002999999</v>
      </c>
    </row>
    <row r="3357" spans="1:8" hidden="1" x14ac:dyDescent="0.3">
      <c r="A3357" s="6" t="s">
        <v>2157</v>
      </c>
      <c r="B3357" s="6" t="s">
        <v>4153</v>
      </c>
      <c r="C3357" s="6">
        <v>1</v>
      </c>
      <c r="D3357" t="str">
        <f t="shared" si="52"/>
        <v>Seashell Playa 5 Villas1</v>
      </c>
      <c r="E3357">
        <v>161096.6</v>
      </c>
      <c r="F3357">
        <v>0</v>
      </c>
      <c r="G3357">
        <v>0</v>
      </c>
      <c r="H3357">
        <v>169151.43</v>
      </c>
    </row>
    <row r="3358" spans="1:8" hidden="1" x14ac:dyDescent="0.3">
      <c r="A3358" s="6" t="s">
        <v>2601</v>
      </c>
      <c r="B3358" s="6" t="s">
        <v>4154</v>
      </c>
      <c r="C3358" s="6">
        <v>1</v>
      </c>
      <c r="D3358" t="str">
        <f t="shared" si="52"/>
        <v>Egyptian Exchange Building1</v>
      </c>
      <c r="E3358">
        <v>185780585</v>
      </c>
      <c r="F3358">
        <v>0</v>
      </c>
      <c r="G3358">
        <v>0</v>
      </c>
      <c r="H3358">
        <v>185780585</v>
      </c>
    </row>
    <row r="3359" spans="1:8" hidden="1" x14ac:dyDescent="0.3">
      <c r="A3359" s="6" t="s">
        <v>341</v>
      </c>
      <c r="B3359" s="6" t="s">
        <v>4155</v>
      </c>
      <c r="C3359" s="6">
        <v>10</v>
      </c>
      <c r="D3359" t="str">
        <f t="shared" si="52"/>
        <v>Kafr Shokr Bridge10</v>
      </c>
      <c r="E3359">
        <v>2706642.86</v>
      </c>
      <c r="F3359">
        <v>0</v>
      </c>
      <c r="G3359">
        <v>0</v>
      </c>
      <c r="H3359">
        <v>2841975.003</v>
      </c>
    </row>
    <row r="3360" spans="1:8" hidden="1" x14ac:dyDescent="0.3">
      <c r="A3360" s="6" t="s">
        <v>754</v>
      </c>
      <c r="B3360" s="6" t="s">
        <v>4156</v>
      </c>
      <c r="D3360" t="str">
        <f t="shared" si="52"/>
        <v>Ministries Buildings</v>
      </c>
      <c r="E3360">
        <v>121861476.8</v>
      </c>
      <c r="F3360">
        <v>0</v>
      </c>
      <c r="G3360">
        <v>0</v>
      </c>
      <c r="H3360">
        <v>121861476.8</v>
      </c>
    </row>
    <row r="3361" spans="1:8" hidden="1" x14ac:dyDescent="0.3">
      <c r="A3361" s="6" t="s">
        <v>1405</v>
      </c>
      <c r="B3361" s="6" t="s">
        <v>4157</v>
      </c>
      <c r="D3361" t="str">
        <f t="shared" si="52"/>
        <v>Racecores 3092-17 132KV E</v>
      </c>
      <c r="E3361">
        <v>12214.28571</v>
      </c>
      <c r="F3361">
        <v>0</v>
      </c>
      <c r="G3361">
        <v>0</v>
      </c>
      <c r="H3361">
        <v>12825</v>
      </c>
    </row>
    <row r="3362" spans="1:8" hidden="1" x14ac:dyDescent="0.3">
      <c r="A3362" s="6" t="s">
        <v>3624</v>
      </c>
      <c r="B3362" s="6" t="s">
        <v>1799</v>
      </c>
      <c r="D3362" t="str">
        <f t="shared" si="52"/>
        <v>Infra Project 4428</v>
      </c>
      <c r="E3362">
        <v>134285714.28999999</v>
      </c>
      <c r="F3362">
        <v>141000000.0045</v>
      </c>
      <c r="G3362">
        <v>0</v>
      </c>
      <c r="H3362">
        <v>141000000.0045</v>
      </c>
    </row>
    <row r="3363" spans="1:8" hidden="1" x14ac:dyDescent="0.3">
      <c r="A3363" s="6" t="s">
        <v>705</v>
      </c>
      <c r="B3363" s="6" t="s">
        <v>1727</v>
      </c>
      <c r="D3363" t="str">
        <f t="shared" si="52"/>
        <v>Assuit PP  (CP-118)</v>
      </c>
      <c r="E3363">
        <v>820286.39</v>
      </c>
      <c r="F3363">
        <v>0</v>
      </c>
      <c r="G3363">
        <v>0</v>
      </c>
      <c r="H3363">
        <v>861300.7095</v>
      </c>
    </row>
    <row r="3364" spans="1:8" hidden="1" x14ac:dyDescent="0.3">
      <c r="A3364" s="6" t="s">
        <v>2529</v>
      </c>
      <c r="B3364" s="6" t="s">
        <v>4158</v>
      </c>
      <c r="D3364" t="str">
        <f t="shared" si="52"/>
        <v>FURJAN  Cable Works</v>
      </c>
      <c r="E3364">
        <v>1227202.49</v>
      </c>
      <c r="F3364">
        <v>0</v>
      </c>
      <c r="G3364">
        <v>0</v>
      </c>
      <c r="H3364">
        <v>1288562.6144999999</v>
      </c>
    </row>
    <row r="3365" spans="1:8" hidden="1" x14ac:dyDescent="0.3">
      <c r="A3365" s="6" t="s">
        <v>3629</v>
      </c>
      <c r="B3365" s="6" t="s">
        <v>4159</v>
      </c>
      <c r="D3365" t="str">
        <f t="shared" si="52"/>
        <v>Racecores 3092-15 132KV A</v>
      </c>
      <c r="E3365">
        <v>3551.62</v>
      </c>
      <c r="F3365">
        <v>0</v>
      </c>
      <c r="G3365">
        <v>0</v>
      </c>
      <c r="H3365">
        <v>3551.62</v>
      </c>
    </row>
    <row r="3366" spans="1:8" hidden="1" x14ac:dyDescent="0.3">
      <c r="A3366" s="6" t="s">
        <v>1405</v>
      </c>
      <c r="B3366" s="6" t="s">
        <v>4160</v>
      </c>
      <c r="D3366" t="str">
        <f t="shared" si="52"/>
        <v>Racecores 3092-17 132KV E</v>
      </c>
      <c r="E3366">
        <v>5152.88</v>
      </c>
      <c r="F3366">
        <v>0</v>
      </c>
      <c r="G3366">
        <v>0</v>
      </c>
      <c r="H3366">
        <v>5152.88</v>
      </c>
    </row>
    <row r="3367" spans="1:8" hidden="1" x14ac:dyDescent="0.3">
      <c r="A3367" s="6" t="s">
        <v>559</v>
      </c>
      <c r="B3367" s="6" t="s">
        <v>4161</v>
      </c>
      <c r="C3367" s="6">
        <v>11</v>
      </c>
      <c r="D3367" t="str">
        <f t="shared" si="52"/>
        <v>Beni Seuf - 35811</v>
      </c>
      <c r="E3367">
        <v>20054291.170000002</v>
      </c>
      <c r="F3367">
        <v>0</v>
      </c>
      <c r="G3367">
        <v>3449628.8</v>
      </c>
      <c r="H3367">
        <v>3473303.99</v>
      </c>
    </row>
    <row r="3368" spans="1:8" hidden="1" x14ac:dyDescent="0.3">
      <c r="A3368" s="6" t="s">
        <v>1966</v>
      </c>
      <c r="B3368" s="6" t="s">
        <v>4162</v>
      </c>
      <c r="D3368" t="str">
        <f t="shared" si="52"/>
        <v>Infra Project 2524</v>
      </c>
      <c r="E3368">
        <v>91421211.430000007</v>
      </c>
      <c r="F3368">
        <v>0</v>
      </c>
      <c r="G3368">
        <v>0</v>
      </c>
      <c r="H3368">
        <v>95992272</v>
      </c>
    </row>
    <row r="3369" spans="1:8" hidden="1" x14ac:dyDescent="0.3">
      <c r="A3369" s="6" t="s">
        <v>754</v>
      </c>
      <c r="B3369" s="6" t="s">
        <v>4163</v>
      </c>
      <c r="C3369" s="6">
        <v>8</v>
      </c>
      <c r="D3369" t="str">
        <f t="shared" si="52"/>
        <v>Ministries Buildings8</v>
      </c>
      <c r="E3369">
        <v>26226263.879999999</v>
      </c>
      <c r="F3369">
        <v>0</v>
      </c>
      <c r="G3369">
        <v>0</v>
      </c>
      <c r="H3369">
        <v>26226263.879999999</v>
      </c>
    </row>
    <row r="3370" spans="1:8" hidden="1" x14ac:dyDescent="0.3">
      <c r="A3370" s="6" t="s">
        <v>1254</v>
      </c>
      <c r="B3370" s="6" t="s">
        <v>4164</v>
      </c>
      <c r="D3370" t="str">
        <f t="shared" si="52"/>
        <v>Miscellaneous Projects</v>
      </c>
      <c r="E3370">
        <v>37075635</v>
      </c>
      <c r="F3370">
        <v>0</v>
      </c>
      <c r="G3370">
        <v>0</v>
      </c>
      <c r="H3370">
        <v>37075635</v>
      </c>
    </row>
    <row r="3371" spans="1:8" hidden="1" x14ac:dyDescent="0.3">
      <c r="A3371" s="6" t="s">
        <v>1202</v>
      </c>
      <c r="B3371" s="6" t="s">
        <v>4165</v>
      </c>
      <c r="C3371" s="6">
        <v>24</v>
      </c>
      <c r="D3371" t="str">
        <f t="shared" si="52"/>
        <v>Toshka GIS 500 kV24</v>
      </c>
      <c r="E3371">
        <v>25418.1</v>
      </c>
      <c r="F3371">
        <v>0</v>
      </c>
      <c r="G3371">
        <v>0</v>
      </c>
      <c r="H3371">
        <v>25418.1</v>
      </c>
    </row>
    <row r="3372" spans="1:8" hidden="1" x14ac:dyDescent="0.3">
      <c r="A3372" s="6" t="s">
        <v>341</v>
      </c>
      <c r="B3372" s="6" t="s">
        <v>4166</v>
      </c>
      <c r="C3372" s="6">
        <v>1</v>
      </c>
      <c r="D3372" t="str">
        <f t="shared" si="52"/>
        <v>Kafr Shokr Bridge1</v>
      </c>
      <c r="E3372">
        <v>32770679.809999999</v>
      </c>
      <c r="F3372">
        <v>0</v>
      </c>
      <c r="G3372">
        <v>0</v>
      </c>
      <c r="H3372">
        <v>37358574.983400002</v>
      </c>
    </row>
    <row r="3373" spans="1:8" hidden="1" x14ac:dyDescent="0.3">
      <c r="A3373" s="6" t="s">
        <v>1331</v>
      </c>
      <c r="B3373" s="6" t="s">
        <v>4167</v>
      </c>
      <c r="D3373" t="str">
        <f t="shared" si="52"/>
        <v>Ain-Sokhna PP (CP-117)</v>
      </c>
      <c r="E3373">
        <v>-687552.29</v>
      </c>
      <c r="F3373">
        <v>0</v>
      </c>
      <c r="G3373">
        <v>0</v>
      </c>
      <c r="H3373">
        <v>-687552.29</v>
      </c>
    </row>
    <row r="3374" spans="1:8" hidden="1" x14ac:dyDescent="0.3">
      <c r="A3374" s="6" t="s">
        <v>705</v>
      </c>
      <c r="B3374" s="6" t="s">
        <v>4168</v>
      </c>
      <c r="D3374" t="str">
        <f t="shared" si="52"/>
        <v>Assuit PP  (CP-118)</v>
      </c>
      <c r="E3374">
        <v>1405352.1900000002</v>
      </c>
      <c r="F3374">
        <v>0</v>
      </c>
      <c r="G3374">
        <v>0</v>
      </c>
      <c r="H3374">
        <v>1479318.09</v>
      </c>
    </row>
    <row r="3375" spans="1:8" hidden="1" x14ac:dyDescent="0.3">
      <c r="A3375" s="6" t="s">
        <v>828</v>
      </c>
      <c r="B3375" s="6" t="s">
        <v>4169</v>
      </c>
      <c r="C3375" s="6">
        <v>2020</v>
      </c>
      <c r="D3375" t="str">
        <f t="shared" si="52"/>
        <v>El Boghaz Brigde2020</v>
      </c>
      <c r="E3375">
        <v>19573481.82</v>
      </c>
      <c r="F3375">
        <v>0</v>
      </c>
      <c r="G3375">
        <v>0</v>
      </c>
      <c r="H3375">
        <v>19573481.82</v>
      </c>
    </row>
    <row r="3376" spans="1:8" hidden="1" x14ac:dyDescent="0.3">
      <c r="A3376" s="6" t="s">
        <v>3332</v>
      </c>
      <c r="B3376" s="6" t="s">
        <v>4170</v>
      </c>
      <c r="C3376" s="6">
        <v>2020</v>
      </c>
      <c r="D3376" t="str">
        <f t="shared" si="52"/>
        <v>LRT - El Shorouk Bridge2020</v>
      </c>
      <c r="E3376">
        <v>4118500</v>
      </c>
      <c r="F3376">
        <v>0</v>
      </c>
      <c r="G3376">
        <v>0</v>
      </c>
      <c r="H3376">
        <v>4118500</v>
      </c>
    </row>
    <row r="3377" spans="1:8" hidden="1" x14ac:dyDescent="0.3">
      <c r="A3377" s="6" t="s">
        <v>1300</v>
      </c>
      <c r="B3377" s="6" t="s">
        <v>4171</v>
      </c>
      <c r="D3377" t="str">
        <f t="shared" si="52"/>
        <v>Minis Building(Polyurethane)</v>
      </c>
      <c r="E3377">
        <v>3085900.98</v>
      </c>
      <c r="F3377">
        <v>0</v>
      </c>
      <c r="G3377">
        <v>0</v>
      </c>
      <c r="H3377">
        <v>3085900.98</v>
      </c>
    </row>
    <row r="3378" spans="1:8" hidden="1" x14ac:dyDescent="0.3">
      <c r="A3378" s="6" t="s">
        <v>3252</v>
      </c>
      <c r="B3378" s="6" t="s">
        <v>4172</v>
      </c>
      <c r="D3378" t="str">
        <f t="shared" si="52"/>
        <v>Club House-Sodic Wesset</v>
      </c>
      <c r="E3378">
        <v>117700</v>
      </c>
      <c r="F3378">
        <v>0</v>
      </c>
      <c r="G3378">
        <v>0</v>
      </c>
      <c r="H3378">
        <v>117700</v>
      </c>
    </row>
    <row r="3379" spans="1:8" hidden="1" x14ac:dyDescent="0.3">
      <c r="A3379" s="6" t="s">
        <v>1334</v>
      </c>
      <c r="B3379" s="6" t="s">
        <v>4173</v>
      </c>
      <c r="D3379" t="str">
        <f t="shared" si="52"/>
        <v>Mohamed Ali Palace</v>
      </c>
      <c r="E3379">
        <v>324612.40000000002</v>
      </c>
      <c r="F3379">
        <v>0</v>
      </c>
      <c r="G3379">
        <v>0</v>
      </c>
      <c r="H3379">
        <v>324612.40000000002</v>
      </c>
    </row>
    <row r="3380" spans="1:8" hidden="1" x14ac:dyDescent="0.3">
      <c r="A3380" s="6" t="s">
        <v>1389</v>
      </c>
      <c r="B3380" s="6" t="s">
        <v>4174</v>
      </c>
      <c r="C3380" s="6">
        <v>2020</v>
      </c>
      <c r="D3380" t="str">
        <f t="shared" si="52"/>
        <v>El-Moneeb Bridge2020</v>
      </c>
      <c r="E3380">
        <v>2634750</v>
      </c>
      <c r="F3380">
        <v>0</v>
      </c>
      <c r="G3380">
        <v>0</v>
      </c>
      <c r="H3380">
        <v>2634750</v>
      </c>
    </row>
    <row r="3381" spans="1:8" hidden="1" x14ac:dyDescent="0.3">
      <c r="A3381" s="6" t="s">
        <v>1497</v>
      </c>
      <c r="B3381" s="6" t="s">
        <v>4175</v>
      </c>
      <c r="C3381" s="6">
        <v>2020</v>
      </c>
      <c r="D3381" t="str">
        <f t="shared" si="52"/>
        <v>Suez Bridge2020</v>
      </c>
      <c r="E3381">
        <v>193930</v>
      </c>
      <c r="F3381">
        <v>0</v>
      </c>
      <c r="G3381">
        <v>0</v>
      </c>
      <c r="H3381">
        <v>193930</v>
      </c>
    </row>
    <row r="3382" spans="1:8" hidden="1" x14ac:dyDescent="0.3">
      <c r="A3382" s="6" t="s">
        <v>4176</v>
      </c>
      <c r="B3382" s="6" t="s">
        <v>4177</v>
      </c>
      <c r="D3382" t="str">
        <f t="shared" si="52"/>
        <v>IRAQ - Al-Diwaniya Power Plant</v>
      </c>
      <c r="E3382">
        <v>192535.65</v>
      </c>
      <c r="F3382">
        <v>0</v>
      </c>
      <c r="G3382">
        <v>0</v>
      </c>
      <c r="H3382">
        <v>192535.65</v>
      </c>
    </row>
    <row r="3383" spans="1:8" hidden="1" x14ac:dyDescent="0.3">
      <c r="A3383" s="6" t="s">
        <v>1254</v>
      </c>
      <c r="B3383" s="6" t="s">
        <v>4178</v>
      </c>
      <c r="D3383" t="str">
        <f t="shared" si="52"/>
        <v>Miscellaneous Projects</v>
      </c>
      <c r="E3383">
        <v>115548.79</v>
      </c>
      <c r="F3383">
        <v>110085.7301</v>
      </c>
      <c r="G3383">
        <v>0</v>
      </c>
      <c r="H3383">
        <v>131725.62059999999</v>
      </c>
    </row>
    <row r="3384" spans="1:8" hidden="1" x14ac:dyDescent="0.3">
      <c r="A3384" s="6" t="s">
        <v>289</v>
      </c>
      <c r="B3384" s="6" t="s">
        <v>4179</v>
      </c>
      <c r="C3384" s="6">
        <v>2</v>
      </c>
      <c r="D3384" t="str">
        <f t="shared" si="52"/>
        <v>Aljazi Project2</v>
      </c>
      <c r="E3384">
        <v>322383</v>
      </c>
      <c r="F3384">
        <v>151797.76999999999</v>
      </c>
      <c r="G3384">
        <v>0</v>
      </c>
      <c r="H3384">
        <v>181638.77</v>
      </c>
    </row>
    <row r="3385" spans="1:8" hidden="1" x14ac:dyDescent="0.3">
      <c r="A3385" s="6" t="s">
        <v>500</v>
      </c>
      <c r="B3385" s="6" t="s">
        <v>4180</v>
      </c>
      <c r="D3385" t="str">
        <f t="shared" si="52"/>
        <v>South Helwan PP (CP-117)</v>
      </c>
      <c r="E3385">
        <v>239912.09</v>
      </c>
      <c r="F3385">
        <v>212030.41</v>
      </c>
      <c r="G3385">
        <v>37857.230000000003</v>
      </c>
      <c r="H3385">
        <v>249887.64</v>
      </c>
    </row>
    <row r="3386" spans="1:8" hidden="1" x14ac:dyDescent="0.3">
      <c r="A3386" s="6" t="s">
        <v>1254</v>
      </c>
      <c r="B3386" s="6" t="s">
        <v>4181</v>
      </c>
      <c r="D3386" t="str">
        <f t="shared" si="52"/>
        <v>Miscellaneous Projects</v>
      </c>
      <c r="E3386">
        <v>137787.20000000001</v>
      </c>
      <c r="F3386">
        <v>0</v>
      </c>
      <c r="G3386">
        <v>0</v>
      </c>
      <c r="H3386">
        <v>137787.20000000001</v>
      </c>
    </row>
    <row r="3387" spans="1:8" hidden="1" x14ac:dyDescent="0.3">
      <c r="A3387" s="6" t="s">
        <v>1254</v>
      </c>
      <c r="B3387" s="6" t="s">
        <v>4182</v>
      </c>
      <c r="D3387" t="str">
        <f t="shared" si="52"/>
        <v>Miscellaneous Projects</v>
      </c>
      <c r="E3387">
        <v>815592</v>
      </c>
      <c r="F3387">
        <v>0</v>
      </c>
      <c r="G3387">
        <v>0</v>
      </c>
      <c r="H3387">
        <v>929774.88</v>
      </c>
    </row>
    <row r="3388" spans="1:8" hidden="1" x14ac:dyDescent="0.3">
      <c r="A3388" s="6" t="s">
        <v>488</v>
      </c>
      <c r="B3388" s="6" t="s">
        <v>4183</v>
      </c>
      <c r="D3388" t="str">
        <f t="shared" si="52"/>
        <v>Siemens 6x500/220 KV GIS-MOU</v>
      </c>
      <c r="E3388">
        <v>4476190.4800000004</v>
      </c>
      <c r="F3388">
        <v>0</v>
      </c>
      <c r="G3388">
        <v>0</v>
      </c>
      <c r="H3388">
        <v>4700000.0039999997</v>
      </c>
    </row>
    <row r="3389" spans="1:8" hidden="1" x14ac:dyDescent="0.3">
      <c r="A3389" s="6" t="s">
        <v>1060</v>
      </c>
      <c r="B3389" s="6" t="s">
        <v>4184</v>
      </c>
      <c r="D3389" t="str">
        <f t="shared" si="52"/>
        <v>LAYYAH CCPP</v>
      </c>
      <c r="E3389">
        <v>6501455</v>
      </c>
      <c r="F3389">
        <v>6501455</v>
      </c>
      <c r="G3389">
        <v>0</v>
      </c>
      <c r="H3389">
        <v>6501455</v>
      </c>
    </row>
    <row r="3390" spans="1:8" hidden="1" x14ac:dyDescent="0.3">
      <c r="A3390" s="6" t="s">
        <v>1071</v>
      </c>
      <c r="B3390" s="6" t="s">
        <v>4185</v>
      </c>
      <c r="D3390" t="str">
        <f t="shared" si="52"/>
        <v>Nagaa Hamady/Assuit OHTL</v>
      </c>
      <c r="E3390">
        <v>5000</v>
      </c>
      <c r="F3390">
        <v>0</v>
      </c>
      <c r="G3390">
        <v>0</v>
      </c>
      <c r="H3390">
        <v>5000</v>
      </c>
    </row>
    <row r="3391" spans="1:8" hidden="1" x14ac:dyDescent="0.3">
      <c r="A3391" s="6" t="s">
        <v>4186</v>
      </c>
      <c r="B3391" s="6" t="s">
        <v>4187</v>
      </c>
      <c r="D3391" t="str">
        <f t="shared" si="52"/>
        <v>Elniger</v>
      </c>
      <c r="E3391">
        <v>562545.47600000002</v>
      </c>
      <c r="F3391">
        <v>0</v>
      </c>
      <c r="G3391">
        <v>0</v>
      </c>
      <c r="H3391">
        <v>562545.47600000002</v>
      </c>
    </row>
    <row r="3392" spans="1:8" hidden="1" x14ac:dyDescent="0.3">
      <c r="A3392" s="6" t="s">
        <v>2795</v>
      </c>
      <c r="B3392" s="6" t="s">
        <v>4188</v>
      </c>
      <c r="D3392" t="str">
        <f t="shared" si="52"/>
        <v>Pyramids Industrial Park</v>
      </c>
      <c r="E3392">
        <v>25345136.149999999</v>
      </c>
      <c r="F3392">
        <v>0</v>
      </c>
      <c r="G3392">
        <v>0</v>
      </c>
      <c r="H3392">
        <v>25345136.149999999</v>
      </c>
    </row>
    <row r="3393" spans="1:8" hidden="1" x14ac:dyDescent="0.3">
      <c r="A3393" s="6" t="s">
        <v>475</v>
      </c>
      <c r="B3393" s="6" t="s">
        <v>4189</v>
      </c>
      <c r="D3393" t="str">
        <f t="shared" si="52"/>
        <v>Suez Gulf Substation</v>
      </c>
      <c r="E3393">
        <v>299591.86670000001</v>
      </c>
      <c r="F3393">
        <v>283114.31</v>
      </c>
      <c r="G3393">
        <v>31457.15</v>
      </c>
      <c r="H3393">
        <v>314571.46000000002</v>
      </c>
    </row>
    <row r="3394" spans="1:8" hidden="1" x14ac:dyDescent="0.3">
      <c r="A3394" s="6" t="s">
        <v>705</v>
      </c>
      <c r="B3394" s="6" t="s">
        <v>4190</v>
      </c>
      <c r="D3394" t="str">
        <f t="shared" si="52"/>
        <v>Assuit PP  (CP-118)</v>
      </c>
      <c r="E3394">
        <v>3016678.67</v>
      </c>
      <c r="F3394">
        <v>2662218.9299999997</v>
      </c>
      <c r="G3394">
        <v>475126.89</v>
      </c>
      <c r="H3394">
        <v>3137345.82</v>
      </c>
    </row>
    <row r="3395" spans="1:8" hidden="1" x14ac:dyDescent="0.3">
      <c r="A3395" s="6" t="s">
        <v>895</v>
      </c>
      <c r="B3395" s="6" t="s">
        <v>4191</v>
      </c>
      <c r="D3395" t="str">
        <f t="shared" ref="D3395:D3458" si="53">A3395&amp;C3395</f>
        <v>Manshiet Nasser Substation</v>
      </c>
      <c r="E3395">
        <v>1421598.43</v>
      </c>
      <c r="F3395">
        <v>1504611.48</v>
      </c>
      <c r="G3395">
        <v>0</v>
      </c>
      <c r="H3395">
        <v>1504611.48</v>
      </c>
    </row>
    <row r="3396" spans="1:8" hidden="1" x14ac:dyDescent="0.3">
      <c r="A3396" s="6" t="s">
        <v>895</v>
      </c>
      <c r="B3396" s="6" t="s">
        <v>4192</v>
      </c>
      <c r="D3396" t="str">
        <f t="shared" si="53"/>
        <v>Manshiet Nasser Substation</v>
      </c>
      <c r="E3396">
        <v>929969.05000000016</v>
      </c>
      <c r="F3396">
        <v>984273.80999999994</v>
      </c>
      <c r="G3396">
        <v>0</v>
      </c>
      <c r="H3396">
        <v>984273.81</v>
      </c>
    </row>
    <row r="3397" spans="1:8" hidden="1" x14ac:dyDescent="0.3">
      <c r="A3397" s="6" t="s">
        <v>475</v>
      </c>
      <c r="B3397" s="6" t="s">
        <v>4193</v>
      </c>
      <c r="D3397" t="str">
        <f t="shared" si="53"/>
        <v>Suez Gulf Substation</v>
      </c>
      <c r="E3397">
        <v>601609.44999999995</v>
      </c>
      <c r="F3397">
        <v>601609.44999999995</v>
      </c>
      <c r="G3397">
        <v>0</v>
      </c>
      <c r="H3397">
        <v>601609.44999999995</v>
      </c>
    </row>
    <row r="3398" spans="1:8" hidden="1" x14ac:dyDescent="0.3">
      <c r="A3398" s="6" t="s">
        <v>475</v>
      </c>
      <c r="B3398" s="6" t="s">
        <v>4194</v>
      </c>
      <c r="D3398" t="str">
        <f t="shared" si="53"/>
        <v>Suez Gulf Substation</v>
      </c>
      <c r="E3398">
        <v>348508.68</v>
      </c>
      <c r="F3398">
        <v>348508.68</v>
      </c>
      <c r="G3398">
        <v>0</v>
      </c>
      <c r="H3398">
        <v>348508.68</v>
      </c>
    </row>
    <row r="3399" spans="1:8" hidden="1" x14ac:dyDescent="0.3">
      <c r="A3399" s="6" t="s">
        <v>475</v>
      </c>
      <c r="B3399" s="6" t="s">
        <v>4195</v>
      </c>
      <c r="D3399" t="str">
        <f t="shared" si="53"/>
        <v>Suez Gulf Substation</v>
      </c>
      <c r="E3399">
        <v>2533.08</v>
      </c>
      <c r="F3399">
        <v>2533.08</v>
      </c>
      <c r="G3399">
        <v>0</v>
      </c>
      <c r="H3399">
        <v>2533.08</v>
      </c>
    </row>
    <row r="3400" spans="1:8" hidden="1" x14ac:dyDescent="0.3">
      <c r="A3400" s="6" t="s">
        <v>1043</v>
      </c>
      <c r="B3400" s="6" t="s">
        <v>4196</v>
      </c>
      <c r="D3400" t="str">
        <f t="shared" si="53"/>
        <v>Zambia Project</v>
      </c>
      <c r="E3400">
        <v>71791.41</v>
      </c>
      <c r="F3400">
        <v>0</v>
      </c>
      <c r="G3400">
        <v>0</v>
      </c>
      <c r="H3400">
        <v>71791.41</v>
      </c>
    </row>
    <row r="3401" spans="1:8" hidden="1" x14ac:dyDescent="0.3">
      <c r="A3401" s="6" t="s">
        <v>559</v>
      </c>
      <c r="B3401" s="6" t="s">
        <v>4197</v>
      </c>
      <c r="C3401" s="6">
        <v>4</v>
      </c>
      <c r="D3401" t="str">
        <f t="shared" si="53"/>
        <v>Beni Seuf - 3584</v>
      </c>
      <c r="E3401">
        <v>4122636</v>
      </c>
      <c r="F3401">
        <v>0</v>
      </c>
      <c r="G3401">
        <v>0</v>
      </c>
      <c r="H3401">
        <v>4122636</v>
      </c>
    </row>
    <row r="3402" spans="1:8" hidden="1" x14ac:dyDescent="0.3">
      <c r="A3402" s="6" t="s">
        <v>3631</v>
      </c>
      <c r="B3402" s="6" t="s">
        <v>4198</v>
      </c>
      <c r="C3402" s="6">
        <v>6</v>
      </c>
      <c r="D3402" t="str">
        <f t="shared" si="53"/>
        <v>Phosfat6</v>
      </c>
      <c r="E3402">
        <v>1426885</v>
      </c>
      <c r="F3402">
        <v>0</v>
      </c>
      <c r="G3402">
        <v>0</v>
      </c>
      <c r="H3402">
        <v>1426885</v>
      </c>
    </row>
    <row r="3403" spans="1:8" hidden="1" x14ac:dyDescent="0.3">
      <c r="A3403" s="6" t="s">
        <v>500</v>
      </c>
      <c r="B3403" s="6" t="s">
        <v>4199</v>
      </c>
      <c r="D3403" t="str">
        <f t="shared" si="53"/>
        <v>South Helwan PP (CP-117)</v>
      </c>
      <c r="E3403">
        <v>36546.75</v>
      </c>
      <c r="F3403">
        <v>41461.550000000003</v>
      </c>
      <c r="G3403">
        <v>0</v>
      </c>
      <c r="H3403">
        <v>41461.550000000003</v>
      </c>
    </row>
    <row r="3404" spans="1:8" hidden="1" x14ac:dyDescent="0.3">
      <c r="A3404" s="6" t="s">
        <v>4200</v>
      </c>
      <c r="B3404" s="6" t="s">
        <v>4201</v>
      </c>
      <c r="C3404" s="6">
        <v>27</v>
      </c>
      <c r="D3404" t="str">
        <f t="shared" si="53"/>
        <v>Ethiopia S/S27</v>
      </c>
      <c r="E3404">
        <v>103540391.93000001</v>
      </c>
      <c r="F3404">
        <v>0</v>
      </c>
      <c r="G3404">
        <v>0</v>
      </c>
      <c r="H3404">
        <v>103540391.93000001</v>
      </c>
    </row>
    <row r="3405" spans="1:8" hidden="1" x14ac:dyDescent="0.3">
      <c r="A3405" s="6" t="s">
        <v>646</v>
      </c>
      <c r="B3405" s="6" t="s">
        <v>4202</v>
      </c>
      <c r="C3405" s="6">
        <v>48</v>
      </c>
      <c r="D3405" t="str">
        <f t="shared" si="53"/>
        <v>Akhmem Assiut48</v>
      </c>
      <c r="E3405">
        <v>2182603.5</v>
      </c>
      <c r="F3405">
        <v>0</v>
      </c>
      <c r="G3405">
        <v>0</v>
      </c>
      <c r="H3405">
        <v>2182603.5</v>
      </c>
    </row>
    <row r="3406" spans="1:8" hidden="1" x14ac:dyDescent="0.3">
      <c r="A3406" s="6" t="s">
        <v>895</v>
      </c>
      <c r="B3406" s="6" t="s">
        <v>4203</v>
      </c>
      <c r="D3406" t="str">
        <f t="shared" si="53"/>
        <v>Manshiet Nasser Substation</v>
      </c>
      <c r="E3406">
        <v>-7593753.6600000001</v>
      </c>
      <c r="F3406">
        <v>-7593753.6600000001</v>
      </c>
      <c r="G3406">
        <v>0</v>
      </c>
      <c r="H3406">
        <v>-7593753.6600000001</v>
      </c>
    </row>
    <row r="3407" spans="1:8" hidden="1" x14ac:dyDescent="0.3">
      <c r="A3407" s="6" t="s">
        <v>2676</v>
      </c>
      <c r="B3407" s="6" t="s">
        <v>4204</v>
      </c>
      <c r="D3407" t="str">
        <f t="shared" si="53"/>
        <v>Abu Qir PP (CP-117)</v>
      </c>
      <c r="E3407">
        <v>735093.49</v>
      </c>
      <c r="F3407">
        <v>735093.49</v>
      </c>
      <c r="G3407">
        <v>0</v>
      </c>
      <c r="H3407">
        <v>735093.49</v>
      </c>
    </row>
    <row r="3408" spans="1:8" hidden="1" x14ac:dyDescent="0.3">
      <c r="A3408" s="6" t="s">
        <v>646</v>
      </c>
      <c r="B3408" s="6" t="s">
        <v>4205</v>
      </c>
      <c r="D3408" t="str">
        <f t="shared" si="53"/>
        <v>Akhmem Assiut</v>
      </c>
      <c r="E3408">
        <v>85910.91</v>
      </c>
      <c r="F3408">
        <v>0</v>
      </c>
      <c r="G3408">
        <v>0</v>
      </c>
      <c r="H3408">
        <v>85910.91</v>
      </c>
    </row>
    <row r="3409" spans="1:8" hidden="1" x14ac:dyDescent="0.3">
      <c r="A3409" s="6" t="s">
        <v>514</v>
      </c>
      <c r="B3409" s="6" t="s">
        <v>4206</v>
      </c>
      <c r="D3409" t="str">
        <f t="shared" si="53"/>
        <v>Beni-Suef Power Plant EPC</v>
      </c>
      <c r="E3409">
        <v>44018941.659999996</v>
      </c>
      <c r="F3409">
        <v>44018941.659999996</v>
      </c>
      <c r="G3409">
        <v>0</v>
      </c>
      <c r="H3409">
        <v>44018941.659999996</v>
      </c>
    </row>
    <row r="3410" spans="1:8" hidden="1" x14ac:dyDescent="0.3">
      <c r="A3410" s="6" t="s">
        <v>456</v>
      </c>
      <c r="B3410" s="6" t="s">
        <v>4207</v>
      </c>
      <c r="D3410" t="str">
        <f t="shared" si="53"/>
        <v>Al-Shabab PP Phase II (CP-117)</v>
      </c>
      <c r="E3410">
        <v>1178172.06</v>
      </c>
      <c r="F3410">
        <v>0</v>
      </c>
      <c r="G3410">
        <v>0</v>
      </c>
      <c r="H3410">
        <v>1178172.06</v>
      </c>
    </row>
    <row r="3411" spans="1:8" hidden="1" x14ac:dyDescent="0.3">
      <c r="A3411" s="6" t="s">
        <v>456</v>
      </c>
      <c r="B3411" s="6" t="s">
        <v>4208</v>
      </c>
      <c r="D3411" t="str">
        <f t="shared" si="53"/>
        <v>Al-Shabab PP Phase II (CP-117)</v>
      </c>
      <c r="E3411">
        <v>1695411.37</v>
      </c>
      <c r="F3411">
        <v>0</v>
      </c>
      <c r="G3411">
        <v>0</v>
      </c>
      <c r="H3411">
        <v>1695411.37</v>
      </c>
    </row>
    <row r="3412" spans="1:8" hidden="1" x14ac:dyDescent="0.3">
      <c r="A3412" s="6" t="s">
        <v>458</v>
      </c>
      <c r="B3412" s="6" t="s">
        <v>4209</v>
      </c>
      <c r="D3412" t="str">
        <f t="shared" si="53"/>
        <v>W Dam PP Phase II (CP-117)</v>
      </c>
      <c r="E3412">
        <v>368421.09999999992</v>
      </c>
      <c r="F3412">
        <v>0</v>
      </c>
      <c r="G3412">
        <v>0</v>
      </c>
      <c r="H3412">
        <v>368421.09999999992</v>
      </c>
    </row>
    <row r="3413" spans="1:8" hidden="1" x14ac:dyDescent="0.3">
      <c r="A3413" s="6" t="s">
        <v>475</v>
      </c>
      <c r="B3413" s="6" t="s">
        <v>4210</v>
      </c>
      <c r="D3413" t="str">
        <f t="shared" si="53"/>
        <v>Suez Gulf Substation</v>
      </c>
      <c r="E3413">
        <v>3136178.1</v>
      </c>
      <c r="F3413">
        <v>2969263.0100000002</v>
      </c>
      <c r="G3413">
        <v>329918.11</v>
      </c>
      <c r="H3413">
        <v>3299181.1199999996</v>
      </c>
    </row>
    <row r="3414" spans="1:8" hidden="1" x14ac:dyDescent="0.3">
      <c r="A3414" s="6" t="s">
        <v>458</v>
      </c>
      <c r="B3414" s="6" t="s">
        <v>4211</v>
      </c>
      <c r="D3414" t="str">
        <f t="shared" si="53"/>
        <v>W Dam PP Phase II (CP-117)</v>
      </c>
      <c r="E3414">
        <v>12764.38</v>
      </c>
      <c r="F3414">
        <v>12764.38</v>
      </c>
      <c r="G3414">
        <v>0</v>
      </c>
      <c r="H3414">
        <v>12764.38</v>
      </c>
    </row>
    <row r="3415" spans="1:8" hidden="1" x14ac:dyDescent="0.3">
      <c r="A3415" s="6" t="s">
        <v>456</v>
      </c>
      <c r="B3415" s="6" t="s">
        <v>4212</v>
      </c>
      <c r="D3415" t="str">
        <f t="shared" si="53"/>
        <v>Al-Shabab PP Phase II (CP-117)</v>
      </c>
      <c r="E3415">
        <v>430785.67</v>
      </c>
      <c r="F3415">
        <v>430785.67</v>
      </c>
      <c r="G3415">
        <v>0</v>
      </c>
      <c r="H3415">
        <v>430785.67</v>
      </c>
    </row>
    <row r="3416" spans="1:8" hidden="1" x14ac:dyDescent="0.3">
      <c r="A3416" s="6" t="s">
        <v>2694</v>
      </c>
      <c r="B3416" s="6" t="s">
        <v>4213</v>
      </c>
      <c r="D3416" t="str">
        <f t="shared" si="53"/>
        <v>Al-Wukair 11 Substation</v>
      </c>
      <c r="E3416">
        <v>7641356.9699999997</v>
      </c>
      <c r="F3416">
        <v>7641356.9699999997</v>
      </c>
      <c r="G3416">
        <v>0</v>
      </c>
      <c r="H3416">
        <v>7641356.9699999997</v>
      </c>
    </row>
    <row r="3417" spans="1:8" hidden="1" x14ac:dyDescent="0.3">
      <c r="A3417" s="6" t="s">
        <v>722</v>
      </c>
      <c r="B3417" s="6" t="s">
        <v>4214</v>
      </c>
      <c r="C3417" s="6">
        <v>5</v>
      </c>
      <c r="D3417" t="str">
        <f t="shared" si="53"/>
        <v>Marsa Matrouh 500KV5</v>
      </c>
      <c r="E3417">
        <v>1382274.01</v>
      </c>
      <c r="F3417">
        <v>0</v>
      </c>
      <c r="G3417">
        <v>0</v>
      </c>
      <c r="H3417">
        <v>1382274.01</v>
      </c>
    </row>
    <row r="3418" spans="1:8" hidden="1" x14ac:dyDescent="0.3">
      <c r="A3418" s="6" t="s">
        <v>493</v>
      </c>
      <c r="B3418" s="6" t="s">
        <v>4215</v>
      </c>
      <c r="C3418" s="6">
        <v>20</v>
      </c>
      <c r="D3418" t="str">
        <f t="shared" si="53"/>
        <v>Damac 2x60/22 KV S/S20</v>
      </c>
      <c r="E3418">
        <v>48778576.270000003</v>
      </c>
      <c r="F3418">
        <v>0</v>
      </c>
      <c r="G3418">
        <v>0</v>
      </c>
      <c r="H3418">
        <v>48778576.270000003</v>
      </c>
    </row>
    <row r="3419" spans="1:8" hidden="1" x14ac:dyDescent="0.3">
      <c r="A3419" s="6" t="s">
        <v>490</v>
      </c>
      <c r="B3419" s="6" t="s">
        <v>4216</v>
      </c>
      <c r="C3419" s="6">
        <v>19</v>
      </c>
      <c r="D3419" t="str">
        <f t="shared" si="53"/>
        <v>Barwa 2x60/22 KV S/S19</v>
      </c>
      <c r="E3419">
        <v>46223782.890000001</v>
      </c>
      <c r="F3419">
        <v>0</v>
      </c>
      <c r="G3419">
        <v>0</v>
      </c>
      <c r="H3419">
        <v>46223782.890000001</v>
      </c>
    </row>
    <row r="3420" spans="1:8" hidden="1" x14ac:dyDescent="0.3">
      <c r="A3420" s="6" t="s">
        <v>458</v>
      </c>
      <c r="B3420" s="6" t="s">
        <v>4217</v>
      </c>
      <c r="D3420" t="str">
        <f t="shared" si="53"/>
        <v>W Dam PP Phase II (CP-117)</v>
      </c>
      <c r="E3420">
        <v>276348.34000000003</v>
      </c>
      <c r="F3420">
        <v>0</v>
      </c>
      <c r="G3420">
        <v>0</v>
      </c>
      <c r="H3420">
        <v>290711.56</v>
      </c>
    </row>
    <row r="3421" spans="1:8" hidden="1" x14ac:dyDescent="0.3">
      <c r="A3421" s="6" t="s">
        <v>500</v>
      </c>
      <c r="B3421" s="6" t="s">
        <v>4218</v>
      </c>
      <c r="D3421" t="str">
        <f t="shared" si="53"/>
        <v>South Helwan PP (CP-117)</v>
      </c>
      <c r="E3421">
        <v>157312.60999999999</v>
      </c>
      <c r="F3421">
        <v>170906.47</v>
      </c>
      <c r="G3421">
        <v>0</v>
      </c>
      <c r="H3421">
        <v>170906.47</v>
      </c>
    </row>
    <row r="3422" spans="1:8" hidden="1" x14ac:dyDescent="0.3">
      <c r="A3422" s="6" t="s">
        <v>502</v>
      </c>
      <c r="B3422" s="6" t="s">
        <v>1769</v>
      </c>
      <c r="D3422" t="str">
        <f t="shared" si="53"/>
        <v>Abu Qir PP (CP-118)</v>
      </c>
      <c r="E3422">
        <v>2553558.4572000001</v>
      </c>
      <c r="F3422">
        <v>0</v>
      </c>
      <c r="G3422">
        <v>0</v>
      </c>
      <c r="H3422">
        <v>2553558.4572000001</v>
      </c>
    </row>
    <row r="3423" spans="1:8" hidden="1" x14ac:dyDescent="0.3">
      <c r="A3423" s="6" t="s">
        <v>4219</v>
      </c>
      <c r="B3423" s="6" t="s">
        <v>4220</v>
      </c>
      <c r="D3423" t="str">
        <f t="shared" si="53"/>
        <v>Suez PP (CP-106)</v>
      </c>
      <c r="E3423">
        <v>9471955.0199999996</v>
      </c>
      <c r="F3423">
        <v>0</v>
      </c>
      <c r="G3423">
        <v>0</v>
      </c>
      <c r="H3423">
        <v>9471955.0199999996</v>
      </c>
    </row>
    <row r="3424" spans="1:8" hidden="1" x14ac:dyDescent="0.3">
      <c r="A3424" s="6" t="s">
        <v>456</v>
      </c>
      <c r="B3424" s="6" t="s">
        <v>4221</v>
      </c>
      <c r="D3424" t="str">
        <f t="shared" si="53"/>
        <v>Al-Shabab PP Phase II (CP-117)</v>
      </c>
      <c r="E3424">
        <v>678293.2</v>
      </c>
      <c r="F3424">
        <v>0</v>
      </c>
      <c r="G3424">
        <v>0</v>
      </c>
      <c r="H3424">
        <v>712207.86</v>
      </c>
    </row>
    <row r="3425" spans="1:8" hidden="1" x14ac:dyDescent="0.3">
      <c r="A3425" s="6" t="s">
        <v>456</v>
      </c>
      <c r="B3425" s="6" t="s">
        <v>4222</v>
      </c>
      <c r="D3425" t="str">
        <f t="shared" si="53"/>
        <v>Al-Shabab PP Phase II (CP-117)</v>
      </c>
      <c r="E3425">
        <v>2073161.5523999999</v>
      </c>
      <c r="F3425">
        <v>0</v>
      </c>
      <c r="G3425">
        <v>0</v>
      </c>
      <c r="H3425">
        <v>2176819.63</v>
      </c>
    </row>
    <row r="3426" spans="1:8" hidden="1" x14ac:dyDescent="0.3">
      <c r="A3426" s="6" t="s">
        <v>456</v>
      </c>
      <c r="B3426" s="6" t="s">
        <v>4223</v>
      </c>
      <c r="D3426" t="str">
        <f t="shared" si="53"/>
        <v>Al-Shabab PP Phase II (CP-117)</v>
      </c>
      <c r="E3426">
        <v>156620.07</v>
      </c>
      <c r="F3426">
        <v>0</v>
      </c>
      <c r="G3426">
        <v>0</v>
      </c>
      <c r="H3426">
        <v>156620.07</v>
      </c>
    </row>
    <row r="3427" spans="1:8" hidden="1" x14ac:dyDescent="0.3">
      <c r="A3427" s="6" t="s">
        <v>758</v>
      </c>
      <c r="B3427" s="6" t="s">
        <v>4224</v>
      </c>
      <c r="D3427" t="str">
        <f t="shared" si="53"/>
        <v>Attaqa Power Plant</v>
      </c>
      <c r="E3427">
        <v>-2694457109.9678998</v>
      </c>
      <c r="F3427">
        <v>0</v>
      </c>
      <c r="G3427">
        <v>0</v>
      </c>
      <c r="H3427">
        <v>-2694457109.9678998</v>
      </c>
    </row>
    <row r="3428" spans="1:8" hidden="1" x14ac:dyDescent="0.3">
      <c r="A3428" s="6" t="s">
        <v>496</v>
      </c>
      <c r="B3428" s="6" t="s">
        <v>1570</v>
      </c>
      <c r="D3428" t="str">
        <f t="shared" si="53"/>
        <v>IRAQ - Substations Soil Invest</v>
      </c>
      <c r="E3428">
        <v>555000</v>
      </c>
      <c r="F3428">
        <v>0</v>
      </c>
      <c r="G3428">
        <v>0</v>
      </c>
      <c r="H3428">
        <v>555000</v>
      </c>
    </row>
    <row r="3429" spans="1:8" hidden="1" x14ac:dyDescent="0.3">
      <c r="A3429" s="6" t="s">
        <v>3284</v>
      </c>
      <c r="B3429" s="6" t="s">
        <v>4225</v>
      </c>
      <c r="D3429" t="str">
        <f t="shared" si="53"/>
        <v>Banha PP (CP-118)</v>
      </c>
      <c r="E3429">
        <v>10569356.3243</v>
      </c>
      <c r="F3429">
        <v>0</v>
      </c>
      <c r="G3429">
        <v>0</v>
      </c>
      <c r="H3429">
        <v>10569356.3243</v>
      </c>
    </row>
    <row r="3430" spans="1:8" hidden="1" x14ac:dyDescent="0.3">
      <c r="A3430" s="6" t="s">
        <v>4226</v>
      </c>
      <c r="B3430" s="6" t="s">
        <v>4227</v>
      </c>
      <c r="D3430" t="str">
        <f t="shared" si="53"/>
        <v>Ain-Sokhna PP(CP-102)</v>
      </c>
      <c r="E3430">
        <v>699578</v>
      </c>
      <c r="F3430">
        <v>0</v>
      </c>
      <c r="G3430">
        <v>0</v>
      </c>
      <c r="H3430">
        <v>699578</v>
      </c>
    </row>
    <row r="3431" spans="1:8" hidden="1" x14ac:dyDescent="0.3">
      <c r="A3431" s="6" t="s">
        <v>4228</v>
      </c>
      <c r="B3431" s="6" t="s">
        <v>1559</v>
      </c>
      <c r="D3431" t="str">
        <f t="shared" si="53"/>
        <v>Beni-Suef PP Site Preparation</v>
      </c>
      <c r="E3431">
        <v>84425984.25</v>
      </c>
      <c r="F3431">
        <v>0</v>
      </c>
      <c r="G3431">
        <v>0</v>
      </c>
      <c r="H3431">
        <v>84425984.25</v>
      </c>
    </row>
    <row r="3432" spans="1:8" hidden="1" x14ac:dyDescent="0.3">
      <c r="A3432" s="6" t="s">
        <v>514</v>
      </c>
      <c r="B3432" s="6" t="s">
        <v>499</v>
      </c>
      <c r="D3432" t="str">
        <f t="shared" si="53"/>
        <v>Beni-Suef Power Plant EPC</v>
      </c>
      <c r="E3432">
        <v>727472080.78170002</v>
      </c>
      <c r="F3432">
        <v>0</v>
      </c>
      <c r="G3432">
        <v>0</v>
      </c>
      <c r="H3432">
        <v>727472080.78170002</v>
      </c>
    </row>
    <row r="3433" spans="1:8" hidden="1" x14ac:dyDescent="0.3">
      <c r="A3433" s="6" t="s">
        <v>4176</v>
      </c>
      <c r="B3433" s="6" t="s">
        <v>1535</v>
      </c>
      <c r="D3433" t="str">
        <f t="shared" si="53"/>
        <v>IRAQ - Al-Diwaniya Power Plant</v>
      </c>
      <c r="E3433">
        <v>507140001</v>
      </c>
      <c r="F3433">
        <v>0</v>
      </c>
      <c r="G3433">
        <v>0</v>
      </c>
      <c r="H3433">
        <v>507140001</v>
      </c>
    </row>
    <row r="3434" spans="1:8" hidden="1" x14ac:dyDescent="0.3">
      <c r="A3434" s="6" t="s">
        <v>1331</v>
      </c>
      <c r="B3434" s="6" t="s">
        <v>2449</v>
      </c>
      <c r="D3434" t="str">
        <f t="shared" si="53"/>
        <v>Ain-Sokhna PP (CP-117)</v>
      </c>
      <c r="E3434">
        <v>54452776.998899996</v>
      </c>
      <c r="F3434">
        <v>0</v>
      </c>
      <c r="G3434">
        <v>0</v>
      </c>
      <c r="H3434">
        <v>54452776.998899996</v>
      </c>
    </row>
    <row r="3435" spans="1:8" hidden="1" x14ac:dyDescent="0.3">
      <c r="A3435" s="6" t="s">
        <v>569</v>
      </c>
      <c r="B3435" s="6" t="s">
        <v>3686</v>
      </c>
      <c r="D3435" t="str">
        <f t="shared" si="53"/>
        <v>Giza North PP Ph I,II (CP-117)</v>
      </c>
      <c r="E3435">
        <v>60934040.023999996</v>
      </c>
      <c r="F3435">
        <v>0</v>
      </c>
      <c r="G3435">
        <v>0</v>
      </c>
      <c r="H3435">
        <v>60934040.023999996</v>
      </c>
    </row>
    <row r="3436" spans="1:8" hidden="1" x14ac:dyDescent="0.3">
      <c r="A3436" s="6" t="s">
        <v>500</v>
      </c>
      <c r="B3436" s="6" t="s">
        <v>4229</v>
      </c>
      <c r="D3436" t="str">
        <f t="shared" si="53"/>
        <v>South Helwan PP (CP-117)</v>
      </c>
      <c r="E3436">
        <v>191119874.7274</v>
      </c>
      <c r="F3436">
        <v>0</v>
      </c>
      <c r="G3436">
        <v>0</v>
      </c>
      <c r="H3436">
        <v>191119874.7274</v>
      </c>
    </row>
    <row r="3437" spans="1:8" hidden="1" x14ac:dyDescent="0.3">
      <c r="A3437" s="6" t="s">
        <v>2520</v>
      </c>
      <c r="B3437" s="6" t="s">
        <v>4230</v>
      </c>
      <c r="D3437" t="str">
        <f t="shared" si="53"/>
        <v>6th Oct. Ph2 PP-Elect Work</v>
      </c>
      <c r="E3437">
        <v>-955723.66590000002</v>
      </c>
      <c r="F3437">
        <v>0</v>
      </c>
      <c r="G3437">
        <v>0</v>
      </c>
      <c r="H3437">
        <v>-955723.66590000002</v>
      </c>
    </row>
    <row r="3438" spans="1:8" hidden="1" x14ac:dyDescent="0.3">
      <c r="A3438" s="6" t="s">
        <v>500</v>
      </c>
      <c r="B3438" s="6" t="s">
        <v>4231</v>
      </c>
      <c r="D3438" t="str">
        <f t="shared" si="53"/>
        <v>South Helwan PP (CP-117)</v>
      </c>
      <c r="E3438">
        <v>346909.02</v>
      </c>
      <c r="F3438">
        <v>0</v>
      </c>
      <c r="G3438">
        <v>0</v>
      </c>
      <c r="H3438">
        <v>364939.63</v>
      </c>
    </row>
    <row r="3439" spans="1:8" hidden="1" x14ac:dyDescent="0.3">
      <c r="A3439" s="6" t="s">
        <v>458</v>
      </c>
      <c r="B3439" s="6" t="s">
        <v>4232</v>
      </c>
      <c r="D3439" t="str">
        <f t="shared" si="53"/>
        <v>W Dam PP Phase II (CP-117)</v>
      </c>
      <c r="E3439">
        <v>13861916.918400001</v>
      </c>
      <c r="F3439">
        <v>0</v>
      </c>
      <c r="G3439">
        <v>0</v>
      </c>
      <c r="H3439">
        <v>13861916.918400001</v>
      </c>
    </row>
    <row r="3440" spans="1:8" hidden="1" x14ac:dyDescent="0.3">
      <c r="A3440" s="6" t="s">
        <v>581</v>
      </c>
      <c r="B3440" s="6" t="s">
        <v>4233</v>
      </c>
      <c r="C3440" s="6">
        <v>9</v>
      </c>
      <c r="D3440" t="str">
        <f t="shared" si="53"/>
        <v>New Heliopolis9</v>
      </c>
      <c r="E3440">
        <v>11490807.560000001</v>
      </c>
      <c r="F3440">
        <v>0</v>
      </c>
      <c r="G3440">
        <v>0</v>
      </c>
      <c r="H3440">
        <v>11490807.560000001</v>
      </c>
    </row>
    <row r="3441" spans="1:8" hidden="1" x14ac:dyDescent="0.3">
      <c r="A3441" s="6" t="s">
        <v>2457</v>
      </c>
      <c r="B3441" s="6" t="s">
        <v>4234</v>
      </c>
      <c r="D3441" t="str">
        <f t="shared" si="53"/>
        <v>Cairo North PP Rehabilitation</v>
      </c>
      <c r="E3441">
        <v>232789.52729999999</v>
      </c>
      <c r="F3441">
        <v>217658.21000000002</v>
      </c>
      <c r="G3441">
        <v>23278.95</v>
      </c>
      <c r="H3441">
        <v>240937.16</v>
      </c>
    </row>
    <row r="3442" spans="1:8" hidden="1" x14ac:dyDescent="0.3">
      <c r="A3442" s="6" t="s">
        <v>486</v>
      </c>
      <c r="B3442" s="6" t="s">
        <v>4235</v>
      </c>
      <c r="C3442" s="6">
        <v>81</v>
      </c>
      <c r="D3442" t="str">
        <f t="shared" si="53"/>
        <v>Abou El Matameer and Sammanoud81</v>
      </c>
      <c r="E3442">
        <v>11846425.949999999</v>
      </c>
      <c r="F3442">
        <v>0</v>
      </c>
      <c r="G3442">
        <v>0</v>
      </c>
      <c r="H3442">
        <v>11846425.949999999</v>
      </c>
    </row>
    <row r="3443" spans="1:8" hidden="1" x14ac:dyDescent="0.3">
      <c r="A3443" s="6" t="s">
        <v>646</v>
      </c>
      <c r="B3443" s="6" t="s">
        <v>4236</v>
      </c>
      <c r="C3443" s="6">
        <v>8</v>
      </c>
      <c r="D3443" t="str">
        <f t="shared" si="53"/>
        <v>Akhmem Assiut8</v>
      </c>
      <c r="E3443">
        <v>41447501.75</v>
      </c>
      <c r="F3443">
        <v>0</v>
      </c>
      <c r="G3443">
        <v>0</v>
      </c>
      <c r="H3443">
        <v>41447501.75</v>
      </c>
    </row>
    <row r="3444" spans="1:8" hidden="1" x14ac:dyDescent="0.3">
      <c r="A3444" s="6" t="s">
        <v>646</v>
      </c>
      <c r="B3444" s="6" t="s">
        <v>4237</v>
      </c>
      <c r="C3444" s="6">
        <v>6</v>
      </c>
      <c r="D3444" t="str">
        <f t="shared" si="53"/>
        <v>Akhmem Assiut6</v>
      </c>
      <c r="E3444">
        <v>2576660.7999999998</v>
      </c>
      <c r="F3444">
        <v>0</v>
      </c>
      <c r="G3444">
        <v>0</v>
      </c>
      <c r="H3444">
        <v>2576660.7999999998</v>
      </c>
    </row>
    <row r="3445" spans="1:8" hidden="1" x14ac:dyDescent="0.3">
      <c r="A3445" s="6" t="s">
        <v>514</v>
      </c>
      <c r="B3445" s="6" t="s">
        <v>4238</v>
      </c>
      <c r="C3445" s="6">
        <v>1020</v>
      </c>
      <c r="D3445" t="str">
        <f t="shared" si="53"/>
        <v>Beni-Suef Power Plant EPC1020</v>
      </c>
      <c r="E3445">
        <v>950809783.62</v>
      </c>
      <c r="F3445">
        <v>950809783.62</v>
      </c>
      <c r="G3445">
        <v>0</v>
      </c>
      <c r="H3445">
        <v>950809783.62</v>
      </c>
    </row>
    <row r="3446" spans="1:8" hidden="1" x14ac:dyDescent="0.3">
      <c r="A3446" s="6" t="s">
        <v>514</v>
      </c>
      <c r="B3446" s="6" t="s">
        <v>4239</v>
      </c>
      <c r="C3446" s="6">
        <v>1020</v>
      </c>
      <c r="D3446" t="str">
        <f t="shared" si="53"/>
        <v>Beni-Suef Power Plant EPC1020</v>
      </c>
      <c r="E3446">
        <v>1360598246</v>
      </c>
      <c r="F3446">
        <v>1360598246</v>
      </c>
      <c r="G3446">
        <v>0</v>
      </c>
      <c r="H3446">
        <v>1360598246</v>
      </c>
    </row>
    <row r="3447" spans="1:8" hidden="1" x14ac:dyDescent="0.3">
      <c r="A3447" s="6" t="s">
        <v>506</v>
      </c>
      <c r="B3447" s="6" t="s">
        <v>4240</v>
      </c>
      <c r="D3447" t="str">
        <f t="shared" si="53"/>
        <v>New Capital</v>
      </c>
      <c r="E3447">
        <v>3945791.24</v>
      </c>
      <c r="F3447">
        <v>0</v>
      </c>
      <c r="G3447">
        <v>0</v>
      </c>
      <c r="H3447">
        <v>3945791.24</v>
      </c>
    </row>
    <row r="3448" spans="1:8" hidden="1" x14ac:dyDescent="0.3">
      <c r="A3448" s="6" t="s">
        <v>506</v>
      </c>
      <c r="B3448" s="6" t="s">
        <v>4241</v>
      </c>
      <c r="C3448" s="6">
        <v>1</v>
      </c>
      <c r="D3448" t="str">
        <f t="shared" si="53"/>
        <v>New Capital1</v>
      </c>
      <c r="E3448">
        <v>32887642.82</v>
      </c>
      <c r="F3448">
        <v>0</v>
      </c>
      <c r="G3448">
        <v>0</v>
      </c>
      <c r="H3448">
        <v>32887642.82</v>
      </c>
    </row>
    <row r="3449" spans="1:8" hidden="1" x14ac:dyDescent="0.3">
      <c r="A3449" s="6" t="s">
        <v>386</v>
      </c>
      <c r="B3449" s="6" t="s">
        <v>4242</v>
      </c>
      <c r="D3449" t="str">
        <f t="shared" si="53"/>
        <v>EMAAR-PKG#107-MARASSI</v>
      </c>
      <c r="E3449">
        <v>-29967.5</v>
      </c>
      <c r="F3449">
        <v>0</v>
      </c>
      <c r="G3449">
        <v>0</v>
      </c>
      <c r="H3449">
        <v>-29967.5</v>
      </c>
    </row>
    <row r="3450" spans="1:8" hidden="1" x14ac:dyDescent="0.3">
      <c r="A3450" s="6" t="s">
        <v>569</v>
      </c>
      <c r="B3450" s="6" t="s">
        <v>4243</v>
      </c>
      <c r="D3450" t="str">
        <f t="shared" si="53"/>
        <v>Giza North PP Ph I,II (CP-117)</v>
      </c>
      <c r="E3450">
        <v>9865294.1713999994</v>
      </c>
      <c r="F3450">
        <v>0</v>
      </c>
      <c r="G3450">
        <v>0</v>
      </c>
      <c r="H3450">
        <v>10358558.880000001</v>
      </c>
    </row>
    <row r="3451" spans="1:8" hidden="1" x14ac:dyDescent="0.3">
      <c r="A3451" s="6" t="s">
        <v>456</v>
      </c>
      <c r="B3451" s="6" t="s">
        <v>4244</v>
      </c>
      <c r="D3451" t="str">
        <f t="shared" si="53"/>
        <v>Al-Shabab PP Phase II (CP-117)</v>
      </c>
      <c r="E3451">
        <v>171306.18100000001</v>
      </c>
      <c r="F3451">
        <v>150492.48000000001</v>
      </c>
      <c r="G3451">
        <v>26980.720000000001</v>
      </c>
      <c r="H3451">
        <v>179871.49</v>
      </c>
    </row>
    <row r="3452" spans="1:8" hidden="1" x14ac:dyDescent="0.3">
      <c r="A3452" s="6" t="s">
        <v>475</v>
      </c>
      <c r="B3452" s="6" t="s">
        <v>4245</v>
      </c>
      <c r="D3452" t="str">
        <f t="shared" si="53"/>
        <v>Suez Gulf Substation</v>
      </c>
      <c r="E3452">
        <v>1431237.0866666667</v>
      </c>
      <c r="F3452">
        <v>850</v>
      </c>
      <c r="G3452">
        <v>217218.78</v>
      </c>
      <c r="H3452">
        <v>1448408.5317333334</v>
      </c>
    </row>
    <row r="3453" spans="1:8" hidden="1" x14ac:dyDescent="0.3">
      <c r="A3453" s="6" t="s">
        <v>448</v>
      </c>
      <c r="B3453" s="6" t="s">
        <v>4246</v>
      </c>
      <c r="D3453" t="str">
        <f t="shared" si="53"/>
        <v>Cameron EDC</v>
      </c>
      <c r="E3453">
        <v>606773.67000000004</v>
      </c>
      <c r="F3453">
        <v>603773.77</v>
      </c>
      <c r="G3453">
        <v>0</v>
      </c>
      <c r="H3453">
        <v>603773.77</v>
      </c>
    </row>
    <row r="3454" spans="1:8" hidden="1" x14ac:dyDescent="0.3">
      <c r="A3454" s="6" t="s">
        <v>448</v>
      </c>
      <c r="B3454" s="6" t="s">
        <v>4247</v>
      </c>
      <c r="D3454" t="str">
        <f t="shared" si="53"/>
        <v>Cameron EDC</v>
      </c>
      <c r="E3454">
        <v>238190.92</v>
      </c>
      <c r="F3454">
        <v>237942.78</v>
      </c>
      <c r="G3454">
        <v>0</v>
      </c>
      <c r="H3454">
        <v>237942.78</v>
      </c>
    </row>
    <row r="3455" spans="1:8" hidden="1" x14ac:dyDescent="0.3">
      <c r="A3455" s="6" t="s">
        <v>448</v>
      </c>
      <c r="B3455" s="6" t="s">
        <v>4248</v>
      </c>
      <c r="D3455" t="str">
        <f t="shared" si="53"/>
        <v>Cameron EDC</v>
      </c>
      <c r="E3455">
        <v>148684449.87</v>
      </c>
      <c r="F3455">
        <v>148684449.87</v>
      </c>
      <c r="G3455">
        <v>0</v>
      </c>
      <c r="H3455">
        <v>148684449.87</v>
      </c>
    </row>
    <row r="3456" spans="1:8" hidden="1" x14ac:dyDescent="0.3">
      <c r="A3456" s="6" t="s">
        <v>456</v>
      </c>
      <c r="B3456" s="6" t="s">
        <v>4249</v>
      </c>
      <c r="D3456" t="str">
        <f t="shared" si="53"/>
        <v>Al-Shabab PP Phase II (CP-117)</v>
      </c>
      <c r="E3456">
        <v>71210.11</v>
      </c>
      <c r="F3456">
        <v>62934.340000000004</v>
      </c>
      <c r="G3456">
        <v>11236.69</v>
      </c>
      <c r="H3456">
        <v>74171.03</v>
      </c>
    </row>
    <row r="3457" spans="1:8" hidden="1" x14ac:dyDescent="0.3">
      <c r="A3457" s="6" t="s">
        <v>458</v>
      </c>
      <c r="B3457" s="6" t="s">
        <v>4250</v>
      </c>
      <c r="D3457" t="str">
        <f t="shared" si="53"/>
        <v>W Dam PP Phase II (CP-117)</v>
      </c>
      <c r="E3457">
        <v>952433.46</v>
      </c>
      <c r="F3457">
        <v>899273.10000000009</v>
      </c>
      <c r="G3457">
        <v>11231.87</v>
      </c>
      <c r="H3457">
        <v>910504.97000000009</v>
      </c>
    </row>
    <row r="3458" spans="1:8" hidden="1" x14ac:dyDescent="0.3">
      <c r="A3458" s="6" t="s">
        <v>456</v>
      </c>
      <c r="B3458" s="6" t="s">
        <v>4251</v>
      </c>
      <c r="D3458" t="str">
        <f t="shared" si="53"/>
        <v>Al-Shabab PP Phase II (CP-117)</v>
      </c>
      <c r="E3458">
        <v>123920.19</v>
      </c>
      <c r="F3458">
        <v>110806.81</v>
      </c>
      <c r="G3458">
        <v>19554.14</v>
      </c>
      <c r="H3458">
        <v>130360.95</v>
      </c>
    </row>
    <row r="3459" spans="1:8" hidden="1" x14ac:dyDescent="0.3">
      <c r="A3459" s="6" t="s">
        <v>458</v>
      </c>
      <c r="B3459" s="6" t="s">
        <v>4252</v>
      </c>
      <c r="D3459" t="str">
        <f t="shared" ref="D3459:D3522" si="54">A3459&amp;C3459</f>
        <v>W Dam PP Phase II (CP-117)</v>
      </c>
      <c r="E3459">
        <v>10048.19</v>
      </c>
      <c r="F3459">
        <v>8984.8799999999992</v>
      </c>
      <c r="G3459">
        <v>1585.57</v>
      </c>
      <c r="H3459">
        <v>10570.45</v>
      </c>
    </row>
    <row r="3460" spans="1:8" hidden="1" x14ac:dyDescent="0.3">
      <c r="A3460" s="6" t="s">
        <v>458</v>
      </c>
      <c r="B3460" s="6" t="s">
        <v>4253</v>
      </c>
      <c r="D3460" t="str">
        <f t="shared" si="54"/>
        <v>W Dam PP Phase II (CP-117)</v>
      </c>
      <c r="E3460">
        <v>53513.361900000004</v>
      </c>
      <c r="F3460">
        <v>0</v>
      </c>
      <c r="G3460">
        <v>0</v>
      </c>
      <c r="H3460">
        <v>56189.03</v>
      </c>
    </row>
    <row r="3461" spans="1:8" hidden="1" x14ac:dyDescent="0.3">
      <c r="A3461" s="6" t="s">
        <v>456</v>
      </c>
      <c r="B3461" s="6" t="s">
        <v>4254</v>
      </c>
      <c r="D3461" t="str">
        <f t="shared" si="54"/>
        <v>Al-Shabab PP Phase II (CP-117)</v>
      </c>
      <c r="E3461">
        <v>3859716.7333</v>
      </c>
      <c r="F3461">
        <v>0</v>
      </c>
      <c r="G3461">
        <v>607905.39</v>
      </c>
      <c r="H3461">
        <v>607905.39</v>
      </c>
    </row>
    <row r="3462" spans="1:8" hidden="1" x14ac:dyDescent="0.3">
      <c r="A3462" s="6" t="s">
        <v>458</v>
      </c>
      <c r="B3462" s="6" t="s">
        <v>4255</v>
      </c>
      <c r="D3462" t="str">
        <f t="shared" si="54"/>
        <v>W Dam PP Phase II (CP-117)</v>
      </c>
      <c r="E3462">
        <v>114713.04760000001</v>
      </c>
      <c r="F3462">
        <v>86857.13</v>
      </c>
      <c r="G3462">
        <v>18067.310000000001</v>
      </c>
      <c r="H3462">
        <v>120448.7</v>
      </c>
    </row>
    <row r="3463" spans="1:8" hidden="1" x14ac:dyDescent="0.3">
      <c r="A3463" s="6" t="s">
        <v>456</v>
      </c>
      <c r="B3463" s="6" t="s">
        <v>4256</v>
      </c>
      <c r="D3463" t="str">
        <f t="shared" si="54"/>
        <v>Al-Shabab PP Phase II (CP-117)</v>
      </c>
      <c r="E3463">
        <v>296307.11</v>
      </c>
      <c r="F3463">
        <v>264951.53999999998</v>
      </c>
      <c r="G3463">
        <v>46756.15</v>
      </c>
      <c r="H3463">
        <v>311707.69</v>
      </c>
    </row>
    <row r="3464" spans="1:8" hidden="1" x14ac:dyDescent="0.3">
      <c r="A3464" s="6" t="s">
        <v>458</v>
      </c>
      <c r="B3464" s="6" t="s">
        <v>4257</v>
      </c>
      <c r="D3464" t="str">
        <f t="shared" si="54"/>
        <v>W Dam PP Phase II (CP-117)</v>
      </c>
      <c r="E3464">
        <v>2928987.5048000007</v>
      </c>
      <c r="F3464">
        <v>2614121.35</v>
      </c>
      <c r="G3464">
        <v>461315.53</v>
      </c>
      <c r="H3464">
        <v>3075436.8800000004</v>
      </c>
    </row>
    <row r="3465" spans="1:8" hidden="1" x14ac:dyDescent="0.3">
      <c r="A3465" s="6" t="s">
        <v>458</v>
      </c>
      <c r="B3465" s="6" t="s">
        <v>4258</v>
      </c>
      <c r="D3465" t="str">
        <f t="shared" si="54"/>
        <v>W Dam PP Phase II (CP-117)</v>
      </c>
      <c r="E3465">
        <v>78700.123800000001</v>
      </c>
      <c r="F3465">
        <v>0</v>
      </c>
      <c r="G3465">
        <v>12395.27</v>
      </c>
      <c r="H3465">
        <v>12395.27</v>
      </c>
    </row>
    <row r="3466" spans="1:8" hidden="1" x14ac:dyDescent="0.3">
      <c r="A3466" s="6" t="s">
        <v>458</v>
      </c>
      <c r="B3466" s="6" t="s">
        <v>4259</v>
      </c>
      <c r="D3466" t="str">
        <f t="shared" si="54"/>
        <v>W Dam PP Phase II (CP-117)</v>
      </c>
      <c r="E3466">
        <v>665214.67000000004</v>
      </c>
      <c r="F3466">
        <v>0</v>
      </c>
      <c r="G3466">
        <v>104771.31</v>
      </c>
      <c r="H3466">
        <v>104771.31</v>
      </c>
    </row>
    <row r="3467" spans="1:8" hidden="1" x14ac:dyDescent="0.3">
      <c r="A3467" s="6" t="s">
        <v>458</v>
      </c>
      <c r="B3467" s="6" t="s">
        <v>4260</v>
      </c>
      <c r="D3467" t="str">
        <f t="shared" si="54"/>
        <v>W Dam PP Phase II (CP-117)</v>
      </c>
      <c r="E3467">
        <v>575161.01</v>
      </c>
      <c r="F3467">
        <v>0</v>
      </c>
      <c r="G3467">
        <v>86274.15</v>
      </c>
      <c r="H3467">
        <v>603919.06050000002</v>
      </c>
    </row>
    <row r="3468" spans="1:8" hidden="1" x14ac:dyDescent="0.3">
      <c r="A3468" s="6" t="s">
        <v>475</v>
      </c>
      <c r="B3468" s="6" t="s">
        <v>4261</v>
      </c>
      <c r="D3468" t="str">
        <f t="shared" si="54"/>
        <v>Suez Gulf Substation</v>
      </c>
      <c r="E3468">
        <v>1500870.19</v>
      </c>
      <c r="F3468">
        <v>1420990.2</v>
      </c>
      <c r="G3468">
        <v>157887.79999999999</v>
      </c>
      <c r="H3468">
        <v>1578878</v>
      </c>
    </row>
    <row r="3469" spans="1:8" hidden="1" x14ac:dyDescent="0.3">
      <c r="A3469" s="6" t="s">
        <v>475</v>
      </c>
      <c r="B3469" s="6" t="s">
        <v>4262</v>
      </c>
      <c r="D3469" t="str">
        <f t="shared" si="54"/>
        <v>Suez Gulf Substation</v>
      </c>
      <c r="E3469">
        <v>321619.02</v>
      </c>
      <c r="F3469">
        <v>304501.66000000003</v>
      </c>
      <c r="G3469">
        <v>33833.519999999997</v>
      </c>
      <c r="H3469">
        <v>338335.18</v>
      </c>
    </row>
    <row r="3470" spans="1:8" hidden="1" x14ac:dyDescent="0.3">
      <c r="A3470" s="6" t="s">
        <v>475</v>
      </c>
      <c r="B3470" s="6" t="s">
        <v>4263</v>
      </c>
      <c r="D3470" t="str">
        <f t="shared" si="54"/>
        <v>Suez Gulf Substation</v>
      </c>
      <c r="E3470">
        <v>2957422.0857000002</v>
      </c>
      <c r="F3470">
        <v>0</v>
      </c>
      <c r="G3470">
        <v>310529.32</v>
      </c>
      <c r="H3470">
        <v>310529.32</v>
      </c>
    </row>
    <row r="3471" spans="1:8" hidden="1" x14ac:dyDescent="0.3">
      <c r="A3471" s="6" t="s">
        <v>488</v>
      </c>
      <c r="B3471" s="6" t="s">
        <v>4264</v>
      </c>
      <c r="C3471" s="6">
        <v>65</v>
      </c>
      <c r="D3471" t="str">
        <f t="shared" si="54"/>
        <v>Siemens 6x500/220 KV GIS-MOU65</v>
      </c>
      <c r="E3471">
        <v>2021471.726</v>
      </c>
      <c r="F3471">
        <v>1462332.6459999999</v>
      </c>
      <c r="G3471">
        <v>303220.76</v>
      </c>
      <c r="H3471">
        <v>1765553.406</v>
      </c>
    </row>
    <row r="3472" spans="1:8" hidden="1" x14ac:dyDescent="0.3">
      <c r="A3472" s="6" t="s">
        <v>488</v>
      </c>
      <c r="B3472" s="6" t="s">
        <v>4265</v>
      </c>
      <c r="C3472" s="6">
        <v>49</v>
      </c>
      <c r="D3472" t="str">
        <f t="shared" si="54"/>
        <v>Siemens 6x500/220 KV GIS-MOU49</v>
      </c>
      <c r="E3472">
        <v>1797920.4</v>
      </c>
      <c r="F3472">
        <v>1300615.6200000001</v>
      </c>
      <c r="G3472">
        <v>269688.06</v>
      </c>
      <c r="H3472">
        <v>1570303.68</v>
      </c>
    </row>
    <row r="3473" spans="1:8" hidden="1" x14ac:dyDescent="0.3">
      <c r="A3473" s="6" t="s">
        <v>488</v>
      </c>
      <c r="B3473" s="6" t="s">
        <v>4266</v>
      </c>
      <c r="C3473" s="6">
        <v>42</v>
      </c>
      <c r="D3473" t="str">
        <f t="shared" si="54"/>
        <v>Siemens 6x500/220 KV GIS-MOU42</v>
      </c>
      <c r="E3473">
        <v>3035091.3933333331</v>
      </c>
      <c r="F3473">
        <v>3293377.67</v>
      </c>
      <c r="G3473">
        <v>682895.56</v>
      </c>
      <c r="H3473">
        <v>3976273.23</v>
      </c>
    </row>
    <row r="3474" spans="1:8" hidden="1" x14ac:dyDescent="0.3">
      <c r="A3474" s="6" t="s">
        <v>490</v>
      </c>
      <c r="B3474" s="6" t="s">
        <v>4267</v>
      </c>
      <c r="C3474" s="6">
        <v>21</v>
      </c>
      <c r="D3474" t="str">
        <f t="shared" si="54"/>
        <v>Barwa 2x60/22 KV S/S21</v>
      </c>
      <c r="E3474">
        <v>1280709.49</v>
      </c>
      <c r="F3474">
        <v>905860.59</v>
      </c>
      <c r="G3474">
        <v>192106.44</v>
      </c>
      <c r="H3474">
        <v>1097967.03</v>
      </c>
    </row>
    <row r="3475" spans="1:8" hidden="1" x14ac:dyDescent="0.3">
      <c r="A3475" s="6" t="s">
        <v>490</v>
      </c>
      <c r="B3475" s="6" t="s">
        <v>4268</v>
      </c>
      <c r="C3475" s="6">
        <v>18</v>
      </c>
      <c r="D3475" t="str">
        <f t="shared" si="54"/>
        <v>Barwa 2x60/22 KV S/S18</v>
      </c>
      <c r="E3475">
        <v>1446935.6</v>
      </c>
      <c r="F3475">
        <v>1023280.9</v>
      </c>
      <c r="G3475">
        <v>217040.35</v>
      </c>
      <c r="H3475">
        <v>1240321.25</v>
      </c>
    </row>
    <row r="3476" spans="1:8" hidden="1" x14ac:dyDescent="0.3">
      <c r="A3476" s="6" t="s">
        <v>493</v>
      </c>
      <c r="B3476" s="6" t="s">
        <v>4269</v>
      </c>
      <c r="C3476" s="6">
        <v>31</v>
      </c>
      <c r="D3476" t="str">
        <f t="shared" si="54"/>
        <v>Damac 2x60/22 KV S/S31</v>
      </c>
      <c r="E3476">
        <v>752180.07</v>
      </c>
      <c r="F3476">
        <v>532133.79</v>
      </c>
      <c r="G3476">
        <v>112827</v>
      </c>
      <c r="H3476">
        <v>644960.79</v>
      </c>
    </row>
    <row r="3477" spans="1:8" hidden="1" x14ac:dyDescent="0.3">
      <c r="A3477" s="6" t="s">
        <v>506</v>
      </c>
      <c r="B3477" s="6" t="s">
        <v>4270</v>
      </c>
      <c r="D3477" t="str">
        <f t="shared" si="54"/>
        <v>New Capital</v>
      </c>
      <c r="E3477">
        <v>21843369.100000001</v>
      </c>
      <c r="F3477">
        <v>16950369.245000001</v>
      </c>
      <c r="G3477">
        <v>2293553.75</v>
      </c>
      <c r="H3477">
        <v>19243922.995000001</v>
      </c>
    </row>
    <row r="3478" spans="1:8" hidden="1" x14ac:dyDescent="0.3">
      <c r="A3478" s="6" t="s">
        <v>506</v>
      </c>
      <c r="B3478" s="6" t="s">
        <v>4271</v>
      </c>
      <c r="C3478" s="6">
        <v>2</v>
      </c>
      <c r="D3478" t="str">
        <f t="shared" si="54"/>
        <v>New Capital2</v>
      </c>
      <c r="E3478">
        <v>4808268.97</v>
      </c>
      <c r="F3478">
        <v>3731130.19</v>
      </c>
      <c r="G3478">
        <v>504868.24</v>
      </c>
      <c r="H3478">
        <v>4235998.43</v>
      </c>
    </row>
    <row r="3479" spans="1:8" hidden="1" x14ac:dyDescent="0.3">
      <c r="A3479" s="6" t="s">
        <v>838</v>
      </c>
      <c r="B3479" s="6" t="s">
        <v>4272</v>
      </c>
      <c r="C3479" s="6">
        <v>17</v>
      </c>
      <c r="D3479" t="str">
        <f t="shared" si="54"/>
        <v>PIP- Zonafranca17</v>
      </c>
      <c r="E3479">
        <v>15307277.27</v>
      </c>
      <c r="F3479">
        <v>0</v>
      </c>
      <c r="G3479">
        <v>2635752.5699999998</v>
      </c>
      <c r="H3479">
        <v>2635752.5699999998</v>
      </c>
    </row>
    <row r="3480" spans="1:8" hidden="1" x14ac:dyDescent="0.3">
      <c r="A3480" s="6" t="s">
        <v>500</v>
      </c>
      <c r="B3480" s="6" t="s">
        <v>4273</v>
      </c>
      <c r="C3480" s="6">
        <v>12</v>
      </c>
      <c r="D3480" t="str">
        <f t="shared" si="54"/>
        <v>South Helwan PP (CP-117)12</v>
      </c>
      <c r="E3480">
        <v>1964148.8</v>
      </c>
      <c r="F3480">
        <v>1596079.82</v>
      </c>
      <c r="G3480">
        <v>309353.44</v>
      </c>
      <c r="H3480">
        <v>1905433.26</v>
      </c>
    </row>
    <row r="3481" spans="1:8" hidden="1" x14ac:dyDescent="0.3">
      <c r="A3481" s="6" t="s">
        <v>2694</v>
      </c>
      <c r="B3481" s="6" t="s">
        <v>4274</v>
      </c>
      <c r="C3481" s="6">
        <v>6</v>
      </c>
      <c r="D3481" t="str">
        <f t="shared" si="54"/>
        <v>Al-Wukair 11 Substation6</v>
      </c>
      <c r="E3481">
        <v>2799081.89</v>
      </c>
      <c r="F3481">
        <v>0</v>
      </c>
      <c r="G3481">
        <v>0</v>
      </c>
      <c r="H3481">
        <v>0</v>
      </c>
    </row>
    <row r="3482" spans="1:8" hidden="1" x14ac:dyDescent="0.3">
      <c r="A3482" s="6" t="s">
        <v>2694</v>
      </c>
      <c r="B3482" s="6" t="s">
        <v>4275</v>
      </c>
      <c r="C3482" s="6">
        <v>5</v>
      </c>
      <c r="D3482" t="str">
        <f t="shared" si="54"/>
        <v>Al-Wukair 11 Substation5</v>
      </c>
      <c r="E3482">
        <v>1368448.54</v>
      </c>
      <c r="F3482">
        <v>0</v>
      </c>
      <c r="G3482">
        <v>0</v>
      </c>
      <c r="H3482">
        <v>0</v>
      </c>
    </row>
    <row r="3483" spans="1:8" hidden="1" x14ac:dyDescent="0.3">
      <c r="A3483" s="6" t="s">
        <v>511</v>
      </c>
      <c r="B3483" s="6" t="s">
        <v>4276</v>
      </c>
      <c r="D3483" t="str">
        <f t="shared" si="54"/>
        <v>Berket Ghelion</v>
      </c>
      <c r="E3483">
        <v>4933391</v>
      </c>
      <c r="F3483">
        <v>2947383.32</v>
      </c>
      <c r="G3483">
        <v>1233347.75</v>
      </c>
      <c r="H3483">
        <v>4180731.07</v>
      </c>
    </row>
    <row r="3484" spans="1:8" hidden="1" x14ac:dyDescent="0.3">
      <c r="A3484" s="6" t="s">
        <v>569</v>
      </c>
      <c r="B3484" s="6" t="s">
        <v>4277</v>
      </c>
      <c r="D3484" t="str">
        <f t="shared" si="54"/>
        <v>Giza North PP Ph I,II (CP-117)</v>
      </c>
      <c r="E3484">
        <v>477446.84759999998</v>
      </c>
      <c r="F3484">
        <v>426121.31</v>
      </c>
      <c r="G3484">
        <v>0</v>
      </c>
      <c r="H3484">
        <v>426121.31</v>
      </c>
    </row>
    <row r="3485" spans="1:8" hidden="1" x14ac:dyDescent="0.3">
      <c r="A3485" s="6" t="s">
        <v>524</v>
      </c>
      <c r="B3485" s="6" t="s">
        <v>4278</v>
      </c>
      <c r="D3485" t="str">
        <f t="shared" si="54"/>
        <v>Beni Suef Substation R61</v>
      </c>
      <c r="E3485">
        <v>5980776</v>
      </c>
      <c r="F3485">
        <v>3827674.29</v>
      </c>
      <c r="G3485">
        <v>1388851.53</v>
      </c>
      <c r="H3485">
        <v>5216525.82</v>
      </c>
    </row>
    <row r="3486" spans="1:8" hidden="1" x14ac:dyDescent="0.3">
      <c r="A3486" s="6" t="s">
        <v>524</v>
      </c>
      <c r="B3486" s="6" t="s">
        <v>4279</v>
      </c>
      <c r="D3486" t="str">
        <f t="shared" si="54"/>
        <v>Beni Suef Substation R61</v>
      </c>
      <c r="E3486">
        <v>10069327</v>
      </c>
      <c r="F3486">
        <v>2929689.9</v>
      </c>
      <c r="G3486">
        <v>6136645.4000000004</v>
      </c>
      <c r="H3486">
        <v>9066335.3000000007</v>
      </c>
    </row>
    <row r="3487" spans="1:8" hidden="1" x14ac:dyDescent="0.3">
      <c r="A3487" s="6" t="s">
        <v>519</v>
      </c>
      <c r="B3487" s="6" t="s">
        <v>4280</v>
      </c>
      <c r="C3487" s="6">
        <v>23</v>
      </c>
      <c r="D3487" t="str">
        <f t="shared" si="54"/>
        <v>Tamey El-amdeed Substation23</v>
      </c>
      <c r="E3487">
        <v>56099.670000000006</v>
      </c>
      <c r="F3487">
        <v>41513.75</v>
      </c>
      <c r="G3487">
        <v>8414.9500000000007</v>
      </c>
      <c r="H3487">
        <v>49928.69999999999</v>
      </c>
    </row>
    <row r="3488" spans="1:8" hidden="1" x14ac:dyDescent="0.3">
      <c r="A3488" s="6" t="s">
        <v>524</v>
      </c>
      <c r="B3488" s="6" t="s">
        <v>4281</v>
      </c>
      <c r="C3488" s="6">
        <v>8</v>
      </c>
      <c r="D3488" t="str">
        <f t="shared" si="54"/>
        <v>Beni Suef Substation R618</v>
      </c>
      <c r="E3488">
        <v>37786.410000000003</v>
      </c>
      <c r="F3488">
        <v>27362.5</v>
      </c>
      <c r="G3488">
        <v>5667.96</v>
      </c>
      <c r="H3488">
        <v>33030.46</v>
      </c>
    </row>
    <row r="3489" spans="1:8" hidden="1" x14ac:dyDescent="0.3">
      <c r="A3489" s="6" t="s">
        <v>519</v>
      </c>
      <c r="B3489" s="6" t="s">
        <v>4282</v>
      </c>
      <c r="C3489" s="6">
        <v>12</v>
      </c>
      <c r="D3489" t="str">
        <f t="shared" si="54"/>
        <v>Tamey El-amdeed Substation12</v>
      </c>
      <c r="E3489">
        <v>203875</v>
      </c>
      <c r="F3489">
        <v>0</v>
      </c>
      <c r="G3489">
        <v>30581.25</v>
      </c>
      <c r="H3489">
        <v>30581.25</v>
      </c>
    </row>
    <row r="3490" spans="1:8" hidden="1" x14ac:dyDescent="0.3">
      <c r="A3490" s="6" t="s">
        <v>519</v>
      </c>
      <c r="B3490" s="6" t="s">
        <v>4283</v>
      </c>
      <c r="C3490" s="6">
        <v>11</v>
      </c>
      <c r="D3490" t="str">
        <f t="shared" si="54"/>
        <v>Tamey El-amdeed Substation11</v>
      </c>
      <c r="E3490">
        <v>98875</v>
      </c>
      <c r="F3490">
        <v>0</v>
      </c>
      <c r="G3490">
        <v>14831.25</v>
      </c>
      <c r="H3490">
        <v>14831.25</v>
      </c>
    </row>
    <row r="3491" spans="1:8" hidden="1" x14ac:dyDescent="0.3">
      <c r="A3491" s="6" t="s">
        <v>524</v>
      </c>
      <c r="B3491" s="6" t="s">
        <v>4284</v>
      </c>
      <c r="C3491" s="6">
        <v>6</v>
      </c>
      <c r="D3491" t="str">
        <f t="shared" si="54"/>
        <v>Beni Suef Substation R616</v>
      </c>
      <c r="E3491">
        <v>1215235.5900000001</v>
      </c>
      <c r="F3491">
        <v>851195.7</v>
      </c>
      <c r="G3491">
        <v>182285.34</v>
      </c>
      <c r="H3491">
        <v>1033481.04</v>
      </c>
    </row>
    <row r="3492" spans="1:8" hidden="1" x14ac:dyDescent="0.3">
      <c r="A3492" s="6" t="s">
        <v>516</v>
      </c>
      <c r="B3492" s="6" t="s">
        <v>4285</v>
      </c>
      <c r="C3492" s="6">
        <v>10</v>
      </c>
      <c r="D3492" t="str">
        <f t="shared" si="54"/>
        <v>Ismailiya East Substation10</v>
      </c>
      <c r="E3492">
        <v>3542671</v>
      </c>
      <c r="F3492">
        <v>2621576.54</v>
      </c>
      <c r="G3492">
        <v>531400.65</v>
      </c>
      <c r="H3492">
        <v>3152977.19</v>
      </c>
    </row>
    <row r="3493" spans="1:8" hidden="1" x14ac:dyDescent="0.3">
      <c r="A3493" s="6" t="s">
        <v>516</v>
      </c>
      <c r="B3493" s="6" t="s">
        <v>4286</v>
      </c>
      <c r="C3493" s="6">
        <v>9</v>
      </c>
      <c r="D3493" t="str">
        <f t="shared" si="54"/>
        <v>Ismailiya East Substation9</v>
      </c>
      <c r="E3493">
        <v>3918783</v>
      </c>
      <c r="F3493">
        <v>2919493.33</v>
      </c>
      <c r="G3493">
        <v>587817.44999999995</v>
      </c>
      <c r="H3493">
        <v>3507310.78</v>
      </c>
    </row>
    <row r="3494" spans="1:8" hidden="1" x14ac:dyDescent="0.3">
      <c r="A3494" s="6" t="s">
        <v>532</v>
      </c>
      <c r="B3494" s="6" t="s">
        <v>4287</v>
      </c>
      <c r="C3494" s="6">
        <v>11</v>
      </c>
      <c r="D3494" t="str">
        <f t="shared" si="54"/>
        <v>Al Mostathmreen GIS Substation11</v>
      </c>
      <c r="E3494">
        <v>852581.03</v>
      </c>
      <c r="F3494">
        <v>618121.25</v>
      </c>
      <c r="G3494">
        <v>127887.15</v>
      </c>
      <c r="H3494">
        <v>746008.4</v>
      </c>
    </row>
    <row r="3495" spans="1:8" hidden="1" x14ac:dyDescent="0.3">
      <c r="A3495" s="6" t="s">
        <v>532</v>
      </c>
      <c r="B3495" s="6" t="s">
        <v>4288</v>
      </c>
      <c r="D3495" t="str">
        <f t="shared" si="54"/>
        <v>Al Mostathmreen GIS Substation</v>
      </c>
      <c r="E3495">
        <v>45275.199999999997</v>
      </c>
      <c r="F3495">
        <v>33730.019999999997</v>
      </c>
      <c r="G3495">
        <v>6791.28</v>
      </c>
      <c r="H3495">
        <v>40521.300000000003</v>
      </c>
    </row>
    <row r="3496" spans="1:8" hidden="1" x14ac:dyDescent="0.3">
      <c r="A3496" s="6" t="s">
        <v>532</v>
      </c>
      <c r="B3496" s="6" t="s">
        <v>4289</v>
      </c>
      <c r="D3496" t="str">
        <f t="shared" si="54"/>
        <v>Al Mostathmreen GIS Substation</v>
      </c>
      <c r="E3496">
        <v>685296.9</v>
      </c>
      <c r="F3496">
        <v>510546.19</v>
      </c>
      <c r="G3496">
        <v>102794.54</v>
      </c>
      <c r="H3496">
        <v>613340.73</v>
      </c>
    </row>
    <row r="3497" spans="1:8" hidden="1" x14ac:dyDescent="0.3">
      <c r="A3497" s="6" t="s">
        <v>532</v>
      </c>
      <c r="B3497" s="6" t="s">
        <v>4290</v>
      </c>
      <c r="D3497" t="str">
        <f t="shared" si="54"/>
        <v>Al Mostathmreen GIS Substation</v>
      </c>
      <c r="E3497">
        <v>2618460</v>
      </c>
      <c r="F3497">
        <v>1950752.7</v>
      </c>
      <c r="G3497">
        <v>392769</v>
      </c>
      <c r="H3497">
        <v>2343521.7000000002</v>
      </c>
    </row>
    <row r="3498" spans="1:8" hidden="1" x14ac:dyDescent="0.3">
      <c r="A3498" s="6" t="s">
        <v>532</v>
      </c>
      <c r="B3498" s="6" t="s">
        <v>4291</v>
      </c>
      <c r="D3498" t="str">
        <f t="shared" si="54"/>
        <v>Al Mostathmreen GIS Substation</v>
      </c>
      <c r="E3498">
        <v>568387</v>
      </c>
      <c r="F3498">
        <v>423448.22</v>
      </c>
      <c r="G3498">
        <v>85258.1</v>
      </c>
      <c r="H3498">
        <v>508706.32</v>
      </c>
    </row>
    <row r="3499" spans="1:8" hidden="1" x14ac:dyDescent="0.3">
      <c r="A3499" s="6" t="s">
        <v>511</v>
      </c>
      <c r="B3499" s="6" t="s">
        <v>4292</v>
      </c>
      <c r="D3499" t="str">
        <f t="shared" si="54"/>
        <v>Berket Ghelion</v>
      </c>
      <c r="E3499">
        <v>2368503.48</v>
      </c>
      <c r="F3499">
        <v>1415084.9</v>
      </c>
      <c r="G3499">
        <v>592125.9</v>
      </c>
      <c r="H3499">
        <v>2007210.8</v>
      </c>
    </row>
    <row r="3500" spans="1:8" hidden="1" x14ac:dyDescent="0.3">
      <c r="A3500" s="6" t="s">
        <v>506</v>
      </c>
      <c r="B3500" s="6" t="s">
        <v>4293</v>
      </c>
      <c r="D3500" t="str">
        <f t="shared" si="54"/>
        <v>New Capital</v>
      </c>
      <c r="E3500">
        <v>32887642.829999998</v>
      </c>
      <c r="F3500">
        <v>25520721.119999997</v>
      </c>
      <c r="G3500">
        <v>3453202.5</v>
      </c>
      <c r="H3500">
        <v>28973923.620000001</v>
      </c>
    </row>
    <row r="3501" spans="1:8" hidden="1" x14ac:dyDescent="0.3">
      <c r="A3501" s="6" t="s">
        <v>456</v>
      </c>
      <c r="B3501" s="6" t="s">
        <v>4294</v>
      </c>
      <c r="D3501" t="str">
        <f t="shared" si="54"/>
        <v>Al-Shabab PP Phase II (CP-117)</v>
      </c>
      <c r="E3501">
        <v>1159738.7714</v>
      </c>
      <c r="F3501">
        <v>0</v>
      </c>
      <c r="G3501">
        <v>0</v>
      </c>
      <c r="H3501">
        <v>0</v>
      </c>
    </row>
    <row r="3502" spans="1:8" hidden="1" x14ac:dyDescent="0.3">
      <c r="A3502" s="6" t="s">
        <v>511</v>
      </c>
      <c r="B3502" s="6" t="s">
        <v>4295</v>
      </c>
      <c r="C3502" s="6">
        <v>11</v>
      </c>
      <c r="D3502" t="str">
        <f t="shared" si="54"/>
        <v>Berket Ghelion11</v>
      </c>
      <c r="E3502">
        <v>2749343.96</v>
      </c>
      <c r="F3502">
        <v>1642314.3</v>
      </c>
      <c r="G3502">
        <v>687336</v>
      </c>
      <c r="H3502">
        <v>2329650.2999999998</v>
      </c>
    </row>
    <row r="3503" spans="1:8" hidden="1" x14ac:dyDescent="0.3">
      <c r="A3503" s="6" t="s">
        <v>612</v>
      </c>
      <c r="B3503" s="6" t="s">
        <v>4296</v>
      </c>
      <c r="D3503" t="str">
        <f t="shared" si="54"/>
        <v>Beni Suef ISKRA</v>
      </c>
      <c r="E3503">
        <v>653726.26</v>
      </c>
      <c r="F3503">
        <v>555667.31999999995</v>
      </c>
      <c r="G3503">
        <v>98058.94</v>
      </c>
      <c r="H3503">
        <v>653726.26</v>
      </c>
    </row>
    <row r="3504" spans="1:8" hidden="1" x14ac:dyDescent="0.3">
      <c r="A3504" s="6" t="s">
        <v>8</v>
      </c>
      <c r="B3504" s="6" t="s">
        <v>4297</v>
      </c>
      <c r="D3504" t="str">
        <f t="shared" si="54"/>
        <v>Sodic Club House</v>
      </c>
      <c r="E3504">
        <v>2960542.86</v>
      </c>
      <c r="F3504">
        <v>2678644.8030000003</v>
      </c>
      <c r="G3504">
        <v>653831.80000000005</v>
      </c>
      <c r="H3504">
        <v>3332476.6030000001</v>
      </c>
    </row>
    <row r="3505" spans="1:8" hidden="1" x14ac:dyDescent="0.3">
      <c r="A3505" s="6" t="s">
        <v>511</v>
      </c>
      <c r="B3505" s="6" t="s">
        <v>4298</v>
      </c>
      <c r="D3505" t="str">
        <f t="shared" si="54"/>
        <v>Berket Ghelion</v>
      </c>
      <c r="E3505">
        <v>1176766.28</v>
      </c>
      <c r="F3505">
        <v>702704.95</v>
      </c>
      <c r="G3505">
        <v>294191.59999999998</v>
      </c>
      <c r="H3505">
        <v>996896.55</v>
      </c>
    </row>
    <row r="3506" spans="1:8" hidden="1" x14ac:dyDescent="0.3">
      <c r="A3506" s="6" t="s">
        <v>511</v>
      </c>
      <c r="B3506" s="6" t="s">
        <v>4299</v>
      </c>
      <c r="C3506" s="6">
        <v>18</v>
      </c>
      <c r="D3506" t="str">
        <f t="shared" si="54"/>
        <v>Berket Ghelion18</v>
      </c>
      <c r="E3506">
        <v>2724599.02</v>
      </c>
      <c r="F3506">
        <v>1627535.32</v>
      </c>
      <c r="G3506">
        <v>681147.5</v>
      </c>
      <c r="H3506">
        <v>2308682.8199999998</v>
      </c>
    </row>
    <row r="3507" spans="1:8" hidden="1" x14ac:dyDescent="0.3">
      <c r="A3507" s="6" t="s">
        <v>370</v>
      </c>
      <c r="B3507" s="6" t="s">
        <v>4300</v>
      </c>
      <c r="D3507" t="str">
        <f t="shared" si="54"/>
        <v>New Giza 2</v>
      </c>
      <c r="E3507">
        <v>5851987.7800000003</v>
      </c>
      <c r="F3507">
        <v>4160256.4389999998</v>
      </c>
      <c r="G3507">
        <v>1228917.43</v>
      </c>
      <c r="H3507">
        <v>5389173.8689999999</v>
      </c>
    </row>
    <row r="3508" spans="1:8" hidden="1" x14ac:dyDescent="0.3">
      <c r="A3508" s="6" t="s">
        <v>370</v>
      </c>
      <c r="B3508" s="6" t="s">
        <v>4301</v>
      </c>
      <c r="C3508" s="6">
        <v>27</v>
      </c>
      <c r="D3508" t="str">
        <f t="shared" si="54"/>
        <v>New Giza 227</v>
      </c>
      <c r="E3508">
        <v>6000000</v>
      </c>
      <c r="F3508">
        <v>6000000</v>
      </c>
      <c r="G3508">
        <v>0</v>
      </c>
      <c r="H3508">
        <v>6000000</v>
      </c>
    </row>
    <row r="3509" spans="1:8" hidden="1" x14ac:dyDescent="0.3">
      <c r="A3509" s="6" t="s">
        <v>432</v>
      </c>
      <c r="B3509" s="6" t="s">
        <v>4302</v>
      </c>
      <c r="D3509" t="str">
        <f t="shared" si="54"/>
        <v>EMAAR-PKG#62-UPTOWN</v>
      </c>
      <c r="E3509">
        <v>6771404.9100000001</v>
      </c>
      <c r="F3509">
        <v>2219134.0299999998</v>
      </c>
      <c r="G3509">
        <v>2160771.5300000003</v>
      </c>
      <c r="H3509">
        <v>4379905.5599999996</v>
      </c>
    </row>
    <row r="3510" spans="1:8" hidden="1" x14ac:dyDescent="0.3">
      <c r="A3510" s="6" t="s">
        <v>432</v>
      </c>
      <c r="B3510" s="6" t="s">
        <v>4303</v>
      </c>
      <c r="D3510" t="str">
        <f t="shared" si="54"/>
        <v>EMAAR-PKG#62-UPTOWN</v>
      </c>
      <c r="E3510">
        <v>3181279.48</v>
      </c>
      <c r="F3510">
        <v>1665617.5</v>
      </c>
      <c r="G3510">
        <v>989355.77</v>
      </c>
      <c r="H3510">
        <v>2654973.27</v>
      </c>
    </row>
    <row r="3511" spans="1:8" hidden="1" x14ac:dyDescent="0.3">
      <c r="A3511" s="6" t="s">
        <v>386</v>
      </c>
      <c r="B3511" s="6" t="s">
        <v>4304</v>
      </c>
      <c r="D3511" t="str">
        <f t="shared" si="54"/>
        <v>EMAAR-PKG#107-MARASSI</v>
      </c>
      <c r="E3511">
        <v>1856943</v>
      </c>
      <c r="F3511">
        <v>1514267.88</v>
      </c>
      <c r="G3511">
        <v>288382.69</v>
      </c>
      <c r="H3511">
        <v>1802650.57</v>
      </c>
    </row>
    <row r="3512" spans="1:8" hidden="1" x14ac:dyDescent="0.3">
      <c r="A3512" s="6" t="s">
        <v>569</v>
      </c>
      <c r="B3512" s="6" t="s">
        <v>4305</v>
      </c>
      <c r="D3512" t="str">
        <f t="shared" si="54"/>
        <v>Giza North PP Ph I,II (CP-117)</v>
      </c>
      <c r="E3512">
        <v>253624.38099999999</v>
      </c>
      <c r="F3512">
        <v>226359.75</v>
      </c>
      <c r="G3512">
        <v>0</v>
      </c>
      <c r="H3512">
        <v>226359.75</v>
      </c>
    </row>
    <row r="3513" spans="1:8" hidden="1" x14ac:dyDescent="0.3">
      <c r="A3513" s="6" t="s">
        <v>559</v>
      </c>
      <c r="B3513" s="6" t="s">
        <v>4306</v>
      </c>
      <c r="C3513" s="6">
        <v>3</v>
      </c>
      <c r="D3513" t="str">
        <f t="shared" si="54"/>
        <v>Beni Seuf - 3583</v>
      </c>
      <c r="E3513">
        <v>40028672</v>
      </c>
      <c r="F3513">
        <v>0</v>
      </c>
      <c r="G3513">
        <v>6884070</v>
      </c>
      <c r="H3513">
        <v>6884070</v>
      </c>
    </row>
    <row r="3514" spans="1:8" hidden="1" x14ac:dyDescent="0.3">
      <c r="A3514" s="6" t="s">
        <v>559</v>
      </c>
      <c r="B3514" s="6" t="s">
        <v>4307</v>
      </c>
      <c r="C3514" s="6">
        <v>3</v>
      </c>
      <c r="D3514" t="str">
        <f t="shared" si="54"/>
        <v>Beni Seuf - 3583</v>
      </c>
      <c r="E3514">
        <v>1979440.05</v>
      </c>
      <c r="F3514">
        <v>1573654.84</v>
      </c>
      <c r="G3514">
        <v>296916.01</v>
      </c>
      <c r="H3514">
        <v>1870570.85</v>
      </c>
    </row>
    <row r="3515" spans="1:8" hidden="1" x14ac:dyDescent="0.3">
      <c r="A3515" s="6" t="s">
        <v>456</v>
      </c>
      <c r="B3515" s="6" t="s">
        <v>4308</v>
      </c>
      <c r="D3515" t="str">
        <f t="shared" si="54"/>
        <v>Al-Shabab PP Phase II (CP-117)</v>
      </c>
      <c r="E3515">
        <v>59558.657099999997</v>
      </c>
      <c r="F3515">
        <v>51550.07</v>
      </c>
      <c r="G3515">
        <v>9380.49</v>
      </c>
      <c r="H3515">
        <v>61795.06</v>
      </c>
    </row>
    <row r="3516" spans="1:8" hidden="1" x14ac:dyDescent="0.3">
      <c r="A3516" s="6" t="s">
        <v>370</v>
      </c>
      <c r="B3516" s="6" t="s">
        <v>4309</v>
      </c>
      <c r="D3516" t="str">
        <f t="shared" si="54"/>
        <v>New Giza 2</v>
      </c>
      <c r="E3516">
        <v>7075292</v>
      </c>
      <c r="F3516">
        <v>5821574.9800000004</v>
      </c>
      <c r="G3516">
        <v>1485811.48</v>
      </c>
      <c r="H3516">
        <v>7307386.46</v>
      </c>
    </row>
    <row r="3517" spans="1:8" hidden="1" x14ac:dyDescent="0.3">
      <c r="A3517" s="6" t="s">
        <v>2779</v>
      </c>
      <c r="B3517" s="6" t="s">
        <v>4310</v>
      </c>
      <c r="D3517" t="str">
        <f t="shared" si="54"/>
        <v>Ismalia Bridge</v>
      </c>
      <c r="E3517">
        <v>6537625</v>
      </c>
      <c r="F3517">
        <v>2307926.2999999998</v>
      </c>
      <c r="G3517">
        <v>2700000</v>
      </c>
      <c r="H3517">
        <v>5932494.2999999998</v>
      </c>
    </row>
    <row r="3518" spans="1:8" hidden="1" x14ac:dyDescent="0.3">
      <c r="A3518" s="6" t="s">
        <v>589</v>
      </c>
      <c r="B3518" s="6" t="s">
        <v>4311</v>
      </c>
      <c r="C3518" s="6">
        <v>8</v>
      </c>
      <c r="D3518" t="str">
        <f t="shared" si="54"/>
        <v>Barwa and Damac 220 OHTL8</v>
      </c>
      <c r="E3518">
        <v>2393557.75</v>
      </c>
      <c r="F3518">
        <v>1776805.5</v>
      </c>
      <c r="G3518">
        <v>359033.7</v>
      </c>
      <c r="H3518">
        <v>2135839.2000000002</v>
      </c>
    </row>
    <row r="3519" spans="1:8" hidden="1" x14ac:dyDescent="0.3">
      <c r="A3519" s="6" t="s">
        <v>514</v>
      </c>
      <c r="B3519" s="6" t="s">
        <v>4312</v>
      </c>
      <c r="D3519" t="str">
        <f t="shared" si="54"/>
        <v>Beni-Suef Power Plant EPC</v>
      </c>
      <c r="E3519">
        <v>220000000</v>
      </c>
      <c r="F3519">
        <v>220000000</v>
      </c>
      <c r="G3519">
        <v>0</v>
      </c>
      <c r="H3519">
        <v>220000000</v>
      </c>
    </row>
    <row r="3520" spans="1:8" hidden="1" x14ac:dyDescent="0.3">
      <c r="A3520" s="6" t="s">
        <v>498</v>
      </c>
      <c r="B3520" s="6" t="s">
        <v>4313</v>
      </c>
      <c r="D3520" t="str">
        <f t="shared" si="54"/>
        <v>Abo Quir - Badr 500KV</v>
      </c>
      <c r="E3520">
        <v>631413.27</v>
      </c>
      <c r="F3520">
        <v>17678.879999999997</v>
      </c>
      <c r="G3520">
        <v>0</v>
      </c>
      <c r="H3520">
        <v>17678.88</v>
      </c>
    </row>
    <row r="3521" spans="1:8" hidden="1" x14ac:dyDescent="0.3">
      <c r="A3521" s="6" t="s">
        <v>4314</v>
      </c>
      <c r="B3521" s="6" t="s">
        <v>4315</v>
      </c>
      <c r="D3521" t="str">
        <f t="shared" si="54"/>
        <v>Wall - New Giza</v>
      </c>
      <c r="E3521">
        <v>612721</v>
      </c>
      <c r="F3521">
        <v>664733.66</v>
      </c>
      <c r="G3521">
        <v>0</v>
      </c>
      <c r="H3521">
        <v>664733.66</v>
      </c>
    </row>
    <row r="3522" spans="1:8" hidden="1" x14ac:dyDescent="0.3">
      <c r="A3522" s="6" t="s">
        <v>9</v>
      </c>
      <c r="B3522" s="6" t="s">
        <v>4316</v>
      </c>
      <c r="C3522" s="6">
        <v>24</v>
      </c>
      <c r="D3522" t="str">
        <f t="shared" si="54"/>
        <v>Royal City24</v>
      </c>
      <c r="E3522">
        <v>15230773.26</v>
      </c>
      <c r="F3522">
        <v>9213642.9830000009</v>
      </c>
      <c r="G3522">
        <v>3240464.39</v>
      </c>
      <c r="H3522">
        <v>12454107.373000002</v>
      </c>
    </row>
    <row r="3523" spans="1:8" hidden="1" x14ac:dyDescent="0.3">
      <c r="A3523" s="6" t="s">
        <v>9</v>
      </c>
      <c r="B3523" s="6" t="s">
        <v>4317</v>
      </c>
      <c r="C3523" s="6">
        <v>14</v>
      </c>
      <c r="D3523" t="str">
        <f t="shared" ref="D3523:D3586" si="55">A3523&amp;C3523</f>
        <v>Royal City14</v>
      </c>
      <c r="E3523">
        <v>6957536.9199999999</v>
      </c>
      <c r="F3523">
        <v>5980044.9100000001</v>
      </c>
      <c r="G3523">
        <v>2619847.9</v>
      </c>
      <c r="H3523">
        <v>8599892.8100000005</v>
      </c>
    </row>
    <row r="3524" spans="1:8" hidden="1" x14ac:dyDescent="0.3">
      <c r="A3524" s="6" t="s">
        <v>9</v>
      </c>
      <c r="B3524" s="6" t="s">
        <v>4318</v>
      </c>
      <c r="C3524" s="6">
        <v>13</v>
      </c>
      <c r="D3524" t="str">
        <f t="shared" si="55"/>
        <v>Royal City13</v>
      </c>
      <c r="E3524">
        <v>10776531.08</v>
      </c>
      <c r="F3524">
        <v>6339338.4840000002</v>
      </c>
      <c r="G3524">
        <v>2702989.64</v>
      </c>
      <c r="H3524">
        <v>9042328.1239999998</v>
      </c>
    </row>
    <row r="3525" spans="1:8" hidden="1" x14ac:dyDescent="0.3">
      <c r="A3525" s="6" t="s">
        <v>9</v>
      </c>
      <c r="B3525" s="6" t="s">
        <v>4319</v>
      </c>
      <c r="C3525" s="6">
        <v>11</v>
      </c>
      <c r="D3525" t="str">
        <f t="shared" si="55"/>
        <v>Royal City11</v>
      </c>
      <c r="E3525">
        <v>2576874.1</v>
      </c>
      <c r="F3525">
        <v>3446024.6349999998</v>
      </c>
      <c r="G3525">
        <v>662407.85</v>
      </c>
      <c r="H3525">
        <v>4108432.4849999999</v>
      </c>
    </row>
    <row r="3526" spans="1:8" hidden="1" x14ac:dyDescent="0.3">
      <c r="A3526" s="6" t="s">
        <v>4320</v>
      </c>
      <c r="B3526" s="6" t="s">
        <v>4321</v>
      </c>
      <c r="D3526" t="str">
        <f t="shared" si="55"/>
        <v>Shubra-Banha lock&amp;load</v>
      </c>
      <c r="E3526">
        <v>2839375.76</v>
      </c>
      <c r="F3526">
        <v>1590000</v>
      </c>
      <c r="G3526">
        <v>0</v>
      </c>
      <c r="H3526">
        <v>1590000</v>
      </c>
    </row>
    <row r="3527" spans="1:8" hidden="1" x14ac:dyDescent="0.3">
      <c r="A3527" s="6" t="s">
        <v>2792</v>
      </c>
      <c r="B3527" s="6" t="s">
        <v>4322</v>
      </c>
      <c r="C3527" s="6">
        <v>2</v>
      </c>
      <c r="D3527" t="str">
        <f t="shared" si="55"/>
        <v>PIP Zona 22</v>
      </c>
      <c r="E3527">
        <v>8474156.1600000001</v>
      </c>
      <c r="F3527">
        <v>7965706.8080000002</v>
      </c>
      <c r="G3527">
        <v>0</v>
      </c>
      <c r="H3527">
        <v>7965706.8080000002</v>
      </c>
    </row>
    <row r="3528" spans="1:8" hidden="1" x14ac:dyDescent="0.3">
      <c r="A3528" s="6" t="s">
        <v>2792</v>
      </c>
      <c r="B3528" s="6" t="s">
        <v>4323</v>
      </c>
      <c r="C3528" s="6">
        <v>1</v>
      </c>
      <c r="D3528" t="str">
        <f t="shared" si="55"/>
        <v>PIP Zona 21</v>
      </c>
      <c r="E3528">
        <v>7467710.5899999999</v>
      </c>
      <c r="F3528">
        <v>7019647.9594999999</v>
      </c>
      <c r="G3528">
        <v>0</v>
      </c>
      <c r="H3528">
        <v>7019647.9594999999</v>
      </c>
    </row>
    <row r="3529" spans="1:8" hidden="1" x14ac:dyDescent="0.3">
      <c r="A3529" s="6" t="s">
        <v>488</v>
      </c>
      <c r="B3529" s="6" t="s">
        <v>4324</v>
      </c>
      <c r="C3529" s="6">
        <v>48</v>
      </c>
      <c r="D3529" t="str">
        <f t="shared" si="55"/>
        <v>Siemens 6x500/220 KV GIS-MOU48</v>
      </c>
      <c r="E3529">
        <v>2740112.21</v>
      </c>
      <c r="F3529">
        <v>1982197.18</v>
      </c>
      <c r="G3529">
        <v>411016.83</v>
      </c>
      <c r="H3529">
        <v>2393214.0099999998</v>
      </c>
    </row>
    <row r="3530" spans="1:8" hidden="1" x14ac:dyDescent="0.3">
      <c r="A3530" s="6" t="s">
        <v>490</v>
      </c>
      <c r="B3530" s="6" t="s">
        <v>4325</v>
      </c>
      <c r="D3530" t="str">
        <f t="shared" si="55"/>
        <v>Barwa 2x60/22 KV S/S</v>
      </c>
      <c r="E3530">
        <v>4981194.2699999996</v>
      </c>
      <c r="F3530">
        <v>2818929.29</v>
      </c>
      <c r="G3530">
        <v>597743.34</v>
      </c>
      <c r="H3530">
        <v>4412911.47</v>
      </c>
    </row>
    <row r="3531" spans="1:8" hidden="1" x14ac:dyDescent="0.3">
      <c r="A3531" s="6" t="s">
        <v>509</v>
      </c>
      <c r="B3531" s="6" t="s">
        <v>4326</v>
      </c>
      <c r="D3531" t="str">
        <f t="shared" si="55"/>
        <v>Gabal Elgalalaa</v>
      </c>
      <c r="E3531">
        <v>1488429.26</v>
      </c>
      <c r="F3531">
        <v>1488429.26</v>
      </c>
      <c r="G3531">
        <v>0</v>
      </c>
      <c r="H3531">
        <v>1488429.26</v>
      </c>
    </row>
    <row r="3532" spans="1:8" hidden="1" x14ac:dyDescent="0.3">
      <c r="A3532" s="6" t="s">
        <v>456</v>
      </c>
      <c r="B3532" s="6" t="s">
        <v>4327</v>
      </c>
      <c r="D3532" t="str">
        <f t="shared" si="55"/>
        <v>Al-Shabab PP Phase II (CP-117)</v>
      </c>
      <c r="E3532">
        <v>2584814.8616999998</v>
      </c>
      <c r="F3532">
        <v>59961.440000000002</v>
      </c>
      <c r="G3532">
        <v>392374.9</v>
      </c>
      <c r="H3532">
        <v>454205.18</v>
      </c>
    </row>
    <row r="3533" spans="1:8" hidden="1" x14ac:dyDescent="0.3">
      <c r="A3533" s="6" t="s">
        <v>456</v>
      </c>
      <c r="B3533" s="6" t="s">
        <v>4328</v>
      </c>
      <c r="D3533" t="str">
        <f t="shared" si="55"/>
        <v>Al-Shabab PP Phase II (CP-117)</v>
      </c>
      <c r="E3533">
        <v>866936.23809999996</v>
      </c>
      <c r="F3533">
        <v>718254.94</v>
      </c>
      <c r="G3533">
        <v>136542.46</v>
      </c>
      <c r="H3533">
        <v>910283.05</v>
      </c>
    </row>
    <row r="3534" spans="1:8" hidden="1" x14ac:dyDescent="0.3">
      <c r="A3534" s="6" t="s">
        <v>500</v>
      </c>
      <c r="B3534" s="6" t="s">
        <v>4329</v>
      </c>
      <c r="D3534" t="str">
        <f t="shared" si="55"/>
        <v>South Helwan PP (CP-117)</v>
      </c>
      <c r="E3534">
        <v>254108.84</v>
      </c>
      <c r="F3534">
        <v>265995.42</v>
      </c>
      <c r="G3534">
        <v>0</v>
      </c>
      <c r="H3534">
        <v>265995.42</v>
      </c>
    </row>
    <row r="3535" spans="1:8" hidden="1" x14ac:dyDescent="0.3">
      <c r="A3535" s="6" t="s">
        <v>500</v>
      </c>
      <c r="B3535" s="6" t="s">
        <v>4330</v>
      </c>
      <c r="D3535" t="str">
        <f t="shared" si="55"/>
        <v>South Helwan PP (CP-117)</v>
      </c>
      <c r="E3535">
        <v>181104.17</v>
      </c>
      <c r="F3535">
        <v>0</v>
      </c>
      <c r="G3535">
        <v>0</v>
      </c>
      <c r="H3535">
        <v>0</v>
      </c>
    </row>
    <row r="3536" spans="1:8" hidden="1" x14ac:dyDescent="0.3">
      <c r="A3536" s="6" t="s">
        <v>2676</v>
      </c>
      <c r="B3536" s="6" t="s">
        <v>4331</v>
      </c>
      <c r="D3536" t="str">
        <f t="shared" si="55"/>
        <v>Abu Qir PP (CP-117)</v>
      </c>
      <c r="E3536">
        <v>10613.08</v>
      </c>
      <c r="F3536">
        <v>10613.08</v>
      </c>
      <c r="G3536">
        <v>0</v>
      </c>
      <c r="H3536">
        <v>10613.08</v>
      </c>
    </row>
    <row r="3537" spans="1:8" hidden="1" x14ac:dyDescent="0.3">
      <c r="A3537" s="6" t="s">
        <v>4332</v>
      </c>
      <c r="B3537" s="6" t="s">
        <v>4333</v>
      </c>
      <c r="D3537" t="str">
        <f t="shared" si="55"/>
        <v>GPC-Gupco (Automation)</v>
      </c>
      <c r="E3537">
        <v>58232.959999999999</v>
      </c>
      <c r="F3537">
        <v>58232.959999999999</v>
      </c>
      <c r="G3537">
        <v>0</v>
      </c>
      <c r="H3537">
        <v>58232.959999999999</v>
      </c>
    </row>
    <row r="3538" spans="1:8" hidden="1" x14ac:dyDescent="0.3">
      <c r="A3538" s="6" t="s">
        <v>615</v>
      </c>
      <c r="B3538" s="6" t="s">
        <v>4334</v>
      </c>
      <c r="C3538" s="6">
        <v>15</v>
      </c>
      <c r="D3538" t="str">
        <f t="shared" si="55"/>
        <v>Apache Electrical Works15</v>
      </c>
      <c r="E3538">
        <v>51656.33</v>
      </c>
      <c r="F3538">
        <v>51656.33</v>
      </c>
      <c r="G3538">
        <v>0</v>
      </c>
      <c r="H3538">
        <v>51656.33</v>
      </c>
    </row>
    <row r="3539" spans="1:8" hidden="1" x14ac:dyDescent="0.3">
      <c r="A3539" s="6" t="s">
        <v>532</v>
      </c>
      <c r="B3539" s="6" t="s">
        <v>4335</v>
      </c>
      <c r="D3539" t="str">
        <f t="shared" si="55"/>
        <v>Al Mostathmreen GIS Substation</v>
      </c>
      <c r="E3539">
        <v>438810</v>
      </c>
      <c r="F3539">
        <v>326913.35000000003</v>
      </c>
      <c r="G3539">
        <v>65821.56</v>
      </c>
      <c r="H3539">
        <v>392734.91</v>
      </c>
    </row>
    <row r="3540" spans="1:8" hidden="1" x14ac:dyDescent="0.3">
      <c r="A3540" s="6" t="s">
        <v>532</v>
      </c>
      <c r="B3540" s="6" t="s">
        <v>4336</v>
      </c>
      <c r="D3540" t="str">
        <f t="shared" si="55"/>
        <v>Al Mostathmreen GIS Substation</v>
      </c>
      <c r="E3540">
        <v>3123383</v>
      </c>
      <c r="F3540">
        <v>2326920.1500000004</v>
      </c>
      <c r="G3540">
        <v>468507.56</v>
      </c>
      <c r="H3540">
        <v>2795427.71</v>
      </c>
    </row>
    <row r="3541" spans="1:8" hidden="1" x14ac:dyDescent="0.3">
      <c r="A3541" s="6" t="s">
        <v>532</v>
      </c>
      <c r="B3541" s="6" t="s">
        <v>4337</v>
      </c>
      <c r="D3541" t="str">
        <f t="shared" si="55"/>
        <v>Al Mostathmreen GIS Substation</v>
      </c>
      <c r="E3541">
        <v>333395</v>
      </c>
      <c r="F3541">
        <v>248379.27</v>
      </c>
      <c r="G3541">
        <v>50009.25</v>
      </c>
      <c r="H3541">
        <v>298388.52</v>
      </c>
    </row>
    <row r="3542" spans="1:8" hidden="1" x14ac:dyDescent="0.3">
      <c r="A3542" s="6" t="s">
        <v>2694</v>
      </c>
      <c r="B3542" s="6" t="s">
        <v>4338</v>
      </c>
      <c r="D3542" t="str">
        <f t="shared" si="55"/>
        <v>Al-Wukair 11 Substation</v>
      </c>
      <c r="E3542">
        <v>1952766</v>
      </c>
      <c r="F3542">
        <v>1952766</v>
      </c>
      <c r="G3542">
        <v>0</v>
      </c>
      <c r="H3542">
        <v>1952766</v>
      </c>
    </row>
    <row r="3543" spans="1:8" hidden="1" x14ac:dyDescent="0.3">
      <c r="A3543" s="6" t="s">
        <v>386</v>
      </c>
      <c r="B3543" s="6" t="s">
        <v>4339</v>
      </c>
      <c r="D3543" t="str">
        <f t="shared" si="55"/>
        <v>EMAAR-PKG#107-MARASSI</v>
      </c>
      <c r="E3543">
        <v>4398604</v>
      </c>
      <c r="F3543">
        <v>3203756.0700000003</v>
      </c>
      <c r="G3543">
        <v>609850.77</v>
      </c>
      <c r="H3543">
        <v>3813606.84</v>
      </c>
    </row>
    <row r="3544" spans="1:8" hidden="1" x14ac:dyDescent="0.3">
      <c r="A3544" s="6" t="s">
        <v>595</v>
      </c>
      <c r="B3544" s="6" t="s">
        <v>4340</v>
      </c>
      <c r="D3544" t="str">
        <f t="shared" si="55"/>
        <v>Flour project</v>
      </c>
      <c r="E3544">
        <v>36786</v>
      </c>
      <c r="F3544">
        <v>37050.735000000001</v>
      </c>
      <c r="G3544">
        <v>0</v>
      </c>
      <c r="H3544">
        <v>37050.735000000001</v>
      </c>
    </row>
    <row r="3545" spans="1:8" hidden="1" x14ac:dyDescent="0.3">
      <c r="A3545" s="6" t="s">
        <v>488</v>
      </c>
      <c r="B3545" s="6" t="s">
        <v>4341</v>
      </c>
      <c r="D3545" t="str">
        <f t="shared" si="55"/>
        <v>Siemens 6x500/220 KV GIS-MOU</v>
      </c>
      <c r="E3545">
        <v>225941.11</v>
      </c>
      <c r="F3545">
        <v>225881.11</v>
      </c>
      <c r="G3545">
        <v>0</v>
      </c>
      <c r="H3545">
        <v>225881.11</v>
      </c>
    </row>
    <row r="3546" spans="1:8" hidden="1" x14ac:dyDescent="0.3">
      <c r="A3546" s="6" t="s">
        <v>628</v>
      </c>
      <c r="B3546" s="6" t="s">
        <v>4342</v>
      </c>
      <c r="C3546" s="6">
        <v>2</v>
      </c>
      <c r="D3546" t="str">
        <f t="shared" si="55"/>
        <v>Military 110 Kayan Project2</v>
      </c>
      <c r="E3546">
        <v>12238166.24</v>
      </c>
      <c r="F3546">
        <v>11105732.239999998</v>
      </c>
      <c r="G3546">
        <v>0</v>
      </c>
      <c r="H3546">
        <v>11105732.24</v>
      </c>
    </row>
    <row r="3547" spans="1:8" hidden="1" x14ac:dyDescent="0.3">
      <c r="A3547" s="6" t="s">
        <v>3284</v>
      </c>
      <c r="B3547" s="6" t="s">
        <v>4343</v>
      </c>
      <c r="D3547" t="str">
        <f t="shared" si="55"/>
        <v>Banha PP (CP-118)</v>
      </c>
      <c r="E3547">
        <v>27229.07</v>
      </c>
      <c r="F3547">
        <v>27229.07</v>
      </c>
      <c r="G3547">
        <v>0</v>
      </c>
      <c r="H3547">
        <v>27229.07</v>
      </c>
    </row>
    <row r="3548" spans="1:8" hidden="1" x14ac:dyDescent="0.3">
      <c r="A3548" s="6" t="s">
        <v>559</v>
      </c>
      <c r="B3548" s="6" t="s">
        <v>4344</v>
      </c>
      <c r="C3548" s="6">
        <v>1</v>
      </c>
      <c r="D3548" t="str">
        <f t="shared" si="55"/>
        <v>Beni Seuf - 3581</v>
      </c>
      <c r="E3548">
        <v>187803669.90000001</v>
      </c>
      <c r="F3548">
        <v>149303317.58000001</v>
      </c>
      <c r="G3548">
        <v>28170550.489999998</v>
      </c>
      <c r="H3548">
        <v>177473868.06999999</v>
      </c>
    </row>
    <row r="3549" spans="1:8" hidden="1" x14ac:dyDescent="0.3">
      <c r="A3549" s="6" t="s">
        <v>559</v>
      </c>
      <c r="B3549" s="6" t="s">
        <v>4345</v>
      </c>
      <c r="C3549" s="6">
        <v>2</v>
      </c>
      <c r="D3549" t="str">
        <f t="shared" si="55"/>
        <v>Beni Seuf - 3582</v>
      </c>
      <c r="E3549">
        <v>37272961.990000002</v>
      </c>
      <c r="F3549">
        <v>29632004.780000001</v>
      </c>
      <c r="G3549">
        <v>5590944.2999999998</v>
      </c>
      <c r="H3549">
        <v>35222949.079999998</v>
      </c>
    </row>
    <row r="3550" spans="1:8" hidden="1" x14ac:dyDescent="0.3">
      <c r="A3550" s="6" t="s">
        <v>453</v>
      </c>
      <c r="B3550" s="6" t="s">
        <v>4346</v>
      </c>
      <c r="C3550" s="6">
        <v>132</v>
      </c>
      <c r="D3550" t="str">
        <f t="shared" si="55"/>
        <v>Kuwait132</v>
      </c>
      <c r="E3550">
        <v>119660.254</v>
      </c>
      <c r="F3550">
        <v>89745.2</v>
      </c>
      <c r="G3550">
        <v>0</v>
      </c>
      <c r="H3550">
        <v>89745.2</v>
      </c>
    </row>
    <row r="3551" spans="1:8" hidden="1" x14ac:dyDescent="0.3">
      <c r="A3551" s="6" t="s">
        <v>559</v>
      </c>
      <c r="B3551" s="6" t="s">
        <v>4347</v>
      </c>
      <c r="C3551" s="6">
        <v>2</v>
      </c>
      <c r="D3551" t="str">
        <f t="shared" si="55"/>
        <v>Beni Seuf - 3582</v>
      </c>
      <c r="E3551">
        <v>40910481.25</v>
      </c>
      <c r="F3551">
        <v>32397412.169999998</v>
      </c>
      <c r="G3551">
        <v>6262992.6100000003</v>
      </c>
      <c r="H3551">
        <v>38660404.780000001</v>
      </c>
    </row>
    <row r="3552" spans="1:8" hidden="1" x14ac:dyDescent="0.3">
      <c r="A3552" s="6" t="s">
        <v>567</v>
      </c>
      <c r="B3552" s="6" t="s">
        <v>4348</v>
      </c>
      <c r="D3552" t="str">
        <f t="shared" si="55"/>
        <v>Kayan 3 New Cairo Capital City</v>
      </c>
      <c r="E3552">
        <v>79493687</v>
      </c>
      <c r="F3552">
        <v>10553941.5</v>
      </c>
      <c r="G3552">
        <v>12000000</v>
      </c>
      <c r="H3552">
        <v>72140121.5</v>
      </c>
    </row>
    <row r="3553" spans="1:8" hidden="1" x14ac:dyDescent="0.3">
      <c r="A3553" s="6" t="s">
        <v>524</v>
      </c>
      <c r="B3553" s="6" t="s">
        <v>4349</v>
      </c>
      <c r="D3553" t="str">
        <f t="shared" si="55"/>
        <v>Beni Suef Substation R61</v>
      </c>
      <c r="E3553">
        <v>15153556</v>
      </c>
      <c r="F3553">
        <v>11289399.220000001</v>
      </c>
      <c r="G3553">
        <v>2273033.4</v>
      </c>
      <c r="H3553">
        <v>13562432.619999999</v>
      </c>
    </row>
    <row r="3554" spans="1:8" hidden="1" x14ac:dyDescent="0.3">
      <c r="A3554" s="6" t="s">
        <v>532</v>
      </c>
      <c r="B3554" s="6" t="s">
        <v>4350</v>
      </c>
      <c r="D3554" t="str">
        <f t="shared" si="55"/>
        <v>Al Mostathmreen GIS Substation</v>
      </c>
      <c r="E3554">
        <v>3402</v>
      </c>
      <c r="F3554">
        <v>2534.36</v>
      </c>
      <c r="G3554">
        <v>510.38</v>
      </c>
      <c r="H3554">
        <v>3044.74</v>
      </c>
    </row>
    <row r="3555" spans="1:8" hidden="1" x14ac:dyDescent="0.3">
      <c r="A3555" s="6" t="s">
        <v>458</v>
      </c>
      <c r="B3555" s="6" t="s">
        <v>4351</v>
      </c>
      <c r="D3555" t="str">
        <f t="shared" si="55"/>
        <v>W Dam PP Phase II (CP-117)</v>
      </c>
      <c r="E3555">
        <v>405120.56</v>
      </c>
      <c r="F3555">
        <v>361570.1</v>
      </c>
      <c r="G3555">
        <v>63806.49</v>
      </c>
      <c r="H3555">
        <v>425376.59</v>
      </c>
    </row>
    <row r="3556" spans="1:8" hidden="1" x14ac:dyDescent="0.3">
      <c r="A3556" s="6" t="s">
        <v>754</v>
      </c>
      <c r="B3556" s="6" t="s">
        <v>4352</v>
      </c>
      <c r="C3556" s="6">
        <v>3</v>
      </c>
      <c r="D3556" t="str">
        <f t="shared" si="55"/>
        <v>Ministries Buildings3</v>
      </c>
      <c r="E3556">
        <v>34860731</v>
      </c>
      <c r="F3556">
        <v>329295</v>
      </c>
      <c r="G3556">
        <v>29333800.899999999</v>
      </c>
      <c r="H3556">
        <v>29663095.899999995</v>
      </c>
    </row>
    <row r="3557" spans="1:8" hidden="1" x14ac:dyDescent="0.3">
      <c r="A3557" s="6" t="s">
        <v>646</v>
      </c>
      <c r="B3557" s="6" t="s">
        <v>4353</v>
      </c>
      <c r="C3557" s="6">
        <v>25</v>
      </c>
      <c r="D3557" t="str">
        <f t="shared" si="55"/>
        <v>Akhmem Assiut25</v>
      </c>
      <c r="E3557">
        <v>6024487.6799999997</v>
      </c>
      <c r="F3557">
        <v>4789467.7</v>
      </c>
      <c r="G3557">
        <v>903673.15</v>
      </c>
      <c r="H3557">
        <v>5693140.8499999996</v>
      </c>
    </row>
    <row r="3558" spans="1:8" hidden="1" x14ac:dyDescent="0.3">
      <c r="A3558" s="6" t="s">
        <v>651</v>
      </c>
      <c r="B3558" s="6" t="s">
        <v>4354</v>
      </c>
      <c r="C3558" s="6">
        <v>18</v>
      </c>
      <c r="D3558" t="str">
        <f t="shared" si="55"/>
        <v>Akhmem - Qena18</v>
      </c>
      <c r="E3558">
        <v>1166508.6599999999</v>
      </c>
      <c r="F3558">
        <v>927374.37</v>
      </c>
      <c r="G3558">
        <v>174976.3</v>
      </c>
      <c r="H3558">
        <v>1102350.67</v>
      </c>
    </row>
    <row r="3559" spans="1:8" hidden="1" x14ac:dyDescent="0.3">
      <c r="A3559" s="6" t="s">
        <v>431</v>
      </c>
      <c r="B3559" s="6" t="s">
        <v>4355</v>
      </c>
      <c r="D3559" t="str">
        <f t="shared" si="55"/>
        <v>EMAAR-PKG#53-UPTOWN</v>
      </c>
      <c r="E3559">
        <v>16028014</v>
      </c>
      <c r="F3559">
        <v>14265897.01</v>
      </c>
      <c r="G3559">
        <v>2725624.69</v>
      </c>
      <c r="H3559">
        <v>16991521.699999999</v>
      </c>
    </row>
    <row r="3560" spans="1:8" hidden="1" x14ac:dyDescent="0.3">
      <c r="A3560" s="6" t="s">
        <v>432</v>
      </c>
      <c r="B3560" s="6" t="s">
        <v>4356</v>
      </c>
      <c r="D3560" t="str">
        <f t="shared" si="55"/>
        <v>EMAAR-PKG#62-UPTOWN</v>
      </c>
      <c r="E3560">
        <v>3259122</v>
      </c>
      <c r="F3560">
        <v>2334147.17</v>
      </c>
      <c r="G3560">
        <v>1341717.3700000001</v>
      </c>
      <c r="H3560">
        <v>3675864.54</v>
      </c>
    </row>
    <row r="3561" spans="1:8" hidden="1" x14ac:dyDescent="0.3">
      <c r="A3561" s="6" t="s">
        <v>486</v>
      </c>
      <c r="B3561" s="6" t="s">
        <v>4357</v>
      </c>
      <c r="C3561" s="6">
        <v>93</v>
      </c>
      <c r="D3561" t="str">
        <f t="shared" si="55"/>
        <v>Abou El Matameer and Sammanoud93</v>
      </c>
      <c r="E3561">
        <v>3714366.8800000004</v>
      </c>
      <c r="F3561">
        <v>2686973.01</v>
      </c>
      <c r="G3561">
        <v>557155.03</v>
      </c>
      <c r="H3561">
        <v>3244128.0400000005</v>
      </c>
    </row>
    <row r="3562" spans="1:8" hidden="1" x14ac:dyDescent="0.3">
      <c r="A3562" s="6" t="s">
        <v>486</v>
      </c>
      <c r="B3562" s="6" t="s">
        <v>4358</v>
      </c>
      <c r="C3562" s="6">
        <v>91</v>
      </c>
      <c r="D3562" t="str">
        <f t="shared" si="55"/>
        <v>Abou El Matameer and Sammanoud91</v>
      </c>
      <c r="E3562">
        <v>1798421.83</v>
      </c>
      <c r="F3562">
        <v>0</v>
      </c>
      <c r="G3562">
        <v>0</v>
      </c>
      <c r="H3562">
        <v>1798421.83</v>
      </c>
    </row>
    <row r="3563" spans="1:8" hidden="1" x14ac:dyDescent="0.3">
      <c r="A3563" s="6" t="s">
        <v>486</v>
      </c>
      <c r="B3563" s="6" t="s">
        <v>4359</v>
      </c>
      <c r="C3563" s="6">
        <v>87</v>
      </c>
      <c r="D3563" t="str">
        <f t="shared" si="55"/>
        <v>Abou El Matameer and Sammanoud87</v>
      </c>
      <c r="E3563">
        <v>2590933.6800000002</v>
      </c>
      <c r="F3563">
        <v>1874281.42</v>
      </c>
      <c r="G3563">
        <v>388640.05</v>
      </c>
      <c r="H3563">
        <v>2262921.4700000002</v>
      </c>
    </row>
    <row r="3564" spans="1:8" hidden="1" x14ac:dyDescent="0.3">
      <c r="A3564" s="6" t="s">
        <v>486</v>
      </c>
      <c r="B3564" s="6" t="s">
        <v>4360</v>
      </c>
      <c r="C3564" s="6">
        <v>83</v>
      </c>
      <c r="D3564" t="str">
        <f t="shared" si="55"/>
        <v>Abou El Matameer and Sammanoud83</v>
      </c>
      <c r="E3564">
        <v>4724256.33</v>
      </c>
      <c r="F3564">
        <v>3417527.03</v>
      </c>
      <c r="G3564">
        <v>708638.45</v>
      </c>
      <c r="H3564">
        <v>4126165.48</v>
      </c>
    </row>
    <row r="3565" spans="1:8" hidden="1" x14ac:dyDescent="0.3">
      <c r="A3565" s="6" t="s">
        <v>486</v>
      </c>
      <c r="B3565" s="6" t="s">
        <v>4361</v>
      </c>
      <c r="C3565" s="6">
        <v>76</v>
      </c>
      <c r="D3565" t="str">
        <f t="shared" si="55"/>
        <v>Abou El Matameer and Sammanoud76</v>
      </c>
      <c r="E3565">
        <v>8537190.3599999994</v>
      </c>
      <c r="F3565">
        <v>6175803.4969999995</v>
      </c>
      <c r="G3565">
        <v>1280578.5630000001</v>
      </c>
      <c r="H3565">
        <v>7456382.0599999996</v>
      </c>
    </row>
    <row r="3566" spans="1:8" hidden="1" x14ac:dyDescent="0.3">
      <c r="A3566" s="6" t="s">
        <v>2792</v>
      </c>
      <c r="B3566" s="6" t="s">
        <v>4362</v>
      </c>
      <c r="C3566" s="6">
        <v>6</v>
      </c>
      <c r="D3566" t="str">
        <f t="shared" si="55"/>
        <v>PIP Zona 26</v>
      </c>
      <c r="E3566">
        <v>3651791.61</v>
      </c>
      <c r="F3566">
        <v>3432684.1305</v>
      </c>
      <c r="G3566">
        <v>0</v>
      </c>
      <c r="H3566">
        <v>3432684.1305</v>
      </c>
    </row>
    <row r="3567" spans="1:8" hidden="1" x14ac:dyDescent="0.3">
      <c r="A3567" s="6" t="s">
        <v>674</v>
      </c>
      <c r="B3567" s="6" t="s">
        <v>4363</v>
      </c>
      <c r="C3567" s="6">
        <v>6</v>
      </c>
      <c r="D3567" t="str">
        <f t="shared" si="55"/>
        <v>El Mostakbal City Project6</v>
      </c>
      <c r="E3567">
        <v>60125306.649999999</v>
      </c>
      <c r="F3567">
        <v>49904004.509999998</v>
      </c>
      <c r="G3567">
        <v>12626314.4</v>
      </c>
      <c r="H3567">
        <v>62530318.909999996</v>
      </c>
    </row>
    <row r="3568" spans="1:8" hidden="1" x14ac:dyDescent="0.3">
      <c r="A3568" s="6" t="s">
        <v>493</v>
      </c>
      <c r="B3568" s="6" t="s">
        <v>4364</v>
      </c>
      <c r="D3568" t="str">
        <f t="shared" si="55"/>
        <v>Damac 2x60/22 KV S/S</v>
      </c>
      <c r="E3568">
        <v>985085.3</v>
      </c>
      <c r="F3568">
        <v>696884.85</v>
      </c>
      <c r="G3568">
        <v>147762.78</v>
      </c>
      <c r="H3568">
        <v>844647.63</v>
      </c>
    </row>
    <row r="3569" spans="1:8" hidden="1" x14ac:dyDescent="0.3">
      <c r="A3569" s="6" t="s">
        <v>657</v>
      </c>
      <c r="B3569" s="6" t="s">
        <v>4365</v>
      </c>
      <c r="D3569" t="str">
        <f t="shared" si="55"/>
        <v>Bani Suef Old Substation</v>
      </c>
      <c r="E3569">
        <v>3992998.03</v>
      </c>
      <c r="F3569">
        <v>5924419.6699999999</v>
      </c>
      <c r="G3569">
        <v>0</v>
      </c>
      <c r="H3569">
        <v>5924419.6699999999</v>
      </c>
    </row>
    <row r="3570" spans="1:8" hidden="1" x14ac:dyDescent="0.3">
      <c r="A3570" s="6" t="s">
        <v>490</v>
      </c>
      <c r="B3570" s="6" t="s">
        <v>4366</v>
      </c>
      <c r="D3570" t="str">
        <f t="shared" si="55"/>
        <v>Barwa 2x60/22 KV S/S</v>
      </c>
      <c r="E3570">
        <v>1263037.3999999999</v>
      </c>
      <c r="F3570">
        <v>893325.1</v>
      </c>
      <c r="G3570">
        <v>189455.6</v>
      </c>
      <c r="H3570">
        <v>1082780.7</v>
      </c>
    </row>
    <row r="3571" spans="1:8" hidden="1" x14ac:dyDescent="0.3">
      <c r="A3571" s="6" t="s">
        <v>490</v>
      </c>
      <c r="B3571" s="6" t="s">
        <v>4367</v>
      </c>
      <c r="D3571" t="str">
        <f t="shared" si="55"/>
        <v>Barwa 2x60/22 KV S/S</v>
      </c>
      <c r="E3571">
        <v>853918.98</v>
      </c>
      <c r="F3571">
        <v>603957.5</v>
      </c>
      <c r="G3571">
        <v>128087.85</v>
      </c>
      <c r="H3571">
        <v>732045.35</v>
      </c>
    </row>
    <row r="3572" spans="1:8" hidden="1" x14ac:dyDescent="0.3">
      <c r="A3572" s="6" t="s">
        <v>4332</v>
      </c>
      <c r="B3572" s="6" t="s">
        <v>4368</v>
      </c>
      <c r="D3572" t="str">
        <f t="shared" si="55"/>
        <v>GPC-Gupco (Automation)</v>
      </c>
      <c r="E3572">
        <v>16130</v>
      </c>
      <c r="F3572">
        <v>16130</v>
      </c>
      <c r="G3572">
        <v>0</v>
      </c>
      <c r="H3572">
        <v>16130</v>
      </c>
    </row>
    <row r="3573" spans="1:8" hidden="1" x14ac:dyDescent="0.3">
      <c r="A3573" s="6" t="s">
        <v>493</v>
      </c>
      <c r="B3573" s="6" t="s">
        <v>4369</v>
      </c>
      <c r="C3573" s="6">
        <v>35</v>
      </c>
      <c r="D3573" t="str">
        <f t="shared" si="55"/>
        <v>Damac 2x60/22 KV S/S35</v>
      </c>
      <c r="E3573">
        <v>640404.04</v>
      </c>
      <c r="F3573">
        <v>452909.17</v>
      </c>
      <c r="G3573">
        <v>96060.6</v>
      </c>
      <c r="H3573">
        <v>548969.77</v>
      </c>
    </row>
    <row r="3574" spans="1:8" hidden="1" x14ac:dyDescent="0.3">
      <c r="A3574" s="6" t="s">
        <v>486</v>
      </c>
      <c r="B3574" s="6" t="s">
        <v>4370</v>
      </c>
      <c r="D3574" t="str">
        <f t="shared" si="55"/>
        <v>Abou El Matameer and Sammanoud</v>
      </c>
      <c r="E3574">
        <v>217153.6</v>
      </c>
      <c r="F3574">
        <v>217153.6</v>
      </c>
      <c r="G3574">
        <v>0</v>
      </c>
      <c r="H3574">
        <v>217153.6</v>
      </c>
    </row>
    <row r="3575" spans="1:8" hidden="1" x14ac:dyDescent="0.3">
      <c r="A3575" s="6" t="s">
        <v>475</v>
      </c>
      <c r="B3575" s="6" t="s">
        <v>4371</v>
      </c>
      <c r="D3575" t="str">
        <f t="shared" si="55"/>
        <v>Suez Gulf Substation</v>
      </c>
      <c r="E3575">
        <v>830.32</v>
      </c>
      <c r="F3575">
        <v>786.13</v>
      </c>
      <c r="G3575">
        <v>87.35</v>
      </c>
      <c r="H3575">
        <v>873.48</v>
      </c>
    </row>
    <row r="3576" spans="1:8" hidden="1" x14ac:dyDescent="0.3">
      <c r="A3576" s="6" t="s">
        <v>475</v>
      </c>
      <c r="B3576" s="6" t="s">
        <v>4372</v>
      </c>
      <c r="D3576" t="str">
        <f t="shared" si="55"/>
        <v>Suez Gulf Substation</v>
      </c>
      <c r="E3576">
        <v>903901.01000000013</v>
      </c>
      <c r="F3576">
        <v>855793.17999999993</v>
      </c>
      <c r="G3576">
        <v>95088.13</v>
      </c>
      <c r="H3576">
        <v>950881.31</v>
      </c>
    </row>
    <row r="3577" spans="1:8" hidden="1" x14ac:dyDescent="0.3">
      <c r="A3577" s="6" t="s">
        <v>8</v>
      </c>
      <c r="B3577" s="6" t="s">
        <v>4373</v>
      </c>
      <c r="C3577" s="6">
        <v>35</v>
      </c>
      <c r="D3577" t="str">
        <f t="shared" si="55"/>
        <v>Sodic Club House35</v>
      </c>
      <c r="E3577">
        <v>4583109.75</v>
      </c>
      <c r="F3577">
        <v>2565043.8774999999</v>
      </c>
      <c r="G3577">
        <v>1550001.44</v>
      </c>
      <c r="H3577">
        <v>4115045.3174999999</v>
      </c>
    </row>
    <row r="3578" spans="1:8" hidden="1" x14ac:dyDescent="0.3">
      <c r="A3578" s="6" t="s">
        <v>8</v>
      </c>
      <c r="B3578" s="6" t="s">
        <v>4374</v>
      </c>
      <c r="D3578" t="str">
        <f t="shared" si="55"/>
        <v>Sodic Club House</v>
      </c>
      <c r="E3578">
        <v>5615979.8099999996</v>
      </c>
      <c r="F3578">
        <v>4546610.8404999999</v>
      </c>
      <c r="G3578">
        <v>404780.93</v>
      </c>
      <c r="H3578">
        <v>4951391.7704999996</v>
      </c>
    </row>
    <row r="3579" spans="1:8" hidden="1" x14ac:dyDescent="0.3">
      <c r="A3579" s="6" t="s">
        <v>500</v>
      </c>
      <c r="B3579" s="6" t="s">
        <v>4375</v>
      </c>
      <c r="D3579" t="str">
        <f t="shared" si="55"/>
        <v>South Helwan PP (CP-117)</v>
      </c>
      <c r="E3579">
        <v>1064344.6299999999</v>
      </c>
      <c r="F3579">
        <v>951714.4</v>
      </c>
      <c r="G3579">
        <v>167949.6</v>
      </c>
      <c r="H3579">
        <v>1119664</v>
      </c>
    </row>
    <row r="3580" spans="1:8" hidden="1" x14ac:dyDescent="0.3">
      <c r="A3580" s="6" t="s">
        <v>2694</v>
      </c>
      <c r="B3580" s="6" t="s">
        <v>4376</v>
      </c>
      <c r="D3580" t="str">
        <f t="shared" si="55"/>
        <v>Al-Wukair 11 Substation</v>
      </c>
      <c r="E3580">
        <v>1946741.8999999997</v>
      </c>
      <c r="F3580">
        <v>1946741.9000000001</v>
      </c>
      <c r="G3580">
        <v>0</v>
      </c>
      <c r="H3580">
        <v>1946741.8999999997</v>
      </c>
    </row>
    <row r="3581" spans="1:8" hidden="1" x14ac:dyDescent="0.3">
      <c r="A3581" s="6" t="s">
        <v>486</v>
      </c>
      <c r="B3581" s="6" t="s">
        <v>4377</v>
      </c>
      <c r="D3581" t="str">
        <f t="shared" si="55"/>
        <v>Abou El Matameer and Sammanoud</v>
      </c>
      <c r="E3581">
        <v>84546.1</v>
      </c>
      <c r="F3581">
        <v>84546.05</v>
      </c>
      <c r="G3581">
        <v>0</v>
      </c>
      <c r="H3581">
        <v>84546.05</v>
      </c>
    </row>
    <row r="3582" spans="1:8" hidden="1" x14ac:dyDescent="0.3">
      <c r="A3582" s="6" t="s">
        <v>532</v>
      </c>
      <c r="B3582" s="6" t="s">
        <v>4378</v>
      </c>
      <c r="D3582" t="str">
        <f t="shared" si="55"/>
        <v>Al Mostathmreen GIS Substation</v>
      </c>
      <c r="E3582">
        <v>33956.300000000003</v>
      </c>
      <c r="F3582">
        <v>25297.440000000002</v>
      </c>
      <c r="G3582">
        <v>5093.45</v>
      </c>
      <c r="H3582">
        <v>30390.89</v>
      </c>
    </row>
    <row r="3583" spans="1:8" hidden="1" x14ac:dyDescent="0.3">
      <c r="A3583" s="6" t="s">
        <v>705</v>
      </c>
      <c r="B3583" s="6" t="s">
        <v>4379</v>
      </c>
      <c r="D3583" t="str">
        <f t="shared" si="55"/>
        <v>Assuit PP  (CP-118)</v>
      </c>
      <c r="E3583">
        <v>419062.41</v>
      </c>
      <c r="F3583">
        <v>374013.2</v>
      </c>
      <c r="G3583">
        <v>66002.33</v>
      </c>
      <c r="H3583">
        <v>440015.53</v>
      </c>
    </row>
    <row r="3584" spans="1:8" hidden="1" x14ac:dyDescent="0.3">
      <c r="A3584" s="6" t="s">
        <v>705</v>
      </c>
      <c r="B3584" s="6" t="s">
        <v>4380</v>
      </c>
      <c r="D3584" t="str">
        <f t="shared" si="55"/>
        <v>Assuit PP  (CP-118)</v>
      </c>
      <c r="E3584">
        <v>436928.47</v>
      </c>
      <c r="F3584">
        <v>389958.66</v>
      </c>
      <c r="G3584">
        <v>68816.23</v>
      </c>
      <c r="H3584">
        <v>458774.89</v>
      </c>
    </row>
    <row r="3585" spans="1:8" hidden="1" x14ac:dyDescent="0.3">
      <c r="A3585" s="6" t="s">
        <v>705</v>
      </c>
      <c r="B3585" s="6" t="s">
        <v>4381</v>
      </c>
      <c r="D3585" t="str">
        <f t="shared" si="55"/>
        <v>Assuit PP  (CP-118)</v>
      </c>
      <c r="E3585">
        <v>678103.04000000004</v>
      </c>
      <c r="F3585">
        <v>605206.96</v>
      </c>
      <c r="G3585">
        <v>106801.23</v>
      </c>
      <c r="H3585">
        <v>712008.19</v>
      </c>
    </row>
    <row r="3586" spans="1:8" hidden="1" x14ac:dyDescent="0.3">
      <c r="A3586" s="6" t="s">
        <v>705</v>
      </c>
      <c r="B3586" s="6" t="s">
        <v>4382</v>
      </c>
      <c r="D3586" t="str">
        <f t="shared" si="55"/>
        <v>Assuit PP  (CP-118)</v>
      </c>
      <c r="E3586">
        <v>238723.8</v>
      </c>
      <c r="F3586">
        <v>213060.99</v>
      </c>
      <c r="G3586">
        <v>37599</v>
      </c>
      <c r="H3586">
        <v>250659.99</v>
      </c>
    </row>
    <row r="3587" spans="1:8" hidden="1" x14ac:dyDescent="0.3">
      <c r="A3587" s="6" t="s">
        <v>705</v>
      </c>
      <c r="B3587" s="6" t="s">
        <v>4383</v>
      </c>
      <c r="D3587" t="str">
        <f t="shared" ref="D3587:D3650" si="56">A3587&amp;C3587</f>
        <v>Assuit PP  (CP-118)</v>
      </c>
      <c r="E3587">
        <v>943539.19</v>
      </c>
      <c r="F3587">
        <v>824181.48</v>
      </c>
      <c r="G3587">
        <v>148607.42000000001</v>
      </c>
      <c r="H3587">
        <v>972788.9</v>
      </c>
    </row>
    <row r="3588" spans="1:8" hidden="1" x14ac:dyDescent="0.3">
      <c r="A3588" s="6" t="s">
        <v>705</v>
      </c>
      <c r="B3588" s="6" t="s">
        <v>4384</v>
      </c>
      <c r="D3588" t="str">
        <f t="shared" si="56"/>
        <v>Assuit PP  (CP-118)</v>
      </c>
      <c r="E3588">
        <v>1594743.24</v>
      </c>
      <c r="F3588">
        <v>1407360.91</v>
      </c>
      <c r="G3588">
        <v>251172.06</v>
      </c>
      <c r="H3588">
        <v>1658532.97</v>
      </c>
    </row>
    <row r="3589" spans="1:8" hidden="1" x14ac:dyDescent="0.3">
      <c r="A3589" s="6" t="s">
        <v>705</v>
      </c>
      <c r="B3589" s="6" t="s">
        <v>4385</v>
      </c>
      <c r="D3589" t="str">
        <f t="shared" si="56"/>
        <v>Assuit PP  (CP-118)</v>
      </c>
      <c r="E3589">
        <v>278437.33</v>
      </c>
      <c r="F3589">
        <v>245720.95</v>
      </c>
      <c r="G3589">
        <v>43853.88</v>
      </c>
      <c r="H3589">
        <v>289574.83</v>
      </c>
    </row>
    <row r="3590" spans="1:8" hidden="1" x14ac:dyDescent="0.3">
      <c r="A3590" s="6" t="s">
        <v>705</v>
      </c>
      <c r="B3590" s="6" t="s">
        <v>4386</v>
      </c>
      <c r="D3590" t="str">
        <f t="shared" si="56"/>
        <v>Assuit PP  (CP-118)</v>
      </c>
      <c r="E3590">
        <v>1844124.47</v>
      </c>
      <c r="F3590">
        <v>1627439.84</v>
      </c>
      <c r="G3590">
        <v>290449.59999999998</v>
      </c>
      <c r="H3590">
        <v>1917889.44</v>
      </c>
    </row>
    <row r="3591" spans="1:8" hidden="1" x14ac:dyDescent="0.3">
      <c r="A3591" s="6" t="s">
        <v>705</v>
      </c>
      <c r="B3591" s="6" t="s">
        <v>4387</v>
      </c>
      <c r="D3591" t="str">
        <f t="shared" si="56"/>
        <v>Assuit PP  (CP-118)</v>
      </c>
      <c r="E3591">
        <v>44109.57</v>
      </c>
      <c r="F3591">
        <v>39367.79</v>
      </c>
      <c r="G3591">
        <v>6947.26</v>
      </c>
      <c r="H3591">
        <v>46315.05</v>
      </c>
    </row>
    <row r="3592" spans="1:8" hidden="1" x14ac:dyDescent="0.3">
      <c r="A3592" s="6" t="s">
        <v>500</v>
      </c>
      <c r="B3592" s="6" t="s">
        <v>4388</v>
      </c>
      <c r="D3592" t="str">
        <f t="shared" si="56"/>
        <v>South Helwan PP (CP-117)</v>
      </c>
      <c r="E3592">
        <v>366239.64</v>
      </c>
      <c r="F3592">
        <v>314696.57</v>
      </c>
      <c r="G3592">
        <v>55534.69</v>
      </c>
      <c r="H3592">
        <v>370231.26</v>
      </c>
    </row>
    <row r="3593" spans="1:8" hidden="1" x14ac:dyDescent="0.3">
      <c r="A3593" s="6" t="s">
        <v>4389</v>
      </c>
      <c r="B3593" s="6" t="s">
        <v>4390</v>
      </c>
      <c r="C3593" s="6">
        <v>15</v>
      </c>
      <c r="D3593" t="str">
        <f t="shared" si="56"/>
        <v>Ain-Sokhna PP (CP-111)15</v>
      </c>
      <c r="E3593">
        <v>1366926.6762000001</v>
      </c>
      <c r="F3593">
        <v>1435273.01</v>
      </c>
      <c r="G3593">
        <v>0</v>
      </c>
      <c r="H3593">
        <v>1435273.01</v>
      </c>
    </row>
    <row r="3594" spans="1:8" hidden="1" x14ac:dyDescent="0.3">
      <c r="A3594" s="6" t="s">
        <v>722</v>
      </c>
      <c r="B3594" s="6" t="s">
        <v>4391</v>
      </c>
      <c r="C3594" s="6">
        <v>67</v>
      </c>
      <c r="D3594" t="str">
        <f t="shared" si="56"/>
        <v>Marsa Matrouh 500KV67</v>
      </c>
      <c r="E3594">
        <v>5800662.04</v>
      </c>
      <c r="F3594">
        <v>4379139.92</v>
      </c>
      <c r="G3594">
        <v>383203.54</v>
      </c>
      <c r="H3594">
        <v>4762343.46</v>
      </c>
    </row>
    <row r="3595" spans="1:8" hidden="1" x14ac:dyDescent="0.3">
      <c r="A3595" s="6" t="s">
        <v>722</v>
      </c>
      <c r="B3595" s="6" t="s">
        <v>4392</v>
      </c>
      <c r="C3595" s="6">
        <v>60</v>
      </c>
      <c r="D3595" t="str">
        <f t="shared" si="56"/>
        <v>Marsa Matrouh 500KV60</v>
      </c>
      <c r="E3595">
        <v>8205741.9000000004</v>
      </c>
      <c r="F3595">
        <v>7167716.2000000002</v>
      </c>
      <c r="G3595">
        <v>861602.9</v>
      </c>
      <c r="H3595">
        <v>8029319.0999999996</v>
      </c>
    </row>
    <row r="3596" spans="1:8" hidden="1" x14ac:dyDescent="0.3">
      <c r="A3596" s="6" t="s">
        <v>722</v>
      </c>
      <c r="B3596" s="6" t="s">
        <v>4393</v>
      </c>
      <c r="C3596" s="6">
        <v>51</v>
      </c>
      <c r="D3596" t="str">
        <f t="shared" si="56"/>
        <v>Marsa Matrouh 500KV51</v>
      </c>
      <c r="E3596">
        <v>15572219.050000003</v>
      </c>
      <c r="F3596">
        <v>11149713.810000001</v>
      </c>
      <c r="G3596">
        <v>1635083</v>
      </c>
      <c r="H3596">
        <v>12784796.810000001</v>
      </c>
    </row>
    <row r="3597" spans="1:8" hidden="1" x14ac:dyDescent="0.3">
      <c r="A3597" s="6" t="s">
        <v>722</v>
      </c>
      <c r="B3597" s="6" t="s">
        <v>4394</v>
      </c>
      <c r="C3597" s="6">
        <v>36</v>
      </c>
      <c r="D3597" t="str">
        <f t="shared" si="56"/>
        <v>Marsa Matrouh 500KV36</v>
      </c>
      <c r="E3597">
        <v>20515172.850000001</v>
      </c>
      <c r="F3597">
        <v>17676141.190000001</v>
      </c>
      <c r="G3597">
        <v>2154093.15</v>
      </c>
      <c r="H3597">
        <v>19830234.34</v>
      </c>
    </row>
    <row r="3598" spans="1:8" hidden="1" x14ac:dyDescent="0.3">
      <c r="A3598" s="6" t="s">
        <v>722</v>
      </c>
      <c r="B3598" s="6" t="s">
        <v>4395</v>
      </c>
      <c r="C3598" s="6">
        <v>30</v>
      </c>
      <c r="D3598" t="str">
        <f t="shared" si="56"/>
        <v>Marsa Matrouh 500KV30</v>
      </c>
      <c r="E3598">
        <v>62842694.490000002</v>
      </c>
      <c r="F3598">
        <v>44832215.440000005</v>
      </c>
      <c r="G3598">
        <v>6598482.9199999999</v>
      </c>
      <c r="H3598">
        <v>51430698.359999992</v>
      </c>
    </row>
    <row r="3599" spans="1:8" hidden="1" x14ac:dyDescent="0.3">
      <c r="A3599" s="6" t="s">
        <v>722</v>
      </c>
      <c r="B3599" s="6" t="s">
        <v>4396</v>
      </c>
      <c r="C3599" s="6">
        <v>24</v>
      </c>
      <c r="D3599" t="str">
        <f t="shared" si="56"/>
        <v>Marsa Matrouh 500KV24</v>
      </c>
      <c r="E3599">
        <v>2126242.02</v>
      </c>
      <c r="F3599">
        <v>1857277.58</v>
      </c>
      <c r="G3599">
        <v>223255.41</v>
      </c>
      <c r="H3599">
        <v>2080532.99</v>
      </c>
    </row>
    <row r="3600" spans="1:8" hidden="1" x14ac:dyDescent="0.3">
      <c r="A3600" s="6" t="s">
        <v>722</v>
      </c>
      <c r="B3600" s="6" t="s">
        <v>4397</v>
      </c>
      <c r="C3600" s="6">
        <v>15</v>
      </c>
      <c r="D3600" t="str">
        <f t="shared" si="56"/>
        <v>Marsa Matrouh 500KV15</v>
      </c>
      <c r="E3600">
        <v>242857.1</v>
      </c>
      <c r="F3600">
        <v>211255.95</v>
      </c>
      <c r="G3600">
        <v>25500</v>
      </c>
      <c r="H3600">
        <v>236755.95000000004</v>
      </c>
    </row>
    <row r="3601" spans="1:8" hidden="1" x14ac:dyDescent="0.3">
      <c r="A3601" s="6" t="s">
        <v>722</v>
      </c>
      <c r="B3601" s="6" t="s">
        <v>4398</v>
      </c>
      <c r="C3601" s="6">
        <v>18</v>
      </c>
      <c r="D3601" t="str">
        <f t="shared" si="56"/>
        <v>Marsa Matrouh 500KV18</v>
      </c>
      <c r="E3601">
        <v>787370.4</v>
      </c>
      <c r="F3601">
        <v>685349.73879999993</v>
      </c>
      <c r="G3601">
        <v>82673.89</v>
      </c>
      <c r="H3601">
        <v>768023.62879999995</v>
      </c>
    </row>
    <row r="3602" spans="1:8" hidden="1" x14ac:dyDescent="0.3">
      <c r="A3602" s="6" t="s">
        <v>722</v>
      </c>
      <c r="B3602" s="6" t="s">
        <v>4399</v>
      </c>
      <c r="C3602" s="6">
        <v>8</v>
      </c>
      <c r="D3602" t="str">
        <f t="shared" si="56"/>
        <v>Marsa Matrouh 500KV8</v>
      </c>
      <c r="E3602">
        <v>3554680.7</v>
      </c>
      <c r="F3602">
        <v>3105013.72</v>
      </c>
      <c r="G3602">
        <v>373241.47</v>
      </c>
      <c r="H3602">
        <v>3478255.19</v>
      </c>
    </row>
    <row r="3603" spans="1:8" hidden="1" x14ac:dyDescent="0.3">
      <c r="A3603" s="6" t="s">
        <v>722</v>
      </c>
      <c r="B3603" s="6" t="s">
        <v>4400</v>
      </c>
      <c r="C3603" s="6">
        <v>19</v>
      </c>
      <c r="D3603" t="str">
        <f t="shared" si="56"/>
        <v>Marsa Matrouh 500KV19</v>
      </c>
      <c r="E3603">
        <v>1738927.5</v>
      </c>
      <c r="F3603">
        <v>1296421.0999999999</v>
      </c>
      <c r="G3603">
        <v>182587.39</v>
      </c>
      <c r="H3603">
        <v>1479008.49</v>
      </c>
    </row>
    <row r="3604" spans="1:8" hidden="1" x14ac:dyDescent="0.3">
      <c r="A3604" s="6" t="s">
        <v>722</v>
      </c>
      <c r="B3604" s="6" t="s">
        <v>4401</v>
      </c>
      <c r="C3604" s="6">
        <v>2</v>
      </c>
      <c r="D3604" t="str">
        <f t="shared" si="56"/>
        <v>Marsa Matrouh 500KV2</v>
      </c>
      <c r="E3604">
        <v>3843466.97</v>
      </c>
      <c r="F3604">
        <v>3338972.4899999998</v>
      </c>
      <c r="G3604">
        <v>403564.03</v>
      </c>
      <c r="H3604">
        <v>3742536.52</v>
      </c>
    </row>
    <row r="3605" spans="1:8" hidden="1" x14ac:dyDescent="0.3">
      <c r="A3605" s="6" t="s">
        <v>387</v>
      </c>
      <c r="B3605" s="6" t="s">
        <v>4402</v>
      </c>
      <c r="C3605" s="6">
        <v>5</v>
      </c>
      <c r="D3605" t="str">
        <f t="shared" si="56"/>
        <v>EMAAR-PKG117- MARASSI5</v>
      </c>
      <c r="E3605">
        <v>6909335.0899999999</v>
      </c>
      <c r="F3605">
        <v>5093815.29</v>
      </c>
      <c r="G3605">
        <v>603547.81999999995</v>
      </c>
      <c r="H3605">
        <v>5697363.1100000003</v>
      </c>
    </row>
    <row r="3606" spans="1:8" hidden="1" x14ac:dyDescent="0.3">
      <c r="A3606" s="6" t="s">
        <v>628</v>
      </c>
      <c r="B3606" s="6" t="s">
        <v>4403</v>
      </c>
      <c r="C3606" s="6">
        <v>11</v>
      </c>
      <c r="D3606" t="str">
        <f t="shared" si="56"/>
        <v>Military 110 Kayan Project11</v>
      </c>
      <c r="E3606">
        <v>16122958.23</v>
      </c>
      <c r="F3606">
        <v>14631191.699999999</v>
      </c>
      <c r="G3606">
        <v>0</v>
      </c>
      <c r="H3606">
        <v>14631191.699999999</v>
      </c>
    </row>
    <row r="3607" spans="1:8" hidden="1" x14ac:dyDescent="0.3">
      <c r="A3607" s="6" t="s">
        <v>907</v>
      </c>
      <c r="B3607" s="6" t="s">
        <v>4404</v>
      </c>
      <c r="C3607" s="6">
        <v>3</v>
      </c>
      <c r="D3607" t="str">
        <f t="shared" si="56"/>
        <v>kayan wall lock &amp; Load3</v>
      </c>
      <c r="E3607">
        <v>5542200</v>
      </c>
      <c r="F3607">
        <v>3329140.4</v>
      </c>
      <c r="G3607">
        <v>1700000</v>
      </c>
      <c r="H3607">
        <v>5029140.4000000004</v>
      </c>
    </row>
    <row r="3608" spans="1:8" hidden="1" x14ac:dyDescent="0.3">
      <c r="A3608" s="6" t="s">
        <v>9</v>
      </c>
      <c r="B3608" s="6" t="s">
        <v>4405</v>
      </c>
      <c r="D3608" t="str">
        <f t="shared" si="56"/>
        <v>Royal City</v>
      </c>
      <c r="E3608">
        <v>9626900.5</v>
      </c>
      <c r="F3608">
        <v>7170078.2350000003</v>
      </c>
      <c r="G3608">
        <v>1373608.88</v>
      </c>
      <c r="H3608">
        <v>8543687.1150000002</v>
      </c>
    </row>
    <row r="3609" spans="1:8" hidden="1" x14ac:dyDescent="0.3">
      <c r="A3609" s="6" t="s">
        <v>431</v>
      </c>
      <c r="B3609" s="6" t="s">
        <v>4406</v>
      </c>
      <c r="D3609" t="str">
        <f t="shared" si="56"/>
        <v>EMAAR-PKG#53-UPTOWN</v>
      </c>
      <c r="E3609">
        <v>17007596.129999999</v>
      </c>
      <c r="F3609">
        <v>11883297.100000001</v>
      </c>
      <c r="G3609">
        <v>4020621.88</v>
      </c>
      <c r="H3609">
        <v>15903918.98</v>
      </c>
    </row>
    <row r="3610" spans="1:8" hidden="1" x14ac:dyDescent="0.3">
      <c r="A3610" s="6" t="s">
        <v>907</v>
      </c>
      <c r="B3610" s="6" t="s">
        <v>4407</v>
      </c>
      <c r="C3610" s="6">
        <v>2</v>
      </c>
      <c r="D3610" t="str">
        <f t="shared" si="56"/>
        <v>kayan wall lock &amp; Load2</v>
      </c>
      <c r="E3610">
        <v>9801900</v>
      </c>
      <c r="F3610">
        <v>8894827.5999999996</v>
      </c>
      <c r="G3610">
        <v>0</v>
      </c>
      <c r="H3610">
        <v>8894827.5999999996</v>
      </c>
    </row>
    <row r="3611" spans="1:8" hidden="1" x14ac:dyDescent="0.3">
      <c r="A3611" s="6" t="s">
        <v>1000</v>
      </c>
      <c r="B3611" s="6" t="s">
        <v>4408</v>
      </c>
      <c r="D3611" t="str">
        <f t="shared" si="56"/>
        <v>4 SS - Technical Service</v>
      </c>
      <c r="E3611">
        <v>889003.08</v>
      </c>
      <c r="F3611">
        <v>889003.08</v>
      </c>
      <c r="G3611">
        <v>0</v>
      </c>
      <c r="H3611">
        <v>889003.08</v>
      </c>
    </row>
    <row r="3612" spans="1:8" hidden="1" x14ac:dyDescent="0.3">
      <c r="A3612" s="6" t="s">
        <v>749</v>
      </c>
      <c r="B3612" s="6" t="s">
        <v>4409</v>
      </c>
      <c r="C3612" s="6">
        <v>8</v>
      </c>
      <c r="D3612" t="str">
        <f t="shared" si="56"/>
        <v>Cairo Capital S18</v>
      </c>
      <c r="E3612">
        <v>49197972.07</v>
      </c>
      <c r="F3612">
        <v>37021072</v>
      </c>
      <c r="G3612">
        <v>7379695.8099999996</v>
      </c>
      <c r="H3612">
        <v>44400767.810000002</v>
      </c>
    </row>
    <row r="3613" spans="1:8" hidden="1" x14ac:dyDescent="0.3">
      <c r="A3613" s="6" t="s">
        <v>749</v>
      </c>
      <c r="B3613" s="6" t="s">
        <v>4410</v>
      </c>
      <c r="C3613" s="6">
        <v>5</v>
      </c>
      <c r="D3613" t="str">
        <f t="shared" si="56"/>
        <v>Cairo Capital S15</v>
      </c>
      <c r="E3613">
        <v>294355018.69999999</v>
      </c>
      <c r="F3613">
        <v>221501738</v>
      </c>
      <c r="G3613">
        <v>44153252.810000002</v>
      </c>
      <c r="H3613">
        <v>265654990.81</v>
      </c>
    </row>
    <row r="3614" spans="1:8" hidden="1" x14ac:dyDescent="0.3">
      <c r="A3614" s="6" t="s">
        <v>431</v>
      </c>
      <c r="B3614" s="6" t="s">
        <v>4411</v>
      </c>
      <c r="C3614" s="6">
        <v>31</v>
      </c>
      <c r="D3614" t="str">
        <f t="shared" si="56"/>
        <v>EMAAR-PKG#53-UPTOWN31</v>
      </c>
      <c r="E3614">
        <v>17457747.57</v>
      </c>
      <c r="F3614">
        <v>11753104.210000001</v>
      </c>
      <c r="G3614">
        <v>2818389.38</v>
      </c>
      <c r="H3614">
        <v>14571493.59</v>
      </c>
    </row>
    <row r="3615" spans="1:8" hidden="1" x14ac:dyDescent="0.3">
      <c r="A3615" s="6" t="s">
        <v>754</v>
      </c>
      <c r="B3615" s="6" t="s">
        <v>4412</v>
      </c>
      <c r="C3615" s="6">
        <v>7</v>
      </c>
      <c r="D3615" t="str">
        <f t="shared" si="56"/>
        <v>Ministries Buildings7</v>
      </c>
      <c r="E3615">
        <v>19093536.780000001</v>
      </c>
      <c r="F3615">
        <v>2150095</v>
      </c>
      <c r="G3615">
        <v>14011412.800000001</v>
      </c>
      <c r="H3615">
        <v>16161507.800000001</v>
      </c>
    </row>
    <row r="3616" spans="1:8" hidden="1" x14ac:dyDescent="0.3">
      <c r="A3616" s="6" t="s">
        <v>2694</v>
      </c>
      <c r="B3616" s="6" t="s">
        <v>4413</v>
      </c>
      <c r="D3616" t="str">
        <f t="shared" si="56"/>
        <v>Al-Wukair 11 Substation</v>
      </c>
      <c r="E3616">
        <v>301343</v>
      </c>
      <c r="F3616">
        <v>301343</v>
      </c>
      <c r="G3616">
        <v>0</v>
      </c>
      <c r="H3616">
        <v>301343</v>
      </c>
    </row>
    <row r="3617" spans="1:8" hidden="1" x14ac:dyDescent="0.3">
      <c r="A3617" s="6" t="s">
        <v>475</v>
      </c>
      <c r="B3617" s="6" t="s">
        <v>4414</v>
      </c>
      <c r="D3617" t="str">
        <f t="shared" si="56"/>
        <v>Suez Gulf Substation</v>
      </c>
      <c r="E3617">
        <v>74219.77</v>
      </c>
      <c r="F3617">
        <v>70269.62</v>
      </c>
      <c r="G3617">
        <v>7807.73</v>
      </c>
      <c r="H3617">
        <v>78077.350000000006</v>
      </c>
    </row>
    <row r="3618" spans="1:8" hidden="1" x14ac:dyDescent="0.3">
      <c r="A3618" s="6" t="s">
        <v>873</v>
      </c>
      <c r="B3618" s="6" t="s">
        <v>4415</v>
      </c>
      <c r="C3618" s="6">
        <v>2</v>
      </c>
      <c r="D3618" t="str">
        <f t="shared" si="56"/>
        <v>New Capital Tunnels2</v>
      </c>
      <c r="E3618">
        <v>72366701.099999994</v>
      </c>
      <c r="F3618">
        <v>2372381.85</v>
      </c>
      <c r="G3618">
        <v>0</v>
      </c>
      <c r="H3618">
        <v>65672381.850000001</v>
      </c>
    </row>
    <row r="3619" spans="1:8" hidden="1" x14ac:dyDescent="0.3">
      <c r="A3619" s="6" t="s">
        <v>2915</v>
      </c>
      <c r="B3619" s="6" t="s">
        <v>4416</v>
      </c>
      <c r="D3619" t="str">
        <f t="shared" si="56"/>
        <v>Lina Farm Substation</v>
      </c>
      <c r="E3619">
        <v>104405.9</v>
      </c>
      <c r="F3619">
        <v>104405.9</v>
      </c>
      <c r="G3619">
        <v>0</v>
      </c>
      <c r="H3619">
        <v>104405.9</v>
      </c>
    </row>
    <row r="3620" spans="1:8" hidden="1" x14ac:dyDescent="0.3">
      <c r="A3620" s="6" t="s">
        <v>758</v>
      </c>
      <c r="B3620" s="6" t="s">
        <v>4417</v>
      </c>
      <c r="D3620" t="str">
        <f t="shared" si="56"/>
        <v>Attaqa Power Plant</v>
      </c>
      <c r="E3620">
        <v>0.01</v>
      </c>
      <c r="F3620">
        <v>0.01</v>
      </c>
      <c r="G3620">
        <v>0</v>
      </c>
      <c r="H3620">
        <v>0.01</v>
      </c>
    </row>
    <row r="3621" spans="1:8" hidden="1" x14ac:dyDescent="0.3">
      <c r="A3621" s="6" t="s">
        <v>387</v>
      </c>
      <c r="B3621" s="6" t="s">
        <v>4418</v>
      </c>
      <c r="D3621" t="str">
        <f t="shared" si="56"/>
        <v>EMAAR-PKG117- MARASSI</v>
      </c>
      <c r="E3621">
        <v>4332593.54</v>
      </c>
      <c r="F3621">
        <v>4793875.01</v>
      </c>
      <c r="G3621">
        <v>571929.38</v>
      </c>
      <c r="H3621">
        <v>5365804.3899999997</v>
      </c>
    </row>
    <row r="3622" spans="1:8" hidden="1" x14ac:dyDescent="0.3">
      <c r="A3622" s="6" t="s">
        <v>651</v>
      </c>
      <c r="B3622" s="6" t="s">
        <v>4419</v>
      </c>
      <c r="C3622" s="6">
        <v>12</v>
      </c>
      <c r="D3622" t="str">
        <f t="shared" si="56"/>
        <v>Akhmem - Qena12</v>
      </c>
      <c r="E3622">
        <v>370999.7</v>
      </c>
      <c r="F3622">
        <v>313121.63</v>
      </c>
      <c r="G3622">
        <v>0</v>
      </c>
      <c r="H3622">
        <v>313121.63</v>
      </c>
    </row>
    <row r="3623" spans="1:8" hidden="1" x14ac:dyDescent="0.3">
      <c r="A3623" s="6" t="s">
        <v>749</v>
      </c>
      <c r="B3623" s="6" t="s">
        <v>4420</v>
      </c>
      <c r="C3623" s="6">
        <v>3</v>
      </c>
      <c r="D3623" t="str">
        <f t="shared" si="56"/>
        <v>Cairo Capital S13</v>
      </c>
      <c r="E3623">
        <v>30202891.449999999</v>
      </c>
      <c r="F3623">
        <v>22727273.949999999</v>
      </c>
      <c r="G3623">
        <v>4530433.7</v>
      </c>
      <c r="H3623">
        <v>27257707.649999999</v>
      </c>
    </row>
    <row r="3624" spans="1:8" hidden="1" x14ac:dyDescent="0.3">
      <c r="A3624" s="6" t="s">
        <v>651</v>
      </c>
      <c r="B3624" s="6" t="s">
        <v>4421</v>
      </c>
      <c r="C3624" s="6">
        <v>11</v>
      </c>
      <c r="D3624" t="str">
        <f t="shared" si="56"/>
        <v>Akhmem - Qena11</v>
      </c>
      <c r="E3624">
        <v>2023.28</v>
      </c>
      <c r="F3624">
        <v>1477.0900000000001</v>
      </c>
      <c r="G3624">
        <v>0</v>
      </c>
      <c r="H3624">
        <v>1477.09</v>
      </c>
    </row>
    <row r="3625" spans="1:8" hidden="1" x14ac:dyDescent="0.3">
      <c r="A3625" s="6" t="s">
        <v>500</v>
      </c>
      <c r="B3625" s="6" t="s">
        <v>4422</v>
      </c>
      <c r="D3625" t="str">
        <f t="shared" si="56"/>
        <v>South Helwan PP (CP-117)</v>
      </c>
      <c r="E3625">
        <v>52552.49</v>
      </c>
      <c r="F3625">
        <v>55283.91</v>
      </c>
      <c r="G3625">
        <v>0</v>
      </c>
      <c r="H3625">
        <v>55283.91</v>
      </c>
    </row>
    <row r="3626" spans="1:8" hidden="1" x14ac:dyDescent="0.3">
      <c r="A3626" s="6" t="s">
        <v>431</v>
      </c>
      <c r="B3626" s="6" t="s">
        <v>4423</v>
      </c>
      <c r="C3626" s="6">
        <v>34</v>
      </c>
      <c r="D3626" t="str">
        <f t="shared" si="56"/>
        <v>EMAAR-PKG#53-UPTOWN34</v>
      </c>
      <c r="E3626">
        <v>62924.2</v>
      </c>
      <c r="F3626">
        <v>1344501.4</v>
      </c>
      <c r="G3626">
        <v>0</v>
      </c>
      <c r="H3626">
        <v>1344501.4</v>
      </c>
    </row>
    <row r="3627" spans="1:8" hidden="1" x14ac:dyDescent="0.3">
      <c r="A3627" s="6" t="s">
        <v>567</v>
      </c>
      <c r="B3627" s="6" t="s">
        <v>4424</v>
      </c>
      <c r="C3627" s="6">
        <v>5</v>
      </c>
      <c r="D3627" t="str">
        <f t="shared" si="56"/>
        <v>Kayan 3 New Cairo Capital City5</v>
      </c>
      <c r="E3627">
        <v>54046053.75</v>
      </c>
      <c r="F3627">
        <v>39276155.350000001</v>
      </c>
      <c r="G3627">
        <v>9500000</v>
      </c>
      <c r="H3627">
        <v>48776155.350000001</v>
      </c>
    </row>
    <row r="3628" spans="1:8" hidden="1" x14ac:dyDescent="0.3">
      <c r="A3628" s="6" t="s">
        <v>519</v>
      </c>
      <c r="B3628" s="6" t="s">
        <v>4425</v>
      </c>
      <c r="C3628" s="6">
        <v>5</v>
      </c>
      <c r="D3628" t="str">
        <f t="shared" si="56"/>
        <v>Tamey El-amdeed Substation5</v>
      </c>
      <c r="E3628">
        <v>5185072.8499999996</v>
      </c>
      <c r="F3628">
        <v>3862879.27</v>
      </c>
      <c r="G3628">
        <v>777760.93</v>
      </c>
      <c r="H3628">
        <v>4640640.2</v>
      </c>
    </row>
    <row r="3629" spans="1:8" hidden="1" x14ac:dyDescent="0.3">
      <c r="A3629" s="6" t="s">
        <v>524</v>
      </c>
      <c r="B3629" s="6" t="s">
        <v>4426</v>
      </c>
      <c r="C3629" s="6">
        <v>8</v>
      </c>
      <c r="D3629" t="str">
        <f t="shared" si="56"/>
        <v>Beni Suef Substation R618</v>
      </c>
      <c r="E3629">
        <v>1776658</v>
      </c>
      <c r="F3629">
        <v>1323610.21</v>
      </c>
      <c r="G3629">
        <v>266498.7</v>
      </c>
      <c r="H3629">
        <v>1590108.91</v>
      </c>
    </row>
    <row r="3630" spans="1:8" hidden="1" x14ac:dyDescent="0.3">
      <c r="A3630" s="6" t="s">
        <v>651</v>
      </c>
      <c r="B3630" s="6" t="s">
        <v>4427</v>
      </c>
      <c r="C3630" s="6">
        <v>14</v>
      </c>
      <c r="D3630" t="str">
        <f t="shared" si="56"/>
        <v>Akhmem - Qena14</v>
      </c>
      <c r="E3630">
        <v>221966.15</v>
      </c>
      <c r="F3630">
        <v>188492.15</v>
      </c>
      <c r="G3630">
        <v>0</v>
      </c>
      <c r="H3630">
        <v>188492.15</v>
      </c>
    </row>
    <row r="3631" spans="1:8" hidden="1" x14ac:dyDescent="0.3">
      <c r="A3631" s="6" t="s">
        <v>651</v>
      </c>
      <c r="B3631" s="6" t="s">
        <v>4428</v>
      </c>
      <c r="C3631" s="6">
        <v>15</v>
      </c>
      <c r="D3631" t="str">
        <f t="shared" si="56"/>
        <v>Akhmem - Qena15</v>
      </c>
      <c r="E3631">
        <v>1896734.28</v>
      </c>
      <c r="F3631">
        <v>1602794.48</v>
      </c>
      <c r="G3631">
        <v>0</v>
      </c>
      <c r="H3631">
        <v>1602794.4799999997</v>
      </c>
    </row>
    <row r="3632" spans="1:8" hidden="1" x14ac:dyDescent="0.3">
      <c r="A3632" s="6" t="s">
        <v>651</v>
      </c>
      <c r="B3632" s="6" t="s">
        <v>4429</v>
      </c>
      <c r="C3632" s="6">
        <v>13</v>
      </c>
      <c r="D3632" t="str">
        <f t="shared" si="56"/>
        <v>Akhmem - Qena13</v>
      </c>
      <c r="E3632">
        <v>2370917.85</v>
      </c>
      <c r="F3632">
        <v>2008736.88</v>
      </c>
      <c r="G3632">
        <v>0</v>
      </c>
      <c r="H3632">
        <v>2008736.88</v>
      </c>
    </row>
    <row r="3633" spans="1:8" hidden="1" x14ac:dyDescent="0.3">
      <c r="A3633" s="6" t="s">
        <v>646</v>
      </c>
      <c r="B3633" s="6" t="s">
        <v>4430</v>
      </c>
      <c r="C3633" s="6">
        <v>8</v>
      </c>
      <c r="D3633" t="str">
        <f t="shared" si="56"/>
        <v>Akhmem Assiut8</v>
      </c>
      <c r="E3633">
        <v>1941363.36</v>
      </c>
      <c r="F3633">
        <v>1646606.21</v>
      </c>
      <c r="G3633">
        <v>0</v>
      </c>
      <c r="H3633">
        <v>1646606.21</v>
      </c>
    </row>
    <row r="3634" spans="1:8" hidden="1" x14ac:dyDescent="0.3">
      <c r="A3634" s="6" t="s">
        <v>500</v>
      </c>
      <c r="B3634" s="6" t="s">
        <v>4431</v>
      </c>
      <c r="C3634" s="6">
        <v>29</v>
      </c>
      <c r="D3634" t="str">
        <f t="shared" si="56"/>
        <v>South Helwan PP (CP-117)29</v>
      </c>
      <c r="E3634">
        <v>9043.58</v>
      </c>
      <c r="F3634">
        <v>9043.58</v>
      </c>
      <c r="G3634">
        <v>0</v>
      </c>
      <c r="H3634">
        <v>9043.58</v>
      </c>
    </row>
    <row r="3635" spans="1:8" hidden="1" x14ac:dyDescent="0.3">
      <c r="A3635" s="6" t="s">
        <v>500</v>
      </c>
      <c r="B3635" s="6" t="s">
        <v>4432</v>
      </c>
      <c r="D3635" t="str">
        <f t="shared" si="56"/>
        <v>South Helwan PP (CP-117)</v>
      </c>
      <c r="E3635">
        <v>171275.5</v>
      </c>
      <c r="F3635">
        <v>152260.72</v>
      </c>
      <c r="G3635">
        <v>27026.63</v>
      </c>
      <c r="H3635">
        <v>179287.35</v>
      </c>
    </row>
    <row r="3636" spans="1:8" hidden="1" x14ac:dyDescent="0.3">
      <c r="A3636" s="6" t="s">
        <v>651</v>
      </c>
      <c r="B3636" s="6" t="s">
        <v>4433</v>
      </c>
      <c r="C3636" s="6">
        <v>39</v>
      </c>
      <c r="D3636" t="str">
        <f t="shared" si="56"/>
        <v>Akhmem - Qena39</v>
      </c>
      <c r="E3636">
        <v>9958390.9399999995</v>
      </c>
      <c r="F3636">
        <v>6921081.870000001</v>
      </c>
      <c r="G3636">
        <v>1493758.64</v>
      </c>
      <c r="H3636">
        <v>8414840.5099999998</v>
      </c>
    </row>
    <row r="3637" spans="1:8" hidden="1" x14ac:dyDescent="0.3">
      <c r="A3637" s="6" t="s">
        <v>323</v>
      </c>
      <c r="B3637" s="6" t="s">
        <v>4434</v>
      </c>
      <c r="C3637" s="6">
        <v>11</v>
      </c>
      <c r="D3637" t="str">
        <f t="shared" si="56"/>
        <v>Elsewedy Univ - Enabling Works11</v>
      </c>
      <c r="E3637">
        <v>17614054.860000007</v>
      </c>
      <c r="F3637">
        <v>16620031.470000001</v>
      </c>
      <c r="G3637">
        <v>16132569</v>
      </c>
      <c r="H3637">
        <v>32752600.47000001</v>
      </c>
    </row>
    <row r="3638" spans="1:8" hidden="1" x14ac:dyDescent="0.3">
      <c r="A3638" s="6" t="s">
        <v>795</v>
      </c>
      <c r="B3638" s="6" t="s">
        <v>4435</v>
      </c>
      <c r="C3638" s="6">
        <v>5</v>
      </c>
      <c r="D3638" t="str">
        <f t="shared" si="56"/>
        <v>NUCA R05 - Z025</v>
      </c>
      <c r="E3638">
        <v>33184894.040000003</v>
      </c>
      <c r="F3638">
        <v>28985192.510000002</v>
      </c>
      <c r="G3638">
        <v>3507610.12</v>
      </c>
      <c r="H3638">
        <v>32492802.629999999</v>
      </c>
    </row>
    <row r="3639" spans="1:8" hidden="1" x14ac:dyDescent="0.3">
      <c r="A3639" s="6" t="s">
        <v>500</v>
      </c>
      <c r="B3639" s="6" t="s">
        <v>4436</v>
      </c>
      <c r="D3639" t="str">
        <f t="shared" si="56"/>
        <v>South Helwan PP (CP-117)</v>
      </c>
      <c r="E3639">
        <v>41456.9</v>
      </c>
      <c r="F3639">
        <v>41456.9</v>
      </c>
      <c r="G3639">
        <v>0</v>
      </c>
      <c r="H3639">
        <v>41456.9</v>
      </c>
    </row>
    <row r="3640" spans="1:8" hidden="1" x14ac:dyDescent="0.3">
      <c r="A3640" s="6" t="s">
        <v>500</v>
      </c>
      <c r="B3640" s="6" t="s">
        <v>4437</v>
      </c>
      <c r="D3640" t="str">
        <f t="shared" si="56"/>
        <v>South Helwan PP (CP-117)</v>
      </c>
      <c r="E3640">
        <v>0</v>
      </c>
      <c r="F3640">
        <v>-5724.34</v>
      </c>
      <c r="G3640">
        <v>0</v>
      </c>
      <c r="H3640">
        <v>-5724.34</v>
      </c>
    </row>
    <row r="3641" spans="1:8" hidden="1" x14ac:dyDescent="0.3">
      <c r="A3641" s="6" t="s">
        <v>754</v>
      </c>
      <c r="B3641" s="6" t="s">
        <v>4438</v>
      </c>
      <c r="C3641" s="6">
        <v>4</v>
      </c>
      <c r="D3641" t="str">
        <f t="shared" si="56"/>
        <v>Ministries Buildings4</v>
      </c>
      <c r="E3641">
        <v>52589933.5</v>
      </c>
      <c r="F3641">
        <v>19470465</v>
      </c>
      <c r="G3641">
        <v>19470471.050000001</v>
      </c>
      <c r="H3641">
        <v>41610936.049999997</v>
      </c>
    </row>
    <row r="3642" spans="1:8" hidden="1" x14ac:dyDescent="0.3">
      <c r="A3642" s="6" t="s">
        <v>695</v>
      </c>
      <c r="B3642" s="6" t="s">
        <v>4439</v>
      </c>
      <c r="D3642" t="str">
        <f t="shared" si="56"/>
        <v>Mohamed Ali Palace Restoration</v>
      </c>
      <c r="E3642">
        <v>483236.15</v>
      </c>
      <c r="F3642">
        <v>342825</v>
      </c>
      <c r="G3642">
        <v>114279.25</v>
      </c>
      <c r="H3642">
        <v>457104.25</v>
      </c>
    </row>
    <row r="3643" spans="1:8" hidden="1" x14ac:dyDescent="0.3">
      <c r="A3643" s="6" t="s">
        <v>754</v>
      </c>
      <c r="B3643" s="6" t="s">
        <v>4440</v>
      </c>
      <c r="C3643" s="6">
        <v>2</v>
      </c>
      <c r="D3643" t="str">
        <f t="shared" si="56"/>
        <v>Ministries Buildings2</v>
      </c>
      <c r="E3643">
        <v>33902917.25</v>
      </c>
      <c r="F3643">
        <v>2019275</v>
      </c>
      <c r="G3643">
        <v>17497350</v>
      </c>
      <c r="H3643">
        <v>30529073.16</v>
      </c>
    </row>
    <row r="3644" spans="1:8" hidden="1" x14ac:dyDescent="0.3">
      <c r="A3644" s="6" t="s">
        <v>567</v>
      </c>
      <c r="B3644" s="6" t="s">
        <v>4441</v>
      </c>
      <c r="C3644" s="6">
        <v>1</v>
      </c>
      <c r="D3644" t="str">
        <f t="shared" si="56"/>
        <v>Kayan 3 New Cairo Capital City1</v>
      </c>
      <c r="E3644">
        <v>10380000</v>
      </c>
      <c r="F3644">
        <v>1712930</v>
      </c>
      <c r="G3644">
        <v>5700000</v>
      </c>
      <c r="H3644">
        <v>7412930</v>
      </c>
    </row>
    <row r="3645" spans="1:8" hidden="1" x14ac:dyDescent="0.3">
      <c r="A3645" s="6" t="s">
        <v>4442</v>
      </c>
      <c r="B3645" s="6" t="s">
        <v>4443</v>
      </c>
      <c r="C3645" s="6">
        <v>1</v>
      </c>
      <c r="D3645" t="str">
        <f t="shared" si="56"/>
        <v>Middle Tunnel Lock Load1</v>
      </c>
      <c r="E3645">
        <v>1024820</v>
      </c>
      <c r="F3645">
        <v>677590</v>
      </c>
      <c r="G3645">
        <v>225865.1</v>
      </c>
      <c r="H3645">
        <v>903455.1</v>
      </c>
    </row>
    <row r="3646" spans="1:8" hidden="1" x14ac:dyDescent="0.3">
      <c r="A3646" s="6" t="s">
        <v>646</v>
      </c>
      <c r="B3646" s="6" t="s">
        <v>4444</v>
      </c>
      <c r="C3646" s="6">
        <v>12</v>
      </c>
      <c r="D3646" t="str">
        <f t="shared" si="56"/>
        <v>Akhmem Assiut12</v>
      </c>
      <c r="E3646">
        <v>21802696.350000001</v>
      </c>
      <c r="F3646">
        <v>17333143.599999998</v>
      </c>
      <c r="G3646">
        <v>3270404.45</v>
      </c>
      <c r="H3646">
        <v>20603548.050000001</v>
      </c>
    </row>
    <row r="3647" spans="1:8" hidden="1" x14ac:dyDescent="0.3">
      <c r="A3647" s="6" t="s">
        <v>646</v>
      </c>
      <c r="B3647" s="6" t="s">
        <v>4445</v>
      </c>
      <c r="D3647" t="str">
        <f t="shared" si="56"/>
        <v>Akhmem Assiut</v>
      </c>
      <c r="E3647">
        <v>50551945.280000001</v>
      </c>
      <c r="F3647">
        <v>50551945.280000001</v>
      </c>
      <c r="G3647">
        <v>0</v>
      </c>
      <c r="H3647">
        <v>50551945.280000001</v>
      </c>
    </row>
    <row r="3648" spans="1:8" hidden="1" x14ac:dyDescent="0.3">
      <c r="A3648" s="6" t="s">
        <v>722</v>
      </c>
      <c r="B3648" s="6" t="s">
        <v>4446</v>
      </c>
      <c r="C3648" s="6">
        <v>1</v>
      </c>
      <c r="D3648" t="str">
        <f t="shared" si="56"/>
        <v>Marsa Matrouh 500KV1</v>
      </c>
      <c r="E3648">
        <v>3897349.44</v>
      </c>
      <c r="F3648">
        <v>2595001.8899999997</v>
      </c>
      <c r="G3648">
        <v>409221.69</v>
      </c>
      <c r="H3648">
        <v>3004223.58</v>
      </c>
    </row>
    <row r="3649" spans="1:8" hidden="1" x14ac:dyDescent="0.3">
      <c r="A3649" s="6" t="s">
        <v>646</v>
      </c>
      <c r="B3649" s="6" t="s">
        <v>4447</v>
      </c>
      <c r="C3649" s="6">
        <v>17</v>
      </c>
      <c r="D3649" t="str">
        <f t="shared" si="56"/>
        <v>Akhmem Assiut17</v>
      </c>
      <c r="E3649">
        <v>1472758.41</v>
      </c>
      <c r="F3649">
        <v>1238711.9700000002</v>
      </c>
      <c r="G3649">
        <v>0</v>
      </c>
      <c r="H3649">
        <v>1238711.97</v>
      </c>
    </row>
    <row r="3650" spans="1:8" hidden="1" x14ac:dyDescent="0.3">
      <c r="A3650" s="6" t="s">
        <v>651</v>
      </c>
      <c r="B3650" s="6" t="s">
        <v>4448</v>
      </c>
      <c r="C3650" s="6">
        <v>21</v>
      </c>
      <c r="D3650" t="str">
        <f t="shared" si="56"/>
        <v>Akhmem - Qena21</v>
      </c>
      <c r="E3650">
        <v>474183.57</v>
      </c>
      <c r="F3650">
        <v>398269.57</v>
      </c>
      <c r="G3650">
        <v>0</v>
      </c>
      <c r="H3650">
        <v>398269.57</v>
      </c>
    </row>
    <row r="3651" spans="1:8" hidden="1" x14ac:dyDescent="0.3">
      <c r="A3651" s="6" t="s">
        <v>820</v>
      </c>
      <c r="B3651" s="6" t="s">
        <v>4449</v>
      </c>
      <c r="C3651" s="6">
        <v>3</v>
      </c>
      <c r="D3651" t="str">
        <f t="shared" ref="D3651:D3714" si="57">A3651&amp;C3651</f>
        <v>Canal Regional Control Center3</v>
      </c>
      <c r="E3651">
        <v>27085715.320000004</v>
      </c>
      <c r="F3651">
        <v>18037871.440000001</v>
      </c>
      <c r="G3651">
        <v>5688000.2199999997</v>
      </c>
      <c r="H3651">
        <v>23725871.66</v>
      </c>
    </row>
    <row r="3652" spans="1:8" hidden="1" x14ac:dyDescent="0.3">
      <c r="A3652" s="6" t="s">
        <v>532</v>
      </c>
      <c r="B3652" s="6" t="s">
        <v>4450</v>
      </c>
      <c r="C3652" s="6">
        <v>33</v>
      </c>
      <c r="D3652" t="str">
        <f t="shared" si="57"/>
        <v>Al Mostathmreen GIS Substation33</v>
      </c>
      <c r="E3652">
        <v>968907.6</v>
      </c>
      <c r="F3652">
        <v>721836.16</v>
      </c>
      <c r="G3652">
        <v>145336.14000000001</v>
      </c>
      <c r="H3652">
        <v>867172.3</v>
      </c>
    </row>
    <row r="3653" spans="1:8" hidden="1" x14ac:dyDescent="0.3">
      <c r="A3653" s="6" t="s">
        <v>722</v>
      </c>
      <c r="B3653" s="6" t="s">
        <v>4451</v>
      </c>
      <c r="C3653" s="6">
        <v>11</v>
      </c>
      <c r="D3653" t="str">
        <f t="shared" si="57"/>
        <v>Marsa Matrouh 500KV11</v>
      </c>
      <c r="E3653">
        <v>543102.43999999994</v>
      </c>
      <c r="F3653">
        <v>473023.62099999998</v>
      </c>
      <c r="G3653">
        <v>57025.760000000002</v>
      </c>
      <c r="H3653">
        <v>530049.38100000005</v>
      </c>
    </row>
    <row r="3654" spans="1:8" hidden="1" x14ac:dyDescent="0.3">
      <c r="A3654" s="6" t="s">
        <v>749</v>
      </c>
      <c r="B3654" s="6" t="s">
        <v>4452</v>
      </c>
      <c r="C3654" s="6">
        <v>2</v>
      </c>
      <c r="D3654" t="str">
        <f t="shared" si="57"/>
        <v>Cairo Capital S12</v>
      </c>
      <c r="E3654">
        <v>18225360.190000001</v>
      </c>
      <c r="F3654">
        <v>13714173.65</v>
      </c>
      <c r="G3654">
        <v>2733804.94</v>
      </c>
      <c r="H3654">
        <v>16447978.589999998</v>
      </c>
    </row>
    <row r="3655" spans="1:8" hidden="1" x14ac:dyDescent="0.3">
      <c r="A3655" s="6" t="s">
        <v>651</v>
      </c>
      <c r="B3655" s="6" t="s">
        <v>4453</v>
      </c>
      <c r="C3655" s="6">
        <v>25</v>
      </c>
      <c r="D3655" t="str">
        <f t="shared" si="57"/>
        <v>Akhmem - Qena25</v>
      </c>
      <c r="E3655">
        <v>189673.43000000002</v>
      </c>
      <c r="F3655">
        <v>160185.41999999998</v>
      </c>
      <c r="G3655">
        <v>0</v>
      </c>
      <c r="H3655">
        <v>160185.42000000001</v>
      </c>
    </row>
    <row r="3656" spans="1:8" hidden="1" x14ac:dyDescent="0.3">
      <c r="A3656" s="6" t="s">
        <v>847</v>
      </c>
      <c r="B3656" s="6" t="s">
        <v>1022</v>
      </c>
      <c r="D3656" t="str">
        <f t="shared" si="57"/>
        <v>AWEER POWER STATION 'H' Phase</v>
      </c>
      <c r="E3656">
        <v>443645.36</v>
      </c>
      <c r="F3656">
        <v>443645.36</v>
      </c>
      <c r="G3656">
        <v>0</v>
      </c>
      <c r="H3656">
        <v>443645.36</v>
      </c>
    </row>
    <row r="3657" spans="1:8" hidden="1" x14ac:dyDescent="0.3">
      <c r="A3657" s="6" t="s">
        <v>486</v>
      </c>
      <c r="B3657" s="6" t="s">
        <v>4454</v>
      </c>
      <c r="C3657" s="6">
        <v>12</v>
      </c>
      <c r="D3657" t="str">
        <f t="shared" si="57"/>
        <v>Abou El Matameer and Sammanoud12</v>
      </c>
      <c r="E3657">
        <v>80779.649999999994</v>
      </c>
      <c r="F3657">
        <v>80779.63</v>
      </c>
      <c r="G3657">
        <v>0</v>
      </c>
      <c r="H3657">
        <v>80779.63</v>
      </c>
    </row>
    <row r="3658" spans="1:8" hidden="1" x14ac:dyDescent="0.3">
      <c r="A3658" s="6" t="s">
        <v>651</v>
      </c>
      <c r="B3658" s="6" t="s">
        <v>4455</v>
      </c>
      <c r="C3658" s="6">
        <v>16</v>
      </c>
      <c r="D3658" t="str">
        <f t="shared" si="57"/>
        <v>Akhmem - Qena16</v>
      </c>
      <c r="E3658">
        <v>1807476.18</v>
      </c>
      <c r="F3658">
        <v>1533101.07</v>
      </c>
      <c r="G3658">
        <v>0</v>
      </c>
      <c r="H3658">
        <v>1533101.07</v>
      </c>
    </row>
    <row r="3659" spans="1:8" hidden="1" x14ac:dyDescent="0.3">
      <c r="A3659" s="6" t="s">
        <v>651</v>
      </c>
      <c r="B3659" s="6" t="s">
        <v>4456</v>
      </c>
      <c r="C3659" s="6">
        <v>5</v>
      </c>
      <c r="D3659" t="str">
        <f t="shared" si="57"/>
        <v>Akhmem - Qena5</v>
      </c>
      <c r="E3659">
        <v>3135559.8699999996</v>
      </c>
      <c r="F3659">
        <v>2637502.4699999997</v>
      </c>
      <c r="G3659">
        <v>0</v>
      </c>
      <c r="H3659">
        <v>2637502.4700000002</v>
      </c>
    </row>
    <row r="3660" spans="1:8" hidden="1" x14ac:dyDescent="0.3">
      <c r="A3660" s="6" t="s">
        <v>895</v>
      </c>
      <c r="B3660" s="6" t="s">
        <v>4457</v>
      </c>
      <c r="D3660" t="str">
        <f t="shared" si="57"/>
        <v>Manshiet Nasser Substation</v>
      </c>
      <c r="E3660">
        <v>1290995.17</v>
      </c>
      <c r="F3660">
        <v>1355544.93</v>
      </c>
      <c r="G3660">
        <v>0</v>
      </c>
      <c r="H3660">
        <v>1355544.93</v>
      </c>
    </row>
    <row r="3661" spans="1:8" hidden="1" x14ac:dyDescent="0.3">
      <c r="A3661" s="6" t="s">
        <v>519</v>
      </c>
      <c r="B3661" s="6" t="s">
        <v>4458</v>
      </c>
      <c r="C3661" s="6">
        <v>8</v>
      </c>
      <c r="D3661" t="str">
        <f t="shared" si="57"/>
        <v>Tamey El-amdeed Substation8</v>
      </c>
      <c r="E3661">
        <v>4576661.83</v>
      </c>
      <c r="F3661">
        <v>3409613.07</v>
      </c>
      <c r="G3661">
        <v>686499.27</v>
      </c>
      <c r="H3661">
        <v>4096112.34</v>
      </c>
    </row>
    <row r="3662" spans="1:8" hidden="1" x14ac:dyDescent="0.3">
      <c r="A3662" s="6" t="s">
        <v>646</v>
      </c>
      <c r="B3662" s="6" t="s">
        <v>4459</v>
      </c>
      <c r="C3662" s="6">
        <v>31</v>
      </c>
      <c r="D3662" t="str">
        <f t="shared" si="57"/>
        <v>Akhmem Assiut31</v>
      </c>
      <c r="E3662">
        <v>12474233.199999999</v>
      </c>
      <c r="F3662">
        <v>9917015.3900000006</v>
      </c>
      <c r="G3662">
        <v>1871134.98</v>
      </c>
      <c r="H3662">
        <v>11788150.369999999</v>
      </c>
    </row>
    <row r="3663" spans="1:8" hidden="1" x14ac:dyDescent="0.3">
      <c r="A3663" s="6" t="s">
        <v>646</v>
      </c>
      <c r="B3663" s="6" t="s">
        <v>4460</v>
      </c>
      <c r="D3663" t="str">
        <f t="shared" si="57"/>
        <v>Akhmem Assiut</v>
      </c>
      <c r="E3663">
        <v>3232586.7</v>
      </c>
      <c r="F3663">
        <v>3232586.7</v>
      </c>
      <c r="G3663">
        <v>0</v>
      </c>
      <c r="H3663">
        <v>3232586.7</v>
      </c>
    </row>
    <row r="3664" spans="1:8" hidden="1" x14ac:dyDescent="0.3">
      <c r="A3664" s="6" t="s">
        <v>516</v>
      </c>
      <c r="B3664" s="6" t="s">
        <v>4461</v>
      </c>
      <c r="D3664" t="str">
        <f t="shared" si="57"/>
        <v>Ismailiya East Substation</v>
      </c>
      <c r="E3664">
        <v>5057617</v>
      </c>
      <c r="F3664">
        <v>3798259.66</v>
      </c>
      <c r="G3664">
        <v>758642.55</v>
      </c>
      <c r="H3664">
        <v>4556902.21</v>
      </c>
    </row>
    <row r="3665" spans="1:8" hidden="1" x14ac:dyDescent="0.3">
      <c r="A3665" s="6" t="s">
        <v>722</v>
      </c>
      <c r="B3665" s="6" t="s">
        <v>4462</v>
      </c>
      <c r="C3665" s="6">
        <v>9</v>
      </c>
      <c r="D3665" t="str">
        <f t="shared" si="57"/>
        <v>Marsa Matrouh 500KV9</v>
      </c>
      <c r="E3665">
        <v>1542129.34</v>
      </c>
      <c r="F3665">
        <v>1342501.02</v>
      </c>
      <c r="G3665">
        <v>161923.57999999999</v>
      </c>
      <c r="H3665">
        <v>1504424.6000000003</v>
      </c>
    </row>
    <row r="3666" spans="1:8" hidden="1" x14ac:dyDescent="0.3">
      <c r="A3666" s="6" t="s">
        <v>722</v>
      </c>
      <c r="B3666" s="6" t="s">
        <v>4463</v>
      </c>
      <c r="C3666" s="6">
        <v>12</v>
      </c>
      <c r="D3666" t="str">
        <f t="shared" si="57"/>
        <v>Marsa Matrouh 500KV12</v>
      </c>
      <c r="E3666">
        <v>1689419.1</v>
      </c>
      <c r="F3666">
        <v>1470642.7259999998</v>
      </c>
      <c r="G3666">
        <v>177389.01</v>
      </c>
      <c r="H3666">
        <v>1648031.736</v>
      </c>
    </row>
    <row r="3667" spans="1:8" hidden="1" x14ac:dyDescent="0.3">
      <c r="A3667" s="6" t="s">
        <v>847</v>
      </c>
      <c r="B3667" s="6" t="s">
        <v>4464</v>
      </c>
      <c r="D3667" t="str">
        <f t="shared" si="57"/>
        <v>AWEER POWER STATION 'H' Phase</v>
      </c>
      <c r="E3667">
        <v>2214677.66</v>
      </c>
      <c r="F3667">
        <v>0</v>
      </c>
      <c r="G3667">
        <v>246075.3</v>
      </c>
      <c r="H3667">
        <v>246075.3</v>
      </c>
    </row>
    <row r="3668" spans="1:8" hidden="1" x14ac:dyDescent="0.3">
      <c r="A3668" s="6" t="s">
        <v>847</v>
      </c>
      <c r="B3668" s="6" t="s">
        <v>4465</v>
      </c>
      <c r="D3668" t="str">
        <f t="shared" si="57"/>
        <v>AWEER POWER STATION 'H' Phase</v>
      </c>
      <c r="E3668">
        <v>1107338.83</v>
      </c>
      <c r="F3668">
        <v>971997.4166</v>
      </c>
      <c r="G3668">
        <v>123037.65</v>
      </c>
      <c r="H3668">
        <v>1095035.0666</v>
      </c>
    </row>
    <row r="3669" spans="1:8" hidden="1" x14ac:dyDescent="0.3">
      <c r="A3669" s="6" t="s">
        <v>847</v>
      </c>
      <c r="B3669" s="6" t="s">
        <v>4466</v>
      </c>
      <c r="D3669" t="str">
        <f t="shared" si="57"/>
        <v>AWEER POWER STATION 'H' Phase</v>
      </c>
      <c r="E3669">
        <v>463333.89</v>
      </c>
      <c r="F3669">
        <v>406704.18969999999</v>
      </c>
      <c r="G3669">
        <v>51481.54</v>
      </c>
      <c r="H3669">
        <v>458185.72970000003</v>
      </c>
    </row>
    <row r="3670" spans="1:8" hidden="1" x14ac:dyDescent="0.3">
      <c r="A3670" s="6" t="s">
        <v>847</v>
      </c>
      <c r="B3670" s="6" t="s">
        <v>4467</v>
      </c>
      <c r="D3670" t="str">
        <f t="shared" si="57"/>
        <v>AWEER POWER STATION 'H' Phase</v>
      </c>
      <c r="E3670">
        <v>266187.21999999997</v>
      </c>
      <c r="F3670">
        <v>233653.22</v>
      </c>
      <c r="G3670">
        <v>29576.36</v>
      </c>
      <c r="H3670">
        <v>263229.58</v>
      </c>
    </row>
    <row r="3671" spans="1:8" hidden="1" x14ac:dyDescent="0.3">
      <c r="A3671" s="6" t="s">
        <v>847</v>
      </c>
      <c r="B3671" s="6" t="s">
        <v>4468</v>
      </c>
      <c r="D3671" t="str">
        <f t="shared" si="57"/>
        <v>AWEER POWER STATION 'H' Phase</v>
      </c>
      <c r="E3671">
        <v>37500.07</v>
      </c>
      <c r="F3671">
        <v>37011.608500000002</v>
      </c>
      <c r="G3671">
        <v>0</v>
      </c>
      <c r="H3671">
        <v>37011.608500000002</v>
      </c>
    </row>
    <row r="3672" spans="1:8" hidden="1" x14ac:dyDescent="0.3">
      <c r="A3672" s="6" t="s">
        <v>847</v>
      </c>
      <c r="B3672" s="6" t="s">
        <v>4469</v>
      </c>
      <c r="D3672" t="str">
        <f t="shared" si="57"/>
        <v>AWEER POWER STATION 'H' Phase</v>
      </c>
      <c r="E3672">
        <v>30045509.98</v>
      </c>
      <c r="F3672">
        <v>8846733.4900000002</v>
      </c>
      <c r="G3672">
        <v>20864937.487999998</v>
      </c>
      <c r="H3672">
        <v>29711670.978</v>
      </c>
    </row>
    <row r="3673" spans="1:8" hidden="1" x14ac:dyDescent="0.3">
      <c r="A3673" s="6" t="s">
        <v>722</v>
      </c>
      <c r="B3673" s="6" t="s">
        <v>4470</v>
      </c>
      <c r="C3673" s="6">
        <v>2</v>
      </c>
      <c r="D3673" t="str">
        <f t="shared" si="57"/>
        <v>Marsa Matrouh 500KV2</v>
      </c>
      <c r="E3673">
        <v>65050776.780000001</v>
      </c>
      <c r="F3673">
        <v>56821854.480000004</v>
      </c>
      <c r="G3673">
        <v>6830331.5599999996</v>
      </c>
      <c r="H3673">
        <v>63652186.039999999</v>
      </c>
    </row>
    <row r="3674" spans="1:8" hidden="1" x14ac:dyDescent="0.3">
      <c r="A3674" s="6" t="s">
        <v>722</v>
      </c>
      <c r="B3674" s="6" t="s">
        <v>4471</v>
      </c>
      <c r="C3674" s="6">
        <v>1</v>
      </c>
      <c r="D3674" t="str">
        <f t="shared" si="57"/>
        <v>Marsa Matrouh 500KV1</v>
      </c>
      <c r="E3674">
        <v>128259940.45999999</v>
      </c>
      <c r="F3674">
        <v>112028060.45999999</v>
      </c>
      <c r="G3674">
        <v>13467293.75</v>
      </c>
      <c r="H3674">
        <v>125495354.20999999</v>
      </c>
    </row>
    <row r="3675" spans="1:8" hidden="1" x14ac:dyDescent="0.3">
      <c r="A3675" s="6" t="s">
        <v>420</v>
      </c>
      <c r="B3675" s="6" t="s">
        <v>4472</v>
      </c>
      <c r="C3675" s="6">
        <v>24</v>
      </c>
      <c r="D3675" t="str">
        <f t="shared" si="57"/>
        <v>EDNC Retail &amp; Offices Civil24</v>
      </c>
      <c r="E3675">
        <v>24555503.390000001</v>
      </c>
      <c r="F3675">
        <v>18782844.089499999</v>
      </c>
      <c r="G3675">
        <v>2052633.3</v>
      </c>
      <c r="H3675">
        <v>20835477.3895</v>
      </c>
    </row>
    <row r="3676" spans="1:8" hidden="1" x14ac:dyDescent="0.3">
      <c r="A3676" s="6" t="s">
        <v>420</v>
      </c>
      <c r="B3676" s="6" t="s">
        <v>4473</v>
      </c>
      <c r="C3676" s="6">
        <v>21</v>
      </c>
      <c r="D3676" t="str">
        <f t="shared" si="57"/>
        <v>EDNC Retail &amp; Offices Civil21</v>
      </c>
      <c r="E3676">
        <v>45022478.109999999</v>
      </c>
      <c r="F3676">
        <v>32167186.075499997</v>
      </c>
      <c r="G3676">
        <v>2969464.09</v>
      </c>
      <c r="H3676">
        <v>35136650.1655</v>
      </c>
    </row>
    <row r="3677" spans="1:8" hidden="1" x14ac:dyDescent="0.3">
      <c r="A3677" s="6" t="s">
        <v>420</v>
      </c>
      <c r="B3677" s="6" t="s">
        <v>4474</v>
      </c>
      <c r="C3677" s="6">
        <v>18</v>
      </c>
      <c r="D3677" t="str">
        <f t="shared" si="57"/>
        <v>EDNC Retail &amp; Offices Civil18</v>
      </c>
      <c r="E3677">
        <v>39729323.850000001</v>
      </c>
      <c r="F3677">
        <v>26361312.302500002</v>
      </c>
      <c r="G3677">
        <v>3416876.44</v>
      </c>
      <c r="H3677">
        <v>29778188.7425</v>
      </c>
    </row>
    <row r="3678" spans="1:8" hidden="1" x14ac:dyDescent="0.3">
      <c r="A3678" s="6" t="s">
        <v>488</v>
      </c>
      <c r="B3678" s="6" t="s">
        <v>4475</v>
      </c>
      <c r="C3678" s="6">
        <v>92</v>
      </c>
      <c r="D3678" t="str">
        <f t="shared" si="57"/>
        <v>Siemens 6x500/220 KV GIS-MOU92</v>
      </c>
      <c r="E3678">
        <v>2399962.85</v>
      </c>
      <c r="F3678">
        <v>1720133.3800000001</v>
      </c>
      <c r="G3678">
        <v>359994.43</v>
      </c>
      <c r="H3678">
        <v>2080127.8099999998</v>
      </c>
    </row>
    <row r="3679" spans="1:8" hidden="1" x14ac:dyDescent="0.3">
      <c r="A3679" s="6" t="s">
        <v>619</v>
      </c>
      <c r="B3679" s="6" t="s">
        <v>4476</v>
      </c>
      <c r="C3679" s="6">
        <v>2</v>
      </c>
      <c r="D3679" t="str">
        <f t="shared" si="57"/>
        <v>Tunnel of Sokhna Road2</v>
      </c>
      <c r="E3679">
        <v>5115560.4400000004</v>
      </c>
      <c r="F3679">
        <v>3305891.9</v>
      </c>
      <c r="G3679">
        <v>0</v>
      </c>
      <c r="H3679">
        <v>4616391.9000000004</v>
      </c>
    </row>
    <row r="3680" spans="1:8" hidden="1" x14ac:dyDescent="0.3">
      <c r="A3680" s="6" t="s">
        <v>500</v>
      </c>
      <c r="B3680" s="6" t="s">
        <v>4477</v>
      </c>
      <c r="C3680" s="6">
        <v>37</v>
      </c>
      <c r="D3680" t="str">
        <f t="shared" si="57"/>
        <v>South Helwan PP (CP-117)37</v>
      </c>
      <c r="E3680">
        <v>2104.52</v>
      </c>
      <c r="F3680">
        <v>2104.52</v>
      </c>
      <c r="G3680">
        <v>0</v>
      </c>
      <c r="H3680">
        <v>2104.52</v>
      </c>
    </row>
    <row r="3681" spans="1:8" hidden="1" x14ac:dyDescent="0.3">
      <c r="A3681" s="6" t="s">
        <v>532</v>
      </c>
      <c r="B3681" s="6" t="s">
        <v>4478</v>
      </c>
      <c r="C3681" s="6">
        <v>5</v>
      </c>
      <c r="D3681" t="str">
        <f t="shared" si="57"/>
        <v>Al Mostathmreen GIS Substation5</v>
      </c>
      <c r="E3681">
        <v>2072122.5</v>
      </c>
      <c r="F3681">
        <v>1543731.26</v>
      </c>
      <c r="G3681">
        <v>310818.38</v>
      </c>
      <c r="H3681">
        <v>1854549.64</v>
      </c>
    </row>
    <row r="3682" spans="1:8" hidden="1" x14ac:dyDescent="0.3">
      <c r="A3682" s="6" t="s">
        <v>500</v>
      </c>
      <c r="B3682" s="6" t="s">
        <v>4479</v>
      </c>
      <c r="D3682" t="str">
        <f t="shared" si="57"/>
        <v>South Helwan PP (CP-117)</v>
      </c>
      <c r="E3682">
        <v>318759.39</v>
      </c>
      <c r="F3682">
        <v>335326.93</v>
      </c>
      <c r="G3682">
        <v>0</v>
      </c>
      <c r="H3682">
        <v>335326.93</v>
      </c>
    </row>
    <row r="3683" spans="1:8" hidden="1" x14ac:dyDescent="0.3">
      <c r="A3683" s="6" t="s">
        <v>389</v>
      </c>
      <c r="B3683" s="6" t="s">
        <v>4480</v>
      </c>
      <c r="C3683" s="6">
        <v>9</v>
      </c>
      <c r="D3683" t="str">
        <f t="shared" si="57"/>
        <v>EMAAR-PKG# 101-UPTOWN9</v>
      </c>
      <c r="E3683">
        <v>4704887.4000000004</v>
      </c>
      <c r="F3683">
        <v>2104893.84</v>
      </c>
      <c r="G3683">
        <v>1093496.43</v>
      </c>
      <c r="H3683">
        <v>3198390.27</v>
      </c>
    </row>
    <row r="3684" spans="1:8" hidden="1" x14ac:dyDescent="0.3">
      <c r="A3684" s="6" t="s">
        <v>881</v>
      </c>
      <c r="B3684" s="6" t="s">
        <v>4481</v>
      </c>
      <c r="C3684" s="6">
        <v>5</v>
      </c>
      <c r="D3684" t="str">
        <f t="shared" si="57"/>
        <v>Asec Spare-Parts5</v>
      </c>
      <c r="E3684">
        <v>115200</v>
      </c>
      <c r="F3684">
        <v>0</v>
      </c>
      <c r="G3684">
        <v>131328</v>
      </c>
      <c r="H3684">
        <v>131328</v>
      </c>
    </row>
    <row r="3685" spans="1:8" hidden="1" x14ac:dyDescent="0.3">
      <c r="A3685" s="6" t="s">
        <v>311</v>
      </c>
      <c r="B3685" s="6" t="s">
        <v>4482</v>
      </c>
      <c r="C3685" s="6">
        <v>16</v>
      </c>
      <c r="D3685" t="str">
        <f t="shared" si="57"/>
        <v>DPW Onshore Port &amp; Terminal16</v>
      </c>
      <c r="E3685">
        <v>86484919.879999995</v>
      </c>
      <c r="F3685">
        <v>63998840.710000001</v>
      </c>
      <c r="G3685">
        <v>12972737.85</v>
      </c>
      <c r="H3685">
        <v>76971578.560000002</v>
      </c>
    </row>
    <row r="3686" spans="1:8" hidden="1" x14ac:dyDescent="0.3">
      <c r="A3686" s="6" t="s">
        <v>311</v>
      </c>
      <c r="B3686" s="6" t="s">
        <v>4483</v>
      </c>
      <c r="C3686" s="6">
        <v>8</v>
      </c>
      <c r="D3686" t="str">
        <f t="shared" si="57"/>
        <v>DPW Onshore Port &amp; Terminal8</v>
      </c>
      <c r="E3686">
        <v>40506959.460000001</v>
      </c>
      <c r="F3686">
        <v>29974844.16</v>
      </c>
      <c r="G3686">
        <v>6076043.9199999999</v>
      </c>
      <c r="H3686">
        <v>36050888.079999998</v>
      </c>
    </row>
    <row r="3687" spans="1:8" hidden="1" x14ac:dyDescent="0.3">
      <c r="A3687" s="6" t="s">
        <v>311</v>
      </c>
      <c r="B3687" s="6" t="s">
        <v>4484</v>
      </c>
      <c r="C3687" s="6">
        <v>6</v>
      </c>
      <c r="D3687" t="str">
        <f t="shared" si="57"/>
        <v>DPW Onshore Port &amp; Terminal6</v>
      </c>
      <c r="E3687">
        <v>17786446.66</v>
      </c>
      <c r="F3687">
        <v>13161622.85</v>
      </c>
      <c r="G3687">
        <v>2667967</v>
      </c>
      <c r="H3687">
        <v>15829589.85</v>
      </c>
    </row>
    <row r="3688" spans="1:8" hidden="1" x14ac:dyDescent="0.3">
      <c r="A3688" s="6" t="s">
        <v>311</v>
      </c>
      <c r="B3688" s="6" t="s">
        <v>4485</v>
      </c>
      <c r="C3688" s="6">
        <v>24</v>
      </c>
      <c r="D3688" t="str">
        <f t="shared" si="57"/>
        <v>DPW Onshore Port &amp; Terminal24</v>
      </c>
      <c r="E3688">
        <v>28199021.239999998</v>
      </c>
      <c r="F3688">
        <v>20867275.719999999</v>
      </c>
      <c r="G3688">
        <v>4229853.1900000004</v>
      </c>
      <c r="H3688">
        <v>25097128.91</v>
      </c>
    </row>
    <row r="3689" spans="1:8" hidden="1" x14ac:dyDescent="0.3">
      <c r="A3689" s="6" t="s">
        <v>311</v>
      </c>
      <c r="B3689" s="6" t="s">
        <v>4486</v>
      </c>
      <c r="C3689" s="6">
        <v>22</v>
      </c>
      <c r="D3689" t="str">
        <f t="shared" si="57"/>
        <v>DPW Onshore Port &amp; Terminal22</v>
      </c>
      <c r="E3689">
        <v>23946448.25</v>
      </c>
      <c r="F3689">
        <v>17720371.699999999</v>
      </c>
      <c r="G3689">
        <v>3591967.24</v>
      </c>
      <c r="H3689">
        <v>21312338.940000001</v>
      </c>
    </row>
    <row r="3690" spans="1:8" hidden="1" x14ac:dyDescent="0.3">
      <c r="A3690" s="6" t="s">
        <v>311</v>
      </c>
      <c r="B3690" s="6" t="s">
        <v>4487</v>
      </c>
      <c r="C3690" s="6">
        <v>17</v>
      </c>
      <c r="D3690" t="str">
        <f t="shared" si="57"/>
        <v>DPW Onshore Port &amp; Terminal17</v>
      </c>
      <c r="E3690">
        <v>56454657.899999999</v>
      </c>
      <c r="F3690">
        <v>41776446.840000004</v>
      </c>
      <c r="G3690">
        <v>8468198.6899999995</v>
      </c>
      <c r="H3690">
        <v>50244645.530000001</v>
      </c>
    </row>
    <row r="3691" spans="1:8" hidden="1" x14ac:dyDescent="0.3">
      <c r="A3691" s="6" t="s">
        <v>651</v>
      </c>
      <c r="B3691" s="6" t="s">
        <v>4488</v>
      </c>
      <c r="C3691" s="6">
        <v>46</v>
      </c>
      <c r="D3691" t="str">
        <f t="shared" si="57"/>
        <v>Akhmem - Qena46</v>
      </c>
      <c r="E3691">
        <v>2174961.7200000002</v>
      </c>
      <c r="F3691">
        <v>1500723.5899999999</v>
      </c>
      <c r="G3691">
        <v>326244.26</v>
      </c>
      <c r="H3691">
        <v>1826967.85</v>
      </c>
    </row>
    <row r="3692" spans="1:8" hidden="1" x14ac:dyDescent="0.3">
      <c r="A3692" s="6" t="s">
        <v>926</v>
      </c>
      <c r="B3692" s="6" t="s">
        <v>1271</v>
      </c>
      <c r="C3692" s="6">
        <v>8</v>
      </c>
      <c r="D3692" t="str">
        <f t="shared" si="57"/>
        <v>HAC CCC JV8</v>
      </c>
      <c r="E3692">
        <v>2823626</v>
      </c>
      <c r="F3692">
        <v>2589783.17</v>
      </c>
      <c r="G3692">
        <v>0</v>
      </c>
      <c r="H3692">
        <v>2589783.17</v>
      </c>
    </row>
    <row r="3693" spans="1:8" hidden="1" x14ac:dyDescent="0.3">
      <c r="A3693" s="6" t="s">
        <v>323</v>
      </c>
      <c r="B3693" s="6" t="s">
        <v>4489</v>
      </c>
      <c r="C3693" s="6">
        <v>8</v>
      </c>
      <c r="D3693" t="str">
        <f t="shared" si="57"/>
        <v>Elsewedy Univ - Enabling Works8</v>
      </c>
      <c r="E3693">
        <v>22047683.73</v>
      </c>
      <c r="F3693">
        <v>12292368.359999999</v>
      </c>
      <c r="G3693">
        <v>4990650.83</v>
      </c>
      <c r="H3693">
        <v>17283019.190000001</v>
      </c>
    </row>
    <row r="3694" spans="1:8" hidden="1" x14ac:dyDescent="0.3">
      <c r="A3694" s="6" t="s">
        <v>646</v>
      </c>
      <c r="B3694" s="6" t="s">
        <v>4490</v>
      </c>
      <c r="C3694" s="6">
        <v>44</v>
      </c>
      <c r="D3694" t="str">
        <f t="shared" si="57"/>
        <v>Akhmem Assiut44</v>
      </c>
      <c r="E3694">
        <v>71871078.859999999</v>
      </c>
      <c r="F3694">
        <v>35934921.07</v>
      </c>
      <c r="G3694">
        <v>10780661.83</v>
      </c>
      <c r="H3694">
        <v>46715582.899999999</v>
      </c>
    </row>
    <row r="3695" spans="1:8" hidden="1" x14ac:dyDescent="0.3">
      <c r="A3695" s="6" t="s">
        <v>453</v>
      </c>
      <c r="B3695" s="6" t="s">
        <v>4491</v>
      </c>
      <c r="D3695" t="str">
        <f t="shared" si="57"/>
        <v>Kuwait</v>
      </c>
      <c r="E3695">
        <v>160091.57999999999</v>
      </c>
      <c r="F3695">
        <v>104059.53</v>
      </c>
      <c r="G3695">
        <v>0</v>
      </c>
      <c r="H3695">
        <v>104059.53</v>
      </c>
    </row>
    <row r="3696" spans="1:8" hidden="1" x14ac:dyDescent="0.3">
      <c r="A3696" s="6" t="s">
        <v>1043</v>
      </c>
      <c r="B3696" s="6" t="s">
        <v>4492</v>
      </c>
      <c r="D3696" t="str">
        <f t="shared" si="57"/>
        <v>Zambia Project</v>
      </c>
      <c r="E3696">
        <v>61134.559999999998</v>
      </c>
      <c r="F3696">
        <v>61115.75</v>
      </c>
      <c r="G3696">
        <v>0</v>
      </c>
      <c r="H3696">
        <v>61115.75</v>
      </c>
    </row>
    <row r="3697" spans="1:8" hidden="1" x14ac:dyDescent="0.3">
      <c r="A3697" s="6" t="s">
        <v>622</v>
      </c>
      <c r="B3697" s="6" t="s">
        <v>4493</v>
      </c>
      <c r="D3697" t="str">
        <f t="shared" si="57"/>
        <v>Ghana</v>
      </c>
      <c r="E3697">
        <v>963291.46</v>
      </c>
      <c r="F3697">
        <v>963291.46</v>
      </c>
      <c r="G3697">
        <v>0</v>
      </c>
      <c r="H3697">
        <v>963291.46</v>
      </c>
    </row>
    <row r="3698" spans="1:8" hidden="1" x14ac:dyDescent="0.3">
      <c r="A3698" s="6" t="s">
        <v>516</v>
      </c>
      <c r="B3698" s="6" t="s">
        <v>4494</v>
      </c>
      <c r="D3698" t="str">
        <f t="shared" si="57"/>
        <v>Ismailiya East Substation</v>
      </c>
      <c r="E3698">
        <v>2593944</v>
      </c>
      <c r="F3698">
        <v>1919518.5599999998</v>
      </c>
      <c r="G3698">
        <v>389091.6</v>
      </c>
      <c r="H3698">
        <v>2308610.16</v>
      </c>
    </row>
    <row r="3699" spans="1:8" hidden="1" x14ac:dyDescent="0.3">
      <c r="A3699" s="6" t="s">
        <v>524</v>
      </c>
      <c r="B3699" s="6" t="s">
        <v>4495</v>
      </c>
      <c r="C3699" s="6">
        <v>3</v>
      </c>
      <c r="D3699" t="str">
        <f t="shared" si="57"/>
        <v>Beni Suef Substation R613</v>
      </c>
      <c r="E3699">
        <v>2707740.55</v>
      </c>
      <c r="F3699">
        <v>2017266.71</v>
      </c>
      <c r="G3699">
        <v>406161.08</v>
      </c>
      <c r="H3699">
        <v>2423427.79</v>
      </c>
    </row>
    <row r="3700" spans="1:8" hidden="1" x14ac:dyDescent="0.3">
      <c r="A3700" s="6" t="s">
        <v>519</v>
      </c>
      <c r="B3700" s="6" t="s">
        <v>4496</v>
      </c>
      <c r="D3700" t="str">
        <f t="shared" si="57"/>
        <v>Tamey El-amdeed Substation</v>
      </c>
      <c r="E3700">
        <v>844375</v>
      </c>
      <c r="F3700">
        <v>624537.5</v>
      </c>
      <c r="G3700">
        <v>126656.25</v>
      </c>
      <c r="H3700">
        <v>751193.75</v>
      </c>
    </row>
    <row r="3701" spans="1:8" hidden="1" x14ac:dyDescent="0.3">
      <c r="A3701" s="6" t="s">
        <v>361</v>
      </c>
      <c r="B3701" s="6" t="s">
        <v>4497</v>
      </c>
      <c r="C3701" s="6">
        <v>14</v>
      </c>
      <c r="D3701" t="str">
        <f t="shared" si="57"/>
        <v>EMAAR- Pkg 140-ITP-Mivida14</v>
      </c>
      <c r="E3701">
        <v>2429362.37</v>
      </c>
      <c r="F3701">
        <v>7336701.0985000003</v>
      </c>
      <c r="G3701">
        <v>938825.93</v>
      </c>
      <c r="H3701">
        <v>8275527.0285</v>
      </c>
    </row>
    <row r="3702" spans="1:8" hidden="1" x14ac:dyDescent="0.3">
      <c r="A3702" s="6" t="s">
        <v>361</v>
      </c>
      <c r="B3702" s="6" t="s">
        <v>4498</v>
      </c>
      <c r="C3702" s="6">
        <v>7</v>
      </c>
      <c r="D3702" t="str">
        <f t="shared" si="57"/>
        <v>EMAAR- Pkg 140-ITP-Mivida7</v>
      </c>
      <c r="E3702">
        <v>12232780.52</v>
      </c>
      <c r="F3702">
        <v>10719905.220000001</v>
      </c>
      <c r="G3702">
        <v>1371750.71</v>
      </c>
      <c r="H3702">
        <v>12091655.93</v>
      </c>
    </row>
    <row r="3703" spans="1:8" hidden="1" x14ac:dyDescent="0.3">
      <c r="A3703" s="6" t="s">
        <v>361</v>
      </c>
      <c r="B3703" s="6" t="s">
        <v>4499</v>
      </c>
      <c r="C3703" s="6">
        <v>4</v>
      </c>
      <c r="D3703" t="str">
        <f t="shared" si="57"/>
        <v>EMAAR- Pkg 140-ITP-Mivida4</v>
      </c>
      <c r="E3703">
        <v>2442385.7799999998</v>
      </c>
      <c r="F3703">
        <v>999645.44</v>
      </c>
      <c r="G3703">
        <v>1260904.72</v>
      </c>
      <c r="H3703">
        <v>2260550.16</v>
      </c>
    </row>
    <row r="3704" spans="1:8" hidden="1" x14ac:dyDescent="0.3">
      <c r="A3704" s="6" t="s">
        <v>506</v>
      </c>
      <c r="B3704" s="6" t="s">
        <v>4500</v>
      </c>
      <c r="C3704" s="6">
        <v>5</v>
      </c>
      <c r="D3704" t="str">
        <f t="shared" si="57"/>
        <v>New Capital5</v>
      </c>
      <c r="E3704">
        <v>291721.43</v>
      </c>
      <c r="F3704">
        <v>211574.22999999998</v>
      </c>
      <c r="G3704">
        <v>30602.89</v>
      </c>
      <c r="H3704">
        <v>242707.78</v>
      </c>
    </row>
    <row r="3705" spans="1:8" hidden="1" x14ac:dyDescent="0.3">
      <c r="A3705" s="6" t="s">
        <v>1043</v>
      </c>
      <c r="B3705" s="6" t="s">
        <v>4501</v>
      </c>
      <c r="D3705" t="str">
        <f t="shared" si="57"/>
        <v>Zambia Project</v>
      </c>
      <c r="E3705">
        <v>228771.79</v>
      </c>
      <c r="F3705">
        <v>228771.79</v>
      </c>
      <c r="G3705">
        <v>0</v>
      </c>
      <c r="H3705">
        <v>228771.79</v>
      </c>
    </row>
    <row r="3706" spans="1:8" hidden="1" x14ac:dyDescent="0.3">
      <c r="A3706" s="6" t="s">
        <v>1043</v>
      </c>
      <c r="B3706" s="6" t="s">
        <v>4502</v>
      </c>
      <c r="C3706" s="6">
        <v>8</v>
      </c>
      <c r="D3706" t="str">
        <f t="shared" si="57"/>
        <v>Zambia Project8</v>
      </c>
      <c r="E3706">
        <v>450718.84</v>
      </c>
      <c r="F3706">
        <v>405646.2</v>
      </c>
      <c r="G3706">
        <v>0</v>
      </c>
      <c r="H3706">
        <v>405646.2</v>
      </c>
    </row>
    <row r="3707" spans="1:8" hidden="1" x14ac:dyDescent="0.3">
      <c r="A3707" s="6" t="s">
        <v>1043</v>
      </c>
      <c r="B3707" s="6" t="s">
        <v>4503</v>
      </c>
      <c r="D3707" t="str">
        <f t="shared" si="57"/>
        <v>Zambia Project</v>
      </c>
      <c r="E3707">
        <v>1090304.1499999999</v>
      </c>
      <c r="F3707">
        <v>981254.92999999993</v>
      </c>
      <c r="G3707">
        <v>0</v>
      </c>
      <c r="H3707">
        <v>981254.93</v>
      </c>
    </row>
    <row r="3708" spans="1:8" hidden="1" x14ac:dyDescent="0.3">
      <c r="A3708" s="6" t="s">
        <v>524</v>
      </c>
      <c r="B3708" s="6" t="s">
        <v>4504</v>
      </c>
      <c r="C3708" s="6">
        <v>7</v>
      </c>
      <c r="D3708" t="str">
        <f t="shared" si="57"/>
        <v>Beni Suef Substation R617</v>
      </c>
      <c r="E3708">
        <v>1126562.5</v>
      </c>
      <c r="F3708">
        <v>839289.06</v>
      </c>
      <c r="G3708">
        <v>168984.38</v>
      </c>
      <c r="H3708">
        <v>1008273.44</v>
      </c>
    </row>
    <row r="3709" spans="1:8" hidden="1" x14ac:dyDescent="0.3">
      <c r="A3709" s="6" t="s">
        <v>4505</v>
      </c>
      <c r="B3709" s="6" t="s">
        <v>4506</v>
      </c>
      <c r="D3709" t="str">
        <f t="shared" si="57"/>
        <v>Metro 2L Rehabitation Cable</v>
      </c>
      <c r="E3709">
        <v>803126.24</v>
      </c>
      <c r="F3709">
        <v>1591777.48</v>
      </c>
      <c r="G3709">
        <v>0</v>
      </c>
      <c r="H3709">
        <v>795888.74</v>
      </c>
    </row>
    <row r="3710" spans="1:8" hidden="1" x14ac:dyDescent="0.3">
      <c r="A3710" s="6" t="s">
        <v>895</v>
      </c>
      <c r="B3710" s="6" t="s">
        <v>4507</v>
      </c>
      <c r="D3710" t="str">
        <f t="shared" si="57"/>
        <v>Manshiet Nasser Substation</v>
      </c>
      <c r="E3710">
        <v>1160236</v>
      </c>
      <c r="F3710">
        <v>716945.6</v>
      </c>
      <c r="G3710">
        <v>186738.71</v>
      </c>
      <c r="H3710">
        <v>903684.31</v>
      </c>
    </row>
    <row r="3711" spans="1:8" hidden="1" x14ac:dyDescent="0.3">
      <c r="A3711" s="6" t="s">
        <v>895</v>
      </c>
      <c r="B3711" s="6" t="s">
        <v>3127</v>
      </c>
      <c r="D3711" t="str">
        <f t="shared" si="57"/>
        <v>Manshiet Nasser Substation</v>
      </c>
      <c r="E3711">
        <v>16207.95</v>
      </c>
      <c r="F3711">
        <v>3486</v>
      </c>
      <c r="G3711">
        <v>2431.19</v>
      </c>
      <c r="H3711">
        <v>5917.19</v>
      </c>
    </row>
    <row r="3712" spans="1:8" hidden="1" x14ac:dyDescent="0.3">
      <c r="A3712" s="6" t="s">
        <v>895</v>
      </c>
      <c r="B3712" s="6" t="s">
        <v>3128</v>
      </c>
      <c r="D3712" t="str">
        <f t="shared" si="57"/>
        <v>Manshiet Nasser Substation</v>
      </c>
      <c r="E3712">
        <v>197970.92</v>
      </c>
      <c r="F3712">
        <v>168275.28</v>
      </c>
      <c r="G3712">
        <v>29695.64</v>
      </c>
      <c r="H3712">
        <v>197970.92</v>
      </c>
    </row>
    <row r="3713" spans="1:8" hidden="1" x14ac:dyDescent="0.3">
      <c r="A3713" s="6" t="s">
        <v>646</v>
      </c>
      <c r="B3713" s="6" t="s">
        <v>4508</v>
      </c>
      <c r="C3713" s="6">
        <v>27</v>
      </c>
      <c r="D3713" t="str">
        <f t="shared" si="57"/>
        <v>Akhmem Assiut27</v>
      </c>
      <c r="E3713">
        <v>1273348.8500000001</v>
      </c>
      <c r="F3713">
        <v>757642.60999999987</v>
      </c>
      <c r="G3713">
        <v>191002.31</v>
      </c>
      <c r="H3713">
        <v>948644.92000000016</v>
      </c>
    </row>
    <row r="3714" spans="1:8" hidden="1" x14ac:dyDescent="0.3">
      <c r="A3714" s="6" t="s">
        <v>646</v>
      </c>
      <c r="B3714" s="6" t="s">
        <v>4509</v>
      </c>
      <c r="C3714" s="6">
        <v>20</v>
      </c>
      <c r="D3714" t="str">
        <f t="shared" si="57"/>
        <v>Akhmem Assiut20</v>
      </c>
      <c r="E3714">
        <v>4701462.93</v>
      </c>
      <c r="F3714">
        <v>3737663.0199999996</v>
      </c>
      <c r="G3714">
        <v>705219.44</v>
      </c>
      <c r="H3714">
        <v>4442882.46</v>
      </c>
    </row>
    <row r="3715" spans="1:8" hidden="1" x14ac:dyDescent="0.3">
      <c r="A3715" s="6" t="s">
        <v>1011</v>
      </c>
      <c r="B3715" s="6" t="s">
        <v>4510</v>
      </c>
      <c r="C3715" s="6">
        <v>2</v>
      </c>
      <c r="D3715" t="str">
        <f t="shared" ref="D3715:D3778" si="58">A3715&amp;C3715</f>
        <v>AbuSultan Rd Bridge2 Extension2</v>
      </c>
      <c r="E3715">
        <v>19900418.100000001</v>
      </c>
      <c r="F3715">
        <v>6214797</v>
      </c>
      <c r="G3715">
        <v>6214800</v>
      </c>
      <c r="H3715">
        <v>18954747</v>
      </c>
    </row>
    <row r="3716" spans="1:8" hidden="1" x14ac:dyDescent="0.3">
      <c r="A3716" s="6" t="s">
        <v>895</v>
      </c>
      <c r="B3716" s="6" t="s">
        <v>4511</v>
      </c>
      <c r="D3716" t="str">
        <f t="shared" si="58"/>
        <v>Manshiet Nasser Substation</v>
      </c>
      <c r="E3716">
        <v>-11569820.5395</v>
      </c>
      <c r="F3716">
        <v>-11569820.5395</v>
      </c>
      <c r="G3716">
        <v>0</v>
      </c>
      <c r="H3716">
        <v>-11569820.5395</v>
      </c>
    </row>
    <row r="3717" spans="1:8" hidden="1" x14ac:dyDescent="0.3">
      <c r="A3717" s="6" t="s">
        <v>895</v>
      </c>
      <c r="B3717" s="6" t="s">
        <v>4512</v>
      </c>
      <c r="D3717" t="str">
        <f t="shared" si="58"/>
        <v>Manshiet Nasser Substation</v>
      </c>
      <c r="E3717">
        <v>11569820.5395</v>
      </c>
      <c r="F3717">
        <v>11569820.5395</v>
      </c>
      <c r="G3717">
        <v>0</v>
      </c>
      <c r="H3717">
        <v>11569820.5395</v>
      </c>
    </row>
    <row r="3718" spans="1:8" hidden="1" x14ac:dyDescent="0.3">
      <c r="A3718" s="6" t="s">
        <v>448</v>
      </c>
      <c r="B3718" s="6" t="s">
        <v>4513</v>
      </c>
      <c r="D3718" t="str">
        <f t="shared" si="58"/>
        <v>Cameron EDC</v>
      </c>
      <c r="E3718">
        <v>731475.72</v>
      </c>
      <c r="F3718">
        <v>730847.21</v>
      </c>
      <c r="G3718">
        <v>0</v>
      </c>
      <c r="H3718">
        <v>730847.21</v>
      </c>
    </row>
    <row r="3719" spans="1:8" hidden="1" x14ac:dyDescent="0.3">
      <c r="A3719" s="6" t="s">
        <v>746</v>
      </c>
      <c r="B3719" s="6" t="s">
        <v>4514</v>
      </c>
      <c r="D3719" t="str">
        <f t="shared" si="58"/>
        <v>SHAT Al ARAB 400/132kV SS</v>
      </c>
      <c r="E3719">
        <v>85444.47</v>
      </c>
      <c r="F3719">
        <v>85444.47</v>
      </c>
      <c r="G3719">
        <v>0</v>
      </c>
      <c r="H3719">
        <v>85444.47</v>
      </c>
    </row>
    <row r="3720" spans="1:8" hidden="1" x14ac:dyDescent="0.3">
      <c r="A3720" s="6" t="s">
        <v>323</v>
      </c>
      <c r="B3720" s="6" t="s">
        <v>4515</v>
      </c>
      <c r="C3720" s="6">
        <v>3</v>
      </c>
      <c r="D3720" t="str">
        <f t="shared" si="58"/>
        <v>Elsewedy Univ - Enabling Works3</v>
      </c>
      <c r="E3720">
        <v>4205490.22</v>
      </c>
      <c r="F3720">
        <v>5785718.6619999995</v>
      </c>
      <c r="G3720">
        <v>0</v>
      </c>
      <c r="H3720">
        <v>5785718.6619999995</v>
      </c>
    </row>
    <row r="3721" spans="1:8" hidden="1" x14ac:dyDescent="0.3">
      <c r="A3721" s="6" t="s">
        <v>646</v>
      </c>
      <c r="B3721" s="6" t="s">
        <v>4516</v>
      </c>
      <c r="D3721" t="str">
        <f t="shared" si="58"/>
        <v>Akhmem Assiut</v>
      </c>
      <c r="E3721">
        <v>308632.14</v>
      </c>
      <c r="F3721">
        <v>306443</v>
      </c>
      <c r="G3721">
        <v>0</v>
      </c>
      <c r="H3721">
        <v>306443</v>
      </c>
    </row>
    <row r="3722" spans="1:8" hidden="1" x14ac:dyDescent="0.3">
      <c r="A3722" s="6" t="s">
        <v>1247</v>
      </c>
      <c r="B3722" s="6" t="s">
        <v>4517</v>
      </c>
      <c r="D3722" t="str">
        <f t="shared" si="58"/>
        <v>SHATRA 400/132kV SS</v>
      </c>
      <c r="E3722">
        <v>281724.77</v>
      </c>
      <c r="F3722">
        <v>281724.77</v>
      </c>
      <c r="G3722">
        <v>0</v>
      </c>
      <c r="H3722">
        <v>281724.77</v>
      </c>
    </row>
    <row r="3723" spans="1:8" hidden="1" x14ac:dyDescent="0.3">
      <c r="A3723" s="6" t="s">
        <v>651</v>
      </c>
      <c r="B3723" s="6" t="s">
        <v>4518</v>
      </c>
      <c r="D3723" t="str">
        <f t="shared" si="58"/>
        <v>Akhmem - Qena</v>
      </c>
      <c r="E3723">
        <v>434907.38</v>
      </c>
      <c r="F3723">
        <v>431946.99</v>
      </c>
      <c r="G3723">
        <v>0</v>
      </c>
      <c r="H3723">
        <v>431946.99</v>
      </c>
    </row>
    <row r="3724" spans="1:8" hidden="1" x14ac:dyDescent="0.3">
      <c r="A3724" s="6" t="s">
        <v>926</v>
      </c>
      <c r="B3724" s="6" t="s">
        <v>4519</v>
      </c>
      <c r="C3724" s="6">
        <v>11</v>
      </c>
      <c r="D3724" t="str">
        <f t="shared" si="58"/>
        <v>HAC CCC JV11</v>
      </c>
      <c r="E3724">
        <v>785640.6</v>
      </c>
      <c r="F3724">
        <v>717522.48</v>
      </c>
      <c r="G3724">
        <v>0</v>
      </c>
      <c r="H3724">
        <v>717522.48</v>
      </c>
    </row>
    <row r="3725" spans="1:8" hidden="1" x14ac:dyDescent="0.3">
      <c r="A3725" s="6" t="s">
        <v>919</v>
      </c>
      <c r="B3725" s="6" t="s">
        <v>4520</v>
      </c>
      <c r="C3725" s="6">
        <v>1</v>
      </c>
      <c r="D3725" t="str">
        <f t="shared" si="58"/>
        <v>Development of Mahmudiyah axis1</v>
      </c>
      <c r="E3725">
        <v>2070000</v>
      </c>
      <c r="F3725">
        <v>2012040</v>
      </c>
      <c r="G3725">
        <v>0</v>
      </c>
      <c r="H3725">
        <v>2012040</v>
      </c>
    </row>
    <row r="3726" spans="1:8" hidden="1" x14ac:dyDescent="0.3">
      <c r="A3726" s="6" t="s">
        <v>448</v>
      </c>
      <c r="B3726" s="6" t="s">
        <v>4521</v>
      </c>
      <c r="D3726" t="str">
        <f t="shared" si="58"/>
        <v>Cameron EDC</v>
      </c>
      <c r="E3726">
        <v>284467</v>
      </c>
      <c r="F3726">
        <v>284200.77</v>
      </c>
      <c r="G3726">
        <v>0</v>
      </c>
      <c r="H3726">
        <v>284200.77</v>
      </c>
    </row>
    <row r="3727" spans="1:8" hidden="1" x14ac:dyDescent="0.3">
      <c r="A3727" s="6" t="s">
        <v>758</v>
      </c>
      <c r="B3727" s="6" t="s">
        <v>4522</v>
      </c>
      <c r="C3727" s="6">
        <v>3</v>
      </c>
      <c r="D3727" t="str">
        <f t="shared" si="58"/>
        <v>Attaqa Power Plant3</v>
      </c>
      <c r="E3727">
        <v>117713333</v>
      </c>
      <c r="F3727">
        <v>117397708.65000001</v>
      </c>
      <c r="G3727">
        <v>0</v>
      </c>
      <c r="H3727">
        <v>117397708.65000001</v>
      </c>
    </row>
    <row r="3728" spans="1:8" hidden="1" x14ac:dyDescent="0.3">
      <c r="A3728" s="6" t="s">
        <v>646</v>
      </c>
      <c r="B3728" s="6" t="s">
        <v>4523</v>
      </c>
      <c r="C3728" s="6">
        <v>5</v>
      </c>
      <c r="D3728" t="str">
        <f t="shared" si="58"/>
        <v>Akhmem Assiut5</v>
      </c>
      <c r="E3728">
        <v>1077242.3400000001</v>
      </c>
      <c r="F3728">
        <v>908182.12</v>
      </c>
      <c r="G3728">
        <v>0</v>
      </c>
      <c r="H3728">
        <v>908182.12</v>
      </c>
    </row>
    <row r="3729" spans="1:8" hidden="1" x14ac:dyDescent="0.3">
      <c r="A3729" s="6" t="s">
        <v>895</v>
      </c>
      <c r="B3729" s="6" t="s">
        <v>4524</v>
      </c>
      <c r="D3729" t="str">
        <f t="shared" si="58"/>
        <v>Manshiet Nasser Substation</v>
      </c>
      <c r="E3729">
        <v>1724596.17</v>
      </c>
      <c r="F3729">
        <v>1617024.49</v>
      </c>
      <c r="G3729">
        <v>176555.53</v>
      </c>
      <c r="H3729">
        <v>1793580.02</v>
      </c>
    </row>
    <row r="3730" spans="1:8" hidden="1" x14ac:dyDescent="0.3">
      <c r="A3730" s="6" t="s">
        <v>4525</v>
      </c>
      <c r="B3730" s="6" t="s">
        <v>4526</v>
      </c>
      <c r="C3730" s="6">
        <v>1</v>
      </c>
      <c r="D3730" t="str">
        <f t="shared" si="58"/>
        <v>Hyper El-Temsah1</v>
      </c>
      <c r="E3730">
        <v>87773321.469999999</v>
      </c>
      <c r="F3730">
        <v>5986334.4505000003</v>
      </c>
      <c r="G3730">
        <v>51376020.75</v>
      </c>
      <c r="H3730">
        <v>74009065.200499997</v>
      </c>
    </row>
    <row r="3731" spans="1:8" hidden="1" x14ac:dyDescent="0.3">
      <c r="A3731" s="6" t="s">
        <v>4527</v>
      </c>
      <c r="B3731" s="6" t="s">
        <v>4528</v>
      </c>
      <c r="C3731" s="6">
        <v>1</v>
      </c>
      <c r="D3731" t="str">
        <f t="shared" si="58"/>
        <v>Kayan Landscape1</v>
      </c>
      <c r="E3731">
        <v>41368778</v>
      </c>
      <c r="F3731">
        <v>15494720</v>
      </c>
      <c r="G3731">
        <v>15494728.449999999</v>
      </c>
      <c r="H3731">
        <v>30989448.449999999</v>
      </c>
    </row>
    <row r="3732" spans="1:8" hidden="1" x14ac:dyDescent="0.3">
      <c r="A3732" s="6" t="s">
        <v>907</v>
      </c>
      <c r="B3732" s="6" t="s">
        <v>4529</v>
      </c>
      <c r="C3732" s="6">
        <v>6</v>
      </c>
      <c r="D3732" t="str">
        <f t="shared" si="58"/>
        <v>kayan wall lock &amp; Load6</v>
      </c>
      <c r="E3732">
        <v>3367800</v>
      </c>
      <c r="F3732">
        <v>1519519.25</v>
      </c>
      <c r="G3732">
        <v>1519522.25</v>
      </c>
      <c r="H3732">
        <v>3039041.5</v>
      </c>
    </row>
    <row r="3733" spans="1:8" hidden="1" x14ac:dyDescent="0.3">
      <c r="A3733" s="6" t="s">
        <v>895</v>
      </c>
      <c r="B3733" s="6" t="s">
        <v>4530</v>
      </c>
      <c r="D3733" t="str">
        <f t="shared" si="58"/>
        <v>Manshiet Nasser Substation</v>
      </c>
      <c r="E3733">
        <v>2765359.42</v>
      </c>
      <c r="F3733">
        <v>2875973.8000000003</v>
      </c>
      <c r="G3733">
        <v>0</v>
      </c>
      <c r="H3733">
        <v>2875973.7999999993</v>
      </c>
    </row>
    <row r="3734" spans="1:8" hidden="1" x14ac:dyDescent="0.3">
      <c r="A3734" s="6" t="s">
        <v>431</v>
      </c>
      <c r="B3734" s="6" t="s">
        <v>4531</v>
      </c>
      <c r="C3734" s="6">
        <v>2</v>
      </c>
      <c r="D3734" t="str">
        <f t="shared" si="58"/>
        <v>EMAAR-PKG#53-UPTOWN2</v>
      </c>
      <c r="E3734">
        <v>440000</v>
      </c>
      <c r="F3734">
        <v>451528</v>
      </c>
      <c r="G3734">
        <v>0</v>
      </c>
      <c r="H3734">
        <v>451528</v>
      </c>
    </row>
    <row r="3735" spans="1:8" hidden="1" x14ac:dyDescent="0.3">
      <c r="A3735" s="6" t="s">
        <v>519</v>
      </c>
      <c r="B3735" s="6" t="s">
        <v>4532</v>
      </c>
      <c r="C3735" s="6">
        <v>6</v>
      </c>
      <c r="D3735" t="str">
        <f t="shared" si="58"/>
        <v>Tamey El-amdeed Substation6</v>
      </c>
      <c r="E3735">
        <v>1163547.8700000001</v>
      </c>
      <c r="F3735">
        <v>861025.42</v>
      </c>
      <c r="G3735">
        <v>174532.18</v>
      </c>
      <c r="H3735">
        <v>1035557.6</v>
      </c>
    </row>
    <row r="3736" spans="1:8" hidden="1" x14ac:dyDescent="0.3">
      <c r="A3736" s="6" t="s">
        <v>516</v>
      </c>
      <c r="B3736" s="6" t="s">
        <v>4533</v>
      </c>
      <c r="C3736" s="6">
        <v>11</v>
      </c>
      <c r="D3736" t="str">
        <f t="shared" si="58"/>
        <v>Ismailiya East Substation11</v>
      </c>
      <c r="E3736">
        <v>3544526</v>
      </c>
      <c r="F3736">
        <v>2622949.2399999993</v>
      </c>
      <c r="G3736">
        <v>531678.9</v>
      </c>
      <c r="H3736">
        <v>3154628.14</v>
      </c>
    </row>
    <row r="3737" spans="1:8" hidden="1" x14ac:dyDescent="0.3">
      <c r="A3737" s="6" t="s">
        <v>967</v>
      </c>
      <c r="B3737" s="6" t="s">
        <v>4534</v>
      </c>
      <c r="C3737" s="6">
        <v>36</v>
      </c>
      <c r="D3737" t="str">
        <f t="shared" si="58"/>
        <v>Benban 500 K.V/95 K.M36</v>
      </c>
      <c r="E3737">
        <v>-99992664.480000004</v>
      </c>
      <c r="F3737">
        <v>-101703146.02</v>
      </c>
      <c r="G3737">
        <v>8110012.0899999999</v>
      </c>
      <c r="H3737">
        <v>-93593133.930000007</v>
      </c>
    </row>
    <row r="3738" spans="1:8" hidden="1" x14ac:dyDescent="0.3">
      <c r="A3738" s="6" t="s">
        <v>971</v>
      </c>
      <c r="B3738" s="6" t="s">
        <v>4535</v>
      </c>
      <c r="C3738" s="6">
        <v>35</v>
      </c>
      <c r="D3738" t="str">
        <f t="shared" si="58"/>
        <v>Benban 500 K.V / 100 K.M35</v>
      </c>
      <c r="E3738">
        <v>23321019.390000004</v>
      </c>
      <c r="F3738">
        <v>14102819.07</v>
      </c>
      <c r="G3738">
        <v>4893750.83</v>
      </c>
      <c r="H3738">
        <v>18996569.900000002</v>
      </c>
    </row>
    <row r="3739" spans="1:8" hidden="1" x14ac:dyDescent="0.3">
      <c r="A3739" s="6" t="s">
        <v>971</v>
      </c>
      <c r="B3739" s="6" t="s">
        <v>4536</v>
      </c>
      <c r="C3739" s="6">
        <v>34</v>
      </c>
      <c r="D3739" t="str">
        <f t="shared" si="58"/>
        <v>Benban 500 K.V / 100 K.M34</v>
      </c>
      <c r="E3739">
        <v>15524050.699999999</v>
      </c>
      <c r="F3739">
        <v>12590008.58</v>
      </c>
      <c r="G3739">
        <v>1630025.32</v>
      </c>
      <c r="H3739">
        <v>14220033.9</v>
      </c>
    </row>
    <row r="3740" spans="1:8" hidden="1" x14ac:dyDescent="0.3">
      <c r="A3740" s="6" t="s">
        <v>971</v>
      </c>
      <c r="B3740" s="6" t="s">
        <v>4537</v>
      </c>
      <c r="C3740" s="6">
        <v>33</v>
      </c>
      <c r="D3740" t="str">
        <f t="shared" si="58"/>
        <v>Benban 500 K.V / 100 K.M33</v>
      </c>
      <c r="E3740">
        <v>11901237.74</v>
      </c>
      <c r="F3740">
        <v>9175859.4399999995</v>
      </c>
      <c r="G3740">
        <v>1249629.96</v>
      </c>
      <c r="H3740">
        <v>10425489.4</v>
      </c>
    </row>
    <row r="3741" spans="1:8" hidden="1" x14ac:dyDescent="0.3">
      <c r="A3741" s="6" t="s">
        <v>971</v>
      </c>
      <c r="B3741" s="6" t="s">
        <v>4538</v>
      </c>
      <c r="C3741" s="6">
        <v>21</v>
      </c>
      <c r="D3741" t="str">
        <f t="shared" si="58"/>
        <v>Benban 500 K.V / 100 K.M21</v>
      </c>
      <c r="E3741">
        <v>621621.59</v>
      </c>
      <c r="F3741">
        <v>479269.83</v>
      </c>
      <c r="G3741">
        <v>65270.27</v>
      </c>
      <c r="H3741">
        <v>544540.1</v>
      </c>
    </row>
    <row r="3742" spans="1:8" hidden="1" x14ac:dyDescent="0.3">
      <c r="A3742" s="6" t="s">
        <v>971</v>
      </c>
      <c r="B3742" s="6" t="s">
        <v>4539</v>
      </c>
      <c r="C3742" s="6">
        <v>15</v>
      </c>
      <c r="D3742" t="str">
        <f t="shared" si="58"/>
        <v>Benban 500 K.V / 100 K.M15</v>
      </c>
      <c r="E3742">
        <v>894191.35</v>
      </c>
      <c r="F3742">
        <v>689426.25</v>
      </c>
      <c r="G3742">
        <v>93890.09</v>
      </c>
      <c r="H3742">
        <v>783316.34</v>
      </c>
    </row>
    <row r="3743" spans="1:8" hidden="1" x14ac:dyDescent="0.3">
      <c r="A3743" s="6" t="s">
        <v>705</v>
      </c>
      <c r="B3743" s="6" t="s">
        <v>4540</v>
      </c>
      <c r="D3743" t="str">
        <f t="shared" si="58"/>
        <v>Assuit PP  (CP-118)</v>
      </c>
      <c r="E3743">
        <v>397913.84</v>
      </c>
      <c r="F3743">
        <v>355138.1</v>
      </c>
      <c r="G3743">
        <v>62671.43</v>
      </c>
      <c r="H3743">
        <v>417809.53</v>
      </c>
    </row>
    <row r="3744" spans="1:8" hidden="1" x14ac:dyDescent="0.3">
      <c r="A3744" s="6" t="s">
        <v>453</v>
      </c>
      <c r="B3744" s="6" t="s">
        <v>4541</v>
      </c>
      <c r="D3744" t="str">
        <f t="shared" si="58"/>
        <v>Kuwait</v>
      </c>
      <c r="E3744">
        <v>57389.81</v>
      </c>
      <c r="F3744">
        <v>37303.380000000005</v>
      </c>
      <c r="G3744">
        <v>0</v>
      </c>
      <c r="H3744">
        <v>37303.379999999997</v>
      </c>
    </row>
    <row r="3745" spans="1:8" hidden="1" x14ac:dyDescent="0.3">
      <c r="A3745" s="6" t="s">
        <v>679</v>
      </c>
      <c r="B3745" s="6" t="s">
        <v>4542</v>
      </c>
      <c r="C3745" s="6">
        <v>12</v>
      </c>
      <c r="D3745" t="str">
        <f t="shared" si="58"/>
        <v>Badr12</v>
      </c>
      <c r="E3745">
        <v>9125593</v>
      </c>
      <c r="F3745">
        <v>6775339.1500000004</v>
      </c>
      <c r="G3745">
        <v>1368838.95</v>
      </c>
      <c r="H3745">
        <v>8144178.0999999996</v>
      </c>
    </row>
    <row r="3746" spans="1:8" hidden="1" x14ac:dyDescent="0.3">
      <c r="A3746" s="6" t="s">
        <v>786</v>
      </c>
      <c r="B3746" s="6" t="s">
        <v>4543</v>
      </c>
      <c r="C3746" s="6">
        <v>9</v>
      </c>
      <c r="D3746" t="str">
        <f t="shared" si="58"/>
        <v>P-28-16 Balat Owinat Lot 39</v>
      </c>
      <c r="E3746">
        <v>19007880.370000001</v>
      </c>
      <c r="F3746">
        <v>14198491.76</v>
      </c>
      <c r="G3746">
        <v>1995827.44</v>
      </c>
      <c r="H3746">
        <v>16194319.199999997</v>
      </c>
    </row>
    <row r="3747" spans="1:8" hidden="1" x14ac:dyDescent="0.3">
      <c r="A3747" s="6" t="s">
        <v>982</v>
      </c>
      <c r="B3747" s="6" t="s">
        <v>4544</v>
      </c>
      <c r="C3747" s="6">
        <v>9</v>
      </c>
      <c r="D3747" t="str">
        <f t="shared" si="58"/>
        <v>Canal Sugar S/s9</v>
      </c>
      <c r="E3747">
        <v>9045358.5999999996</v>
      </c>
      <c r="F3747">
        <v>7145812.4199999999</v>
      </c>
      <c r="G3747">
        <v>1356803.79</v>
      </c>
      <c r="H3747">
        <v>8502616.2100000009</v>
      </c>
    </row>
    <row r="3748" spans="1:8" hidden="1" x14ac:dyDescent="0.3">
      <c r="A3748" s="6" t="s">
        <v>722</v>
      </c>
      <c r="B3748" s="6" t="s">
        <v>4545</v>
      </c>
      <c r="C3748" s="6">
        <v>28</v>
      </c>
      <c r="D3748" t="str">
        <f t="shared" si="58"/>
        <v>Marsa Matrouh 500KV28</v>
      </c>
      <c r="E3748">
        <v>32681632.390000001</v>
      </c>
      <c r="F3748">
        <v>28547405.59</v>
      </c>
      <c r="G3748">
        <v>3431571.4</v>
      </c>
      <c r="H3748">
        <v>31978976.989999998</v>
      </c>
    </row>
    <row r="3749" spans="1:8" hidden="1" x14ac:dyDescent="0.3">
      <c r="A3749" s="6" t="s">
        <v>705</v>
      </c>
      <c r="B3749" s="6" t="s">
        <v>4546</v>
      </c>
      <c r="D3749" t="str">
        <f t="shared" si="58"/>
        <v>Assuit PP  (CP-118)</v>
      </c>
      <c r="E3749">
        <v>264451.20000000001</v>
      </c>
      <c r="F3749">
        <v>236022.7</v>
      </c>
      <c r="G3749">
        <v>41651.06</v>
      </c>
      <c r="H3749">
        <v>277673.76</v>
      </c>
    </row>
    <row r="3750" spans="1:8" hidden="1" x14ac:dyDescent="0.3">
      <c r="A3750" s="6" t="s">
        <v>705</v>
      </c>
      <c r="B3750" s="6" t="s">
        <v>4547</v>
      </c>
      <c r="D3750" t="str">
        <f t="shared" si="58"/>
        <v>Assuit PP  (CP-118)</v>
      </c>
      <c r="E3750">
        <v>350280.73</v>
      </c>
      <c r="F3750">
        <v>297738.62</v>
      </c>
      <c r="G3750">
        <v>52542.11</v>
      </c>
      <c r="H3750">
        <v>350280.73</v>
      </c>
    </row>
    <row r="3751" spans="1:8" hidden="1" x14ac:dyDescent="0.3">
      <c r="A3751" s="6" t="s">
        <v>741</v>
      </c>
      <c r="B3751" s="6" t="s">
        <v>4548</v>
      </c>
      <c r="D3751" t="str">
        <f t="shared" si="58"/>
        <v>MAYSAN 400/132kV SS</v>
      </c>
      <c r="E3751">
        <v>17454.599999999999</v>
      </c>
      <c r="F3751">
        <v>17454.599999999999</v>
      </c>
      <c r="G3751">
        <v>0</v>
      </c>
      <c r="H3751">
        <v>17454.599999999999</v>
      </c>
    </row>
    <row r="3752" spans="1:8" hidden="1" x14ac:dyDescent="0.3">
      <c r="A3752" s="6" t="s">
        <v>1045</v>
      </c>
      <c r="B3752" s="6" t="s">
        <v>4549</v>
      </c>
      <c r="D3752" t="str">
        <f t="shared" si="58"/>
        <v>Elco Steel 220/33 KV SS</v>
      </c>
      <c r="E3752">
        <v>1532770.52</v>
      </c>
      <c r="F3752">
        <v>4828227.12</v>
      </c>
      <c r="G3752">
        <v>0</v>
      </c>
      <c r="H3752">
        <v>1609409.04</v>
      </c>
    </row>
    <row r="3753" spans="1:8" hidden="1" x14ac:dyDescent="0.3">
      <c r="A3753" s="6" t="s">
        <v>967</v>
      </c>
      <c r="B3753" s="6" t="s">
        <v>4550</v>
      </c>
      <c r="C3753" s="6">
        <v>13</v>
      </c>
      <c r="D3753" t="str">
        <f t="shared" si="58"/>
        <v>Benban 500 K.V/95 K.M13</v>
      </c>
      <c r="E3753">
        <v>206501.29999999996</v>
      </c>
      <c r="F3753">
        <v>173461.09</v>
      </c>
      <c r="G3753">
        <v>21682.639999999999</v>
      </c>
      <c r="H3753">
        <v>195143.73</v>
      </c>
    </row>
    <row r="3754" spans="1:8" hidden="1" x14ac:dyDescent="0.3">
      <c r="A3754" s="6" t="s">
        <v>967</v>
      </c>
      <c r="B3754" s="6" t="s">
        <v>4551</v>
      </c>
      <c r="C3754" s="6">
        <v>10</v>
      </c>
      <c r="D3754" t="str">
        <f t="shared" si="58"/>
        <v>Benban 500 K.V/95 K.M10</v>
      </c>
      <c r="E3754">
        <v>157187.95000000001</v>
      </c>
      <c r="F3754">
        <v>132037.88</v>
      </c>
      <c r="G3754">
        <v>16504.740000000002</v>
      </c>
      <c r="H3754">
        <v>148542.62</v>
      </c>
    </row>
    <row r="3755" spans="1:8" hidden="1" x14ac:dyDescent="0.3">
      <c r="A3755" s="6" t="s">
        <v>475</v>
      </c>
      <c r="B3755" s="6" t="s">
        <v>4552</v>
      </c>
      <c r="D3755" t="str">
        <f t="shared" si="58"/>
        <v>Suez Gulf Substation</v>
      </c>
      <c r="E3755">
        <v>3379.7</v>
      </c>
      <c r="F3755">
        <v>3379.7</v>
      </c>
      <c r="G3755">
        <v>0</v>
      </c>
      <c r="H3755">
        <v>3379.7</v>
      </c>
    </row>
    <row r="3756" spans="1:8" hidden="1" x14ac:dyDescent="0.3">
      <c r="A3756" s="6" t="s">
        <v>705</v>
      </c>
      <c r="B3756" s="6" t="s">
        <v>4553</v>
      </c>
      <c r="D3756" t="str">
        <f t="shared" si="58"/>
        <v>Assuit PP  (CP-118)</v>
      </c>
      <c r="E3756">
        <v>792686.09</v>
      </c>
      <c r="F3756">
        <v>673783.18</v>
      </c>
      <c r="G3756">
        <v>118902.91</v>
      </c>
      <c r="H3756">
        <v>792686.09</v>
      </c>
    </row>
    <row r="3757" spans="1:8" hidden="1" x14ac:dyDescent="0.3">
      <c r="A3757" s="6" t="s">
        <v>895</v>
      </c>
      <c r="B3757" s="6" t="s">
        <v>4554</v>
      </c>
      <c r="D3757" t="str">
        <f t="shared" si="58"/>
        <v>Manshiet Nasser Substation</v>
      </c>
      <c r="E3757">
        <v>166472.19</v>
      </c>
      <c r="F3757">
        <v>177000.08000000002</v>
      </c>
      <c r="G3757">
        <v>0</v>
      </c>
      <c r="H3757">
        <v>177000.08</v>
      </c>
    </row>
    <row r="3758" spans="1:8" hidden="1" x14ac:dyDescent="0.3">
      <c r="A3758" s="6" t="s">
        <v>828</v>
      </c>
      <c r="B3758" s="6" t="s">
        <v>4555</v>
      </c>
      <c r="C3758" s="6">
        <v>21</v>
      </c>
      <c r="D3758" t="str">
        <f t="shared" si="58"/>
        <v>El Boghaz Brigde21</v>
      </c>
      <c r="E3758">
        <v>4406158.08</v>
      </c>
      <c r="F3758">
        <v>4120470.6</v>
      </c>
      <c r="G3758">
        <v>0</v>
      </c>
      <c r="H3758">
        <v>4120470.6</v>
      </c>
    </row>
    <row r="3759" spans="1:8" hidden="1" x14ac:dyDescent="0.3">
      <c r="A3759" s="6" t="s">
        <v>9</v>
      </c>
      <c r="B3759" s="6" t="s">
        <v>4556</v>
      </c>
      <c r="C3759" s="6">
        <v>20</v>
      </c>
      <c r="D3759" t="str">
        <f t="shared" si="58"/>
        <v>Royal City20</v>
      </c>
      <c r="E3759">
        <v>8557310.6999999993</v>
      </c>
      <c r="F3759">
        <v>5072118.4050000003</v>
      </c>
      <c r="G3759">
        <v>2329228.6</v>
      </c>
      <c r="H3759">
        <v>7401347.0049999999</v>
      </c>
    </row>
    <row r="3760" spans="1:8" hidden="1" x14ac:dyDescent="0.3">
      <c r="A3760" s="6" t="s">
        <v>824</v>
      </c>
      <c r="B3760" s="6" t="s">
        <v>4557</v>
      </c>
      <c r="C3760" s="6">
        <v>10</v>
      </c>
      <c r="D3760" t="str">
        <f t="shared" si="58"/>
        <v>P-28-16 Balat Owinat Lot 210</v>
      </c>
      <c r="E3760">
        <v>4458789.24</v>
      </c>
      <c r="F3760">
        <v>3330319.8459999999</v>
      </c>
      <c r="G3760">
        <v>468172.87400000001</v>
      </c>
      <c r="H3760">
        <v>3798492.72</v>
      </c>
    </row>
    <row r="3761" spans="1:8" hidden="1" x14ac:dyDescent="0.3">
      <c r="A3761" s="6" t="s">
        <v>387</v>
      </c>
      <c r="B3761" s="6" t="s">
        <v>4558</v>
      </c>
      <c r="C3761" s="6">
        <v>10</v>
      </c>
      <c r="D3761" t="str">
        <f t="shared" si="58"/>
        <v>EMAAR-PKG117- MARASSI10</v>
      </c>
      <c r="E3761">
        <v>1133422.0800000001</v>
      </c>
      <c r="F3761">
        <v>855651.0340000001</v>
      </c>
      <c r="G3761">
        <v>87857.74</v>
      </c>
      <c r="H3761">
        <v>943508.77399999986</v>
      </c>
    </row>
    <row r="3762" spans="1:8" hidden="1" x14ac:dyDescent="0.3">
      <c r="A3762" s="6" t="s">
        <v>824</v>
      </c>
      <c r="B3762" s="6" t="s">
        <v>4559</v>
      </c>
      <c r="C3762" s="6">
        <v>9</v>
      </c>
      <c r="D3762" t="str">
        <f t="shared" si="58"/>
        <v>P-28-16 Balat Owinat Lot 29</v>
      </c>
      <c r="E3762">
        <v>4160100.0499999993</v>
      </c>
      <c r="F3762">
        <v>3107201.5500000003</v>
      </c>
      <c r="G3762">
        <v>436810.61</v>
      </c>
      <c r="H3762">
        <v>3544012.16</v>
      </c>
    </row>
    <row r="3763" spans="1:8" hidden="1" x14ac:dyDescent="0.3">
      <c r="A3763" s="6" t="s">
        <v>1045</v>
      </c>
      <c r="B3763" s="6" t="s">
        <v>4560</v>
      </c>
      <c r="D3763" t="str">
        <f t="shared" si="58"/>
        <v>Elco Steel 220/33 KV SS</v>
      </c>
      <c r="E3763">
        <v>1135836.53</v>
      </c>
      <c r="F3763">
        <v>2385256.7200000002</v>
      </c>
      <c r="G3763">
        <v>0</v>
      </c>
      <c r="H3763">
        <v>1192628.3600000001</v>
      </c>
    </row>
    <row r="3764" spans="1:8" hidden="1" x14ac:dyDescent="0.3">
      <c r="A3764" s="6" t="s">
        <v>646</v>
      </c>
      <c r="B3764" s="6" t="s">
        <v>4561</v>
      </c>
      <c r="C3764" s="6">
        <v>49</v>
      </c>
      <c r="D3764" t="str">
        <f t="shared" si="58"/>
        <v>Akhmem Assiut49</v>
      </c>
      <c r="E3764">
        <v>1803910.73</v>
      </c>
      <c r="F3764">
        <v>883291.61899999995</v>
      </c>
      <c r="G3764">
        <v>270586.61</v>
      </c>
      <c r="H3764">
        <v>1153878.2290000001</v>
      </c>
    </row>
    <row r="3765" spans="1:8" hidden="1" x14ac:dyDescent="0.3">
      <c r="A3765" s="6" t="s">
        <v>646</v>
      </c>
      <c r="B3765" s="6" t="s">
        <v>4562</v>
      </c>
      <c r="C3765" s="6">
        <v>50</v>
      </c>
      <c r="D3765" t="str">
        <f t="shared" si="58"/>
        <v>Akhmem Assiut50</v>
      </c>
      <c r="E3765">
        <v>4716318.7</v>
      </c>
      <c r="F3765">
        <v>3253660</v>
      </c>
      <c r="G3765">
        <v>707447.81</v>
      </c>
      <c r="H3765">
        <v>3961107.81</v>
      </c>
    </row>
    <row r="3766" spans="1:8" hidden="1" x14ac:dyDescent="0.3">
      <c r="A3766" s="6" t="s">
        <v>847</v>
      </c>
      <c r="B3766" s="6" t="s">
        <v>4563</v>
      </c>
      <c r="D3766" t="str">
        <f t="shared" si="58"/>
        <v>AWEER POWER STATION 'H' Phase</v>
      </c>
      <c r="E3766">
        <v>193376.33</v>
      </c>
      <c r="F3766">
        <v>56938.594499999999</v>
      </c>
      <c r="G3766">
        <v>134289.11000000002</v>
      </c>
      <c r="H3766">
        <v>191227.70449999999</v>
      </c>
    </row>
    <row r="3767" spans="1:8" hidden="1" x14ac:dyDescent="0.3">
      <c r="A3767" s="6" t="s">
        <v>651</v>
      </c>
      <c r="B3767" s="6" t="s">
        <v>4564</v>
      </c>
      <c r="C3767" s="6">
        <v>9</v>
      </c>
      <c r="D3767" t="str">
        <f t="shared" si="58"/>
        <v>Akhmem - Qena9</v>
      </c>
      <c r="E3767">
        <v>145402</v>
      </c>
      <c r="F3767">
        <v>145402</v>
      </c>
      <c r="G3767">
        <v>0</v>
      </c>
      <c r="H3767">
        <v>145402</v>
      </c>
    </row>
    <row r="3768" spans="1:8" hidden="1" x14ac:dyDescent="0.3">
      <c r="A3768" s="6" t="s">
        <v>651</v>
      </c>
      <c r="B3768" s="6" t="s">
        <v>4565</v>
      </c>
      <c r="C3768" s="6">
        <v>26</v>
      </c>
      <c r="D3768" t="str">
        <f t="shared" si="58"/>
        <v>Akhmem - Qena26</v>
      </c>
      <c r="E3768">
        <v>1620414</v>
      </c>
      <c r="F3768">
        <v>964146.33000000007</v>
      </c>
      <c r="G3768">
        <v>243062.1</v>
      </c>
      <c r="H3768">
        <v>1207208.43</v>
      </c>
    </row>
    <row r="3769" spans="1:8" hidden="1" x14ac:dyDescent="0.3">
      <c r="A3769" s="6" t="s">
        <v>651</v>
      </c>
      <c r="B3769" s="6" t="s">
        <v>4566</v>
      </c>
      <c r="C3769" s="6">
        <v>15</v>
      </c>
      <c r="D3769" t="str">
        <f t="shared" si="58"/>
        <v>Akhmem - Qena15</v>
      </c>
      <c r="E3769">
        <v>8195570.2000000002</v>
      </c>
      <c r="F3769">
        <v>6515478.3099999996</v>
      </c>
      <c r="G3769">
        <v>1229335.53</v>
      </c>
      <c r="H3769">
        <v>7744813.8400000008</v>
      </c>
    </row>
    <row r="3770" spans="1:8" hidden="1" x14ac:dyDescent="0.3">
      <c r="A3770" s="6" t="s">
        <v>1045</v>
      </c>
      <c r="B3770" s="6" t="s">
        <v>4567</v>
      </c>
      <c r="D3770" t="str">
        <f t="shared" si="58"/>
        <v>Elco Steel 220/33 KV SS</v>
      </c>
      <c r="E3770">
        <v>2384034.06</v>
      </c>
      <c r="F3770">
        <v>7509707.2800000003</v>
      </c>
      <c r="G3770">
        <v>0</v>
      </c>
      <c r="H3770">
        <v>2503235.7599999998</v>
      </c>
    </row>
    <row r="3771" spans="1:8" hidden="1" x14ac:dyDescent="0.3">
      <c r="A3771" s="6" t="s">
        <v>1045</v>
      </c>
      <c r="B3771" s="6" t="s">
        <v>4568</v>
      </c>
      <c r="D3771" t="str">
        <f t="shared" si="58"/>
        <v>Elco Steel 220/33 KV SS</v>
      </c>
      <c r="E3771">
        <v>352785.17</v>
      </c>
      <c r="F3771">
        <v>370424.43</v>
      </c>
      <c r="G3771">
        <v>0</v>
      </c>
      <c r="H3771">
        <v>370424.43</v>
      </c>
    </row>
    <row r="3772" spans="1:8" hidden="1" x14ac:dyDescent="0.3">
      <c r="A3772" s="6" t="s">
        <v>1045</v>
      </c>
      <c r="B3772" s="6" t="s">
        <v>4569</v>
      </c>
      <c r="D3772" t="str">
        <f t="shared" si="58"/>
        <v>Elco Steel 220/33 KV SS</v>
      </c>
      <c r="E3772">
        <v>106741.38</v>
      </c>
      <c r="F3772">
        <v>224156.9</v>
      </c>
      <c r="G3772">
        <v>0</v>
      </c>
      <c r="H3772">
        <v>112078.45</v>
      </c>
    </row>
    <row r="3773" spans="1:8" hidden="1" x14ac:dyDescent="0.3">
      <c r="A3773" s="6" t="s">
        <v>722</v>
      </c>
      <c r="B3773" s="6" t="s">
        <v>4570</v>
      </c>
      <c r="C3773" s="6">
        <v>16</v>
      </c>
      <c r="D3773" t="str">
        <f t="shared" si="58"/>
        <v>Marsa Matrouh 500KV16</v>
      </c>
      <c r="E3773">
        <v>1671146.66</v>
      </c>
      <c r="F3773">
        <v>1454833.25</v>
      </c>
      <c r="G3773">
        <v>175470.4</v>
      </c>
      <c r="H3773">
        <v>1630303.6499999997</v>
      </c>
    </row>
    <row r="3774" spans="1:8" hidden="1" x14ac:dyDescent="0.3">
      <c r="A3774" s="6" t="s">
        <v>559</v>
      </c>
      <c r="B3774" s="6" t="s">
        <v>4571</v>
      </c>
      <c r="C3774" s="6">
        <v>4</v>
      </c>
      <c r="D3774" t="str">
        <f t="shared" si="58"/>
        <v>Beni Seuf - 3584</v>
      </c>
      <c r="E3774">
        <v>4112636</v>
      </c>
      <c r="F3774">
        <v>4112636</v>
      </c>
      <c r="G3774">
        <v>0</v>
      </c>
      <c r="H3774">
        <v>4112636</v>
      </c>
    </row>
    <row r="3775" spans="1:8" hidden="1" x14ac:dyDescent="0.3">
      <c r="A3775" s="6" t="s">
        <v>741</v>
      </c>
      <c r="B3775" s="6" t="s">
        <v>4015</v>
      </c>
      <c r="D3775" t="str">
        <f t="shared" si="58"/>
        <v>MAYSAN 400/132kV SS</v>
      </c>
      <c r="E3775">
        <v>69890.559999999998</v>
      </c>
      <c r="F3775">
        <v>69890.559999999998</v>
      </c>
      <c r="G3775">
        <v>0</v>
      </c>
      <c r="H3775">
        <v>69890.559999999998</v>
      </c>
    </row>
    <row r="3776" spans="1:8" hidden="1" x14ac:dyDescent="0.3">
      <c r="A3776" s="6" t="s">
        <v>743</v>
      </c>
      <c r="B3776" s="6" t="s">
        <v>4572</v>
      </c>
      <c r="D3776" t="str">
        <f t="shared" si="58"/>
        <v>MOTHANA 400/132kV SS</v>
      </c>
      <c r="E3776">
        <v>793142.51</v>
      </c>
      <c r="F3776">
        <v>793142.51</v>
      </c>
      <c r="G3776">
        <v>0</v>
      </c>
      <c r="H3776">
        <v>793142.51</v>
      </c>
    </row>
    <row r="3777" spans="1:8" hidden="1" x14ac:dyDescent="0.3">
      <c r="A3777" s="6" t="s">
        <v>1054</v>
      </c>
      <c r="B3777" s="6" t="s">
        <v>4573</v>
      </c>
      <c r="C3777" s="6">
        <v>18</v>
      </c>
      <c r="D3777" t="str">
        <f t="shared" si="58"/>
        <v>Latin Compound - New Alamin18</v>
      </c>
      <c r="E3777">
        <v>261822.4</v>
      </c>
      <c r="F3777">
        <v>168908.89</v>
      </c>
      <c r="G3777">
        <v>52364.480000000003</v>
      </c>
      <c r="H3777">
        <v>221273.37</v>
      </c>
    </row>
    <row r="3778" spans="1:8" hidden="1" x14ac:dyDescent="0.3">
      <c r="A3778" s="6" t="s">
        <v>1054</v>
      </c>
      <c r="B3778" s="6" t="s">
        <v>4574</v>
      </c>
      <c r="C3778" s="6">
        <v>16</v>
      </c>
      <c r="D3778" t="str">
        <f t="shared" si="58"/>
        <v>Latin Compound - New Alamin16</v>
      </c>
      <c r="E3778">
        <v>665963.19999999995</v>
      </c>
      <c r="F3778">
        <v>426391.13999999996</v>
      </c>
      <c r="G3778">
        <v>133192.64000000001</v>
      </c>
      <c r="H3778">
        <v>559583.78</v>
      </c>
    </row>
    <row r="3779" spans="1:8" hidden="1" x14ac:dyDescent="0.3">
      <c r="A3779" s="6" t="s">
        <v>1060</v>
      </c>
      <c r="B3779" s="6" t="s">
        <v>4575</v>
      </c>
      <c r="D3779" t="str">
        <f t="shared" ref="D3779:D3842" si="59">A3779&amp;C3779</f>
        <v>LAYYAH CCPP</v>
      </c>
      <c r="E3779">
        <v>7402941</v>
      </c>
      <c r="F3779">
        <v>6292499.8499999996</v>
      </c>
      <c r="G3779">
        <v>1110441.1499999999</v>
      </c>
      <c r="H3779">
        <v>7402941</v>
      </c>
    </row>
    <row r="3780" spans="1:8" hidden="1" x14ac:dyDescent="0.3">
      <c r="A3780" s="6" t="s">
        <v>1060</v>
      </c>
      <c r="B3780" s="6" t="s">
        <v>4507</v>
      </c>
      <c r="D3780" t="str">
        <f t="shared" si="59"/>
        <v>LAYYAH CCPP</v>
      </c>
      <c r="E3780">
        <v>3948235</v>
      </c>
      <c r="F3780">
        <v>3355999.75</v>
      </c>
      <c r="G3780">
        <v>592235.25</v>
      </c>
      <c r="H3780">
        <v>3948235</v>
      </c>
    </row>
    <row r="3781" spans="1:8" hidden="1" x14ac:dyDescent="0.3">
      <c r="A3781" s="6" t="s">
        <v>1060</v>
      </c>
      <c r="B3781" s="6" t="s">
        <v>711</v>
      </c>
      <c r="D3781" t="str">
        <f t="shared" si="59"/>
        <v>LAYYAH CCPP</v>
      </c>
      <c r="E3781">
        <v>1233824</v>
      </c>
      <c r="F3781">
        <v>1048750.3999999999</v>
      </c>
      <c r="G3781">
        <v>185073.6</v>
      </c>
      <c r="H3781">
        <v>1233824</v>
      </c>
    </row>
    <row r="3782" spans="1:8" hidden="1" x14ac:dyDescent="0.3">
      <c r="A3782" s="6" t="s">
        <v>1060</v>
      </c>
      <c r="B3782" s="6" t="s">
        <v>4576</v>
      </c>
      <c r="D3782" t="str">
        <f t="shared" si="59"/>
        <v>LAYYAH CCPP</v>
      </c>
      <c r="E3782">
        <v>571625</v>
      </c>
      <c r="F3782">
        <v>510175.31</v>
      </c>
      <c r="G3782">
        <v>85743.75</v>
      </c>
      <c r="H3782">
        <v>595919.06000000006</v>
      </c>
    </row>
    <row r="3783" spans="1:8" hidden="1" x14ac:dyDescent="0.3">
      <c r="A3783" s="6" t="s">
        <v>1060</v>
      </c>
      <c r="B3783" s="6" t="s">
        <v>2883</v>
      </c>
      <c r="D3783" t="str">
        <f t="shared" si="59"/>
        <v>LAYYAH CCPP</v>
      </c>
      <c r="E3783">
        <v>217625</v>
      </c>
      <c r="F3783">
        <v>194230.31</v>
      </c>
      <c r="G3783">
        <v>32643.75</v>
      </c>
      <c r="H3783">
        <v>226874.05999999997</v>
      </c>
    </row>
    <row r="3784" spans="1:8" hidden="1" x14ac:dyDescent="0.3">
      <c r="A3784" s="6" t="s">
        <v>847</v>
      </c>
      <c r="B3784" s="6" t="s">
        <v>4577</v>
      </c>
      <c r="D3784" t="str">
        <f t="shared" si="59"/>
        <v>AWEER POWER STATION 'H' Phase</v>
      </c>
      <c r="E3784">
        <v>9955116.7760000005</v>
      </c>
      <c r="F3784">
        <v>2931228.8317999998</v>
      </c>
      <c r="G3784">
        <v>6913275.5360000003</v>
      </c>
      <c r="H3784">
        <v>9844504.3677999992</v>
      </c>
    </row>
    <row r="3785" spans="1:8" hidden="1" x14ac:dyDescent="0.3">
      <c r="A3785" s="6" t="s">
        <v>967</v>
      </c>
      <c r="B3785" s="6" t="s">
        <v>4578</v>
      </c>
      <c r="C3785" s="6">
        <v>6</v>
      </c>
      <c r="D3785" t="str">
        <f t="shared" si="59"/>
        <v>Benban 500 K.V/95 K.M6</v>
      </c>
      <c r="E3785">
        <v>30330357.260000002</v>
      </c>
      <c r="F3785">
        <v>23384711.66</v>
      </c>
      <c r="G3785">
        <v>3184687.51</v>
      </c>
      <c r="H3785">
        <v>26569399.170000002</v>
      </c>
    </row>
    <row r="3786" spans="1:8" hidden="1" x14ac:dyDescent="0.3">
      <c r="A3786" s="6" t="s">
        <v>971</v>
      </c>
      <c r="B3786" s="6" t="s">
        <v>4579</v>
      </c>
      <c r="C3786" s="6">
        <v>6</v>
      </c>
      <c r="D3786" t="str">
        <f t="shared" si="59"/>
        <v>Benban 500 K.V / 100 K.M6</v>
      </c>
      <c r="E3786">
        <v>196467.63</v>
      </c>
      <c r="F3786">
        <v>151483.75</v>
      </c>
      <c r="G3786">
        <v>20629.099999999999</v>
      </c>
      <c r="H3786">
        <v>172112.85</v>
      </c>
    </row>
    <row r="3787" spans="1:8" hidden="1" x14ac:dyDescent="0.3">
      <c r="A3787" s="6" t="s">
        <v>722</v>
      </c>
      <c r="B3787" s="6" t="s">
        <v>4580</v>
      </c>
      <c r="C3787" s="6">
        <v>34</v>
      </c>
      <c r="D3787" t="str">
        <f t="shared" si="59"/>
        <v>Marsa Matrouh 500KV34</v>
      </c>
      <c r="E3787">
        <v>3164011.42</v>
      </c>
      <c r="F3787">
        <v>2763767.08</v>
      </c>
      <c r="G3787">
        <v>332221.2</v>
      </c>
      <c r="H3787">
        <v>3095988.28</v>
      </c>
    </row>
    <row r="3788" spans="1:8" hidden="1" x14ac:dyDescent="0.3">
      <c r="A3788" s="6" t="s">
        <v>514</v>
      </c>
      <c r="B3788" s="6" t="s">
        <v>4581</v>
      </c>
      <c r="C3788" s="6">
        <v>180120</v>
      </c>
      <c r="D3788" t="str">
        <f t="shared" si="59"/>
        <v>Beni-Suef Power Plant EPC180120</v>
      </c>
      <c r="E3788">
        <v>514357853.75</v>
      </c>
      <c r="F3788">
        <v>195226674.90000001</v>
      </c>
      <c r="G3788">
        <v>0</v>
      </c>
      <c r="H3788">
        <v>514357853.75</v>
      </c>
    </row>
    <row r="3789" spans="1:8" hidden="1" x14ac:dyDescent="0.3">
      <c r="A3789" s="6" t="s">
        <v>847</v>
      </c>
      <c r="B3789" s="6" t="s">
        <v>829</v>
      </c>
      <c r="D3789" t="str">
        <f t="shared" si="59"/>
        <v>AWEER POWER STATION 'H' Phase</v>
      </c>
      <c r="E3789">
        <v>603796</v>
      </c>
      <c r="F3789">
        <v>633985.80000000005</v>
      </c>
      <c r="G3789">
        <v>0</v>
      </c>
      <c r="H3789">
        <v>633985.80000000005</v>
      </c>
    </row>
    <row r="3790" spans="1:8" hidden="1" x14ac:dyDescent="0.3">
      <c r="A3790" s="6" t="s">
        <v>746</v>
      </c>
      <c r="B3790" s="6" t="s">
        <v>4582</v>
      </c>
      <c r="D3790" t="str">
        <f t="shared" si="59"/>
        <v>SHAT Al ARAB 400/132kV SS</v>
      </c>
      <c r="E3790">
        <v>103370.75</v>
      </c>
      <c r="F3790">
        <v>103370.75</v>
      </c>
      <c r="G3790">
        <v>0</v>
      </c>
      <c r="H3790">
        <v>103370.75</v>
      </c>
    </row>
    <row r="3791" spans="1:8" hidden="1" x14ac:dyDescent="0.3">
      <c r="A3791" s="6" t="s">
        <v>741</v>
      </c>
      <c r="B3791" s="6" t="s">
        <v>4583</v>
      </c>
      <c r="D3791" t="str">
        <f t="shared" si="59"/>
        <v>MAYSAN 400/132kV SS</v>
      </c>
      <c r="E3791">
        <v>764872.91</v>
      </c>
      <c r="F3791">
        <v>764872.91</v>
      </c>
      <c r="G3791">
        <v>0</v>
      </c>
      <c r="H3791">
        <v>764872.91</v>
      </c>
    </row>
    <row r="3792" spans="1:8" hidden="1" x14ac:dyDescent="0.3">
      <c r="A3792" s="6" t="s">
        <v>1071</v>
      </c>
      <c r="B3792" s="6" t="s">
        <v>4584</v>
      </c>
      <c r="C3792" s="6">
        <v>2</v>
      </c>
      <c r="D3792" t="str">
        <f t="shared" si="59"/>
        <v>Nagaa Hamady/Assuit OHTL2</v>
      </c>
      <c r="E3792">
        <v>1678008.5200000003</v>
      </c>
      <c r="F3792">
        <v>1125946.77</v>
      </c>
      <c r="G3792">
        <v>176190.9</v>
      </c>
      <c r="H3792">
        <v>1302137.67</v>
      </c>
    </row>
    <row r="3793" spans="1:8" hidden="1" x14ac:dyDescent="0.3">
      <c r="A3793" s="6" t="s">
        <v>1071</v>
      </c>
      <c r="B3793" s="6" t="s">
        <v>4585</v>
      </c>
      <c r="C3793" s="6">
        <v>7</v>
      </c>
      <c r="D3793" t="str">
        <f t="shared" si="59"/>
        <v>Nagaa Hamady/Assuit OHTL7</v>
      </c>
      <c r="E3793">
        <v>86548.57</v>
      </c>
      <c r="F3793">
        <v>48989.48</v>
      </c>
      <c r="G3793">
        <v>9087.6</v>
      </c>
      <c r="H3793">
        <v>58077.08</v>
      </c>
    </row>
    <row r="3794" spans="1:8" hidden="1" x14ac:dyDescent="0.3">
      <c r="A3794" s="6" t="s">
        <v>1071</v>
      </c>
      <c r="B3794" s="6" t="s">
        <v>4586</v>
      </c>
      <c r="C3794" s="6">
        <v>4</v>
      </c>
      <c r="D3794" t="str">
        <f t="shared" si="59"/>
        <v>Nagaa Hamady/Assuit OHTL4</v>
      </c>
      <c r="E3794">
        <v>3302738.1</v>
      </c>
      <c r="F3794">
        <v>2381277.81</v>
      </c>
      <c r="G3794">
        <v>346787.5</v>
      </c>
      <c r="H3794">
        <v>2728065.31</v>
      </c>
    </row>
    <row r="3795" spans="1:8" hidden="1" x14ac:dyDescent="0.3">
      <c r="A3795" s="6" t="s">
        <v>1071</v>
      </c>
      <c r="B3795" s="6" t="s">
        <v>4587</v>
      </c>
      <c r="C3795" s="6">
        <v>3</v>
      </c>
      <c r="D3795" t="str">
        <f t="shared" si="59"/>
        <v>Nagaa Hamady/Assuit OHTL3</v>
      </c>
      <c r="E3795">
        <v>28754334.289999999</v>
      </c>
      <c r="F3795">
        <v>20731878.030000001</v>
      </c>
      <c r="G3795">
        <v>3019206.1</v>
      </c>
      <c r="H3795">
        <v>23751084.129999999</v>
      </c>
    </row>
    <row r="3796" spans="1:8" hidden="1" x14ac:dyDescent="0.3">
      <c r="A3796" s="6" t="s">
        <v>1077</v>
      </c>
      <c r="B3796" s="6" t="s">
        <v>4588</v>
      </c>
      <c r="C3796" s="6">
        <v>2</v>
      </c>
      <c r="D3796" t="str">
        <f t="shared" si="59"/>
        <v>Marsa Alam/ Bernes LOT2 OHTL2</v>
      </c>
      <c r="E3796">
        <v>1897557.22</v>
      </c>
      <c r="F3796">
        <v>1154933.67</v>
      </c>
      <c r="G3796">
        <v>203707.31</v>
      </c>
      <c r="H3796">
        <v>1358640.98</v>
      </c>
    </row>
    <row r="3797" spans="1:8" hidden="1" x14ac:dyDescent="0.3">
      <c r="A3797" s="6" t="s">
        <v>1084</v>
      </c>
      <c r="B3797" s="6" t="s">
        <v>4589</v>
      </c>
      <c r="C3797" s="6">
        <v>2</v>
      </c>
      <c r="D3797" t="str">
        <f t="shared" si="59"/>
        <v>Canal Sugar 33KV OHTL2</v>
      </c>
      <c r="E3797">
        <v>14000095.18</v>
      </c>
      <c r="F3797">
        <v>11060075.189999999</v>
      </c>
      <c r="G3797">
        <v>2100014.2799999998</v>
      </c>
      <c r="H3797">
        <v>13160089.470000001</v>
      </c>
    </row>
    <row r="3798" spans="1:8" hidden="1" x14ac:dyDescent="0.3">
      <c r="A3798" s="6" t="s">
        <v>1086</v>
      </c>
      <c r="B3798" s="6" t="s">
        <v>4590</v>
      </c>
      <c r="C3798" s="6">
        <v>9</v>
      </c>
      <c r="D3798" t="str">
        <f t="shared" si="59"/>
        <v>33KV Canal Farm Grid9</v>
      </c>
      <c r="E3798">
        <v>15435576.01</v>
      </c>
      <c r="F3798">
        <v>11777344.5</v>
      </c>
      <c r="G3798">
        <v>2315336.4</v>
      </c>
      <c r="H3798">
        <v>14092680.9</v>
      </c>
    </row>
    <row r="3799" spans="1:8" hidden="1" x14ac:dyDescent="0.3">
      <c r="A3799" s="6" t="s">
        <v>431</v>
      </c>
      <c r="B3799" s="6" t="s">
        <v>4591</v>
      </c>
      <c r="D3799" t="str">
        <f t="shared" si="59"/>
        <v>EMAAR-PKG#53-UPTOWN</v>
      </c>
      <c r="E3799">
        <v>13004518.869999999</v>
      </c>
      <c r="F3799">
        <v>556642.39</v>
      </c>
      <c r="G3799">
        <v>8811607.7400000002</v>
      </c>
      <c r="H3799">
        <v>9368250.1300000008</v>
      </c>
    </row>
    <row r="3800" spans="1:8" hidden="1" x14ac:dyDescent="0.3">
      <c r="A3800" s="6" t="s">
        <v>754</v>
      </c>
      <c r="B3800" s="6" t="s">
        <v>4592</v>
      </c>
      <c r="C3800" s="6">
        <v>2</v>
      </c>
      <c r="D3800" t="str">
        <f t="shared" si="59"/>
        <v>Ministries Buildings2</v>
      </c>
      <c r="E3800">
        <v>20749090</v>
      </c>
      <c r="F3800">
        <v>5695997</v>
      </c>
      <c r="G3800">
        <v>5303248.3</v>
      </c>
      <c r="H3800">
        <v>15941317.300000001</v>
      </c>
    </row>
    <row r="3801" spans="1:8" hidden="1" x14ac:dyDescent="0.3">
      <c r="A3801" s="6" t="s">
        <v>2581</v>
      </c>
      <c r="B3801" s="6" t="s">
        <v>4593</v>
      </c>
      <c r="C3801" s="6">
        <v>2</v>
      </c>
      <c r="D3801" t="str">
        <f t="shared" si="59"/>
        <v>Almaza2</v>
      </c>
      <c r="E3801">
        <v>3005859.27</v>
      </c>
      <c r="F3801">
        <v>2862672</v>
      </c>
      <c r="G3801">
        <v>0</v>
      </c>
      <c r="H3801">
        <v>2862672</v>
      </c>
    </row>
    <row r="3802" spans="1:8" hidden="1" x14ac:dyDescent="0.3">
      <c r="A3802" s="6" t="s">
        <v>895</v>
      </c>
      <c r="B3802" s="6" t="s">
        <v>4594</v>
      </c>
      <c r="D3802" t="str">
        <f t="shared" si="59"/>
        <v>Manshiet Nasser Substation</v>
      </c>
      <c r="E3802">
        <v>844020</v>
      </c>
      <c r="F3802">
        <v>844020</v>
      </c>
      <c r="G3802">
        <v>0</v>
      </c>
      <c r="H3802">
        <v>844020</v>
      </c>
    </row>
    <row r="3803" spans="1:8" hidden="1" x14ac:dyDescent="0.3">
      <c r="A3803" s="6" t="s">
        <v>337</v>
      </c>
      <c r="B3803" s="6" t="s">
        <v>4595</v>
      </c>
      <c r="C3803" s="6">
        <v>4</v>
      </c>
      <c r="D3803" t="str">
        <f t="shared" si="59"/>
        <v>HyperOne Zayed Extension4</v>
      </c>
      <c r="E3803">
        <v>12451225.710000001</v>
      </c>
      <c r="F3803">
        <v>6318712</v>
      </c>
      <c r="G3803">
        <v>3112806.43</v>
      </c>
      <c r="H3803">
        <v>11998135.875499999</v>
      </c>
    </row>
    <row r="3804" spans="1:8" hidden="1" x14ac:dyDescent="0.3">
      <c r="A3804" s="6" t="s">
        <v>705</v>
      </c>
      <c r="B3804" s="6" t="s">
        <v>4596</v>
      </c>
      <c r="D3804" t="str">
        <f t="shared" si="59"/>
        <v>Assuit PP  (CP-118)</v>
      </c>
      <c r="E3804">
        <v>155640.54999999999</v>
      </c>
      <c r="F3804">
        <v>138909.19</v>
      </c>
      <c r="G3804">
        <v>24513.39</v>
      </c>
      <c r="H3804">
        <v>163422.57999999999</v>
      </c>
    </row>
    <row r="3805" spans="1:8" hidden="1" x14ac:dyDescent="0.3">
      <c r="A3805" s="6" t="s">
        <v>519</v>
      </c>
      <c r="B3805" s="6" t="s">
        <v>4597</v>
      </c>
      <c r="C3805" s="6">
        <v>9</v>
      </c>
      <c r="D3805" t="str">
        <f t="shared" si="59"/>
        <v>Tamey El-amdeed Substation9</v>
      </c>
      <c r="E3805">
        <v>709911.17</v>
      </c>
      <c r="F3805">
        <v>453949.5</v>
      </c>
      <c r="G3805">
        <v>106486.68</v>
      </c>
      <c r="H3805">
        <v>560436.18000000005</v>
      </c>
    </row>
    <row r="3806" spans="1:8" hidden="1" x14ac:dyDescent="0.3">
      <c r="A3806" s="6" t="s">
        <v>754</v>
      </c>
      <c r="B3806" s="6" t="s">
        <v>4598</v>
      </c>
      <c r="D3806" t="str">
        <f t="shared" si="59"/>
        <v>Ministries Buildings</v>
      </c>
      <c r="E3806">
        <v>8504450</v>
      </c>
      <c r="F3806">
        <v>4352874</v>
      </c>
      <c r="G3806">
        <v>2556654.4</v>
      </c>
      <c r="H3806">
        <v>6909528.3999999994</v>
      </c>
    </row>
    <row r="3807" spans="1:8" hidden="1" x14ac:dyDescent="0.3">
      <c r="A3807" s="6" t="s">
        <v>2779</v>
      </c>
      <c r="B3807" s="6" t="s">
        <v>4599</v>
      </c>
      <c r="C3807" s="6">
        <v>2</v>
      </c>
      <c r="D3807" t="str">
        <f t="shared" si="59"/>
        <v>Ismalia Bridge2</v>
      </c>
      <c r="E3807">
        <v>5416102.8200000003</v>
      </c>
      <c r="F3807">
        <v>5491516.5</v>
      </c>
      <c r="G3807">
        <v>9690</v>
      </c>
      <c r="H3807">
        <v>5501206.5</v>
      </c>
    </row>
    <row r="3808" spans="1:8" hidden="1" x14ac:dyDescent="0.3">
      <c r="A3808" s="6" t="s">
        <v>754</v>
      </c>
      <c r="B3808" s="6" t="s">
        <v>4600</v>
      </c>
      <c r="C3808" s="6">
        <v>2</v>
      </c>
      <c r="D3808" t="str">
        <f t="shared" si="59"/>
        <v>Ministries Buildings2</v>
      </c>
      <c r="E3808">
        <v>14861602.699999999</v>
      </c>
      <c r="F3808">
        <v>4426417</v>
      </c>
      <c r="G3808">
        <v>8985770</v>
      </c>
      <c r="H3808">
        <v>13412187</v>
      </c>
    </row>
    <row r="3809" spans="1:8" hidden="1" x14ac:dyDescent="0.3">
      <c r="A3809" s="6" t="s">
        <v>895</v>
      </c>
      <c r="B3809" s="6" t="s">
        <v>4601</v>
      </c>
      <c r="D3809" t="str">
        <f t="shared" si="59"/>
        <v>Manshiet Nasser Substation</v>
      </c>
      <c r="E3809">
        <v>1647733.85</v>
      </c>
      <c r="F3809">
        <v>1695847.04</v>
      </c>
      <c r="G3809">
        <v>0</v>
      </c>
      <c r="H3809">
        <v>1695847.04</v>
      </c>
    </row>
    <row r="3810" spans="1:8" hidden="1" x14ac:dyDescent="0.3">
      <c r="A3810" s="6" t="s">
        <v>881</v>
      </c>
      <c r="B3810" s="6" t="s">
        <v>4602</v>
      </c>
      <c r="C3810" s="6">
        <v>2</v>
      </c>
      <c r="D3810" t="str">
        <f t="shared" si="59"/>
        <v>Asec Spare-Parts2</v>
      </c>
      <c r="E3810">
        <v>39684.480000000003</v>
      </c>
      <c r="F3810">
        <v>0</v>
      </c>
      <c r="G3810">
        <v>33644.11</v>
      </c>
      <c r="H3810">
        <v>33644.11</v>
      </c>
    </row>
    <row r="3811" spans="1:8" hidden="1" x14ac:dyDescent="0.3">
      <c r="A3811" s="6" t="s">
        <v>1953</v>
      </c>
      <c r="B3811" s="6" t="s">
        <v>4603</v>
      </c>
      <c r="C3811" s="6">
        <v>4</v>
      </c>
      <c r="D3811" t="str">
        <f t="shared" si="59"/>
        <v>Ghana Street lighting4</v>
      </c>
      <c r="E3811">
        <v>193188.28</v>
      </c>
      <c r="F3811">
        <v>193188.28</v>
      </c>
      <c r="G3811">
        <v>0</v>
      </c>
      <c r="H3811">
        <v>193188.28</v>
      </c>
    </row>
    <row r="3812" spans="1:8" hidden="1" x14ac:dyDescent="0.3">
      <c r="A3812" s="6" t="s">
        <v>1953</v>
      </c>
      <c r="B3812" s="6" t="s">
        <v>4604</v>
      </c>
      <c r="C3812" s="6">
        <v>5</v>
      </c>
      <c r="D3812" t="str">
        <f t="shared" si="59"/>
        <v>Ghana Street lighting5</v>
      </c>
      <c r="E3812">
        <v>204923.64</v>
      </c>
      <c r="F3812">
        <v>204923.64</v>
      </c>
      <c r="G3812">
        <v>0</v>
      </c>
      <c r="H3812">
        <v>204923.64</v>
      </c>
    </row>
    <row r="3813" spans="1:8" hidden="1" x14ac:dyDescent="0.3">
      <c r="A3813" s="6" t="s">
        <v>847</v>
      </c>
      <c r="B3813" s="6" t="s">
        <v>4605</v>
      </c>
      <c r="D3813" t="str">
        <f t="shared" si="59"/>
        <v>AWEER POWER STATION 'H' Phase</v>
      </c>
      <c r="E3813">
        <v>750671.33</v>
      </c>
      <c r="F3813">
        <v>221030.99</v>
      </c>
      <c r="G3813">
        <v>521299.5356</v>
      </c>
      <c r="H3813">
        <v>742330.52559999994</v>
      </c>
    </row>
    <row r="3814" spans="1:8" hidden="1" x14ac:dyDescent="0.3">
      <c r="A3814" s="6" t="s">
        <v>567</v>
      </c>
      <c r="B3814" s="6" t="s">
        <v>4606</v>
      </c>
      <c r="C3814" s="6">
        <v>7</v>
      </c>
      <c r="D3814" t="str">
        <f t="shared" si="59"/>
        <v>Kayan 3 New Cairo Capital City7</v>
      </c>
      <c r="E3814">
        <v>30167296.25</v>
      </c>
      <c r="F3814">
        <v>9223514</v>
      </c>
      <c r="G3814">
        <v>18002052</v>
      </c>
      <c r="H3814">
        <v>27225566</v>
      </c>
    </row>
    <row r="3815" spans="1:8" hidden="1" x14ac:dyDescent="0.3">
      <c r="A3815" s="6" t="s">
        <v>1185</v>
      </c>
      <c r="B3815" s="6" t="s">
        <v>4607</v>
      </c>
      <c r="D3815" t="str">
        <f t="shared" si="59"/>
        <v>Nuweibaa (Swro)</v>
      </c>
      <c r="E3815">
        <v>308452.2</v>
      </c>
      <c r="F3815">
        <v>246761.76</v>
      </c>
      <c r="G3815">
        <v>61690.44</v>
      </c>
      <c r="H3815">
        <v>308452.2</v>
      </c>
    </row>
    <row r="3816" spans="1:8" hidden="1" x14ac:dyDescent="0.3">
      <c r="A3816" s="6" t="s">
        <v>1185</v>
      </c>
      <c r="B3816" s="6" t="s">
        <v>4608</v>
      </c>
      <c r="D3816" t="str">
        <f t="shared" si="59"/>
        <v>Nuweibaa (Swro)</v>
      </c>
      <c r="E3816">
        <v>489160.25</v>
      </c>
      <c r="F3816">
        <v>391328.2</v>
      </c>
      <c r="G3816">
        <v>97832.05</v>
      </c>
      <c r="H3816">
        <v>489160.25</v>
      </c>
    </row>
    <row r="3817" spans="1:8" hidden="1" x14ac:dyDescent="0.3">
      <c r="A3817" s="6" t="s">
        <v>1320</v>
      </c>
      <c r="B3817" s="6" t="s">
        <v>4609</v>
      </c>
      <c r="C3817" s="6">
        <v>9</v>
      </c>
      <c r="D3817" t="str">
        <f t="shared" si="59"/>
        <v>Oasis Buildings- New Capital9</v>
      </c>
      <c r="E3817">
        <v>1607046.5600000003</v>
      </c>
      <c r="F3817">
        <v>1338245.83</v>
      </c>
      <c r="G3817">
        <v>0</v>
      </c>
      <c r="H3817">
        <v>1338245.83</v>
      </c>
    </row>
    <row r="3818" spans="1:8" hidden="1" x14ac:dyDescent="0.3">
      <c r="A3818" s="6" t="s">
        <v>1320</v>
      </c>
      <c r="B3818" s="6" t="s">
        <v>4610</v>
      </c>
      <c r="C3818" s="6">
        <v>13</v>
      </c>
      <c r="D3818" t="str">
        <f t="shared" si="59"/>
        <v>Oasis Buildings- New Capital13</v>
      </c>
      <c r="E3818">
        <v>1082880</v>
      </c>
      <c r="F3818">
        <v>805095.09</v>
      </c>
      <c r="G3818">
        <v>0</v>
      </c>
      <c r="H3818">
        <v>805095.09</v>
      </c>
    </row>
    <row r="3819" spans="1:8" hidden="1" x14ac:dyDescent="0.3">
      <c r="A3819" s="6" t="s">
        <v>1320</v>
      </c>
      <c r="B3819" s="6" t="s">
        <v>4611</v>
      </c>
      <c r="C3819" s="6">
        <v>4</v>
      </c>
      <c r="D3819" t="str">
        <f t="shared" si="59"/>
        <v>Oasis Buildings- New Capital4</v>
      </c>
      <c r="E3819">
        <v>103400</v>
      </c>
      <c r="F3819">
        <v>98374.2</v>
      </c>
      <c r="G3819">
        <v>0</v>
      </c>
      <c r="H3819">
        <v>98374.2</v>
      </c>
    </row>
    <row r="3820" spans="1:8" hidden="1" x14ac:dyDescent="0.3">
      <c r="A3820" s="6" t="s">
        <v>1122</v>
      </c>
      <c r="B3820" s="6" t="s">
        <v>4612</v>
      </c>
      <c r="C3820" s="6">
        <v>7</v>
      </c>
      <c r="D3820" t="str">
        <f t="shared" si="59"/>
        <v>El Katameya Mall7</v>
      </c>
      <c r="E3820">
        <v>135800</v>
      </c>
      <c r="F3820">
        <v>114954.7</v>
      </c>
      <c r="G3820">
        <v>0</v>
      </c>
      <c r="H3820">
        <v>114954.7</v>
      </c>
    </row>
    <row r="3821" spans="1:8" hidden="1" x14ac:dyDescent="0.3">
      <c r="A3821" s="6" t="s">
        <v>3136</v>
      </c>
      <c r="B3821" s="6" t="s">
        <v>3126</v>
      </c>
      <c r="D3821" t="str">
        <f t="shared" si="59"/>
        <v>Beni Suef Add-on Sales</v>
      </c>
      <c r="E3821">
        <v>7500.2</v>
      </c>
      <c r="F3821">
        <v>8475.2279999999992</v>
      </c>
      <c r="G3821">
        <v>0</v>
      </c>
      <c r="H3821">
        <v>8475.2279999999992</v>
      </c>
    </row>
    <row r="3822" spans="1:8" hidden="1" x14ac:dyDescent="0.3">
      <c r="A3822" s="6" t="s">
        <v>1196</v>
      </c>
      <c r="B3822" s="6" t="s">
        <v>4613</v>
      </c>
      <c r="C3822" s="6">
        <v>1</v>
      </c>
      <c r="D3822" t="str">
        <f t="shared" si="59"/>
        <v>ORA Zed Park LOCK&amp;LOAD1</v>
      </c>
      <c r="E3822">
        <v>573141.24</v>
      </c>
      <c r="F3822">
        <v>505797.14199999999</v>
      </c>
      <c r="G3822">
        <v>0</v>
      </c>
      <c r="H3822">
        <v>505797.14199999999</v>
      </c>
    </row>
    <row r="3823" spans="1:8" hidden="1" x14ac:dyDescent="0.3">
      <c r="A3823" s="6" t="s">
        <v>847</v>
      </c>
      <c r="B3823" s="6" t="s">
        <v>4614</v>
      </c>
      <c r="D3823" t="str">
        <f t="shared" si="59"/>
        <v>AWEER POWER STATION 'H' Phase</v>
      </c>
      <c r="E3823">
        <v>4152520.61</v>
      </c>
      <c r="F3823">
        <v>3644990.31</v>
      </c>
      <c r="G3823">
        <v>461391.18</v>
      </c>
      <c r="H3823">
        <v>4106381.49</v>
      </c>
    </row>
    <row r="3824" spans="1:8" hidden="1" x14ac:dyDescent="0.3">
      <c r="A3824" s="6" t="s">
        <v>1000</v>
      </c>
      <c r="B3824" s="6" t="s">
        <v>2571</v>
      </c>
      <c r="D3824" t="str">
        <f t="shared" si="59"/>
        <v>4 SS - Technical Service</v>
      </c>
      <c r="E3824">
        <v>98778.12</v>
      </c>
      <c r="F3824">
        <v>98778.12</v>
      </c>
      <c r="G3824">
        <v>0</v>
      </c>
      <c r="H3824">
        <v>98778.12</v>
      </c>
    </row>
    <row r="3825" spans="1:8" hidden="1" x14ac:dyDescent="0.3">
      <c r="A3825" s="6" t="s">
        <v>746</v>
      </c>
      <c r="B3825" s="6" t="s">
        <v>4615</v>
      </c>
      <c r="D3825" t="str">
        <f t="shared" si="59"/>
        <v>SHAT Al ARAB 400/132kV SS</v>
      </c>
      <c r="E3825">
        <v>1096738.5</v>
      </c>
      <c r="F3825">
        <v>1096738.5</v>
      </c>
      <c r="G3825">
        <v>0</v>
      </c>
      <c r="H3825">
        <v>1096738.5</v>
      </c>
    </row>
    <row r="3826" spans="1:8" hidden="1" x14ac:dyDescent="0.3">
      <c r="A3826" s="6" t="s">
        <v>722</v>
      </c>
      <c r="B3826" s="6" t="s">
        <v>4616</v>
      </c>
      <c r="C3826" s="6">
        <v>40</v>
      </c>
      <c r="D3826" t="str">
        <f t="shared" si="59"/>
        <v>Marsa Matrouh 500KV40</v>
      </c>
      <c r="E3826">
        <v>5469207.46</v>
      </c>
      <c r="F3826">
        <v>4777357.59</v>
      </c>
      <c r="G3826">
        <v>574266.78</v>
      </c>
      <c r="H3826">
        <v>5351624.37</v>
      </c>
    </row>
    <row r="3827" spans="1:8" hidden="1" x14ac:dyDescent="0.3">
      <c r="A3827" s="6" t="s">
        <v>722</v>
      </c>
      <c r="B3827" s="6" t="s">
        <v>4617</v>
      </c>
      <c r="C3827" s="6">
        <v>41</v>
      </c>
      <c r="D3827" t="str">
        <f t="shared" si="59"/>
        <v>Marsa Matrouh 500KV41</v>
      </c>
      <c r="E3827">
        <v>10215165.34</v>
      </c>
      <c r="F3827">
        <v>7314062.8800000008</v>
      </c>
      <c r="G3827">
        <v>1072592.3600000001</v>
      </c>
      <c r="H3827">
        <v>8386655.2399999993</v>
      </c>
    </row>
    <row r="3828" spans="1:8" hidden="1" x14ac:dyDescent="0.3">
      <c r="A3828" s="6" t="s">
        <v>722</v>
      </c>
      <c r="B3828" s="6" t="s">
        <v>4618</v>
      </c>
      <c r="C3828" s="6">
        <v>43</v>
      </c>
      <c r="D3828" t="str">
        <f t="shared" si="59"/>
        <v>Marsa Matrouh 500KV43</v>
      </c>
      <c r="E3828">
        <v>23264035.620000001</v>
      </c>
      <c r="F3828">
        <v>16657052.82</v>
      </c>
      <c r="G3828">
        <v>2442723.7400000002</v>
      </c>
      <c r="H3828">
        <v>19099776.559999999</v>
      </c>
    </row>
    <row r="3829" spans="1:8" hidden="1" x14ac:dyDescent="0.3">
      <c r="A3829" s="6" t="s">
        <v>971</v>
      </c>
      <c r="B3829" s="6" t="s">
        <v>4619</v>
      </c>
      <c r="C3829" s="6">
        <v>20</v>
      </c>
      <c r="D3829" t="str">
        <f t="shared" si="59"/>
        <v>Benban 500 K.V / 100 K.M20</v>
      </c>
      <c r="E3829">
        <v>1542525.84</v>
      </c>
      <c r="F3829">
        <v>1188693.31</v>
      </c>
      <c r="G3829">
        <v>161965.21</v>
      </c>
      <c r="H3829">
        <v>1350658.52</v>
      </c>
    </row>
    <row r="3830" spans="1:8" hidden="1" x14ac:dyDescent="0.3">
      <c r="A3830" s="6" t="s">
        <v>420</v>
      </c>
      <c r="B3830" s="6" t="s">
        <v>4620</v>
      </c>
      <c r="C3830" s="6">
        <v>7</v>
      </c>
      <c r="D3830" t="str">
        <f t="shared" si="59"/>
        <v>EDNC Retail &amp; Offices Civil7</v>
      </c>
      <c r="E3830">
        <v>46252048.049999997</v>
      </c>
      <c r="F3830">
        <v>38197130.9705</v>
      </c>
      <c r="G3830">
        <v>11112412.039999999</v>
      </c>
      <c r="H3830">
        <v>49309543.010499999</v>
      </c>
    </row>
    <row r="3831" spans="1:8" hidden="1" x14ac:dyDescent="0.3">
      <c r="A3831" s="6" t="s">
        <v>8</v>
      </c>
      <c r="B3831" s="6" t="s">
        <v>4621</v>
      </c>
      <c r="C3831" s="6">
        <v>1</v>
      </c>
      <c r="D3831" t="str">
        <f t="shared" si="59"/>
        <v>Sodic Club House1</v>
      </c>
      <c r="E3831">
        <v>463906.48</v>
      </c>
      <c r="F3831">
        <v>13881.354000000001</v>
      </c>
      <c r="G3831">
        <v>0</v>
      </c>
      <c r="H3831">
        <v>13881.353999999999</v>
      </c>
    </row>
    <row r="3832" spans="1:8" hidden="1" x14ac:dyDescent="0.3">
      <c r="A3832" s="6" t="s">
        <v>754</v>
      </c>
      <c r="B3832" s="6" t="s">
        <v>4622</v>
      </c>
      <c r="C3832" s="6">
        <v>4</v>
      </c>
      <c r="D3832" t="str">
        <f t="shared" si="59"/>
        <v>Ministries Buildings4</v>
      </c>
      <c r="E3832">
        <v>34298619.700000003</v>
      </c>
      <c r="F3832">
        <v>21929379.984999999</v>
      </c>
      <c r="G3832">
        <v>7309793.9550000001</v>
      </c>
      <c r="H3832">
        <v>29239173.940000001</v>
      </c>
    </row>
    <row r="3833" spans="1:8" hidden="1" x14ac:dyDescent="0.3">
      <c r="A3833" s="6" t="s">
        <v>1074</v>
      </c>
      <c r="B3833" s="6" t="s">
        <v>4623</v>
      </c>
      <c r="D3833" t="str">
        <f t="shared" si="59"/>
        <v>Fish Market</v>
      </c>
      <c r="E3833">
        <v>4026352.38</v>
      </c>
      <c r="F3833">
        <v>2008212.379</v>
      </c>
      <c r="G3833">
        <v>1715149</v>
      </c>
      <c r="H3833">
        <v>3723361.3790000002</v>
      </c>
    </row>
    <row r="3834" spans="1:8" hidden="1" x14ac:dyDescent="0.3">
      <c r="A3834" s="6" t="s">
        <v>754</v>
      </c>
      <c r="B3834" s="6" t="s">
        <v>4624</v>
      </c>
      <c r="C3834" s="6">
        <v>5</v>
      </c>
      <c r="D3834" t="str">
        <f t="shared" si="59"/>
        <v>Ministries Buildings5</v>
      </c>
      <c r="E3834">
        <v>22857093.649999999</v>
      </c>
      <c r="F3834">
        <v>14328225</v>
      </c>
      <c r="G3834">
        <v>5157030.5999999996</v>
      </c>
      <c r="H3834">
        <v>19485255.600000001</v>
      </c>
    </row>
    <row r="3835" spans="1:8" hidden="1" x14ac:dyDescent="0.3">
      <c r="A3835" s="6" t="s">
        <v>1045</v>
      </c>
      <c r="B3835" s="6" t="s">
        <v>3628</v>
      </c>
      <c r="D3835" t="str">
        <f t="shared" si="59"/>
        <v>Elco Steel 220/33 KV SS</v>
      </c>
      <c r="E3835">
        <v>173928.97</v>
      </c>
      <c r="F3835">
        <v>365250.84</v>
      </c>
      <c r="G3835">
        <v>0</v>
      </c>
      <c r="H3835">
        <v>182625.42</v>
      </c>
    </row>
    <row r="3836" spans="1:8" hidden="1" x14ac:dyDescent="0.3">
      <c r="A3836" s="6" t="s">
        <v>705</v>
      </c>
      <c r="B3836" s="6" t="s">
        <v>1662</v>
      </c>
      <c r="D3836" t="str">
        <f t="shared" si="59"/>
        <v>Assuit PP  (CP-118)</v>
      </c>
      <c r="E3836">
        <v>1818894.09</v>
      </c>
      <c r="F3836">
        <v>1623362.97</v>
      </c>
      <c r="G3836">
        <v>286475.82</v>
      </c>
      <c r="H3836">
        <v>1909838.79</v>
      </c>
    </row>
    <row r="3837" spans="1:8" hidden="1" x14ac:dyDescent="0.3">
      <c r="A3837" s="6" t="s">
        <v>1045</v>
      </c>
      <c r="B3837" s="6" t="s">
        <v>4625</v>
      </c>
      <c r="D3837" t="str">
        <f t="shared" si="59"/>
        <v>Elco Steel 220/33 KV SS</v>
      </c>
      <c r="E3837">
        <v>2652793.71</v>
      </c>
      <c r="F3837">
        <v>2785433.4</v>
      </c>
      <c r="G3837">
        <v>0</v>
      </c>
      <c r="H3837">
        <v>2785433.4</v>
      </c>
    </row>
    <row r="3838" spans="1:8" hidden="1" x14ac:dyDescent="0.3">
      <c r="A3838" s="6" t="s">
        <v>1045</v>
      </c>
      <c r="B3838" s="6" t="s">
        <v>1891</v>
      </c>
      <c r="D3838" t="str">
        <f t="shared" si="59"/>
        <v>Elco Steel 220/33 KV SS</v>
      </c>
      <c r="E3838">
        <v>24234.26</v>
      </c>
      <c r="F3838">
        <v>25445.97</v>
      </c>
      <c r="G3838">
        <v>0</v>
      </c>
      <c r="H3838">
        <v>25445.97</v>
      </c>
    </row>
    <row r="3839" spans="1:8" hidden="1" x14ac:dyDescent="0.3">
      <c r="A3839" s="6" t="s">
        <v>1045</v>
      </c>
      <c r="B3839" s="6" t="s">
        <v>4626</v>
      </c>
      <c r="D3839" t="str">
        <f t="shared" si="59"/>
        <v>Elco Steel 220/33 KV SS</v>
      </c>
      <c r="E3839">
        <v>657082</v>
      </c>
      <c r="F3839">
        <v>689936.1</v>
      </c>
      <c r="G3839">
        <v>0</v>
      </c>
      <c r="H3839">
        <v>689936.1</v>
      </c>
    </row>
    <row r="3840" spans="1:8" hidden="1" x14ac:dyDescent="0.3">
      <c r="A3840" s="6" t="s">
        <v>646</v>
      </c>
      <c r="B3840" s="6" t="s">
        <v>4627</v>
      </c>
      <c r="C3840" s="6">
        <v>23</v>
      </c>
      <c r="D3840" t="str">
        <f t="shared" si="59"/>
        <v>Akhmem Assiut23</v>
      </c>
      <c r="E3840">
        <v>762952.66</v>
      </c>
      <c r="F3840">
        <v>615405.3600000001</v>
      </c>
      <c r="G3840">
        <v>0</v>
      </c>
      <c r="H3840">
        <v>615405.36</v>
      </c>
    </row>
    <row r="3841" spans="1:8" hidden="1" x14ac:dyDescent="0.3">
      <c r="A3841" s="6" t="s">
        <v>1202</v>
      </c>
      <c r="B3841" s="6" t="s">
        <v>4628</v>
      </c>
      <c r="C3841" s="6">
        <v>8</v>
      </c>
      <c r="D3841" t="str">
        <f t="shared" si="59"/>
        <v>Toshka GIS 500 kV8</v>
      </c>
      <c r="E3841">
        <v>57678393.93</v>
      </c>
      <c r="F3841">
        <v>32847455.100000001</v>
      </c>
      <c r="G3841">
        <v>15140578.41</v>
      </c>
      <c r="H3841">
        <v>47988033.509999998</v>
      </c>
    </row>
    <row r="3842" spans="1:8" hidden="1" x14ac:dyDescent="0.3">
      <c r="A3842" s="6" t="s">
        <v>1202</v>
      </c>
      <c r="B3842" s="6" t="s">
        <v>4629</v>
      </c>
      <c r="C3842" s="6">
        <v>7</v>
      </c>
      <c r="D3842" t="str">
        <f t="shared" si="59"/>
        <v>Toshka GIS 500 kV7</v>
      </c>
      <c r="E3842">
        <v>89330611.480000004</v>
      </c>
      <c r="F3842">
        <v>56095136.219999999</v>
      </c>
      <c r="G3842">
        <v>23449285.510000002</v>
      </c>
      <c r="H3842">
        <v>79544421.730000004</v>
      </c>
    </row>
    <row r="3843" spans="1:8" hidden="1" x14ac:dyDescent="0.3">
      <c r="A3843" s="6" t="s">
        <v>1202</v>
      </c>
      <c r="B3843" s="6" t="s">
        <v>4630</v>
      </c>
      <c r="C3843" s="6">
        <v>4</v>
      </c>
      <c r="D3843" t="str">
        <f t="shared" ref="D3843:D3906" si="60">A3843&amp;C3843</f>
        <v>Toshka GIS 500 kV4</v>
      </c>
      <c r="E3843">
        <v>9162410.8599999994</v>
      </c>
      <c r="F3843">
        <v>4502990.71</v>
      </c>
      <c r="G3843">
        <v>2405132.85</v>
      </c>
      <c r="H3843">
        <v>6908123.5599999996</v>
      </c>
    </row>
    <row r="3844" spans="1:8" hidden="1" x14ac:dyDescent="0.3">
      <c r="A3844" s="6" t="s">
        <v>1100</v>
      </c>
      <c r="B3844" s="6" t="s">
        <v>920</v>
      </c>
      <c r="D3844" t="str">
        <f t="shared" si="60"/>
        <v>Safir bridge</v>
      </c>
      <c r="E3844">
        <v>642300</v>
      </c>
      <c r="F3844">
        <v>0</v>
      </c>
      <c r="G3844">
        <v>0</v>
      </c>
      <c r="H3844">
        <v>635877</v>
      </c>
    </row>
    <row r="3845" spans="1:8" hidden="1" x14ac:dyDescent="0.3">
      <c r="A3845" s="6" t="s">
        <v>532</v>
      </c>
      <c r="B3845" s="6" t="s">
        <v>4631</v>
      </c>
      <c r="D3845" t="str">
        <f t="shared" si="60"/>
        <v>Al Mostathmreen GIS Substation</v>
      </c>
      <c r="E3845">
        <v>2000000</v>
      </c>
      <c r="F3845">
        <v>2000000</v>
      </c>
      <c r="G3845">
        <v>0</v>
      </c>
      <c r="H3845">
        <v>2000000</v>
      </c>
    </row>
    <row r="3846" spans="1:8" hidden="1" x14ac:dyDescent="0.3">
      <c r="A3846" s="6" t="s">
        <v>722</v>
      </c>
      <c r="B3846" s="6" t="s">
        <v>4632</v>
      </c>
      <c r="C3846" s="6">
        <v>20</v>
      </c>
      <c r="D3846" t="str">
        <f t="shared" si="60"/>
        <v>Marsa Matrouh 500KV20</v>
      </c>
      <c r="E3846">
        <v>497761.90000000008</v>
      </c>
      <c r="F3846">
        <v>432327.80000000005</v>
      </c>
      <c r="G3846">
        <v>52265</v>
      </c>
      <c r="H3846">
        <v>484592.8</v>
      </c>
    </row>
    <row r="3847" spans="1:8" hidden="1" x14ac:dyDescent="0.3">
      <c r="A3847" s="6" t="s">
        <v>1163</v>
      </c>
      <c r="B3847" s="6" t="s">
        <v>4633</v>
      </c>
      <c r="C3847" s="6">
        <v>18</v>
      </c>
      <c r="D3847" t="str">
        <f t="shared" si="60"/>
        <v>Benban 3/ Toshka 2 LOT 418</v>
      </c>
      <c r="E3847">
        <v>17240856.77</v>
      </c>
      <c r="F3847">
        <v>13568145.270000001</v>
      </c>
      <c r="G3847">
        <v>1810289.96</v>
      </c>
      <c r="H3847">
        <v>15378435.23</v>
      </c>
    </row>
    <row r="3848" spans="1:8" hidden="1" x14ac:dyDescent="0.3">
      <c r="A3848" s="6" t="s">
        <v>1163</v>
      </c>
      <c r="B3848" s="6" t="s">
        <v>4634</v>
      </c>
      <c r="C3848" s="6">
        <v>4</v>
      </c>
      <c r="D3848" t="str">
        <f t="shared" si="60"/>
        <v>Benban 3/ Toshka 2 LOT 44</v>
      </c>
      <c r="E3848">
        <v>3108120.7</v>
      </c>
      <c r="F3848">
        <v>2396365.15</v>
      </c>
      <c r="G3848">
        <v>326352.67</v>
      </c>
      <c r="H3848">
        <v>2722717.82</v>
      </c>
    </row>
    <row r="3849" spans="1:8" hidden="1" x14ac:dyDescent="0.3">
      <c r="A3849" s="6" t="s">
        <v>1163</v>
      </c>
      <c r="B3849" s="6" t="s">
        <v>4635</v>
      </c>
      <c r="C3849" s="6">
        <v>7</v>
      </c>
      <c r="D3849" t="str">
        <f t="shared" si="60"/>
        <v>Benban 3/ Toshka 2 LOT 47</v>
      </c>
      <c r="E3849">
        <v>16280991.51</v>
      </c>
      <c r="F3849">
        <v>10843143.199999999</v>
      </c>
      <c r="G3849">
        <v>1709504.11</v>
      </c>
      <c r="H3849">
        <v>12552647.310000001</v>
      </c>
    </row>
    <row r="3850" spans="1:8" hidden="1" x14ac:dyDescent="0.3">
      <c r="A3850" s="6" t="s">
        <v>1163</v>
      </c>
      <c r="B3850" s="6" t="s">
        <v>4636</v>
      </c>
      <c r="D3850" t="str">
        <f t="shared" si="60"/>
        <v>Benban 3/ Toshka 2 LOT 4</v>
      </c>
      <c r="E3850">
        <v>821146.29</v>
      </c>
      <c r="F3850">
        <v>787059.18</v>
      </c>
      <c r="G3850">
        <v>34087.11</v>
      </c>
      <c r="H3850">
        <v>821146.29</v>
      </c>
    </row>
    <row r="3851" spans="1:8" hidden="1" x14ac:dyDescent="0.3">
      <c r="A3851" s="6" t="s">
        <v>1163</v>
      </c>
      <c r="B3851" s="6" t="s">
        <v>4637</v>
      </c>
      <c r="C3851" s="6">
        <v>1</v>
      </c>
      <c r="D3851" t="str">
        <f t="shared" si="60"/>
        <v>Benban 3/ Toshka 2 LOT 41</v>
      </c>
      <c r="E3851">
        <v>193691.41</v>
      </c>
      <c r="F3851">
        <v>162700.78</v>
      </c>
      <c r="G3851">
        <v>20337.599999999999</v>
      </c>
      <c r="H3851">
        <v>183038.38</v>
      </c>
    </row>
    <row r="3852" spans="1:8" hidden="1" x14ac:dyDescent="0.3">
      <c r="A3852" s="6" t="s">
        <v>300</v>
      </c>
      <c r="B3852" s="6" t="s">
        <v>4638</v>
      </c>
      <c r="C3852" s="6">
        <v>23</v>
      </c>
      <c r="D3852" t="str">
        <f t="shared" si="60"/>
        <v>CFC Podium 223</v>
      </c>
      <c r="E3852">
        <v>19569971.41</v>
      </c>
      <c r="F3852">
        <v>15440458.920499999</v>
      </c>
      <c r="G3852">
        <v>1462273.54</v>
      </c>
      <c r="H3852">
        <v>16902732.460499998</v>
      </c>
    </row>
    <row r="3853" spans="1:8" hidden="1" x14ac:dyDescent="0.3">
      <c r="A3853" s="6" t="s">
        <v>705</v>
      </c>
      <c r="B3853" s="6" t="s">
        <v>4639</v>
      </c>
      <c r="D3853" t="str">
        <f t="shared" si="60"/>
        <v>Assuit PP  (CP-118)</v>
      </c>
      <c r="E3853">
        <v>2960039.95</v>
      </c>
      <c r="F3853">
        <v>2612235.2599999998</v>
      </c>
      <c r="G3853">
        <v>466206.29</v>
      </c>
      <c r="H3853">
        <v>3078441.55</v>
      </c>
    </row>
    <row r="3854" spans="1:8" hidden="1" x14ac:dyDescent="0.3">
      <c r="A3854" s="6" t="s">
        <v>9</v>
      </c>
      <c r="B3854" s="6" t="s">
        <v>4640</v>
      </c>
      <c r="C3854" s="6">
        <v>7</v>
      </c>
      <c r="D3854" t="str">
        <f t="shared" si="60"/>
        <v>Royal City7</v>
      </c>
      <c r="E3854">
        <v>11315586.82</v>
      </c>
      <c r="F3854">
        <v>8703262.8910000008</v>
      </c>
      <c r="G3854">
        <v>1686321.23</v>
      </c>
      <c r="H3854">
        <v>10389584.120999999</v>
      </c>
    </row>
    <row r="3855" spans="1:8" hidden="1" x14ac:dyDescent="0.3">
      <c r="A3855" s="6" t="s">
        <v>9</v>
      </c>
      <c r="B3855" s="6" t="s">
        <v>4641</v>
      </c>
      <c r="C3855" s="6">
        <v>25</v>
      </c>
      <c r="D3855" t="str">
        <f t="shared" si="60"/>
        <v>Royal City25</v>
      </c>
      <c r="E3855">
        <v>17584623.170000002</v>
      </c>
      <c r="F3855">
        <v>9972683.9684999995</v>
      </c>
      <c r="G3855">
        <v>5048068.09</v>
      </c>
      <c r="H3855">
        <v>15020752.058499999</v>
      </c>
    </row>
    <row r="3856" spans="1:8" hidden="1" x14ac:dyDescent="0.3">
      <c r="A3856" s="6" t="s">
        <v>516</v>
      </c>
      <c r="B3856" s="6" t="s">
        <v>4642</v>
      </c>
      <c r="C3856" s="6">
        <v>21</v>
      </c>
      <c r="D3856" t="str">
        <f t="shared" si="60"/>
        <v>Ismailiya East Substation21</v>
      </c>
      <c r="E3856">
        <v>1368194</v>
      </c>
      <c r="F3856">
        <v>1012463.56</v>
      </c>
      <c r="G3856">
        <v>205229.1</v>
      </c>
      <c r="H3856">
        <v>1217692.6599999999</v>
      </c>
    </row>
    <row r="3857" spans="1:8" hidden="1" x14ac:dyDescent="0.3">
      <c r="A3857" s="6" t="s">
        <v>1247</v>
      </c>
      <c r="B3857" s="6" t="s">
        <v>4643</v>
      </c>
      <c r="D3857" t="str">
        <f t="shared" si="60"/>
        <v>SHATRA 400/132kV SS</v>
      </c>
      <c r="E3857">
        <v>762454.65</v>
      </c>
      <c r="F3857">
        <v>762454.65</v>
      </c>
      <c r="G3857">
        <v>0</v>
      </c>
      <c r="H3857">
        <v>762454.65</v>
      </c>
    </row>
    <row r="3858" spans="1:8" hidden="1" x14ac:dyDescent="0.3">
      <c r="A3858" s="6" t="s">
        <v>516</v>
      </c>
      <c r="B3858" s="6" t="s">
        <v>4644</v>
      </c>
      <c r="C3858" s="6">
        <v>3</v>
      </c>
      <c r="D3858" t="str">
        <f t="shared" si="60"/>
        <v>Ismailiya East Substation3</v>
      </c>
      <c r="E3858">
        <v>2044384.61</v>
      </c>
      <c r="F3858">
        <v>1664874.01</v>
      </c>
      <c r="G3858">
        <v>164850.22</v>
      </c>
      <c r="H3858">
        <v>1829724.2299999997</v>
      </c>
    </row>
    <row r="3859" spans="1:8" hidden="1" x14ac:dyDescent="0.3">
      <c r="A3859" s="6" t="s">
        <v>895</v>
      </c>
      <c r="B3859" s="6" t="s">
        <v>4645</v>
      </c>
      <c r="D3859" t="str">
        <f t="shared" si="60"/>
        <v>Manshiet Nasser Substation</v>
      </c>
      <c r="E3859">
        <v>702446.4</v>
      </c>
      <c r="F3859">
        <v>256448.7</v>
      </c>
      <c r="G3859">
        <v>0</v>
      </c>
      <c r="H3859">
        <v>256448.7</v>
      </c>
    </row>
    <row r="3860" spans="1:8" hidden="1" x14ac:dyDescent="0.3">
      <c r="A3860" s="6" t="s">
        <v>311</v>
      </c>
      <c r="B3860" s="6" t="s">
        <v>4646</v>
      </c>
      <c r="C3860" s="6">
        <v>11</v>
      </c>
      <c r="D3860" t="str">
        <f t="shared" si="60"/>
        <v>DPW Onshore Port &amp; Terminal11</v>
      </c>
      <c r="E3860">
        <v>102020049.91</v>
      </c>
      <c r="F3860">
        <v>75494532.329999998</v>
      </c>
      <c r="G3860">
        <v>15303007.49</v>
      </c>
      <c r="H3860">
        <v>90797539.819999993</v>
      </c>
    </row>
    <row r="3861" spans="1:8" hidden="1" x14ac:dyDescent="0.3">
      <c r="A3861" s="6" t="s">
        <v>651</v>
      </c>
      <c r="B3861" s="6" t="s">
        <v>4647</v>
      </c>
      <c r="C3861" s="6">
        <v>49</v>
      </c>
      <c r="D3861" t="str">
        <f t="shared" si="60"/>
        <v>Akhmem - Qena49</v>
      </c>
      <c r="E3861">
        <v>68054750.299999997</v>
      </c>
      <c r="F3861">
        <v>48967466.829999998</v>
      </c>
      <c r="G3861">
        <v>8197931.1399999997</v>
      </c>
      <c r="H3861">
        <v>57165397.969999999</v>
      </c>
    </row>
    <row r="3862" spans="1:8" hidden="1" x14ac:dyDescent="0.3">
      <c r="A3862" s="6" t="s">
        <v>847</v>
      </c>
      <c r="B3862" s="6" t="s">
        <v>4648</v>
      </c>
      <c r="D3862" t="str">
        <f t="shared" si="60"/>
        <v>AWEER POWER STATION 'H' Phase</v>
      </c>
      <c r="E3862">
        <v>1277698.6499999999</v>
      </c>
      <c r="F3862">
        <v>1121535.4724999999</v>
      </c>
      <c r="G3862">
        <v>141966.51999999999</v>
      </c>
      <c r="H3862">
        <v>1263501.9924999999</v>
      </c>
    </row>
    <row r="3863" spans="1:8" hidden="1" x14ac:dyDescent="0.3">
      <c r="A3863" s="6" t="s">
        <v>980</v>
      </c>
      <c r="B3863" s="6" t="s">
        <v>4649</v>
      </c>
      <c r="C3863" s="6">
        <v>6</v>
      </c>
      <c r="D3863" t="str">
        <f t="shared" si="60"/>
        <v>Canal Sugar OHTL6</v>
      </c>
      <c r="E3863">
        <v>7441226.8399999999</v>
      </c>
      <c r="F3863">
        <v>5878569.2000000002</v>
      </c>
      <c r="G3863">
        <v>1116184.03</v>
      </c>
      <c r="H3863">
        <v>6994753.2300000004</v>
      </c>
    </row>
    <row r="3864" spans="1:8" hidden="1" x14ac:dyDescent="0.3">
      <c r="A3864" s="6" t="s">
        <v>348</v>
      </c>
      <c r="B3864" s="6" t="s">
        <v>4650</v>
      </c>
      <c r="C3864" s="6">
        <v>14</v>
      </c>
      <c r="D3864" t="str">
        <f t="shared" si="60"/>
        <v>Lekela 250MW Wind Farm14</v>
      </c>
      <c r="E3864">
        <v>18187988.27</v>
      </c>
      <c r="F3864">
        <v>12931636.6285</v>
      </c>
      <c r="G3864">
        <v>6018471.2549999999</v>
      </c>
      <c r="H3864">
        <v>18950107.883499999</v>
      </c>
    </row>
    <row r="3865" spans="1:8" hidden="1" x14ac:dyDescent="0.3">
      <c r="A3865" s="6" t="s">
        <v>348</v>
      </c>
      <c r="B3865" s="6" t="s">
        <v>4651</v>
      </c>
      <c r="C3865" s="6">
        <v>9</v>
      </c>
      <c r="D3865" t="str">
        <f t="shared" si="60"/>
        <v>Lekela 250MW Wind Farm9</v>
      </c>
      <c r="E3865">
        <v>21219483.489999998</v>
      </c>
      <c r="F3865">
        <v>18594958.194499999</v>
      </c>
      <c r="G3865">
        <v>3509999.5</v>
      </c>
      <c r="H3865">
        <v>22104957.694499999</v>
      </c>
    </row>
    <row r="3866" spans="1:8" hidden="1" x14ac:dyDescent="0.3">
      <c r="A3866" s="6" t="s">
        <v>348</v>
      </c>
      <c r="B3866" s="6" t="s">
        <v>4652</v>
      </c>
      <c r="C3866" s="6">
        <v>7</v>
      </c>
      <c r="D3866" t="str">
        <f t="shared" si="60"/>
        <v>Lekela 250MW Wind Farm7</v>
      </c>
      <c r="E3866">
        <v>17619865.649999999</v>
      </c>
      <c r="F3866">
        <v>15073158.3375</v>
      </c>
      <c r="G3866">
        <v>3264476.7549999999</v>
      </c>
      <c r="H3866">
        <v>18337635.092500001</v>
      </c>
    </row>
    <row r="3867" spans="1:8" hidden="1" x14ac:dyDescent="0.3">
      <c r="A3867" s="6" t="s">
        <v>1202</v>
      </c>
      <c r="B3867" s="6" t="s">
        <v>4653</v>
      </c>
      <c r="C3867" s="6">
        <v>20</v>
      </c>
      <c r="D3867" t="str">
        <f t="shared" si="60"/>
        <v>Toshka GIS 500 kV20</v>
      </c>
      <c r="E3867">
        <v>8473.33</v>
      </c>
      <c r="F3867">
        <v>4533.3500000000004</v>
      </c>
      <c r="G3867">
        <v>2224.25</v>
      </c>
      <c r="H3867">
        <v>6757.6</v>
      </c>
    </row>
    <row r="3868" spans="1:8" hidden="1" x14ac:dyDescent="0.3">
      <c r="A3868" s="6" t="s">
        <v>1202</v>
      </c>
      <c r="B3868" s="6" t="s">
        <v>4654</v>
      </c>
      <c r="C3868" s="6">
        <v>14</v>
      </c>
      <c r="D3868" t="str">
        <f t="shared" si="60"/>
        <v>Toshka GIS 500 kV14</v>
      </c>
      <c r="E3868">
        <v>14498.29</v>
      </c>
      <c r="F3868">
        <v>7962.76</v>
      </c>
      <c r="G3868">
        <v>3805.8</v>
      </c>
      <c r="H3868">
        <v>11768.56</v>
      </c>
    </row>
    <row r="3869" spans="1:8" hidden="1" x14ac:dyDescent="0.3">
      <c r="A3869" s="6" t="s">
        <v>1202</v>
      </c>
      <c r="B3869" s="6" t="s">
        <v>4655</v>
      </c>
      <c r="C3869" s="6">
        <v>13</v>
      </c>
      <c r="D3869" t="str">
        <f t="shared" si="60"/>
        <v>Toshka GIS 500 kV13</v>
      </c>
      <c r="E3869">
        <v>14498.29</v>
      </c>
      <c r="F3869">
        <v>7962.76</v>
      </c>
      <c r="G3869">
        <v>3805.8</v>
      </c>
      <c r="H3869">
        <v>11768.56</v>
      </c>
    </row>
    <row r="3870" spans="1:8" hidden="1" x14ac:dyDescent="0.3">
      <c r="A3870" s="6" t="s">
        <v>393</v>
      </c>
      <c r="B3870" s="6" t="s">
        <v>4656</v>
      </c>
      <c r="C3870" s="6">
        <v>3</v>
      </c>
      <c r="D3870" t="str">
        <f t="shared" si="60"/>
        <v>EMAAR-Pkg#162/163- Marassi3</v>
      </c>
      <c r="E3870">
        <v>6446622.3399999999</v>
      </c>
      <c r="F3870">
        <v>5119599.3269999996</v>
      </c>
      <c r="G3870">
        <v>655105.77</v>
      </c>
      <c r="H3870">
        <v>5774705.0970000001</v>
      </c>
    </row>
    <row r="3871" spans="1:8" hidden="1" x14ac:dyDescent="0.3">
      <c r="A3871" s="6" t="s">
        <v>3136</v>
      </c>
      <c r="B3871" s="6" t="s">
        <v>4657</v>
      </c>
      <c r="D3871" t="str">
        <f t="shared" si="60"/>
        <v>Beni Suef Add-on Sales</v>
      </c>
      <c r="E3871">
        <v>45000</v>
      </c>
      <c r="F3871">
        <v>50850</v>
      </c>
      <c r="G3871">
        <v>0</v>
      </c>
      <c r="H3871">
        <v>50850</v>
      </c>
    </row>
    <row r="3872" spans="1:8" hidden="1" x14ac:dyDescent="0.3">
      <c r="A3872" s="6" t="s">
        <v>339</v>
      </c>
      <c r="B3872" s="6" t="s">
        <v>4658</v>
      </c>
      <c r="C3872" s="6">
        <v>4</v>
      </c>
      <c r="D3872" t="str">
        <f t="shared" si="60"/>
        <v>IKEA Extension MoA4</v>
      </c>
      <c r="E3872">
        <v>12574283.57</v>
      </c>
      <c r="F3872">
        <v>8514192.7599999998</v>
      </c>
      <c r="G3872">
        <v>1013594.38</v>
      </c>
      <c r="H3872">
        <v>9527787.1400000006</v>
      </c>
    </row>
    <row r="3873" spans="1:8" hidden="1" x14ac:dyDescent="0.3">
      <c r="A3873" s="6" t="s">
        <v>746</v>
      </c>
      <c r="B3873" s="6" t="s">
        <v>4659</v>
      </c>
      <c r="D3873" t="str">
        <f t="shared" si="60"/>
        <v>SHAT Al ARAB 400/132kV SS</v>
      </c>
      <c r="E3873">
        <v>2354642.1800000002</v>
      </c>
      <c r="F3873">
        <v>2354642.1799999997</v>
      </c>
      <c r="G3873">
        <v>0</v>
      </c>
      <c r="H3873">
        <v>2354642.1800000002</v>
      </c>
    </row>
    <row r="3874" spans="1:8" hidden="1" x14ac:dyDescent="0.3">
      <c r="A3874" s="6" t="s">
        <v>847</v>
      </c>
      <c r="B3874" s="6" t="s">
        <v>4660</v>
      </c>
      <c r="C3874" s="6">
        <v>31</v>
      </c>
      <c r="D3874" t="str">
        <f t="shared" si="60"/>
        <v>AWEER POWER STATION 'H' Phase31</v>
      </c>
      <c r="E3874">
        <v>627024.39</v>
      </c>
      <c r="F3874">
        <v>572087.94999999995</v>
      </c>
      <c r="G3874">
        <v>0</v>
      </c>
      <c r="H3874">
        <v>572087.94999999995</v>
      </c>
    </row>
    <row r="3875" spans="1:8" hidden="1" x14ac:dyDescent="0.3">
      <c r="A3875" s="6" t="s">
        <v>3199</v>
      </c>
      <c r="B3875" s="6" t="s">
        <v>4661</v>
      </c>
      <c r="D3875" t="str">
        <f t="shared" si="60"/>
        <v>Dubai Port</v>
      </c>
      <c r="E3875">
        <v>41428.629999999997</v>
      </c>
      <c r="F3875">
        <v>36747.19</v>
      </c>
      <c r="G3875">
        <v>0</v>
      </c>
      <c r="H3875">
        <v>36747.19</v>
      </c>
    </row>
    <row r="3876" spans="1:8" hidden="1" x14ac:dyDescent="0.3">
      <c r="A3876" s="6" t="s">
        <v>3234</v>
      </c>
      <c r="B3876" s="6" t="s">
        <v>4662</v>
      </c>
      <c r="D3876" t="str">
        <f t="shared" si="60"/>
        <v>Ministry Building EPOXY</v>
      </c>
      <c r="E3876">
        <v>76145.16</v>
      </c>
      <c r="F3876">
        <v>71576.45</v>
      </c>
      <c r="G3876">
        <v>0</v>
      </c>
      <c r="H3876">
        <v>71576.45</v>
      </c>
    </row>
    <row r="3877" spans="1:8" hidden="1" x14ac:dyDescent="0.3">
      <c r="A3877" s="6" t="s">
        <v>3234</v>
      </c>
      <c r="B3877" s="6" t="s">
        <v>4663</v>
      </c>
      <c r="D3877" t="str">
        <f t="shared" si="60"/>
        <v>Ministry Building EPOXY</v>
      </c>
      <c r="E3877">
        <v>34960</v>
      </c>
      <c r="F3877">
        <v>32862.400000000001</v>
      </c>
      <c r="G3877">
        <v>0</v>
      </c>
      <c r="H3877">
        <v>32862.400000000001</v>
      </c>
    </row>
    <row r="3878" spans="1:8" hidden="1" x14ac:dyDescent="0.3">
      <c r="A3878" s="6" t="s">
        <v>4664</v>
      </c>
      <c r="B3878" s="6" t="s">
        <v>4665</v>
      </c>
      <c r="D3878" t="str">
        <f t="shared" si="60"/>
        <v>Al-Kayan</v>
      </c>
      <c r="E3878">
        <v>27716</v>
      </c>
      <c r="F3878">
        <v>26053.040000000001</v>
      </c>
      <c r="G3878">
        <v>0</v>
      </c>
      <c r="H3878">
        <v>26053.040000000001</v>
      </c>
    </row>
    <row r="3879" spans="1:8" hidden="1" x14ac:dyDescent="0.3">
      <c r="A3879" s="6" t="s">
        <v>1218</v>
      </c>
      <c r="B3879" s="6" t="s">
        <v>4666</v>
      </c>
      <c r="D3879" t="str">
        <f t="shared" si="60"/>
        <v>Multi Sport Hall</v>
      </c>
      <c r="E3879">
        <v>401155</v>
      </c>
      <c r="F3879">
        <v>356932.95</v>
      </c>
      <c r="G3879">
        <v>0</v>
      </c>
      <c r="H3879">
        <v>356932.95</v>
      </c>
    </row>
    <row r="3880" spans="1:8" hidden="1" x14ac:dyDescent="0.3">
      <c r="A3880" s="6" t="s">
        <v>1223</v>
      </c>
      <c r="B3880" s="6" t="s">
        <v>1022</v>
      </c>
      <c r="D3880" t="str">
        <f t="shared" si="60"/>
        <v>Ministries Building ROOF</v>
      </c>
      <c r="E3880">
        <v>138261.5</v>
      </c>
      <c r="F3880">
        <v>129965.8</v>
      </c>
      <c r="G3880">
        <v>0</v>
      </c>
      <c r="H3880">
        <v>129965.8</v>
      </c>
    </row>
    <row r="3881" spans="1:8" hidden="1" x14ac:dyDescent="0.3">
      <c r="A3881" s="6" t="s">
        <v>393</v>
      </c>
      <c r="B3881" s="6" t="s">
        <v>4667</v>
      </c>
      <c r="C3881" s="6">
        <v>21</v>
      </c>
      <c r="D3881" t="str">
        <f t="shared" si="60"/>
        <v>EMAAR-Pkg#162/163- Marassi21</v>
      </c>
      <c r="E3881">
        <v>5908870.8099999996</v>
      </c>
      <c r="F3881">
        <v>5666249.3105000006</v>
      </c>
      <c r="G3881">
        <v>742095.54</v>
      </c>
      <c r="H3881">
        <v>6408344.8504999997</v>
      </c>
    </row>
    <row r="3882" spans="1:8" hidden="1" x14ac:dyDescent="0.3">
      <c r="A3882" s="6" t="s">
        <v>1077</v>
      </c>
      <c r="B3882" s="6" t="s">
        <v>4668</v>
      </c>
      <c r="C3882" s="6">
        <v>1</v>
      </c>
      <c r="D3882" t="str">
        <f t="shared" si="60"/>
        <v>Marsa Alam/ Bernes LOT2 OHTL1</v>
      </c>
      <c r="E3882">
        <v>24729788.77</v>
      </c>
      <c r="F3882">
        <v>13790114.92</v>
      </c>
      <c r="G3882">
        <v>2679730.5</v>
      </c>
      <c r="H3882">
        <v>16469845.42</v>
      </c>
    </row>
    <row r="3883" spans="1:8" hidden="1" x14ac:dyDescent="0.3">
      <c r="A3883" s="6" t="s">
        <v>1000</v>
      </c>
      <c r="B3883" s="6" t="s">
        <v>4669</v>
      </c>
      <c r="D3883" t="str">
        <f t="shared" si="60"/>
        <v>4 SS - Technical Service</v>
      </c>
      <c r="E3883">
        <v>98778.12</v>
      </c>
      <c r="F3883">
        <v>98778.12</v>
      </c>
      <c r="G3883">
        <v>0</v>
      </c>
      <c r="H3883">
        <v>98778.12</v>
      </c>
    </row>
    <row r="3884" spans="1:8" hidden="1" x14ac:dyDescent="0.3">
      <c r="A3884" s="6" t="s">
        <v>743</v>
      </c>
      <c r="B3884" s="6" t="s">
        <v>4670</v>
      </c>
      <c r="D3884" t="str">
        <f t="shared" si="60"/>
        <v>MOTHANA 400/132kV SS</v>
      </c>
      <c r="E3884">
        <v>38529.769999999997</v>
      </c>
      <c r="F3884">
        <v>38529.769999999997</v>
      </c>
      <c r="G3884">
        <v>0</v>
      </c>
      <c r="H3884">
        <v>38529.769999999997</v>
      </c>
    </row>
    <row r="3885" spans="1:8" hidden="1" x14ac:dyDescent="0.3">
      <c r="A3885" s="6" t="s">
        <v>743</v>
      </c>
      <c r="B3885" s="6" t="s">
        <v>4671</v>
      </c>
      <c r="D3885" t="str">
        <f t="shared" si="60"/>
        <v>MOTHANA 400/132kV SS</v>
      </c>
      <c r="E3885">
        <v>46429.57</v>
      </c>
      <c r="F3885">
        <v>46429.57</v>
      </c>
      <c r="G3885">
        <v>0</v>
      </c>
      <c r="H3885">
        <v>46429.57</v>
      </c>
    </row>
    <row r="3886" spans="1:8" hidden="1" x14ac:dyDescent="0.3">
      <c r="A3886" s="6" t="s">
        <v>722</v>
      </c>
      <c r="B3886" s="6" t="s">
        <v>4672</v>
      </c>
      <c r="C3886" s="6">
        <v>69</v>
      </c>
      <c r="D3886" t="str">
        <f t="shared" si="60"/>
        <v>Marsa Matrouh 500KV69</v>
      </c>
      <c r="E3886">
        <v>8195904.7599999998</v>
      </c>
      <c r="F3886">
        <v>6728839.9500000002</v>
      </c>
      <c r="G3886">
        <v>0</v>
      </c>
      <c r="H3886">
        <v>6728839.9500000002</v>
      </c>
    </row>
    <row r="3887" spans="1:8" hidden="1" x14ac:dyDescent="0.3">
      <c r="A3887" s="6" t="s">
        <v>895</v>
      </c>
      <c r="B3887" s="6" t="s">
        <v>4673</v>
      </c>
      <c r="D3887" t="str">
        <f t="shared" si="60"/>
        <v>Manshiet Nasser Substation</v>
      </c>
      <c r="E3887">
        <v>232430.43000000002</v>
      </c>
      <c r="F3887">
        <v>174664.95</v>
      </c>
      <c r="G3887">
        <v>37409.42</v>
      </c>
      <c r="H3887">
        <v>212074.37</v>
      </c>
    </row>
    <row r="3888" spans="1:8" hidden="1" x14ac:dyDescent="0.3">
      <c r="A3888" s="6" t="s">
        <v>361</v>
      </c>
      <c r="B3888" s="6" t="s">
        <v>4674</v>
      </c>
      <c r="C3888" s="6">
        <v>10</v>
      </c>
      <c r="D3888" t="str">
        <f t="shared" si="60"/>
        <v>EMAAR- Pkg 140-ITP-Mivida10</v>
      </c>
      <c r="E3888">
        <v>6612227.79</v>
      </c>
      <c r="F3888">
        <v>5679423.0694999993</v>
      </c>
      <c r="G3888">
        <v>726755.74</v>
      </c>
      <c r="H3888">
        <v>6406178.8095000004</v>
      </c>
    </row>
    <row r="3889" spans="1:8" hidden="1" x14ac:dyDescent="0.3">
      <c r="A3889" s="6" t="s">
        <v>1254</v>
      </c>
      <c r="B3889" s="6" t="s">
        <v>4675</v>
      </c>
      <c r="D3889" t="str">
        <f t="shared" si="60"/>
        <v>Miscellaneous Projects</v>
      </c>
      <c r="E3889">
        <v>29110.15</v>
      </c>
      <c r="F3889">
        <v>29413.9</v>
      </c>
      <c r="G3889">
        <v>0</v>
      </c>
      <c r="H3889">
        <v>29527.82</v>
      </c>
    </row>
    <row r="3890" spans="1:8" hidden="1" x14ac:dyDescent="0.3">
      <c r="A3890" s="6" t="s">
        <v>722</v>
      </c>
      <c r="B3890" s="6" t="s">
        <v>4676</v>
      </c>
      <c r="C3890" s="6">
        <v>73</v>
      </c>
      <c r="D3890" t="str">
        <f t="shared" si="60"/>
        <v>Marsa Matrouh 500KV73</v>
      </c>
      <c r="E3890">
        <v>1026992.63</v>
      </c>
      <c r="F3890">
        <v>1004915.2</v>
      </c>
      <c r="G3890">
        <v>0</v>
      </c>
      <c r="H3890">
        <v>1004915.2</v>
      </c>
    </row>
    <row r="3891" spans="1:8" hidden="1" x14ac:dyDescent="0.3">
      <c r="A3891" s="6" t="s">
        <v>339</v>
      </c>
      <c r="B3891" s="6" t="s">
        <v>4677</v>
      </c>
      <c r="C3891" s="6">
        <v>5</v>
      </c>
      <c r="D3891" t="str">
        <f t="shared" si="60"/>
        <v>IKEA Extension MoA5</v>
      </c>
      <c r="E3891">
        <v>9421690.8399999999</v>
      </c>
      <c r="F3891">
        <v>7739970.29</v>
      </c>
      <c r="G3891">
        <v>952538.84</v>
      </c>
      <c r="H3891">
        <v>8692509.1300000008</v>
      </c>
    </row>
    <row r="3892" spans="1:8" hidden="1" x14ac:dyDescent="0.3">
      <c r="A3892" s="6" t="s">
        <v>500</v>
      </c>
      <c r="B3892" s="6" t="s">
        <v>4678</v>
      </c>
      <c r="D3892" t="str">
        <f t="shared" si="60"/>
        <v>South Helwan PP (CP-117)</v>
      </c>
      <c r="E3892">
        <v>35208.17</v>
      </c>
      <c r="F3892">
        <v>31116.42</v>
      </c>
      <c r="G3892">
        <v>5555.72</v>
      </c>
      <c r="H3892">
        <v>36672.14</v>
      </c>
    </row>
    <row r="3893" spans="1:8" hidden="1" x14ac:dyDescent="0.3">
      <c r="A3893" s="6" t="s">
        <v>1776</v>
      </c>
      <c r="B3893" s="6" t="s">
        <v>4679</v>
      </c>
      <c r="D3893" t="str">
        <f t="shared" si="60"/>
        <v>Ext.110 S. Military 220 Kv S/S</v>
      </c>
      <c r="E3893">
        <v>0</v>
      </c>
      <c r="F3893">
        <v>0</v>
      </c>
      <c r="G3893">
        <v>-849955</v>
      </c>
      <c r="H3893">
        <v>-849955</v>
      </c>
    </row>
    <row r="3894" spans="1:8" hidden="1" x14ac:dyDescent="0.3">
      <c r="A3894" s="6" t="s">
        <v>2676</v>
      </c>
      <c r="B3894" s="6" t="s">
        <v>4680</v>
      </c>
      <c r="D3894" t="str">
        <f t="shared" si="60"/>
        <v>Abu Qir PP (CP-117)</v>
      </c>
      <c r="E3894">
        <v>595980</v>
      </c>
      <c r="F3894">
        <v>2020372.2</v>
      </c>
      <c r="G3894">
        <v>0</v>
      </c>
      <c r="H3894">
        <v>673457.4</v>
      </c>
    </row>
    <row r="3895" spans="1:8" hidden="1" x14ac:dyDescent="0.3">
      <c r="A3895" s="6" t="s">
        <v>1139</v>
      </c>
      <c r="B3895" s="6" t="s">
        <v>4681</v>
      </c>
      <c r="C3895" s="6">
        <v>2</v>
      </c>
      <c r="D3895" t="str">
        <f t="shared" si="60"/>
        <v>Cairo Capital Cables Tunnel2</v>
      </c>
      <c r="E3895">
        <v>34582914.950000003</v>
      </c>
      <c r="F3895">
        <v>23271071.899999999</v>
      </c>
      <c r="G3895">
        <v>8645728.7400000002</v>
      </c>
      <c r="H3895">
        <v>31916800.640000001</v>
      </c>
    </row>
    <row r="3896" spans="1:8" hidden="1" x14ac:dyDescent="0.3">
      <c r="A3896" s="6" t="s">
        <v>1278</v>
      </c>
      <c r="B3896" s="6" t="s">
        <v>4682</v>
      </c>
      <c r="D3896" t="str">
        <f t="shared" si="60"/>
        <v>LAYAN Substation</v>
      </c>
      <c r="E3896">
        <v>157084.48999988721</v>
      </c>
      <c r="F3896">
        <v>265472.78899999999</v>
      </c>
      <c r="G3896">
        <v>0</v>
      </c>
      <c r="H3896">
        <v>132736.39449999999</v>
      </c>
    </row>
    <row r="3897" spans="1:8" hidden="1" x14ac:dyDescent="0.3">
      <c r="A3897" s="6" t="s">
        <v>1278</v>
      </c>
      <c r="B3897" s="6" t="s">
        <v>4683</v>
      </c>
      <c r="D3897" t="str">
        <f t="shared" si="60"/>
        <v>LAYAN Substation</v>
      </c>
      <c r="E3897">
        <v>4777349.7200000035</v>
      </c>
      <c r="F3897">
        <v>3965200.26</v>
      </c>
      <c r="G3897">
        <v>0</v>
      </c>
      <c r="H3897">
        <v>3965200.26</v>
      </c>
    </row>
    <row r="3898" spans="1:8" hidden="1" x14ac:dyDescent="0.3">
      <c r="A3898" s="6" t="s">
        <v>1278</v>
      </c>
      <c r="B3898" s="6" t="s">
        <v>4684</v>
      </c>
      <c r="D3898" t="str">
        <f t="shared" si="60"/>
        <v>LAYAN Substation</v>
      </c>
      <c r="E3898">
        <v>394584.49200000061</v>
      </c>
      <c r="F3898">
        <v>327505.01</v>
      </c>
      <c r="G3898">
        <v>0</v>
      </c>
      <c r="H3898">
        <v>327505.01</v>
      </c>
    </row>
    <row r="3899" spans="1:8" hidden="1" x14ac:dyDescent="0.3">
      <c r="A3899" s="6" t="s">
        <v>381</v>
      </c>
      <c r="B3899" s="6" t="s">
        <v>4685</v>
      </c>
      <c r="C3899" s="6">
        <v>2</v>
      </c>
      <c r="D3899" t="str">
        <f t="shared" si="60"/>
        <v>ESU Ph2-Enabling &amp; Struc2</v>
      </c>
      <c r="E3899">
        <v>19788850.100000001</v>
      </c>
      <c r="F3899">
        <v>13318143.908500001</v>
      </c>
      <c r="G3899">
        <v>6233487.7800000003</v>
      </c>
      <c r="H3899">
        <v>19551631.688499998</v>
      </c>
    </row>
    <row r="3900" spans="1:8" hidden="1" x14ac:dyDescent="0.3">
      <c r="A3900" s="6" t="s">
        <v>1377</v>
      </c>
      <c r="B3900" s="6" t="s">
        <v>4686</v>
      </c>
      <c r="C3900" s="6">
        <v>4</v>
      </c>
      <c r="D3900" t="str">
        <f t="shared" si="60"/>
        <v>Mivida4</v>
      </c>
      <c r="E3900">
        <v>171950</v>
      </c>
      <c r="F3900">
        <v>170230.5</v>
      </c>
      <c r="G3900">
        <v>0</v>
      </c>
      <c r="H3900">
        <v>170230.5</v>
      </c>
    </row>
    <row r="3901" spans="1:8" hidden="1" x14ac:dyDescent="0.3">
      <c r="A3901" s="6" t="s">
        <v>1295</v>
      </c>
      <c r="B3901" s="6" t="s">
        <v>4687</v>
      </c>
      <c r="D3901" t="str">
        <f t="shared" si="60"/>
        <v>Banha PP (CP-117)</v>
      </c>
      <c r="E3901">
        <v>6111.71</v>
      </c>
      <c r="F3901">
        <v>6111.71</v>
      </c>
      <c r="G3901">
        <v>0</v>
      </c>
      <c r="H3901">
        <v>6111.71</v>
      </c>
    </row>
    <row r="3902" spans="1:8" hidden="1" x14ac:dyDescent="0.3">
      <c r="A3902" s="6" t="s">
        <v>1331</v>
      </c>
      <c r="B3902" s="6" t="s">
        <v>4688</v>
      </c>
      <c r="D3902" t="str">
        <f t="shared" si="60"/>
        <v>Ain-Sokhna PP (CP-117)</v>
      </c>
      <c r="E3902">
        <v>5000.88</v>
      </c>
      <c r="F3902">
        <v>5000.88</v>
      </c>
      <c r="G3902">
        <v>0</v>
      </c>
      <c r="H3902">
        <v>5000.88</v>
      </c>
    </row>
    <row r="3903" spans="1:8" hidden="1" x14ac:dyDescent="0.3">
      <c r="A3903" s="6" t="s">
        <v>741</v>
      </c>
      <c r="B3903" s="6" t="s">
        <v>4689</v>
      </c>
      <c r="D3903" t="str">
        <f t="shared" si="60"/>
        <v>MAYSAN 400/132kV SS</v>
      </c>
      <c r="E3903">
        <v>1949503.47</v>
      </c>
      <c r="F3903">
        <v>1949503.4699999997</v>
      </c>
      <c r="G3903">
        <v>0</v>
      </c>
      <c r="H3903">
        <v>1949503.47</v>
      </c>
    </row>
    <row r="3904" spans="1:8" hidden="1" x14ac:dyDescent="0.3">
      <c r="A3904" s="6" t="s">
        <v>743</v>
      </c>
      <c r="B3904" s="6" t="s">
        <v>4690</v>
      </c>
      <c r="D3904" t="str">
        <f t="shared" si="60"/>
        <v>MOTHANA 400/132kV SS</v>
      </c>
      <c r="E3904">
        <v>803170.22</v>
      </c>
      <c r="F3904">
        <v>803170.22</v>
      </c>
      <c r="G3904">
        <v>0</v>
      </c>
      <c r="H3904">
        <v>803170.22</v>
      </c>
    </row>
    <row r="3905" spans="1:8" hidden="1" x14ac:dyDescent="0.3">
      <c r="A3905" s="6" t="s">
        <v>1254</v>
      </c>
      <c r="B3905" s="6" t="s">
        <v>4691</v>
      </c>
      <c r="D3905" t="str">
        <f t="shared" si="60"/>
        <v>Miscellaneous Projects</v>
      </c>
      <c r="E3905">
        <v>-8384.6200000000008</v>
      </c>
      <c r="F3905">
        <v>-9558.4668000000001</v>
      </c>
      <c r="G3905">
        <v>0</v>
      </c>
      <c r="H3905">
        <v>-9558.4668000000001</v>
      </c>
    </row>
    <row r="3906" spans="1:8" hidden="1" x14ac:dyDescent="0.3">
      <c r="A3906" s="6" t="s">
        <v>331</v>
      </c>
      <c r="B3906" s="6" t="s">
        <v>4692</v>
      </c>
      <c r="C3906" s="6">
        <v>4</v>
      </c>
      <c r="D3906" t="str">
        <f t="shared" si="60"/>
        <v>DoubleTree Mangroovy ElGouna4</v>
      </c>
      <c r="E3906">
        <v>16112.5</v>
      </c>
      <c r="F3906">
        <v>16757</v>
      </c>
      <c r="G3906">
        <v>0</v>
      </c>
      <c r="H3906">
        <v>16757</v>
      </c>
    </row>
    <row r="3907" spans="1:8" hidden="1" x14ac:dyDescent="0.3">
      <c r="A3907" s="6" t="s">
        <v>456</v>
      </c>
      <c r="B3907" s="6" t="s">
        <v>4693</v>
      </c>
      <c r="D3907" t="str">
        <f t="shared" ref="D3907:D3970" si="61">A3907&amp;C3907</f>
        <v>Al-Shabab PP Phase II (CP-117)</v>
      </c>
      <c r="E3907">
        <v>2104756.2599999998</v>
      </c>
      <c r="F3907">
        <v>1532686.78</v>
      </c>
      <c r="G3907">
        <v>681464.3</v>
      </c>
      <c r="H3907">
        <v>2214151.08</v>
      </c>
    </row>
    <row r="3908" spans="1:8" hidden="1" x14ac:dyDescent="0.3">
      <c r="A3908" s="6" t="s">
        <v>1054</v>
      </c>
      <c r="B3908" s="6" t="s">
        <v>4694</v>
      </c>
      <c r="C3908" s="6">
        <v>10</v>
      </c>
      <c r="D3908" t="str">
        <f t="shared" si="61"/>
        <v>Latin Compound - New Alamin10</v>
      </c>
      <c r="E3908">
        <v>168280</v>
      </c>
      <c r="F3908">
        <v>139591.24</v>
      </c>
      <c r="G3908">
        <v>0</v>
      </c>
      <c r="H3908">
        <v>139591.24</v>
      </c>
    </row>
    <row r="3909" spans="1:8" hidden="1" x14ac:dyDescent="0.3">
      <c r="A3909" s="6" t="s">
        <v>1122</v>
      </c>
      <c r="B3909" s="6" t="s">
        <v>4695</v>
      </c>
      <c r="C3909" s="6">
        <v>10</v>
      </c>
      <c r="D3909" t="str">
        <f t="shared" si="61"/>
        <v>El Katameya Mall10</v>
      </c>
      <c r="E3909">
        <v>183120</v>
      </c>
      <c r="F3909">
        <v>153277.71</v>
      </c>
      <c r="G3909">
        <v>0</v>
      </c>
      <c r="H3909">
        <v>153277.71</v>
      </c>
    </row>
    <row r="3910" spans="1:8" hidden="1" x14ac:dyDescent="0.3">
      <c r="A3910" s="6" t="s">
        <v>569</v>
      </c>
      <c r="B3910" s="6" t="s">
        <v>4696</v>
      </c>
      <c r="D3910" t="str">
        <f t="shared" si="61"/>
        <v>Giza North PP Ph I,II (CP-117)</v>
      </c>
      <c r="E3910">
        <v>216000</v>
      </c>
      <c r="F3910">
        <v>216000</v>
      </c>
      <c r="G3910">
        <v>0</v>
      </c>
      <c r="H3910">
        <v>216000</v>
      </c>
    </row>
    <row r="3911" spans="1:8" hidden="1" x14ac:dyDescent="0.3">
      <c r="A3911" s="6" t="s">
        <v>458</v>
      </c>
      <c r="B3911" s="6" t="s">
        <v>4697</v>
      </c>
      <c r="D3911" t="str">
        <f t="shared" si="61"/>
        <v>W Dam PP Phase II (CP-117)</v>
      </c>
      <c r="E3911">
        <v>10030.51</v>
      </c>
      <c r="F3911">
        <v>10447.58</v>
      </c>
      <c r="G3911">
        <v>0</v>
      </c>
      <c r="H3911">
        <v>10447.58</v>
      </c>
    </row>
    <row r="3912" spans="1:8" hidden="1" x14ac:dyDescent="0.3">
      <c r="A3912" s="6" t="s">
        <v>458</v>
      </c>
      <c r="B3912" s="6" t="s">
        <v>4698</v>
      </c>
      <c r="D3912" t="str">
        <f t="shared" si="61"/>
        <v>W Dam PP Phase II (CP-117)</v>
      </c>
      <c r="E3912">
        <v>199624.51</v>
      </c>
      <c r="F3912">
        <v>207924.9</v>
      </c>
      <c r="G3912">
        <v>0</v>
      </c>
      <c r="H3912">
        <v>207924.9</v>
      </c>
    </row>
    <row r="3913" spans="1:8" hidden="1" x14ac:dyDescent="0.3">
      <c r="A3913" s="6" t="s">
        <v>1163</v>
      </c>
      <c r="B3913" s="6" t="s">
        <v>4699</v>
      </c>
      <c r="C3913" s="6">
        <v>1</v>
      </c>
      <c r="D3913" t="str">
        <f t="shared" si="61"/>
        <v>Benban 3/ Toshka 2 LOT 41</v>
      </c>
      <c r="E3913">
        <v>285228.43</v>
      </c>
      <c r="F3913">
        <v>214916.17</v>
      </c>
      <c r="G3913">
        <v>29948.99</v>
      </c>
      <c r="H3913">
        <v>244865.16</v>
      </c>
    </row>
    <row r="3914" spans="1:8" hidden="1" x14ac:dyDescent="0.3">
      <c r="A3914" s="6" t="s">
        <v>4700</v>
      </c>
      <c r="B3914" s="6" t="s">
        <v>4701</v>
      </c>
      <c r="C3914" s="6">
        <v>1</v>
      </c>
      <c r="D3914" t="str">
        <f t="shared" si="61"/>
        <v>Samaya Electronics factory1</v>
      </c>
      <c r="E3914">
        <v>880000</v>
      </c>
      <c r="F3914">
        <v>880000</v>
      </c>
      <c r="G3914">
        <v>0</v>
      </c>
      <c r="H3914">
        <v>880000</v>
      </c>
    </row>
    <row r="3915" spans="1:8" hidden="1" x14ac:dyDescent="0.3">
      <c r="A3915" s="6" t="s">
        <v>743</v>
      </c>
      <c r="B3915" s="6" t="s">
        <v>4702</v>
      </c>
      <c r="D3915" t="str">
        <f t="shared" si="61"/>
        <v>MOTHANA 400/132kV SS</v>
      </c>
      <c r="E3915">
        <v>6054750.8899999997</v>
      </c>
      <c r="F3915">
        <v>6054750.8899999997</v>
      </c>
      <c r="G3915">
        <v>0</v>
      </c>
      <c r="H3915">
        <v>6054750.8899999997</v>
      </c>
    </row>
    <row r="3916" spans="1:8" hidden="1" x14ac:dyDescent="0.3">
      <c r="A3916" s="6" t="s">
        <v>971</v>
      </c>
      <c r="B3916" s="6" t="s">
        <v>4703</v>
      </c>
      <c r="C3916" s="6">
        <v>14</v>
      </c>
      <c r="D3916" t="str">
        <f t="shared" si="61"/>
        <v>Benban 500 K.V / 100 K.M14</v>
      </c>
      <c r="E3916">
        <v>2939950.85</v>
      </c>
      <c r="F3916">
        <v>2461143.4</v>
      </c>
      <c r="G3916">
        <v>308694.84000000003</v>
      </c>
      <c r="H3916">
        <v>2769838.24</v>
      </c>
    </row>
    <row r="3917" spans="1:8" hidden="1" x14ac:dyDescent="0.3">
      <c r="A3917" s="6" t="s">
        <v>4527</v>
      </c>
      <c r="B3917" s="6" t="s">
        <v>4704</v>
      </c>
      <c r="C3917" s="6">
        <v>2</v>
      </c>
      <c r="D3917" t="str">
        <f t="shared" si="61"/>
        <v>Kayan Landscape2</v>
      </c>
      <c r="E3917">
        <v>12633326.949999999</v>
      </c>
      <c r="F3917">
        <v>95</v>
      </c>
      <c r="G3917">
        <v>11571630</v>
      </c>
      <c r="H3917">
        <v>11571725</v>
      </c>
    </row>
    <row r="3918" spans="1:8" hidden="1" x14ac:dyDescent="0.3">
      <c r="A3918" s="6" t="s">
        <v>1316</v>
      </c>
      <c r="B3918" s="6" t="s">
        <v>4705</v>
      </c>
      <c r="C3918" s="6">
        <v>9</v>
      </c>
      <c r="D3918" t="str">
        <f t="shared" si="61"/>
        <v>Suez Gulf/S4 - 500KV OHTL9</v>
      </c>
      <c r="E3918">
        <v>1277396.49</v>
      </c>
      <c r="F3918">
        <v>901707.68</v>
      </c>
      <c r="G3918">
        <v>134126.63</v>
      </c>
      <c r="H3918">
        <v>1035834.31</v>
      </c>
    </row>
    <row r="3919" spans="1:8" hidden="1" x14ac:dyDescent="0.3">
      <c r="A3919" s="6" t="s">
        <v>1316</v>
      </c>
      <c r="B3919" s="6" t="s">
        <v>4706</v>
      </c>
      <c r="C3919" s="6">
        <v>5</v>
      </c>
      <c r="D3919" t="str">
        <f t="shared" si="61"/>
        <v>Suez Gulf/S4 - 500KV OHTL5</v>
      </c>
      <c r="E3919">
        <v>1866661.38</v>
      </c>
      <c r="F3919">
        <v>1420520.26</v>
      </c>
      <c r="G3919">
        <v>195999.45</v>
      </c>
      <c r="H3919">
        <v>1616519.71</v>
      </c>
    </row>
    <row r="3920" spans="1:8" hidden="1" x14ac:dyDescent="0.3">
      <c r="A3920" s="6" t="s">
        <v>1699</v>
      </c>
      <c r="B3920" s="6" t="s">
        <v>4707</v>
      </c>
      <c r="C3920" s="6">
        <v>4</v>
      </c>
      <c r="D3920" t="str">
        <f t="shared" si="61"/>
        <v>East Owainat 5 LOTS4</v>
      </c>
      <c r="E3920">
        <v>88684448.280000001</v>
      </c>
      <c r="F3920">
        <v>36183246.890000001</v>
      </c>
      <c r="G3920">
        <v>46559335.350000001</v>
      </c>
      <c r="H3920">
        <v>82742582.239999995</v>
      </c>
    </row>
    <row r="3921" spans="1:8" hidden="1" x14ac:dyDescent="0.3">
      <c r="A3921" s="6" t="s">
        <v>9</v>
      </c>
      <c r="B3921" s="6" t="s">
        <v>4708</v>
      </c>
      <c r="C3921" s="6">
        <v>32</v>
      </c>
      <c r="D3921" t="str">
        <f t="shared" si="61"/>
        <v>Royal City32</v>
      </c>
      <c r="E3921">
        <v>4150837.54</v>
      </c>
      <c r="F3921">
        <v>2151533.3670000001</v>
      </c>
      <c r="G3921">
        <v>1027610.78</v>
      </c>
      <c r="H3921">
        <v>3179144.1469999999</v>
      </c>
    </row>
    <row r="3922" spans="1:8" hidden="1" x14ac:dyDescent="0.3">
      <c r="A3922" s="6" t="s">
        <v>1300</v>
      </c>
      <c r="B3922" s="6" t="s">
        <v>4709</v>
      </c>
      <c r="D3922" t="str">
        <f t="shared" si="61"/>
        <v>Minis Building(Polyurethane)</v>
      </c>
      <c r="E3922">
        <v>414221.73</v>
      </c>
      <c r="F3922">
        <v>368533.59</v>
      </c>
      <c r="G3922">
        <v>0</v>
      </c>
      <c r="H3922">
        <v>368533.59</v>
      </c>
    </row>
    <row r="3923" spans="1:8" hidden="1" x14ac:dyDescent="0.3">
      <c r="A3923" s="6" t="s">
        <v>847</v>
      </c>
      <c r="B3923" s="6" t="s">
        <v>4710</v>
      </c>
      <c r="C3923" s="6">
        <v>28</v>
      </c>
      <c r="D3923" t="str">
        <f t="shared" si="61"/>
        <v>AWEER POWER STATION 'H' Phase28</v>
      </c>
      <c r="E3923">
        <v>293486.56</v>
      </c>
      <c r="F3923">
        <v>308160.88799999998</v>
      </c>
      <c r="G3923">
        <v>0</v>
      </c>
      <c r="H3923">
        <v>308160.88799999998</v>
      </c>
    </row>
    <row r="3924" spans="1:8" hidden="1" x14ac:dyDescent="0.3">
      <c r="A3924" s="6" t="s">
        <v>4711</v>
      </c>
      <c r="B3924" s="6" t="s">
        <v>1083</v>
      </c>
      <c r="C3924" s="6">
        <v>1</v>
      </c>
      <c r="D3924" t="str">
        <f t="shared" si="61"/>
        <v>Bahr El Baqar Treatment Plant1</v>
      </c>
      <c r="E3924">
        <v>1212810.3</v>
      </c>
      <c r="F3924">
        <v>1088370</v>
      </c>
      <c r="G3924">
        <v>0</v>
      </c>
      <c r="H3924">
        <v>1088370</v>
      </c>
    </row>
    <row r="3925" spans="1:8" hidden="1" x14ac:dyDescent="0.3">
      <c r="A3925" s="6" t="s">
        <v>1243</v>
      </c>
      <c r="B3925" s="6" t="s">
        <v>4712</v>
      </c>
      <c r="D3925" t="str">
        <f t="shared" si="61"/>
        <v>Sodic East</v>
      </c>
      <c r="E3925">
        <v>1030744.99</v>
      </c>
      <c r="F3925">
        <v>534792.31000000006</v>
      </c>
      <c r="G3925">
        <v>0</v>
      </c>
      <c r="H3925">
        <v>534792.31000000006</v>
      </c>
    </row>
    <row r="3926" spans="1:8" hidden="1" x14ac:dyDescent="0.3">
      <c r="A3926" s="6" t="s">
        <v>1185</v>
      </c>
      <c r="B3926" s="6" t="s">
        <v>4713</v>
      </c>
      <c r="D3926" t="str">
        <f t="shared" si="61"/>
        <v>Nuweibaa (Swro)</v>
      </c>
      <c r="E3926">
        <v>491518.2</v>
      </c>
      <c r="F3926">
        <v>393214.56</v>
      </c>
      <c r="G3926">
        <v>98303.64</v>
      </c>
      <c r="H3926">
        <v>491518.2</v>
      </c>
    </row>
    <row r="3927" spans="1:8" hidden="1" x14ac:dyDescent="0.3">
      <c r="A3927" s="6" t="s">
        <v>331</v>
      </c>
      <c r="B3927" s="6" t="s">
        <v>4714</v>
      </c>
      <c r="C3927" s="6">
        <v>7</v>
      </c>
      <c r="D3927" t="str">
        <f t="shared" si="61"/>
        <v>DoubleTree Mangroovy ElGouna7</v>
      </c>
      <c r="E3927">
        <v>3133496.53</v>
      </c>
      <c r="F3927">
        <v>2166123.4164999998</v>
      </c>
      <c r="G3927">
        <v>822542.84</v>
      </c>
      <c r="H3927">
        <v>2988666.2565000001</v>
      </c>
    </row>
    <row r="3928" spans="1:8" hidden="1" x14ac:dyDescent="0.3">
      <c r="A3928" s="6" t="s">
        <v>722</v>
      </c>
      <c r="B3928" s="6" t="s">
        <v>4715</v>
      </c>
      <c r="C3928" s="6">
        <v>46</v>
      </c>
      <c r="D3928" t="str">
        <f t="shared" si="61"/>
        <v>Marsa Matrouh 500KV46</v>
      </c>
      <c r="E3928">
        <v>10217560.619999999</v>
      </c>
      <c r="F3928">
        <v>8925038.2400000002</v>
      </c>
      <c r="G3928">
        <v>1072843.8700000001</v>
      </c>
      <c r="H3928">
        <v>9997882.1099999994</v>
      </c>
    </row>
    <row r="3929" spans="1:8" hidden="1" x14ac:dyDescent="0.3">
      <c r="A3929" s="6" t="s">
        <v>1326</v>
      </c>
      <c r="B3929" s="6" t="s">
        <v>4716</v>
      </c>
      <c r="D3929" t="str">
        <f t="shared" si="61"/>
        <v>Ministries A17-A18</v>
      </c>
      <c r="E3929">
        <v>687998.3</v>
      </c>
      <c r="F3929">
        <v>581270.76</v>
      </c>
      <c r="G3929">
        <v>0</v>
      </c>
      <c r="H3929">
        <v>581270.76</v>
      </c>
    </row>
    <row r="3930" spans="1:8" hidden="1" x14ac:dyDescent="0.3">
      <c r="A3930" s="6" t="s">
        <v>4717</v>
      </c>
      <c r="B3930" s="6" t="s">
        <v>4718</v>
      </c>
      <c r="D3930" t="str">
        <f t="shared" si="61"/>
        <v>El Banna project</v>
      </c>
      <c r="E3930">
        <v>591.81899999999996</v>
      </c>
      <c r="F3930">
        <v>0</v>
      </c>
      <c r="G3930">
        <v>591.81899999999996</v>
      </c>
      <c r="H3930">
        <v>591.81899999999996</v>
      </c>
    </row>
    <row r="3931" spans="1:8" hidden="1" x14ac:dyDescent="0.3">
      <c r="A3931" s="6" t="s">
        <v>1163</v>
      </c>
      <c r="B3931" s="6" t="s">
        <v>4719</v>
      </c>
      <c r="C3931" s="6">
        <v>10</v>
      </c>
      <c r="D3931" t="str">
        <f t="shared" si="61"/>
        <v>Benban 3/ Toshka 2 LOT 410</v>
      </c>
      <c r="E3931">
        <v>3039893.5</v>
      </c>
      <c r="F3931">
        <v>2495754.6</v>
      </c>
      <c r="G3931">
        <v>319188.82</v>
      </c>
      <c r="H3931">
        <v>2814943.42</v>
      </c>
    </row>
    <row r="3932" spans="1:8" hidden="1" x14ac:dyDescent="0.3">
      <c r="A3932" s="6" t="s">
        <v>622</v>
      </c>
      <c r="B3932" s="6" t="s">
        <v>4720</v>
      </c>
      <c r="D3932" t="str">
        <f t="shared" si="61"/>
        <v>Ghana</v>
      </c>
      <c r="E3932">
        <v>317437.42</v>
      </c>
      <c r="F3932">
        <v>317437.42</v>
      </c>
      <c r="G3932">
        <v>0</v>
      </c>
      <c r="H3932">
        <v>317437.42</v>
      </c>
    </row>
    <row r="3933" spans="1:8" hidden="1" x14ac:dyDescent="0.3">
      <c r="A3933" s="6" t="s">
        <v>1350</v>
      </c>
      <c r="B3933" s="6" t="s">
        <v>4721</v>
      </c>
      <c r="D3933" t="str">
        <f t="shared" si="61"/>
        <v>Racecores 3092-16 132KV C</v>
      </c>
      <c r="E3933">
        <v>288932.78759551002</v>
      </c>
      <c r="F3933">
        <v>976592.84</v>
      </c>
      <c r="G3933">
        <v>0</v>
      </c>
      <c r="H3933">
        <v>244148.21</v>
      </c>
    </row>
    <row r="3934" spans="1:8" hidden="1" x14ac:dyDescent="0.3">
      <c r="A3934" s="6" t="s">
        <v>1350</v>
      </c>
      <c r="B3934" s="6" t="s">
        <v>4722</v>
      </c>
      <c r="D3934" t="str">
        <f t="shared" si="61"/>
        <v>Racecores 3092-16 132KV C</v>
      </c>
      <c r="E3934">
        <v>808180.12999999931</v>
      </c>
      <c r="F3934">
        <v>4024737.06</v>
      </c>
      <c r="G3934">
        <v>0</v>
      </c>
      <c r="H3934">
        <v>670789.51</v>
      </c>
    </row>
    <row r="3935" spans="1:8" hidden="1" x14ac:dyDescent="0.3">
      <c r="A3935" s="6" t="s">
        <v>1350</v>
      </c>
      <c r="B3935" s="6" t="s">
        <v>4723</v>
      </c>
      <c r="D3935" t="str">
        <f t="shared" si="61"/>
        <v>Racecores 3092-16 132KV C</v>
      </c>
      <c r="E3935">
        <v>3197203.6000000029</v>
      </c>
      <c r="F3935">
        <v>2653678.9900000002</v>
      </c>
      <c r="G3935">
        <v>0</v>
      </c>
      <c r="H3935">
        <v>2653678.9900000002</v>
      </c>
    </row>
    <row r="3936" spans="1:8" hidden="1" x14ac:dyDescent="0.3">
      <c r="A3936" s="6" t="s">
        <v>1350</v>
      </c>
      <c r="B3936" s="6" t="s">
        <v>4724</v>
      </c>
      <c r="D3936" t="str">
        <f t="shared" si="61"/>
        <v>Racecores 3092-16 132KV C</v>
      </c>
      <c r="E3936">
        <v>339157.1</v>
      </c>
      <c r="F3936">
        <v>1407501.9500000002</v>
      </c>
      <c r="G3936">
        <v>0</v>
      </c>
      <c r="H3936">
        <v>281500.39</v>
      </c>
    </row>
    <row r="3937" spans="1:8" hidden="1" x14ac:dyDescent="0.3">
      <c r="A3937" s="6" t="s">
        <v>1243</v>
      </c>
      <c r="B3937" s="6" t="s">
        <v>4725</v>
      </c>
      <c r="C3937" s="6">
        <v>13</v>
      </c>
      <c r="D3937" t="str">
        <f t="shared" si="61"/>
        <v>Sodic East13</v>
      </c>
      <c r="E3937">
        <v>558167.94999999995</v>
      </c>
      <c r="F3937">
        <v>459462.47</v>
      </c>
      <c r="G3937">
        <v>0</v>
      </c>
      <c r="H3937">
        <v>459462.47</v>
      </c>
    </row>
    <row r="3938" spans="1:8" hidden="1" x14ac:dyDescent="0.3">
      <c r="A3938" s="6" t="s">
        <v>1300</v>
      </c>
      <c r="B3938" s="6" t="s">
        <v>4726</v>
      </c>
      <c r="C3938" s="6">
        <v>13</v>
      </c>
      <c r="D3938" t="str">
        <f t="shared" si="61"/>
        <v>Minis Building(Polyurethane)13</v>
      </c>
      <c r="E3938">
        <v>246382.79</v>
      </c>
      <c r="F3938">
        <v>219280.68</v>
      </c>
      <c r="G3938">
        <v>0</v>
      </c>
      <c r="H3938">
        <v>219280.68</v>
      </c>
    </row>
    <row r="3939" spans="1:8" hidden="1" x14ac:dyDescent="0.3">
      <c r="A3939" s="6" t="s">
        <v>679</v>
      </c>
      <c r="B3939" s="6" t="s">
        <v>4727</v>
      </c>
      <c r="C3939" s="6">
        <v>22</v>
      </c>
      <c r="D3939" t="str">
        <f t="shared" si="61"/>
        <v>Badr22</v>
      </c>
      <c r="E3939">
        <v>10694183</v>
      </c>
      <c r="F3939">
        <v>7940011.5</v>
      </c>
      <c r="G3939">
        <v>1604127.45</v>
      </c>
      <c r="H3939">
        <v>9544138.9499999993</v>
      </c>
    </row>
    <row r="3940" spans="1:8" hidden="1" x14ac:dyDescent="0.3">
      <c r="A3940" s="6" t="s">
        <v>1163</v>
      </c>
      <c r="B3940" s="6" t="s">
        <v>4728</v>
      </c>
      <c r="C3940" s="6">
        <v>5</v>
      </c>
      <c r="D3940" t="str">
        <f t="shared" si="61"/>
        <v>Benban 3/ Toshka 2 LOT 45</v>
      </c>
      <c r="E3940">
        <v>2063994.43</v>
      </c>
      <c r="F3940">
        <v>1733755.3099999998</v>
      </c>
      <c r="G3940">
        <v>216719.42</v>
      </c>
      <c r="H3940">
        <v>1950474.7299999997</v>
      </c>
    </row>
    <row r="3941" spans="1:8" hidden="1" x14ac:dyDescent="0.3">
      <c r="A3941" s="6" t="s">
        <v>795</v>
      </c>
      <c r="B3941" s="6" t="s">
        <v>4729</v>
      </c>
      <c r="C3941" s="6">
        <v>36</v>
      </c>
      <c r="D3941" t="str">
        <f t="shared" si="61"/>
        <v>NUCA R05 - Z0236</v>
      </c>
      <c r="E3941">
        <v>22042535.399999999</v>
      </c>
      <c r="F3941">
        <v>18265544.716000002</v>
      </c>
      <c r="G3941">
        <v>2344204</v>
      </c>
      <c r="H3941">
        <v>20609748.715999998</v>
      </c>
    </row>
    <row r="3942" spans="1:8" hidden="1" x14ac:dyDescent="0.3">
      <c r="A3942" s="6" t="s">
        <v>3332</v>
      </c>
      <c r="B3942" s="6" t="s">
        <v>916</v>
      </c>
      <c r="C3942" s="6">
        <v>3</v>
      </c>
      <c r="D3942" t="str">
        <f t="shared" si="61"/>
        <v>LRT - El Shorouk Bridge3</v>
      </c>
      <c r="E3942">
        <v>324540</v>
      </c>
      <c r="F3942">
        <v>290950.11</v>
      </c>
      <c r="G3942">
        <v>0</v>
      </c>
      <c r="H3942">
        <v>290950.11</v>
      </c>
    </row>
    <row r="3943" spans="1:8" hidden="1" x14ac:dyDescent="0.3">
      <c r="A3943" s="6" t="s">
        <v>1225</v>
      </c>
      <c r="B3943" s="6" t="s">
        <v>916</v>
      </c>
      <c r="C3943" s="6">
        <v>3</v>
      </c>
      <c r="D3943" t="str">
        <f t="shared" si="61"/>
        <v>Rail Way Tunnel Zagazig3</v>
      </c>
      <c r="E3943">
        <v>755500</v>
      </c>
      <c r="F3943">
        <v>704126</v>
      </c>
      <c r="G3943">
        <v>0</v>
      </c>
      <c r="H3943">
        <v>704126</v>
      </c>
    </row>
    <row r="3944" spans="1:8" hidden="1" x14ac:dyDescent="0.3">
      <c r="A3944" s="6" t="s">
        <v>1054</v>
      </c>
      <c r="B3944" s="6" t="s">
        <v>4730</v>
      </c>
      <c r="C3944" s="6">
        <v>11</v>
      </c>
      <c r="D3944" t="str">
        <f t="shared" si="61"/>
        <v>Latin Compound - New Alamin11</v>
      </c>
      <c r="E3944">
        <v>116760</v>
      </c>
      <c r="F3944">
        <v>95592.65</v>
      </c>
      <c r="G3944">
        <v>0</v>
      </c>
      <c r="H3944">
        <v>95592.65</v>
      </c>
    </row>
    <row r="3945" spans="1:8" hidden="1" x14ac:dyDescent="0.3">
      <c r="A3945" s="6" t="s">
        <v>1122</v>
      </c>
      <c r="B3945" s="6" t="s">
        <v>4731</v>
      </c>
      <c r="C3945" s="6">
        <v>4</v>
      </c>
      <c r="D3945" t="str">
        <f t="shared" si="61"/>
        <v>El Katameya Mall4</v>
      </c>
      <c r="E3945">
        <v>861126</v>
      </c>
      <c r="F3945">
        <v>689960</v>
      </c>
      <c r="G3945">
        <v>0</v>
      </c>
      <c r="H3945">
        <v>689960</v>
      </c>
    </row>
    <row r="3946" spans="1:8" hidden="1" x14ac:dyDescent="0.3">
      <c r="A3946" s="6" t="s">
        <v>1163</v>
      </c>
      <c r="B3946" s="6" t="s">
        <v>4732</v>
      </c>
      <c r="C3946" s="6">
        <v>6</v>
      </c>
      <c r="D3946" t="str">
        <f t="shared" si="61"/>
        <v>Benban 3/ Toshka 2 LOT 46</v>
      </c>
      <c r="E3946">
        <v>32160469.899999995</v>
      </c>
      <c r="F3946">
        <v>21418880.189999998</v>
      </c>
      <c r="G3946">
        <v>3376849.34</v>
      </c>
      <c r="H3946">
        <v>24795729.530000001</v>
      </c>
    </row>
    <row r="3947" spans="1:8" hidden="1" x14ac:dyDescent="0.3">
      <c r="A3947" s="6" t="s">
        <v>381</v>
      </c>
      <c r="B3947" s="6" t="s">
        <v>4733</v>
      </c>
      <c r="C3947" s="6">
        <v>8</v>
      </c>
      <c r="D3947" t="str">
        <f t="shared" si="61"/>
        <v>ESU Ph2-Enabling &amp; Struc8</v>
      </c>
      <c r="E3947">
        <v>69627433.519999996</v>
      </c>
      <c r="F3947">
        <v>25127325.530000001</v>
      </c>
      <c r="G3947">
        <v>0</v>
      </c>
      <c r="H3947">
        <v>25127325.530000001</v>
      </c>
    </row>
    <row r="3948" spans="1:8" hidden="1" x14ac:dyDescent="0.3">
      <c r="A3948" s="6" t="s">
        <v>559</v>
      </c>
      <c r="B3948" s="6" t="s">
        <v>4734</v>
      </c>
      <c r="C3948" s="6">
        <v>2</v>
      </c>
      <c r="D3948" t="str">
        <f t="shared" si="61"/>
        <v>Beni Seuf - 3582</v>
      </c>
      <c r="E3948">
        <v>21463160.109999999</v>
      </c>
      <c r="F3948">
        <v>15663959.199999999</v>
      </c>
      <c r="G3948">
        <v>3671792.45</v>
      </c>
      <c r="H3948">
        <v>19335751.649999999</v>
      </c>
    </row>
    <row r="3949" spans="1:8" hidden="1" x14ac:dyDescent="0.3">
      <c r="A3949" s="6" t="s">
        <v>300</v>
      </c>
      <c r="B3949" s="6" t="s">
        <v>4735</v>
      </c>
      <c r="C3949" s="6">
        <v>10</v>
      </c>
      <c r="D3949" t="str">
        <f t="shared" si="61"/>
        <v>CFC Podium 210</v>
      </c>
      <c r="E3949">
        <v>52098964.43</v>
      </c>
      <c r="F3949">
        <v>39448595.571500003</v>
      </c>
      <c r="G3949">
        <v>7527197.5599999996</v>
      </c>
      <c r="H3949">
        <v>46975793.131499998</v>
      </c>
    </row>
    <row r="3950" spans="1:8" hidden="1" x14ac:dyDescent="0.3">
      <c r="A3950" s="6" t="s">
        <v>1118</v>
      </c>
      <c r="B3950" s="6" t="s">
        <v>4736</v>
      </c>
      <c r="C3950" s="6">
        <v>3</v>
      </c>
      <c r="D3950" t="str">
        <f t="shared" si="61"/>
        <v>OHTL Mostakable East Boundary3</v>
      </c>
      <c r="E3950">
        <v>11586090.140000001</v>
      </c>
      <c r="F3950">
        <v>9616454.8100000005</v>
      </c>
      <c r="G3950">
        <v>2433078.9300000002</v>
      </c>
      <c r="H3950">
        <v>12049533.74</v>
      </c>
    </row>
    <row r="3951" spans="1:8" hidden="1" x14ac:dyDescent="0.3">
      <c r="A3951" s="6" t="s">
        <v>1473</v>
      </c>
      <c r="B3951" s="6" t="s">
        <v>4737</v>
      </c>
      <c r="C3951" s="6">
        <v>9</v>
      </c>
      <c r="D3951" t="str">
        <f t="shared" si="61"/>
        <v>Taval Sarai 529</v>
      </c>
      <c r="E3951">
        <v>446889.59999999992</v>
      </c>
      <c r="F3951">
        <v>325460.13</v>
      </c>
      <c r="G3951">
        <v>0</v>
      </c>
      <c r="H3951">
        <v>325460.13</v>
      </c>
    </row>
    <row r="3952" spans="1:8" hidden="1" x14ac:dyDescent="0.3">
      <c r="A3952" s="6" t="s">
        <v>1326</v>
      </c>
      <c r="B3952" s="6" t="s">
        <v>4738</v>
      </c>
      <c r="C3952" s="6">
        <v>6</v>
      </c>
      <c r="D3952" t="str">
        <f t="shared" si="61"/>
        <v>Ministries A17-A186</v>
      </c>
      <c r="E3952">
        <v>210000</v>
      </c>
      <c r="F3952">
        <v>178395</v>
      </c>
      <c r="G3952">
        <v>0</v>
      </c>
      <c r="H3952">
        <v>178395</v>
      </c>
    </row>
    <row r="3953" spans="1:8" hidden="1" x14ac:dyDescent="0.3">
      <c r="A3953" s="6" t="s">
        <v>1247</v>
      </c>
      <c r="B3953" s="6" t="s">
        <v>4739</v>
      </c>
      <c r="D3953" t="str">
        <f t="shared" si="61"/>
        <v>SHATRA 400/132kV SS</v>
      </c>
      <c r="E3953">
        <v>1112566.76</v>
      </c>
      <c r="F3953">
        <v>1112566.76</v>
      </c>
      <c r="G3953">
        <v>0</v>
      </c>
      <c r="H3953">
        <v>1112566.76</v>
      </c>
    </row>
    <row r="3954" spans="1:8" hidden="1" x14ac:dyDescent="0.3">
      <c r="A3954" s="6" t="s">
        <v>1320</v>
      </c>
      <c r="B3954" s="6" t="s">
        <v>4740</v>
      </c>
      <c r="C3954" s="6">
        <v>11</v>
      </c>
      <c r="D3954" t="str">
        <f t="shared" si="61"/>
        <v>Oasis Buildings- New Capital11</v>
      </c>
      <c r="E3954">
        <v>2857656.4</v>
      </c>
      <c r="F3954">
        <v>2739063.67</v>
      </c>
      <c r="G3954">
        <v>0</v>
      </c>
      <c r="H3954">
        <v>2739063.67</v>
      </c>
    </row>
    <row r="3955" spans="1:8" hidden="1" x14ac:dyDescent="0.3">
      <c r="A3955" s="6" t="s">
        <v>1000</v>
      </c>
      <c r="B3955" s="6" t="s">
        <v>4741</v>
      </c>
      <c r="D3955" t="str">
        <f t="shared" si="61"/>
        <v>4 SS - Technical Service</v>
      </c>
      <c r="E3955">
        <v>98778.12</v>
      </c>
      <c r="F3955">
        <v>98778.12</v>
      </c>
      <c r="G3955">
        <v>0</v>
      </c>
      <c r="H3955">
        <v>98778.12</v>
      </c>
    </row>
    <row r="3956" spans="1:8" hidden="1" x14ac:dyDescent="0.3">
      <c r="A3956" s="6" t="s">
        <v>4742</v>
      </c>
      <c r="B3956" s="6" t="s">
        <v>920</v>
      </c>
      <c r="D3956" t="str">
        <f t="shared" si="61"/>
        <v>Abas El Akkad Bridge</v>
      </c>
      <c r="E3956">
        <v>370000</v>
      </c>
      <c r="F3956">
        <v>109010</v>
      </c>
      <c r="G3956">
        <v>0</v>
      </c>
      <c r="H3956">
        <v>109010</v>
      </c>
    </row>
    <row r="3957" spans="1:8" hidden="1" x14ac:dyDescent="0.3">
      <c r="A3957" s="6" t="s">
        <v>847</v>
      </c>
      <c r="B3957" s="6" t="s">
        <v>4743</v>
      </c>
      <c r="C3957" s="6">
        <v>50</v>
      </c>
      <c r="D3957" t="str">
        <f t="shared" si="61"/>
        <v>AWEER POWER STATION 'H' Phase50</v>
      </c>
      <c r="E3957">
        <v>1053708.68</v>
      </c>
      <c r="F3957">
        <v>1042000.8099999999</v>
      </c>
      <c r="G3957">
        <v>0</v>
      </c>
      <c r="H3957">
        <v>1042000.81</v>
      </c>
    </row>
    <row r="3958" spans="1:8" hidden="1" x14ac:dyDescent="0.3">
      <c r="A3958" s="6" t="s">
        <v>1396</v>
      </c>
      <c r="B3958" s="6" t="s">
        <v>4744</v>
      </c>
      <c r="C3958" s="6">
        <v>39</v>
      </c>
      <c r="D3958" t="str">
        <f t="shared" si="61"/>
        <v>Cairo-Alex Railway39</v>
      </c>
      <c r="E3958">
        <v>20355575.239999998</v>
      </c>
      <c r="F3958">
        <v>14136532.369999999</v>
      </c>
      <c r="G3958">
        <v>2137335.4</v>
      </c>
      <c r="H3958">
        <v>16273867.770000001</v>
      </c>
    </row>
    <row r="3959" spans="1:8" hidden="1" x14ac:dyDescent="0.3">
      <c r="A3959" s="6" t="s">
        <v>1396</v>
      </c>
      <c r="B3959" s="6" t="s">
        <v>4745</v>
      </c>
      <c r="C3959" s="6">
        <v>31</v>
      </c>
      <c r="D3959" t="str">
        <f t="shared" si="61"/>
        <v>Cairo-Alex Railway31</v>
      </c>
      <c r="E3959">
        <v>13108737.6</v>
      </c>
      <c r="F3959">
        <v>9103619.2699999996</v>
      </c>
      <c r="G3959">
        <v>1376417.45</v>
      </c>
      <c r="H3959">
        <v>10480036.720000001</v>
      </c>
    </row>
    <row r="3960" spans="1:8" hidden="1" x14ac:dyDescent="0.3">
      <c r="A3960" s="6" t="s">
        <v>1396</v>
      </c>
      <c r="B3960" s="6" t="s">
        <v>4746</v>
      </c>
      <c r="C3960" s="6">
        <v>20</v>
      </c>
      <c r="D3960" t="str">
        <f t="shared" si="61"/>
        <v>Cairo-Alex Railway20</v>
      </c>
      <c r="E3960">
        <v>31478677.300000001</v>
      </c>
      <c r="F3960">
        <v>21861542.435000002</v>
      </c>
      <c r="G3960">
        <v>3305261.12</v>
      </c>
      <c r="H3960">
        <v>25166803.554999996</v>
      </c>
    </row>
    <row r="3961" spans="1:8" hidden="1" x14ac:dyDescent="0.3">
      <c r="A3961" s="6" t="s">
        <v>1405</v>
      </c>
      <c r="B3961" s="6" t="s">
        <v>4747</v>
      </c>
      <c r="D3961" t="str">
        <f t="shared" si="61"/>
        <v>Racecores 3092-17 132KV E</v>
      </c>
      <c r="E3961">
        <v>131913.76949999999</v>
      </c>
      <c r="F3961">
        <v>111467.13798</v>
      </c>
      <c r="G3961">
        <v>0</v>
      </c>
      <c r="H3961">
        <v>111467.13798</v>
      </c>
    </row>
    <row r="3962" spans="1:8" hidden="1" x14ac:dyDescent="0.3">
      <c r="A3962" s="6" t="s">
        <v>1405</v>
      </c>
      <c r="B3962" s="6" t="s">
        <v>4748</v>
      </c>
      <c r="D3962" t="str">
        <f t="shared" si="61"/>
        <v>Racecores 3092-17 132KV E</v>
      </c>
      <c r="E3962">
        <v>331266.33999960002</v>
      </c>
      <c r="F3962">
        <v>549901.11</v>
      </c>
      <c r="G3962">
        <v>0</v>
      </c>
      <c r="H3962">
        <v>274950.55499999999</v>
      </c>
    </row>
    <row r="3963" spans="1:8" hidden="1" x14ac:dyDescent="0.3">
      <c r="A3963" s="6" t="s">
        <v>1405</v>
      </c>
      <c r="B3963" s="6" t="s">
        <v>4749</v>
      </c>
      <c r="D3963" t="str">
        <f t="shared" si="61"/>
        <v>Racecores 3092-17 132KV E</v>
      </c>
      <c r="E3963">
        <v>210133.33000473821</v>
      </c>
      <c r="F3963">
        <v>174410.66</v>
      </c>
      <c r="G3963">
        <v>0</v>
      </c>
      <c r="H3963">
        <v>174410.66</v>
      </c>
    </row>
    <row r="3964" spans="1:8" hidden="1" x14ac:dyDescent="0.3">
      <c r="A3964" s="6" t="s">
        <v>1320</v>
      </c>
      <c r="B3964" s="6" t="s">
        <v>4750</v>
      </c>
      <c r="C3964" s="6">
        <v>10</v>
      </c>
      <c r="D3964" t="str">
        <f t="shared" si="61"/>
        <v>Oasis Buildings- New Capital10</v>
      </c>
      <c r="E3964">
        <v>2553158.44</v>
      </c>
      <c r="F3964">
        <v>2310191.58</v>
      </c>
      <c r="G3964">
        <v>0</v>
      </c>
      <c r="H3964">
        <v>2310191.58</v>
      </c>
    </row>
    <row r="3965" spans="1:8" hidden="1" x14ac:dyDescent="0.3">
      <c r="A3965" s="6" t="s">
        <v>393</v>
      </c>
      <c r="B3965" s="6" t="s">
        <v>4751</v>
      </c>
      <c r="C3965" s="6">
        <v>4</v>
      </c>
      <c r="D3965" t="str">
        <f t="shared" si="61"/>
        <v>EMAAR-Pkg#162/163- Marassi4</v>
      </c>
      <c r="E3965">
        <v>3898862.65</v>
      </c>
      <c r="F3965">
        <v>4503200.4824999999</v>
      </c>
      <c r="G3965">
        <v>1110090.52</v>
      </c>
      <c r="H3965">
        <v>5613291.0025000004</v>
      </c>
    </row>
    <row r="3966" spans="1:8" hidden="1" x14ac:dyDescent="0.3">
      <c r="A3966" s="6" t="s">
        <v>371</v>
      </c>
      <c r="B3966" s="6" t="s">
        <v>4752</v>
      </c>
      <c r="C3966" s="6">
        <v>31</v>
      </c>
      <c r="D3966" t="str">
        <f t="shared" si="61"/>
        <v>ORA ZED - Ph 01B - Pkgs A&amp;D31</v>
      </c>
      <c r="E3966">
        <v>21322773.91</v>
      </c>
      <c r="F3966">
        <v>10153641.213500001</v>
      </c>
      <c r="G3966">
        <v>11425404.25</v>
      </c>
      <c r="H3966">
        <v>21579045.463500001</v>
      </c>
    </row>
    <row r="3967" spans="1:8" hidden="1" x14ac:dyDescent="0.3">
      <c r="A3967" s="6" t="s">
        <v>371</v>
      </c>
      <c r="B3967" s="6" t="s">
        <v>4753</v>
      </c>
      <c r="C3967" s="6">
        <v>29</v>
      </c>
      <c r="D3967" t="str">
        <f t="shared" si="61"/>
        <v>ORA ZED - Ph 01B - Pkgs A&amp;D29</v>
      </c>
      <c r="E3967">
        <v>23928989.079999998</v>
      </c>
      <c r="F3967">
        <v>10687601.99</v>
      </c>
      <c r="G3967">
        <v>11496925.550000001</v>
      </c>
      <c r="H3967">
        <v>22184527.539999999</v>
      </c>
    </row>
    <row r="3968" spans="1:8" hidden="1" x14ac:dyDescent="0.3">
      <c r="A3968" s="6" t="s">
        <v>371</v>
      </c>
      <c r="B3968" s="6" t="s">
        <v>4754</v>
      </c>
      <c r="C3968" s="6">
        <v>12</v>
      </c>
      <c r="D3968" t="str">
        <f t="shared" si="61"/>
        <v>ORA ZED - Ph 01B - Pkgs A&amp;D12</v>
      </c>
      <c r="E3968">
        <v>33050531.68</v>
      </c>
      <c r="F3968">
        <v>26088449.723999999</v>
      </c>
      <c r="G3968">
        <v>3104008.18</v>
      </c>
      <c r="H3968">
        <v>29192457.903999999</v>
      </c>
    </row>
    <row r="3969" spans="1:8" hidden="1" x14ac:dyDescent="0.3">
      <c r="A3969" s="6" t="s">
        <v>795</v>
      </c>
      <c r="B3969" s="6" t="s">
        <v>4755</v>
      </c>
      <c r="C3969" s="6">
        <v>5</v>
      </c>
      <c r="D3969" t="str">
        <f t="shared" si="61"/>
        <v>NUCA R05 - Z025</v>
      </c>
      <c r="E3969">
        <v>14524996.200000001</v>
      </c>
      <c r="F3969">
        <v>22412957.550000001</v>
      </c>
      <c r="G3969">
        <v>3513309.85</v>
      </c>
      <c r="H3969">
        <v>12963133.699999997</v>
      </c>
    </row>
    <row r="3970" spans="1:8" hidden="1" x14ac:dyDescent="0.3">
      <c r="A3970" s="6" t="s">
        <v>1202</v>
      </c>
      <c r="B3970" s="6" t="s">
        <v>4756</v>
      </c>
      <c r="C3970" s="6">
        <v>4</v>
      </c>
      <c r="D3970" t="str">
        <f t="shared" si="61"/>
        <v>Toshka GIS 500 kV4</v>
      </c>
      <c r="E3970">
        <v>4243622.9800000004</v>
      </c>
      <c r="F3970">
        <v>2863582.7800000003</v>
      </c>
      <c r="G3970">
        <v>1113951.03</v>
      </c>
      <c r="H3970">
        <v>3977533.81</v>
      </c>
    </row>
    <row r="3971" spans="1:8" hidden="1" x14ac:dyDescent="0.3">
      <c r="A3971" s="6" t="s">
        <v>1202</v>
      </c>
      <c r="B3971" s="6" t="s">
        <v>4757</v>
      </c>
      <c r="C3971" s="6">
        <v>8</v>
      </c>
      <c r="D3971" t="str">
        <f t="shared" ref="D3971:D4034" si="62">A3971&amp;C3971</f>
        <v>Toshka GIS 500 kV8</v>
      </c>
      <c r="E3971">
        <v>86989.71</v>
      </c>
      <c r="F3971">
        <v>49566.559999999998</v>
      </c>
      <c r="G3971">
        <v>22834.799999999999</v>
      </c>
      <c r="H3971">
        <v>72401.36</v>
      </c>
    </row>
    <row r="3972" spans="1:8" hidden="1" x14ac:dyDescent="0.3">
      <c r="A3972" s="6" t="s">
        <v>1254</v>
      </c>
      <c r="B3972" s="6" t="s">
        <v>4758</v>
      </c>
      <c r="D3972" t="str">
        <f t="shared" si="62"/>
        <v>Miscellaneous Projects</v>
      </c>
      <c r="E3972">
        <v>118487.2</v>
      </c>
      <c r="F3972">
        <v>135075.41</v>
      </c>
      <c r="G3972">
        <v>0</v>
      </c>
      <c r="H3972">
        <v>135075.41</v>
      </c>
    </row>
    <row r="3973" spans="1:8" hidden="1" x14ac:dyDescent="0.3">
      <c r="A3973" s="6" t="s">
        <v>1254</v>
      </c>
      <c r="B3973" s="6" t="s">
        <v>4759</v>
      </c>
      <c r="D3973" t="str">
        <f t="shared" si="62"/>
        <v>Miscellaneous Projects</v>
      </c>
      <c r="E3973">
        <v>151344.64000000001</v>
      </c>
      <c r="F3973">
        <v>172532.88959999999</v>
      </c>
      <c r="G3973">
        <v>0</v>
      </c>
      <c r="H3973">
        <v>172532.88959999999</v>
      </c>
    </row>
    <row r="3974" spans="1:8" hidden="1" x14ac:dyDescent="0.3">
      <c r="A3974" s="6" t="s">
        <v>1254</v>
      </c>
      <c r="B3974" s="6" t="s">
        <v>4760</v>
      </c>
      <c r="D3974" t="str">
        <f t="shared" si="62"/>
        <v>Miscellaneous Projects</v>
      </c>
      <c r="E3974">
        <v>118487.2</v>
      </c>
      <c r="F3974">
        <v>135075.408</v>
      </c>
      <c r="G3974">
        <v>0</v>
      </c>
      <c r="H3974">
        <v>135075.408</v>
      </c>
    </row>
    <row r="3975" spans="1:8" hidden="1" x14ac:dyDescent="0.3">
      <c r="A3975" s="6" t="s">
        <v>754</v>
      </c>
      <c r="B3975" s="6" t="s">
        <v>4761</v>
      </c>
      <c r="C3975" s="6">
        <v>3</v>
      </c>
      <c r="D3975" t="str">
        <f t="shared" si="62"/>
        <v>Ministries Buildings3</v>
      </c>
      <c r="E3975">
        <v>1513476</v>
      </c>
      <c r="F3975">
        <v>956020</v>
      </c>
      <c r="G3975">
        <v>318676</v>
      </c>
      <c r="H3975">
        <v>1274696</v>
      </c>
    </row>
    <row r="3976" spans="1:8" hidden="1" x14ac:dyDescent="0.3">
      <c r="A3976" s="6" t="s">
        <v>1243</v>
      </c>
      <c r="B3976" s="6" t="s">
        <v>4762</v>
      </c>
      <c r="C3976" s="6">
        <v>17</v>
      </c>
      <c r="D3976" t="str">
        <f t="shared" si="62"/>
        <v>Sodic East17</v>
      </c>
      <c r="E3976">
        <v>341704.4</v>
      </c>
      <c r="F3976">
        <v>240579.24600000001</v>
      </c>
      <c r="G3976">
        <v>0</v>
      </c>
      <c r="H3976">
        <v>240579.24600000001</v>
      </c>
    </row>
    <row r="3977" spans="1:8" hidden="1" x14ac:dyDescent="0.3">
      <c r="A3977" s="6" t="s">
        <v>895</v>
      </c>
      <c r="B3977" s="6" t="s">
        <v>4763</v>
      </c>
      <c r="D3977" t="str">
        <f t="shared" si="62"/>
        <v>Manshiet Nasser Substation</v>
      </c>
      <c r="E3977">
        <v>17607.02</v>
      </c>
      <c r="F3977">
        <v>3397.85</v>
      </c>
      <c r="G3977">
        <v>2780.06</v>
      </c>
      <c r="H3977">
        <v>6177.91</v>
      </c>
    </row>
    <row r="3978" spans="1:8" hidden="1" x14ac:dyDescent="0.3">
      <c r="A3978" s="6" t="s">
        <v>1202</v>
      </c>
      <c r="B3978" s="6" t="s">
        <v>4764</v>
      </c>
      <c r="C3978" s="6">
        <v>2</v>
      </c>
      <c r="D3978" t="str">
        <f t="shared" si="62"/>
        <v>Toshka GIS 500 kV2</v>
      </c>
      <c r="E3978">
        <v>11781697.609999999</v>
      </c>
      <c r="F3978">
        <v>6599339.6600000001</v>
      </c>
      <c r="G3978">
        <v>3092695.62</v>
      </c>
      <c r="H3978">
        <v>9692035.2799999993</v>
      </c>
    </row>
    <row r="3979" spans="1:8" hidden="1" x14ac:dyDescent="0.3">
      <c r="A3979" s="6" t="s">
        <v>9</v>
      </c>
      <c r="B3979" s="6" t="s">
        <v>4765</v>
      </c>
      <c r="C3979" s="6">
        <v>33</v>
      </c>
      <c r="D3979" t="str">
        <f t="shared" si="62"/>
        <v>Royal City33</v>
      </c>
      <c r="E3979">
        <v>11787102.130000001</v>
      </c>
      <c r="F3979">
        <v>8559155.6765000001</v>
      </c>
      <c r="G3979">
        <v>4188755.42</v>
      </c>
      <c r="H3979">
        <v>12747911.0965</v>
      </c>
    </row>
    <row r="3980" spans="1:8" hidden="1" x14ac:dyDescent="0.3">
      <c r="A3980" s="6" t="s">
        <v>1254</v>
      </c>
      <c r="B3980" s="6" t="s">
        <v>4766</v>
      </c>
      <c r="D3980" t="str">
        <f t="shared" si="62"/>
        <v>Miscellaneous Projects</v>
      </c>
      <c r="E3980">
        <v>10895.41</v>
      </c>
      <c r="F3980">
        <v>12093.91</v>
      </c>
      <c r="G3980">
        <v>0</v>
      </c>
      <c r="H3980">
        <v>12093.91</v>
      </c>
    </row>
    <row r="3981" spans="1:8" hidden="1" x14ac:dyDescent="0.3">
      <c r="A3981" s="6" t="s">
        <v>1502</v>
      </c>
      <c r="B3981" s="6" t="s">
        <v>558</v>
      </c>
      <c r="D3981" t="str">
        <f t="shared" si="62"/>
        <v>Koning Food V2 - LP-08-20</v>
      </c>
      <c r="E3981">
        <v>67587.710000000006</v>
      </c>
      <c r="F3981">
        <v>77049.990000000005</v>
      </c>
      <c r="G3981">
        <v>0</v>
      </c>
      <c r="H3981">
        <v>77049.990000000005</v>
      </c>
    </row>
    <row r="3982" spans="1:8" hidden="1" x14ac:dyDescent="0.3">
      <c r="A3982" s="6" t="s">
        <v>361</v>
      </c>
      <c r="B3982" s="6" t="s">
        <v>4767</v>
      </c>
      <c r="C3982" s="6">
        <v>18</v>
      </c>
      <c r="D3982" t="str">
        <f t="shared" si="62"/>
        <v>EMAAR- Pkg 140-ITP-Mivida18</v>
      </c>
      <c r="E3982">
        <v>4603925.7699999996</v>
      </c>
      <c r="F3982">
        <v>3831058.9284999999</v>
      </c>
      <c r="G3982">
        <v>490233.61</v>
      </c>
      <c r="H3982">
        <v>4321292.5384999998</v>
      </c>
    </row>
    <row r="3983" spans="1:8" hidden="1" x14ac:dyDescent="0.3">
      <c r="A3983" s="6" t="s">
        <v>1202</v>
      </c>
      <c r="B3983" s="6" t="s">
        <v>4768</v>
      </c>
      <c r="C3983" s="6">
        <v>18</v>
      </c>
      <c r="D3983" t="str">
        <f t="shared" si="62"/>
        <v>Toshka GIS 500 kV18</v>
      </c>
      <c r="E3983">
        <v>22453.52</v>
      </c>
      <c r="F3983">
        <v>12581.91</v>
      </c>
      <c r="G3983">
        <v>5894.05</v>
      </c>
      <c r="H3983">
        <v>18475.96</v>
      </c>
    </row>
    <row r="3984" spans="1:8" hidden="1" x14ac:dyDescent="0.3">
      <c r="A3984" s="6" t="s">
        <v>1082</v>
      </c>
      <c r="B3984" s="6" t="s">
        <v>4769</v>
      </c>
      <c r="C3984" s="6">
        <v>7</v>
      </c>
      <c r="D3984" t="str">
        <f t="shared" si="62"/>
        <v>Port Saad Industiral zone7</v>
      </c>
      <c r="E3984">
        <v>740658</v>
      </c>
      <c r="F3984">
        <v>713253.65</v>
      </c>
      <c r="G3984">
        <v>0</v>
      </c>
      <c r="H3984">
        <v>713253.65</v>
      </c>
    </row>
    <row r="3985" spans="1:8" hidden="1" x14ac:dyDescent="0.3">
      <c r="A3985" s="6" t="s">
        <v>1122</v>
      </c>
      <c r="B3985" s="6" t="s">
        <v>4770</v>
      </c>
      <c r="C3985" s="6">
        <v>15</v>
      </c>
      <c r="D3985" t="str">
        <f t="shared" si="62"/>
        <v>El Katameya Mall15</v>
      </c>
      <c r="E3985">
        <v>546000</v>
      </c>
      <c r="F3985">
        <v>447055.25</v>
      </c>
      <c r="G3985">
        <v>0</v>
      </c>
      <c r="H3985">
        <v>447055.25</v>
      </c>
    </row>
    <row r="3986" spans="1:8" hidden="1" x14ac:dyDescent="0.3">
      <c r="A3986" s="6" t="s">
        <v>1000</v>
      </c>
      <c r="B3986" s="6" t="s">
        <v>4771</v>
      </c>
      <c r="D3986" t="str">
        <f t="shared" si="62"/>
        <v>4 SS - Technical Service</v>
      </c>
      <c r="E3986">
        <v>98778.12</v>
      </c>
      <c r="F3986">
        <v>98778.12</v>
      </c>
      <c r="G3986">
        <v>0</v>
      </c>
      <c r="H3986">
        <v>98778.12</v>
      </c>
    </row>
    <row r="3987" spans="1:8" hidden="1" x14ac:dyDescent="0.3">
      <c r="A3987" s="6" t="s">
        <v>3123</v>
      </c>
      <c r="B3987" s="6" t="s">
        <v>4772</v>
      </c>
      <c r="D3987" t="str">
        <f t="shared" si="62"/>
        <v>Mohamed Aly Fahmy Lock&amp;Load</v>
      </c>
      <c r="E3987">
        <v>332310</v>
      </c>
      <c r="F3987">
        <v>458890</v>
      </c>
      <c r="G3987">
        <v>152975</v>
      </c>
      <c r="H3987">
        <v>611865</v>
      </c>
    </row>
    <row r="3988" spans="1:8" hidden="1" x14ac:dyDescent="0.3">
      <c r="A3988" s="6" t="s">
        <v>847</v>
      </c>
      <c r="B3988" s="6" t="s">
        <v>4773</v>
      </c>
      <c r="C3988" s="6">
        <v>59</v>
      </c>
      <c r="D3988" t="str">
        <f t="shared" si="62"/>
        <v>AWEER POWER STATION 'H' Phase59</v>
      </c>
      <c r="E3988">
        <v>1082826.83</v>
      </c>
      <c r="F3988">
        <v>1136968.1714999999</v>
      </c>
      <c r="G3988">
        <v>0</v>
      </c>
      <c r="H3988">
        <v>1136968.1714999999</v>
      </c>
    </row>
    <row r="3989" spans="1:8" hidden="1" x14ac:dyDescent="0.3">
      <c r="A3989" s="6" t="s">
        <v>1449</v>
      </c>
      <c r="B3989" s="6" t="s">
        <v>4774</v>
      </c>
      <c r="C3989" s="6">
        <v>2</v>
      </c>
      <c r="D3989" t="str">
        <f t="shared" si="62"/>
        <v>El-Nyaba El-Ama2</v>
      </c>
      <c r="E3989">
        <v>1719317.55</v>
      </c>
      <c r="F3989">
        <v>1405134.1199999999</v>
      </c>
      <c r="G3989">
        <v>128948.85</v>
      </c>
      <c r="H3989">
        <v>1534082.97</v>
      </c>
    </row>
    <row r="3990" spans="1:8" hidden="1" x14ac:dyDescent="0.3">
      <c r="A3990" s="6" t="s">
        <v>1289</v>
      </c>
      <c r="B3990" s="6" t="s">
        <v>4775</v>
      </c>
      <c r="C3990" s="6">
        <v>15</v>
      </c>
      <c r="D3990" t="str">
        <f t="shared" si="62"/>
        <v>R515</v>
      </c>
      <c r="E3990">
        <v>894000</v>
      </c>
      <c r="F3990">
        <v>413577.86</v>
      </c>
      <c r="G3990">
        <v>0</v>
      </c>
      <c r="H3990">
        <v>824289.25</v>
      </c>
    </row>
    <row r="3991" spans="1:8" hidden="1" x14ac:dyDescent="0.3">
      <c r="A3991" s="6" t="s">
        <v>1334</v>
      </c>
      <c r="B3991" s="6" t="s">
        <v>4776</v>
      </c>
      <c r="C3991" s="6">
        <v>3</v>
      </c>
      <c r="D3991" t="str">
        <f t="shared" si="62"/>
        <v>Mohamed Ali Palace3</v>
      </c>
      <c r="E3991">
        <v>22480.2</v>
      </c>
      <c r="F3991">
        <v>16149.368</v>
      </c>
      <c r="G3991">
        <v>0</v>
      </c>
      <c r="H3991">
        <v>16149.368</v>
      </c>
    </row>
    <row r="3992" spans="1:8" hidden="1" x14ac:dyDescent="0.3">
      <c r="A3992" s="6" t="s">
        <v>4777</v>
      </c>
      <c r="B3992" s="6" t="s">
        <v>4778</v>
      </c>
      <c r="C3992" s="6">
        <v>2</v>
      </c>
      <c r="D3992" t="str">
        <f t="shared" si="62"/>
        <v>El Mostaqbal lock &amp; load2</v>
      </c>
      <c r="E3992">
        <v>410006</v>
      </c>
      <c r="F3992">
        <v>182760</v>
      </c>
      <c r="G3992">
        <v>182767</v>
      </c>
      <c r="H3992">
        <v>365527</v>
      </c>
    </row>
    <row r="3993" spans="1:8" hidden="1" x14ac:dyDescent="0.3">
      <c r="A3993" s="6" t="s">
        <v>1163</v>
      </c>
      <c r="B3993" s="6" t="s">
        <v>4779</v>
      </c>
      <c r="C3993" s="6">
        <v>4</v>
      </c>
      <c r="D3993" t="str">
        <f t="shared" si="62"/>
        <v>Benban 3/ Toshka 2 LOT 44</v>
      </c>
      <c r="E3993">
        <v>1018343.1999999998</v>
      </c>
      <c r="F3993">
        <v>855408.28</v>
      </c>
      <c r="G3993">
        <v>106926.04</v>
      </c>
      <c r="H3993">
        <v>962334.32</v>
      </c>
    </row>
    <row r="3994" spans="1:8" hidden="1" x14ac:dyDescent="0.3">
      <c r="A3994" s="6" t="s">
        <v>1163</v>
      </c>
      <c r="B3994" s="6" t="s">
        <v>4780</v>
      </c>
      <c r="C3994" s="6">
        <v>6</v>
      </c>
      <c r="D3994" t="str">
        <f t="shared" si="62"/>
        <v>Benban 3/ Toshka 2 LOT 46</v>
      </c>
      <c r="E3994">
        <v>207833.62</v>
      </c>
      <c r="F3994">
        <v>174580.24</v>
      </c>
      <c r="G3994">
        <v>21822.53</v>
      </c>
      <c r="H3994">
        <v>196402.77</v>
      </c>
    </row>
    <row r="3995" spans="1:8" hidden="1" x14ac:dyDescent="0.3">
      <c r="A3995" s="6" t="s">
        <v>1200</v>
      </c>
      <c r="B3995" s="6" t="s">
        <v>927</v>
      </c>
      <c r="C3995" s="6">
        <v>9</v>
      </c>
      <c r="D3995" t="str">
        <f t="shared" si="62"/>
        <v>marassi inland marina9</v>
      </c>
      <c r="E3995">
        <v>546388.78</v>
      </c>
      <c r="F3995">
        <v>32867.96</v>
      </c>
      <c r="G3995">
        <v>0</v>
      </c>
      <c r="H3995">
        <v>306823.06</v>
      </c>
    </row>
    <row r="3996" spans="1:8" hidden="1" x14ac:dyDescent="0.3">
      <c r="A3996" s="6" t="s">
        <v>4781</v>
      </c>
      <c r="B3996" s="6" t="s">
        <v>593</v>
      </c>
      <c r="D3996" t="str">
        <f t="shared" si="62"/>
        <v>Huawei Technologies LP-11-20</v>
      </c>
      <c r="E3996">
        <v>220000</v>
      </c>
      <c r="F3996">
        <v>248600</v>
      </c>
      <c r="G3996">
        <v>0</v>
      </c>
      <c r="H3996">
        <v>248600</v>
      </c>
    </row>
    <row r="3997" spans="1:8" hidden="1" x14ac:dyDescent="0.3">
      <c r="A3997" s="6" t="s">
        <v>342</v>
      </c>
      <c r="B3997" s="6" t="s">
        <v>4782</v>
      </c>
      <c r="C3997" s="6">
        <v>14</v>
      </c>
      <c r="D3997" t="str">
        <f t="shared" si="62"/>
        <v>Kattameya Creeks14</v>
      </c>
      <c r="E3997">
        <v>48574512.669999994</v>
      </c>
      <c r="F3997">
        <v>45904629.993499994</v>
      </c>
      <c r="G3997">
        <v>4560213.18</v>
      </c>
      <c r="H3997">
        <v>50464843.173500001</v>
      </c>
    </row>
    <row r="3998" spans="1:8" hidden="1" x14ac:dyDescent="0.3">
      <c r="A3998" s="6" t="s">
        <v>342</v>
      </c>
      <c r="B3998" s="6" t="s">
        <v>4783</v>
      </c>
      <c r="C3998" s="6">
        <v>4</v>
      </c>
      <c r="D3998" t="str">
        <f t="shared" si="62"/>
        <v>Kattameya Creeks4</v>
      </c>
      <c r="E3998">
        <v>31881858.16</v>
      </c>
      <c r="F3998">
        <v>29687637.307999998</v>
      </c>
      <c r="G3998">
        <v>3469495.18</v>
      </c>
      <c r="H3998">
        <v>33157132.488000002</v>
      </c>
    </row>
    <row r="3999" spans="1:8" hidden="1" x14ac:dyDescent="0.3">
      <c r="A3999" s="6" t="s">
        <v>1612</v>
      </c>
      <c r="B3999" s="6" t="s">
        <v>4784</v>
      </c>
      <c r="C3999" s="6">
        <v>10</v>
      </c>
      <c r="D3999" t="str">
        <f t="shared" si="62"/>
        <v>Toshka 2/Owinat East LOT2 OHTL10</v>
      </c>
      <c r="E3999">
        <v>16006857.57</v>
      </c>
      <c r="F3999">
        <v>0</v>
      </c>
      <c r="G3999">
        <v>1680720.05</v>
      </c>
      <c r="H3999">
        <v>1680720.05</v>
      </c>
    </row>
    <row r="4000" spans="1:8" hidden="1" x14ac:dyDescent="0.3">
      <c r="A4000" s="6" t="s">
        <v>980</v>
      </c>
      <c r="B4000" s="6" t="s">
        <v>4785</v>
      </c>
      <c r="C4000" s="6">
        <v>3</v>
      </c>
      <c r="D4000" t="str">
        <f t="shared" si="62"/>
        <v>Canal Sugar OHTL3</v>
      </c>
      <c r="E4000">
        <v>340101</v>
      </c>
      <c r="F4000">
        <v>284629.38</v>
      </c>
      <c r="G4000">
        <v>35065.56</v>
      </c>
      <c r="H4000">
        <v>319694.94</v>
      </c>
    </row>
    <row r="4001" spans="1:8" hidden="1" x14ac:dyDescent="0.3">
      <c r="A4001" s="6" t="s">
        <v>9</v>
      </c>
      <c r="B4001" s="6" t="s">
        <v>4786</v>
      </c>
      <c r="C4001" s="6">
        <v>36</v>
      </c>
      <c r="D4001" t="str">
        <f t="shared" si="62"/>
        <v>Royal City36</v>
      </c>
      <c r="E4001">
        <v>8120768.3099999996</v>
      </c>
      <c r="F4001">
        <v>5231425.2055000002</v>
      </c>
      <c r="G4001">
        <v>0</v>
      </c>
      <c r="H4001">
        <v>5231425.2055000002</v>
      </c>
    </row>
    <row r="4002" spans="1:8" hidden="1" x14ac:dyDescent="0.3">
      <c r="A4002" s="6" t="s">
        <v>1195</v>
      </c>
      <c r="B4002" s="6" t="s">
        <v>4787</v>
      </c>
      <c r="C4002" s="6">
        <v>3</v>
      </c>
      <c r="D4002" t="str">
        <f t="shared" si="62"/>
        <v>Museum of Egyp. Civilization3</v>
      </c>
      <c r="E4002">
        <v>496630</v>
      </c>
      <c r="F4002">
        <v>438036.45</v>
      </c>
      <c r="G4002">
        <v>0</v>
      </c>
      <c r="H4002">
        <v>438036.45</v>
      </c>
    </row>
    <row r="4003" spans="1:8" hidden="1" x14ac:dyDescent="0.3">
      <c r="A4003" s="6" t="s">
        <v>1386</v>
      </c>
      <c r="B4003" s="6" t="s">
        <v>1127</v>
      </c>
      <c r="C4003" s="6">
        <v>2</v>
      </c>
      <c r="D4003" t="str">
        <f t="shared" si="62"/>
        <v>Daraw Bridge2</v>
      </c>
      <c r="E4003">
        <v>2478560</v>
      </c>
      <c r="F4003">
        <v>2029775.96</v>
      </c>
      <c r="G4003">
        <v>0</v>
      </c>
      <c r="H4003">
        <v>2029775.9600000002</v>
      </c>
    </row>
    <row r="4004" spans="1:8" hidden="1" x14ac:dyDescent="0.3">
      <c r="A4004" s="6" t="s">
        <v>361</v>
      </c>
      <c r="B4004" s="6" t="s">
        <v>4788</v>
      </c>
      <c r="C4004" s="6">
        <v>16</v>
      </c>
      <c r="D4004" t="str">
        <f t="shared" si="62"/>
        <v>EMAAR- Pkg 140-ITP-Mivida16</v>
      </c>
      <c r="E4004">
        <v>19380294.600000001</v>
      </c>
      <c r="F4004">
        <v>13266917.76</v>
      </c>
      <c r="G4004">
        <v>1350448.21</v>
      </c>
      <c r="H4004">
        <v>14617365.970000001</v>
      </c>
    </row>
    <row r="4005" spans="1:8" hidden="1" x14ac:dyDescent="0.3">
      <c r="A4005" s="6" t="s">
        <v>1556</v>
      </c>
      <c r="B4005" s="6" t="s">
        <v>4789</v>
      </c>
      <c r="C4005" s="6">
        <v>1</v>
      </c>
      <c r="D4005" t="str">
        <f t="shared" si="62"/>
        <v>Ahl Misr Walkway1</v>
      </c>
      <c r="E4005">
        <v>1546834.5</v>
      </c>
      <c r="F4005">
        <v>1490375.0299999998</v>
      </c>
      <c r="G4005">
        <v>0</v>
      </c>
      <c r="H4005">
        <v>1490375.03</v>
      </c>
    </row>
    <row r="4006" spans="1:8" hidden="1" x14ac:dyDescent="0.3">
      <c r="A4006" s="6" t="s">
        <v>300</v>
      </c>
      <c r="B4006" s="6" t="s">
        <v>4790</v>
      </c>
      <c r="C4006" s="6">
        <v>14</v>
      </c>
      <c r="D4006" t="str">
        <f t="shared" si="62"/>
        <v>CFC Podium 214</v>
      </c>
      <c r="E4006">
        <v>29172801.679999996</v>
      </c>
      <c r="F4006">
        <v>19708944.274</v>
      </c>
      <c r="G4006">
        <v>3762123.59</v>
      </c>
      <c r="H4006">
        <v>23471067.864000004</v>
      </c>
    </row>
    <row r="4007" spans="1:8" hidden="1" x14ac:dyDescent="0.3">
      <c r="A4007" s="6" t="s">
        <v>1254</v>
      </c>
      <c r="B4007" s="6" t="s">
        <v>4791</v>
      </c>
      <c r="D4007" t="str">
        <f t="shared" si="62"/>
        <v>Miscellaneous Projects</v>
      </c>
      <c r="E4007">
        <v>34725</v>
      </c>
      <c r="F4007">
        <v>39239.25</v>
      </c>
      <c r="G4007">
        <v>0</v>
      </c>
      <c r="H4007">
        <v>39239.25</v>
      </c>
    </row>
    <row r="4008" spans="1:8" hidden="1" x14ac:dyDescent="0.3">
      <c r="A4008" s="6" t="s">
        <v>1473</v>
      </c>
      <c r="B4008" s="6" t="s">
        <v>4792</v>
      </c>
      <c r="C4008" s="6">
        <v>2022</v>
      </c>
      <c r="D4008" t="str">
        <f t="shared" si="62"/>
        <v>Taval Sarai 522022</v>
      </c>
      <c r="E4008">
        <v>83165.78</v>
      </c>
      <c r="F4008">
        <v>63165.784</v>
      </c>
      <c r="G4008">
        <v>0</v>
      </c>
      <c r="H4008">
        <v>63165.784</v>
      </c>
    </row>
    <row r="4009" spans="1:8" hidden="1" x14ac:dyDescent="0.3">
      <c r="A4009" s="6" t="s">
        <v>1502</v>
      </c>
      <c r="B4009" s="6" t="s">
        <v>4793</v>
      </c>
      <c r="D4009" t="str">
        <f t="shared" si="62"/>
        <v>Koning Food V2 - LP-08-20</v>
      </c>
      <c r="E4009">
        <v>2114.38</v>
      </c>
      <c r="F4009">
        <v>2410.4</v>
      </c>
      <c r="G4009">
        <v>0</v>
      </c>
      <c r="H4009">
        <v>2410.4</v>
      </c>
    </row>
    <row r="4010" spans="1:8" hidden="1" x14ac:dyDescent="0.3">
      <c r="A4010" s="6" t="s">
        <v>397</v>
      </c>
      <c r="B4010" s="6" t="s">
        <v>4794</v>
      </c>
      <c r="C4010" s="6">
        <v>5</v>
      </c>
      <c r="D4010" t="str">
        <f t="shared" si="62"/>
        <v>BKG#178-Lagoon Discharge5</v>
      </c>
      <c r="E4010">
        <v>10300781.789999999</v>
      </c>
      <c r="F4010">
        <v>9666283.6995000001</v>
      </c>
      <c r="G4010">
        <v>408395.93</v>
      </c>
      <c r="H4010">
        <v>10074679.6295</v>
      </c>
    </row>
    <row r="4011" spans="1:8" hidden="1" x14ac:dyDescent="0.3">
      <c r="A4011" s="6" t="s">
        <v>1953</v>
      </c>
      <c r="B4011" s="6" t="s">
        <v>4795</v>
      </c>
      <c r="D4011" t="str">
        <f t="shared" si="62"/>
        <v>Ghana Street lighting</v>
      </c>
      <c r="E4011">
        <v>280444.21000000002</v>
      </c>
      <c r="F4011">
        <v>252399.78</v>
      </c>
      <c r="G4011">
        <v>0</v>
      </c>
      <c r="H4011">
        <v>252399.78</v>
      </c>
    </row>
    <row r="4012" spans="1:8" hidden="1" x14ac:dyDescent="0.3">
      <c r="A4012" s="6" t="s">
        <v>749</v>
      </c>
      <c r="B4012" s="6" t="s">
        <v>4796</v>
      </c>
      <c r="C4012" s="6">
        <v>9</v>
      </c>
      <c r="D4012" t="str">
        <f t="shared" si="62"/>
        <v>Cairo Capital S19</v>
      </c>
      <c r="E4012">
        <v>143454958.65000001</v>
      </c>
      <c r="F4012">
        <v>112402834.94</v>
      </c>
      <c r="G4012">
        <v>21518234.870000001</v>
      </c>
      <c r="H4012">
        <v>133921069.81</v>
      </c>
    </row>
    <row r="4013" spans="1:8" hidden="1" x14ac:dyDescent="0.3">
      <c r="A4013" s="6" t="s">
        <v>982</v>
      </c>
      <c r="B4013" s="6" t="s">
        <v>4797</v>
      </c>
      <c r="C4013" s="6">
        <v>5</v>
      </c>
      <c r="D4013" t="str">
        <f t="shared" si="62"/>
        <v>Canal Sugar S/s5</v>
      </c>
      <c r="E4013">
        <v>97902.6</v>
      </c>
      <c r="F4013">
        <v>74699.679999999993</v>
      </c>
      <c r="G4013">
        <v>14685.39</v>
      </c>
      <c r="H4013">
        <v>89385.07</v>
      </c>
    </row>
    <row r="4014" spans="1:8" hidden="1" x14ac:dyDescent="0.3">
      <c r="A4014" s="6" t="s">
        <v>331</v>
      </c>
      <c r="B4014" s="6" t="s">
        <v>4798</v>
      </c>
      <c r="C4014" s="6">
        <v>3</v>
      </c>
      <c r="D4014" t="str">
        <f t="shared" si="62"/>
        <v>DoubleTree Mangroovy ElGouna3</v>
      </c>
      <c r="E4014">
        <v>189255</v>
      </c>
      <c r="F4014">
        <v>165325.20000000001</v>
      </c>
      <c r="G4014">
        <v>0</v>
      </c>
      <c r="H4014">
        <v>165325.20000000001</v>
      </c>
    </row>
    <row r="4015" spans="1:8" hidden="1" x14ac:dyDescent="0.3">
      <c r="A4015" s="6" t="s">
        <v>1054</v>
      </c>
      <c r="B4015" s="6" t="s">
        <v>4799</v>
      </c>
      <c r="C4015" s="6">
        <v>21</v>
      </c>
      <c r="D4015" t="str">
        <f t="shared" si="62"/>
        <v>Latin Compound - New Alamin21</v>
      </c>
      <c r="E4015">
        <v>383227.6</v>
      </c>
      <c r="F4015">
        <v>248906.33</v>
      </c>
      <c r="G4015">
        <v>76645.52</v>
      </c>
      <c r="H4015">
        <v>325551.84999999998</v>
      </c>
    </row>
    <row r="4016" spans="1:8" hidden="1" x14ac:dyDescent="0.3">
      <c r="A4016" s="6" t="s">
        <v>1453</v>
      </c>
      <c r="B4016" s="6" t="s">
        <v>4800</v>
      </c>
      <c r="C4016" s="6">
        <v>3</v>
      </c>
      <c r="D4016" t="str">
        <f t="shared" si="62"/>
        <v>Toshka-04  GIS Substation3</v>
      </c>
      <c r="E4016">
        <v>432429.07</v>
      </c>
      <c r="F4016">
        <v>0</v>
      </c>
      <c r="G4016">
        <v>45405.05</v>
      </c>
      <c r="H4016">
        <v>45405.05</v>
      </c>
    </row>
    <row r="4017" spans="1:8" hidden="1" x14ac:dyDescent="0.3">
      <c r="A4017" s="6" t="s">
        <v>71</v>
      </c>
      <c r="B4017" s="6" t="s">
        <v>4801</v>
      </c>
      <c r="C4017" s="6">
        <v>7</v>
      </c>
      <c r="D4017" t="str">
        <f t="shared" si="62"/>
        <v>EGAT Pelletizing Plant7</v>
      </c>
      <c r="E4017">
        <v>1175831.28</v>
      </c>
      <c r="F4017">
        <v>1088853.4739999999</v>
      </c>
      <c r="G4017">
        <v>116611.05</v>
      </c>
      <c r="H4017">
        <v>1205464.524</v>
      </c>
    </row>
    <row r="4018" spans="1:8" hidden="1" x14ac:dyDescent="0.3">
      <c r="A4018" s="6" t="s">
        <v>1334</v>
      </c>
      <c r="B4018" s="6" t="s">
        <v>4802</v>
      </c>
      <c r="C4018" s="6">
        <v>4</v>
      </c>
      <c r="D4018" t="str">
        <f t="shared" si="62"/>
        <v>Mohamed Ali Palace4</v>
      </c>
      <c r="E4018">
        <v>80818.600000000006</v>
      </c>
      <c r="F4018">
        <v>67887.62</v>
      </c>
      <c r="G4018">
        <v>0</v>
      </c>
      <c r="H4018">
        <v>67887.62</v>
      </c>
    </row>
    <row r="4019" spans="1:8" hidden="1" x14ac:dyDescent="0.3">
      <c r="A4019" s="6" t="s">
        <v>516</v>
      </c>
      <c r="B4019" s="6" t="s">
        <v>4803</v>
      </c>
      <c r="C4019" s="6">
        <v>9</v>
      </c>
      <c r="D4019" t="str">
        <f t="shared" si="62"/>
        <v>Ismailiya East Substation9</v>
      </c>
      <c r="E4019">
        <v>356563</v>
      </c>
      <c r="F4019">
        <v>317341.07</v>
      </c>
      <c r="G4019">
        <v>0</v>
      </c>
      <c r="H4019">
        <v>317341.07</v>
      </c>
    </row>
    <row r="4020" spans="1:8" hidden="1" x14ac:dyDescent="0.3">
      <c r="A4020" s="6" t="s">
        <v>524</v>
      </c>
      <c r="B4020" s="6" t="s">
        <v>4804</v>
      </c>
      <c r="C4020" s="6">
        <v>3</v>
      </c>
      <c r="D4020" t="str">
        <f t="shared" si="62"/>
        <v>Beni Suef Substation R613</v>
      </c>
      <c r="E4020">
        <v>7944201.0999999987</v>
      </c>
      <c r="F4020">
        <v>4793506.7799999993</v>
      </c>
      <c r="G4020">
        <v>0</v>
      </c>
      <c r="H4020">
        <v>4793506.78</v>
      </c>
    </row>
    <row r="4021" spans="1:8" hidden="1" x14ac:dyDescent="0.3">
      <c r="A4021" s="6" t="s">
        <v>339</v>
      </c>
      <c r="B4021" s="6" t="s">
        <v>4805</v>
      </c>
      <c r="C4021" s="6">
        <v>6</v>
      </c>
      <c r="D4021" t="str">
        <f t="shared" si="62"/>
        <v>IKEA Extension MoA6</v>
      </c>
      <c r="E4021">
        <v>5112809.05</v>
      </c>
      <c r="F4021">
        <v>4141935.79</v>
      </c>
      <c r="G4021">
        <v>628358.81000000006</v>
      </c>
      <c r="H4021">
        <v>4770294.5999999996</v>
      </c>
    </row>
    <row r="4022" spans="1:8" hidden="1" x14ac:dyDescent="0.3">
      <c r="A4022" s="6" t="s">
        <v>746</v>
      </c>
      <c r="B4022" s="6" t="s">
        <v>4806</v>
      </c>
      <c r="D4022" t="str">
        <f t="shared" si="62"/>
        <v>SHAT Al ARAB 400/132kV SS</v>
      </c>
      <c r="E4022">
        <v>1369521.06</v>
      </c>
      <c r="F4022">
        <v>1369521.0599999998</v>
      </c>
      <c r="G4022">
        <v>0</v>
      </c>
      <c r="H4022">
        <v>1369521.06</v>
      </c>
    </row>
    <row r="4023" spans="1:8" hidden="1" x14ac:dyDescent="0.3">
      <c r="A4023" s="6" t="s">
        <v>1243</v>
      </c>
      <c r="B4023" s="6" t="s">
        <v>4807</v>
      </c>
      <c r="C4023" s="6">
        <v>22</v>
      </c>
      <c r="D4023" t="str">
        <f t="shared" si="62"/>
        <v>Sodic East22</v>
      </c>
      <c r="E4023">
        <v>228288.29</v>
      </c>
      <c r="F4023">
        <v>202149.28</v>
      </c>
      <c r="G4023">
        <v>0</v>
      </c>
      <c r="H4023">
        <v>202149.28</v>
      </c>
    </row>
    <row r="4024" spans="1:8" hidden="1" x14ac:dyDescent="0.3">
      <c r="A4024" s="6" t="s">
        <v>3290</v>
      </c>
      <c r="B4024" s="6" t="s">
        <v>4054</v>
      </c>
      <c r="D4024" t="str">
        <f t="shared" si="62"/>
        <v>Tanzania hydropower Project</v>
      </c>
      <c r="E4024">
        <v>152041.56</v>
      </c>
      <c r="F4024">
        <v>152041.56</v>
      </c>
      <c r="G4024">
        <v>0</v>
      </c>
      <c r="H4024">
        <v>152041.56</v>
      </c>
    </row>
    <row r="4025" spans="1:8" hidden="1" x14ac:dyDescent="0.3">
      <c r="A4025" s="6" t="s">
        <v>2502</v>
      </c>
      <c r="B4025" s="6" t="s">
        <v>920</v>
      </c>
      <c r="D4025" t="str">
        <f t="shared" si="62"/>
        <v>Hadaek ElAharam</v>
      </c>
      <c r="E4025">
        <v>900592.5</v>
      </c>
      <c r="F4025">
        <v>599713</v>
      </c>
      <c r="G4025">
        <v>0</v>
      </c>
      <c r="H4025">
        <v>599713</v>
      </c>
    </row>
    <row r="4026" spans="1:8" hidden="1" x14ac:dyDescent="0.3">
      <c r="A4026" s="6" t="s">
        <v>1227</v>
      </c>
      <c r="B4026" s="6" t="s">
        <v>920</v>
      </c>
      <c r="D4026" t="str">
        <f t="shared" si="62"/>
        <v>Maspiro Towers</v>
      </c>
      <c r="E4026">
        <v>556650</v>
      </c>
      <c r="F4026">
        <v>544124.19999999995</v>
      </c>
      <c r="G4026">
        <v>0</v>
      </c>
      <c r="H4026">
        <v>544124.19999999995</v>
      </c>
    </row>
    <row r="4027" spans="1:8" hidden="1" x14ac:dyDescent="0.3">
      <c r="A4027" s="6" t="s">
        <v>393</v>
      </c>
      <c r="B4027" s="6" t="s">
        <v>4808</v>
      </c>
      <c r="C4027" s="6">
        <v>11</v>
      </c>
      <c r="D4027" t="str">
        <f t="shared" si="62"/>
        <v>EMAAR-Pkg#162/163- Marassi11</v>
      </c>
      <c r="E4027">
        <v>9303551.5199999996</v>
      </c>
      <c r="F4027">
        <v>7840185.4928000001</v>
      </c>
      <c r="G4027">
        <v>0</v>
      </c>
      <c r="H4027">
        <v>7840185.4928000001</v>
      </c>
    </row>
    <row r="4028" spans="1:8" hidden="1" x14ac:dyDescent="0.3">
      <c r="A4028" s="6" t="s">
        <v>1502</v>
      </c>
      <c r="B4028" s="6" t="s">
        <v>4240</v>
      </c>
      <c r="D4028" t="str">
        <f t="shared" si="62"/>
        <v>Koning Food V2 - LP-08-20</v>
      </c>
      <c r="E4028">
        <v>13517.54</v>
      </c>
      <c r="F4028">
        <v>30820</v>
      </c>
      <c r="G4028">
        <v>0</v>
      </c>
      <c r="H4028">
        <v>15410</v>
      </c>
    </row>
    <row r="4029" spans="1:8" hidden="1" x14ac:dyDescent="0.3">
      <c r="A4029" s="6" t="s">
        <v>1316</v>
      </c>
      <c r="B4029" s="6" t="s">
        <v>4809</v>
      </c>
      <c r="D4029" t="str">
        <f t="shared" si="62"/>
        <v>Suez Gulf/S4 - 500KV OHTL</v>
      </c>
      <c r="E4029">
        <v>1261</v>
      </c>
      <c r="F4029">
        <v>1324.05</v>
      </c>
      <c r="G4029">
        <v>0</v>
      </c>
      <c r="H4029">
        <v>1324.05</v>
      </c>
    </row>
    <row r="4030" spans="1:8" hidden="1" x14ac:dyDescent="0.3">
      <c r="A4030" s="6" t="s">
        <v>847</v>
      </c>
      <c r="B4030" s="6" t="s">
        <v>4810</v>
      </c>
      <c r="C4030" s="6">
        <v>13</v>
      </c>
      <c r="D4030" t="str">
        <f t="shared" si="62"/>
        <v>AWEER POWER STATION 'H' Phase13</v>
      </c>
      <c r="E4030">
        <v>1083247.22</v>
      </c>
      <c r="F4030">
        <v>827963.34</v>
      </c>
      <c r="G4030">
        <v>120360.8</v>
      </c>
      <c r="H4030">
        <v>948324.14</v>
      </c>
    </row>
    <row r="4031" spans="1:8" hidden="1" x14ac:dyDescent="0.3">
      <c r="A4031" s="6" t="s">
        <v>1316</v>
      </c>
      <c r="B4031" s="6" t="s">
        <v>4811</v>
      </c>
      <c r="C4031" s="6">
        <v>3</v>
      </c>
      <c r="D4031" t="str">
        <f t="shared" si="62"/>
        <v>Suez Gulf/S4 - 500KV OHTL3</v>
      </c>
      <c r="E4031">
        <v>444301.13</v>
      </c>
      <c r="F4031">
        <v>371196.04</v>
      </c>
      <c r="G4031">
        <v>46651.62</v>
      </c>
      <c r="H4031">
        <v>417847.66</v>
      </c>
    </row>
    <row r="4032" spans="1:8" hidden="1" x14ac:dyDescent="0.3">
      <c r="A4032" s="6" t="s">
        <v>754</v>
      </c>
      <c r="B4032" s="6" t="s">
        <v>4812</v>
      </c>
      <c r="C4032" s="6">
        <v>2</v>
      </c>
      <c r="D4032" t="str">
        <f t="shared" si="62"/>
        <v>Ministries Buildings2</v>
      </c>
      <c r="E4032">
        <v>168220</v>
      </c>
      <c r="F4032">
        <v>66865</v>
      </c>
      <c r="G4032">
        <v>75200</v>
      </c>
      <c r="H4032">
        <v>142065</v>
      </c>
    </row>
    <row r="4033" spans="1:8" hidden="1" x14ac:dyDescent="0.3">
      <c r="A4033" s="6" t="s">
        <v>1547</v>
      </c>
      <c r="B4033" s="6" t="s">
        <v>4813</v>
      </c>
      <c r="C4033" s="6">
        <v>14</v>
      </c>
      <c r="D4033" t="str">
        <f t="shared" si="62"/>
        <v>Zone(J) South Valley Toshka14</v>
      </c>
      <c r="E4033">
        <v>29992616.949999999</v>
      </c>
      <c r="F4033">
        <v>22473314.850000001</v>
      </c>
      <c r="G4033">
        <v>3839055</v>
      </c>
      <c r="H4033">
        <v>26312369.850000005</v>
      </c>
    </row>
    <row r="4034" spans="1:8" hidden="1" x14ac:dyDescent="0.3">
      <c r="A4034" s="6" t="s">
        <v>1547</v>
      </c>
      <c r="B4034" s="6" t="s">
        <v>4814</v>
      </c>
      <c r="C4034" s="6">
        <v>5</v>
      </c>
      <c r="D4034" t="str">
        <f t="shared" si="62"/>
        <v>Zone(J) South Valley Toshka5</v>
      </c>
      <c r="E4034">
        <v>37030481.200000003</v>
      </c>
      <c r="F4034">
        <v>28216824.149999999</v>
      </c>
      <c r="G4034">
        <v>4739901.5999999996</v>
      </c>
      <c r="H4034">
        <v>32956725.75</v>
      </c>
    </row>
    <row r="4035" spans="1:8" hidden="1" x14ac:dyDescent="0.3">
      <c r="A4035" s="6" t="s">
        <v>795</v>
      </c>
      <c r="B4035" s="6" t="s">
        <v>4815</v>
      </c>
      <c r="C4035" s="6">
        <v>9</v>
      </c>
      <c r="D4035" t="str">
        <f t="shared" ref="D4035:D4098" si="63">A4035&amp;C4035</f>
        <v>NUCA R05 - Z029</v>
      </c>
      <c r="E4035">
        <v>19752275.399999999</v>
      </c>
      <c r="F4035">
        <v>15653276.699999999</v>
      </c>
      <c r="G4035">
        <v>1975227.5999999999</v>
      </c>
      <c r="H4035">
        <v>17628504.300000001</v>
      </c>
    </row>
    <row r="4036" spans="1:8" hidden="1" x14ac:dyDescent="0.3">
      <c r="A4036" s="6" t="s">
        <v>73</v>
      </c>
      <c r="B4036" s="6" t="s">
        <v>4816</v>
      </c>
      <c r="C4036" s="6">
        <v>11</v>
      </c>
      <c r="D4036" t="str">
        <f t="shared" si="63"/>
        <v>MDF Factory11</v>
      </c>
      <c r="E4036">
        <v>9266643.7599999998</v>
      </c>
      <c r="F4036">
        <v>8835349.2080000006</v>
      </c>
      <c r="G4036">
        <v>683594.29</v>
      </c>
      <c r="H4036">
        <v>9518943.4979999997</v>
      </c>
    </row>
    <row r="4037" spans="1:8" hidden="1" x14ac:dyDescent="0.3">
      <c r="A4037" s="6" t="s">
        <v>1243</v>
      </c>
      <c r="B4037" s="6" t="s">
        <v>4817</v>
      </c>
      <c r="C4037" s="6">
        <v>23</v>
      </c>
      <c r="D4037" t="str">
        <f t="shared" si="63"/>
        <v>Sodic East23</v>
      </c>
      <c r="E4037">
        <v>278336.98</v>
      </c>
      <c r="F4037">
        <v>246467.36</v>
      </c>
      <c r="G4037">
        <v>0</v>
      </c>
      <c r="H4037">
        <v>246467.36</v>
      </c>
    </row>
    <row r="4038" spans="1:8" hidden="1" x14ac:dyDescent="0.3">
      <c r="A4038" s="6" t="s">
        <v>1532</v>
      </c>
      <c r="B4038" s="6" t="s">
        <v>4818</v>
      </c>
      <c r="D4038" t="str">
        <f t="shared" si="63"/>
        <v>New Babil 400/132KV Substation</v>
      </c>
      <c r="E4038">
        <v>211453.11</v>
      </c>
      <c r="F4038">
        <v>211453.11</v>
      </c>
      <c r="G4038">
        <v>0</v>
      </c>
      <c r="H4038">
        <v>211453.11</v>
      </c>
    </row>
    <row r="4039" spans="1:8" hidden="1" x14ac:dyDescent="0.3">
      <c r="A4039" s="6" t="s">
        <v>1278</v>
      </c>
      <c r="B4039" s="6" t="s">
        <v>4819</v>
      </c>
      <c r="D4039" t="str">
        <f t="shared" si="63"/>
        <v>LAYAN Substation</v>
      </c>
      <c r="E4039">
        <v>327177.32</v>
      </c>
      <c r="F4039">
        <v>543114.38</v>
      </c>
      <c r="G4039">
        <v>0</v>
      </c>
      <c r="H4039">
        <v>271557.19</v>
      </c>
    </row>
    <row r="4040" spans="1:8" hidden="1" x14ac:dyDescent="0.3">
      <c r="A4040" s="6" t="s">
        <v>1289</v>
      </c>
      <c r="B4040" s="6" t="s">
        <v>4820</v>
      </c>
      <c r="C4040" s="6">
        <v>8</v>
      </c>
      <c r="D4040" t="str">
        <f t="shared" si="63"/>
        <v>R58</v>
      </c>
      <c r="E4040">
        <v>1842000</v>
      </c>
      <c r="F4040">
        <v>276300</v>
      </c>
      <c r="G4040">
        <v>0</v>
      </c>
      <c r="H4040">
        <v>1698022.47</v>
      </c>
    </row>
    <row r="4041" spans="1:8" hidden="1" x14ac:dyDescent="0.3">
      <c r="A4041" s="6" t="s">
        <v>1289</v>
      </c>
      <c r="B4041" s="6" t="s">
        <v>4821</v>
      </c>
      <c r="C4041" s="6">
        <v>17</v>
      </c>
      <c r="D4041" t="str">
        <f t="shared" si="63"/>
        <v>R517</v>
      </c>
      <c r="E4041">
        <v>1296000</v>
      </c>
      <c r="F4041">
        <v>1199448</v>
      </c>
      <c r="G4041">
        <v>0</v>
      </c>
      <c r="H4041">
        <v>1199448</v>
      </c>
    </row>
    <row r="4042" spans="1:8" hidden="1" x14ac:dyDescent="0.3">
      <c r="A4042" s="6" t="s">
        <v>1289</v>
      </c>
      <c r="B4042" s="6" t="s">
        <v>4822</v>
      </c>
      <c r="C4042" s="6">
        <v>16</v>
      </c>
      <c r="D4042" t="str">
        <f t="shared" si="63"/>
        <v>R516</v>
      </c>
      <c r="E4042">
        <v>483000</v>
      </c>
      <c r="F4042">
        <v>446766.5</v>
      </c>
      <c r="G4042">
        <v>0</v>
      </c>
      <c r="H4042">
        <v>446766.5</v>
      </c>
    </row>
    <row r="4043" spans="1:8" hidden="1" x14ac:dyDescent="0.3">
      <c r="A4043" s="6" t="s">
        <v>3423</v>
      </c>
      <c r="B4043" s="6" t="s">
        <v>4823</v>
      </c>
      <c r="C4043" s="6">
        <v>4</v>
      </c>
      <c r="D4043" t="str">
        <f t="shared" si="63"/>
        <v>El Sewedy University4</v>
      </c>
      <c r="E4043">
        <v>292158.15000000002</v>
      </c>
      <c r="F4043">
        <v>14607.91</v>
      </c>
      <c r="G4043">
        <v>0</v>
      </c>
      <c r="H4043">
        <v>247493.37330000001</v>
      </c>
    </row>
    <row r="4044" spans="1:8" hidden="1" x14ac:dyDescent="0.3">
      <c r="A4044" s="6" t="s">
        <v>3423</v>
      </c>
      <c r="B4044" s="6" t="s">
        <v>4824</v>
      </c>
      <c r="C4044" s="6">
        <v>2</v>
      </c>
      <c r="D4044" t="str">
        <f t="shared" si="63"/>
        <v>El Sewedy University2</v>
      </c>
      <c r="E4044">
        <v>553379.86</v>
      </c>
      <c r="F4044">
        <v>27668.99</v>
      </c>
      <c r="G4044">
        <v>0</v>
      </c>
      <c r="H4044">
        <v>481256.09</v>
      </c>
    </row>
    <row r="4045" spans="1:8" hidden="1" x14ac:dyDescent="0.3">
      <c r="A4045" s="6" t="s">
        <v>412</v>
      </c>
      <c r="B4045" s="6" t="s">
        <v>4825</v>
      </c>
      <c r="C4045" s="6">
        <v>5</v>
      </c>
      <c r="D4045" t="str">
        <f t="shared" si="63"/>
        <v>RING ROAD MARYOTIA EXPANSION5</v>
      </c>
      <c r="E4045">
        <v>12516509.050000001</v>
      </c>
      <c r="F4045">
        <v>6453307.2959999992</v>
      </c>
      <c r="G4045">
        <v>5000000</v>
      </c>
      <c r="H4045">
        <v>11453307.296</v>
      </c>
    </row>
    <row r="4046" spans="1:8" hidden="1" x14ac:dyDescent="0.3">
      <c r="A4046" s="6" t="s">
        <v>381</v>
      </c>
      <c r="B4046" s="6" t="s">
        <v>4826</v>
      </c>
      <c r="C4046" s="6">
        <v>12</v>
      </c>
      <c r="D4046" t="str">
        <f t="shared" si="63"/>
        <v>ESU Ph2-Enabling &amp; Struc12</v>
      </c>
      <c r="E4046">
        <v>38061417.810000002</v>
      </c>
      <c r="F4046">
        <v>23340124.260499999</v>
      </c>
      <c r="G4046">
        <v>2482953.77</v>
      </c>
      <c r="H4046">
        <v>25823078.030499998</v>
      </c>
    </row>
    <row r="4047" spans="1:8" hidden="1" x14ac:dyDescent="0.3">
      <c r="A4047" s="6" t="s">
        <v>393</v>
      </c>
      <c r="B4047" s="6" t="s">
        <v>4827</v>
      </c>
      <c r="C4047" s="6">
        <v>11</v>
      </c>
      <c r="D4047" t="str">
        <f t="shared" si="63"/>
        <v>EMAAR-Pkg#162/163- Marassi11</v>
      </c>
      <c r="E4047">
        <v>1E-4</v>
      </c>
      <c r="F4047">
        <v>1728865.5301000001</v>
      </c>
      <c r="G4047">
        <v>207927.24</v>
      </c>
      <c r="H4047">
        <v>1936792.7701000001</v>
      </c>
    </row>
    <row r="4048" spans="1:8" hidden="1" x14ac:dyDescent="0.3">
      <c r="A4048" s="6" t="s">
        <v>393</v>
      </c>
      <c r="B4048" s="6" t="s">
        <v>4828</v>
      </c>
      <c r="C4048" s="6">
        <v>5</v>
      </c>
      <c r="D4048" t="str">
        <f t="shared" si="63"/>
        <v>EMAAR-Pkg#162/163- Marassi5</v>
      </c>
      <c r="E4048">
        <v>1E-3</v>
      </c>
      <c r="F4048">
        <v>1890262.7209999999</v>
      </c>
      <c r="G4048">
        <v>241883.6</v>
      </c>
      <c r="H4048">
        <v>2132146.321</v>
      </c>
    </row>
    <row r="4049" spans="1:8" hidden="1" x14ac:dyDescent="0.3">
      <c r="A4049" s="6" t="s">
        <v>393</v>
      </c>
      <c r="B4049" s="6" t="s">
        <v>4829</v>
      </c>
      <c r="C4049" s="6">
        <v>10</v>
      </c>
      <c r="D4049" t="str">
        <f t="shared" si="63"/>
        <v>EMAAR-Pkg#162/163- Marassi10</v>
      </c>
      <c r="E4049">
        <v>3812993.56</v>
      </c>
      <c r="F4049">
        <v>2893980.5780000002</v>
      </c>
      <c r="G4049">
        <v>743338.83</v>
      </c>
      <c r="H4049">
        <v>3637319.4079999998</v>
      </c>
    </row>
    <row r="4050" spans="1:8" hidden="1" x14ac:dyDescent="0.3">
      <c r="A4050" s="6" t="s">
        <v>4830</v>
      </c>
      <c r="B4050" s="6" t="s">
        <v>4831</v>
      </c>
      <c r="D4050" t="str">
        <f t="shared" si="63"/>
        <v>Koning Food V4 LP-01-21</v>
      </c>
      <c r="E4050">
        <v>62280.7</v>
      </c>
      <c r="F4050">
        <v>71000</v>
      </c>
      <c r="G4050">
        <v>0</v>
      </c>
      <c r="H4050">
        <v>71000</v>
      </c>
    </row>
    <row r="4051" spans="1:8" hidden="1" x14ac:dyDescent="0.3">
      <c r="A4051" s="6" t="s">
        <v>342</v>
      </c>
      <c r="B4051" s="6" t="s">
        <v>4832</v>
      </c>
      <c r="C4051" s="6">
        <v>5</v>
      </c>
      <c r="D4051" t="str">
        <f t="shared" si="63"/>
        <v>Kattameya Creeks5</v>
      </c>
      <c r="E4051">
        <v>43155172.939999998</v>
      </c>
      <c r="F4051">
        <v>40007572.366999999</v>
      </c>
      <c r="G4051">
        <v>4873807.49</v>
      </c>
      <c r="H4051">
        <v>44881379.857000001</v>
      </c>
    </row>
    <row r="4052" spans="1:8" hidden="1" x14ac:dyDescent="0.3">
      <c r="A4052" s="6" t="s">
        <v>342</v>
      </c>
      <c r="B4052" s="6" t="s">
        <v>4833</v>
      </c>
      <c r="C4052" s="6">
        <v>3</v>
      </c>
      <c r="D4052" t="str">
        <f t="shared" si="63"/>
        <v>Kattameya Creeks3</v>
      </c>
      <c r="E4052">
        <v>41751425.710000001</v>
      </c>
      <c r="F4052">
        <v>39570120.895499997</v>
      </c>
      <c r="G4052">
        <v>3851361.84</v>
      </c>
      <c r="H4052">
        <v>43421482.7355</v>
      </c>
    </row>
    <row r="4053" spans="1:8" hidden="1" x14ac:dyDescent="0.3">
      <c r="A4053" s="6" t="s">
        <v>420</v>
      </c>
      <c r="B4053" s="6" t="s">
        <v>4834</v>
      </c>
      <c r="C4053" s="6">
        <v>26</v>
      </c>
      <c r="D4053" t="str">
        <f t="shared" si="63"/>
        <v>EDNC Retail &amp; Offices Civil26</v>
      </c>
      <c r="E4053">
        <v>45459659.770000003</v>
      </c>
      <c r="F4053">
        <v>33907888.608500004</v>
      </c>
      <c r="G4053">
        <v>3686071.3400000003</v>
      </c>
      <c r="H4053">
        <v>37593959.9485</v>
      </c>
    </row>
    <row r="4054" spans="1:8" hidden="1" x14ac:dyDescent="0.3">
      <c r="A4054" s="6" t="s">
        <v>371</v>
      </c>
      <c r="B4054" s="6" t="s">
        <v>4835</v>
      </c>
      <c r="C4054" s="6">
        <v>7</v>
      </c>
      <c r="D4054" t="str">
        <f t="shared" si="63"/>
        <v>ORA ZED - Ph 01B - Pkgs A&amp;D7</v>
      </c>
      <c r="E4054">
        <v>9268144.6799999997</v>
      </c>
      <c r="F4054">
        <v>4340903.0240000002</v>
      </c>
      <c r="G4054">
        <v>524341.16</v>
      </c>
      <c r="H4054">
        <v>4865244.1840000004</v>
      </c>
    </row>
    <row r="4055" spans="1:8" hidden="1" x14ac:dyDescent="0.3">
      <c r="A4055" s="6" t="s">
        <v>3631</v>
      </c>
      <c r="B4055" s="6" t="s">
        <v>4836</v>
      </c>
      <c r="D4055" t="str">
        <f t="shared" si="63"/>
        <v>Phosfat</v>
      </c>
      <c r="E4055">
        <v>360062.3</v>
      </c>
      <c r="F4055">
        <v>360062.3</v>
      </c>
      <c r="G4055">
        <v>0</v>
      </c>
      <c r="H4055">
        <v>360062.3</v>
      </c>
    </row>
    <row r="4056" spans="1:8" hidden="1" x14ac:dyDescent="0.3">
      <c r="A4056" s="6" t="s">
        <v>950</v>
      </c>
      <c r="B4056" s="6" t="s">
        <v>4837</v>
      </c>
      <c r="C4056" s="6">
        <v>9</v>
      </c>
      <c r="D4056" t="str">
        <f t="shared" si="63"/>
        <v>Mauritania Lot 19</v>
      </c>
      <c r="E4056">
        <v>73563.539999999994</v>
      </c>
      <c r="F4056">
        <v>69885.36</v>
      </c>
      <c r="G4056">
        <v>0</v>
      </c>
      <c r="H4056">
        <v>69885.36</v>
      </c>
    </row>
    <row r="4057" spans="1:8" hidden="1" x14ac:dyDescent="0.3">
      <c r="A4057" s="6" t="s">
        <v>950</v>
      </c>
      <c r="B4057" s="6" t="s">
        <v>4838</v>
      </c>
      <c r="C4057" s="6">
        <v>8</v>
      </c>
      <c r="D4057" t="str">
        <f t="shared" si="63"/>
        <v>Mauritania Lot 18</v>
      </c>
      <c r="E4057">
        <v>71454.710000000006</v>
      </c>
      <c r="F4057">
        <v>67881.97</v>
      </c>
      <c r="G4057">
        <v>0</v>
      </c>
      <c r="H4057">
        <v>67881.97</v>
      </c>
    </row>
    <row r="4058" spans="1:8" hidden="1" x14ac:dyDescent="0.3">
      <c r="A4058" s="6" t="s">
        <v>1060</v>
      </c>
      <c r="B4058" s="6" t="s">
        <v>3024</v>
      </c>
      <c r="D4058" t="str">
        <f t="shared" si="63"/>
        <v>LAYYAH CCPP</v>
      </c>
      <c r="E4058">
        <v>12854700</v>
      </c>
      <c r="F4058">
        <v>11016258.75</v>
      </c>
      <c r="G4058">
        <v>2400425</v>
      </c>
      <c r="H4058">
        <v>13416683.75</v>
      </c>
    </row>
    <row r="4059" spans="1:8" hidden="1" x14ac:dyDescent="0.3">
      <c r="A4059" s="6" t="s">
        <v>331</v>
      </c>
      <c r="B4059" s="6" t="s">
        <v>4839</v>
      </c>
      <c r="C4059" s="6">
        <v>15</v>
      </c>
      <c r="D4059" t="str">
        <f t="shared" si="63"/>
        <v>DoubleTree Mangroovy ElGouna15</v>
      </c>
      <c r="E4059">
        <v>4199870.68</v>
      </c>
      <c r="F4059">
        <v>3002136.2140000002</v>
      </c>
      <c r="G4059">
        <v>1008716.05</v>
      </c>
      <c r="H4059">
        <v>4010852.264</v>
      </c>
    </row>
    <row r="4060" spans="1:8" hidden="1" x14ac:dyDescent="0.3">
      <c r="A4060" s="6" t="s">
        <v>1623</v>
      </c>
      <c r="B4060" s="6" t="s">
        <v>4840</v>
      </c>
      <c r="C4060" s="6">
        <v>8</v>
      </c>
      <c r="D4060" t="str">
        <f t="shared" si="63"/>
        <v>Diplomatic District - Infra8</v>
      </c>
      <c r="E4060">
        <v>21256216.289999999</v>
      </c>
      <c r="F4060">
        <v>14841823.489999998</v>
      </c>
      <c r="G4060">
        <v>2025993.3</v>
      </c>
      <c r="H4060">
        <v>16867816.789999999</v>
      </c>
    </row>
    <row r="4061" spans="1:8" hidden="1" x14ac:dyDescent="0.3">
      <c r="A4061" s="6" t="s">
        <v>1626</v>
      </c>
      <c r="B4061" s="6" t="s">
        <v>4841</v>
      </c>
      <c r="C4061" s="6">
        <v>14</v>
      </c>
      <c r="D4061" t="str">
        <f t="shared" si="63"/>
        <v>Air Force Project14</v>
      </c>
      <c r="E4061">
        <v>4524624.26</v>
      </c>
      <c r="F4061">
        <v>3239516.96</v>
      </c>
      <c r="G4061">
        <v>1131156.05</v>
      </c>
      <c r="H4061">
        <v>4370673.01</v>
      </c>
    </row>
    <row r="4062" spans="1:8" hidden="1" x14ac:dyDescent="0.3">
      <c r="A4062" s="6" t="s">
        <v>1626</v>
      </c>
      <c r="B4062" s="6" t="s">
        <v>4842</v>
      </c>
      <c r="C4062" s="6">
        <v>13</v>
      </c>
      <c r="D4062" t="str">
        <f t="shared" si="63"/>
        <v>Air Force Project13</v>
      </c>
      <c r="E4062">
        <v>7847514</v>
      </c>
      <c r="F4062">
        <v>5618528.04</v>
      </c>
      <c r="G4062">
        <v>1961878.5</v>
      </c>
      <c r="H4062">
        <v>7580406.54</v>
      </c>
    </row>
    <row r="4063" spans="1:8" hidden="1" x14ac:dyDescent="0.3">
      <c r="A4063" s="6" t="s">
        <v>1626</v>
      </c>
      <c r="B4063" s="6" t="s">
        <v>4843</v>
      </c>
      <c r="C4063" s="6">
        <v>9</v>
      </c>
      <c r="D4063" t="str">
        <f t="shared" si="63"/>
        <v>Air Force Project9</v>
      </c>
      <c r="E4063">
        <v>5241355.5199999996</v>
      </c>
      <c r="F4063">
        <v>3752405</v>
      </c>
      <c r="G4063">
        <v>1310338.8500000001</v>
      </c>
      <c r="H4063">
        <v>5062743.8499999996</v>
      </c>
    </row>
    <row r="4064" spans="1:8" hidden="1" x14ac:dyDescent="0.3">
      <c r="A4064" s="6" t="s">
        <v>1626</v>
      </c>
      <c r="B4064" s="6" t="s">
        <v>4844</v>
      </c>
      <c r="C4064" s="6">
        <v>2</v>
      </c>
      <c r="D4064" t="str">
        <f t="shared" si="63"/>
        <v>Air Force Project2</v>
      </c>
      <c r="E4064">
        <v>11154054.560000001</v>
      </c>
      <c r="F4064">
        <v>8253995</v>
      </c>
      <c r="G4064">
        <v>2788513.65</v>
      </c>
      <c r="H4064">
        <v>11042508.65</v>
      </c>
    </row>
    <row r="4065" spans="1:8" hidden="1" x14ac:dyDescent="0.3">
      <c r="A4065" s="6" t="s">
        <v>1630</v>
      </c>
      <c r="B4065" s="6" t="s">
        <v>4845</v>
      </c>
      <c r="C4065" s="6">
        <v>15</v>
      </c>
      <c r="D4065" t="str">
        <f t="shared" si="63"/>
        <v>Faculty of Medicine15</v>
      </c>
      <c r="E4065">
        <v>14787583.810000001</v>
      </c>
      <c r="F4065">
        <v>12512110.789999999</v>
      </c>
      <c r="G4065">
        <v>739379.19</v>
      </c>
      <c r="H4065">
        <v>13251489.979999999</v>
      </c>
    </row>
    <row r="4066" spans="1:8" hidden="1" x14ac:dyDescent="0.3">
      <c r="A4066" s="6" t="s">
        <v>802</v>
      </c>
      <c r="B4066" s="6" t="s">
        <v>4846</v>
      </c>
      <c r="C4066" s="6">
        <v>6</v>
      </c>
      <c r="D4066" t="str">
        <f t="shared" si="63"/>
        <v>R5 Mix-Use Complex Project6</v>
      </c>
      <c r="E4066">
        <v>5139407</v>
      </c>
      <c r="F4066">
        <v>4207989.0199999996</v>
      </c>
      <c r="G4066">
        <v>521813.76000000001</v>
      </c>
      <c r="H4066">
        <v>4729802.78</v>
      </c>
    </row>
    <row r="4067" spans="1:8" hidden="1" x14ac:dyDescent="0.3">
      <c r="A4067" s="6" t="s">
        <v>705</v>
      </c>
      <c r="B4067" s="6" t="s">
        <v>4847</v>
      </c>
      <c r="C4067" s="6">
        <v>19</v>
      </c>
      <c r="D4067" t="str">
        <f t="shared" si="63"/>
        <v>Assuit PP  (CP-118)19</v>
      </c>
      <c r="E4067">
        <v>351753.41</v>
      </c>
      <c r="F4067">
        <v>627879.84</v>
      </c>
      <c r="G4067">
        <v>110802.32</v>
      </c>
      <c r="H4067">
        <v>369341.08</v>
      </c>
    </row>
    <row r="4068" spans="1:8" hidden="1" x14ac:dyDescent="0.3">
      <c r="A4068" s="6" t="s">
        <v>795</v>
      </c>
      <c r="B4068" s="6" t="s">
        <v>4848</v>
      </c>
      <c r="C4068" s="6">
        <v>2</v>
      </c>
      <c r="D4068" t="str">
        <f t="shared" si="63"/>
        <v>NUCA R05 - Z022</v>
      </c>
      <c r="E4068">
        <v>4448510</v>
      </c>
      <c r="F4068">
        <v>4886423.6599999992</v>
      </c>
      <c r="G4068">
        <v>597472.17000000004</v>
      </c>
      <c r="H4068">
        <v>5483895.8300000001</v>
      </c>
    </row>
    <row r="4069" spans="1:8" hidden="1" x14ac:dyDescent="0.3">
      <c r="A4069" s="6" t="s">
        <v>795</v>
      </c>
      <c r="B4069" s="6" t="s">
        <v>4849</v>
      </c>
      <c r="C4069" s="6">
        <v>17</v>
      </c>
      <c r="D4069" t="str">
        <f t="shared" si="63"/>
        <v>NUCA R05 - Z0217</v>
      </c>
      <c r="E4069">
        <v>40451064.68</v>
      </c>
      <c r="F4069">
        <v>28741122.464000002</v>
      </c>
      <c r="G4069">
        <v>3615988</v>
      </c>
      <c r="H4069">
        <v>32357110.464000002</v>
      </c>
    </row>
    <row r="4070" spans="1:8" hidden="1" x14ac:dyDescent="0.3">
      <c r="A4070" s="6" t="s">
        <v>1562</v>
      </c>
      <c r="B4070" s="6" t="s">
        <v>4850</v>
      </c>
      <c r="C4070" s="6">
        <v>25</v>
      </c>
      <c r="D4070" t="str">
        <f t="shared" si="63"/>
        <v>GOV2 - Infra25</v>
      </c>
      <c r="E4070">
        <v>8593894.3300000001</v>
      </c>
      <c r="F4070">
        <v>3564488.5966999996</v>
      </c>
      <c r="G4070">
        <v>543005.59</v>
      </c>
      <c r="H4070">
        <v>4107494.1867</v>
      </c>
    </row>
    <row r="4071" spans="1:8" hidden="1" x14ac:dyDescent="0.3">
      <c r="A4071" s="6" t="s">
        <v>1384</v>
      </c>
      <c r="B4071" s="6" t="s">
        <v>4851</v>
      </c>
      <c r="C4071" s="6">
        <v>4</v>
      </c>
      <c r="D4071" t="str">
        <f t="shared" si="63"/>
        <v>Group # 1 - 25 LX4</v>
      </c>
      <c r="E4071">
        <v>840000</v>
      </c>
      <c r="F4071">
        <v>831600</v>
      </c>
      <c r="G4071">
        <v>0</v>
      </c>
      <c r="H4071">
        <v>831600</v>
      </c>
    </row>
    <row r="4072" spans="1:8" hidden="1" x14ac:dyDescent="0.3">
      <c r="A4072" s="6" t="s">
        <v>1278</v>
      </c>
      <c r="B4072" s="6" t="s">
        <v>4852</v>
      </c>
      <c r="D4072" t="str">
        <f t="shared" si="63"/>
        <v>LAYAN Substation</v>
      </c>
      <c r="E4072">
        <v>221632.06</v>
      </c>
      <c r="F4072">
        <v>749116.36</v>
      </c>
      <c r="G4072">
        <v>0</v>
      </c>
      <c r="H4072">
        <v>187279.09</v>
      </c>
    </row>
    <row r="4073" spans="1:8" hidden="1" x14ac:dyDescent="0.3">
      <c r="A4073" s="6" t="s">
        <v>1646</v>
      </c>
      <c r="B4073" s="6" t="s">
        <v>4853</v>
      </c>
      <c r="C4073" s="6">
        <v>1</v>
      </c>
      <c r="D4073" t="str">
        <f t="shared" si="63"/>
        <v>Hosh Essa 220 KV OHTL1</v>
      </c>
      <c r="E4073">
        <v>7784834.8600000003</v>
      </c>
      <c r="F4073">
        <v>4673291.8499999996</v>
      </c>
      <c r="G4073">
        <v>822803.11</v>
      </c>
      <c r="H4073">
        <v>5496094.96</v>
      </c>
    </row>
    <row r="4074" spans="1:8" hidden="1" x14ac:dyDescent="0.3">
      <c r="A4074" s="6" t="s">
        <v>1202</v>
      </c>
      <c r="B4074" s="6" t="s">
        <v>4854</v>
      </c>
      <c r="C4074" s="6">
        <v>10</v>
      </c>
      <c r="D4074" t="str">
        <f t="shared" si="63"/>
        <v>Toshka GIS 500 kV10</v>
      </c>
      <c r="E4074">
        <v>226768.1</v>
      </c>
      <c r="F4074">
        <v>145305.66</v>
      </c>
      <c r="G4074">
        <v>59526.63</v>
      </c>
      <c r="H4074">
        <v>204832.29</v>
      </c>
    </row>
    <row r="4075" spans="1:8" hidden="1" x14ac:dyDescent="0.3">
      <c r="A4075" s="6" t="s">
        <v>1247</v>
      </c>
      <c r="B4075" s="6" t="s">
        <v>4855</v>
      </c>
      <c r="D4075" t="str">
        <f t="shared" si="63"/>
        <v>SHATRA 400/132kV SS</v>
      </c>
      <c r="E4075">
        <v>4636804.66</v>
      </c>
      <c r="F4075">
        <v>4636804.66</v>
      </c>
      <c r="G4075">
        <v>0</v>
      </c>
      <c r="H4075">
        <v>4636804.66</v>
      </c>
    </row>
    <row r="4076" spans="1:8" hidden="1" x14ac:dyDescent="0.3">
      <c r="A4076" s="6" t="s">
        <v>1086</v>
      </c>
      <c r="B4076" s="6" t="s">
        <v>4856</v>
      </c>
      <c r="D4076" t="str">
        <f t="shared" si="63"/>
        <v>33KV Canal Farm Grid</v>
      </c>
      <c r="E4076">
        <v>655399.49</v>
      </c>
      <c r="F4076">
        <v>500069.81</v>
      </c>
      <c r="G4076">
        <v>98309.92</v>
      </c>
      <c r="H4076">
        <v>598379.73</v>
      </c>
    </row>
    <row r="4077" spans="1:8" hidden="1" x14ac:dyDescent="0.3">
      <c r="A4077" s="6" t="s">
        <v>393</v>
      </c>
      <c r="B4077" s="6" t="s">
        <v>4857</v>
      </c>
      <c r="C4077" s="6">
        <v>14</v>
      </c>
      <c r="D4077" t="str">
        <f t="shared" si="63"/>
        <v>EMAAR-Pkg#162/163- Marassi14</v>
      </c>
      <c r="E4077">
        <v>1E-3</v>
      </c>
      <c r="F4077">
        <v>3890540.4309999999</v>
      </c>
      <c r="G4077">
        <v>467907.62</v>
      </c>
      <c r="H4077">
        <v>4358448.051</v>
      </c>
    </row>
    <row r="4078" spans="1:8" hidden="1" x14ac:dyDescent="0.3">
      <c r="A4078" s="6" t="s">
        <v>389</v>
      </c>
      <c r="B4078" s="6" t="s">
        <v>4858</v>
      </c>
      <c r="C4078" s="6">
        <v>21</v>
      </c>
      <c r="D4078" t="str">
        <f t="shared" si="63"/>
        <v>EMAAR-PKG# 101-UPTOWN21</v>
      </c>
      <c r="E4078">
        <v>1E-3</v>
      </c>
      <c r="F4078">
        <v>1.1000000000000001E-3</v>
      </c>
      <c r="G4078">
        <v>0</v>
      </c>
      <c r="H4078">
        <v>1.1000000000000001E-3</v>
      </c>
    </row>
    <row r="4079" spans="1:8" hidden="1" x14ac:dyDescent="0.3">
      <c r="A4079" s="6" t="s">
        <v>71</v>
      </c>
      <c r="B4079" s="6" t="s">
        <v>4859</v>
      </c>
      <c r="C4079" s="6">
        <v>2</v>
      </c>
      <c r="D4079" t="str">
        <f t="shared" si="63"/>
        <v>EGAT Pelletizing Plant2</v>
      </c>
      <c r="E4079">
        <v>10496612.58</v>
      </c>
      <c r="F4079">
        <v>10019256.4705</v>
      </c>
      <c r="G4079">
        <v>897220.53</v>
      </c>
      <c r="H4079">
        <v>10916477.000499999</v>
      </c>
    </row>
    <row r="4080" spans="1:8" hidden="1" x14ac:dyDescent="0.3">
      <c r="A4080" s="6" t="s">
        <v>1278</v>
      </c>
      <c r="B4080" s="6" t="s">
        <v>4860</v>
      </c>
      <c r="D4080" t="str">
        <f t="shared" si="63"/>
        <v>LAYAN Substation</v>
      </c>
      <c r="E4080">
        <v>51814.400000000001</v>
      </c>
      <c r="F4080">
        <v>87566.340000000011</v>
      </c>
      <c r="G4080">
        <v>0</v>
      </c>
      <c r="H4080">
        <v>43783.17</v>
      </c>
    </row>
    <row r="4081" spans="1:8" hidden="1" x14ac:dyDescent="0.3">
      <c r="A4081" s="6" t="s">
        <v>1750</v>
      </c>
      <c r="B4081" s="6" t="s">
        <v>4861</v>
      </c>
      <c r="D4081" t="str">
        <f t="shared" si="63"/>
        <v>158E/2019 33kv Project</v>
      </c>
      <c r="E4081">
        <v>731700</v>
      </c>
      <c r="F4081">
        <v>1975590</v>
      </c>
      <c r="G4081">
        <v>0</v>
      </c>
      <c r="H4081">
        <v>658530</v>
      </c>
    </row>
    <row r="4082" spans="1:8" hidden="1" x14ac:dyDescent="0.3">
      <c r="A4082" s="6" t="s">
        <v>1654</v>
      </c>
      <c r="B4082" s="6" t="s">
        <v>4862</v>
      </c>
      <c r="C4082" s="6">
        <v>13</v>
      </c>
      <c r="D4082" t="str">
        <f t="shared" si="63"/>
        <v>seashell Playa13</v>
      </c>
      <c r="E4082">
        <v>894385.1</v>
      </c>
      <c r="F4082">
        <v>619657.06000000006</v>
      </c>
      <c r="G4082">
        <v>97184</v>
      </c>
      <c r="H4082">
        <v>716841.06</v>
      </c>
    </row>
    <row r="4083" spans="1:8" hidden="1" x14ac:dyDescent="0.3">
      <c r="A4083" s="6" t="s">
        <v>3415</v>
      </c>
      <c r="B4083" s="6" t="s">
        <v>4863</v>
      </c>
      <c r="C4083" s="6">
        <v>2</v>
      </c>
      <c r="D4083" t="str">
        <f t="shared" si="63"/>
        <v>Marassi Inner Marina - PKG1782</v>
      </c>
      <c r="E4083">
        <v>797294</v>
      </c>
      <c r="F4083">
        <v>244127.1</v>
      </c>
      <c r="G4083">
        <v>0</v>
      </c>
      <c r="H4083">
        <v>709591.66</v>
      </c>
    </row>
    <row r="4084" spans="1:8" hidden="1" x14ac:dyDescent="0.3">
      <c r="A4084" s="6" t="s">
        <v>71</v>
      </c>
      <c r="B4084" s="6" t="s">
        <v>4864</v>
      </c>
      <c r="C4084" s="6">
        <v>16</v>
      </c>
      <c r="D4084" t="str">
        <f t="shared" si="63"/>
        <v>EGAT Pelletizing Plant16</v>
      </c>
      <c r="E4084">
        <v>14282809.35</v>
      </c>
      <c r="F4084">
        <v>14096166.627500001</v>
      </c>
      <c r="G4084">
        <v>757955.1</v>
      </c>
      <c r="H4084">
        <v>14854121.727499999</v>
      </c>
    </row>
    <row r="4085" spans="1:8" hidden="1" x14ac:dyDescent="0.3">
      <c r="A4085" s="6" t="s">
        <v>1663</v>
      </c>
      <c r="B4085" s="6" t="s">
        <v>4865</v>
      </c>
      <c r="C4085" s="6">
        <v>1</v>
      </c>
      <c r="D4085" t="str">
        <f t="shared" si="63"/>
        <v>10Th of Ramadan LRT1</v>
      </c>
      <c r="E4085">
        <v>4534198.5199999996</v>
      </c>
      <c r="F4085">
        <v>2520041.33</v>
      </c>
      <c r="G4085">
        <v>453419.85</v>
      </c>
      <c r="H4085">
        <v>2973461.18</v>
      </c>
    </row>
    <row r="4086" spans="1:8" hidden="1" x14ac:dyDescent="0.3">
      <c r="A4086" s="6" t="s">
        <v>3587</v>
      </c>
      <c r="B4086" s="6" t="s">
        <v>4866</v>
      </c>
      <c r="C4086" s="6">
        <v>1</v>
      </c>
      <c r="D4086" t="str">
        <f t="shared" si="63"/>
        <v>R051</v>
      </c>
      <c r="E4086">
        <v>77798.38</v>
      </c>
      <c r="F4086">
        <v>52616.82</v>
      </c>
      <c r="G4086">
        <v>0</v>
      </c>
      <c r="H4086">
        <v>52616.82</v>
      </c>
    </row>
    <row r="4087" spans="1:8" hidden="1" x14ac:dyDescent="0.3">
      <c r="A4087" s="6" t="s">
        <v>847</v>
      </c>
      <c r="B4087" s="6" t="s">
        <v>4867</v>
      </c>
      <c r="D4087" t="str">
        <f t="shared" si="63"/>
        <v>AWEER POWER STATION 'H' Phase</v>
      </c>
      <c r="E4087">
        <v>1172089.69</v>
      </c>
      <c r="F4087">
        <v>1230694.1693</v>
      </c>
      <c r="G4087">
        <v>0</v>
      </c>
      <c r="H4087">
        <v>1230694.1693</v>
      </c>
    </row>
    <row r="4088" spans="1:8" hidden="1" x14ac:dyDescent="0.3">
      <c r="A4088" s="6" t="s">
        <v>1254</v>
      </c>
      <c r="B4088" s="6" t="s">
        <v>4868</v>
      </c>
      <c r="D4088" t="str">
        <f t="shared" si="63"/>
        <v>Miscellaneous Projects</v>
      </c>
      <c r="E4088">
        <v>151344.64000000001</v>
      </c>
      <c r="F4088">
        <v>172532.88999999998</v>
      </c>
      <c r="G4088">
        <v>0</v>
      </c>
      <c r="H4088">
        <v>172532.89</v>
      </c>
    </row>
    <row r="4089" spans="1:8" hidden="1" x14ac:dyDescent="0.3">
      <c r="A4089" s="6" t="s">
        <v>1254</v>
      </c>
      <c r="B4089" s="6" t="s">
        <v>4869</v>
      </c>
      <c r="D4089" t="str">
        <f t="shared" si="63"/>
        <v>Miscellaneous Projects</v>
      </c>
      <c r="E4089">
        <v>118487.2</v>
      </c>
      <c r="F4089">
        <v>135075.41</v>
      </c>
      <c r="G4089">
        <v>0</v>
      </c>
      <c r="H4089">
        <v>135075.41</v>
      </c>
    </row>
    <row r="4090" spans="1:8" hidden="1" x14ac:dyDescent="0.3">
      <c r="A4090" s="6" t="s">
        <v>371</v>
      </c>
      <c r="B4090" s="6" t="s">
        <v>4870</v>
      </c>
      <c r="C4090" s="6">
        <v>15</v>
      </c>
      <c r="D4090" t="str">
        <f t="shared" si="63"/>
        <v>ORA ZED - Ph 01B - Pkgs A&amp;D15</v>
      </c>
      <c r="E4090">
        <v>27710999.540000003</v>
      </c>
      <c r="F4090">
        <v>27179982.226999998</v>
      </c>
      <c r="G4090">
        <v>3259818.36</v>
      </c>
      <c r="H4090">
        <v>30439800.587000001</v>
      </c>
    </row>
    <row r="4091" spans="1:8" hidden="1" x14ac:dyDescent="0.3">
      <c r="A4091" s="6" t="s">
        <v>378</v>
      </c>
      <c r="B4091" s="6" t="s">
        <v>4871</v>
      </c>
      <c r="C4091" s="6">
        <v>19</v>
      </c>
      <c r="D4091" t="str">
        <f t="shared" si="63"/>
        <v>ORA ZED-Ph 2-Pkgs A&amp;D19</v>
      </c>
      <c r="E4091">
        <v>8053943.79</v>
      </c>
      <c r="F4091">
        <v>7571824.5445999997</v>
      </c>
      <c r="G4091">
        <v>0</v>
      </c>
      <c r="H4091">
        <v>7571824.5445999997</v>
      </c>
    </row>
    <row r="4092" spans="1:8" hidden="1" x14ac:dyDescent="0.3">
      <c r="A4092" s="6" t="s">
        <v>1630</v>
      </c>
      <c r="B4092" s="6" t="s">
        <v>4872</v>
      </c>
      <c r="C4092" s="6">
        <v>3</v>
      </c>
      <c r="D4092" t="str">
        <f t="shared" si="63"/>
        <v>Faculty of Medicine3</v>
      </c>
      <c r="E4092">
        <v>25228213.329999998</v>
      </c>
      <c r="F4092">
        <v>21346449.9965</v>
      </c>
      <c r="G4092">
        <v>1261410.67</v>
      </c>
      <c r="H4092">
        <v>22607860.666499998</v>
      </c>
    </row>
    <row r="4093" spans="1:8" hidden="1" x14ac:dyDescent="0.3">
      <c r="A4093" s="6" t="s">
        <v>795</v>
      </c>
      <c r="B4093" s="6" t="s">
        <v>4873</v>
      </c>
      <c r="C4093" s="6">
        <v>31</v>
      </c>
      <c r="D4093" t="str">
        <f t="shared" si="63"/>
        <v>NUCA R05 - Z0231</v>
      </c>
      <c r="E4093">
        <v>6928611.25</v>
      </c>
      <c r="F4093">
        <v>1721656.15</v>
      </c>
      <c r="G4093">
        <v>432416.15</v>
      </c>
      <c r="H4093">
        <v>2154072.2999999998</v>
      </c>
    </row>
    <row r="4094" spans="1:8" hidden="1" x14ac:dyDescent="0.3">
      <c r="A4094" s="6" t="s">
        <v>1512</v>
      </c>
      <c r="B4094" s="6" t="s">
        <v>4874</v>
      </c>
      <c r="C4094" s="6">
        <v>4</v>
      </c>
      <c r="D4094" t="str">
        <f t="shared" si="63"/>
        <v>LRT Project4</v>
      </c>
      <c r="E4094">
        <v>48870</v>
      </c>
      <c r="F4094">
        <v>41028.550000000003</v>
      </c>
      <c r="G4094">
        <v>0</v>
      </c>
      <c r="H4094">
        <v>41028.550000000003</v>
      </c>
    </row>
    <row r="4095" spans="1:8" hidden="1" x14ac:dyDescent="0.3">
      <c r="A4095" s="6" t="s">
        <v>1623</v>
      </c>
      <c r="B4095" s="6" t="s">
        <v>4875</v>
      </c>
      <c r="C4095" s="6">
        <v>3</v>
      </c>
      <c r="D4095" t="str">
        <f t="shared" si="63"/>
        <v>Diplomatic District - Infra3</v>
      </c>
      <c r="E4095">
        <v>454008.2</v>
      </c>
      <c r="F4095">
        <v>3105738.66</v>
      </c>
      <c r="G4095">
        <v>366118.54</v>
      </c>
      <c r="H4095">
        <v>3471857.2000000007</v>
      </c>
    </row>
    <row r="4096" spans="1:8" hidden="1" x14ac:dyDescent="0.3">
      <c r="A4096" s="6" t="s">
        <v>4876</v>
      </c>
      <c r="B4096" s="6" t="s">
        <v>4877</v>
      </c>
      <c r="C4096" s="6">
        <v>1</v>
      </c>
      <c r="D4096" t="str">
        <f t="shared" si="63"/>
        <v>Borg El Arab Bridge - Km 211</v>
      </c>
      <c r="E4096">
        <v>1450916</v>
      </c>
      <c r="F4096">
        <v>900000</v>
      </c>
      <c r="G4096">
        <v>0</v>
      </c>
      <c r="H4096">
        <v>900000</v>
      </c>
    </row>
    <row r="4097" spans="1:8" hidden="1" x14ac:dyDescent="0.3">
      <c r="A4097" s="6" t="s">
        <v>412</v>
      </c>
      <c r="B4097" s="6" t="s">
        <v>4878</v>
      </c>
      <c r="C4097" s="6">
        <v>9</v>
      </c>
      <c r="D4097" t="str">
        <f t="shared" si="63"/>
        <v>RING ROAD MARYOTIA EXPANSION9</v>
      </c>
      <c r="E4097">
        <v>9883488.3300000001</v>
      </c>
      <c r="F4097">
        <v>3856121.53</v>
      </c>
      <c r="G4097">
        <v>5000000</v>
      </c>
      <c r="H4097">
        <v>8856121.5299999993</v>
      </c>
    </row>
    <row r="4098" spans="1:8" hidden="1" x14ac:dyDescent="0.3">
      <c r="A4098" s="6" t="s">
        <v>1547</v>
      </c>
      <c r="B4098" s="6" t="s">
        <v>4879</v>
      </c>
      <c r="C4098" s="6">
        <v>8</v>
      </c>
      <c r="D4098" t="str">
        <f t="shared" si="63"/>
        <v>Zone(J) South Valley Toshka8</v>
      </c>
      <c r="E4098">
        <v>29880449.149999999</v>
      </c>
      <c r="F4098">
        <v>22768493.050000001</v>
      </c>
      <c r="G4098">
        <v>3824697.5</v>
      </c>
      <c r="H4098">
        <v>26593190.550000001</v>
      </c>
    </row>
    <row r="4099" spans="1:8" hidden="1" x14ac:dyDescent="0.3">
      <c r="A4099" s="6" t="s">
        <v>1077</v>
      </c>
      <c r="B4099" s="6" t="s">
        <v>4880</v>
      </c>
      <c r="D4099" t="str">
        <f t="shared" ref="D4099:D4162" si="64">A4099&amp;C4099</f>
        <v>Marsa Alam/ Bernes LOT2 OHTL</v>
      </c>
      <c r="E4099">
        <v>1440292.0249999999</v>
      </c>
      <c r="F4099">
        <v>2880584.05</v>
      </c>
      <c r="G4099">
        <v>0</v>
      </c>
      <c r="H4099">
        <v>1440292.0249999999</v>
      </c>
    </row>
    <row r="4100" spans="1:8" hidden="1" x14ac:dyDescent="0.3">
      <c r="A4100" s="6" t="s">
        <v>1363</v>
      </c>
      <c r="B4100" s="6" t="s">
        <v>4881</v>
      </c>
      <c r="C4100" s="6">
        <v>3</v>
      </c>
      <c r="D4100" t="str">
        <f t="shared" si="64"/>
        <v>Mostakbal 2 Package No. (8)3</v>
      </c>
      <c r="E4100">
        <v>22861094.859999999</v>
      </c>
      <c r="F4100">
        <v>18974708.73</v>
      </c>
      <c r="G4100">
        <v>4800829.92</v>
      </c>
      <c r="H4100">
        <v>23775538.649999999</v>
      </c>
    </row>
    <row r="4101" spans="1:8" hidden="1" x14ac:dyDescent="0.3">
      <c r="A4101" s="6" t="s">
        <v>335</v>
      </c>
      <c r="B4101" s="6" t="s">
        <v>4882</v>
      </c>
      <c r="C4101" s="6">
        <v>5</v>
      </c>
      <c r="D4101" t="str">
        <f t="shared" si="64"/>
        <v>ElSewedy HQ Internal Finishing5</v>
      </c>
      <c r="E4101">
        <v>6032812.3799999999</v>
      </c>
      <c r="F4101">
        <v>3447418.1889999998</v>
      </c>
      <c r="G4101">
        <v>1357462.2</v>
      </c>
      <c r="H4101">
        <v>4804880.3890000004</v>
      </c>
    </row>
    <row r="4102" spans="1:8" hidden="1" x14ac:dyDescent="0.3">
      <c r="A4102" s="6" t="s">
        <v>1689</v>
      </c>
      <c r="B4102" s="6" t="s">
        <v>4883</v>
      </c>
      <c r="C4102" s="6">
        <v>3</v>
      </c>
      <c r="D4102" t="str">
        <f t="shared" si="64"/>
        <v>Mansoura University3</v>
      </c>
      <c r="E4102">
        <v>132413.92000000001</v>
      </c>
      <c r="F4102">
        <v>131089.78</v>
      </c>
      <c r="G4102">
        <v>0</v>
      </c>
      <c r="H4102">
        <v>131089.78</v>
      </c>
    </row>
    <row r="4103" spans="1:8" hidden="1" x14ac:dyDescent="0.3">
      <c r="A4103" s="6" t="s">
        <v>420</v>
      </c>
      <c r="B4103" s="6" t="s">
        <v>4884</v>
      </c>
      <c r="C4103" s="6">
        <v>31</v>
      </c>
      <c r="D4103" t="str">
        <f t="shared" si="64"/>
        <v>EDNC Retail &amp; Offices Civil31</v>
      </c>
      <c r="E4103">
        <v>20856328.390000001</v>
      </c>
      <c r="F4103">
        <v>17493923.131000001</v>
      </c>
      <c r="G4103">
        <v>1136280.1984999999</v>
      </c>
      <c r="H4103">
        <v>18630203.329500001</v>
      </c>
    </row>
    <row r="4104" spans="1:8" hidden="1" x14ac:dyDescent="0.3">
      <c r="A4104" s="6" t="s">
        <v>331</v>
      </c>
      <c r="B4104" s="6" t="s">
        <v>4885</v>
      </c>
      <c r="C4104" s="6">
        <v>5</v>
      </c>
      <c r="D4104" t="str">
        <f t="shared" si="64"/>
        <v>DoubleTree Mangroovy ElGouna5</v>
      </c>
      <c r="E4104">
        <v>15000</v>
      </c>
      <c r="F4104">
        <v>15600</v>
      </c>
      <c r="G4104">
        <v>0</v>
      </c>
      <c r="H4104">
        <v>15600</v>
      </c>
    </row>
    <row r="4105" spans="1:8" hidden="1" x14ac:dyDescent="0.3">
      <c r="A4105" s="6" t="s">
        <v>393</v>
      </c>
      <c r="B4105" s="6" t="s">
        <v>4886</v>
      </c>
      <c r="C4105" s="6">
        <v>17</v>
      </c>
      <c r="D4105" t="str">
        <f t="shared" si="64"/>
        <v>EMAAR-Pkg#162/163- Marassi17</v>
      </c>
      <c r="E4105">
        <v>1E-4</v>
      </c>
      <c r="F4105">
        <v>331162.28009999997</v>
      </c>
      <c r="G4105">
        <v>39828.230000000003</v>
      </c>
      <c r="H4105">
        <v>370990.51010000001</v>
      </c>
    </row>
    <row r="4106" spans="1:8" hidden="1" x14ac:dyDescent="0.3">
      <c r="A4106" s="6" t="s">
        <v>1720</v>
      </c>
      <c r="B4106" s="6" t="s">
        <v>4887</v>
      </c>
      <c r="C4106" s="6">
        <v>6</v>
      </c>
      <c r="D4106" t="str">
        <f t="shared" si="64"/>
        <v>Ain Sokhna Port Development6</v>
      </c>
      <c r="E4106">
        <v>2194880</v>
      </c>
      <c r="F4106">
        <v>1694447.36</v>
      </c>
      <c r="G4106">
        <v>0</v>
      </c>
      <c r="H4106">
        <v>2063187.2</v>
      </c>
    </row>
    <row r="4107" spans="1:8" hidden="1" x14ac:dyDescent="0.3">
      <c r="A4107" s="6" t="s">
        <v>1720</v>
      </c>
      <c r="B4107" s="6" t="s">
        <v>4888</v>
      </c>
      <c r="C4107" s="6">
        <v>2</v>
      </c>
      <c r="D4107" t="str">
        <f t="shared" si="64"/>
        <v>Ain Sokhna Port Development2</v>
      </c>
      <c r="E4107">
        <v>932824</v>
      </c>
      <c r="F4107">
        <v>872648.58000000007</v>
      </c>
      <c r="G4107">
        <v>0</v>
      </c>
      <c r="H4107">
        <v>872648.58</v>
      </c>
    </row>
    <row r="4108" spans="1:8" hidden="1" x14ac:dyDescent="0.3">
      <c r="A4108" s="6" t="s">
        <v>705</v>
      </c>
      <c r="B4108" s="6" t="s">
        <v>4889</v>
      </c>
      <c r="D4108" t="str">
        <f t="shared" si="64"/>
        <v>Assuit PP  (CP-118)</v>
      </c>
      <c r="E4108">
        <v>165003.75</v>
      </c>
      <c r="F4108">
        <v>147265.84</v>
      </c>
      <c r="G4108">
        <v>25988.09</v>
      </c>
      <c r="H4108">
        <v>173253.93</v>
      </c>
    </row>
    <row r="4109" spans="1:8" hidden="1" x14ac:dyDescent="0.3">
      <c r="A4109" s="6" t="s">
        <v>412</v>
      </c>
      <c r="B4109" s="6" t="s">
        <v>4890</v>
      </c>
      <c r="C4109" s="6">
        <v>10</v>
      </c>
      <c r="D4109" t="str">
        <f t="shared" si="64"/>
        <v>RING ROAD MARYOTIA EXPANSION10</v>
      </c>
      <c r="E4109">
        <v>17444582.379999999</v>
      </c>
      <c r="F4109">
        <v>10942755.33</v>
      </c>
      <c r="G4109">
        <v>5000000</v>
      </c>
      <c r="H4109">
        <v>15942755.33</v>
      </c>
    </row>
    <row r="4110" spans="1:8" hidden="1" x14ac:dyDescent="0.3">
      <c r="A4110" s="6" t="s">
        <v>746</v>
      </c>
      <c r="B4110" s="6" t="s">
        <v>4891</v>
      </c>
      <c r="D4110" t="str">
        <f t="shared" si="64"/>
        <v>SHAT Al ARAB 400/132kV SS</v>
      </c>
      <c r="E4110">
        <v>4634741.62</v>
      </c>
      <c r="F4110">
        <v>4634741.62</v>
      </c>
      <c r="G4110">
        <v>0</v>
      </c>
      <c r="H4110">
        <v>4634741.62</v>
      </c>
    </row>
    <row r="4111" spans="1:8" hidden="1" x14ac:dyDescent="0.3">
      <c r="A4111" s="6" t="s">
        <v>847</v>
      </c>
      <c r="B4111" s="6" t="s">
        <v>4892</v>
      </c>
      <c r="D4111" t="str">
        <f t="shared" si="64"/>
        <v>AWEER POWER STATION 'H' Phase</v>
      </c>
      <c r="E4111">
        <v>459843.86</v>
      </c>
      <c r="F4111">
        <v>482836.05300000001</v>
      </c>
      <c r="G4111">
        <v>0</v>
      </c>
      <c r="H4111">
        <v>482836.05300000001</v>
      </c>
    </row>
    <row r="4112" spans="1:8" hidden="1" x14ac:dyDescent="0.3">
      <c r="A4112" s="6" t="s">
        <v>705</v>
      </c>
      <c r="B4112" s="6" t="s">
        <v>4893</v>
      </c>
      <c r="D4112" t="str">
        <f t="shared" si="64"/>
        <v>Assuit PP  (CP-118)</v>
      </c>
      <c r="E4112">
        <v>3107208.26</v>
      </c>
      <c r="F4112">
        <v>2714138.3000000003</v>
      </c>
      <c r="G4112">
        <v>489385.3</v>
      </c>
      <c r="H4112">
        <v>3203523.6</v>
      </c>
    </row>
    <row r="4113" spans="1:8" hidden="1" x14ac:dyDescent="0.3">
      <c r="A4113" s="6" t="s">
        <v>1278</v>
      </c>
      <c r="B4113" s="6" t="s">
        <v>4894</v>
      </c>
      <c r="D4113" t="str">
        <f t="shared" si="64"/>
        <v>LAYAN Substation</v>
      </c>
      <c r="E4113">
        <v>282320.7</v>
      </c>
      <c r="F4113">
        <v>468652.36</v>
      </c>
      <c r="G4113">
        <v>0</v>
      </c>
      <c r="H4113">
        <v>234326.18000000002</v>
      </c>
    </row>
    <row r="4114" spans="1:8" hidden="1" x14ac:dyDescent="0.3">
      <c r="A4114" s="6" t="s">
        <v>524</v>
      </c>
      <c r="B4114" s="6" t="s">
        <v>4895</v>
      </c>
      <c r="C4114" s="6">
        <v>3</v>
      </c>
      <c r="D4114" t="str">
        <f t="shared" si="64"/>
        <v>Beni Suef Substation R613</v>
      </c>
      <c r="E4114">
        <v>648000</v>
      </c>
      <c r="F4114">
        <v>576720</v>
      </c>
      <c r="G4114">
        <v>0</v>
      </c>
      <c r="H4114">
        <v>576720</v>
      </c>
    </row>
    <row r="4115" spans="1:8" hidden="1" x14ac:dyDescent="0.3">
      <c r="A4115" s="6" t="s">
        <v>1738</v>
      </c>
      <c r="B4115" s="6" t="s">
        <v>4896</v>
      </c>
      <c r="C4115" s="6">
        <v>2</v>
      </c>
      <c r="D4115" t="str">
        <f t="shared" si="64"/>
        <v>ENR-Signaling Inst.2</v>
      </c>
      <c r="E4115">
        <v>2907052.4</v>
      </c>
      <c r="F4115">
        <v>2441924.02</v>
      </c>
      <c r="G4115">
        <v>290705.24</v>
      </c>
      <c r="H4115">
        <v>2732629.26</v>
      </c>
    </row>
    <row r="4116" spans="1:8" hidden="1" x14ac:dyDescent="0.3">
      <c r="A4116" s="6" t="s">
        <v>3536</v>
      </c>
      <c r="B4116" s="6" t="s">
        <v>4897</v>
      </c>
      <c r="C4116" s="6">
        <v>1</v>
      </c>
      <c r="D4116" t="str">
        <f t="shared" si="64"/>
        <v>Water pumping New Obour City1</v>
      </c>
      <c r="E4116">
        <v>26712563.09</v>
      </c>
      <c r="F4116">
        <v>20413018.34</v>
      </c>
      <c r="G4116">
        <v>2804819.12</v>
      </c>
      <c r="H4116">
        <v>23217837.460000001</v>
      </c>
    </row>
    <row r="4117" spans="1:8" hidden="1" x14ac:dyDescent="0.3">
      <c r="A4117" s="6" t="s">
        <v>1247</v>
      </c>
      <c r="B4117" s="6" t="s">
        <v>4898</v>
      </c>
      <c r="D4117" t="str">
        <f t="shared" si="64"/>
        <v>SHATRA 400/132kV SS</v>
      </c>
      <c r="E4117">
        <v>1908512.08</v>
      </c>
      <c r="F4117">
        <v>1908512.08</v>
      </c>
      <c r="G4117">
        <v>0</v>
      </c>
      <c r="H4117">
        <v>1908512.08</v>
      </c>
    </row>
    <row r="4118" spans="1:8" hidden="1" x14ac:dyDescent="0.3">
      <c r="A4118" s="6" t="s">
        <v>743</v>
      </c>
      <c r="B4118" s="6" t="s">
        <v>4899</v>
      </c>
      <c r="D4118" t="str">
        <f t="shared" si="64"/>
        <v>MOTHANA 400/132kV SS</v>
      </c>
      <c r="E4118">
        <v>102959.11</v>
      </c>
      <c r="F4118">
        <v>102959.11</v>
      </c>
      <c r="G4118">
        <v>0</v>
      </c>
      <c r="H4118">
        <v>102959.11</v>
      </c>
    </row>
    <row r="4119" spans="1:8" hidden="1" x14ac:dyDescent="0.3">
      <c r="A4119" s="6" t="s">
        <v>425</v>
      </c>
      <c r="B4119" s="6" t="s">
        <v>4900</v>
      </c>
      <c r="C4119" s="6">
        <v>6</v>
      </c>
      <c r="D4119" t="str">
        <f t="shared" si="64"/>
        <v>Olympic Multi – Sports Hall6</v>
      </c>
      <c r="E4119">
        <v>51027855.5</v>
      </c>
      <c r="F4119">
        <v>414025</v>
      </c>
      <c r="G4119">
        <v>23764386.149999999</v>
      </c>
      <c r="H4119">
        <v>43206241.149999999</v>
      </c>
    </row>
    <row r="4120" spans="1:8" hidden="1" x14ac:dyDescent="0.3">
      <c r="A4120" s="6" t="s">
        <v>1720</v>
      </c>
      <c r="B4120" s="6" t="s">
        <v>4901</v>
      </c>
      <c r="C4120" s="6">
        <v>3</v>
      </c>
      <c r="D4120" t="str">
        <f t="shared" si="64"/>
        <v>Ain Sokhna Port Development3</v>
      </c>
      <c r="E4120">
        <v>1097440</v>
      </c>
      <c r="F4120">
        <v>1027834.55</v>
      </c>
      <c r="G4120">
        <v>0</v>
      </c>
      <c r="H4120">
        <v>1027834.55</v>
      </c>
    </row>
    <row r="4121" spans="1:8" hidden="1" x14ac:dyDescent="0.3">
      <c r="A4121" s="6" t="s">
        <v>1626</v>
      </c>
      <c r="B4121" s="6" t="s">
        <v>4902</v>
      </c>
      <c r="C4121" s="6">
        <v>17</v>
      </c>
      <c r="D4121" t="str">
        <f t="shared" si="64"/>
        <v>Air Force Project17</v>
      </c>
      <c r="E4121">
        <v>2559995.42</v>
      </c>
      <c r="F4121">
        <v>2472550</v>
      </c>
      <c r="G4121">
        <v>0</v>
      </c>
      <c r="H4121">
        <v>2472550</v>
      </c>
    </row>
    <row r="4122" spans="1:8" hidden="1" x14ac:dyDescent="0.3">
      <c r="A4122" s="6" t="s">
        <v>1350</v>
      </c>
      <c r="B4122" s="6" t="s">
        <v>4903</v>
      </c>
      <c r="D4122" t="str">
        <f t="shared" si="64"/>
        <v>Racecores 3092-16 132KV C</v>
      </c>
      <c r="E4122">
        <v>3123917.5000000023</v>
      </c>
      <c r="F4122">
        <v>2592851.5300000003</v>
      </c>
      <c r="G4122">
        <v>0</v>
      </c>
      <c r="H4122">
        <v>2592851.5299999998</v>
      </c>
    </row>
    <row r="4123" spans="1:8" hidden="1" x14ac:dyDescent="0.3">
      <c r="A4123" s="6" t="s">
        <v>1692</v>
      </c>
      <c r="B4123" s="6" t="s">
        <v>4904</v>
      </c>
      <c r="D4123" t="str">
        <f t="shared" si="64"/>
        <v>TZ – Offshore E&amp;M Procurement</v>
      </c>
      <c r="E4123">
        <v>2050.1</v>
      </c>
      <c r="F4123">
        <v>1640.08</v>
      </c>
      <c r="G4123">
        <v>410.02</v>
      </c>
      <c r="H4123">
        <v>2050.1</v>
      </c>
    </row>
    <row r="4124" spans="1:8" hidden="1" x14ac:dyDescent="0.3">
      <c r="A4124" s="6" t="s">
        <v>3433</v>
      </c>
      <c r="B4124" s="6" t="s">
        <v>4905</v>
      </c>
      <c r="D4124" t="str">
        <f t="shared" si="64"/>
        <v>EGYTEC A1,A3  ( LP-05-21)</v>
      </c>
      <c r="E4124">
        <v>2597090</v>
      </c>
      <c r="F4124">
        <v>1662137.6</v>
      </c>
      <c r="G4124">
        <v>1298545</v>
      </c>
      <c r="H4124">
        <v>2960682.6</v>
      </c>
    </row>
    <row r="4125" spans="1:8" hidden="1" x14ac:dyDescent="0.3">
      <c r="A4125" s="6" t="s">
        <v>4906</v>
      </c>
      <c r="B4125" s="6" t="s">
        <v>4907</v>
      </c>
      <c r="D4125" t="str">
        <f t="shared" si="64"/>
        <v>Cables Egypt (LP-03-21)</v>
      </c>
      <c r="E4125">
        <v>579060</v>
      </c>
      <c r="F4125">
        <v>355594.4</v>
      </c>
      <c r="G4125">
        <v>304530</v>
      </c>
      <c r="H4125">
        <v>660124.4</v>
      </c>
    </row>
    <row r="4126" spans="1:8" hidden="1" x14ac:dyDescent="0.3">
      <c r="A4126" s="6" t="s">
        <v>2502</v>
      </c>
      <c r="B4126" s="6" t="s">
        <v>1083</v>
      </c>
      <c r="C4126" s="6">
        <v>1</v>
      </c>
      <c r="D4126" t="str">
        <f t="shared" si="64"/>
        <v>Hadaek ElAharam1</v>
      </c>
      <c r="E4126">
        <v>314087.5</v>
      </c>
      <c r="F4126">
        <v>267077.56</v>
      </c>
      <c r="G4126">
        <v>0</v>
      </c>
      <c r="H4126">
        <v>267077.56</v>
      </c>
    </row>
    <row r="4127" spans="1:8" hidden="1" x14ac:dyDescent="0.3">
      <c r="A4127" s="6" t="s">
        <v>651</v>
      </c>
      <c r="B4127" s="6" t="s">
        <v>4908</v>
      </c>
      <c r="D4127" t="str">
        <f t="shared" si="64"/>
        <v>Akhmem - Qena</v>
      </c>
      <c r="E4127">
        <v>10000000</v>
      </c>
      <c r="F4127">
        <v>10000000</v>
      </c>
      <c r="G4127">
        <v>0</v>
      </c>
      <c r="H4127">
        <v>10000000</v>
      </c>
    </row>
    <row r="4128" spans="1:8" hidden="1" x14ac:dyDescent="0.3">
      <c r="A4128" s="6" t="s">
        <v>1738</v>
      </c>
      <c r="B4128" s="6" t="s">
        <v>4909</v>
      </c>
      <c r="C4128" s="6">
        <v>3</v>
      </c>
      <c r="D4128" t="str">
        <f t="shared" si="64"/>
        <v>ENR-Signaling Inst.3</v>
      </c>
      <c r="E4128">
        <v>3591140</v>
      </c>
      <c r="F4128">
        <v>3016557.6</v>
      </c>
      <c r="G4128">
        <v>359114</v>
      </c>
      <c r="H4128">
        <v>3375671.6</v>
      </c>
    </row>
    <row r="4129" spans="1:8" hidden="1" x14ac:dyDescent="0.3">
      <c r="A4129" s="6" t="s">
        <v>1685</v>
      </c>
      <c r="B4129" s="6" t="s">
        <v>3566</v>
      </c>
      <c r="D4129" t="str">
        <f t="shared" si="64"/>
        <v>New Babil 400/132KV GIS Substa</v>
      </c>
      <c r="E4129">
        <v>352324.8</v>
      </c>
      <c r="F4129">
        <v>352324.8</v>
      </c>
      <c r="G4129">
        <v>0</v>
      </c>
      <c r="H4129">
        <v>352324.8</v>
      </c>
    </row>
    <row r="4130" spans="1:8" hidden="1" x14ac:dyDescent="0.3">
      <c r="A4130" s="6" t="s">
        <v>1623</v>
      </c>
      <c r="B4130" s="6" t="s">
        <v>4910</v>
      </c>
      <c r="C4130" s="6">
        <v>7</v>
      </c>
      <c r="D4130" t="str">
        <f t="shared" si="64"/>
        <v>Diplomatic District - Infra7</v>
      </c>
      <c r="E4130">
        <v>20531079.1428</v>
      </c>
      <c r="F4130">
        <v>12611623.762800001</v>
      </c>
      <c r="G4130">
        <v>1829209.53</v>
      </c>
      <c r="H4130">
        <v>14440833.2928</v>
      </c>
    </row>
    <row r="4131" spans="1:8" hidden="1" x14ac:dyDescent="0.3">
      <c r="A4131" s="6" t="s">
        <v>971</v>
      </c>
      <c r="B4131" s="6" t="s">
        <v>4911</v>
      </c>
      <c r="D4131" t="str">
        <f t="shared" si="64"/>
        <v>Benban 500 K.V / 100 K.M</v>
      </c>
      <c r="E4131">
        <v>4228160.1399999997</v>
      </c>
      <c r="F4131">
        <v>4228160.1399999997</v>
      </c>
      <c r="G4131">
        <v>0</v>
      </c>
      <c r="H4131">
        <v>4228160.1399999997</v>
      </c>
    </row>
    <row r="4132" spans="1:8" hidden="1" x14ac:dyDescent="0.3">
      <c r="A4132" s="6" t="s">
        <v>1405</v>
      </c>
      <c r="B4132" s="6" t="s">
        <v>4912</v>
      </c>
      <c r="D4132" t="str">
        <f t="shared" si="64"/>
        <v>Racecores 3092-17 132KV E</v>
      </c>
      <c r="E4132">
        <v>1059711.8400000001</v>
      </c>
      <c r="F4132">
        <v>879560.82000000007</v>
      </c>
      <c r="G4132">
        <v>0</v>
      </c>
      <c r="H4132">
        <v>879560.82</v>
      </c>
    </row>
    <row r="4133" spans="1:8" hidden="1" x14ac:dyDescent="0.3">
      <c r="A4133" s="6" t="s">
        <v>73</v>
      </c>
      <c r="B4133" s="6" t="s">
        <v>4913</v>
      </c>
      <c r="C4133" s="6">
        <v>6</v>
      </c>
      <c r="D4133" t="str">
        <f t="shared" si="64"/>
        <v>MDF Factory6</v>
      </c>
      <c r="E4133">
        <v>17710147.670000002</v>
      </c>
      <c r="F4133">
        <v>17171362.153499998</v>
      </c>
      <c r="G4133">
        <v>2532882.9</v>
      </c>
      <c r="H4133">
        <v>19704245.0535</v>
      </c>
    </row>
    <row r="4134" spans="1:8" hidden="1" x14ac:dyDescent="0.3">
      <c r="A4134" s="6" t="s">
        <v>1350</v>
      </c>
      <c r="B4134" s="6" t="s">
        <v>4914</v>
      </c>
      <c r="D4134" t="str">
        <f t="shared" si="64"/>
        <v>Racecores 3092-16 132KV C</v>
      </c>
      <c r="E4134">
        <v>9960</v>
      </c>
      <c r="F4134">
        <v>10458</v>
      </c>
      <c r="G4134">
        <v>0</v>
      </c>
      <c r="H4134">
        <v>10458</v>
      </c>
    </row>
    <row r="4135" spans="1:8" hidden="1" x14ac:dyDescent="0.3">
      <c r="A4135" s="6" t="s">
        <v>4915</v>
      </c>
      <c r="B4135" s="6" t="s">
        <v>4916</v>
      </c>
      <c r="D4135" t="str">
        <f t="shared" si="64"/>
        <v>LP-24-21 Autostrada</v>
      </c>
      <c r="E4135">
        <v>1742695.64</v>
      </c>
      <c r="F4135">
        <v>1990457.1666000001</v>
      </c>
      <c r="G4135">
        <v>0</v>
      </c>
      <c r="H4135">
        <v>1990457.1666000001</v>
      </c>
    </row>
    <row r="4136" spans="1:8" hidden="1" x14ac:dyDescent="0.3">
      <c r="A4136" s="6" t="s">
        <v>749</v>
      </c>
      <c r="B4136" s="6" t="s">
        <v>4917</v>
      </c>
      <c r="D4136" t="str">
        <f t="shared" si="64"/>
        <v>Cairo Capital S1</v>
      </c>
      <c r="E4136">
        <v>54766270</v>
      </c>
      <c r="F4136">
        <v>54766270</v>
      </c>
      <c r="G4136">
        <v>0</v>
      </c>
      <c r="H4136">
        <v>54766270</v>
      </c>
    </row>
    <row r="4137" spans="1:8" hidden="1" x14ac:dyDescent="0.3">
      <c r="A4137" s="6" t="s">
        <v>1350</v>
      </c>
      <c r="B4137" s="6" t="s">
        <v>4918</v>
      </c>
      <c r="D4137" t="str">
        <f t="shared" si="64"/>
        <v>Racecores 3092-16 132KV C</v>
      </c>
      <c r="E4137">
        <v>10500</v>
      </c>
      <c r="F4137">
        <v>11025</v>
      </c>
      <c r="G4137">
        <v>0</v>
      </c>
      <c r="H4137">
        <v>11025</v>
      </c>
    </row>
    <row r="4138" spans="1:8" hidden="1" x14ac:dyDescent="0.3">
      <c r="A4138" s="6" t="s">
        <v>1685</v>
      </c>
      <c r="B4138" s="6" t="s">
        <v>4919</v>
      </c>
      <c r="D4138" t="str">
        <f t="shared" si="64"/>
        <v>New Babil 400/132KV GIS Substa</v>
      </c>
      <c r="E4138">
        <v>3676765.6</v>
      </c>
      <c r="F4138">
        <v>3676765.6</v>
      </c>
      <c r="G4138">
        <v>0</v>
      </c>
      <c r="H4138">
        <v>3676765.6</v>
      </c>
    </row>
    <row r="4139" spans="1:8" hidden="1" x14ac:dyDescent="0.3">
      <c r="A4139" s="6" t="s">
        <v>948</v>
      </c>
      <c r="B4139" s="6" t="s">
        <v>4920</v>
      </c>
      <c r="C4139" s="6">
        <v>15</v>
      </c>
      <c r="D4139" t="str">
        <f t="shared" si="64"/>
        <v>Mauritania-Lot 215</v>
      </c>
      <c r="E4139">
        <v>339125.39</v>
      </c>
      <c r="F4139">
        <v>322112.87</v>
      </c>
      <c r="G4139">
        <v>0</v>
      </c>
      <c r="H4139">
        <v>322112.87</v>
      </c>
    </row>
    <row r="4140" spans="1:8" hidden="1" x14ac:dyDescent="0.3">
      <c r="A4140" s="6" t="s">
        <v>367</v>
      </c>
      <c r="B4140" s="6" t="s">
        <v>4921</v>
      </c>
      <c r="C4140" s="6">
        <v>25</v>
      </c>
      <c r="D4140" t="str">
        <f t="shared" si="64"/>
        <v>New Giza Teaching Hospital25</v>
      </c>
      <c r="E4140">
        <v>12359506.460000001</v>
      </c>
      <c r="F4140">
        <v>10195246.193</v>
      </c>
      <c r="G4140">
        <v>370205.76</v>
      </c>
      <c r="H4140">
        <v>10565451.953</v>
      </c>
    </row>
    <row r="4141" spans="1:8" hidden="1" x14ac:dyDescent="0.3">
      <c r="A4141" s="6" t="s">
        <v>367</v>
      </c>
      <c r="B4141" s="6" t="s">
        <v>4922</v>
      </c>
      <c r="C4141" s="6">
        <v>13</v>
      </c>
      <c r="D4141" t="str">
        <f t="shared" si="64"/>
        <v>New Giza Teaching Hospital13</v>
      </c>
      <c r="E4141">
        <v>26683802.780000001</v>
      </c>
      <c r="F4141">
        <v>19237495.901000001</v>
      </c>
      <c r="G4141">
        <v>2273488.27</v>
      </c>
      <c r="H4141">
        <v>21510984.171</v>
      </c>
    </row>
    <row r="4142" spans="1:8" hidden="1" x14ac:dyDescent="0.3">
      <c r="A4142" s="6" t="s">
        <v>367</v>
      </c>
      <c r="B4142" s="6" t="s">
        <v>4923</v>
      </c>
      <c r="C4142" s="6">
        <v>11</v>
      </c>
      <c r="D4142" t="str">
        <f t="shared" si="64"/>
        <v>New Giza Teaching Hospital11</v>
      </c>
      <c r="E4142">
        <v>29644027.199999999</v>
      </c>
      <c r="F4142">
        <v>21461419.719999999</v>
      </c>
      <c r="G4142">
        <v>2942233.57</v>
      </c>
      <c r="H4142">
        <v>24403653.289999999</v>
      </c>
    </row>
    <row r="4143" spans="1:8" hidden="1" x14ac:dyDescent="0.3">
      <c r="A4143" s="6" t="s">
        <v>4924</v>
      </c>
      <c r="B4143" s="6" t="s">
        <v>4925</v>
      </c>
      <c r="C4143" s="6">
        <v>1</v>
      </c>
      <c r="D4143" t="str">
        <f t="shared" si="64"/>
        <v>Ring Road -General Nile Co1</v>
      </c>
      <c r="E4143">
        <v>656138</v>
      </c>
      <c r="F4143">
        <v>649576.62</v>
      </c>
      <c r="G4143">
        <v>0</v>
      </c>
      <c r="H4143">
        <v>649576.62</v>
      </c>
    </row>
    <row r="4144" spans="1:8" hidden="1" x14ac:dyDescent="0.3">
      <c r="A4144" s="6" t="s">
        <v>1828</v>
      </c>
      <c r="B4144" s="6" t="s">
        <v>4926</v>
      </c>
      <c r="C4144" s="6">
        <v>13</v>
      </c>
      <c r="D4144" t="str">
        <f t="shared" si="64"/>
        <v>Egat Rolling Mill no.413</v>
      </c>
      <c r="E4144">
        <v>14485776.560000001</v>
      </c>
      <c r="F4144">
        <v>11555244.6722</v>
      </c>
      <c r="G4144">
        <v>3509962.95</v>
      </c>
      <c r="H4144">
        <v>15065207.622199999</v>
      </c>
    </row>
    <row r="4145" spans="1:8" hidden="1" x14ac:dyDescent="0.3">
      <c r="A4145" s="6" t="s">
        <v>318</v>
      </c>
      <c r="B4145" s="6" t="s">
        <v>4927</v>
      </c>
      <c r="C4145" s="6">
        <v>14</v>
      </c>
      <c r="D4145" t="str">
        <f t="shared" si="64"/>
        <v>EGAT Lock &amp; Load14</v>
      </c>
      <c r="E4145">
        <v>2768145.62</v>
      </c>
      <c r="F4145">
        <v>2602056.8848000001</v>
      </c>
      <c r="G4145">
        <v>276814.56</v>
      </c>
      <c r="H4145">
        <v>2878871.4448000002</v>
      </c>
    </row>
    <row r="4146" spans="1:8" hidden="1" x14ac:dyDescent="0.3">
      <c r="A4146" s="6" t="s">
        <v>318</v>
      </c>
      <c r="B4146" s="6" t="s">
        <v>4928</v>
      </c>
      <c r="C4146" s="6">
        <v>13</v>
      </c>
      <c r="D4146" t="str">
        <f t="shared" si="64"/>
        <v>EGAT Lock &amp; Load13</v>
      </c>
      <c r="E4146">
        <v>2116780.44</v>
      </c>
      <c r="F4146">
        <v>1989773.622</v>
      </c>
      <c r="G4146">
        <v>211678.04</v>
      </c>
      <c r="H4146">
        <v>2201451.662</v>
      </c>
    </row>
    <row r="4147" spans="1:8" hidden="1" x14ac:dyDescent="0.3">
      <c r="A4147" s="6" t="s">
        <v>318</v>
      </c>
      <c r="B4147" s="6" t="s">
        <v>4929</v>
      </c>
      <c r="C4147" s="6">
        <v>10</v>
      </c>
      <c r="D4147" t="str">
        <f t="shared" si="64"/>
        <v>EGAT Lock &amp; Load10</v>
      </c>
      <c r="E4147">
        <v>225255.97</v>
      </c>
      <c r="F4147">
        <v>211740.6085</v>
      </c>
      <c r="G4147">
        <v>22525.599999999999</v>
      </c>
      <c r="H4147">
        <v>234266.20850000001</v>
      </c>
    </row>
    <row r="4148" spans="1:8" hidden="1" x14ac:dyDescent="0.3">
      <c r="A4148" s="6" t="s">
        <v>318</v>
      </c>
      <c r="B4148" s="6" t="s">
        <v>4930</v>
      </c>
      <c r="C4148" s="6">
        <v>5</v>
      </c>
      <c r="D4148" t="str">
        <f t="shared" si="64"/>
        <v>EGAT Lock &amp; Load5</v>
      </c>
      <c r="E4148">
        <v>3180176.34</v>
      </c>
      <c r="F4148">
        <v>2989365.767</v>
      </c>
      <c r="G4148">
        <v>318017.63</v>
      </c>
      <c r="H4148">
        <v>3307383.3969999999</v>
      </c>
    </row>
    <row r="4149" spans="1:8" hidden="1" x14ac:dyDescent="0.3">
      <c r="A4149" s="6" t="s">
        <v>318</v>
      </c>
      <c r="B4149" s="6" t="s">
        <v>4931</v>
      </c>
      <c r="C4149" s="6">
        <v>3</v>
      </c>
      <c r="D4149" t="str">
        <f t="shared" si="64"/>
        <v>EGAT Lock &amp; Load3</v>
      </c>
      <c r="E4149">
        <v>1772326.5</v>
      </c>
      <c r="F4149">
        <v>1665986.905</v>
      </c>
      <c r="G4149">
        <v>177232.65</v>
      </c>
      <c r="H4149">
        <v>1843219.5549999999</v>
      </c>
    </row>
    <row r="4150" spans="1:8" hidden="1" x14ac:dyDescent="0.3">
      <c r="A4150" s="6" t="s">
        <v>318</v>
      </c>
      <c r="B4150" s="6" t="s">
        <v>4932</v>
      </c>
      <c r="C4150" s="6">
        <v>1</v>
      </c>
      <c r="D4150" t="str">
        <f t="shared" si="64"/>
        <v>EGAT Lock &amp; Load1</v>
      </c>
      <c r="E4150">
        <v>5018202.5</v>
      </c>
      <c r="F4150">
        <v>4717110.3449999997</v>
      </c>
      <c r="G4150">
        <v>501820.25</v>
      </c>
      <c r="H4150">
        <v>5218930.5949999997</v>
      </c>
    </row>
    <row r="4151" spans="1:8" hidden="1" x14ac:dyDescent="0.3">
      <c r="A4151" s="6" t="s">
        <v>292</v>
      </c>
      <c r="B4151" s="6" t="s">
        <v>4933</v>
      </c>
      <c r="C4151" s="6">
        <v>1</v>
      </c>
      <c r="D4151" t="str">
        <f t="shared" si="64"/>
        <v>Alfa New Central Labs1</v>
      </c>
      <c r="E4151">
        <v>1403211.67</v>
      </c>
      <c r="F4151">
        <v>1459340</v>
      </c>
      <c r="G4151">
        <v>0</v>
      </c>
      <c r="H4151">
        <v>1459340</v>
      </c>
    </row>
    <row r="4152" spans="1:8" hidden="1" x14ac:dyDescent="0.3">
      <c r="A4152" s="6" t="s">
        <v>1685</v>
      </c>
      <c r="B4152" s="6" t="s">
        <v>4934</v>
      </c>
      <c r="D4152" t="str">
        <f t="shared" si="64"/>
        <v>New Babil 400/132KV GIS Substa</v>
      </c>
      <c r="E4152">
        <v>221036.88</v>
      </c>
      <c r="F4152">
        <v>221036.88</v>
      </c>
      <c r="G4152">
        <v>0</v>
      </c>
      <c r="H4152">
        <v>221036.88</v>
      </c>
    </row>
    <row r="4153" spans="1:8" hidden="1" x14ac:dyDescent="0.3">
      <c r="A4153" s="6" t="s">
        <v>4525</v>
      </c>
      <c r="B4153" s="6" t="s">
        <v>4935</v>
      </c>
      <c r="C4153" s="6">
        <v>1</v>
      </c>
      <c r="D4153" t="str">
        <f t="shared" si="64"/>
        <v>Hyper El-Temsah1</v>
      </c>
      <c r="E4153">
        <v>2904234.6</v>
      </c>
      <c r="F4153">
        <v>2250174.87</v>
      </c>
      <c r="G4153">
        <v>0</v>
      </c>
      <c r="H4153">
        <v>2250174.87</v>
      </c>
    </row>
    <row r="4154" spans="1:8" hidden="1" x14ac:dyDescent="0.3">
      <c r="A4154" s="6" t="s">
        <v>1761</v>
      </c>
      <c r="B4154" s="6" t="s">
        <v>4936</v>
      </c>
      <c r="C4154" s="6">
        <v>1</v>
      </c>
      <c r="D4154" t="str">
        <f t="shared" si="64"/>
        <v>Ain Sokhna Bridge – RME1</v>
      </c>
      <c r="E4154">
        <v>617310</v>
      </c>
      <c r="F4154">
        <v>611895</v>
      </c>
      <c r="G4154">
        <v>0</v>
      </c>
      <c r="H4154">
        <v>611895</v>
      </c>
    </row>
    <row r="4155" spans="1:8" hidden="1" x14ac:dyDescent="0.3">
      <c r="A4155" s="6" t="s">
        <v>1396</v>
      </c>
      <c r="B4155" s="6" t="s">
        <v>4937</v>
      </c>
      <c r="C4155" s="6">
        <v>2</v>
      </c>
      <c r="D4155" t="str">
        <f t="shared" si="64"/>
        <v>Cairo-Alex Railway2</v>
      </c>
      <c r="E4155">
        <v>5895813.2800000003</v>
      </c>
      <c r="F4155">
        <v>4164802.05</v>
      </c>
      <c r="G4155">
        <v>589581.32999999996</v>
      </c>
      <c r="H4155">
        <v>4754383.38</v>
      </c>
    </row>
    <row r="4156" spans="1:8" hidden="1" x14ac:dyDescent="0.3">
      <c r="A4156" s="6" t="s">
        <v>1473</v>
      </c>
      <c r="B4156" s="6" t="s">
        <v>4938</v>
      </c>
      <c r="C4156" s="6">
        <v>18</v>
      </c>
      <c r="D4156" t="str">
        <f t="shared" si="64"/>
        <v>Taval Sarai 5218</v>
      </c>
      <c r="E4156">
        <v>103870.5</v>
      </c>
      <c r="F4156">
        <v>79334.97</v>
      </c>
      <c r="G4156">
        <v>0</v>
      </c>
      <c r="H4156">
        <v>79334.97</v>
      </c>
    </row>
    <row r="4157" spans="1:8" hidden="1" x14ac:dyDescent="0.3">
      <c r="A4157" s="6" t="s">
        <v>1692</v>
      </c>
      <c r="B4157" s="6" t="s">
        <v>4939</v>
      </c>
      <c r="D4157" t="str">
        <f t="shared" si="64"/>
        <v>TZ – Offshore E&amp;M Procurement</v>
      </c>
      <c r="E4157">
        <v>65739.990000000005</v>
      </c>
      <c r="F4157">
        <v>65739.990000000005</v>
      </c>
      <c r="G4157">
        <v>0</v>
      </c>
      <c r="H4157">
        <v>65739.990000000005</v>
      </c>
    </row>
    <row r="4158" spans="1:8" hidden="1" x14ac:dyDescent="0.3">
      <c r="A4158" s="6" t="s">
        <v>401</v>
      </c>
      <c r="B4158" s="6" t="s">
        <v>4940</v>
      </c>
      <c r="C4158" s="6">
        <v>1</v>
      </c>
      <c r="D4158" t="str">
        <f t="shared" si="64"/>
        <v>Port Said Port Silos1</v>
      </c>
      <c r="E4158">
        <v>9462048.9600000009</v>
      </c>
      <c r="F4158">
        <v>6828805.5700000003</v>
      </c>
      <c r="G4158">
        <v>946204.9</v>
      </c>
      <c r="H4158">
        <v>7775010.4699999997</v>
      </c>
    </row>
    <row r="4159" spans="1:8" hidden="1" x14ac:dyDescent="0.3">
      <c r="A4159" s="6" t="s">
        <v>401</v>
      </c>
      <c r="B4159" s="6" t="s">
        <v>4941</v>
      </c>
      <c r="D4159" t="str">
        <f t="shared" si="64"/>
        <v>Port Said Port Silos</v>
      </c>
      <c r="E4159">
        <v>921722.52</v>
      </c>
      <c r="F4159">
        <v>5002738.92</v>
      </c>
      <c r="G4159">
        <v>553033.5</v>
      </c>
      <c r="H4159">
        <v>925962.07</v>
      </c>
    </row>
    <row r="4160" spans="1:8" hidden="1" x14ac:dyDescent="0.3">
      <c r="A4160" s="6" t="s">
        <v>4942</v>
      </c>
      <c r="B4160" s="6" t="s">
        <v>4232</v>
      </c>
      <c r="D4160" t="str">
        <f t="shared" si="64"/>
        <v>LP-26-21  Koning Food V5</v>
      </c>
      <c r="E4160">
        <v>25264</v>
      </c>
      <c r="F4160">
        <v>28764.48</v>
      </c>
      <c r="G4160">
        <v>0</v>
      </c>
      <c r="H4160">
        <v>28764.48</v>
      </c>
    </row>
    <row r="4161" spans="1:8" hidden="1" x14ac:dyDescent="0.3">
      <c r="A4161" s="6" t="s">
        <v>1953</v>
      </c>
      <c r="B4161" s="6" t="s">
        <v>4943</v>
      </c>
      <c r="C4161" s="6">
        <v>9</v>
      </c>
      <c r="D4161" t="str">
        <f t="shared" si="64"/>
        <v>Ghana Street lighting9</v>
      </c>
      <c r="E4161">
        <v>59165.18</v>
      </c>
      <c r="F4161">
        <v>53248.659999999996</v>
      </c>
      <c r="G4161">
        <v>0</v>
      </c>
      <c r="H4161">
        <v>53248.66</v>
      </c>
    </row>
    <row r="4162" spans="1:8" hidden="1" x14ac:dyDescent="0.3">
      <c r="A4162" s="6" t="s">
        <v>1953</v>
      </c>
      <c r="B4162" s="6" t="s">
        <v>4944</v>
      </c>
      <c r="C4162" s="6">
        <v>9</v>
      </c>
      <c r="D4162" t="str">
        <f t="shared" si="64"/>
        <v>Ghana Street lighting9</v>
      </c>
      <c r="E4162">
        <v>17260.990000000002</v>
      </c>
      <c r="F4162">
        <v>15534.89</v>
      </c>
      <c r="G4162">
        <v>0</v>
      </c>
      <c r="H4162">
        <v>15534.89</v>
      </c>
    </row>
    <row r="4163" spans="1:8" hidden="1" x14ac:dyDescent="0.3">
      <c r="A4163" s="6" t="s">
        <v>4945</v>
      </c>
      <c r="B4163" s="6" t="s">
        <v>4946</v>
      </c>
      <c r="D4163" t="str">
        <f t="shared" ref="D4163:D4226" si="65">A4163&amp;C4163</f>
        <v>LP-13-21 -UIC</v>
      </c>
      <c r="E4163">
        <v>44500</v>
      </c>
      <c r="F4163">
        <v>50285</v>
      </c>
      <c r="G4163">
        <v>0</v>
      </c>
      <c r="H4163">
        <v>50285</v>
      </c>
    </row>
    <row r="4164" spans="1:8" hidden="1" x14ac:dyDescent="0.3">
      <c r="A4164" s="6" t="s">
        <v>746</v>
      </c>
      <c r="B4164" s="6" t="s">
        <v>4947</v>
      </c>
      <c r="D4164" t="str">
        <f t="shared" si="65"/>
        <v>SHAT Al ARAB 400/132kV SS</v>
      </c>
      <c r="E4164">
        <v>37913.43</v>
      </c>
      <c r="F4164">
        <v>4928</v>
      </c>
      <c r="G4164">
        <v>0</v>
      </c>
      <c r="H4164">
        <v>4928</v>
      </c>
    </row>
    <row r="4165" spans="1:8" hidden="1" x14ac:dyDescent="0.3">
      <c r="A4165" s="6" t="s">
        <v>741</v>
      </c>
      <c r="B4165" s="6" t="s">
        <v>4948</v>
      </c>
      <c r="D4165" t="str">
        <f t="shared" si="65"/>
        <v>MAYSAN 400/132kV SS</v>
      </c>
      <c r="E4165">
        <v>2772</v>
      </c>
      <c r="F4165">
        <v>2772</v>
      </c>
      <c r="G4165">
        <v>0</v>
      </c>
      <c r="H4165">
        <v>2772</v>
      </c>
    </row>
    <row r="4166" spans="1:8" hidden="1" x14ac:dyDescent="0.3">
      <c r="A4166" s="6" t="s">
        <v>743</v>
      </c>
      <c r="B4166" s="6" t="s">
        <v>4949</v>
      </c>
      <c r="D4166" t="str">
        <f t="shared" si="65"/>
        <v>MOTHANA 400/132kV SS</v>
      </c>
      <c r="E4166">
        <v>2968</v>
      </c>
      <c r="F4166">
        <v>2968</v>
      </c>
      <c r="G4166">
        <v>0</v>
      </c>
      <c r="H4166">
        <v>2968</v>
      </c>
    </row>
    <row r="4167" spans="1:8" hidden="1" x14ac:dyDescent="0.3">
      <c r="A4167" s="6" t="s">
        <v>378</v>
      </c>
      <c r="B4167" s="6" t="s">
        <v>4950</v>
      </c>
      <c r="C4167" s="6">
        <v>3</v>
      </c>
      <c r="D4167" t="str">
        <f t="shared" si="65"/>
        <v>ORA ZED-Ph 2-Pkgs A&amp;D3</v>
      </c>
      <c r="E4167">
        <v>15579509.090000002</v>
      </c>
      <c r="F4167">
        <v>9914986.5144999996</v>
      </c>
      <c r="G4167">
        <v>1179686.78</v>
      </c>
      <c r="H4167">
        <v>11094673.294500001</v>
      </c>
    </row>
    <row r="4168" spans="1:8" hidden="1" x14ac:dyDescent="0.3">
      <c r="A4168" s="6" t="s">
        <v>378</v>
      </c>
      <c r="B4168" s="6" t="s">
        <v>4951</v>
      </c>
      <c r="C4168" s="6">
        <v>4</v>
      </c>
      <c r="D4168" t="str">
        <f t="shared" si="65"/>
        <v>ORA ZED-Ph 2-Pkgs A&amp;D4</v>
      </c>
      <c r="E4168">
        <v>34347323.219999999</v>
      </c>
      <c r="F4168">
        <v>30546043.100999996</v>
      </c>
      <c r="G4168">
        <v>3634373.4</v>
      </c>
      <c r="H4168">
        <v>34180416.501000002</v>
      </c>
    </row>
    <row r="4169" spans="1:8" hidden="1" x14ac:dyDescent="0.3">
      <c r="A4169" s="6" t="s">
        <v>646</v>
      </c>
      <c r="B4169" s="6" t="s">
        <v>4952</v>
      </c>
      <c r="D4169" t="str">
        <f t="shared" si="65"/>
        <v>Akhmem Assiut</v>
      </c>
      <c r="E4169">
        <v>1229629.8600000001</v>
      </c>
      <c r="F4169">
        <v>1228184.73</v>
      </c>
      <c r="G4169">
        <v>0</v>
      </c>
      <c r="H4169">
        <v>1228184.73</v>
      </c>
    </row>
    <row r="4170" spans="1:8" hidden="1" x14ac:dyDescent="0.3">
      <c r="A4170" s="6" t="s">
        <v>847</v>
      </c>
      <c r="B4170" s="6" t="s">
        <v>4953</v>
      </c>
      <c r="D4170" t="str">
        <f t="shared" si="65"/>
        <v>AWEER POWER STATION 'H' Phase</v>
      </c>
      <c r="E4170">
        <v>43581.87</v>
      </c>
      <c r="F4170">
        <v>45760.963499999998</v>
      </c>
      <c r="G4170">
        <v>0</v>
      </c>
      <c r="H4170">
        <v>45760.963499999998</v>
      </c>
    </row>
    <row r="4171" spans="1:8" hidden="1" x14ac:dyDescent="0.3">
      <c r="A4171" s="6" t="s">
        <v>1685</v>
      </c>
      <c r="B4171" s="6" t="s">
        <v>4954</v>
      </c>
      <c r="D4171" t="str">
        <f t="shared" si="65"/>
        <v>New Babil 400/132KV GIS Substa</v>
      </c>
      <c r="E4171">
        <v>1367396.75</v>
      </c>
      <c r="F4171">
        <v>1367396.75</v>
      </c>
      <c r="G4171">
        <v>0</v>
      </c>
      <c r="H4171">
        <v>1367396.75</v>
      </c>
    </row>
    <row r="4172" spans="1:8" hidden="1" x14ac:dyDescent="0.3">
      <c r="A4172" s="6" t="s">
        <v>1350</v>
      </c>
      <c r="B4172" s="6" t="s">
        <v>4955</v>
      </c>
      <c r="D4172" t="str">
        <f t="shared" si="65"/>
        <v>Racecores 3092-16 132KV C</v>
      </c>
      <c r="E4172">
        <v>207125.03999722499</v>
      </c>
      <c r="F4172">
        <v>175020.66</v>
      </c>
      <c r="G4172">
        <v>0</v>
      </c>
      <c r="H4172">
        <v>175020.66</v>
      </c>
    </row>
    <row r="4173" spans="1:8" hidden="1" x14ac:dyDescent="0.3">
      <c r="A4173" s="6" t="s">
        <v>1654</v>
      </c>
      <c r="B4173" s="6" t="s">
        <v>4956</v>
      </c>
      <c r="C4173" s="6">
        <v>14</v>
      </c>
      <c r="D4173" t="str">
        <f t="shared" si="65"/>
        <v>seashell Playa14</v>
      </c>
      <c r="E4173">
        <v>523173.5</v>
      </c>
      <c r="F4173">
        <v>448935.17</v>
      </c>
      <c r="G4173">
        <v>0</v>
      </c>
      <c r="H4173">
        <v>448935.17</v>
      </c>
    </row>
    <row r="4174" spans="1:8" hidden="1" x14ac:dyDescent="0.3">
      <c r="A4174" s="6" t="s">
        <v>367</v>
      </c>
      <c r="B4174" s="6" t="s">
        <v>4957</v>
      </c>
      <c r="C4174" s="6">
        <v>2</v>
      </c>
      <c r="D4174" t="str">
        <f t="shared" si="65"/>
        <v>New Giza Teaching Hospital2</v>
      </c>
      <c r="E4174">
        <v>20687718.129999999</v>
      </c>
      <c r="F4174">
        <v>14998595.646500001</v>
      </c>
      <c r="G4174">
        <v>4298668.01</v>
      </c>
      <c r="H4174">
        <v>19297263.656500001</v>
      </c>
    </row>
    <row r="4175" spans="1:8" hidden="1" x14ac:dyDescent="0.3">
      <c r="A4175" s="6" t="s">
        <v>1750</v>
      </c>
      <c r="B4175" s="6" t="s">
        <v>4958</v>
      </c>
      <c r="D4175" t="str">
        <f t="shared" si="65"/>
        <v>158E/2019 33kv Project</v>
      </c>
      <c r="E4175">
        <v>55442</v>
      </c>
      <c r="F4175">
        <v>249489</v>
      </c>
      <c r="G4175">
        <v>0</v>
      </c>
      <c r="H4175">
        <v>49897.8</v>
      </c>
    </row>
    <row r="4176" spans="1:8" hidden="1" x14ac:dyDescent="0.3">
      <c r="A4176" s="6" t="s">
        <v>1692</v>
      </c>
      <c r="B4176" s="6" t="s">
        <v>4959</v>
      </c>
      <c r="D4176" t="str">
        <f t="shared" si="65"/>
        <v>TZ – Offshore E&amp;M Procurement</v>
      </c>
      <c r="E4176">
        <v>87296.9</v>
      </c>
      <c r="F4176">
        <v>87296.9</v>
      </c>
      <c r="G4176">
        <v>0</v>
      </c>
      <c r="H4176">
        <v>87296.9</v>
      </c>
    </row>
    <row r="4177" spans="1:8" hidden="1" x14ac:dyDescent="0.3">
      <c r="A4177" s="6" t="s">
        <v>1858</v>
      </c>
      <c r="B4177" s="6" t="s">
        <v>4960</v>
      </c>
      <c r="C4177" s="6">
        <v>2</v>
      </c>
      <c r="D4177" t="str">
        <f t="shared" si="65"/>
        <v>Port Saeed East - OHTL2</v>
      </c>
      <c r="E4177">
        <v>11828320.9</v>
      </c>
      <c r="F4177">
        <v>10556355</v>
      </c>
      <c r="G4177">
        <v>0</v>
      </c>
      <c r="H4177">
        <v>10556355</v>
      </c>
    </row>
    <row r="4178" spans="1:8" hidden="1" x14ac:dyDescent="0.3">
      <c r="A4178" s="6" t="s">
        <v>1692</v>
      </c>
      <c r="B4178" s="6" t="s">
        <v>4961</v>
      </c>
      <c r="D4178" t="str">
        <f t="shared" si="65"/>
        <v>TZ – Offshore E&amp;M Procurement</v>
      </c>
      <c r="E4178">
        <v>495071.03</v>
      </c>
      <c r="F4178">
        <v>495071.02999999997</v>
      </c>
      <c r="G4178">
        <v>0</v>
      </c>
      <c r="H4178">
        <v>495071.03</v>
      </c>
    </row>
    <row r="4179" spans="1:8" hidden="1" x14ac:dyDescent="0.3">
      <c r="A4179" s="6" t="s">
        <v>3536</v>
      </c>
      <c r="B4179" s="6" t="s">
        <v>4962</v>
      </c>
      <c r="C4179" s="6">
        <v>4</v>
      </c>
      <c r="D4179" t="str">
        <f t="shared" si="65"/>
        <v>Water pumping New Obour City4</v>
      </c>
      <c r="E4179">
        <v>23249198.379999999</v>
      </c>
      <c r="F4179">
        <v>22418611.399999999</v>
      </c>
      <c r="G4179">
        <v>3007923.25</v>
      </c>
      <c r="H4179">
        <v>25426534.649999995</v>
      </c>
    </row>
    <row r="4180" spans="1:8" hidden="1" x14ac:dyDescent="0.3">
      <c r="A4180" s="6" t="s">
        <v>1316</v>
      </c>
      <c r="B4180" s="6" t="s">
        <v>4963</v>
      </c>
      <c r="C4180" s="6">
        <v>10</v>
      </c>
      <c r="D4180" t="str">
        <f t="shared" si="65"/>
        <v>Suez Gulf/S4 - 500KV OHTL10</v>
      </c>
      <c r="E4180">
        <v>14755772.949999999</v>
      </c>
      <c r="F4180">
        <v>6692205.1699999999</v>
      </c>
      <c r="G4180">
        <v>0</v>
      </c>
      <c r="H4180">
        <v>6692205.1699999999</v>
      </c>
    </row>
    <row r="4181" spans="1:8" hidden="1" x14ac:dyDescent="0.3">
      <c r="A4181" s="6" t="s">
        <v>516</v>
      </c>
      <c r="B4181" s="6" t="s">
        <v>4964</v>
      </c>
      <c r="D4181" t="str">
        <f t="shared" si="65"/>
        <v>Ismailiya East Substation</v>
      </c>
      <c r="E4181">
        <v>5847209</v>
      </c>
      <c r="F4181">
        <v>5847209</v>
      </c>
      <c r="G4181">
        <v>0</v>
      </c>
      <c r="H4181">
        <v>5847209</v>
      </c>
    </row>
    <row r="4182" spans="1:8" hidden="1" x14ac:dyDescent="0.3">
      <c r="A4182" s="6" t="s">
        <v>847</v>
      </c>
      <c r="B4182" s="6" t="s">
        <v>4965</v>
      </c>
      <c r="D4182" t="str">
        <f t="shared" si="65"/>
        <v>AWEER POWER STATION 'H' Phase</v>
      </c>
      <c r="E4182">
        <v>1087021.3999999999</v>
      </c>
      <c r="F4182">
        <v>1141372.47</v>
      </c>
      <c r="G4182">
        <v>0</v>
      </c>
      <c r="H4182">
        <v>1141372.47</v>
      </c>
    </row>
    <row r="4183" spans="1:8" hidden="1" x14ac:dyDescent="0.3">
      <c r="A4183" s="6" t="s">
        <v>73</v>
      </c>
      <c r="B4183" s="6" t="s">
        <v>4966</v>
      </c>
      <c r="C4183" s="6">
        <v>21</v>
      </c>
      <c r="D4183" t="str">
        <f t="shared" si="65"/>
        <v>MDF Factory21</v>
      </c>
      <c r="E4183">
        <v>13626930.9</v>
      </c>
      <c r="F4183">
        <v>6432396.4850000003</v>
      </c>
      <c r="G4183">
        <v>6988438.9000000004</v>
      </c>
      <c r="H4183">
        <v>13420835.385</v>
      </c>
    </row>
    <row r="4184" spans="1:8" hidden="1" x14ac:dyDescent="0.3">
      <c r="A4184" s="6" t="s">
        <v>1654</v>
      </c>
      <c r="B4184" s="6" t="s">
        <v>4967</v>
      </c>
      <c r="C4184" s="6">
        <v>15</v>
      </c>
      <c r="D4184" t="str">
        <f t="shared" si="65"/>
        <v>seashell Playa15</v>
      </c>
      <c r="E4184">
        <v>339333.4</v>
      </c>
      <c r="F4184">
        <v>291181.99</v>
      </c>
      <c r="G4184">
        <v>0</v>
      </c>
      <c r="H4184">
        <v>291181.99</v>
      </c>
    </row>
    <row r="4185" spans="1:8" hidden="1" x14ac:dyDescent="0.3">
      <c r="A4185" s="6" t="s">
        <v>1278</v>
      </c>
      <c r="B4185" s="6" t="s">
        <v>4968</v>
      </c>
      <c r="D4185" t="str">
        <f t="shared" si="65"/>
        <v>LAYAN Substation</v>
      </c>
      <c r="E4185">
        <v>942937.71787661</v>
      </c>
      <c r="F4185">
        <v>3187129.48</v>
      </c>
      <c r="G4185">
        <v>0</v>
      </c>
      <c r="H4185">
        <v>796782.37</v>
      </c>
    </row>
    <row r="4186" spans="1:8" hidden="1" x14ac:dyDescent="0.3">
      <c r="A4186" s="6" t="s">
        <v>378</v>
      </c>
      <c r="B4186" s="6" t="s">
        <v>4969</v>
      </c>
      <c r="C4186" s="6">
        <v>5</v>
      </c>
      <c r="D4186" t="str">
        <f t="shared" si="65"/>
        <v>ORA ZED-Ph 2-Pkgs A&amp;D5</v>
      </c>
      <c r="E4186">
        <v>10060644.07</v>
      </c>
      <c r="F4186">
        <v>13201853.213500001</v>
      </c>
      <c r="G4186">
        <v>1589461.07</v>
      </c>
      <c r="H4186">
        <v>14791314.283500001</v>
      </c>
    </row>
    <row r="4187" spans="1:8" hidden="1" x14ac:dyDescent="0.3">
      <c r="A4187" s="6" t="s">
        <v>1316</v>
      </c>
      <c r="B4187" s="6" t="s">
        <v>4970</v>
      </c>
      <c r="C4187" s="6">
        <v>14</v>
      </c>
      <c r="D4187" t="str">
        <f t="shared" si="65"/>
        <v>Suez Gulf/S4 - 500KV OHTL14</v>
      </c>
      <c r="E4187">
        <v>4206178.63</v>
      </c>
      <c r="F4187">
        <v>1852832.03</v>
      </c>
      <c r="G4187">
        <v>0</v>
      </c>
      <c r="H4187">
        <v>1852832.03</v>
      </c>
    </row>
    <row r="4188" spans="1:8" hidden="1" x14ac:dyDescent="0.3">
      <c r="A4188" s="6" t="s">
        <v>3536</v>
      </c>
      <c r="B4188" s="6" t="s">
        <v>4971</v>
      </c>
      <c r="C4188" s="6">
        <v>3</v>
      </c>
      <c r="D4188" t="str">
        <f t="shared" si="65"/>
        <v>Water pumping New Obour City3</v>
      </c>
      <c r="E4188">
        <v>13488823.979999999</v>
      </c>
      <c r="F4188">
        <v>10305064.43</v>
      </c>
      <c r="G4188">
        <v>1416326.52</v>
      </c>
      <c r="H4188">
        <v>11721390.949999997</v>
      </c>
    </row>
    <row r="4189" spans="1:8" hidden="1" x14ac:dyDescent="0.3">
      <c r="A4189" s="6" t="s">
        <v>1699</v>
      </c>
      <c r="B4189" s="6" t="s">
        <v>4972</v>
      </c>
      <c r="C4189" s="6">
        <v>7</v>
      </c>
      <c r="D4189" t="str">
        <f t="shared" si="65"/>
        <v>East Owainat 5 LOTS7</v>
      </c>
      <c r="E4189">
        <v>25352298.030000001</v>
      </c>
      <c r="F4189">
        <v>10343728.9</v>
      </c>
      <c r="G4189">
        <v>13309956.470000001</v>
      </c>
      <c r="H4189">
        <v>23653685.370000001</v>
      </c>
    </row>
    <row r="4190" spans="1:8" hidden="1" x14ac:dyDescent="0.3">
      <c r="A4190" s="6" t="s">
        <v>393</v>
      </c>
      <c r="B4190" s="6" t="s">
        <v>4973</v>
      </c>
      <c r="C4190" s="6">
        <v>31</v>
      </c>
      <c r="D4190" t="str">
        <f t="shared" si="65"/>
        <v>EMAAR-Pkg#162/163- Marassi31</v>
      </c>
      <c r="E4190">
        <v>10357799.140000001</v>
      </c>
      <c r="F4190">
        <v>10109132.947000001</v>
      </c>
      <c r="G4190">
        <v>0</v>
      </c>
      <c r="H4190">
        <v>10109132.947000001</v>
      </c>
    </row>
    <row r="4191" spans="1:8" hidden="1" x14ac:dyDescent="0.3">
      <c r="A4191" s="6" t="s">
        <v>363</v>
      </c>
      <c r="B4191" s="6" t="s">
        <v>4974</v>
      </c>
      <c r="C4191" s="6">
        <v>26</v>
      </c>
      <c r="D4191" t="str">
        <f t="shared" si="65"/>
        <v>Mivida BP#18926</v>
      </c>
      <c r="E4191">
        <v>16876594.440000001</v>
      </c>
      <c r="F4191">
        <v>14177811.26</v>
      </c>
      <c r="G4191">
        <v>11952085.300000001</v>
      </c>
      <c r="H4191">
        <v>26129896.559999999</v>
      </c>
    </row>
    <row r="4192" spans="1:8" hidden="1" x14ac:dyDescent="0.3">
      <c r="A4192" s="6" t="s">
        <v>363</v>
      </c>
      <c r="B4192" s="6" t="s">
        <v>4975</v>
      </c>
      <c r="C4192" s="6">
        <v>25</v>
      </c>
      <c r="D4192" t="str">
        <f t="shared" si="65"/>
        <v>Mivida BP#18925</v>
      </c>
      <c r="E4192">
        <v>29437278.32</v>
      </c>
      <c r="F4192">
        <v>28360739.445999999</v>
      </c>
      <c r="G4192">
        <v>3616556.37</v>
      </c>
      <c r="H4192">
        <v>31977295.816</v>
      </c>
    </row>
    <row r="4193" spans="1:8" hidden="1" x14ac:dyDescent="0.3">
      <c r="A4193" s="6" t="s">
        <v>363</v>
      </c>
      <c r="B4193" s="6" t="s">
        <v>4976</v>
      </c>
      <c r="C4193" s="6">
        <v>12</v>
      </c>
      <c r="D4193" t="str">
        <f t="shared" si="65"/>
        <v>Mivida BP#18912</v>
      </c>
      <c r="E4193">
        <v>15682494.859999999</v>
      </c>
      <c r="F4193">
        <v>17976827.489999998</v>
      </c>
      <c r="G4193">
        <v>2172158.86</v>
      </c>
      <c r="H4193">
        <v>20148986.350000001</v>
      </c>
    </row>
    <row r="4194" spans="1:8" hidden="1" x14ac:dyDescent="0.3">
      <c r="A4194" s="6" t="s">
        <v>847</v>
      </c>
      <c r="B4194" s="6" t="s">
        <v>4977</v>
      </c>
      <c r="D4194" t="str">
        <f t="shared" si="65"/>
        <v>AWEER POWER STATION 'H' Phase</v>
      </c>
      <c r="E4194">
        <v>108589.53</v>
      </c>
      <c r="F4194">
        <v>31973.58</v>
      </c>
      <c r="G4194">
        <v>12065.5</v>
      </c>
      <c r="H4194">
        <v>44039.08</v>
      </c>
    </row>
    <row r="4195" spans="1:8" hidden="1" x14ac:dyDescent="0.3">
      <c r="A4195" s="6" t="s">
        <v>1405</v>
      </c>
      <c r="B4195" s="6" t="s">
        <v>4978</v>
      </c>
      <c r="D4195" t="str">
        <f t="shared" si="65"/>
        <v>Racecores 3092-17 132KV E</v>
      </c>
      <c r="E4195">
        <v>155284.98233000009</v>
      </c>
      <c r="F4195">
        <v>262431.62288000004</v>
      </c>
      <c r="G4195">
        <v>0</v>
      </c>
      <c r="H4195">
        <v>131215.81143999999</v>
      </c>
    </row>
    <row r="4196" spans="1:8" hidden="1" x14ac:dyDescent="0.3">
      <c r="A4196" s="6" t="s">
        <v>1953</v>
      </c>
      <c r="B4196" s="6" t="s">
        <v>4979</v>
      </c>
      <c r="C4196" s="6">
        <v>13</v>
      </c>
      <c r="D4196" t="str">
        <f t="shared" si="65"/>
        <v>Ghana Street lighting13</v>
      </c>
      <c r="E4196">
        <v>69408.34</v>
      </c>
      <c r="F4196">
        <v>62467.5</v>
      </c>
      <c r="G4196">
        <v>0</v>
      </c>
      <c r="H4196">
        <v>62467.5</v>
      </c>
    </row>
    <row r="4197" spans="1:8" hidden="1" x14ac:dyDescent="0.3">
      <c r="A4197" s="6" t="s">
        <v>1266</v>
      </c>
      <c r="B4197" s="6" t="s">
        <v>4980</v>
      </c>
      <c r="C4197" s="6">
        <v>7</v>
      </c>
      <c r="D4197" t="str">
        <f t="shared" si="65"/>
        <v>Angola Emergency fast-track7</v>
      </c>
      <c r="E4197">
        <v>4736059.0199999996</v>
      </c>
      <c r="F4197">
        <v>2468374.87</v>
      </c>
      <c r="G4197">
        <v>0</v>
      </c>
      <c r="H4197">
        <v>2468374.87</v>
      </c>
    </row>
    <row r="4198" spans="1:8" hidden="1" x14ac:dyDescent="0.3">
      <c r="A4198" s="6" t="s">
        <v>71</v>
      </c>
      <c r="B4198" s="6" t="s">
        <v>4981</v>
      </c>
      <c r="C4198" s="6">
        <v>3</v>
      </c>
      <c r="D4198" t="str">
        <f t="shared" si="65"/>
        <v>EGAT Pelletizing Plant3</v>
      </c>
      <c r="E4198">
        <v>4383722.29</v>
      </c>
      <c r="F4198">
        <v>4121328.6545000002</v>
      </c>
      <c r="G4198">
        <v>437742.53</v>
      </c>
      <c r="H4198">
        <v>4559071.1845000004</v>
      </c>
    </row>
    <row r="4199" spans="1:8" hidden="1" x14ac:dyDescent="0.3">
      <c r="A4199" s="6" t="s">
        <v>300</v>
      </c>
      <c r="B4199" s="6" t="s">
        <v>4982</v>
      </c>
      <c r="C4199" s="6">
        <v>28</v>
      </c>
      <c r="D4199" t="str">
        <f t="shared" si="65"/>
        <v>CFC Podium 228</v>
      </c>
      <c r="E4199">
        <v>5026145.4800000004</v>
      </c>
      <c r="F4199">
        <v>34503065.494000003</v>
      </c>
      <c r="G4199">
        <v>0</v>
      </c>
      <c r="H4199">
        <v>34503065.494000003</v>
      </c>
    </row>
    <row r="4200" spans="1:8" hidden="1" x14ac:dyDescent="0.3">
      <c r="A4200" s="6" t="s">
        <v>1953</v>
      </c>
      <c r="B4200" s="6" t="s">
        <v>4983</v>
      </c>
      <c r="C4200" s="6">
        <v>13</v>
      </c>
      <c r="D4200" t="str">
        <f t="shared" si="65"/>
        <v>Ghana Street lighting13</v>
      </c>
      <c r="E4200">
        <v>19576.71</v>
      </c>
      <c r="F4200">
        <v>17619.04</v>
      </c>
      <c r="G4200">
        <v>0</v>
      </c>
      <c r="H4200">
        <v>17619.04</v>
      </c>
    </row>
    <row r="4201" spans="1:8" hidden="1" x14ac:dyDescent="0.3">
      <c r="A4201" s="6" t="s">
        <v>1574</v>
      </c>
      <c r="B4201" s="6" t="s">
        <v>4984</v>
      </c>
      <c r="C4201" s="6">
        <v>6</v>
      </c>
      <c r="D4201" t="str">
        <f t="shared" si="65"/>
        <v>Industria Sadat6</v>
      </c>
      <c r="E4201">
        <v>9594113.0299999993</v>
      </c>
      <c r="F4201">
        <v>14389560.810000001</v>
      </c>
      <c r="G4201">
        <v>2014763.74</v>
      </c>
      <c r="H4201">
        <v>16404324.550000001</v>
      </c>
    </row>
    <row r="4202" spans="1:8" hidden="1" x14ac:dyDescent="0.3">
      <c r="A4202" s="6" t="s">
        <v>346</v>
      </c>
      <c r="B4202" s="6" t="s">
        <v>4985</v>
      </c>
      <c r="C4202" s="6">
        <v>1</v>
      </c>
      <c r="D4202" t="str">
        <f t="shared" si="65"/>
        <v>El Khatatba Bridge1</v>
      </c>
      <c r="E4202">
        <v>40855295.240000002</v>
      </c>
      <c r="F4202">
        <v>6931826.0920000002</v>
      </c>
      <c r="G4202">
        <v>0</v>
      </c>
      <c r="H4202">
        <v>27828222.091999996</v>
      </c>
    </row>
    <row r="4203" spans="1:8" hidden="1" x14ac:dyDescent="0.3">
      <c r="A4203" s="6" t="s">
        <v>1630</v>
      </c>
      <c r="B4203" s="6" t="s">
        <v>4986</v>
      </c>
      <c r="C4203" s="6">
        <v>26</v>
      </c>
      <c r="D4203" t="str">
        <f t="shared" si="65"/>
        <v>Faculty of Medicine26</v>
      </c>
      <c r="E4203">
        <v>7416829.5199999996</v>
      </c>
      <c r="F4203">
        <v>5533663</v>
      </c>
      <c r="G4203">
        <v>1112524.43</v>
      </c>
      <c r="H4203">
        <v>6646187.4299999997</v>
      </c>
    </row>
    <row r="4204" spans="1:8" hidden="1" x14ac:dyDescent="0.3">
      <c r="A4204" s="6" t="s">
        <v>1630</v>
      </c>
      <c r="B4204" s="6" t="s">
        <v>4987</v>
      </c>
      <c r="C4204" s="6">
        <v>21</v>
      </c>
      <c r="D4204" t="str">
        <f t="shared" si="65"/>
        <v>Faculty of Medicine21</v>
      </c>
      <c r="E4204">
        <v>9255149.5199999996</v>
      </c>
      <c r="F4204">
        <v>6905326</v>
      </c>
      <c r="G4204">
        <v>1388272.43</v>
      </c>
      <c r="H4204">
        <v>8293598.4299999997</v>
      </c>
    </row>
    <row r="4205" spans="1:8" hidden="1" x14ac:dyDescent="0.3">
      <c r="A4205" s="6" t="s">
        <v>1630</v>
      </c>
      <c r="B4205" s="6" t="s">
        <v>4988</v>
      </c>
      <c r="C4205" s="6">
        <v>7</v>
      </c>
      <c r="D4205" t="str">
        <f t="shared" si="65"/>
        <v>Faculty of Medicine7</v>
      </c>
      <c r="E4205">
        <v>5805872.3799999999</v>
      </c>
      <c r="F4205">
        <v>4331651.78</v>
      </c>
      <c r="G4205">
        <v>870880.86</v>
      </c>
      <c r="H4205">
        <v>5202532.6399999997</v>
      </c>
    </row>
    <row r="4206" spans="1:8" hidden="1" x14ac:dyDescent="0.3">
      <c r="A4206" s="6" t="s">
        <v>1630</v>
      </c>
      <c r="B4206" s="6" t="s">
        <v>4989</v>
      </c>
      <c r="C4206" s="6">
        <v>3</v>
      </c>
      <c r="D4206" t="str">
        <f t="shared" si="65"/>
        <v>Faculty of Medicine3</v>
      </c>
      <c r="E4206">
        <v>1401587.62</v>
      </c>
      <c r="F4206">
        <v>1045391.37</v>
      </c>
      <c r="G4206">
        <v>210238.14</v>
      </c>
      <c r="H4206">
        <v>1255629.51</v>
      </c>
    </row>
    <row r="4207" spans="1:8" hidden="1" x14ac:dyDescent="0.3">
      <c r="A4207" s="6" t="s">
        <v>1579</v>
      </c>
      <c r="B4207" s="6" t="s">
        <v>4990</v>
      </c>
      <c r="C4207" s="6">
        <v>10</v>
      </c>
      <c r="D4207" t="str">
        <f t="shared" si="65"/>
        <v>Al Montaza Hotels - Alexandria10</v>
      </c>
      <c r="E4207">
        <v>587463</v>
      </c>
      <c r="F4207">
        <v>556939.85</v>
      </c>
      <c r="G4207">
        <v>0</v>
      </c>
      <c r="H4207">
        <v>556939.85</v>
      </c>
    </row>
    <row r="4208" spans="1:8" hidden="1" x14ac:dyDescent="0.3">
      <c r="A4208" s="6" t="s">
        <v>948</v>
      </c>
      <c r="B4208" s="6" t="s">
        <v>4991</v>
      </c>
      <c r="C4208" s="6">
        <v>16</v>
      </c>
      <c r="D4208" t="str">
        <f t="shared" si="65"/>
        <v>Mauritania-Lot 216</v>
      </c>
      <c r="E4208">
        <v>335843.79</v>
      </c>
      <c r="F4208">
        <v>318995.34999999998</v>
      </c>
      <c r="G4208">
        <v>0</v>
      </c>
      <c r="H4208">
        <v>318995.34999999998</v>
      </c>
    </row>
    <row r="4209" spans="1:8" hidden="1" x14ac:dyDescent="0.3">
      <c r="A4209" s="6" t="s">
        <v>1074</v>
      </c>
      <c r="B4209" s="6" t="s">
        <v>4992</v>
      </c>
      <c r="C4209" s="6">
        <v>1</v>
      </c>
      <c r="D4209" t="str">
        <f t="shared" si="65"/>
        <v>Fish Market1</v>
      </c>
      <c r="E4209">
        <v>3955199.05</v>
      </c>
      <c r="F4209">
        <v>1303149.0024999999</v>
      </c>
      <c r="G4209">
        <v>2357104.35</v>
      </c>
      <c r="H4209">
        <v>3660253.3525</v>
      </c>
    </row>
    <row r="4210" spans="1:8" hidden="1" x14ac:dyDescent="0.3">
      <c r="A4210" s="6" t="s">
        <v>795</v>
      </c>
      <c r="B4210" s="6" t="s">
        <v>4993</v>
      </c>
      <c r="C4210" s="6">
        <v>18</v>
      </c>
      <c r="D4210" t="str">
        <f t="shared" si="65"/>
        <v>NUCA R05 - Z0218</v>
      </c>
      <c r="E4210">
        <v>24098912.800000001</v>
      </c>
      <c r="F4210">
        <v>23625902.739999998</v>
      </c>
      <c r="G4210">
        <v>2928079.6</v>
      </c>
      <c r="H4210">
        <v>26553982.34</v>
      </c>
    </row>
    <row r="4211" spans="1:8" hidden="1" x14ac:dyDescent="0.3">
      <c r="A4211" s="6" t="s">
        <v>795</v>
      </c>
      <c r="B4211" s="6" t="s">
        <v>4994</v>
      </c>
      <c r="C4211" s="6">
        <v>14</v>
      </c>
      <c r="D4211" t="str">
        <f t="shared" si="65"/>
        <v>NUCA R05 - Z0214</v>
      </c>
      <c r="E4211">
        <v>9342241</v>
      </c>
      <c r="F4211">
        <v>9916188.0500000007</v>
      </c>
      <c r="G4211">
        <v>1285435.7</v>
      </c>
      <c r="H4211">
        <v>11201623.75</v>
      </c>
    </row>
    <row r="4212" spans="1:8" hidden="1" x14ac:dyDescent="0.3">
      <c r="A4212" s="6" t="s">
        <v>421</v>
      </c>
      <c r="B4212" s="6" t="s">
        <v>4995</v>
      </c>
      <c r="C4212" s="6">
        <v>1</v>
      </c>
      <c r="D4212" t="str">
        <f t="shared" si="65"/>
        <v>EDNC Hardscape Package1</v>
      </c>
      <c r="E4212">
        <v>1310241.4099999999</v>
      </c>
      <c r="F4212">
        <v>1589312.7705000001</v>
      </c>
      <c r="G4212">
        <v>0</v>
      </c>
      <c r="H4212">
        <v>1589312.7704999999</v>
      </c>
    </row>
    <row r="4213" spans="1:8" hidden="1" x14ac:dyDescent="0.3">
      <c r="A4213" s="6" t="s">
        <v>421</v>
      </c>
      <c r="B4213" s="6" t="s">
        <v>4996</v>
      </c>
      <c r="C4213" s="6">
        <v>5</v>
      </c>
      <c r="D4213" t="str">
        <f t="shared" si="65"/>
        <v>EDNC Hardscape Package5</v>
      </c>
      <c r="E4213">
        <v>8146275.9500000002</v>
      </c>
      <c r="F4213">
        <v>3116872.1574999997</v>
      </c>
      <c r="G4213">
        <v>0</v>
      </c>
      <c r="H4213">
        <v>3116872.1575000002</v>
      </c>
    </row>
    <row r="4214" spans="1:8" hidden="1" x14ac:dyDescent="0.3">
      <c r="A4214" s="6" t="s">
        <v>1350</v>
      </c>
      <c r="B4214" s="6" t="s">
        <v>4997</v>
      </c>
      <c r="D4214" t="str">
        <f t="shared" si="65"/>
        <v>Racecores 3092-16 132KV C</v>
      </c>
      <c r="E4214">
        <v>5591.34</v>
      </c>
      <c r="F4214">
        <v>5591.34</v>
      </c>
      <c r="G4214">
        <v>0</v>
      </c>
      <c r="H4214">
        <v>5591.34</v>
      </c>
    </row>
    <row r="4215" spans="1:8" hidden="1" x14ac:dyDescent="0.3">
      <c r="A4215" s="6" t="s">
        <v>393</v>
      </c>
      <c r="B4215" s="6" t="s">
        <v>4998</v>
      </c>
      <c r="C4215" s="6">
        <v>39</v>
      </c>
      <c r="D4215" t="str">
        <f t="shared" si="65"/>
        <v>EMAAR-Pkg#162/163- Marassi39</v>
      </c>
      <c r="E4215">
        <v>62325696.100000001</v>
      </c>
      <c r="F4215">
        <v>27439277.805</v>
      </c>
      <c r="G4215">
        <v>36110671.439999998</v>
      </c>
      <c r="H4215">
        <v>63549949.244999997</v>
      </c>
    </row>
    <row r="4216" spans="1:8" hidden="1" x14ac:dyDescent="0.3">
      <c r="A4216" s="6" t="s">
        <v>401</v>
      </c>
      <c r="B4216" s="6" t="s">
        <v>4999</v>
      </c>
      <c r="C4216" s="6">
        <v>3</v>
      </c>
      <c r="D4216" t="str">
        <f t="shared" si="65"/>
        <v>Port Said Port Silos3</v>
      </c>
      <c r="E4216">
        <v>5972851.9500000002</v>
      </c>
      <c r="F4216">
        <v>5357634.0375000006</v>
      </c>
      <c r="G4216">
        <v>540557.26</v>
      </c>
      <c r="H4216">
        <v>5898191.2975000003</v>
      </c>
    </row>
    <row r="4217" spans="1:8" hidden="1" x14ac:dyDescent="0.3">
      <c r="A4217" s="6" t="s">
        <v>293</v>
      </c>
      <c r="B4217" s="6" t="s">
        <v>5000</v>
      </c>
      <c r="C4217" s="6">
        <v>3</v>
      </c>
      <c r="D4217" t="str">
        <f t="shared" si="65"/>
        <v>Astoria Sharm elSheikh3</v>
      </c>
      <c r="E4217">
        <v>2440310</v>
      </c>
      <c r="F4217">
        <v>1641108</v>
      </c>
      <c r="G4217">
        <v>640581.38</v>
      </c>
      <c r="H4217">
        <v>2281689.38</v>
      </c>
    </row>
    <row r="4218" spans="1:8" hidden="1" x14ac:dyDescent="0.3">
      <c r="A4218" s="6" t="s">
        <v>847</v>
      </c>
      <c r="B4218" s="6" t="s">
        <v>5001</v>
      </c>
      <c r="D4218" t="str">
        <f t="shared" si="65"/>
        <v>AWEER POWER STATION 'H' Phase</v>
      </c>
      <c r="E4218">
        <v>638849.31999999995</v>
      </c>
      <c r="F4218">
        <v>560767.73</v>
      </c>
      <c r="G4218">
        <v>70983.259999999995</v>
      </c>
      <c r="H4218">
        <v>631750.99</v>
      </c>
    </row>
    <row r="4219" spans="1:8" hidden="1" x14ac:dyDescent="0.3">
      <c r="A4219" s="6" t="s">
        <v>1953</v>
      </c>
      <c r="B4219" s="6" t="s">
        <v>5002</v>
      </c>
      <c r="D4219" t="str">
        <f t="shared" si="65"/>
        <v>Ghana Street lighting</v>
      </c>
      <c r="E4219">
        <v>171991.53</v>
      </c>
      <c r="F4219">
        <v>154792.38</v>
      </c>
      <c r="G4219">
        <v>0</v>
      </c>
      <c r="H4219">
        <v>154792.38</v>
      </c>
    </row>
    <row r="4220" spans="1:8" hidden="1" x14ac:dyDescent="0.3">
      <c r="A4220" s="6" t="s">
        <v>1623</v>
      </c>
      <c r="B4220" s="6" t="s">
        <v>5003</v>
      </c>
      <c r="C4220" s="6">
        <v>9</v>
      </c>
      <c r="D4220" t="str">
        <f t="shared" si="65"/>
        <v>Diplomatic District - Infra9</v>
      </c>
      <c r="E4220">
        <v>23246376.48</v>
      </c>
      <c r="F4220">
        <v>12693962.184</v>
      </c>
      <c r="G4220">
        <v>1807211.4</v>
      </c>
      <c r="H4220">
        <v>14501173.584000001</v>
      </c>
    </row>
    <row r="4221" spans="1:8" hidden="1" x14ac:dyDescent="0.3">
      <c r="A4221" s="6" t="s">
        <v>3677</v>
      </c>
      <c r="B4221" s="6" t="s">
        <v>5004</v>
      </c>
      <c r="D4221" t="str">
        <f t="shared" si="65"/>
        <v>Benban 3/ Toshka 2 Lot 6</v>
      </c>
      <c r="E4221">
        <v>462416.26</v>
      </c>
      <c r="F4221">
        <v>24639.42</v>
      </c>
      <c r="G4221">
        <v>437776.84</v>
      </c>
      <c r="H4221">
        <v>462416.26</v>
      </c>
    </row>
    <row r="4222" spans="1:8" hidden="1" x14ac:dyDescent="0.3">
      <c r="A4222" s="6" t="s">
        <v>907</v>
      </c>
      <c r="B4222" s="6" t="s">
        <v>5005</v>
      </c>
      <c r="D4222" t="str">
        <f t="shared" si="65"/>
        <v>kayan wall lock &amp; Load</v>
      </c>
      <c r="E4222">
        <v>3600000</v>
      </c>
      <c r="F4222">
        <v>3392590</v>
      </c>
      <c r="G4222">
        <v>0</v>
      </c>
      <c r="H4222">
        <v>3392590</v>
      </c>
    </row>
    <row r="4223" spans="1:8" hidden="1" x14ac:dyDescent="0.3">
      <c r="A4223" s="6" t="s">
        <v>3536</v>
      </c>
      <c r="B4223" s="6" t="s">
        <v>5006</v>
      </c>
      <c r="C4223" s="6">
        <v>6</v>
      </c>
      <c r="D4223" t="str">
        <f t="shared" si="65"/>
        <v>Water pumping New Obour City6</v>
      </c>
      <c r="E4223">
        <v>17761555.870000001</v>
      </c>
      <c r="F4223">
        <v>9755616.4600000009</v>
      </c>
      <c r="G4223">
        <v>1360358.25</v>
      </c>
      <c r="H4223">
        <v>11115974.710000001</v>
      </c>
    </row>
    <row r="4224" spans="1:8" hidden="1" x14ac:dyDescent="0.3">
      <c r="A4224" s="6" t="s">
        <v>1943</v>
      </c>
      <c r="B4224" s="6" t="s">
        <v>5007</v>
      </c>
      <c r="C4224" s="6">
        <v>3</v>
      </c>
      <c r="D4224" t="str">
        <f t="shared" si="65"/>
        <v>Beymen Fit Out3</v>
      </c>
      <c r="E4224">
        <v>2048097.8</v>
      </c>
      <c r="F4224">
        <v>1357991.2400000002</v>
      </c>
      <c r="G4224">
        <v>645150.81000000006</v>
      </c>
      <c r="H4224">
        <v>2003142.05</v>
      </c>
    </row>
    <row r="4225" spans="1:8" hidden="1" x14ac:dyDescent="0.3">
      <c r="A4225" s="6" t="s">
        <v>1692</v>
      </c>
      <c r="B4225" s="6" t="s">
        <v>5008</v>
      </c>
      <c r="D4225" t="str">
        <f t="shared" si="65"/>
        <v>TZ – Offshore E&amp;M Procurement</v>
      </c>
      <c r="E4225">
        <v>71176.47</v>
      </c>
      <c r="F4225">
        <v>71176.47</v>
      </c>
      <c r="G4225">
        <v>0</v>
      </c>
      <c r="H4225">
        <v>71176.47</v>
      </c>
    </row>
    <row r="4226" spans="1:8" hidden="1" x14ac:dyDescent="0.3">
      <c r="A4226" s="6" t="s">
        <v>2122</v>
      </c>
      <c r="B4226" s="6" t="s">
        <v>5009</v>
      </c>
      <c r="C4226" s="6">
        <v>6</v>
      </c>
      <c r="D4226" t="str">
        <f t="shared" si="65"/>
        <v>Business District Hyde Park6</v>
      </c>
      <c r="E4226">
        <v>3114104.19</v>
      </c>
      <c r="F4226">
        <v>0</v>
      </c>
      <c r="G4226">
        <v>0</v>
      </c>
      <c r="H4226">
        <v>3114104.19</v>
      </c>
    </row>
    <row r="4227" spans="1:8" hidden="1" x14ac:dyDescent="0.3">
      <c r="A4227" s="6" t="s">
        <v>2122</v>
      </c>
      <c r="B4227" s="6" t="s">
        <v>5010</v>
      </c>
      <c r="C4227" s="6">
        <v>5</v>
      </c>
      <c r="D4227" t="str">
        <f t="shared" ref="D4227:D4290" si="66">A4227&amp;C4227</f>
        <v>Business District Hyde Park5</v>
      </c>
      <c r="E4227">
        <v>1536000</v>
      </c>
      <c r="F4227">
        <v>1284209.74</v>
      </c>
      <c r="G4227">
        <v>0</v>
      </c>
      <c r="H4227">
        <v>1284209.74</v>
      </c>
    </row>
    <row r="4228" spans="1:8" hidden="1" x14ac:dyDescent="0.3">
      <c r="A4228" s="6" t="s">
        <v>967</v>
      </c>
      <c r="B4228" s="6" t="s">
        <v>5011</v>
      </c>
      <c r="C4228" s="6">
        <v>35</v>
      </c>
      <c r="D4228" t="str">
        <f t="shared" si="66"/>
        <v>Benban 500 K.V/95 K.M35</v>
      </c>
      <c r="E4228">
        <v>6264980.6399999997</v>
      </c>
      <c r="F4228">
        <v>4602136.03</v>
      </c>
      <c r="G4228">
        <v>657822.97</v>
      </c>
      <c r="H4228">
        <v>5259959</v>
      </c>
    </row>
    <row r="4229" spans="1:8" hidden="1" x14ac:dyDescent="0.3">
      <c r="A4229" s="6" t="s">
        <v>1405</v>
      </c>
      <c r="B4229" s="6" t="s">
        <v>5012</v>
      </c>
      <c r="D4229" t="str">
        <f t="shared" si="66"/>
        <v>Racecores 3092-17 132KV E</v>
      </c>
      <c r="E4229">
        <v>99481.904756114003</v>
      </c>
      <c r="F4229">
        <v>104456</v>
      </c>
      <c r="G4229">
        <v>0</v>
      </c>
      <c r="H4229">
        <v>104456</v>
      </c>
    </row>
    <row r="4230" spans="1:8" hidden="1" x14ac:dyDescent="0.3">
      <c r="A4230" s="6" t="s">
        <v>2119</v>
      </c>
      <c r="B4230" s="6" t="s">
        <v>5013</v>
      </c>
      <c r="C4230" s="6">
        <v>1</v>
      </c>
      <c r="D4230" t="str">
        <f t="shared" si="66"/>
        <v>HSR-6th of October1</v>
      </c>
      <c r="E4230">
        <v>285860</v>
      </c>
      <c r="F4230">
        <v>248698.2</v>
      </c>
      <c r="G4230">
        <v>0</v>
      </c>
      <c r="H4230">
        <v>248698.2</v>
      </c>
    </row>
    <row r="4231" spans="1:8" hidden="1" x14ac:dyDescent="0.3">
      <c r="A4231" s="6" t="s">
        <v>5014</v>
      </c>
      <c r="B4231" s="6" t="s">
        <v>5015</v>
      </c>
      <c r="D4231" t="str">
        <f t="shared" si="66"/>
        <v xml:space="preserve"> Monorail</v>
      </c>
      <c r="E4231">
        <v>1453192</v>
      </c>
      <c r="F4231">
        <v>1642106.96</v>
      </c>
      <c r="G4231">
        <v>0</v>
      </c>
      <c r="H4231">
        <v>1642106.96</v>
      </c>
    </row>
    <row r="4232" spans="1:8" hidden="1" x14ac:dyDescent="0.3">
      <c r="A4232" s="6" t="s">
        <v>73</v>
      </c>
      <c r="B4232" s="6" t="s">
        <v>5016</v>
      </c>
      <c r="C4232" s="6">
        <v>20</v>
      </c>
      <c r="D4232" t="str">
        <f t="shared" si="66"/>
        <v>MDF Factory20</v>
      </c>
      <c r="E4232">
        <v>10304099.23</v>
      </c>
      <c r="F4232">
        <v>1506264.6514999999</v>
      </c>
      <c r="G4232">
        <v>7842049.0199999996</v>
      </c>
      <c r="H4232">
        <v>9348313.6714999992</v>
      </c>
    </row>
    <row r="4233" spans="1:8" hidden="1" x14ac:dyDescent="0.3">
      <c r="A4233" s="6" t="s">
        <v>5017</v>
      </c>
      <c r="B4233" s="6" t="s">
        <v>5018</v>
      </c>
      <c r="C4233" s="6">
        <v>1</v>
      </c>
      <c r="D4233" t="str">
        <f t="shared" si="66"/>
        <v>El Sadat City1</v>
      </c>
      <c r="E4233">
        <v>79292831.189999998</v>
      </c>
      <c r="F4233">
        <v>52376438.560000002</v>
      </c>
      <c r="G4233">
        <v>0</v>
      </c>
      <c r="H4233">
        <v>52376438.560000002</v>
      </c>
    </row>
    <row r="4234" spans="1:8" hidden="1" x14ac:dyDescent="0.3">
      <c r="A4234" s="6" t="s">
        <v>1654</v>
      </c>
      <c r="B4234" s="6" t="s">
        <v>5019</v>
      </c>
      <c r="C4234" s="6">
        <v>17</v>
      </c>
      <c r="D4234" t="str">
        <f t="shared" si="66"/>
        <v>seashell Playa17</v>
      </c>
      <c r="E4234">
        <v>359096.5</v>
      </c>
      <c r="F4234">
        <v>254541.27</v>
      </c>
      <c r="G4234">
        <v>0</v>
      </c>
      <c r="H4234">
        <v>254541.27</v>
      </c>
    </row>
    <row r="4235" spans="1:8" hidden="1" x14ac:dyDescent="0.3">
      <c r="A4235" s="6" t="s">
        <v>1589</v>
      </c>
      <c r="B4235" s="6" t="s">
        <v>5020</v>
      </c>
      <c r="C4235" s="6">
        <v>8</v>
      </c>
      <c r="D4235" t="str">
        <f t="shared" si="66"/>
        <v>Cairo Monorail - 6th October8</v>
      </c>
      <c r="E4235">
        <v>1476000</v>
      </c>
      <c r="F4235">
        <v>1412565</v>
      </c>
      <c r="G4235">
        <v>0</v>
      </c>
      <c r="H4235">
        <v>1412565</v>
      </c>
    </row>
    <row r="4236" spans="1:8" hidden="1" x14ac:dyDescent="0.3">
      <c r="A4236" s="6" t="s">
        <v>1685</v>
      </c>
      <c r="B4236" s="6" t="s">
        <v>5021</v>
      </c>
      <c r="D4236" t="str">
        <f t="shared" si="66"/>
        <v>New Babil 400/132KV GIS Substa</v>
      </c>
      <c r="E4236">
        <v>134678.39999999999</v>
      </c>
      <c r="F4236">
        <v>134678.39999999999</v>
      </c>
      <c r="G4236">
        <v>0</v>
      </c>
      <c r="H4236">
        <v>134678.39999999999</v>
      </c>
    </row>
    <row r="4237" spans="1:8" hidden="1" x14ac:dyDescent="0.3">
      <c r="A4237" s="6" t="s">
        <v>1699</v>
      </c>
      <c r="B4237" s="6" t="s">
        <v>5022</v>
      </c>
      <c r="C4237" s="6">
        <v>3</v>
      </c>
      <c r="D4237" t="str">
        <f t="shared" si="66"/>
        <v>East Owainat 5 LOTS3</v>
      </c>
      <c r="E4237">
        <v>58903586.5</v>
      </c>
      <c r="F4237">
        <v>23336380.690000001</v>
      </c>
      <c r="G4237">
        <v>30924382.91</v>
      </c>
      <c r="H4237">
        <v>54260763.600000001</v>
      </c>
    </row>
    <row r="4238" spans="1:8" hidden="1" x14ac:dyDescent="0.3">
      <c r="A4238" s="6" t="s">
        <v>5023</v>
      </c>
      <c r="B4238" s="6" t="s">
        <v>5024</v>
      </c>
      <c r="C4238" s="6">
        <v>1</v>
      </c>
      <c r="D4238" t="str">
        <f t="shared" si="66"/>
        <v>Expansion of Ring Road1</v>
      </c>
      <c r="E4238">
        <v>303400</v>
      </c>
      <c r="F4238">
        <v>300366</v>
      </c>
      <c r="G4238">
        <v>0</v>
      </c>
      <c r="H4238">
        <v>300366</v>
      </c>
    </row>
    <row r="4239" spans="1:8" hidden="1" x14ac:dyDescent="0.3">
      <c r="A4239" s="6" t="s">
        <v>421</v>
      </c>
      <c r="B4239" s="6" t="s">
        <v>5025</v>
      </c>
      <c r="C4239" s="6">
        <v>2</v>
      </c>
      <c r="D4239" t="str">
        <f t="shared" si="66"/>
        <v>EDNC Hardscape Package2</v>
      </c>
      <c r="E4239">
        <v>3188822.83</v>
      </c>
      <c r="F4239">
        <v>2794789.4914999995</v>
      </c>
      <c r="G4239">
        <v>0</v>
      </c>
      <c r="H4239">
        <v>2794789.4915</v>
      </c>
    </row>
    <row r="4240" spans="1:8" hidden="1" x14ac:dyDescent="0.3">
      <c r="A4240" s="6" t="s">
        <v>1654</v>
      </c>
      <c r="B4240" s="6" t="s">
        <v>5026</v>
      </c>
      <c r="C4240" s="6">
        <v>2</v>
      </c>
      <c r="D4240" t="str">
        <f t="shared" si="66"/>
        <v>seashell Playa2</v>
      </c>
      <c r="E4240">
        <v>99925.05</v>
      </c>
      <c r="F4240">
        <v>69757.644</v>
      </c>
      <c r="G4240">
        <v>15988.05</v>
      </c>
      <c r="H4240">
        <v>85745.694000000003</v>
      </c>
    </row>
    <row r="4241" spans="1:8" hidden="1" x14ac:dyDescent="0.3">
      <c r="A4241" s="6" t="s">
        <v>5027</v>
      </c>
      <c r="B4241" s="6" t="s">
        <v>5028</v>
      </c>
      <c r="C4241" s="6">
        <v>2</v>
      </c>
      <c r="D4241" t="str">
        <f t="shared" si="66"/>
        <v>Marassi - Water proofing2</v>
      </c>
      <c r="E4241">
        <v>28370.27</v>
      </c>
      <c r="F4241">
        <v>25121.88</v>
      </c>
      <c r="G4241">
        <v>0</v>
      </c>
      <c r="H4241">
        <v>25121.88</v>
      </c>
    </row>
    <row r="4242" spans="1:8" hidden="1" x14ac:dyDescent="0.3">
      <c r="A4242" s="6" t="s">
        <v>1243</v>
      </c>
      <c r="B4242" s="6" t="s">
        <v>5029</v>
      </c>
      <c r="C4242" s="6">
        <v>18</v>
      </c>
      <c r="D4242" t="str">
        <f t="shared" si="66"/>
        <v>Sodic East18</v>
      </c>
      <c r="E4242">
        <v>554998.17000000004</v>
      </c>
      <c r="F4242">
        <v>653719.40799999994</v>
      </c>
      <c r="G4242">
        <v>0</v>
      </c>
      <c r="H4242">
        <v>653719.40800000005</v>
      </c>
    </row>
    <row r="4243" spans="1:8" hidden="1" x14ac:dyDescent="0.3">
      <c r="A4243" s="6" t="s">
        <v>393</v>
      </c>
      <c r="B4243" s="6" t="s">
        <v>5030</v>
      </c>
      <c r="C4243" s="6">
        <v>24</v>
      </c>
      <c r="D4243" t="str">
        <f t="shared" si="66"/>
        <v>EMAAR-Pkg#162/163- Marassi24</v>
      </c>
      <c r="E4243">
        <v>5954515.9000000004</v>
      </c>
      <c r="F4243">
        <v>5112916.32</v>
      </c>
      <c r="G4243">
        <v>0</v>
      </c>
      <c r="H4243">
        <v>5112916.32</v>
      </c>
    </row>
    <row r="4244" spans="1:8" hidden="1" x14ac:dyDescent="0.3">
      <c r="A4244" s="6" t="s">
        <v>2119</v>
      </c>
      <c r="B4244" s="6" t="s">
        <v>5031</v>
      </c>
      <c r="C4244" s="6">
        <v>2</v>
      </c>
      <c r="D4244" t="str">
        <f t="shared" si="66"/>
        <v>HSR-6th of October2</v>
      </c>
      <c r="E4244">
        <v>699340</v>
      </c>
      <c r="F4244">
        <v>608425.80000000005</v>
      </c>
      <c r="G4244">
        <v>0</v>
      </c>
      <c r="H4244">
        <v>608425.80000000005</v>
      </c>
    </row>
    <row r="4245" spans="1:8" hidden="1" x14ac:dyDescent="0.3">
      <c r="A4245" s="6" t="s">
        <v>458</v>
      </c>
      <c r="B4245" s="6" t="s">
        <v>5032</v>
      </c>
      <c r="D4245" t="str">
        <f t="shared" si="66"/>
        <v>W Dam PP Phase II (CP-117)</v>
      </c>
      <c r="E4245">
        <v>16158.31</v>
      </c>
      <c r="F4245">
        <v>16158.310000000001</v>
      </c>
      <c r="G4245">
        <v>0</v>
      </c>
      <c r="H4245">
        <v>16158.31</v>
      </c>
    </row>
    <row r="4246" spans="1:8" hidden="1" x14ac:dyDescent="0.3">
      <c r="A4246" s="6" t="s">
        <v>705</v>
      </c>
      <c r="B4246" s="6" t="s">
        <v>5033</v>
      </c>
      <c r="D4246" t="str">
        <f t="shared" si="66"/>
        <v>Assuit PP  (CP-118)</v>
      </c>
      <c r="E4246">
        <v>44375.66</v>
      </c>
      <c r="F4246">
        <v>46594.442999999999</v>
      </c>
      <c r="G4246">
        <v>0</v>
      </c>
      <c r="H4246">
        <v>46594.442999999999</v>
      </c>
    </row>
    <row r="4247" spans="1:8" hidden="1" x14ac:dyDescent="0.3">
      <c r="A4247" s="6" t="s">
        <v>1630</v>
      </c>
      <c r="B4247" s="6" t="s">
        <v>5034</v>
      </c>
      <c r="C4247" s="6">
        <v>12</v>
      </c>
      <c r="D4247" t="str">
        <f t="shared" si="66"/>
        <v>Faculty of Medicine12</v>
      </c>
      <c r="E4247">
        <v>5167995.24</v>
      </c>
      <c r="F4247">
        <v>4434711.8320000004</v>
      </c>
      <c r="G4247">
        <v>258399.76</v>
      </c>
      <c r="H4247">
        <v>4693111.5920000002</v>
      </c>
    </row>
    <row r="4248" spans="1:8" hidden="1" x14ac:dyDescent="0.3">
      <c r="A4248" s="6" t="s">
        <v>335</v>
      </c>
      <c r="B4248" s="6" t="s">
        <v>5035</v>
      </c>
      <c r="C4248" s="6">
        <v>17</v>
      </c>
      <c r="D4248" t="str">
        <f t="shared" si="66"/>
        <v>ElSewedy HQ Internal Finishing17</v>
      </c>
      <c r="E4248">
        <v>17076484.190000001</v>
      </c>
      <c r="F4248">
        <v>2847047.2295000004</v>
      </c>
      <c r="G4248">
        <v>7737698.6799999997</v>
      </c>
      <c r="H4248">
        <v>15750846.1095</v>
      </c>
    </row>
    <row r="4249" spans="1:8" hidden="1" x14ac:dyDescent="0.3">
      <c r="A4249" s="6" t="s">
        <v>295</v>
      </c>
      <c r="B4249" s="6" t="s">
        <v>5036</v>
      </c>
      <c r="C4249" s="6">
        <v>3</v>
      </c>
      <c r="D4249" t="str">
        <f t="shared" si="66"/>
        <v>Waldorf Astoria Cairo3</v>
      </c>
      <c r="E4249">
        <v>6522225.3700000001</v>
      </c>
      <c r="F4249">
        <v>5421697.4285000004</v>
      </c>
      <c r="G4249">
        <v>3511949.46</v>
      </c>
      <c r="H4249">
        <v>8933646.8884999994</v>
      </c>
    </row>
    <row r="4250" spans="1:8" hidden="1" x14ac:dyDescent="0.3">
      <c r="A4250" s="6" t="s">
        <v>1809</v>
      </c>
      <c r="B4250" s="6" t="s">
        <v>5037</v>
      </c>
      <c r="C4250" s="6">
        <v>3</v>
      </c>
      <c r="D4250" t="str">
        <f t="shared" si="66"/>
        <v>Port Said Grain Storage3</v>
      </c>
      <c r="E4250">
        <v>693000</v>
      </c>
      <c r="F4250">
        <v>497431.1</v>
      </c>
      <c r="G4250">
        <v>0</v>
      </c>
      <c r="H4250">
        <v>592913.30000000005</v>
      </c>
    </row>
    <row r="4251" spans="1:8" hidden="1" x14ac:dyDescent="0.3">
      <c r="A4251" s="6" t="s">
        <v>1989</v>
      </c>
      <c r="B4251" s="6" t="s">
        <v>5038</v>
      </c>
      <c r="D4251" t="str">
        <f t="shared" si="66"/>
        <v>LINX Tower</v>
      </c>
      <c r="E4251">
        <v>912123.24</v>
      </c>
      <c r="F4251">
        <v>689404.152</v>
      </c>
      <c r="G4251">
        <v>0</v>
      </c>
      <c r="H4251">
        <v>689404.152</v>
      </c>
    </row>
    <row r="4252" spans="1:8" hidden="1" x14ac:dyDescent="0.3">
      <c r="A4252" s="6" t="s">
        <v>5039</v>
      </c>
      <c r="B4252" s="6" t="s">
        <v>5040</v>
      </c>
      <c r="D4252" t="str">
        <f t="shared" si="66"/>
        <v>PO3092200025</v>
      </c>
      <c r="E4252">
        <v>0</v>
      </c>
      <c r="F4252">
        <v>-125</v>
      </c>
      <c r="G4252">
        <v>0</v>
      </c>
      <c r="H4252">
        <v>-125</v>
      </c>
    </row>
    <row r="4253" spans="1:8" hidden="1" x14ac:dyDescent="0.3">
      <c r="A4253" s="6" t="s">
        <v>1991</v>
      </c>
      <c r="B4253" s="6" t="s">
        <v>5041</v>
      </c>
      <c r="C4253" s="6">
        <v>3</v>
      </c>
      <c r="D4253" t="str">
        <f t="shared" si="66"/>
        <v>SSC Suez Steel Company Project3</v>
      </c>
      <c r="E4253">
        <v>374122.68</v>
      </c>
      <c r="F4253">
        <v>283552.06520000001</v>
      </c>
      <c r="G4253">
        <v>139206.56</v>
      </c>
      <c r="H4253">
        <v>422758.62520000001</v>
      </c>
    </row>
    <row r="4254" spans="1:8" hidden="1" x14ac:dyDescent="0.3">
      <c r="A4254" s="6" t="s">
        <v>1991</v>
      </c>
      <c r="B4254" s="6" t="s">
        <v>5042</v>
      </c>
      <c r="C4254" s="6">
        <v>8</v>
      </c>
      <c r="D4254" t="str">
        <f t="shared" si="66"/>
        <v>SSC Suez Steel Company Project8</v>
      </c>
      <c r="E4254">
        <v>1041476.54</v>
      </c>
      <c r="F4254">
        <v>817934.26560000004</v>
      </c>
      <c r="G4254">
        <v>358934.22</v>
      </c>
      <c r="H4254">
        <v>1176868.4856</v>
      </c>
    </row>
    <row r="4255" spans="1:8" hidden="1" x14ac:dyDescent="0.3">
      <c r="A4255" s="6" t="s">
        <v>1991</v>
      </c>
      <c r="B4255" s="6" t="s">
        <v>5043</v>
      </c>
      <c r="C4255" s="6">
        <v>2</v>
      </c>
      <c r="D4255" t="str">
        <f t="shared" si="66"/>
        <v>SSC Suez Steel Company Project2</v>
      </c>
      <c r="E4255">
        <v>1514111.96</v>
      </c>
      <c r="F4255">
        <v>988420.70440000005</v>
      </c>
      <c r="G4255">
        <v>692243.57</v>
      </c>
      <c r="H4255">
        <v>1680664.2744000002</v>
      </c>
    </row>
    <row r="4256" spans="1:8" hidden="1" x14ac:dyDescent="0.3">
      <c r="A4256" s="6" t="s">
        <v>1991</v>
      </c>
      <c r="B4256" s="6" t="s">
        <v>5044</v>
      </c>
      <c r="C4256" s="6">
        <v>3</v>
      </c>
      <c r="D4256" t="str">
        <f t="shared" si="66"/>
        <v>SSC Suez Steel Company Project3</v>
      </c>
      <c r="E4256">
        <v>1605876.32</v>
      </c>
      <c r="F4256">
        <v>1048324.9852</v>
      </c>
      <c r="G4256">
        <v>734197.73</v>
      </c>
      <c r="H4256">
        <v>1782522.7152</v>
      </c>
    </row>
    <row r="4257" spans="1:8" hidden="1" x14ac:dyDescent="0.3">
      <c r="A4257" s="6" t="s">
        <v>295</v>
      </c>
      <c r="B4257" s="6" t="s">
        <v>5045</v>
      </c>
      <c r="C4257" s="6">
        <v>16</v>
      </c>
      <c r="D4257" t="str">
        <f t="shared" si="66"/>
        <v>Waldorf Astoria Cairo16</v>
      </c>
      <c r="E4257">
        <v>9372213.8399999999</v>
      </c>
      <c r="F4257">
        <v>0</v>
      </c>
      <c r="G4257">
        <v>3294201.48</v>
      </c>
      <c r="H4257">
        <v>6519884.4800000004</v>
      </c>
    </row>
    <row r="4258" spans="1:8" hidden="1" x14ac:dyDescent="0.3">
      <c r="A4258" s="6" t="s">
        <v>295</v>
      </c>
      <c r="B4258" s="6" t="s">
        <v>5046</v>
      </c>
      <c r="C4258" s="6">
        <v>15</v>
      </c>
      <c r="D4258" t="str">
        <f t="shared" si="66"/>
        <v>Waldorf Astoria Cairo15</v>
      </c>
      <c r="E4258">
        <v>9032753.0999999996</v>
      </c>
      <c r="F4258">
        <v>0</v>
      </c>
      <c r="G4258">
        <v>4276171.2</v>
      </c>
      <c r="H4258">
        <v>8461832.7349999994</v>
      </c>
    </row>
    <row r="4259" spans="1:8" hidden="1" x14ac:dyDescent="0.3">
      <c r="A4259" s="6" t="s">
        <v>1259</v>
      </c>
      <c r="B4259" s="6" t="s">
        <v>5047</v>
      </c>
      <c r="C4259" s="6">
        <v>2</v>
      </c>
      <c r="D4259" t="str">
        <f t="shared" si="66"/>
        <v>Air Defence College2</v>
      </c>
      <c r="E4259">
        <v>223641.12</v>
      </c>
      <c r="F4259">
        <v>189871.3</v>
      </c>
      <c r="G4259">
        <v>0</v>
      </c>
      <c r="H4259">
        <v>189871.3</v>
      </c>
    </row>
    <row r="4260" spans="1:8" hidden="1" x14ac:dyDescent="0.3">
      <c r="A4260" s="6" t="s">
        <v>295</v>
      </c>
      <c r="B4260" s="6" t="s">
        <v>5048</v>
      </c>
      <c r="C4260" s="6">
        <v>17</v>
      </c>
      <c r="D4260" t="str">
        <f t="shared" si="66"/>
        <v>Waldorf Astoria Cairo17</v>
      </c>
      <c r="E4260">
        <v>7818140.3499999996</v>
      </c>
      <c r="F4260">
        <v>0</v>
      </c>
      <c r="G4260">
        <v>2863892.36</v>
      </c>
      <c r="H4260">
        <v>5668051.3600000003</v>
      </c>
    </row>
    <row r="4261" spans="1:8" hidden="1" x14ac:dyDescent="0.3">
      <c r="A4261" s="6" t="s">
        <v>320</v>
      </c>
      <c r="B4261" s="6" t="s">
        <v>5049</v>
      </c>
      <c r="C4261" s="6">
        <v>12</v>
      </c>
      <c r="D4261" t="str">
        <f t="shared" si="66"/>
        <v>EPICO 3 Facility12</v>
      </c>
      <c r="E4261">
        <v>13086699.859999999</v>
      </c>
      <c r="F4261">
        <v>25548194.949999999</v>
      </c>
      <c r="G4261">
        <v>9585575.7100000009</v>
      </c>
      <c r="H4261">
        <v>35133770.659999996</v>
      </c>
    </row>
    <row r="4262" spans="1:8" hidden="1" x14ac:dyDescent="0.3">
      <c r="A4262" s="6" t="s">
        <v>378</v>
      </c>
      <c r="B4262" s="6" t="s">
        <v>5050</v>
      </c>
      <c r="C4262" s="6">
        <v>9</v>
      </c>
      <c r="D4262" t="str">
        <f t="shared" si="66"/>
        <v>ORA ZED-Ph 2-Pkgs A&amp;D9</v>
      </c>
      <c r="E4262">
        <v>8712415.5</v>
      </c>
      <c r="F4262">
        <v>7614021.0549999997</v>
      </c>
      <c r="G4262">
        <v>900969.93</v>
      </c>
      <c r="H4262">
        <v>8514990.9849999994</v>
      </c>
    </row>
    <row r="4263" spans="1:8" hidden="1" x14ac:dyDescent="0.3">
      <c r="A4263" s="6" t="s">
        <v>1579</v>
      </c>
      <c r="B4263" s="6" t="s">
        <v>5051</v>
      </c>
      <c r="C4263" s="6">
        <v>11</v>
      </c>
      <c r="D4263" t="str">
        <f t="shared" si="66"/>
        <v>Al Montaza Hotels - Alexandria11</v>
      </c>
      <c r="E4263">
        <v>426809.5</v>
      </c>
      <c r="F4263">
        <v>403719.01999999996</v>
      </c>
      <c r="G4263">
        <v>0</v>
      </c>
      <c r="H4263">
        <v>403719.02</v>
      </c>
    </row>
    <row r="4264" spans="1:8" hidden="1" x14ac:dyDescent="0.3">
      <c r="A4264" s="6" t="s">
        <v>421</v>
      </c>
      <c r="B4264" s="6" t="s">
        <v>5052</v>
      </c>
      <c r="C4264" s="6">
        <v>7</v>
      </c>
      <c r="D4264" t="str">
        <f t="shared" si="66"/>
        <v>EDNC Hardscape Package7</v>
      </c>
      <c r="E4264">
        <v>5611542.5599999996</v>
      </c>
      <c r="F4264">
        <v>2434849.5780000002</v>
      </c>
      <c r="G4264">
        <v>0</v>
      </c>
      <c r="H4264">
        <v>2434849.5780000002</v>
      </c>
    </row>
    <row r="4265" spans="1:8" hidden="1" x14ac:dyDescent="0.3">
      <c r="A4265" s="6" t="s">
        <v>1786</v>
      </c>
      <c r="B4265" s="6" t="s">
        <v>5053</v>
      </c>
      <c r="C4265" s="6">
        <v>1</v>
      </c>
      <c r="D4265" t="str">
        <f t="shared" si="66"/>
        <v>El Taameer Axis Expansion1</v>
      </c>
      <c r="E4265">
        <v>172260</v>
      </c>
      <c r="F4265">
        <v>166403.16</v>
      </c>
      <c r="G4265">
        <v>0</v>
      </c>
      <c r="H4265">
        <v>166403.16</v>
      </c>
    </row>
    <row r="4266" spans="1:8" hidden="1" x14ac:dyDescent="0.3">
      <c r="A4266" s="6" t="s">
        <v>2009</v>
      </c>
      <c r="B4266" s="6" t="s">
        <v>5054</v>
      </c>
      <c r="C4266" s="6">
        <v>3</v>
      </c>
      <c r="D4266" t="str">
        <f t="shared" si="66"/>
        <v>CS-20 Mall3</v>
      </c>
      <c r="E4266">
        <v>3929643.6</v>
      </c>
      <c r="F4266">
        <v>821864.65</v>
      </c>
      <c r="G4266">
        <v>0</v>
      </c>
      <c r="H4266">
        <v>821864.65</v>
      </c>
    </row>
    <row r="4267" spans="1:8" hidden="1" x14ac:dyDescent="0.3">
      <c r="A4267" s="6" t="s">
        <v>363</v>
      </c>
      <c r="B4267" s="6" t="s">
        <v>5055</v>
      </c>
      <c r="C4267" s="6">
        <v>3</v>
      </c>
      <c r="D4267" t="str">
        <f t="shared" si="66"/>
        <v>Mivida BP#1893</v>
      </c>
      <c r="E4267">
        <v>27730887.070000004</v>
      </c>
      <c r="F4267">
        <v>23971236.133499999</v>
      </c>
      <c r="G4267">
        <v>2883960.5</v>
      </c>
      <c r="H4267">
        <v>26855196.633499999</v>
      </c>
    </row>
    <row r="4268" spans="1:8" hidden="1" x14ac:dyDescent="0.3">
      <c r="A4268" s="6" t="s">
        <v>795</v>
      </c>
      <c r="B4268" s="6" t="s">
        <v>5056</v>
      </c>
      <c r="C4268" s="6">
        <v>26</v>
      </c>
      <c r="D4268" t="str">
        <f t="shared" si="66"/>
        <v>NUCA R05 - Z0226</v>
      </c>
      <c r="E4268">
        <v>12786322.390000001</v>
      </c>
      <c r="F4268">
        <v>10853224.66</v>
      </c>
      <c r="G4268">
        <v>1359017.8</v>
      </c>
      <c r="H4268">
        <v>12212242.460000001</v>
      </c>
    </row>
    <row r="4269" spans="1:8" hidden="1" x14ac:dyDescent="0.3">
      <c r="A4269" s="6" t="s">
        <v>393</v>
      </c>
      <c r="B4269" s="6" t="s">
        <v>5057</v>
      </c>
      <c r="C4269" s="6">
        <v>13</v>
      </c>
      <c r="D4269" t="str">
        <f t="shared" si="66"/>
        <v>EMAAR-Pkg#162/163- Marassi13</v>
      </c>
      <c r="E4269">
        <v>709528.81</v>
      </c>
      <c r="F4269">
        <v>8135757.8105000006</v>
      </c>
      <c r="G4269">
        <v>0</v>
      </c>
      <c r="H4269">
        <v>8135757.8104999987</v>
      </c>
    </row>
    <row r="4270" spans="1:8" hidden="1" x14ac:dyDescent="0.3">
      <c r="A4270" s="6" t="s">
        <v>2017</v>
      </c>
      <c r="B4270" s="6" t="s">
        <v>5058</v>
      </c>
      <c r="D4270" t="str">
        <f t="shared" si="66"/>
        <v>HST Bridges-Sokhna &amp; Mahager</v>
      </c>
      <c r="E4270">
        <v>43660371.43</v>
      </c>
      <c r="F4270">
        <v>637790.31570000004</v>
      </c>
      <c r="G4270">
        <v>0</v>
      </c>
      <c r="H4270">
        <v>39637790.315700002</v>
      </c>
    </row>
    <row r="4271" spans="1:8" hidden="1" x14ac:dyDescent="0.3">
      <c r="A4271" s="6" t="s">
        <v>421</v>
      </c>
      <c r="B4271" s="6" t="s">
        <v>5059</v>
      </c>
      <c r="C4271" s="6">
        <v>8</v>
      </c>
      <c r="D4271" t="str">
        <f t="shared" si="66"/>
        <v>EDNC Hardscape Package8</v>
      </c>
      <c r="E4271">
        <v>16821952.199999999</v>
      </c>
      <c r="F4271">
        <v>9494386.1475000009</v>
      </c>
      <c r="G4271">
        <v>0</v>
      </c>
      <c r="H4271">
        <v>9494386.1475000009</v>
      </c>
    </row>
    <row r="4272" spans="1:8" hidden="1" x14ac:dyDescent="0.3">
      <c r="A4272" s="6" t="s">
        <v>5060</v>
      </c>
      <c r="B4272" s="6" t="s">
        <v>5061</v>
      </c>
      <c r="D4272" t="str">
        <f t="shared" si="66"/>
        <v>The American School   ASE</v>
      </c>
      <c r="E4272">
        <v>306353.5</v>
      </c>
      <c r="F4272">
        <v>303289.95999999996</v>
      </c>
      <c r="G4272">
        <v>0</v>
      </c>
      <c r="H4272">
        <v>303289.96000000002</v>
      </c>
    </row>
    <row r="4273" spans="1:8" hidden="1" x14ac:dyDescent="0.3">
      <c r="A4273" s="6" t="s">
        <v>5060</v>
      </c>
      <c r="B4273" s="6" t="s">
        <v>5062</v>
      </c>
      <c r="C4273" s="6">
        <v>1</v>
      </c>
      <c r="D4273" t="str">
        <f t="shared" si="66"/>
        <v>The American School   ASE1</v>
      </c>
      <c r="E4273">
        <v>202972.5</v>
      </c>
      <c r="F4273">
        <v>200942.77</v>
      </c>
      <c r="G4273">
        <v>0</v>
      </c>
      <c r="H4273">
        <v>200942.77</v>
      </c>
    </row>
    <row r="4274" spans="1:8" hidden="1" x14ac:dyDescent="0.3">
      <c r="A4274" s="6" t="s">
        <v>363</v>
      </c>
      <c r="B4274" s="6" t="s">
        <v>5063</v>
      </c>
      <c r="C4274" s="6">
        <v>6</v>
      </c>
      <c r="D4274" t="str">
        <f t="shared" si="66"/>
        <v>Mivida BP#1896</v>
      </c>
      <c r="E4274">
        <v>57254690.600000001</v>
      </c>
      <c r="F4274">
        <v>49630186.510000005</v>
      </c>
      <c r="G4274">
        <v>5982950.1200000001</v>
      </c>
      <c r="H4274">
        <v>55613136.630000003</v>
      </c>
    </row>
    <row r="4275" spans="1:8" hidden="1" x14ac:dyDescent="0.3">
      <c r="A4275" s="6" t="s">
        <v>956</v>
      </c>
      <c r="B4275" s="6" t="s">
        <v>5064</v>
      </c>
      <c r="C4275" s="6">
        <v>2</v>
      </c>
      <c r="D4275" t="str">
        <f t="shared" si="66"/>
        <v>Air Defense College2</v>
      </c>
      <c r="E4275">
        <v>679505</v>
      </c>
      <c r="F4275">
        <v>285725</v>
      </c>
      <c r="G4275">
        <v>0</v>
      </c>
      <c r="H4275">
        <v>574970</v>
      </c>
    </row>
    <row r="4276" spans="1:8" hidden="1" x14ac:dyDescent="0.3">
      <c r="A4276" s="6" t="s">
        <v>1980</v>
      </c>
      <c r="B4276" s="6" t="s">
        <v>5065</v>
      </c>
      <c r="C4276" s="6">
        <v>9</v>
      </c>
      <c r="D4276" t="str">
        <f t="shared" si="66"/>
        <v>WADY EL-NATROUN BRIDGE(HST)9</v>
      </c>
      <c r="E4276">
        <v>1299480</v>
      </c>
      <c r="F4276">
        <v>1140233.6600000001</v>
      </c>
      <c r="G4276">
        <v>0</v>
      </c>
      <c r="H4276">
        <v>1140233.6599999999</v>
      </c>
    </row>
    <row r="4277" spans="1:8" hidden="1" x14ac:dyDescent="0.3">
      <c r="A4277" s="6" t="s">
        <v>412</v>
      </c>
      <c r="B4277" s="6" t="s">
        <v>5066</v>
      </c>
      <c r="C4277" s="6">
        <v>18</v>
      </c>
      <c r="D4277" t="str">
        <f t="shared" si="66"/>
        <v>RING ROAD MARYOTIA EXPANSION18</v>
      </c>
      <c r="E4277">
        <v>4431970</v>
      </c>
      <c r="F4277">
        <v>3881647.75</v>
      </c>
      <c r="G4277">
        <v>0</v>
      </c>
      <c r="H4277">
        <v>3881647.75</v>
      </c>
    </row>
    <row r="4278" spans="1:8" hidden="1" x14ac:dyDescent="0.3">
      <c r="A4278" s="6" t="s">
        <v>2017</v>
      </c>
      <c r="B4278" s="6" t="s">
        <v>5067</v>
      </c>
      <c r="C4278" s="6">
        <v>5</v>
      </c>
      <c r="D4278" t="str">
        <f t="shared" si="66"/>
        <v>HST Bridges-Sokhna &amp; Mahager5</v>
      </c>
      <c r="E4278">
        <v>16141864.289999999</v>
      </c>
      <c r="F4278">
        <v>14250689.300000001</v>
      </c>
      <c r="G4278">
        <v>0</v>
      </c>
      <c r="H4278">
        <v>14250689.300000001</v>
      </c>
    </row>
    <row r="4279" spans="1:8" hidden="1" x14ac:dyDescent="0.3">
      <c r="A4279" s="6" t="s">
        <v>1792</v>
      </c>
      <c r="B4279" s="6" t="s">
        <v>5068</v>
      </c>
      <c r="C4279" s="6">
        <v>21</v>
      </c>
      <c r="D4279" t="str">
        <f t="shared" si="66"/>
        <v>Get Business Complex21</v>
      </c>
      <c r="E4279">
        <v>2445777.04</v>
      </c>
      <c r="F4279">
        <v>133942.41</v>
      </c>
      <c r="G4279">
        <v>0</v>
      </c>
      <c r="H4279">
        <v>133942.41</v>
      </c>
    </row>
    <row r="4280" spans="1:8" hidden="1" x14ac:dyDescent="0.3">
      <c r="A4280" s="6" t="s">
        <v>1720</v>
      </c>
      <c r="B4280" s="6" t="s">
        <v>5069</v>
      </c>
      <c r="C4280" s="6">
        <v>22</v>
      </c>
      <c r="D4280" t="str">
        <f t="shared" si="66"/>
        <v>Ain Sokhna Port Development22</v>
      </c>
      <c r="E4280">
        <v>1172898</v>
      </c>
      <c r="F4280">
        <v>1918789.58</v>
      </c>
      <c r="G4280">
        <v>0</v>
      </c>
      <c r="H4280">
        <v>991565.91</v>
      </c>
    </row>
    <row r="4281" spans="1:8" hidden="1" x14ac:dyDescent="0.3">
      <c r="A4281" s="6" t="s">
        <v>1991</v>
      </c>
      <c r="B4281" s="6" t="s">
        <v>5070</v>
      </c>
      <c r="C4281" s="6">
        <v>6</v>
      </c>
      <c r="D4281" t="str">
        <f t="shared" si="66"/>
        <v>SSC Suez Steel Company Project6</v>
      </c>
      <c r="E4281">
        <v>8858061.6899999995</v>
      </c>
      <c r="F4281">
        <v>6112062.5675999997</v>
      </c>
      <c r="G4281">
        <v>2657418.5099999998</v>
      </c>
      <c r="H4281">
        <v>8769481.0776000004</v>
      </c>
    </row>
    <row r="4282" spans="1:8" hidden="1" x14ac:dyDescent="0.3">
      <c r="A4282" s="6" t="s">
        <v>1991</v>
      </c>
      <c r="B4282" s="6" t="s">
        <v>5071</v>
      </c>
      <c r="C4282" s="6">
        <v>2</v>
      </c>
      <c r="D4282" t="str">
        <f t="shared" si="66"/>
        <v>SSC Suez Steel Company Project2</v>
      </c>
      <c r="E4282">
        <v>1797569.47</v>
      </c>
      <c r="F4282">
        <v>0</v>
      </c>
      <c r="G4282">
        <v>539270.84</v>
      </c>
      <c r="H4282">
        <v>1869472.2487999999</v>
      </c>
    </row>
    <row r="4283" spans="1:8" hidden="1" x14ac:dyDescent="0.3">
      <c r="A4283" s="6" t="s">
        <v>341</v>
      </c>
      <c r="B4283" s="6" t="s">
        <v>5072</v>
      </c>
      <c r="C4283" s="6">
        <v>10</v>
      </c>
      <c r="D4283" t="str">
        <f t="shared" si="66"/>
        <v>Kafr Shokr Bridge10</v>
      </c>
      <c r="E4283">
        <v>2706642.86</v>
      </c>
      <c r="F4283">
        <v>2390708.77</v>
      </c>
      <c r="G4283">
        <v>0</v>
      </c>
      <c r="H4283">
        <v>2390708.77</v>
      </c>
    </row>
    <row r="4284" spans="1:8" hidden="1" x14ac:dyDescent="0.3">
      <c r="A4284" s="6" t="s">
        <v>754</v>
      </c>
      <c r="B4284" s="6" t="s">
        <v>5073</v>
      </c>
      <c r="C4284" s="6">
        <v>11</v>
      </c>
      <c r="D4284" t="str">
        <f t="shared" si="66"/>
        <v>Ministries Buildings11</v>
      </c>
      <c r="E4284">
        <v>21402202</v>
      </c>
      <c r="F4284">
        <v>16836655</v>
      </c>
      <c r="G4284">
        <v>0</v>
      </c>
      <c r="H4284">
        <v>16836655</v>
      </c>
    </row>
    <row r="4285" spans="1:8" hidden="1" x14ac:dyDescent="0.3">
      <c r="A4285" s="6" t="s">
        <v>2601</v>
      </c>
      <c r="B4285" s="6" t="s">
        <v>5074</v>
      </c>
      <c r="C4285" s="6">
        <v>1</v>
      </c>
      <c r="D4285" t="str">
        <f t="shared" si="66"/>
        <v>Egyptian Exchange Building1</v>
      </c>
      <c r="E4285">
        <v>176933890.47999999</v>
      </c>
      <c r="F4285">
        <v>36951715</v>
      </c>
      <c r="G4285">
        <v>82622000</v>
      </c>
      <c r="H4285">
        <v>155263715</v>
      </c>
    </row>
    <row r="4286" spans="1:8" hidden="1" x14ac:dyDescent="0.3">
      <c r="A4286" s="6" t="s">
        <v>89</v>
      </c>
      <c r="B4286" s="6" t="s">
        <v>5075</v>
      </c>
      <c r="C4286" s="6">
        <v>9</v>
      </c>
      <c r="D4286" t="str">
        <f t="shared" si="66"/>
        <v>Sokhna Port Expansion9</v>
      </c>
      <c r="E4286">
        <v>43350211.200000003</v>
      </c>
      <c r="F4286">
        <v>30030028.52</v>
      </c>
      <c r="G4286">
        <v>8670042.2400000002</v>
      </c>
      <c r="H4286">
        <v>38700070.759999998</v>
      </c>
    </row>
    <row r="4287" spans="1:8" hidden="1" x14ac:dyDescent="0.3">
      <c r="A4287" s="6" t="s">
        <v>1991</v>
      </c>
      <c r="B4287" s="6" t="s">
        <v>5076</v>
      </c>
      <c r="C4287" s="6">
        <v>7</v>
      </c>
      <c r="D4287" t="str">
        <f t="shared" si="66"/>
        <v>SSC Suez Steel Company Project7</v>
      </c>
      <c r="E4287">
        <v>7188907.1799999997</v>
      </c>
      <c r="F4287">
        <v>5966792.9551999997</v>
      </c>
      <c r="G4287">
        <v>2156672.16</v>
      </c>
      <c r="H4287">
        <v>8123465.1151999999</v>
      </c>
    </row>
    <row r="4288" spans="1:8" hidden="1" x14ac:dyDescent="0.3">
      <c r="A4288" s="6" t="s">
        <v>1991</v>
      </c>
      <c r="B4288" s="6" t="s">
        <v>5077</v>
      </c>
      <c r="C4288" s="6">
        <v>3</v>
      </c>
      <c r="D4288" t="str">
        <f t="shared" si="66"/>
        <v>SSC Suez Steel Company Project3</v>
      </c>
      <c r="E4288">
        <v>2894610.35</v>
      </c>
      <c r="F4288">
        <v>2225665.8923999998</v>
      </c>
      <c r="G4288">
        <v>987351.58</v>
      </c>
      <c r="H4288">
        <v>3213017.4723999999</v>
      </c>
    </row>
    <row r="4289" spans="1:8" hidden="1" x14ac:dyDescent="0.3">
      <c r="A4289" s="6" t="s">
        <v>2244</v>
      </c>
      <c r="B4289" s="6" t="s">
        <v>5078</v>
      </c>
      <c r="C4289" s="6">
        <v>4</v>
      </c>
      <c r="D4289" t="str">
        <f t="shared" si="66"/>
        <v>EGAT Injection4</v>
      </c>
      <c r="E4289">
        <v>546308.69999999995</v>
      </c>
      <c r="F4289">
        <v>468787.5</v>
      </c>
      <c r="G4289">
        <v>0</v>
      </c>
      <c r="H4289">
        <v>468787.5</v>
      </c>
    </row>
    <row r="4290" spans="1:8" hidden="1" x14ac:dyDescent="0.3">
      <c r="A4290" s="6" t="s">
        <v>425</v>
      </c>
      <c r="B4290" s="6" t="s">
        <v>5079</v>
      </c>
      <c r="C4290" s="6">
        <v>2</v>
      </c>
      <c r="D4290" t="str">
        <f t="shared" si="66"/>
        <v>Olympic Multi – Sports Hall2</v>
      </c>
      <c r="E4290">
        <v>3124225</v>
      </c>
      <c r="F4290">
        <v>2631750</v>
      </c>
      <c r="G4290">
        <v>0</v>
      </c>
      <c r="H4290">
        <v>2631750</v>
      </c>
    </row>
    <row r="4291" spans="1:8" hidden="1" x14ac:dyDescent="0.3">
      <c r="A4291" s="6" t="s">
        <v>1853</v>
      </c>
      <c r="B4291" s="6" t="s">
        <v>5080</v>
      </c>
      <c r="C4291" s="6">
        <v>17</v>
      </c>
      <c r="D4291" t="str">
        <f t="shared" ref="D4291:D4354" si="67">A4291&amp;C4291</f>
        <v>PLAYA ROOF &amp; Wet Areas17</v>
      </c>
      <c r="E4291">
        <v>155162.82999999999</v>
      </c>
      <c r="F4291">
        <v>133145.22</v>
      </c>
      <c r="G4291">
        <v>0</v>
      </c>
      <c r="H4291">
        <v>133145.22</v>
      </c>
    </row>
    <row r="4292" spans="1:8" hidden="1" x14ac:dyDescent="0.3">
      <c r="A4292" s="6" t="s">
        <v>401</v>
      </c>
      <c r="B4292" s="6" t="s">
        <v>5081</v>
      </c>
      <c r="C4292" s="6">
        <v>10</v>
      </c>
      <c r="D4292" t="str">
        <f t="shared" si="67"/>
        <v>Port Said Port Silos10</v>
      </c>
      <c r="E4292">
        <v>8366928.5300000003</v>
      </c>
      <c r="F4292">
        <v>7412449.0664999997</v>
      </c>
      <c r="G4292">
        <v>836692.85</v>
      </c>
      <c r="H4292">
        <v>8249141.9164999994</v>
      </c>
    </row>
    <row r="4293" spans="1:8" x14ac:dyDescent="0.3">
      <c r="A4293" s="6" t="s">
        <v>287</v>
      </c>
      <c r="B4293" s="6" t="s">
        <v>5082</v>
      </c>
      <c r="C4293" s="6">
        <v>2</v>
      </c>
      <c r="D4293" t="str">
        <f t="shared" si="67"/>
        <v>October Under-Railway Tunnel2</v>
      </c>
      <c r="E4293">
        <v>4380339.1900000004</v>
      </c>
      <c r="F4293">
        <v>3508352.9</v>
      </c>
      <c r="G4293">
        <v>0</v>
      </c>
      <c r="H4293">
        <v>3508352.9</v>
      </c>
    </row>
    <row r="4294" spans="1:8" hidden="1" x14ac:dyDescent="0.3">
      <c r="A4294" s="6" t="s">
        <v>2085</v>
      </c>
      <c r="B4294" s="6" t="s">
        <v>5083</v>
      </c>
      <c r="C4294" s="6">
        <v>4</v>
      </c>
      <c r="D4294" t="str">
        <f t="shared" si="67"/>
        <v>MAF HQ Renovation4</v>
      </c>
      <c r="E4294">
        <v>2486161.4900000002</v>
      </c>
      <c r="F4294">
        <v>1402420.1797</v>
      </c>
      <c r="G4294">
        <v>922140.81</v>
      </c>
      <c r="H4294">
        <v>2324560.9896999998</v>
      </c>
    </row>
    <row r="4295" spans="1:8" hidden="1" x14ac:dyDescent="0.3">
      <c r="A4295" s="6" t="s">
        <v>567</v>
      </c>
      <c r="B4295" s="6" t="s">
        <v>5084</v>
      </c>
      <c r="D4295" t="str">
        <f t="shared" si="67"/>
        <v>Kayan 3 New Cairo Capital City</v>
      </c>
      <c r="E4295">
        <v>1710756</v>
      </c>
      <c r="F4295">
        <v>1611980</v>
      </c>
      <c r="G4295">
        <v>0</v>
      </c>
      <c r="H4295">
        <v>1611980</v>
      </c>
    </row>
    <row r="4296" spans="1:8" hidden="1" x14ac:dyDescent="0.3">
      <c r="A4296" s="6" t="s">
        <v>5085</v>
      </c>
      <c r="B4296" s="6" t="s">
        <v>5086</v>
      </c>
      <c r="C4296" s="6">
        <v>1</v>
      </c>
      <c r="D4296" t="str">
        <f t="shared" si="67"/>
        <v>Jawhar El-Lala Mosque1</v>
      </c>
      <c r="E4296">
        <v>16500</v>
      </c>
      <c r="F4296">
        <v>14008.5</v>
      </c>
      <c r="G4296">
        <v>0</v>
      </c>
      <c r="H4296">
        <v>14008.5</v>
      </c>
    </row>
    <row r="4297" spans="1:8" hidden="1" x14ac:dyDescent="0.3">
      <c r="A4297" s="6" t="s">
        <v>2601</v>
      </c>
      <c r="B4297" s="6" t="s">
        <v>5087</v>
      </c>
      <c r="C4297" s="6">
        <v>2</v>
      </c>
      <c r="D4297" t="str">
        <f t="shared" si="67"/>
        <v>Egyptian Exchange Building2</v>
      </c>
      <c r="E4297">
        <v>18198998.100000001</v>
      </c>
      <c r="F4297">
        <v>16187610</v>
      </c>
      <c r="G4297">
        <v>0</v>
      </c>
      <c r="H4297">
        <v>16187610</v>
      </c>
    </row>
    <row r="4298" spans="1:8" hidden="1" x14ac:dyDescent="0.3">
      <c r="A4298" s="6" t="s">
        <v>2068</v>
      </c>
      <c r="B4298" s="6" t="s">
        <v>5088</v>
      </c>
      <c r="C4298" s="6">
        <v>6</v>
      </c>
      <c r="D4298" t="str">
        <f t="shared" si="67"/>
        <v>ORA-ZED Towers P01B6</v>
      </c>
      <c r="E4298">
        <v>400980.93</v>
      </c>
      <c r="F4298">
        <v>355068.61</v>
      </c>
      <c r="G4298">
        <v>0</v>
      </c>
      <c r="H4298">
        <v>355068.61</v>
      </c>
    </row>
    <row r="4299" spans="1:8" hidden="1" x14ac:dyDescent="0.3">
      <c r="A4299" s="6" t="s">
        <v>1991</v>
      </c>
      <c r="B4299" s="6" t="s">
        <v>5089</v>
      </c>
      <c r="C4299" s="6">
        <v>1</v>
      </c>
      <c r="D4299" t="str">
        <f t="shared" si="67"/>
        <v>SSC Suez Steel Company Project1</v>
      </c>
      <c r="E4299">
        <v>16503981</v>
      </c>
      <c r="F4299">
        <v>13698304.23</v>
      </c>
      <c r="G4299">
        <v>4951194.3</v>
      </c>
      <c r="H4299">
        <v>18649498.530000001</v>
      </c>
    </row>
    <row r="4300" spans="1:8" hidden="1" x14ac:dyDescent="0.3">
      <c r="A4300" s="6" t="s">
        <v>313</v>
      </c>
      <c r="B4300" s="6" t="s">
        <v>5090</v>
      </c>
      <c r="C4300" s="6">
        <v>10</v>
      </c>
      <c r="D4300" t="str">
        <f t="shared" si="67"/>
        <v>DP World Basin 2 Ph210</v>
      </c>
      <c r="E4300">
        <v>66818227.5</v>
      </c>
      <c r="F4300">
        <v>49445488.359999999</v>
      </c>
      <c r="G4300">
        <v>10022734.119999999</v>
      </c>
      <c r="H4300">
        <v>59468222.479999997</v>
      </c>
    </row>
    <row r="4301" spans="1:8" hidden="1" x14ac:dyDescent="0.3">
      <c r="A4301" s="6" t="s">
        <v>2208</v>
      </c>
      <c r="B4301" s="6" t="s">
        <v>5091</v>
      </c>
      <c r="C4301" s="6">
        <v>1</v>
      </c>
      <c r="D4301" t="str">
        <f t="shared" si="67"/>
        <v>Monoril1</v>
      </c>
      <c r="E4301">
        <v>783613.1</v>
      </c>
      <c r="F4301">
        <v>744432.44</v>
      </c>
      <c r="G4301">
        <v>0</v>
      </c>
      <c r="H4301">
        <v>744432.44</v>
      </c>
    </row>
    <row r="4302" spans="1:8" hidden="1" x14ac:dyDescent="0.3">
      <c r="A4302" s="6" t="s">
        <v>2085</v>
      </c>
      <c r="B4302" s="6" t="s">
        <v>5092</v>
      </c>
      <c r="C4302" s="6">
        <v>1</v>
      </c>
      <c r="D4302" t="str">
        <f t="shared" si="67"/>
        <v>MAF HQ Renovation1</v>
      </c>
      <c r="E4302">
        <v>4184919.24</v>
      </c>
      <c r="F4302">
        <v>2814358.19</v>
      </c>
      <c r="G4302">
        <v>1098541.3</v>
      </c>
      <c r="H4302">
        <v>3912899.49</v>
      </c>
    </row>
    <row r="4303" spans="1:8" hidden="1" x14ac:dyDescent="0.3">
      <c r="A4303" s="6" t="s">
        <v>89</v>
      </c>
      <c r="B4303" s="6" t="s">
        <v>5093</v>
      </c>
      <c r="C4303" s="6">
        <v>3</v>
      </c>
      <c r="D4303" t="str">
        <f t="shared" si="67"/>
        <v>Sokhna Port Expansion3</v>
      </c>
      <c r="E4303">
        <v>26794714.100000005</v>
      </c>
      <c r="F4303">
        <v>10464912.35</v>
      </c>
      <c r="G4303">
        <v>5358942.82</v>
      </c>
      <c r="H4303">
        <v>23823855.170000002</v>
      </c>
    </row>
    <row r="4304" spans="1:8" hidden="1" x14ac:dyDescent="0.3">
      <c r="A4304" s="6" t="s">
        <v>2085</v>
      </c>
      <c r="B4304" s="6" t="s">
        <v>5094</v>
      </c>
      <c r="C4304" s="6">
        <v>2</v>
      </c>
      <c r="D4304" t="str">
        <f t="shared" si="67"/>
        <v>MAF HQ Renovation2</v>
      </c>
      <c r="E4304">
        <v>4612182.33</v>
      </c>
      <c r="F4304">
        <v>3101692.62</v>
      </c>
      <c r="G4304">
        <v>1210697.8600000001</v>
      </c>
      <c r="H4304">
        <v>4312390.4800000004</v>
      </c>
    </row>
    <row r="4305" spans="1:8" hidden="1" x14ac:dyDescent="0.3">
      <c r="A4305" s="6" t="s">
        <v>401</v>
      </c>
      <c r="B4305" s="6" t="s">
        <v>5095</v>
      </c>
      <c r="C4305" s="6">
        <v>1</v>
      </c>
      <c r="D4305" t="str">
        <f t="shared" si="67"/>
        <v>Port Said Port Silos1</v>
      </c>
      <c r="E4305">
        <v>673851.6</v>
      </c>
      <c r="F4305">
        <v>3278288.02</v>
      </c>
      <c r="G4305">
        <v>336925.8</v>
      </c>
      <c r="H4305">
        <v>723042.76399999997</v>
      </c>
    </row>
    <row r="4306" spans="1:8" hidden="1" x14ac:dyDescent="0.3">
      <c r="A4306" s="6" t="s">
        <v>1980</v>
      </c>
      <c r="B4306" s="6" t="s">
        <v>5096</v>
      </c>
      <c r="C4306" s="6">
        <v>13</v>
      </c>
      <c r="D4306" t="str">
        <f t="shared" si="67"/>
        <v>WADY EL-NATROUN BRIDGE(HST)13</v>
      </c>
      <c r="E4306">
        <v>538020</v>
      </c>
      <c r="F4306">
        <v>482679.16000000003</v>
      </c>
      <c r="G4306">
        <v>0</v>
      </c>
      <c r="H4306">
        <v>482679.16</v>
      </c>
    </row>
    <row r="4307" spans="1:8" hidden="1" x14ac:dyDescent="0.3">
      <c r="A4307" s="6" t="s">
        <v>2157</v>
      </c>
      <c r="B4307" s="6" t="s">
        <v>5097</v>
      </c>
      <c r="C4307" s="6">
        <v>3</v>
      </c>
      <c r="D4307" t="str">
        <f t="shared" si="67"/>
        <v>Seashell Playa 5 Villas3</v>
      </c>
      <c r="E4307">
        <v>70343.210000000006</v>
      </c>
      <c r="F4307">
        <v>56077.3</v>
      </c>
      <c r="G4307">
        <v>0</v>
      </c>
      <c r="H4307">
        <v>56077.3</v>
      </c>
    </row>
    <row r="4308" spans="1:8" hidden="1" x14ac:dyDescent="0.3">
      <c r="A4308" s="6" t="s">
        <v>2157</v>
      </c>
      <c r="B4308" s="6" t="s">
        <v>5098</v>
      </c>
      <c r="C4308" s="6">
        <v>2</v>
      </c>
      <c r="D4308" t="str">
        <f t="shared" si="67"/>
        <v>Seashell Playa 5 Villas2</v>
      </c>
      <c r="E4308">
        <v>23604.6</v>
      </c>
      <c r="F4308">
        <v>20384.93</v>
      </c>
      <c r="G4308">
        <v>0</v>
      </c>
      <c r="H4308">
        <v>20384.93</v>
      </c>
    </row>
    <row r="4309" spans="1:8" hidden="1" x14ac:dyDescent="0.3">
      <c r="A4309" s="6" t="s">
        <v>2096</v>
      </c>
      <c r="B4309" s="6" t="s">
        <v>5099</v>
      </c>
      <c r="C4309" s="6">
        <v>4</v>
      </c>
      <c r="D4309" t="str">
        <f t="shared" si="67"/>
        <v>Katameya Creeks - RME4</v>
      </c>
      <c r="E4309">
        <v>11585.51</v>
      </c>
      <c r="F4309">
        <v>10258.959999999999</v>
      </c>
      <c r="G4309">
        <v>0</v>
      </c>
      <c r="H4309">
        <v>10258.959999999999</v>
      </c>
    </row>
    <row r="4310" spans="1:8" hidden="1" x14ac:dyDescent="0.3">
      <c r="A4310" s="6" t="s">
        <v>1786</v>
      </c>
      <c r="B4310" s="6" t="s">
        <v>5100</v>
      </c>
      <c r="D4310" t="str">
        <f t="shared" si="67"/>
        <v>El Taameer Axis Expansion</v>
      </c>
      <c r="E4310">
        <v>398750</v>
      </c>
      <c r="F4310">
        <v>384917.5</v>
      </c>
      <c r="G4310">
        <v>0</v>
      </c>
      <c r="H4310">
        <v>384917.5</v>
      </c>
    </row>
    <row r="4311" spans="1:8" hidden="1" x14ac:dyDescent="0.3">
      <c r="A4311" s="6" t="s">
        <v>958</v>
      </c>
      <c r="B4311" s="6" t="s">
        <v>5101</v>
      </c>
      <c r="D4311" t="str">
        <f t="shared" si="67"/>
        <v>Alamein Coastal Road Bridge</v>
      </c>
      <c r="E4311">
        <v>25444414.289999999</v>
      </c>
      <c r="F4311">
        <v>14904090</v>
      </c>
      <c r="G4311">
        <v>0</v>
      </c>
      <c r="H4311">
        <v>21361140</v>
      </c>
    </row>
    <row r="4312" spans="1:8" hidden="1" x14ac:dyDescent="0.3">
      <c r="A4312" s="6" t="s">
        <v>320</v>
      </c>
      <c r="B4312" s="6" t="s">
        <v>5102</v>
      </c>
      <c r="C4312" s="6">
        <v>4</v>
      </c>
      <c r="D4312" t="str">
        <f t="shared" si="67"/>
        <v>EPICO 3 Facility4</v>
      </c>
      <c r="E4312">
        <v>8374674.1799999997</v>
      </c>
      <c r="F4312">
        <v>7344658.4299999997</v>
      </c>
      <c r="G4312">
        <v>2480166.71</v>
      </c>
      <c r="H4312">
        <v>9824825.1400000006</v>
      </c>
    </row>
    <row r="4313" spans="1:8" hidden="1" x14ac:dyDescent="0.3">
      <c r="A4313" s="6" t="s">
        <v>1589</v>
      </c>
      <c r="B4313" s="6" t="s">
        <v>5103</v>
      </c>
      <c r="C4313" s="6">
        <v>11</v>
      </c>
      <c r="D4313" t="str">
        <f t="shared" si="67"/>
        <v>Cairo Monorail - 6th October11</v>
      </c>
      <c r="E4313">
        <v>144000</v>
      </c>
      <c r="F4313">
        <v>142560</v>
      </c>
      <c r="G4313">
        <v>0</v>
      </c>
      <c r="H4313">
        <v>142560</v>
      </c>
    </row>
    <row r="4314" spans="1:8" hidden="1" x14ac:dyDescent="0.3">
      <c r="A4314" s="6" t="s">
        <v>2107</v>
      </c>
      <c r="B4314" s="6" t="s">
        <v>5104</v>
      </c>
      <c r="C4314" s="6">
        <v>3</v>
      </c>
      <c r="D4314" t="str">
        <f t="shared" si="67"/>
        <v>HST - 6 October - Arab Cont.3</v>
      </c>
      <c r="E4314">
        <v>2016995</v>
      </c>
      <c r="F4314">
        <v>500000</v>
      </c>
      <c r="G4314">
        <v>0</v>
      </c>
      <c r="H4314">
        <v>500000</v>
      </c>
    </row>
    <row r="4315" spans="1:8" hidden="1" x14ac:dyDescent="0.3">
      <c r="A4315" s="6" t="s">
        <v>2113</v>
      </c>
      <c r="B4315" s="6" t="s">
        <v>5105</v>
      </c>
      <c r="C4315" s="6">
        <v>9</v>
      </c>
      <c r="D4315" t="str">
        <f t="shared" si="67"/>
        <v>U3 &amp; U59</v>
      </c>
      <c r="E4315">
        <v>82039.179999999993</v>
      </c>
      <c r="F4315">
        <v>34899.03</v>
      </c>
      <c r="G4315">
        <v>0</v>
      </c>
      <c r="H4315">
        <v>34899.03</v>
      </c>
    </row>
    <row r="4316" spans="1:8" hidden="1" x14ac:dyDescent="0.3">
      <c r="A4316" s="6" t="s">
        <v>2113</v>
      </c>
      <c r="B4316" s="6" t="s">
        <v>5106</v>
      </c>
      <c r="C4316" s="6">
        <v>5</v>
      </c>
      <c r="D4316" t="str">
        <f t="shared" si="67"/>
        <v>U3 &amp; U55</v>
      </c>
      <c r="E4316">
        <v>280104.2</v>
      </c>
      <c r="F4316">
        <v>241897.99</v>
      </c>
      <c r="G4316">
        <v>0</v>
      </c>
      <c r="H4316">
        <v>241897.99</v>
      </c>
    </row>
    <row r="4317" spans="1:8" hidden="1" x14ac:dyDescent="0.3">
      <c r="A4317" s="6" t="s">
        <v>2157</v>
      </c>
      <c r="B4317" s="6" t="s">
        <v>5107</v>
      </c>
      <c r="C4317" s="6">
        <v>2</v>
      </c>
      <c r="D4317" t="str">
        <f t="shared" si="67"/>
        <v>Seashell Playa 5 Villas2</v>
      </c>
      <c r="E4317">
        <v>334116.69</v>
      </c>
      <c r="F4317">
        <v>215718.58</v>
      </c>
      <c r="G4317">
        <v>0</v>
      </c>
      <c r="H4317">
        <v>215718.58</v>
      </c>
    </row>
    <row r="4318" spans="1:8" hidden="1" x14ac:dyDescent="0.3">
      <c r="A4318" s="6" t="s">
        <v>2157</v>
      </c>
      <c r="B4318" s="6" t="s">
        <v>5108</v>
      </c>
      <c r="C4318" s="6">
        <v>1</v>
      </c>
      <c r="D4318" t="str">
        <f t="shared" si="67"/>
        <v>Seashell Playa 5 Villas1</v>
      </c>
      <c r="E4318">
        <v>145532.4</v>
      </c>
      <c r="F4318">
        <v>59531.13</v>
      </c>
      <c r="G4318">
        <v>0</v>
      </c>
      <c r="H4318">
        <v>59531.13</v>
      </c>
    </row>
    <row r="4319" spans="1:8" hidden="1" x14ac:dyDescent="0.3">
      <c r="A4319" s="6" t="s">
        <v>2088</v>
      </c>
      <c r="B4319" s="6" t="s">
        <v>5109</v>
      </c>
      <c r="C4319" s="6">
        <v>4</v>
      </c>
      <c r="D4319" t="str">
        <f t="shared" si="67"/>
        <v>U4,U8 Seashell Playa4</v>
      </c>
      <c r="E4319">
        <v>496585.97</v>
      </c>
      <c r="F4319">
        <v>428851.63999999996</v>
      </c>
      <c r="G4319">
        <v>0</v>
      </c>
      <c r="H4319">
        <v>428851.63999999996</v>
      </c>
    </row>
    <row r="4320" spans="1:8" hidden="1" x14ac:dyDescent="0.3">
      <c r="A4320" s="6" t="s">
        <v>2256</v>
      </c>
      <c r="B4320" s="6" t="s">
        <v>5110</v>
      </c>
      <c r="C4320" s="6">
        <v>2</v>
      </c>
      <c r="D4320" t="str">
        <f t="shared" si="67"/>
        <v>U7-SEASHELL2</v>
      </c>
      <c r="E4320">
        <v>62188.74</v>
      </c>
      <c r="F4320">
        <v>53706.19</v>
      </c>
      <c r="G4320">
        <v>0</v>
      </c>
      <c r="H4320">
        <v>53706.19</v>
      </c>
    </row>
    <row r="4321" spans="1:8" hidden="1" x14ac:dyDescent="0.3">
      <c r="A4321" s="6" t="s">
        <v>2088</v>
      </c>
      <c r="B4321" s="6" t="s">
        <v>5111</v>
      </c>
      <c r="C4321" s="6">
        <v>5</v>
      </c>
      <c r="D4321" t="str">
        <f t="shared" si="67"/>
        <v>U4,U8 Seashell Playa5</v>
      </c>
      <c r="E4321">
        <v>404752.89</v>
      </c>
      <c r="F4321">
        <v>349544.60000000003</v>
      </c>
      <c r="G4321">
        <v>0</v>
      </c>
      <c r="H4321">
        <v>349544.6</v>
      </c>
    </row>
    <row r="4322" spans="1:8" hidden="1" x14ac:dyDescent="0.3">
      <c r="A4322" s="6" t="s">
        <v>1654</v>
      </c>
      <c r="B4322" s="6" t="s">
        <v>5112</v>
      </c>
      <c r="C4322" s="6">
        <v>27</v>
      </c>
      <c r="D4322" t="str">
        <f t="shared" si="67"/>
        <v>seashell Playa27</v>
      </c>
      <c r="E4322">
        <v>224545.02</v>
      </c>
      <c r="F4322">
        <v>192682.08</v>
      </c>
      <c r="G4322">
        <v>0</v>
      </c>
      <c r="H4322">
        <v>192682.08</v>
      </c>
    </row>
    <row r="4323" spans="1:8" hidden="1" x14ac:dyDescent="0.3">
      <c r="A4323" s="6" t="s">
        <v>433</v>
      </c>
      <c r="B4323" s="6" t="s">
        <v>5113</v>
      </c>
      <c r="D4323" t="str">
        <f t="shared" si="67"/>
        <v>Wadi Halfa Port</v>
      </c>
      <c r="E4323">
        <v>10950490.880000001</v>
      </c>
      <c r="F4323">
        <v>10413528.9712</v>
      </c>
      <c r="G4323">
        <v>0</v>
      </c>
      <c r="H4323">
        <v>10413528.9712</v>
      </c>
    </row>
    <row r="4324" spans="1:8" hidden="1" x14ac:dyDescent="0.3">
      <c r="A4324" s="6" t="s">
        <v>433</v>
      </c>
      <c r="B4324" s="6" t="s">
        <v>5114</v>
      </c>
      <c r="C4324" s="6">
        <v>3</v>
      </c>
      <c r="D4324" t="str">
        <f t="shared" si="67"/>
        <v>Wadi Halfa Port3</v>
      </c>
      <c r="E4324">
        <v>4077802.86</v>
      </c>
      <c r="F4324">
        <v>2807168.5814</v>
      </c>
      <c r="G4324">
        <v>856338.6</v>
      </c>
      <c r="H4324">
        <v>3663507.1813999997</v>
      </c>
    </row>
    <row r="4325" spans="1:8" hidden="1" x14ac:dyDescent="0.3">
      <c r="A4325" s="6" t="s">
        <v>2285</v>
      </c>
      <c r="B4325" s="6" t="s">
        <v>5115</v>
      </c>
      <c r="C4325" s="6">
        <v>3</v>
      </c>
      <c r="D4325" t="str">
        <f t="shared" si="67"/>
        <v>R05 (New)3</v>
      </c>
      <c r="E4325">
        <v>52098</v>
      </c>
      <c r="F4325">
        <v>44184.31</v>
      </c>
      <c r="G4325">
        <v>0</v>
      </c>
      <c r="H4325">
        <v>44184.31</v>
      </c>
    </row>
    <row r="4326" spans="1:8" hidden="1" x14ac:dyDescent="0.3">
      <c r="A4326" s="6" t="s">
        <v>412</v>
      </c>
      <c r="B4326" s="6" t="s">
        <v>5116</v>
      </c>
      <c r="C4326" s="6">
        <v>19</v>
      </c>
      <c r="D4326" t="str">
        <f t="shared" si="67"/>
        <v>RING ROAD MARYOTIA EXPANSION19</v>
      </c>
      <c r="E4326">
        <v>15814702.289999999</v>
      </c>
      <c r="F4326">
        <v>15656555.274499999</v>
      </c>
      <c r="G4326">
        <v>0</v>
      </c>
      <c r="H4326">
        <v>15656555.274499999</v>
      </c>
    </row>
    <row r="4327" spans="1:8" hidden="1" x14ac:dyDescent="0.3">
      <c r="A4327" s="6" t="s">
        <v>3868</v>
      </c>
      <c r="B4327" s="6" t="s">
        <v>5117</v>
      </c>
      <c r="C4327" s="6">
        <v>3</v>
      </c>
      <c r="D4327" t="str">
        <f t="shared" si="67"/>
        <v>EL Sewedy University Tec.3</v>
      </c>
      <c r="E4327">
        <v>69115.199999999997</v>
      </c>
      <c r="F4327">
        <v>57950.96</v>
      </c>
      <c r="G4327">
        <v>0</v>
      </c>
      <c r="H4327">
        <v>57950.96</v>
      </c>
    </row>
    <row r="4328" spans="1:8" hidden="1" x14ac:dyDescent="0.3">
      <c r="A4328" s="6" t="s">
        <v>2133</v>
      </c>
      <c r="B4328" s="6" t="s">
        <v>5118</v>
      </c>
      <c r="C4328" s="6">
        <v>3</v>
      </c>
      <c r="D4328" t="str">
        <f t="shared" si="67"/>
        <v>Wady El Natroon Bridge3</v>
      </c>
      <c r="E4328">
        <v>8683485.7100000009</v>
      </c>
      <c r="F4328">
        <v>7741398.9500000002</v>
      </c>
      <c r="G4328">
        <v>0</v>
      </c>
      <c r="H4328">
        <v>7741398.9500000002</v>
      </c>
    </row>
    <row r="4329" spans="1:8" hidden="1" x14ac:dyDescent="0.3">
      <c r="A4329" s="6" t="s">
        <v>371</v>
      </c>
      <c r="B4329" s="6" t="s">
        <v>5119</v>
      </c>
      <c r="C4329" s="6">
        <v>21</v>
      </c>
      <c r="D4329" t="str">
        <f t="shared" si="67"/>
        <v>ORA ZED - Ph 01B - Pkgs A&amp;D21</v>
      </c>
      <c r="E4329">
        <v>9295357.1400000006</v>
      </c>
      <c r="F4329">
        <v>8181176.1569999997</v>
      </c>
      <c r="G4329">
        <v>974442.67</v>
      </c>
      <c r="H4329">
        <v>9155618.8269999996</v>
      </c>
    </row>
    <row r="4330" spans="1:8" hidden="1" x14ac:dyDescent="0.3">
      <c r="A4330" s="6" t="s">
        <v>1828</v>
      </c>
      <c r="B4330" s="6" t="s">
        <v>5120</v>
      </c>
      <c r="C4330" s="6">
        <v>12</v>
      </c>
      <c r="D4330" t="str">
        <f t="shared" si="67"/>
        <v>Egat Rolling Mill no.412</v>
      </c>
      <c r="E4330">
        <v>16694409.380000001</v>
      </c>
      <c r="F4330">
        <v>13213211.259</v>
      </c>
      <c r="G4330">
        <v>4148974.5</v>
      </c>
      <c r="H4330">
        <v>17362185.759</v>
      </c>
    </row>
    <row r="4331" spans="1:8" hidden="1" x14ac:dyDescent="0.3">
      <c r="A4331" s="6" t="s">
        <v>375</v>
      </c>
      <c r="B4331" s="6" t="s">
        <v>5121</v>
      </c>
      <c r="C4331" s="6">
        <v>7</v>
      </c>
      <c r="D4331" t="str">
        <f t="shared" si="67"/>
        <v>Ora Zed Landscape Ph17</v>
      </c>
      <c r="E4331">
        <v>1343089.52</v>
      </c>
      <c r="F4331">
        <v>1035276.4959999999</v>
      </c>
      <c r="G4331">
        <v>141024.4</v>
      </c>
      <c r="H4331">
        <v>1176300.8959999999</v>
      </c>
    </row>
    <row r="4332" spans="1:8" hidden="1" x14ac:dyDescent="0.3">
      <c r="A4332" s="6" t="s">
        <v>425</v>
      </c>
      <c r="B4332" s="6" t="s">
        <v>5122</v>
      </c>
      <c r="C4332" s="6">
        <v>1</v>
      </c>
      <c r="D4332" t="str">
        <f t="shared" si="67"/>
        <v>Olympic Multi – Sports Hall1</v>
      </c>
      <c r="E4332">
        <v>21127578</v>
      </c>
      <c r="F4332">
        <v>4019720</v>
      </c>
      <c r="G4332">
        <v>12400000.51</v>
      </c>
      <c r="H4332">
        <v>16419720.51</v>
      </c>
    </row>
    <row r="4333" spans="1:8" hidden="1" x14ac:dyDescent="0.3">
      <c r="A4333" s="6" t="s">
        <v>393</v>
      </c>
      <c r="B4333" s="6" t="s">
        <v>5123</v>
      </c>
      <c r="C4333" s="6">
        <v>27</v>
      </c>
      <c r="D4333" t="str">
        <f t="shared" si="67"/>
        <v>EMAAR-Pkg#162/163- Marassi27</v>
      </c>
      <c r="E4333">
        <v>4132634.87</v>
      </c>
      <c r="F4333">
        <v>3653603.3234999999</v>
      </c>
      <c r="G4333">
        <v>0</v>
      </c>
      <c r="H4333">
        <v>3653603.3234999999</v>
      </c>
    </row>
    <row r="4334" spans="1:8" hidden="1" x14ac:dyDescent="0.3">
      <c r="A4334" s="6" t="s">
        <v>2075</v>
      </c>
      <c r="B4334" s="6" t="s">
        <v>5124</v>
      </c>
      <c r="C4334" s="6">
        <v>9</v>
      </c>
      <c r="D4334" t="str">
        <f t="shared" si="67"/>
        <v>Kemet Tower9</v>
      </c>
      <c r="E4334">
        <v>185120</v>
      </c>
      <c r="F4334">
        <v>158851.46</v>
      </c>
      <c r="G4334">
        <v>0</v>
      </c>
      <c r="H4334">
        <v>158851.46</v>
      </c>
    </row>
    <row r="4335" spans="1:8" hidden="1" x14ac:dyDescent="0.3">
      <c r="A4335" s="6" t="s">
        <v>2199</v>
      </c>
      <c r="B4335" s="6" t="s">
        <v>5125</v>
      </c>
      <c r="C4335" s="6">
        <v>9</v>
      </c>
      <c r="D4335" t="str">
        <f t="shared" si="67"/>
        <v>Tarek Abdel-Hakim Center9</v>
      </c>
      <c r="E4335">
        <v>7602439.9000000004</v>
      </c>
      <c r="F4335">
        <v>5675544.71</v>
      </c>
      <c r="G4335">
        <v>684219.59</v>
      </c>
      <c r="H4335">
        <v>6359764.2999999998</v>
      </c>
    </row>
    <row r="4336" spans="1:8" hidden="1" x14ac:dyDescent="0.3">
      <c r="A4336" s="6" t="s">
        <v>378</v>
      </c>
      <c r="B4336" s="6" t="s">
        <v>5126</v>
      </c>
      <c r="C4336" s="6">
        <v>21</v>
      </c>
      <c r="D4336" t="str">
        <f t="shared" si="67"/>
        <v>ORA ZED-Ph 2-Pkgs A&amp;D21</v>
      </c>
      <c r="E4336">
        <v>4766150.5599999996</v>
      </c>
      <c r="F4336">
        <v>4432160.4921000004</v>
      </c>
      <c r="G4336">
        <v>560694.94999999995</v>
      </c>
      <c r="H4336">
        <v>4992855.4420999996</v>
      </c>
    </row>
    <row r="4337" spans="1:8" hidden="1" x14ac:dyDescent="0.3">
      <c r="A4337" s="6" t="s">
        <v>1991</v>
      </c>
      <c r="B4337" s="6" t="s">
        <v>5127</v>
      </c>
      <c r="C4337" s="6">
        <v>1</v>
      </c>
      <c r="D4337" t="str">
        <f t="shared" si="67"/>
        <v>SSC Suez Steel Company Project1</v>
      </c>
      <c r="E4337">
        <v>573500</v>
      </c>
      <c r="F4337">
        <v>0</v>
      </c>
      <c r="G4337">
        <v>0</v>
      </c>
      <c r="H4337">
        <v>636585</v>
      </c>
    </row>
    <row r="4338" spans="1:8" hidden="1" x14ac:dyDescent="0.3">
      <c r="A4338" s="6" t="s">
        <v>1991</v>
      </c>
      <c r="B4338" s="6" t="s">
        <v>5128</v>
      </c>
      <c r="C4338" s="6">
        <v>4</v>
      </c>
      <c r="D4338" t="str">
        <f t="shared" si="67"/>
        <v>SSC Suez Steel Company Project4</v>
      </c>
      <c r="E4338">
        <v>817103.94</v>
      </c>
      <c r="F4338">
        <v>0</v>
      </c>
      <c r="G4338">
        <v>281606.5</v>
      </c>
      <c r="H4338">
        <v>923327.45220000006</v>
      </c>
    </row>
    <row r="4339" spans="1:8" hidden="1" x14ac:dyDescent="0.3">
      <c r="A4339" s="6" t="s">
        <v>2157</v>
      </c>
      <c r="B4339" s="6" t="s">
        <v>5129</v>
      </c>
      <c r="C4339" s="6">
        <v>5</v>
      </c>
      <c r="D4339" t="str">
        <f t="shared" si="67"/>
        <v>Seashell Playa 5 Villas5</v>
      </c>
      <c r="E4339">
        <v>205614.11</v>
      </c>
      <c r="F4339">
        <v>154045.01999999999</v>
      </c>
      <c r="G4339">
        <v>0</v>
      </c>
      <c r="H4339">
        <v>154045.01999999999</v>
      </c>
    </row>
    <row r="4340" spans="1:8" hidden="1" x14ac:dyDescent="0.3">
      <c r="A4340" s="6" t="s">
        <v>2212</v>
      </c>
      <c r="B4340" s="6" t="s">
        <v>5130</v>
      </c>
      <c r="C4340" s="6">
        <v>8</v>
      </c>
      <c r="D4340" t="str">
        <f t="shared" si="67"/>
        <v>ora zed orascom8</v>
      </c>
      <c r="E4340">
        <v>343689.62</v>
      </c>
      <c r="F4340">
        <v>68737.919999999998</v>
      </c>
      <c r="G4340">
        <v>0</v>
      </c>
      <c r="H4340">
        <v>68737.919999999998</v>
      </c>
    </row>
    <row r="4341" spans="1:8" hidden="1" x14ac:dyDescent="0.3">
      <c r="A4341" s="6" t="s">
        <v>2218</v>
      </c>
      <c r="B4341" s="6" t="s">
        <v>5131</v>
      </c>
      <c r="C4341" s="6">
        <v>4</v>
      </c>
      <c r="D4341" t="str">
        <f t="shared" si="67"/>
        <v>KATAMYA GREEKS LAND SCAPE STAR4</v>
      </c>
      <c r="E4341">
        <v>1354395.24</v>
      </c>
      <c r="F4341">
        <v>1338955.132</v>
      </c>
      <c r="G4341">
        <v>0</v>
      </c>
      <c r="H4341">
        <v>1338955.132</v>
      </c>
    </row>
    <row r="4342" spans="1:8" hidden="1" x14ac:dyDescent="0.3">
      <c r="A4342" s="6" t="s">
        <v>305</v>
      </c>
      <c r="B4342" s="6" t="s">
        <v>5132</v>
      </c>
      <c r="C4342" s="6">
        <v>5</v>
      </c>
      <c r="D4342" t="str">
        <f t="shared" si="67"/>
        <v>Creeks URBN-K5</v>
      </c>
      <c r="E4342">
        <v>29818122.52</v>
      </c>
      <c r="F4342">
        <v>13533059</v>
      </c>
      <c r="G4342">
        <v>16464358.310000001</v>
      </c>
      <c r="H4342">
        <v>29997417.309999999</v>
      </c>
    </row>
    <row r="4343" spans="1:8" hidden="1" x14ac:dyDescent="0.3">
      <c r="A4343" s="6" t="s">
        <v>1991</v>
      </c>
      <c r="B4343" s="6" t="s">
        <v>5133</v>
      </c>
      <c r="C4343" s="6">
        <v>6</v>
      </c>
      <c r="D4343" t="str">
        <f t="shared" si="67"/>
        <v>SSC Suez Steel Company Project6</v>
      </c>
      <c r="E4343">
        <v>1555469.69</v>
      </c>
      <c r="F4343">
        <v>1178909.0902</v>
      </c>
      <c r="G4343">
        <v>578771.64</v>
      </c>
      <c r="H4343">
        <v>1757680.7302000001</v>
      </c>
    </row>
    <row r="4344" spans="1:8" hidden="1" x14ac:dyDescent="0.3">
      <c r="A4344" s="6" t="s">
        <v>1991</v>
      </c>
      <c r="B4344" s="6" t="s">
        <v>5134</v>
      </c>
      <c r="C4344" s="6">
        <v>6</v>
      </c>
      <c r="D4344" t="str">
        <f t="shared" si="67"/>
        <v>SSC Suez Steel Company Project6</v>
      </c>
      <c r="E4344">
        <v>2589997.98</v>
      </c>
      <c r="F4344">
        <v>2149698.3272000002</v>
      </c>
      <c r="G4344">
        <v>776999.39</v>
      </c>
      <c r="H4344">
        <v>2926697.7171999998</v>
      </c>
    </row>
    <row r="4345" spans="1:8" hidden="1" x14ac:dyDescent="0.3">
      <c r="A4345" s="6" t="s">
        <v>695</v>
      </c>
      <c r="B4345" s="6" t="s">
        <v>5135</v>
      </c>
      <c r="C4345" s="6">
        <v>3</v>
      </c>
      <c r="D4345" t="str">
        <f t="shared" si="67"/>
        <v>Mohamed Ali Palace Restoration3</v>
      </c>
      <c r="E4345">
        <v>1398734.39</v>
      </c>
      <c r="F4345">
        <v>439447.09950000001</v>
      </c>
      <c r="G4345">
        <v>877758.5</v>
      </c>
      <c r="H4345">
        <v>1317205.5995</v>
      </c>
    </row>
    <row r="4346" spans="1:8" hidden="1" x14ac:dyDescent="0.3">
      <c r="A4346" s="6" t="s">
        <v>695</v>
      </c>
      <c r="B4346" s="6" t="s">
        <v>5136</v>
      </c>
      <c r="C4346" s="6">
        <v>1</v>
      </c>
      <c r="D4346" t="str">
        <f t="shared" si="67"/>
        <v>Mohamed Ali Palace Restoration1</v>
      </c>
      <c r="E4346">
        <v>8726957.1400000006</v>
      </c>
      <c r="F4346">
        <v>5993163.5999999996</v>
      </c>
      <c r="G4346">
        <v>2023560</v>
      </c>
      <c r="H4346">
        <v>8016723.6000000006</v>
      </c>
    </row>
    <row r="4347" spans="1:8" hidden="1" x14ac:dyDescent="0.3">
      <c r="A4347" s="6" t="s">
        <v>375</v>
      </c>
      <c r="B4347" s="6" t="s">
        <v>5137</v>
      </c>
      <c r="C4347" s="6">
        <v>9</v>
      </c>
      <c r="D4347" t="str">
        <f t="shared" si="67"/>
        <v>Ora Zed Landscape Ph19</v>
      </c>
      <c r="E4347">
        <v>4486249.0225</v>
      </c>
      <c r="F4347">
        <v>3863087.97</v>
      </c>
      <c r="G4347">
        <v>463402.7</v>
      </c>
      <c r="H4347">
        <v>4479909.2557500005</v>
      </c>
    </row>
    <row r="4348" spans="1:8" hidden="1" x14ac:dyDescent="0.3">
      <c r="A4348" s="6" t="s">
        <v>71</v>
      </c>
      <c r="B4348" s="6" t="s">
        <v>5138</v>
      </c>
      <c r="C4348" s="6">
        <v>1</v>
      </c>
      <c r="D4348" t="str">
        <f t="shared" si="67"/>
        <v>EGAT Pelletizing Plant1</v>
      </c>
      <c r="E4348">
        <v>61566718.68</v>
      </c>
      <c r="F4348">
        <v>27089356.2172</v>
      </c>
      <c r="G4348">
        <v>36940031.210000001</v>
      </c>
      <c r="H4348">
        <v>64029387.427199997</v>
      </c>
    </row>
    <row r="4349" spans="1:8" hidden="1" x14ac:dyDescent="0.3">
      <c r="A4349" s="6" t="s">
        <v>401</v>
      </c>
      <c r="B4349" s="6" t="s">
        <v>5139</v>
      </c>
      <c r="D4349" t="str">
        <f t="shared" si="67"/>
        <v>Port Said Port Silos</v>
      </c>
      <c r="E4349">
        <v>1194976.6499999999</v>
      </c>
      <c r="F4349">
        <v>4650847.76</v>
      </c>
      <c r="G4349">
        <v>477990.64</v>
      </c>
      <c r="H4349">
        <v>1282209.6000000001</v>
      </c>
    </row>
    <row r="4350" spans="1:8" hidden="1" x14ac:dyDescent="0.3">
      <c r="A4350" s="6" t="s">
        <v>2185</v>
      </c>
      <c r="B4350" s="6" t="s">
        <v>5140</v>
      </c>
      <c r="C4350" s="6">
        <v>5</v>
      </c>
      <c r="D4350" t="str">
        <f t="shared" si="67"/>
        <v>Al-Parco5</v>
      </c>
      <c r="E4350">
        <v>3424286</v>
      </c>
      <c r="F4350">
        <v>3187658.86</v>
      </c>
      <c r="G4350">
        <v>0</v>
      </c>
      <c r="H4350">
        <v>3187658.86</v>
      </c>
    </row>
    <row r="4351" spans="1:8" hidden="1" x14ac:dyDescent="0.3">
      <c r="A4351" s="6" t="s">
        <v>956</v>
      </c>
      <c r="B4351" s="6" t="s">
        <v>5141</v>
      </c>
      <c r="C4351" s="6">
        <v>3</v>
      </c>
      <c r="D4351" t="str">
        <f t="shared" si="67"/>
        <v>Air Defense College3</v>
      </c>
      <c r="E4351">
        <v>3116565</v>
      </c>
      <c r="F4351">
        <v>2122130</v>
      </c>
      <c r="G4351">
        <v>0</v>
      </c>
      <c r="H4351">
        <v>2630384</v>
      </c>
    </row>
    <row r="4352" spans="1:8" hidden="1" x14ac:dyDescent="0.3">
      <c r="A4352" s="6" t="s">
        <v>2246</v>
      </c>
      <c r="B4352" s="6" t="s">
        <v>5142</v>
      </c>
      <c r="C4352" s="6">
        <v>2</v>
      </c>
      <c r="D4352" t="str">
        <f t="shared" si="67"/>
        <v>Ain Sokhna Bridge2</v>
      </c>
      <c r="E4352">
        <v>2683648.4700000002</v>
      </c>
      <c r="F4352">
        <v>2066484.69</v>
      </c>
      <c r="G4352">
        <v>0</v>
      </c>
      <c r="H4352">
        <v>2066484.69</v>
      </c>
    </row>
    <row r="4353" spans="1:8" hidden="1" x14ac:dyDescent="0.3">
      <c r="A4353" s="6" t="s">
        <v>295</v>
      </c>
      <c r="B4353" s="6" t="s">
        <v>5143</v>
      </c>
      <c r="C4353" s="6">
        <v>23</v>
      </c>
      <c r="D4353" t="str">
        <f t="shared" si="67"/>
        <v>Waldorf Astoria Cairo23</v>
      </c>
      <c r="E4353">
        <v>13277404.76</v>
      </c>
      <c r="F4353">
        <v>20506021.050000001</v>
      </c>
      <c r="G4353">
        <v>0</v>
      </c>
      <c r="H4353">
        <v>20933799.870000001</v>
      </c>
    </row>
    <row r="4354" spans="1:8" hidden="1" x14ac:dyDescent="0.3">
      <c r="A4354" s="6" t="s">
        <v>1991</v>
      </c>
      <c r="B4354" s="6" t="s">
        <v>5144</v>
      </c>
      <c r="C4354" s="6">
        <v>1</v>
      </c>
      <c r="D4354" t="str">
        <f t="shared" si="67"/>
        <v>SSC Suez Steel Company Project1</v>
      </c>
      <c r="E4354">
        <v>15192302.49</v>
      </c>
      <c r="F4354">
        <v>7667227.3596000001</v>
      </c>
      <c r="G4354">
        <v>7596151.2400000002</v>
      </c>
      <c r="H4354">
        <v>15799994.609600002</v>
      </c>
    </row>
    <row r="4355" spans="1:8" hidden="1" x14ac:dyDescent="0.3">
      <c r="A4355" s="6" t="s">
        <v>4137</v>
      </c>
      <c r="B4355" s="6" t="s">
        <v>5145</v>
      </c>
      <c r="C4355" s="6">
        <v>2</v>
      </c>
      <c r="D4355" t="str">
        <f t="shared" ref="D4355:D4418" si="68">A4355&amp;C4355</f>
        <v>TOSHKA MADKOUR2</v>
      </c>
      <c r="E4355">
        <v>597774.24</v>
      </c>
      <c r="F4355">
        <v>532019.07999999996</v>
      </c>
      <c r="G4355">
        <v>0</v>
      </c>
      <c r="H4355">
        <v>532019.07999999996</v>
      </c>
    </row>
    <row r="4356" spans="1:8" hidden="1" x14ac:dyDescent="0.3">
      <c r="A4356" s="6" t="s">
        <v>363</v>
      </c>
      <c r="B4356" s="6" t="s">
        <v>5146</v>
      </c>
      <c r="C4356" s="6">
        <v>17</v>
      </c>
      <c r="D4356" t="str">
        <f t="shared" si="68"/>
        <v>Mivida BP#18917</v>
      </c>
      <c r="E4356">
        <v>30434807.73</v>
      </c>
      <c r="F4356">
        <v>47104890.056500003</v>
      </c>
      <c r="G4356">
        <v>2724540.31</v>
      </c>
      <c r="H4356">
        <v>49829430.366499998</v>
      </c>
    </row>
    <row r="4357" spans="1:8" hidden="1" x14ac:dyDescent="0.3">
      <c r="A4357" s="6" t="s">
        <v>2113</v>
      </c>
      <c r="B4357" s="6" t="s">
        <v>5147</v>
      </c>
      <c r="C4357" s="6">
        <v>16</v>
      </c>
      <c r="D4357" t="str">
        <f t="shared" si="68"/>
        <v>U3 &amp; U516</v>
      </c>
      <c r="E4357">
        <v>95367.679999999993</v>
      </c>
      <c r="F4357">
        <v>82359.53</v>
      </c>
      <c r="G4357">
        <v>0</v>
      </c>
      <c r="H4357">
        <v>82359.53</v>
      </c>
    </row>
    <row r="4358" spans="1:8" hidden="1" x14ac:dyDescent="0.3">
      <c r="A4358" s="6" t="s">
        <v>4525</v>
      </c>
      <c r="B4358" s="6" t="s">
        <v>5148</v>
      </c>
      <c r="C4358" s="6">
        <v>1</v>
      </c>
      <c r="D4358" t="str">
        <f t="shared" si="68"/>
        <v>Hyper El-Temsah1</v>
      </c>
      <c r="E4358">
        <v>65420317</v>
      </c>
      <c r="F4358">
        <v>24429401.350000001</v>
      </c>
      <c r="G4358">
        <v>30000000</v>
      </c>
      <c r="H4358">
        <v>54429401.350000001</v>
      </c>
    </row>
    <row r="4359" spans="1:8" hidden="1" x14ac:dyDescent="0.3">
      <c r="A4359" s="6" t="s">
        <v>695</v>
      </c>
      <c r="B4359" s="6" t="s">
        <v>5149</v>
      </c>
      <c r="C4359" s="6">
        <v>5</v>
      </c>
      <c r="D4359" t="str">
        <f t="shared" si="68"/>
        <v>Mohamed Ali Palace Restoration5</v>
      </c>
      <c r="E4359">
        <v>8004368.1799999997</v>
      </c>
      <c r="F4359">
        <v>2197969.2999999998</v>
      </c>
      <c r="G4359">
        <v>4715628.9000000004</v>
      </c>
      <c r="H4359">
        <v>6913598.2000000002</v>
      </c>
    </row>
    <row r="4360" spans="1:8" hidden="1" x14ac:dyDescent="0.3">
      <c r="A4360" s="6" t="s">
        <v>375</v>
      </c>
      <c r="B4360" s="6" t="s">
        <v>5150</v>
      </c>
      <c r="C4360" s="6">
        <v>4</v>
      </c>
      <c r="D4360" t="str">
        <f t="shared" si="68"/>
        <v>Ora Zed Landscape Ph14</v>
      </c>
      <c r="E4360">
        <v>4909564.83</v>
      </c>
      <c r="F4360">
        <v>4332690.5999999996</v>
      </c>
      <c r="G4360">
        <v>515504.31</v>
      </c>
      <c r="H4360">
        <v>4848194.91</v>
      </c>
    </row>
    <row r="4361" spans="1:8" hidden="1" x14ac:dyDescent="0.3">
      <c r="A4361" s="6" t="s">
        <v>956</v>
      </c>
      <c r="B4361" s="6" t="s">
        <v>5151</v>
      </c>
      <c r="C4361" s="6">
        <v>1</v>
      </c>
      <c r="D4361" t="str">
        <f t="shared" si="68"/>
        <v>Air Defense College1</v>
      </c>
      <c r="E4361">
        <v>111172167</v>
      </c>
      <c r="F4361">
        <v>48691810</v>
      </c>
      <c r="G4361">
        <v>229975490</v>
      </c>
      <c r="H4361">
        <v>92889100</v>
      </c>
    </row>
    <row r="4362" spans="1:8" hidden="1" x14ac:dyDescent="0.3">
      <c r="A4362" s="6" t="s">
        <v>795</v>
      </c>
      <c r="B4362" s="6" t="s">
        <v>5152</v>
      </c>
      <c r="C4362" s="6">
        <v>34</v>
      </c>
      <c r="D4362" t="str">
        <f t="shared" si="68"/>
        <v>NUCA R05 - Z0234</v>
      </c>
      <c r="E4362">
        <v>15591657.65</v>
      </c>
      <c r="F4362">
        <v>12417472.880000001</v>
      </c>
      <c r="G4362">
        <v>1587374.7</v>
      </c>
      <c r="H4362">
        <v>14004847.58</v>
      </c>
    </row>
    <row r="4363" spans="1:8" hidden="1" x14ac:dyDescent="0.3">
      <c r="A4363" s="6" t="s">
        <v>4004</v>
      </c>
      <c r="B4363" s="6" t="s">
        <v>5153</v>
      </c>
      <c r="C4363" s="6">
        <v>1</v>
      </c>
      <c r="D4363" t="str">
        <f t="shared" si="68"/>
        <v>South Dabaa Axis1</v>
      </c>
      <c r="E4363">
        <v>1048928</v>
      </c>
      <c r="F4363">
        <v>300348.5</v>
      </c>
      <c r="G4363">
        <v>0</v>
      </c>
      <c r="H4363">
        <v>300348.5</v>
      </c>
    </row>
    <row r="4364" spans="1:8" hidden="1" x14ac:dyDescent="0.3">
      <c r="A4364" s="6" t="s">
        <v>3891</v>
      </c>
      <c r="B4364" s="6" t="s">
        <v>5154</v>
      </c>
      <c r="D4364" t="str">
        <f t="shared" si="68"/>
        <v>El-Warraq</v>
      </c>
      <c r="E4364">
        <v>198000</v>
      </c>
      <c r="F4364">
        <v>147117.32</v>
      </c>
      <c r="G4364">
        <v>0</v>
      </c>
      <c r="H4364">
        <v>147117.32</v>
      </c>
    </row>
    <row r="4365" spans="1:8" hidden="1" x14ac:dyDescent="0.3">
      <c r="A4365" s="6" t="s">
        <v>393</v>
      </c>
      <c r="B4365" s="6" t="s">
        <v>5155</v>
      </c>
      <c r="C4365" s="6">
        <v>30</v>
      </c>
      <c r="D4365" t="str">
        <f t="shared" si="68"/>
        <v>EMAAR-Pkg#162/163- Marassi30</v>
      </c>
      <c r="E4365">
        <v>8788912.25</v>
      </c>
      <c r="F4365">
        <v>3404339.9024999999</v>
      </c>
      <c r="G4365">
        <v>0</v>
      </c>
      <c r="H4365">
        <v>3404339.9024999999</v>
      </c>
    </row>
    <row r="4366" spans="1:8" hidden="1" x14ac:dyDescent="0.3">
      <c r="A4366" s="6" t="s">
        <v>1991</v>
      </c>
      <c r="B4366" s="6" t="s">
        <v>5156</v>
      </c>
      <c r="C4366" s="6">
        <v>7</v>
      </c>
      <c r="D4366" t="str">
        <f t="shared" si="68"/>
        <v>SSC Suez Steel Company Project7</v>
      </c>
      <c r="E4366">
        <v>2983296.88</v>
      </c>
      <c r="F4366">
        <v>2261076.4232000001</v>
      </c>
      <c r="G4366">
        <v>1110049.05</v>
      </c>
      <c r="H4366">
        <v>3371125.4731999999</v>
      </c>
    </row>
    <row r="4367" spans="1:8" hidden="1" x14ac:dyDescent="0.3">
      <c r="A4367" s="6" t="s">
        <v>1991</v>
      </c>
      <c r="B4367" s="6" t="s">
        <v>5157</v>
      </c>
      <c r="C4367" s="6">
        <v>7</v>
      </c>
      <c r="D4367" t="str">
        <f t="shared" si="68"/>
        <v>SSC Suez Steel Company Project7</v>
      </c>
      <c r="E4367">
        <v>10394599.15</v>
      </c>
      <c r="F4367">
        <v>8151504.9709999999</v>
      </c>
      <c r="G4367">
        <v>3582392.07</v>
      </c>
      <c r="H4367">
        <v>11733897.040999999</v>
      </c>
    </row>
    <row r="4368" spans="1:8" hidden="1" x14ac:dyDescent="0.3">
      <c r="A4368" s="6" t="s">
        <v>412</v>
      </c>
      <c r="B4368" s="6" t="s">
        <v>5158</v>
      </c>
      <c r="C4368" s="6">
        <v>24</v>
      </c>
      <c r="D4368" t="str">
        <f t="shared" si="68"/>
        <v>RING ROAD MARYOTIA EXPANSION24</v>
      </c>
      <c r="E4368">
        <v>1630460.9</v>
      </c>
      <c r="F4368">
        <v>1574628.3900000001</v>
      </c>
      <c r="G4368">
        <v>0</v>
      </c>
      <c r="H4368">
        <v>1574628.39</v>
      </c>
    </row>
    <row r="4369" spans="1:8" hidden="1" x14ac:dyDescent="0.3">
      <c r="A4369" s="6" t="s">
        <v>412</v>
      </c>
      <c r="B4369" s="6" t="s">
        <v>5159</v>
      </c>
      <c r="C4369" s="6">
        <v>24</v>
      </c>
      <c r="D4369" t="str">
        <f t="shared" si="68"/>
        <v>RING ROAD MARYOTIA EXPANSION24</v>
      </c>
      <c r="E4369">
        <v>4972835.8099999996</v>
      </c>
      <c r="F4369">
        <v>4218639.4099999992</v>
      </c>
      <c r="G4369">
        <v>0</v>
      </c>
      <c r="H4369">
        <v>4218639.41</v>
      </c>
    </row>
    <row r="4370" spans="1:8" hidden="1" x14ac:dyDescent="0.3">
      <c r="A4370" s="6" t="s">
        <v>2455</v>
      </c>
      <c r="B4370" s="6" t="s">
        <v>5160</v>
      </c>
      <c r="C4370" s="6">
        <v>2</v>
      </c>
      <c r="D4370" t="str">
        <f t="shared" si="68"/>
        <v>AIRDEFNSE -EPOXY2</v>
      </c>
      <c r="E4370">
        <v>123592.6</v>
      </c>
      <c r="F4370">
        <v>104930.11</v>
      </c>
      <c r="G4370">
        <v>0</v>
      </c>
      <c r="H4370">
        <v>104930.11</v>
      </c>
    </row>
    <row r="4371" spans="1:8" hidden="1" x14ac:dyDescent="0.3">
      <c r="A4371" s="6" t="s">
        <v>3896</v>
      </c>
      <c r="B4371" s="6" t="s">
        <v>5161</v>
      </c>
      <c r="C4371" s="6">
        <v>2</v>
      </c>
      <c r="D4371" t="str">
        <f t="shared" si="68"/>
        <v>Kattmeya Creeks Urban2</v>
      </c>
      <c r="E4371">
        <v>497936.61</v>
      </c>
      <c r="F4371">
        <v>440922.87</v>
      </c>
      <c r="G4371">
        <v>0</v>
      </c>
      <c r="H4371">
        <v>440922.87</v>
      </c>
    </row>
    <row r="4372" spans="1:8" hidden="1" x14ac:dyDescent="0.3">
      <c r="A4372" s="6" t="s">
        <v>2455</v>
      </c>
      <c r="B4372" s="6" t="s">
        <v>5162</v>
      </c>
      <c r="C4372" s="6">
        <v>6</v>
      </c>
      <c r="D4372" t="str">
        <f t="shared" si="68"/>
        <v>AIRDEFNSE -EPOXY6</v>
      </c>
      <c r="E4372">
        <v>673170.6</v>
      </c>
      <c r="F4372">
        <v>571521.82999999996</v>
      </c>
      <c r="G4372">
        <v>0</v>
      </c>
      <c r="H4372">
        <v>571521.82999999996</v>
      </c>
    </row>
    <row r="4373" spans="1:8" hidden="1" x14ac:dyDescent="0.3">
      <c r="A4373" s="6" t="s">
        <v>2455</v>
      </c>
      <c r="B4373" s="6" t="s">
        <v>5163</v>
      </c>
      <c r="C4373" s="6">
        <v>4</v>
      </c>
      <c r="D4373" t="str">
        <f t="shared" si="68"/>
        <v>AIRDEFNSE -EPOXY4</v>
      </c>
      <c r="E4373">
        <v>13737.9</v>
      </c>
      <c r="F4373">
        <v>11663.47</v>
      </c>
      <c r="G4373">
        <v>0</v>
      </c>
      <c r="H4373">
        <v>11663.47</v>
      </c>
    </row>
    <row r="4374" spans="1:8" hidden="1" x14ac:dyDescent="0.3">
      <c r="A4374" s="6" t="s">
        <v>295</v>
      </c>
      <c r="B4374" s="6" t="s">
        <v>5164</v>
      </c>
      <c r="C4374" s="6">
        <v>21</v>
      </c>
      <c r="D4374" t="str">
        <f t="shared" si="68"/>
        <v>Waldorf Astoria Cairo21</v>
      </c>
      <c r="E4374">
        <v>1422437.2</v>
      </c>
      <c r="F4374">
        <v>0</v>
      </c>
      <c r="G4374">
        <v>0</v>
      </c>
      <c r="H4374">
        <v>854978.78</v>
      </c>
    </row>
    <row r="4375" spans="1:8" hidden="1" x14ac:dyDescent="0.3">
      <c r="A4375" s="6" t="s">
        <v>287</v>
      </c>
      <c r="B4375" s="6" t="s">
        <v>5165</v>
      </c>
      <c r="C4375" s="6">
        <v>3</v>
      </c>
      <c r="D4375" t="str">
        <f t="shared" si="68"/>
        <v>October Under-Railway Tunnel3</v>
      </c>
      <c r="E4375">
        <v>5911928.0999999996</v>
      </c>
      <c r="F4375">
        <v>5155347.1954999994</v>
      </c>
      <c r="G4375">
        <v>0</v>
      </c>
      <c r="H4375">
        <v>5155347.1955000004</v>
      </c>
    </row>
    <row r="4376" spans="1:8" hidden="1" x14ac:dyDescent="0.3">
      <c r="A4376" s="6" t="s">
        <v>287</v>
      </c>
      <c r="B4376" s="6" t="s">
        <v>5166</v>
      </c>
      <c r="C4376" s="6">
        <v>7</v>
      </c>
      <c r="D4376" t="str">
        <f t="shared" si="68"/>
        <v>October Under-Railway Tunnel7</v>
      </c>
      <c r="E4376">
        <v>10389360.67</v>
      </c>
      <c r="F4376">
        <v>9353909.620000001</v>
      </c>
      <c r="G4376">
        <v>0</v>
      </c>
      <c r="H4376">
        <v>9353909.6199999992</v>
      </c>
    </row>
    <row r="4377" spans="1:8" hidden="1" x14ac:dyDescent="0.3">
      <c r="A4377" s="6" t="s">
        <v>399</v>
      </c>
      <c r="B4377" s="6" t="s">
        <v>5167</v>
      </c>
      <c r="C4377" s="6">
        <v>3</v>
      </c>
      <c r="D4377" t="str">
        <f t="shared" si="68"/>
        <v>SOL Town PKG.2203</v>
      </c>
      <c r="E4377">
        <v>1345226.9</v>
      </c>
      <c r="F4377">
        <v>348202.56</v>
      </c>
      <c r="G4377">
        <v>896872.19</v>
      </c>
      <c r="H4377">
        <v>1245074.75</v>
      </c>
    </row>
    <row r="4378" spans="1:8" hidden="1" x14ac:dyDescent="0.3">
      <c r="A4378" s="6" t="s">
        <v>5168</v>
      </c>
      <c r="B4378" s="6" t="s">
        <v>5169</v>
      </c>
      <c r="C4378" s="6">
        <v>1</v>
      </c>
      <c r="D4378" t="str">
        <f t="shared" si="68"/>
        <v>El- Hussein Mosque1</v>
      </c>
      <c r="E4378">
        <v>5007440</v>
      </c>
      <c r="F4378">
        <v>3865320</v>
      </c>
      <c r="G4378">
        <v>0</v>
      </c>
      <c r="H4378">
        <v>3865320</v>
      </c>
    </row>
    <row r="4379" spans="1:8" hidden="1" x14ac:dyDescent="0.3">
      <c r="A4379" s="6" t="s">
        <v>3903</v>
      </c>
      <c r="B4379" s="6" t="s">
        <v>5170</v>
      </c>
      <c r="C4379" s="6">
        <v>5</v>
      </c>
      <c r="D4379" t="str">
        <f t="shared" si="68"/>
        <v>Roof-Playa Cluster A,B,C5</v>
      </c>
      <c r="E4379">
        <v>234659</v>
      </c>
      <c r="F4379">
        <v>202651.51</v>
      </c>
      <c r="G4379">
        <v>0</v>
      </c>
      <c r="H4379">
        <v>202651.51</v>
      </c>
    </row>
    <row r="4380" spans="1:8" hidden="1" x14ac:dyDescent="0.3">
      <c r="A4380" s="6" t="s">
        <v>5171</v>
      </c>
      <c r="B4380" s="6" t="s">
        <v>5172</v>
      </c>
      <c r="C4380" s="6">
        <v>1</v>
      </c>
      <c r="D4380" t="str">
        <f t="shared" si="68"/>
        <v>Residence 8 ( S07 )1</v>
      </c>
      <c r="E4380">
        <v>1134750</v>
      </c>
      <c r="F4380">
        <v>1025814</v>
      </c>
      <c r="G4380">
        <v>0</v>
      </c>
      <c r="H4380">
        <v>1025814</v>
      </c>
    </row>
    <row r="4381" spans="1:8" hidden="1" x14ac:dyDescent="0.3">
      <c r="A4381" s="6" t="s">
        <v>425</v>
      </c>
      <c r="B4381" s="6" t="s">
        <v>5173</v>
      </c>
      <c r="C4381" s="6">
        <v>1</v>
      </c>
      <c r="D4381" t="str">
        <f t="shared" si="68"/>
        <v>Olympic Multi – Sports Hall1</v>
      </c>
      <c r="E4381">
        <v>6741326</v>
      </c>
      <c r="F4381">
        <v>5145260</v>
      </c>
      <c r="G4381">
        <v>0</v>
      </c>
      <c r="H4381">
        <v>5145260</v>
      </c>
    </row>
    <row r="4382" spans="1:8" hidden="1" x14ac:dyDescent="0.3">
      <c r="A4382" s="6" t="s">
        <v>2157</v>
      </c>
      <c r="B4382" s="6" t="s">
        <v>5174</v>
      </c>
      <c r="C4382" s="6">
        <v>9</v>
      </c>
      <c r="D4382" t="str">
        <f t="shared" si="68"/>
        <v>Seashell Playa 5 Villas9</v>
      </c>
      <c r="E4382">
        <v>29477.74</v>
      </c>
      <c r="F4382">
        <v>10456.56</v>
      </c>
      <c r="G4382">
        <v>0</v>
      </c>
      <c r="H4382">
        <v>10456.56</v>
      </c>
    </row>
    <row r="4383" spans="1:8" hidden="1" x14ac:dyDescent="0.3">
      <c r="A4383" s="6" t="s">
        <v>956</v>
      </c>
      <c r="B4383" s="6" t="s">
        <v>5175</v>
      </c>
      <c r="C4383" s="6">
        <v>1</v>
      </c>
      <c r="D4383" t="str">
        <f t="shared" si="68"/>
        <v>Air Defense College1</v>
      </c>
      <c r="E4383">
        <v>79552681</v>
      </c>
      <c r="F4383">
        <v>14817370</v>
      </c>
      <c r="G4383">
        <v>51678000</v>
      </c>
      <c r="H4383">
        <v>66495370</v>
      </c>
    </row>
    <row r="4384" spans="1:8" hidden="1" x14ac:dyDescent="0.3">
      <c r="A4384" s="6" t="s">
        <v>2017</v>
      </c>
      <c r="B4384" s="6" t="s">
        <v>5176</v>
      </c>
      <c r="D4384" t="str">
        <f t="shared" si="68"/>
        <v>HST Bridges-Sokhna &amp; Mahager</v>
      </c>
      <c r="E4384">
        <v>29623249.899999999</v>
      </c>
      <c r="F4384">
        <v>26774104.449999999</v>
      </c>
      <c r="G4384">
        <v>0</v>
      </c>
      <c r="H4384">
        <v>26774104.449999999</v>
      </c>
    </row>
    <row r="4385" spans="1:8" hidden="1" x14ac:dyDescent="0.3">
      <c r="A4385" s="6" t="s">
        <v>2232</v>
      </c>
      <c r="B4385" s="6" t="s">
        <v>5177</v>
      </c>
      <c r="C4385" s="6">
        <v>3</v>
      </c>
      <c r="D4385" t="str">
        <f t="shared" si="68"/>
        <v>Jawhara Palace Restoratio3</v>
      </c>
      <c r="E4385">
        <v>4244400</v>
      </c>
      <c r="F4385">
        <v>2850324</v>
      </c>
      <c r="G4385">
        <v>1061100</v>
      </c>
      <c r="H4385">
        <v>3911424</v>
      </c>
    </row>
    <row r="4386" spans="1:8" hidden="1" x14ac:dyDescent="0.3">
      <c r="A4386" s="6" t="s">
        <v>2017</v>
      </c>
      <c r="B4386" s="6" t="s">
        <v>5178</v>
      </c>
      <c r="D4386" t="str">
        <f t="shared" si="68"/>
        <v>HST Bridges-Sokhna &amp; Mahager</v>
      </c>
      <c r="E4386">
        <v>5454047.5199999996</v>
      </c>
      <c r="F4386">
        <v>4500020.22</v>
      </c>
      <c r="G4386">
        <v>0</v>
      </c>
      <c r="H4386">
        <v>4500020.22</v>
      </c>
    </row>
    <row r="4387" spans="1:8" hidden="1" x14ac:dyDescent="0.3">
      <c r="A4387" s="6" t="s">
        <v>3903</v>
      </c>
      <c r="B4387" s="6" t="s">
        <v>5179</v>
      </c>
      <c r="C4387" s="6">
        <v>2</v>
      </c>
      <c r="D4387" t="str">
        <f t="shared" si="68"/>
        <v>Roof-Playa Cluster A,B,C2</v>
      </c>
      <c r="E4387">
        <v>648565</v>
      </c>
      <c r="F4387">
        <v>508950.72</v>
      </c>
      <c r="G4387">
        <v>0</v>
      </c>
      <c r="H4387">
        <v>508950.72</v>
      </c>
    </row>
    <row r="4388" spans="1:8" hidden="1" x14ac:dyDescent="0.3">
      <c r="A4388" s="6" t="s">
        <v>5180</v>
      </c>
      <c r="B4388" s="6" t="s">
        <v>5181</v>
      </c>
      <c r="C4388" s="6">
        <v>1</v>
      </c>
      <c r="D4388" t="str">
        <f t="shared" si="68"/>
        <v>Jawhar Al-Lala Mosque1</v>
      </c>
      <c r="E4388">
        <v>8815759</v>
      </c>
      <c r="F4388">
        <v>1979890</v>
      </c>
      <c r="G4388">
        <v>4951647</v>
      </c>
      <c r="H4388">
        <v>6931537</v>
      </c>
    </row>
    <row r="4389" spans="1:8" hidden="1" x14ac:dyDescent="0.3">
      <c r="A4389" s="6" t="s">
        <v>2183</v>
      </c>
      <c r="B4389" s="6" t="s">
        <v>5182</v>
      </c>
      <c r="C4389" s="6">
        <v>6</v>
      </c>
      <c r="D4389" t="str">
        <f t="shared" si="68"/>
        <v>Sixty Iconic Tower6</v>
      </c>
      <c r="E4389">
        <v>1434485</v>
      </c>
      <c r="F4389">
        <v>1338415.8999999999</v>
      </c>
      <c r="G4389">
        <v>0</v>
      </c>
      <c r="H4389">
        <v>1338415.8999999999</v>
      </c>
    </row>
    <row r="4390" spans="1:8" hidden="1" x14ac:dyDescent="0.3">
      <c r="A4390" s="6" t="s">
        <v>378</v>
      </c>
      <c r="B4390" s="6" t="s">
        <v>5183</v>
      </c>
      <c r="C4390" s="6">
        <v>28</v>
      </c>
      <c r="D4390" t="str">
        <f t="shared" si="68"/>
        <v>ORA ZED-Ph 2-Pkgs A&amp;D28</v>
      </c>
      <c r="E4390">
        <v>2340664.7200000002</v>
      </c>
      <c r="F4390">
        <v>1922751.71</v>
      </c>
      <c r="G4390">
        <v>245769.8</v>
      </c>
      <c r="H4390">
        <v>2168521.5099999998</v>
      </c>
    </row>
    <row r="4391" spans="1:8" hidden="1" x14ac:dyDescent="0.3">
      <c r="A4391" s="6" t="s">
        <v>2354</v>
      </c>
      <c r="B4391" s="6" t="s">
        <v>5184</v>
      </c>
      <c r="C4391" s="6">
        <v>2</v>
      </c>
      <c r="D4391" t="str">
        <f t="shared" si="68"/>
        <v>Olympic MultiSport Hall2</v>
      </c>
      <c r="E4391">
        <v>9861.6</v>
      </c>
      <c r="F4391">
        <v>8298.5300000000007</v>
      </c>
      <c r="G4391">
        <v>0</v>
      </c>
      <c r="H4391">
        <v>8298.5300000000007</v>
      </c>
    </row>
    <row r="4392" spans="1:8" hidden="1" x14ac:dyDescent="0.3">
      <c r="A4392" s="6" t="s">
        <v>1630</v>
      </c>
      <c r="B4392" s="6" t="s">
        <v>5185</v>
      </c>
      <c r="C4392" s="6">
        <v>19</v>
      </c>
      <c r="D4392" t="str">
        <f t="shared" si="68"/>
        <v>Faculty of Medicine19</v>
      </c>
      <c r="E4392">
        <v>20526102.859999999</v>
      </c>
      <c r="F4392">
        <v>15315146</v>
      </c>
      <c r="G4392">
        <v>3078915.43</v>
      </c>
      <c r="H4392">
        <v>18394061.43</v>
      </c>
    </row>
    <row r="4393" spans="1:8" hidden="1" x14ac:dyDescent="0.3">
      <c r="A4393" s="6" t="s">
        <v>2318</v>
      </c>
      <c r="B4393" s="6" t="s">
        <v>5186</v>
      </c>
      <c r="C4393" s="6">
        <v>4</v>
      </c>
      <c r="D4393" t="str">
        <f t="shared" si="68"/>
        <v>Open Channal4</v>
      </c>
      <c r="E4393">
        <v>173568</v>
      </c>
      <c r="F4393">
        <v>149719.76</v>
      </c>
      <c r="G4393">
        <v>0</v>
      </c>
      <c r="H4393">
        <v>149719.76</v>
      </c>
    </row>
    <row r="4394" spans="1:8" hidden="1" x14ac:dyDescent="0.3">
      <c r="A4394" s="6" t="s">
        <v>2088</v>
      </c>
      <c r="B4394" s="6" t="s">
        <v>5187</v>
      </c>
      <c r="C4394" s="6">
        <v>15</v>
      </c>
      <c r="D4394" t="str">
        <f t="shared" si="68"/>
        <v>U4,U8 Seashell Playa15</v>
      </c>
      <c r="E4394">
        <v>319683.13</v>
      </c>
      <c r="F4394">
        <v>156078.35</v>
      </c>
      <c r="G4394">
        <v>0</v>
      </c>
      <c r="H4394">
        <v>156078.35</v>
      </c>
    </row>
    <row r="4395" spans="1:8" hidden="1" x14ac:dyDescent="0.3">
      <c r="A4395" s="6" t="s">
        <v>2212</v>
      </c>
      <c r="B4395" s="6" t="s">
        <v>5188</v>
      </c>
      <c r="C4395" s="6">
        <v>5</v>
      </c>
      <c r="D4395" t="str">
        <f t="shared" si="68"/>
        <v>ora zed orascom5</v>
      </c>
      <c r="E4395">
        <v>1021612.84</v>
      </c>
      <c r="F4395">
        <v>734012.42999999993</v>
      </c>
      <c r="G4395">
        <v>0</v>
      </c>
      <c r="H4395">
        <v>734012.43</v>
      </c>
    </row>
    <row r="4396" spans="1:8" hidden="1" x14ac:dyDescent="0.3">
      <c r="A4396" s="6" t="s">
        <v>367</v>
      </c>
      <c r="B4396" s="6" t="s">
        <v>5189</v>
      </c>
      <c r="C4396" s="6">
        <v>26</v>
      </c>
      <c r="D4396" t="str">
        <f t="shared" si="68"/>
        <v>New Giza Teaching Hospital26</v>
      </c>
      <c r="E4396">
        <v>68532450.219999999</v>
      </c>
      <c r="F4396">
        <v>16494091.450999999</v>
      </c>
      <c r="G4396">
        <v>15936037.379999999</v>
      </c>
      <c r="H4396">
        <v>47830128.831</v>
      </c>
    </row>
    <row r="4397" spans="1:8" hidden="1" x14ac:dyDescent="0.3">
      <c r="A4397" s="6" t="s">
        <v>358</v>
      </c>
      <c r="B4397" s="6" t="s">
        <v>5190</v>
      </c>
      <c r="C4397" s="6">
        <v>6</v>
      </c>
      <c r="D4397" t="str">
        <f t="shared" si="68"/>
        <v>EGAT Mechanical Installations6</v>
      </c>
      <c r="E4397">
        <v>13673922.93</v>
      </c>
      <c r="F4397">
        <v>10390813.899799999</v>
      </c>
      <c r="G4397">
        <v>3418480.8624999998</v>
      </c>
      <c r="H4397">
        <v>13809294.7623</v>
      </c>
    </row>
    <row r="4398" spans="1:8" hidden="1" x14ac:dyDescent="0.3">
      <c r="A4398" s="6" t="s">
        <v>89</v>
      </c>
      <c r="B4398" s="6" t="s">
        <v>5191</v>
      </c>
      <c r="D4398" t="str">
        <f t="shared" si="68"/>
        <v>Sokhna Port Expansion</v>
      </c>
      <c r="E4398">
        <v>50432113</v>
      </c>
      <c r="F4398">
        <v>39132293.619999997</v>
      </c>
      <c r="G4398">
        <v>0</v>
      </c>
      <c r="H4398">
        <v>44780293.619999997</v>
      </c>
    </row>
    <row r="4399" spans="1:8" hidden="1" x14ac:dyDescent="0.3">
      <c r="A4399" s="6" t="s">
        <v>2256</v>
      </c>
      <c r="B4399" s="6" t="s">
        <v>5192</v>
      </c>
      <c r="C4399" s="6">
        <v>17</v>
      </c>
      <c r="D4399" t="str">
        <f t="shared" si="68"/>
        <v>U7-SEASHELL17</v>
      </c>
      <c r="E4399">
        <v>96073.600000000006</v>
      </c>
      <c r="F4399">
        <v>78411.520000000004</v>
      </c>
      <c r="G4399">
        <v>0</v>
      </c>
      <c r="H4399">
        <v>78411.520000000004</v>
      </c>
    </row>
    <row r="4400" spans="1:8" hidden="1" x14ac:dyDescent="0.3">
      <c r="A4400" s="6" t="s">
        <v>401</v>
      </c>
      <c r="B4400" s="6" t="s">
        <v>5193</v>
      </c>
      <c r="C4400" s="6">
        <v>24</v>
      </c>
      <c r="D4400" t="str">
        <f t="shared" si="68"/>
        <v>Port Said Port Silos24</v>
      </c>
      <c r="E4400">
        <v>4764115.24</v>
      </c>
      <c r="F4400">
        <v>3891455.9996000002</v>
      </c>
      <c r="G4400">
        <v>476411.52</v>
      </c>
      <c r="H4400">
        <v>4367867.5196000002</v>
      </c>
    </row>
    <row r="4401" spans="1:8" hidden="1" x14ac:dyDescent="0.3">
      <c r="A4401" s="6" t="s">
        <v>1809</v>
      </c>
      <c r="B4401" s="6" t="s">
        <v>5194</v>
      </c>
      <c r="C4401" s="6">
        <v>6</v>
      </c>
      <c r="D4401" t="str">
        <f t="shared" si="68"/>
        <v>Port Said Grain Storage6</v>
      </c>
      <c r="E4401">
        <v>150400</v>
      </c>
      <c r="F4401">
        <v>166267.20000000001</v>
      </c>
      <c r="G4401">
        <v>0</v>
      </c>
      <c r="H4401">
        <v>166267.20000000001</v>
      </c>
    </row>
    <row r="4402" spans="1:8" hidden="1" x14ac:dyDescent="0.3">
      <c r="A4402" s="6" t="s">
        <v>73</v>
      </c>
      <c r="B4402" s="6" t="s">
        <v>5195</v>
      </c>
      <c r="C4402" s="6">
        <v>24</v>
      </c>
      <c r="D4402" t="str">
        <f t="shared" si="68"/>
        <v>MDF Factory24</v>
      </c>
      <c r="E4402">
        <v>342224.81</v>
      </c>
      <c r="F4402">
        <v>345289.58</v>
      </c>
      <c r="G4402">
        <v>0</v>
      </c>
      <c r="H4402">
        <v>345289.58</v>
      </c>
    </row>
    <row r="4403" spans="1:8" hidden="1" x14ac:dyDescent="0.3">
      <c r="A4403" s="6" t="s">
        <v>375</v>
      </c>
      <c r="B4403" s="6" t="s">
        <v>5196</v>
      </c>
      <c r="C4403" s="6">
        <v>16</v>
      </c>
      <c r="D4403" t="str">
        <f t="shared" si="68"/>
        <v>Ora Zed Landscape Ph116</v>
      </c>
      <c r="E4403">
        <v>1773393.33</v>
      </c>
      <c r="F4403">
        <v>1521916.4665000001</v>
      </c>
      <c r="G4403">
        <v>186206.3</v>
      </c>
      <c r="H4403">
        <v>1708122.7664999999</v>
      </c>
    </row>
    <row r="4404" spans="1:8" hidden="1" x14ac:dyDescent="0.3">
      <c r="A4404" s="6" t="s">
        <v>2088</v>
      </c>
      <c r="B4404" s="6" t="s">
        <v>5197</v>
      </c>
      <c r="C4404" s="6">
        <v>16</v>
      </c>
      <c r="D4404" t="str">
        <f t="shared" si="68"/>
        <v>U4,U8 Seashell Playa16</v>
      </c>
      <c r="E4404">
        <v>274667.40000000002</v>
      </c>
      <c r="F4404">
        <v>237202.77</v>
      </c>
      <c r="G4404">
        <v>0</v>
      </c>
      <c r="H4404">
        <v>237202.77</v>
      </c>
    </row>
    <row r="4405" spans="1:8" hidden="1" x14ac:dyDescent="0.3">
      <c r="A4405" s="6" t="s">
        <v>1841</v>
      </c>
      <c r="B4405" s="6" t="s">
        <v>5198</v>
      </c>
      <c r="C4405" s="6">
        <v>15</v>
      </c>
      <c r="D4405" t="str">
        <f t="shared" si="68"/>
        <v>Egyptian Exchange building15</v>
      </c>
      <c r="E4405">
        <v>618281.6</v>
      </c>
      <c r="F4405">
        <v>547488.35</v>
      </c>
      <c r="G4405">
        <v>0</v>
      </c>
      <c r="H4405">
        <v>547488.35</v>
      </c>
    </row>
    <row r="4406" spans="1:8" hidden="1" x14ac:dyDescent="0.3">
      <c r="A4406" s="6" t="s">
        <v>2244</v>
      </c>
      <c r="B4406" s="6" t="s">
        <v>5199</v>
      </c>
      <c r="C4406" s="6">
        <v>15</v>
      </c>
      <c r="D4406" t="str">
        <f t="shared" si="68"/>
        <v>EGAT Injection15</v>
      </c>
      <c r="E4406">
        <v>270868.46000000002</v>
      </c>
      <c r="F4406">
        <v>232432.22999999998</v>
      </c>
      <c r="G4406">
        <v>0</v>
      </c>
      <c r="H4406">
        <v>232432.23</v>
      </c>
    </row>
    <row r="4407" spans="1:8" hidden="1" x14ac:dyDescent="0.3">
      <c r="A4407" s="6" t="s">
        <v>2268</v>
      </c>
      <c r="B4407" s="6" t="s">
        <v>5200</v>
      </c>
      <c r="C4407" s="6">
        <v>10</v>
      </c>
      <c r="D4407" t="str">
        <f t="shared" si="68"/>
        <v>EIPICO C002-2310</v>
      </c>
      <c r="E4407">
        <v>88548.10000000002</v>
      </c>
      <c r="F4407">
        <v>87118.11</v>
      </c>
      <c r="G4407">
        <v>0</v>
      </c>
      <c r="H4407">
        <v>87118.11</v>
      </c>
    </row>
    <row r="4408" spans="1:8" hidden="1" x14ac:dyDescent="0.3">
      <c r="A4408" s="6" t="s">
        <v>2232</v>
      </c>
      <c r="B4408" s="6" t="s">
        <v>5201</v>
      </c>
      <c r="C4408" s="6">
        <v>4</v>
      </c>
      <c r="D4408" t="str">
        <f t="shared" si="68"/>
        <v>Jawhara Palace Restoratio4</v>
      </c>
      <c r="E4408">
        <v>1280722.1499999999</v>
      </c>
      <c r="F4408">
        <v>859800</v>
      </c>
      <c r="G4408">
        <v>320180.53999999998</v>
      </c>
      <c r="H4408">
        <v>1179980.54</v>
      </c>
    </row>
    <row r="4409" spans="1:8" hidden="1" x14ac:dyDescent="0.3">
      <c r="A4409" s="6" t="s">
        <v>1916</v>
      </c>
      <c r="B4409" s="6" t="s">
        <v>5202</v>
      </c>
      <c r="D4409" t="str">
        <f t="shared" si="68"/>
        <v>Abou Ghaleb Bridge</v>
      </c>
      <c r="E4409">
        <v>9228962.7100000009</v>
      </c>
      <c r="F4409">
        <v>8914781.1799999997</v>
      </c>
      <c r="G4409">
        <v>0</v>
      </c>
      <c r="H4409">
        <v>8914781.1799999997</v>
      </c>
    </row>
    <row r="4410" spans="1:8" hidden="1" x14ac:dyDescent="0.3">
      <c r="A4410" s="6" t="s">
        <v>1916</v>
      </c>
      <c r="B4410" s="6" t="s">
        <v>5203</v>
      </c>
      <c r="C4410" s="6">
        <v>19</v>
      </c>
      <c r="D4410" t="str">
        <f t="shared" si="68"/>
        <v>Abou Ghaleb Bridge19</v>
      </c>
      <c r="E4410">
        <v>8316366.29</v>
      </c>
      <c r="F4410">
        <v>7383581.7645000005</v>
      </c>
      <c r="G4410">
        <v>0</v>
      </c>
      <c r="H4410">
        <v>7383581.7644999996</v>
      </c>
    </row>
    <row r="4411" spans="1:8" hidden="1" x14ac:dyDescent="0.3">
      <c r="A4411" s="6" t="s">
        <v>425</v>
      </c>
      <c r="B4411" s="6" t="s">
        <v>5204</v>
      </c>
      <c r="C4411" s="6">
        <v>1</v>
      </c>
      <c r="D4411" t="str">
        <f t="shared" si="68"/>
        <v>Olympic Multi – Sports Hall1</v>
      </c>
      <c r="E4411">
        <v>5172988</v>
      </c>
      <c r="F4411">
        <v>4565825</v>
      </c>
      <c r="G4411">
        <v>0</v>
      </c>
      <c r="H4411">
        <v>4565825</v>
      </c>
    </row>
    <row r="4412" spans="1:8" hidden="1" x14ac:dyDescent="0.3">
      <c r="A4412" s="6" t="s">
        <v>1991</v>
      </c>
      <c r="B4412" s="6" t="s">
        <v>5205</v>
      </c>
      <c r="C4412" s="6">
        <v>7</v>
      </c>
      <c r="D4412" t="str">
        <f t="shared" si="68"/>
        <v>SSC Suez Steel Company Project7</v>
      </c>
      <c r="E4412">
        <v>1924769.3</v>
      </c>
      <c r="F4412">
        <v>1886891.0619999999</v>
      </c>
      <c r="G4412">
        <v>249602.86</v>
      </c>
      <c r="H4412">
        <v>2136493.9219999998</v>
      </c>
    </row>
    <row r="4413" spans="1:8" hidden="1" x14ac:dyDescent="0.3">
      <c r="A4413" s="6" t="s">
        <v>378</v>
      </c>
      <c r="B4413" s="6" t="s">
        <v>5206</v>
      </c>
      <c r="C4413" s="6">
        <v>32</v>
      </c>
      <c r="D4413" t="str">
        <f t="shared" si="68"/>
        <v>ORA ZED-Ph 2-Pkgs A&amp;D32</v>
      </c>
      <c r="E4413">
        <v>2766735.75</v>
      </c>
      <c r="F4413">
        <v>2836390.6675</v>
      </c>
      <c r="G4413">
        <v>290507.25</v>
      </c>
      <c r="H4413">
        <v>3126897.9175</v>
      </c>
    </row>
    <row r="4414" spans="1:8" hidden="1" x14ac:dyDescent="0.3">
      <c r="A4414" s="6" t="s">
        <v>1991</v>
      </c>
      <c r="B4414" s="6" t="s">
        <v>5207</v>
      </c>
      <c r="C4414" s="6">
        <v>1</v>
      </c>
      <c r="D4414" t="str">
        <f t="shared" si="68"/>
        <v>SSC Suez Steel Company Project1</v>
      </c>
      <c r="E4414">
        <v>18867171.149999999</v>
      </c>
      <c r="F4414">
        <v>18678499.436000001</v>
      </c>
      <c r="G4414">
        <v>0</v>
      </c>
      <c r="H4414">
        <v>18678499.436000001</v>
      </c>
    </row>
    <row r="4415" spans="1:8" hidden="1" x14ac:dyDescent="0.3">
      <c r="A4415" s="6" t="s">
        <v>363</v>
      </c>
      <c r="B4415" s="6" t="s">
        <v>5208</v>
      </c>
      <c r="C4415" s="6">
        <v>27</v>
      </c>
      <c r="D4415" t="str">
        <f t="shared" si="68"/>
        <v>Mivida BP#18927</v>
      </c>
      <c r="E4415">
        <v>14919836.119999999</v>
      </c>
      <c r="F4415">
        <v>4389859.0360000003</v>
      </c>
      <c r="G4415">
        <v>7016517.4900000002</v>
      </c>
      <c r="H4415">
        <v>11406376.526000001</v>
      </c>
    </row>
    <row r="4416" spans="1:8" hidden="1" x14ac:dyDescent="0.3">
      <c r="A4416" s="6" t="s">
        <v>401</v>
      </c>
      <c r="B4416" s="6" t="s">
        <v>5209</v>
      </c>
      <c r="C4416" s="6">
        <v>30</v>
      </c>
      <c r="D4416" t="str">
        <f t="shared" si="68"/>
        <v>Port Said Port Silos30</v>
      </c>
      <c r="E4416">
        <v>3191368.24</v>
      </c>
      <c r="F4416">
        <v>100639.5696</v>
      </c>
      <c r="G4416">
        <v>319136.82</v>
      </c>
      <c r="H4416">
        <v>419776.38960000005</v>
      </c>
    </row>
    <row r="4417" spans="1:8" hidden="1" x14ac:dyDescent="0.3">
      <c r="A4417" s="6" t="s">
        <v>5210</v>
      </c>
      <c r="B4417" s="6" t="s">
        <v>5211</v>
      </c>
      <c r="C4417" s="6">
        <v>1</v>
      </c>
      <c r="D4417" t="str">
        <f t="shared" si="68"/>
        <v>UGC Factory1</v>
      </c>
      <c r="E4417">
        <v>2989546</v>
      </c>
      <c r="F4417">
        <v>2810173.24</v>
      </c>
      <c r="G4417">
        <v>0</v>
      </c>
      <c r="H4417">
        <v>2810173.24</v>
      </c>
    </row>
    <row r="4418" spans="1:8" hidden="1" x14ac:dyDescent="0.3">
      <c r="A4418" s="6" t="s">
        <v>2268</v>
      </c>
      <c r="B4418" s="6" t="s">
        <v>5212</v>
      </c>
      <c r="C4418" s="6">
        <v>8</v>
      </c>
      <c r="D4418" t="str">
        <f t="shared" si="68"/>
        <v>EIPICO C002-238</v>
      </c>
      <c r="E4418">
        <v>72216.7</v>
      </c>
      <c r="F4418">
        <v>61969.13</v>
      </c>
      <c r="G4418">
        <v>0</v>
      </c>
      <c r="H4418">
        <v>61969.13</v>
      </c>
    </row>
    <row r="4419" spans="1:8" hidden="1" x14ac:dyDescent="0.3">
      <c r="A4419" s="6" t="s">
        <v>2268</v>
      </c>
      <c r="B4419" s="6" t="s">
        <v>5213</v>
      </c>
      <c r="C4419" s="6">
        <v>6</v>
      </c>
      <c r="D4419" t="str">
        <f t="shared" ref="D4419:D4482" si="69">A4419&amp;C4419</f>
        <v>EIPICO C002-236</v>
      </c>
      <c r="E4419">
        <v>187923.20000000004</v>
      </c>
      <c r="F4419">
        <v>136256.9</v>
      </c>
      <c r="G4419">
        <v>0</v>
      </c>
      <c r="H4419">
        <v>136256.9</v>
      </c>
    </row>
    <row r="4420" spans="1:8" hidden="1" x14ac:dyDescent="0.3">
      <c r="A4420" s="6" t="s">
        <v>2212</v>
      </c>
      <c r="B4420" s="6" t="s">
        <v>5214</v>
      </c>
      <c r="C4420" s="6">
        <v>6</v>
      </c>
      <c r="D4420" t="str">
        <f t="shared" si="69"/>
        <v>ora zed orascom6</v>
      </c>
      <c r="E4420">
        <v>471168.59</v>
      </c>
      <c r="F4420">
        <v>430765.86</v>
      </c>
      <c r="G4420">
        <v>0</v>
      </c>
      <c r="H4420">
        <v>430765.86000000004</v>
      </c>
    </row>
    <row r="4421" spans="1:8" hidden="1" x14ac:dyDescent="0.3">
      <c r="A4421" s="6" t="s">
        <v>5215</v>
      </c>
      <c r="B4421" s="6" t="s">
        <v>5216</v>
      </c>
      <c r="C4421" s="6">
        <v>2</v>
      </c>
      <c r="D4421" t="str">
        <f t="shared" si="69"/>
        <v>EDNC Retail - SEOUDI MODI2</v>
      </c>
      <c r="E4421">
        <v>1783835.43</v>
      </c>
      <c r="F4421">
        <v>951910.44</v>
      </c>
      <c r="G4421">
        <v>900626.7</v>
      </c>
      <c r="H4421">
        <v>1852537.14</v>
      </c>
    </row>
    <row r="4422" spans="1:8" hidden="1" x14ac:dyDescent="0.3">
      <c r="A4422" s="6" t="s">
        <v>2285</v>
      </c>
      <c r="B4422" s="6" t="s">
        <v>5217</v>
      </c>
      <c r="C4422" s="6">
        <v>9</v>
      </c>
      <c r="D4422" t="str">
        <f t="shared" si="69"/>
        <v>R05 (New)9</v>
      </c>
      <c r="E4422">
        <v>14256</v>
      </c>
      <c r="F4422">
        <v>10660.52</v>
      </c>
      <c r="G4422">
        <v>0</v>
      </c>
      <c r="H4422">
        <v>10660.52</v>
      </c>
    </row>
    <row r="4423" spans="1:8" hidden="1" x14ac:dyDescent="0.3">
      <c r="A4423" s="6" t="s">
        <v>2354</v>
      </c>
      <c r="B4423" s="6" t="s">
        <v>5218</v>
      </c>
      <c r="C4423" s="6">
        <v>6</v>
      </c>
      <c r="D4423" t="str">
        <f t="shared" si="69"/>
        <v>Olympic MultiSport Hall6</v>
      </c>
      <c r="E4423">
        <v>25956</v>
      </c>
      <c r="F4423">
        <v>21841.98</v>
      </c>
      <c r="G4423">
        <v>0</v>
      </c>
      <c r="H4423">
        <v>21841.98</v>
      </c>
    </row>
    <row r="4424" spans="1:8" hidden="1" x14ac:dyDescent="0.3">
      <c r="A4424" s="6" t="s">
        <v>2292</v>
      </c>
      <c r="B4424" s="6" t="s">
        <v>5219</v>
      </c>
      <c r="C4424" s="6">
        <v>3</v>
      </c>
      <c r="D4424" t="str">
        <f t="shared" si="69"/>
        <v>RADAMIS CITY3</v>
      </c>
      <c r="E4424">
        <v>328264.64</v>
      </c>
      <c r="F4424">
        <v>290680.84999999998</v>
      </c>
      <c r="G4424">
        <v>0</v>
      </c>
      <c r="H4424">
        <v>290680.84999999998</v>
      </c>
    </row>
    <row r="4425" spans="1:8" hidden="1" x14ac:dyDescent="0.3">
      <c r="A4425" s="6" t="s">
        <v>2185</v>
      </c>
      <c r="B4425" s="6" t="s">
        <v>5220</v>
      </c>
      <c r="C4425" s="6">
        <v>11</v>
      </c>
      <c r="D4425" t="str">
        <f t="shared" si="69"/>
        <v>Al-Parco11</v>
      </c>
      <c r="E4425">
        <v>2482854.5</v>
      </c>
      <c r="F4425">
        <v>506062.79</v>
      </c>
      <c r="G4425">
        <v>0</v>
      </c>
      <c r="H4425">
        <v>506062.79</v>
      </c>
    </row>
    <row r="4426" spans="1:8" hidden="1" x14ac:dyDescent="0.3">
      <c r="A4426" s="6" t="s">
        <v>2601</v>
      </c>
      <c r="B4426" s="6" t="s">
        <v>5221</v>
      </c>
      <c r="D4426" t="str">
        <f t="shared" si="69"/>
        <v>Egyptian Exchange Building</v>
      </c>
      <c r="E4426">
        <v>1958660</v>
      </c>
      <c r="F4426">
        <v>1696720</v>
      </c>
      <c r="G4426">
        <v>0</v>
      </c>
      <c r="H4426">
        <v>1696720</v>
      </c>
    </row>
    <row r="4427" spans="1:8" hidden="1" x14ac:dyDescent="0.3">
      <c r="A4427" s="6" t="s">
        <v>371</v>
      </c>
      <c r="B4427" s="6" t="s">
        <v>5222</v>
      </c>
      <c r="C4427" s="6">
        <v>43</v>
      </c>
      <c r="D4427" t="str">
        <f t="shared" si="69"/>
        <v>ORA ZED - Ph 01B - Pkgs A&amp;D43</v>
      </c>
      <c r="E4427">
        <v>11538786.67</v>
      </c>
      <c r="F4427">
        <v>10554454.536800001</v>
      </c>
      <c r="G4427">
        <v>0</v>
      </c>
      <c r="H4427">
        <v>10554454.536800001</v>
      </c>
    </row>
    <row r="4428" spans="1:8" hidden="1" x14ac:dyDescent="0.3">
      <c r="A4428" s="6" t="s">
        <v>2292</v>
      </c>
      <c r="B4428" s="6" t="s">
        <v>5223</v>
      </c>
      <c r="C4428" s="6">
        <v>9</v>
      </c>
      <c r="D4428" t="str">
        <f t="shared" si="69"/>
        <v>RADAMIS CITY9</v>
      </c>
      <c r="E4428">
        <v>111692.66</v>
      </c>
      <c r="F4428">
        <v>98903.2</v>
      </c>
      <c r="G4428">
        <v>0</v>
      </c>
      <c r="H4428">
        <v>98903.2</v>
      </c>
    </row>
    <row r="4429" spans="1:8" hidden="1" x14ac:dyDescent="0.3">
      <c r="A4429" s="6" t="s">
        <v>2268</v>
      </c>
      <c r="B4429" s="6" t="s">
        <v>5224</v>
      </c>
      <c r="C4429" s="6">
        <v>13</v>
      </c>
      <c r="D4429" t="str">
        <f t="shared" si="69"/>
        <v>EIPICO C002-2313</v>
      </c>
      <c r="E4429">
        <v>76962.2</v>
      </c>
      <c r="F4429">
        <v>66041.26999999999</v>
      </c>
      <c r="G4429">
        <v>0</v>
      </c>
      <c r="H4429">
        <v>66041.27</v>
      </c>
    </row>
    <row r="4430" spans="1:8" hidden="1" x14ac:dyDescent="0.3">
      <c r="A4430" s="6" t="s">
        <v>1841</v>
      </c>
      <c r="B4430" s="6" t="s">
        <v>5225</v>
      </c>
      <c r="C4430" s="6">
        <v>17</v>
      </c>
      <c r="D4430" t="str">
        <f t="shared" si="69"/>
        <v>Egyptian Exchange building17</v>
      </c>
      <c r="E4430">
        <v>198913.68</v>
      </c>
      <c r="F4430">
        <v>176138.07</v>
      </c>
      <c r="G4430">
        <v>0</v>
      </c>
      <c r="H4430">
        <v>176138.07</v>
      </c>
    </row>
    <row r="4431" spans="1:8" hidden="1" x14ac:dyDescent="0.3">
      <c r="A4431" s="6" t="s">
        <v>2244</v>
      </c>
      <c r="B4431" s="6" t="s">
        <v>5226</v>
      </c>
      <c r="C4431" s="6">
        <v>16</v>
      </c>
      <c r="D4431" t="str">
        <f t="shared" si="69"/>
        <v>EGAT Injection16</v>
      </c>
      <c r="E4431">
        <v>1453896.97</v>
      </c>
      <c r="F4431">
        <v>1247588.98</v>
      </c>
      <c r="G4431">
        <v>0</v>
      </c>
      <c r="H4431">
        <v>1247588.98</v>
      </c>
    </row>
    <row r="4432" spans="1:8" hidden="1" x14ac:dyDescent="0.3">
      <c r="A4432" s="6" t="s">
        <v>2096</v>
      </c>
      <c r="B4432" s="6" t="s">
        <v>5227</v>
      </c>
      <c r="C4432" s="6">
        <v>18</v>
      </c>
      <c r="D4432" t="str">
        <f t="shared" si="69"/>
        <v>Katameya Creeks - RME18</v>
      </c>
      <c r="E4432">
        <v>260398.20000000004</v>
      </c>
      <c r="F4432">
        <v>229632.61</v>
      </c>
      <c r="G4432">
        <v>0</v>
      </c>
      <c r="H4432">
        <v>229632.61</v>
      </c>
    </row>
    <row r="4433" spans="1:8" hidden="1" x14ac:dyDescent="0.3">
      <c r="A4433" s="6" t="s">
        <v>2387</v>
      </c>
      <c r="B4433" s="6" t="s">
        <v>5228</v>
      </c>
      <c r="C4433" s="6">
        <v>2</v>
      </c>
      <c r="D4433" t="str">
        <f t="shared" si="69"/>
        <v>Open Channel 22</v>
      </c>
      <c r="E4433">
        <v>2440060</v>
      </c>
      <c r="F4433">
        <v>2086495.82</v>
      </c>
      <c r="G4433">
        <v>0</v>
      </c>
      <c r="H4433">
        <v>2086495.82</v>
      </c>
    </row>
    <row r="4434" spans="1:8" hidden="1" x14ac:dyDescent="0.3">
      <c r="A4434" s="6" t="s">
        <v>1916</v>
      </c>
      <c r="B4434" s="6" t="s">
        <v>5229</v>
      </c>
      <c r="C4434" s="6">
        <v>24</v>
      </c>
      <c r="D4434" t="str">
        <f t="shared" si="69"/>
        <v>Abou Ghaleb Bridge24</v>
      </c>
      <c r="E4434">
        <v>954963.05</v>
      </c>
      <c r="F4434">
        <v>851501.28</v>
      </c>
      <c r="G4434">
        <v>0</v>
      </c>
      <c r="H4434">
        <v>851501.28</v>
      </c>
    </row>
    <row r="4435" spans="1:8" hidden="1" x14ac:dyDescent="0.3">
      <c r="A4435" s="6" t="s">
        <v>412</v>
      </c>
      <c r="B4435" s="6" t="s">
        <v>5230</v>
      </c>
      <c r="D4435" t="str">
        <f t="shared" si="69"/>
        <v>RING ROAD MARYOTIA EXPANSION</v>
      </c>
      <c r="E4435">
        <v>1247276.95</v>
      </c>
      <c r="F4435">
        <v>1170796.25</v>
      </c>
      <c r="G4435">
        <v>0</v>
      </c>
      <c r="H4435">
        <v>1170796.25</v>
      </c>
    </row>
    <row r="4436" spans="1:8" hidden="1" x14ac:dyDescent="0.3">
      <c r="A4436" s="6" t="s">
        <v>305</v>
      </c>
      <c r="B4436" s="6" t="s">
        <v>5231</v>
      </c>
      <c r="C4436" s="6">
        <v>6</v>
      </c>
      <c r="D4436" t="str">
        <f t="shared" si="69"/>
        <v>Creeks URBN-K6</v>
      </c>
      <c r="E4436">
        <v>21266246.93</v>
      </c>
      <c r="F4436">
        <v>19608846.9472</v>
      </c>
      <c r="G4436">
        <v>1672033.24</v>
      </c>
      <c r="H4436">
        <v>21280880.187199999</v>
      </c>
    </row>
    <row r="4437" spans="1:8" hidden="1" x14ac:dyDescent="0.3">
      <c r="A4437" s="6" t="s">
        <v>2324</v>
      </c>
      <c r="B4437" s="6" t="s">
        <v>5232</v>
      </c>
      <c r="C4437" s="6">
        <v>11</v>
      </c>
      <c r="D4437" t="str">
        <f t="shared" si="69"/>
        <v>Koumassi Flyover11</v>
      </c>
      <c r="E4437">
        <v>630376785.33000004</v>
      </c>
      <c r="F4437">
        <v>567339106.79999995</v>
      </c>
      <c r="G4437">
        <v>0</v>
      </c>
      <c r="H4437">
        <v>567339106.79999995</v>
      </c>
    </row>
    <row r="4438" spans="1:8" hidden="1" x14ac:dyDescent="0.3">
      <c r="A4438" s="6" t="s">
        <v>2157</v>
      </c>
      <c r="B4438" s="6" t="s">
        <v>5233</v>
      </c>
      <c r="C4438" s="6">
        <v>7</v>
      </c>
      <c r="D4438" t="str">
        <f t="shared" si="69"/>
        <v>Seashell Playa 5 Villas7</v>
      </c>
      <c r="E4438">
        <v>79103.100000000006</v>
      </c>
      <c r="F4438">
        <v>72268.59</v>
      </c>
      <c r="G4438">
        <v>0</v>
      </c>
      <c r="H4438">
        <v>72268.59</v>
      </c>
    </row>
    <row r="4439" spans="1:8" hidden="1" x14ac:dyDescent="0.3">
      <c r="A4439" s="6" t="s">
        <v>1714</v>
      </c>
      <c r="B4439" s="6" t="s">
        <v>5234</v>
      </c>
      <c r="C4439" s="6">
        <v>6</v>
      </c>
      <c r="D4439" t="str">
        <f t="shared" si="69"/>
        <v>ElMoneeb 26</v>
      </c>
      <c r="E4439">
        <v>759410</v>
      </c>
      <c r="F4439">
        <v>568314.32000000007</v>
      </c>
      <c r="G4439">
        <v>0</v>
      </c>
      <c r="H4439">
        <v>568314.31999999995</v>
      </c>
    </row>
    <row r="4440" spans="1:8" hidden="1" x14ac:dyDescent="0.3">
      <c r="A4440" s="6" t="s">
        <v>320</v>
      </c>
      <c r="B4440" s="6" t="s">
        <v>5235</v>
      </c>
      <c r="C4440" s="6">
        <v>20</v>
      </c>
      <c r="D4440" t="str">
        <f t="shared" si="69"/>
        <v>EPICO 3 Facility20</v>
      </c>
      <c r="E4440">
        <v>71749002.230000004</v>
      </c>
      <c r="F4440">
        <v>62225320.009999998</v>
      </c>
      <c r="G4440">
        <v>0</v>
      </c>
      <c r="H4440">
        <v>62225320.009999998</v>
      </c>
    </row>
    <row r="4441" spans="1:8" hidden="1" x14ac:dyDescent="0.3">
      <c r="A4441" s="6" t="s">
        <v>1499</v>
      </c>
      <c r="B4441" s="6" t="s">
        <v>5236</v>
      </c>
      <c r="C4441" s="6">
        <v>9</v>
      </c>
      <c r="D4441" t="str">
        <f t="shared" si="69"/>
        <v>Coastal road Bridge Extension9</v>
      </c>
      <c r="E4441">
        <v>1242615.5</v>
      </c>
      <c r="F4441">
        <v>1179338.7999999998</v>
      </c>
      <c r="G4441">
        <v>0</v>
      </c>
      <c r="H4441">
        <v>1179338.8</v>
      </c>
    </row>
    <row r="4442" spans="1:8" hidden="1" x14ac:dyDescent="0.3">
      <c r="A4442" s="6" t="s">
        <v>1752</v>
      </c>
      <c r="B4442" s="6" t="s">
        <v>5237</v>
      </c>
      <c r="C4442" s="6">
        <v>2</v>
      </c>
      <c r="D4442" t="str">
        <f t="shared" si="69"/>
        <v>Ahl Misr P3 – Zamalek Sector2</v>
      </c>
      <c r="E4442">
        <v>511560</v>
      </c>
      <c r="F4442">
        <v>491934.3</v>
      </c>
      <c r="G4442">
        <v>0</v>
      </c>
      <c r="H4442">
        <v>491934.3</v>
      </c>
    </row>
    <row r="4443" spans="1:8" hidden="1" x14ac:dyDescent="0.3">
      <c r="A4443" s="6" t="s">
        <v>2013</v>
      </c>
      <c r="B4443" s="6" t="s">
        <v>5238</v>
      </c>
      <c r="C4443" s="6">
        <v>2</v>
      </c>
      <c r="D4443" t="str">
        <f t="shared" si="69"/>
        <v>Railway Bridge - El Hammam2</v>
      </c>
      <c r="E4443">
        <v>710698.02</v>
      </c>
      <c r="F4443">
        <v>668889.36</v>
      </c>
      <c r="G4443">
        <v>0</v>
      </c>
      <c r="H4443">
        <v>668889.36</v>
      </c>
    </row>
    <row r="4444" spans="1:8" hidden="1" x14ac:dyDescent="0.3">
      <c r="A4444" s="6" t="s">
        <v>73</v>
      </c>
      <c r="B4444" s="6" t="s">
        <v>5239</v>
      </c>
      <c r="C4444" s="6">
        <v>20</v>
      </c>
      <c r="D4444" t="str">
        <f t="shared" si="69"/>
        <v>MDF Factory20</v>
      </c>
      <c r="E4444">
        <v>1480493.38</v>
      </c>
      <c r="F4444">
        <v>1495298.3132</v>
      </c>
      <c r="G4444">
        <v>0</v>
      </c>
      <c r="H4444">
        <v>1495298.3132</v>
      </c>
    </row>
    <row r="4445" spans="1:8" hidden="1" x14ac:dyDescent="0.3">
      <c r="A4445" s="6" t="s">
        <v>5240</v>
      </c>
      <c r="B4445" s="6" t="s">
        <v>5241</v>
      </c>
      <c r="C4445" s="6">
        <v>2</v>
      </c>
      <c r="D4445" t="str">
        <f t="shared" si="69"/>
        <v>Qasr Rashwan Lot A2</v>
      </c>
      <c r="E4445">
        <v>18076035.379999999</v>
      </c>
      <c r="F4445">
        <v>22109153.079999998</v>
      </c>
      <c r="G4445">
        <v>5979189.1600000001</v>
      </c>
      <c r="H4445">
        <v>28088342.239999998</v>
      </c>
    </row>
    <row r="4446" spans="1:8" hidden="1" x14ac:dyDescent="0.3">
      <c r="A4446" s="6" t="s">
        <v>1589</v>
      </c>
      <c r="B4446" s="6" t="s">
        <v>5242</v>
      </c>
      <c r="C4446" s="6">
        <v>12</v>
      </c>
      <c r="D4446" t="str">
        <f t="shared" si="69"/>
        <v>Cairo Monorail - 6th October12</v>
      </c>
      <c r="E4446">
        <v>412800</v>
      </c>
      <c r="F4446">
        <v>408672</v>
      </c>
      <c r="G4446">
        <v>0</v>
      </c>
      <c r="H4446">
        <v>408672</v>
      </c>
    </row>
    <row r="4447" spans="1:8" hidden="1" x14ac:dyDescent="0.3">
      <c r="A4447" s="6" t="s">
        <v>5243</v>
      </c>
      <c r="B4447" s="6" t="s">
        <v>5244</v>
      </c>
      <c r="C4447" s="6">
        <v>1</v>
      </c>
      <c r="D4447" t="str">
        <f t="shared" si="69"/>
        <v>Sohag HSR Station1</v>
      </c>
      <c r="E4447">
        <v>14703480.67</v>
      </c>
      <c r="F4447">
        <v>7843918.8799999999</v>
      </c>
      <c r="G4447">
        <v>0</v>
      </c>
      <c r="H4447">
        <v>13008126.880000001</v>
      </c>
    </row>
    <row r="4448" spans="1:8" hidden="1" x14ac:dyDescent="0.3">
      <c r="A4448" s="6" t="s">
        <v>458</v>
      </c>
      <c r="B4448" s="6" t="s">
        <v>5245</v>
      </c>
      <c r="D4448" t="str">
        <f t="shared" si="69"/>
        <v>W Dam PP Phase II (CP-117)</v>
      </c>
      <c r="E4448">
        <v>168175.42860000001</v>
      </c>
      <c r="F4448">
        <v>0</v>
      </c>
      <c r="G4448">
        <v>0</v>
      </c>
      <c r="H4448" t="e">
        <v>#DIV/0!</v>
      </c>
    </row>
    <row r="4449" spans="1:8" hidden="1" x14ac:dyDescent="0.3">
      <c r="A4449" s="6" t="s">
        <v>456</v>
      </c>
      <c r="B4449" s="6" t="s">
        <v>1001</v>
      </c>
      <c r="D4449" t="str">
        <f t="shared" si="69"/>
        <v>Al-Shabab PP Phase II (CP-117)</v>
      </c>
      <c r="E4449">
        <v>0</v>
      </c>
      <c r="F4449">
        <v>0</v>
      </c>
      <c r="G4449">
        <v>0</v>
      </c>
      <c r="H4449" t="e">
        <v>#DIV/0!</v>
      </c>
    </row>
    <row r="4450" spans="1:8" hidden="1" x14ac:dyDescent="0.3">
      <c r="A4450" s="6" t="s">
        <v>4664</v>
      </c>
      <c r="B4450" s="6" t="s">
        <v>5246</v>
      </c>
      <c r="C4450" s="6">
        <v>3</v>
      </c>
      <c r="D4450" t="str">
        <f t="shared" si="69"/>
        <v>Al-Kayan3</v>
      </c>
      <c r="E4450">
        <v>3145.52</v>
      </c>
      <c r="F4450">
        <v>0</v>
      </c>
      <c r="G4450">
        <v>0</v>
      </c>
      <c r="H4450" t="e">
        <v>#DIV/0!</v>
      </c>
    </row>
    <row r="4451" spans="1:8" hidden="1" x14ac:dyDescent="0.3">
      <c r="A4451" s="6" t="s">
        <v>1473</v>
      </c>
      <c r="B4451" s="6" t="s">
        <v>499</v>
      </c>
      <c r="D4451" t="str">
        <f t="shared" si="69"/>
        <v>Taval Sarai 52</v>
      </c>
      <c r="E4451">
        <v>0</v>
      </c>
      <c r="F4451">
        <v>0</v>
      </c>
      <c r="G4451">
        <v>0</v>
      </c>
      <c r="H4451" t="e">
        <v>#DIV/0!</v>
      </c>
    </row>
    <row r="4452" spans="1:8" hidden="1" x14ac:dyDescent="0.3">
      <c r="A4452" s="6" t="s">
        <v>458</v>
      </c>
      <c r="B4452" s="6" t="s">
        <v>5247</v>
      </c>
      <c r="D4452" t="str">
        <f t="shared" si="69"/>
        <v>W Dam PP Phase II (CP-117)</v>
      </c>
      <c r="E4452">
        <v>0</v>
      </c>
      <c r="F4452">
        <v>0</v>
      </c>
      <c r="G4452">
        <v>0</v>
      </c>
      <c r="H4452" t="e">
        <v>#DIV/0!</v>
      </c>
    </row>
    <row r="4453" spans="1:8" hidden="1" x14ac:dyDescent="0.3">
      <c r="A4453" s="6" t="s">
        <v>1254</v>
      </c>
      <c r="B4453" s="6" t="s">
        <v>5248</v>
      </c>
      <c r="D4453" t="str">
        <f t="shared" si="69"/>
        <v>Miscellaneous Projects</v>
      </c>
      <c r="E4453">
        <v>10500</v>
      </c>
      <c r="F4453">
        <v>0</v>
      </c>
      <c r="G4453">
        <v>0</v>
      </c>
      <c r="H4453" t="e">
        <v>#DIV/0!</v>
      </c>
    </row>
    <row r="4454" spans="1:8" hidden="1" x14ac:dyDescent="0.3">
      <c r="A4454" s="6" t="s">
        <v>498</v>
      </c>
      <c r="B4454" s="6" t="s">
        <v>5249</v>
      </c>
      <c r="D4454" t="str">
        <f t="shared" si="69"/>
        <v>Abo Quir - Badr 500KV</v>
      </c>
      <c r="E4454">
        <v>0</v>
      </c>
      <c r="F4454">
        <v>0</v>
      </c>
      <c r="G4454">
        <v>0</v>
      </c>
      <c r="H4454" t="e">
        <v>#DIV/0!</v>
      </c>
    </row>
    <row r="4455" spans="1:8" hidden="1" x14ac:dyDescent="0.3">
      <c r="A4455" s="6" t="s">
        <v>559</v>
      </c>
      <c r="B4455" s="6" t="s">
        <v>5250</v>
      </c>
      <c r="C4455" s="6">
        <v>4</v>
      </c>
      <c r="D4455" t="str">
        <f t="shared" si="69"/>
        <v>Beni Seuf - 3584</v>
      </c>
      <c r="E4455">
        <v>0</v>
      </c>
      <c r="F4455">
        <v>0</v>
      </c>
      <c r="G4455">
        <v>0</v>
      </c>
      <c r="H4455" t="e">
        <v>#DIV/0!</v>
      </c>
    </row>
    <row r="4456" spans="1:8" hidden="1" x14ac:dyDescent="0.3">
      <c r="A4456" s="6" t="s">
        <v>2915</v>
      </c>
      <c r="B4456" s="6" t="s">
        <v>5251</v>
      </c>
      <c r="D4456" t="str">
        <f t="shared" si="69"/>
        <v>Lina Farm Substation</v>
      </c>
      <c r="E4456">
        <v>0</v>
      </c>
      <c r="F4456">
        <v>0</v>
      </c>
      <c r="G4456">
        <v>0</v>
      </c>
      <c r="H4456" t="e">
        <v>#DIV/0!</v>
      </c>
    </row>
    <row r="4457" spans="1:8" hidden="1" x14ac:dyDescent="0.3">
      <c r="A4457" s="6" t="s">
        <v>651</v>
      </c>
      <c r="B4457" s="6" t="s">
        <v>5252</v>
      </c>
      <c r="D4457" t="str">
        <f t="shared" si="69"/>
        <v>Akhmem - Qena</v>
      </c>
      <c r="E4457">
        <v>0</v>
      </c>
      <c r="F4457">
        <v>0</v>
      </c>
      <c r="G4457">
        <v>0</v>
      </c>
      <c r="H4457" t="e">
        <v>#DIV/0!</v>
      </c>
    </row>
    <row r="4458" spans="1:8" hidden="1" x14ac:dyDescent="0.3">
      <c r="A4458" s="6" t="s">
        <v>982</v>
      </c>
      <c r="B4458" s="6" t="s">
        <v>5253</v>
      </c>
      <c r="D4458" t="str">
        <f t="shared" si="69"/>
        <v>Canal Sugar S/s</v>
      </c>
      <c r="E4458">
        <v>5000</v>
      </c>
      <c r="F4458">
        <v>0</v>
      </c>
      <c r="G4458">
        <v>0</v>
      </c>
      <c r="H4458" t="e">
        <v>#DIV/0!</v>
      </c>
    </row>
    <row r="4459" spans="1:8" hidden="1" x14ac:dyDescent="0.3">
      <c r="A4459" s="6" t="s">
        <v>500</v>
      </c>
      <c r="B4459" s="6" t="s">
        <v>5254</v>
      </c>
      <c r="C4459" s="6">
        <v>35</v>
      </c>
      <c r="D4459" t="str">
        <f t="shared" si="69"/>
        <v>South Helwan PP (CP-117)35</v>
      </c>
      <c r="E4459">
        <v>0</v>
      </c>
      <c r="F4459">
        <v>0</v>
      </c>
      <c r="G4459">
        <v>0</v>
      </c>
      <c r="H4459" t="e">
        <v>#DIV/0!</v>
      </c>
    </row>
    <row r="4460" spans="1:8" hidden="1" x14ac:dyDescent="0.3">
      <c r="A4460" s="6" t="s">
        <v>1259</v>
      </c>
      <c r="B4460" s="6" t="s">
        <v>5255</v>
      </c>
      <c r="C4460" s="6">
        <v>27</v>
      </c>
      <c r="D4460" t="str">
        <f t="shared" si="69"/>
        <v>Air Defence College27</v>
      </c>
      <c r="E4460">
        <v>52264.800000000003</v>
      </c>
      <c r="F4460">
        <v>0</v>
      </c>
      <c r="G4460">
        <v>0</v>
      </c>
      <c r="H4460" t="e">
        <v>#DIV/0!</v>
      </c>
    </row>
    <row r="4461" spans="1:8" hidden="1" x14ac:dyDescent="0.3">
      <c r="A4461" s="6" t="s">
        <v>651</v>
      </c>
      <c r="B4461" s="6" t="s">
        <v>5256</v>
      </c>
      <c r="C4461" s="6">
        <v>7</v>
      </c>
      <c r="D4461" t="str">
        <f t="shared" si="69"/>
        <v>Akhmem - Qena7</v>
      </c>
      <c r="E4461">
        <v>0</v>
      </c>
      <c r="F4461">
        <v>0</v>
      </c>
      <c r="G4461">
        <v>0</v>
      </c>
      <c r="H4461" t="e">
        <v>#DIV/0!</v>
      </c>
    </row>
    <row r="4462" spans="1:8" hidden="1" x14ac:dyDescent="0.3">
      <c r="A4462" s="6" t="s">
        <v>2045</v>
      </c>
      <c r="B4462" s="6" t="s">
        <v>5257</v>
      </c>
      <c r="C4462" s="6">
        <v>1</v>
      </c>
      <c r="D4462" t="str">
        <f t="shared" si="69"/>
        <v>Expansion of Ring Road NRCC1</v>
      </c>
      <c r="E4462">
        <v>344835</v>
      </c>
      <c r="F4462">
        <v>0</v>
      </c>
      <c r="G4462">
        <v>0</v>
      </c>
      <c r="H4462" t="e">
        <v>#DIV/0!</v>
      </c>
    </row>
    <row r="4463" spans="1:8" hidden="1" x14ac:dyDescent="0.3">
      <c r="A4463" s="6" t="s">
        <v>2075</v>
      </c>
      <c r="B4463" s="6" t="s">
        <v>5258</v>
      </c>
      <c r="C4463" s="6">
        <v>9</v>
      </c>
      <c r="D4463" t="str">
        <f t="shared" si="69"/>
        <v>Kemet Tower9</v>
      </c>
      <c r="E4463">
        <v>0</v>
      </c>
      <c r="F4463">
        <v>0</v>
      </c>
      <c r="G4463">
        <v>0</v>
      </c>
      <c r="H4463" t="e">
        <v>#DIV/0!</v>
      </c>
    </row>
    <row r="4464" spans="1:8" hidden="1" x14ac:dyDescent="0.3">
      <c r="A4464" s="6" t="s">
        <v>646</v>
      </c>
      <c r="B4464" s="6" t="s">
        <v>5259</v>
      </c>
      <c r="C4464" s="6">
        <v>9</v>
      </c>
      <c r="D4464" t="str">
        <f t="shared" si="69"/>
        <v>Akhmem Assiut9</v>
      </c>
      <c r="E4464">
        <v>0</v>
      </c>
      <c r="F4464">
        <v>0</v>
      </c>
      <c r="G4464">
        <v>0</v>
      </c>
      <c r="H4464" t="e">
        <v>#DIV/0!</v>
      </c>
    </row>
    <row r="4465" spans="1:8" hidden="1" x14ac:dyDescent="0.3">
      <c r="A4465" s="6" t="s">
        <v>646</v>
      </c>
      <c r="B4465" s="6" t="s">
        <v>5260</v>
      </c>
      <c r="C4465" s="6">
        <v>44</v>
      </c>
      <c r="D4465" t="str">
        <f t="shared" si="69"/>
        <v>Akhmem Assiut44</v>
      </c>
      <c r="E4465">
        <v>0</v>
      </c>
      <c r="F4465">
        <v>0</v>
      </c>
      <c r="G4465">
        <v>0</v>
      </c>
      <c r="H4465" t="e">
        <v>#DIV/0!</v>
      </c>
    </row>
    <row r="4466" spans="1:8" hidden="1" x14ac:dyDescent="0.3">
      <c r="A4466" s="6" t="s">
        <v>950</v>
      </c>
      <c r="B4466" s="6" t="s">
        <v>5261</v>
      </c>
      <c r="C4466" s="6">
        <v>16</v>
      </c>
      <c r="D4466" t="str">
        <f t="shared" si="69"/>
        <v>Mauritania Lot 116</v>
      </c>
      <c r="E4466">
        <v>0</v>
      </c>
      <c r="F4466">
        <v>0</v>
      </c>
      <c r="G4466">
        <v>0</v>
      </c>
      <c r="H4466" t="e">
        <v>#DIV/0!</v>
      </c>
    </row>
    <row r="4467" spans="1:8" hidden="1" x14ac:dyDescent="0.3">
      <c r="A4467" s="6" t="s">
        <v>1953</v>
      </c>
      <c r="B4467" s="6" t="s">
        <v>5262</v>
      </c>
      <c r="C4467" s="6">
        <v>5</v>
      </c>
      <c r="D4467" t="str">
        <f t="shared" si="69"/>
        <v>Ghana Street lighting5</v>
      </c>
      <c r="E4467">
        <v>22769.29</v>
      </c>
      <c r="F4467">
        <v>0</v>
      </c>
      <c r="G4467">
        <v>0</v>
      </c>
      <c r="H4467" t="e">
        <v>#DIV/0!</v>
      </c>
    </row>
    <row r="4468" spans="1:8" hidden="1" x14ac:dyDescent="0.3">
      <c r="A4468" s="6" t="s">
        <v>5017</v>
      </c>
      <c r="B4468" s="6" t="s">
        <v>5263</v>
      </c>
      <c r="C4468" s="6">
        <v>2</v>
      </c>
      <c r="D4468" t="str">
        <f t="shared" si="69"/>
        <v>El Sadat City2</v>
      </c>
      <c r="E4468">
        <v>15265218.98</v>
      </c>
      <c r="F4468">
        <v>0</v>
      </c>
      <c r="G4468">
        <v>0</v>
      </c>
      <c r="H4468" t="e">
        <v>#DIV/0!</v>
      </c>
    </row>
    <row r="4469" spans="1:8" hidden="1" x14ac:dyDescent="0.3">
      <c r="A4469" s="6" t="s">
        <v>448</v>
      </c>
      <c r="B4469" s="6" t="s">
        <v>5264</v>
      </c>
      <c r="D4469" t="str">
        <f t="shared" si="69"/>
        <v>Cameron EDC</v>
      </c>
      <c r="E4469">
        <v>0</v>
      </c>
      <c r="F4469">
        <v>0</v>
      </c>
      <c r="G4469">
        <v>0</v>
      </c>
      <c r="H4469" t="e">
        <v>#DIV/0!</v>
      </c>
    </row>
    <row r="4470" spans="1:8" hidden="1" x14ac:dyDescent="0.3">
      <c r="A4470" s="6" t="s">
        <v>323</v>
      </c>
      <c r="B4470" s="6" t="s">
        <v>5265</v>
      </c>
      <c r="C4470" s="6">
        <v>7</v>
      </c>
      <c r="D4470" t="str">
        <f t="shared" si="69"/>
        <v>Elsewedy Univ - Enabling Works7</v>
      </c>
      <c r="E4470">
        <v>0</v>
      </c>
      <c r="F4470">
        <v>0</v>
      </c>
      <c r="G4470">
        <v>0</v>
      </c>
      <c r="H4470" t="e">
        <v>#DIV/0!</v>
      </c>
    </row>
    <row r="4471" spans="1:8" hidden="1" x14ac:dyDescent="0.3">
      <c r="A4471" s="6" t="s">
        <v>956</v>
      </c>
      <c r="B4471" s="6" t="s">
        <v>5266</v>
      </c>
      <c r="C4471" s="6">
        <v>1</v>
      </c>
      <c r="D4471" t="str">
        <f t="shared" si="69"/>
        <v>Air Defense College1</v>
      </c>
      <c r="E4471">
        <v>46112467.5</v>
      </c>
      <c r="F4471">
        <v>0</v>
      </c>
      <c r="G4471">
        <v>0</v>
      </c>
      <c r="H4471" t="e">
        <v>#DIV/0!</v>
      </c>
    </row>
    <row r="4472" spans="1:8" hidden="1" x14ac:dyDescent="0.3">
      <c r="A4472" s="6" t="s">
        <v>741</v>
      </c>
      <c r="B4472" s="6" t="s">
        <v>2575</v>
      </c>
      <c r="D4472" t="str">
        <f t="shared" si="69"/>
        <v>MAYSAN 400/132kV SS</v>
      </c>
      <c r="E4472">
        <v>0</v>
      </c>
      <c r="F4472">
        <v>0</v>
      </c>
      <c r="G4472">
        <v>0</v>
      </c>
      <c r="H4472" t="e">
        <v>#DIV/0!</v>
      </c>
    </row>
    <row r="4473" spans="1:8" hidden="1" x14ac:dyDescent="0.3">
      <c r="A4473" s="6" t="s">
        <v>506</v>
      </c>
      <c r="B4473" s="6" t="s">
        <v>5267</v>
      </c>
      <c r="D4473" t="str">
        <f t="shared" si="69"/>
        <v>New Capital</v>
      </c>
      <c r="E4473">
        <v>0</v>
      </c>
      <c r="F4473">
        <v>0</v>
      </c>
      <c r="G4473">
        <v>0</v>
      </c>
      <c r="H4473" t="e">
        <v>#DIV/0!</v>
      </c>
    </row>
    <row r="4474" spans="1:8" hidden="1" x14ac:dyDescent="0.3">
      <c r="A4474" s="6" t="s">
        <v>1587</v>
      </c>
      <c r="B4474" s="6" t="s">
        <v>5268</v>
      </c>
      <c r="D4474" t="str">
        <f t="shared" si="69"/>
        <v>UIC Project (LP-04-21)</v>
      </c>
      <c r="E4474">
        <v>0</v>
      </c>
      <c r="F4474">
        <v>0</v>
      </c>
      <c r="G4474">
        <v>0</v>
      </c>
      <c r="H4474" t="e">
        <v>#DIV/0!</v>
      </c>
    </row>
    <row r="4475" spans="1:8" hidden="1" x14ac:dyDescent="0.3">
      <c r="A4475" s="6" t="s">
        <v>651</v>
      </c>
      <c r="B4475" s="6" t="s">
        <v>5269</v>
      </c>
      <c r="C4475" s="6">
        <v>6</v>
      </c>
      <c r="D4475" t="str">
        <f t="shared" si="69"/>
        <v>Akhmem - Qena6</v>
      </c>
      <c r="E4475">
        <v>0</v>
      </c>
      <c r="F4475">
        <v>0</v>
      </c>
      <c r="G4475">
        <v>0</v>
      </c>
      <c r="H4475" t="e">
        <v>#DIV/0!</v>
      </c>
    </row>
    <row r="4476" spans="1:8" hidden="1" x14ac:dyDescent="0.3">
      <c r="A4476" s="6" t="s">
        <v>1243</v>
      </c>
      <c r="B4476" s="6" t="s">
        <v>5270</v>
      </c>
      <c r="C4476" s="6">
        <v>12</v>
      </c>
      <c r="D4476" t="str">
        <f t="shared" si="69"/>
        <v>Sodic East12</v>
      </c>
      <c r="E4476">
        <v>0</v>
      </c>
      <c r="F4476">
        <v>0</v>
      </c>
      <c r="G4476">
        <v>0</v>
      </c>
      <c r="H4476" t="e">
        <v>#DIV/0!</v>
      </c>
    </row>
    <row r="4477" spans="1:8" hidden="1" x14ac:dyDescent="0.3">
      <c r="A4477" s="6" t="s">
        <v>375</v>
      </c>
      <c r="B4477" s="6" t="s">
        <v>5271</v>
      </c>
      <c r="C4477" s="6">
        <v>2</v>
      </c>
      <c r="D4477" t="str">
        <f t="shared" si="69"/>
        <v>Ora Zed Landscape Ph12</v>
      </c>
      <c r="E4477">
        <v>0</v>
      </c>
      <c r="F4477">
        <v>0</v>
      </c>
      <c r="G4477">
        <v>0</v>
      </c>
      <c r="H4477" t="e">
        <v>#DIV/0!</v>
      </c>
    </row>
    <row r="4478" spans="1:8" hidden="1" x14ac:dyDescent="0.3">
      <c r="A4478" s="6" t="s">
        <v>9</v>
      </c>
      <c r="B4478" s="6" t="s">
        <v>5272</v>
      </c>
      <c r="C4478" s="6">
        <v>24</v>
      </c>
      <c r="D4478" t="str">
        <f t="shared" si="69"/>
        <v>Royal City24</v>
      </c>
      <c r="E4478">
        <v>0</v>
      </c>
      <c r="F4478">
        <v>0</v>
      </c>
      <c r="G4478">
        <v>0</v>
      </c>
      <c r="H4478" t="e">
        <v>#DIV/0!</v>
      </c>
    </row>
    <row r="4479" spans="1:8" hidden="1" x14ac:dyDescent="0.3">
      <c r="A4479" s="6" t="s">
        <v>456</v>
      </c>
      <c r="B4479" s="6" t="s">
        <v>5273</v>
      </c>
      <c r="C4479" s="6">
        <v>10</v>
      </c>
      <c r="D4479" t="str">
        <f t="shared" si="69"/>
        <v>Al-Shabab PP Phase II (CP-117)10</v>
      </c>
      <c r="E4479">
        <v>0</v>
      </c>
      <c r="F4479">
        <v>0</v>
      </c>
      <c r="G4479">
        <v>0</v>
      </c>
      <c r="H4479" t="e">
        <v>#DIV/0!</v>
      </c>
    </row>
    <row r="4480" spans="1:8" hidden="1" x14ac:dyDescent="0.3">
      <c r="A4480" s="6" t="s">
        <v>758</v>
      </c>
      <c r="B4480" s="6" t="s">
        <v>5274</v>
      </c>
      <c r="D4480" t="str">
        <f t="shared" si="69"/>
        <v>Attaqa Power Plant</v>
      </c>
      <c r="E4480">
        <v>0</v>
      </c>
      <c r="F4480">
        <v>0</v>
      </c>
      <c r="G4480">
        <v>0</v>
      </c>
      <c r="H4480" t="e">
        <v>#DIV/0!</v>
      </c>
    </row>
    <row r="4481" spans="1:8" hidden="1" x14ac:dyDescent="0.3">
      <c r="A4481" s="6" t="s">
        <v>475</v>
      </c>
      <c r="B4481" s="6" t="s">
        <v>5275</v>
      </c>
      <c r="D4481" t="str">
        <f t="shared" si="69"/>
        <v>Suez Gulf Substation</v>
      </c>
      <c r="E4481">
        <v>0</v>
      </c>
      <c r="F4481">
        <v>0</v>
      </c>
      <c r="G4481">
        <v>0</v>
      </c>
      <c r="H4481" t="e">
        <v>#DIV/0!</v>
      </c>
    </row>
    <row r="4482" spans="1:8" hidden="1" x14ac:dyDescent="0.3">
      <c r="A4482" s="6" t="s">
        <v>498</v>
      </c>
      <c r="B4482" s="6" t="s">
        <v>5276</v>
      </c>
      <c r="D4482" t="str">
        <f t="shared" si="69"/>
        <v>Abo Quir - Badr 500KV</v>
      </c>
      <c r="E4482">
        <v>24491299.16</v>
      </c>
      <c r="F4482">
        <v>0</v>
      </c>
      <c r="G4482">
        <v>0</v>
      </c>
      <c r="H4482" t="e">
        <v>#DIV/0!</v>
      </c>
    </row>
    <row r="4483" spans="1:8" hidden="1" x14ac:dyDescent="0.3">
      <c r="A4483" s="6" t="s">
        <v>651</v>
      </c>
      <c r="B4483" s="6" t="s">
        <v>5277</v>
      </c>
      <c r="C4483" s="6">
        <v>11</v>
      </c>
      <c r="D4483" t="str">
        <f t="shared" ref="D4483:D4546" si="70">A4483&amp;C4483</f>
        <v>Akhmem - Qena11</v>
      </c>
      <c r="E4483">
        <v>0</v>
      </c>
      <c r="F4483">
        <v>0</v>
      </c>
      <c r="G4483">
        <v>0</v>
      </c>
      <c r="H4483" t="e">
        <v>#DIV/0!</v>
      </c>
    </row>
    <row r="4484" spans="1:8" hidden="1" x14ac:dyDescent="0.3">
      <c r="A4484" s="6" t="s">
        <v>2529</v>
      </c>
      <c r="B4484" s="6" t="s">
        <v>5278</v>
      </c>
      <c r="D4484" t="str">
        <f t="shared" si="70"/>
        <v>FURJAN  Cable Works</v>
      </c>
      <c r="E4484">
        <v>0</v>
      </c>
      <c r="F4484">
        <v>0</v>
      </c>
      <c r="G4484">
        <v>0</v>
      </c>
      <c r="H4484" t="e">
        <v>#DIV/0!</v>
      </c>
    </row>
    <row r="4485" spans="1:8" hidden="1" x14ac:dyDescent="0.3">
      <c r="A4485" s="6" t="s">
        <v>4019</v>
      </c>
      <c r="B4485" s="6" t="s">
        <v>5279</v>
      </c>
      <c r="C4485" s="6">
        <v>4</v>
      </c>
      <c r="D4485" t="str">
        <f t="shared" si="70"/>
        <v>Aswan axis - Daraw4</v>
      </c>
      <c r="E4485">
        <v>431029.25</v>
      </c>
      <c r="F4485">
        <v>0</v>
      </c>
      <c r="G4485">
        <v>0</v>
      </c>
      <c r="H4485" t="e">
        <v>#DIV/0!</v>
      </c>
    </row>
    <row r="4486" spans="1:8" hidden="1" x14ac:dyDescent="0.3">
      <c r="A4486" s="6" t="s">
        <v>475</v>
      </c>
      <c r="B4486" s="6" t="s">
        <v>5280</v>
      </c>
      <c r="D4486" t="str">
        <f t="shared" si="70"/>
        <v>Suez Gulf Substation</v>
      </c>
      <c r="E4486">
        <v>0</v>
      </c>
      <c r="F4486">
        <v>0</v>
      </c>
      <c r="G4486">
        <v>0</v>
      </c>
      <c r="H4486" t="e">
        <v>#DIV/0!</v>
      </c>
    </row>
    <row r="4487" spans="1:8" hidden="1" x14ac:dyDescent="0.3">
      <c r="A4487" s="6" t="s">
        <v>1953</v>
      </c>
      <c r="B4487" s="6" t="s">
        <v>5281</v>
      </c>
      <c r="C4487" s="6">
        <v>4</v>
      </c>
      <c r="D4487" t="str">
        <f t="shared" si="70"/>
        <v>Ghana Street lighting4</v>
      </c>
      <c r="E4487">
        <v>6106.61</v>
      </c>
      <c r="F4487">
        <v>0</v>
      </c>
      <c r="G4487">
        <v>0</v>
      </c>
      <c r="H4487" t="e">
        <v>#DIV/0!</v>
      </c>
    </row>
    <row r="4488" spans="1:8" hidden="1" x14ac:dyDescent="0.3">
      <c r="A4488" s="6" t="s">
        <v>1316</v>
      </c>
      <c r="B4488" s="6" t="s">
        <v>5282</v>
      </c>
      <c r="C4488" s="6">
        <v>7</v>
      </c>
      <c r="D4488" t="str">
        <f t="shared" si="70"/>
        <v>Suez Gulf/S4 - 500KV OHTL7</v>
      </c>
      <c r="E4488">
        <v>36466.19</v>
      </c>
      <c r="F4488">
        <v>0</v>
      </c>
      <c r="G4488">
        <v>0</v>
      </c>
      <c r="H4488" t="e">
        <v>#DIV/0!</v>
      </c>
    </row>
    <row r="4489" spans="1:8" hidden="1" x14ac:dyDescent="0.3">
      <c r="A4489" s="6" t="s">
        <v>475</v>
      </c>
      <c r="B4489" s="6" t="s">
        <v>5283</v>
      </c>
      <c r="D4489" t="str">
        <f t="shared" si="70"/>
        <v>Suez Gulf Substation</v>
      </c>
      <c r="E4489">
        <v>2970926.8991999999</v>
      </c>
      <c r="F4489">
        <v>0</v>
      </c>
      <c r="G4489">
        <v>0</v>
      </c>
      <c r="H4489" t="e">
        <v>#DIV/0!</v>
      </c>
    </row>
    <row r="4490" spans="1:8" hidden="1" x14ac:dyDescent="0.3">
      <c r="A4490" s="6" t="s">
        <v>456</v>
      </c>
      <c r="B4490" s="6" t="s">
        <v>5284</v>
      </c>
      <c r="D4490" t="str">
        <f t="shared" si="70"/>
        <v>Al-Shabab PP Phase II (CP-117)</v>
      </c>
      <c r="E4490">
        <v>0</v>
      </c>
      <c r="F4490">
        <v>0</v>
      </c>
      <c r="G4490">
        <v>0</v>
      </c>
      <c r="H4490" t="e">
        <v>#DIV/0!</v>
      </c>
    </row>
    <row r="4491" spans="1:8" hidden="1" x14ac:dyDescent="0.3">
      <c r="A4491" s="6" t="s">
        <v>3539</v>
      </c>
      <c r="B4491" s="6" t="s">
        <v>3347</v>
      </c>
      <c r="D4491" t="str">
        <f t="shared" si="70"/>
        <v>Zafranaa - Beni Suef</v>
      </c>
      <c r="E4491">
        <v>45355.35</v>
      </c>
      <c r="F4491">
        <v>0</v>
      </c>
      <c r="G4491">
        <v>0</v>
      </c>
      <c r="H4491" t="e">
        <v>#DIV/0!</v>
      </c>
    </row>
    <row r="4492" spans="1:8" hidden="1" x14ac:dyDescent="0.3">
      <c r="A4492" s="6" t="s">
        <v>1433</v>
      </c>
      <c r="B4492" s="6" t="s">
        <v>5285</v>
      </c>
      <c r="C4492" s="6">
        <v>2020</v>
      </c>
      <c r="D4492" t="str">
        <f t="shared" si="70"/>
        <v>10th of Ramadan Railway2020</v>
      </c>
      <c r="E4492">
        <v>0</v>
      </c>
      <c r="F4492">
        <v>0</v>
      </c>
      <c r="G4492">
        <v>0</v>
      </c>
      <c r="H4492" t="e">
        <v>#DIV/0!</v>
      </c>
    </row>
    <row r="4493" spans="1:8" hidden="1" x14ac:dyDescent="0.3">
      <c r="A4493" s="6" t="s">
        <v>3624</v>
      </c>
      <c r="B4493" s="6" t="s">
        <v>5286</v>
      </c>
      <c r="D4493" t="str">
        <f t="shared" si="70"/>
        <v>Infra Project 4428</v>
      </c>
      <c r="E4493">
        <v>133177460.95</v>
      </c>
      <c r="F4493">
        <v>0</v>
      </c>
      <c r="G4493">
        <v>0</v>
      </c>
      <c r="H4493" t="e">
        <v>#DIV/0!</v>
      </c>
    </row>
    <row r="4494" spans="1:8" hidden="1" x14ac:dyDescent="0.3">
      <c r="A4494" s="6" t="s">
        <v>1323</v>
      </c>
      <c r="B4494" s="6" t="s">
        <v>5287</v>
      </c>
      <c r="C4494" s="6">
        <v>2020</v>
      </c>
      <c r="D4494" t="str">
        <f t="shared" si="70"/>
        <v>Elhegaz2020</v>
      </c>
      <c r="E4494">
        <v>0</v>
      </c>
      <c r="F4494">
        <v>0</v>
      </c>
      <c r="G4494">
        <v>0</v>
      </c>
      <c r="H4494" t="e">
        <v>#DIV/0!</v>
      </c>
    </row>
    <row r="4495" spans="1:8" hidden="1" x14ac:dyDescent="0.3">
      <c r="A4495" s="6" t="s">
        <v>1227</v>
      </c>
      <c r="B4495" s="6" t="s">
        <v>2483</v>
      </c>
      <c r="C4495" s="6">
        <v>1</v>
      </c>
      <c r="D4495" t="str">
        <f t="shared" si="70"/>
        <v>Maspiro Towers1</v>
      </c>
      <c r="E4495">
        <v>0</v>
      </c>
      <c r="F4495">
        <v>0</v>
      </c>
      <c r="G4495">
        <v>0</v>
      </c>
      <c r="H4495" t="e">
        <v>#DIV/0!</v>
      </c>
    </row>
    <row r="4496" spans="1:8" hidden="1" x14ac:dyDescent="0.3">
      <c r="A4496" s="6" t="s">
        <v>366</v>
      </c>
      <c r="B4496" s="6" t="s">
        <v>5288</v>
      </c>
      <c r="C4496" s="6">
        <v>1</v>
      </c>
      <c r="D4496" t="str">
        <f t="shared" si="70"/>
        <v>MOC HQ at Diriyah1</v>
      </c>
      <c r="E4496">
        <v>0</v>
      </c>
      <c r="F4496">
        <v>0</v>
      </c>
      <c r="G4496">
        <v>0</v>
      </c>
      <c r="H4496" t="e">
        <v>#DIV/0!</v>
      </c>
    </row>
    <row r="4497" spans="1:8" hidden="1" x14ac:dyDescent="0.3">
      <c r="A4497" s="6" t="s">
        <v>514</v>
      </c>
      <c r="B4497" s="6" t="s">
        <v>5289</v>
      </c>
      <c r="D4497" t="str">
        <f t="shared" si="70"/>
        <v>Beni-Suef Power Plant EPC</v>
      </c>
      <c r="E4497">
        <v>0</v>
      </c>
      <c r="F4497">
        <v>0</v>
      </c>
      <c r="G4497">
        <v>0</v>
      </c>
      <c r="H4497" t="e">
        <v>#DIV/0!</v>
      </c>
    </row>
    <row r="4498" spans="1:8" hidden="1" x14ac:dyDescent="0.3">
      <c r="A4498" s="6" t="s">
        <v>3539</v>
      </c>
      <c r="B4498" s="6" t="s">
        <v>5290</v>
      </c>
      <c r="D4498" t="str">
        <f t="shared" si="70"/>
        <v>Zafranaa - Beni Suef</v>
      </c>
      <c r="E4498">
        <v>1114578.04</v>
      </c>
      <c r="F4498">
        <v>0</v>
      </c>
      <c r="G4498">
        <v>0</v>
      </c>
      <c r="H4498" t="e">
        <v>#DIV/0!</v>
      </c>
    </row>
    <row r="4499" spans="1:8" hidden="1" x14ac:dyDescent="0.3">
      <c r="A4499" s="6" t="s">
        <v>458</v>
      </c>
      <c r="B4499" s="6" t="s">
        <v>5291</v>
      </c>
      <c r="D4499" t="str">
        <f t="shared" si="70"/>
        <v>W Dam PP Phase II (CP-117)</v>
      </c>
      <c r="E4499">
        <v>12764.38</v>
      </c>
      <c r="F4499">
        <v>0</v>
      </c>
      <c r="G4499">
        <v>0</v>
      </c>
      <c r="H4499" t="e">
        <v>#DIV/0!</v>
      </c>
    </row>
    <row r="4500" spans="1:8" hidden="1" x14ac:dyDescent="0.3">
      <c r="A4500" s="6" t="s">
        <v>500</v>
      </c>
      <c r="B4500" s="6" t="s">
        <v>5292</v>
      </c>
      <c r="D4500" t="str">
        <f t="shared" si="70"/>
        <v>South Helwan PP (CP-117)</v>
      </c>
      <c r="E4500">
        <v>2832.31</v>
      </c>
      <c r="F4500">
        <v>0</v>
      </c>
      <c r="G4500">
        <v>0</v>
      </c>
      <c r="H4500" t="e">
        <v>#DIV/0!</v>
      </c>
    </row>
    <row r="4501" spans="1:8" hidden="1" x14ac:dyDescent="0.3">
      <c r="A4501" s="6" t="s">
        <v>5293</v>
      </c>
      <c r="B4501" s="6" t="s">
        <v>5294</v>
      </c>
      <c r="D4501" t="str">
        <f t="shared" si="70"/>
        <v>Benban 4 As El-Nakra 220 K.V</v>
      </c>
      <c r="E4501">
        <v>3651</v>
      </c>
      <c r="F4501">
        <v>0</v>
      </c>
      <c r="G4501">
        <v>0</v>
      </c>
      <c r="H4501" t="e">
        <v>#DIV/0!</v>
      </c>
    </row>
    <row r="4502" spans="1:8" hidden="1" x14ac:dyDescent="0.3">
      <c r="A4502" s="6" t="s">
        <v>1809</v>
      </c>
      <c r="B4502" s="6" t="s">
        <v>5295</v>
      </c>
      <c r="D4502" t="str">
        <f t="shared" si="70"/>
        <v>Port Said Grain Storage</v>
      </c>
      <c r="E4502">
        <v>79400</v>
      </c>
      <c r="F4502">
        <v>0</v>
      </c>
      <c r="G4502">
        <v>0</v>
      </c>
      <c r="H4502" t="e">
        <v>#DIV/0!</v>
      </c>
    </row>
    <row r="4503" spans="1:8" hidden="1" x14ac:dyDescent="0.3">
      <c r="A4503" s="6" t="s">
        <v>456</v>
      </c>
      <c r="B4503" s="6" t="s">
        <v>5296</v>
      </c>
      <c r="D4503" t="str">
        <f t="shared" si="70"/>
        <v>Al-Shabab PP Phase II (CP-117)</v>
      </c>
      <c r="E4503">
        <v>98041.352400000003</v>
      </c>
      <c r="F4503">
        <v>0</v>
      </c>
      <c r="G4503">
        <v>0</v>
      </c>
      <c r="H4503" t="e">
        <v>#DIV/0!</v>
      </c>
    </row>
    <row r="4504" spans="1:8" hidden="1" x14ac:dyDescent="0.3">
      <c r="A4504" s="6" t="s">
        <v>2412</v>
      </c>
      <c r="B4504" s="6" t="s">
        <v>5297</v>
      </c>
      <c r="C4504" s="6">
        <v>3</v>
      </c>
      <c r="D4504" t="str">
        <f t="shared" si="70"/>
        <v>EGAT ADMIN (Pelletizing)3</v>
      </c>
      <c r="E4504">
        <v>59189.599999999999</v>
      </c>
      <c r="F4504">
        <v>0</v>
      </c>
      <c r="G4504">
        <v>0</v>
      </c>
      <c r="H4504" t="e">
        <v>#DIV/0!</v>
      </c>
    </row>
    <row r="4505" spans="1:8" hidden="1" x14ac:dyDescent="0.3">
      <c r="A4505" s="6" t="s">
        <v>456</v>
      </c>
      <c r="B4505" s="6" t="s">
        <v>5298</v>
      </c>
      <c r="D4505" t="str">
        <f t="shared" si="70"/>
        <v>Al-Shabab PP Phase II (CP-117)</v>
      </c>
      <c r="E4505">
        <v>0</v>
      </c>
      <c r="F4505">
        <v>0</v>
      </c>
      <c r="G4505">
        <v>0</v>
      </c>
      <c r="H4505" t="e">
        <v>#DIV/0!</v>
      </c>
    </row>
    <row r="4506" spans="1:8" hidden="1" x14ac:dyDescent="0.3">
      <c r="A4506" s="6" t="s">
        <v>1587</v>
      </c>
      <c r="B4506" s="6" t="s">
        <v>4057</v>
      </c>
      <c r="D4506" t="str">
        <f t="shared" si="70"/>
        <v>UIC Project (LP-04-21)</v>
      </c>
      <c r="E4506">
        <v>0</v>
      </c>
      <c r="F4506">
        <v>0</v>
      </c>
      <c r="G4506">
        <v>0</v>
      </c>
      <c r="H4506" t="e">
        <v>#DIV/0!</v>
      </c>
    </row>
    <row r="4507" spans="1:8" hidden="1" x14ac:dyDescent="0.3">
      <c r="A4507" s="6" t="s">
        <v>475</v>
      </c>
      <c r="B4507" s="6" t="s">
        <v>5299</v>
      </c>
      <c r="D4507" t="str">
        <f t="shared" si="70"/>
        <v>Suez Gulf Substation</v>
      </c>
      <c r="E4507">
        <v>-10577962.952</v>
      </c>
      <c r="F4507">
        <v>0</v>
      </c>
      <c r="G4507">
        <v>0</v>
      </c>
      <c r="H4507" t="e">
        <v>#DIV/0!</v>
      </c>
    </row>
    <row r="4508" spans="1:8" hidden="1" x14ac:dyDescent="0.3">
      <c r="A4508" s="6" t="s">
        <v>950</v>
      </c>
      <c r="B4508" s="6" t="s">
        <v>5300</v>
      </c>
      <c r="C4508" s="6">
        <v>20</v>
      </c>
      <c r="D4508" t="str">
        <f t="shared" si="70"/>
        <v>Mauritania Lot 120</v>
      </c>
      <c r="E4508">
        <v>58223.199999999997</v>
      </c>
      <c r="F4508">
        <v>0</v>
      </c>
      <c r="G4508">
        <v>0</v>
      </c>
      <c r="H4508" t="e">
        <v>#DIV/0!</v>
      </c>
    </row>
    <row r="4509" spans="1:8" hidden="1" x14ac:dyDescent="0.3">
      <c r="A4509" s="6" t="s">
        <v>490</v>
      </c>
      <c r="B4509" s="6" t="s">
        <v>5301</v>
      </c>
      <c r="D4509" t="str">
        <f t="shared" si="70"/>
        <v>Barwa 2x60/22 KV S/S</v>
      </c>
      <c r="E4509">
        <v>0</v>
      </c>
      <c r="F4509">
        <v>0</v>
      </c>
      <c r="G4509">
        <v>0</v>
      </c>
      <c r="H4509" t="e">
        <v>#DIV/0!</v>
      </c>
    </row>
    <row r="4510" spans="1:8" hidden="1" x14ac:dyDescent="0.3">
      <c r="A4510" s="6" t="s">
        <v>559</v>
      </c>
      <c r="B4510" s="6" t="s">
        <v>5302</v>
      </c>
      <c r="C4510" s="6">
        <v>1</v>
      </c>
      <c r="D4510" t="str">
        <f t="shared" si="70"/>
        <v>Beni Seuf - 3581</v>
      </c>
      <c r="E4510">
        <v>0</v>
      </c>
      <c r="F4510">
        <v>0</v>
      </c>
      <c r="G4510">
        <v>0</v>
      </c>
      <c r="H4510" t="e">
        <v>#DIV/0!</v>
      </c>
    </row>
    <row r="4511" spans="1:8" hidden="1" x14ac:dyDescent="0.3">
      <c r="A4511" s="6" t="s">
        <v>2832</v>
      </c>
      <c r="B4511" s="6" t="s">
        <v>5303</v>
      </c>
      <c r="D4511" t="str">
        <f t="shared" si="70"/>
        <v>Tebbin PP Rehabitation(CP-124)</v>
      </c>
      <c r="E4511">
        <v>1970173.27</v>
      </c>
      <c r="F4511">
        <v>0</v>
      </c>
      <c r="G4511">
        <v>0</v>
      </c>
      <c r="H4511" t="e">
        <v>#DIV/0!</v>
      </c>
    </row>
    <row r="4512" spans="1:8" hidden="1" x14ac:dyDescent="0.3">
      <c r="A4512" s="6" t="s">
        <v>2253</v>
      </c>
      <c r="B4512" s="6" t="s">
        <v>5304</v>
      </c>
      <c r="C4512" s="6">
        <v>7</v>
      </c>
      <c r="D4512" t="str">
        <f t="shared" si="70"/>
        <v>EIPICO Factory7</v>
      </c>
      <c r="E4512">
        <v>19850</v>
      </c>
      <c r="F4512">
        <v>0</v>
      </c>
      <c r="G4512">
        <v>0</v>
      </c>
      <c r="H4512" t="e">
        <v>#DIV/0!</v>
      </c>
    </row>
    <row r="4513" spans="1:8" hidden="1" x14ac:dyDescent="0.3">
      <c r="A4513" s="6" t="s">
        <v>657</v>
      </c>
      <c r="B4513" s="6" t="s">
        <v>5305</v>
      </c>
      <c r="D4513" t="str">
        <f t="shared" si="70"/>
        <v>Bani Suef Old Substation</v>
      </c>
      <c r="E4513">
        <v>0</v>
      </c>
      <c r="F4513">
        <v>0</v>
      </c>
      <c r="G4513">
        <v>0</v>
      </c>
      <c r="H4513" t="e">
        <v>#DIV/0!</v>
      </c>
    </row>
    <row r="4514" spans="1:8" hidden="1" x14ac:dyDescent="0.3">
      <c r="A4514" s="6" t="s">
        <v>1254</v>
      </c>
      <c r="B4514" s="6" t="s">
        <v>5306</v>
      </c>
      <c r="D4514" t="str">
        <f t="shared" si="70"/>
        <v>Miscellaneous Projects</v>
      </c>
      <c r="E4514">
        <v>24940</v>
      </c>
      <c r="F4514">
        <v>0</v>
      </c>
      <c r="G4514">
        <v>0</v>
      </c>
      <c r="H4514" t="e">
        <v>#DIV/0!</v>
      </c>
    </row>
    <row r="4515" spans="1:8" hidden="1" x14ac:dyDescent="0.3">
      <c r="A4515" s="6" t="s">
        <v>1377</v>
      </c>
      <c r="B4515" s="6" t="s">
        <v>5307</v>
      </c>
      <c r="D4515" t="str">
        <f t="shared" si="70"/>
        <v>Mivida</v>
      </c>
      <c r="E4515">
        <v>0</v>
      </c>
      <c r="F4515">
        <v>0</v>
      </c>
      <c r="G4515">
        <v>0</v>
      </c>
      <c r="H4515" t="e">
        <v>#DIV/0!</v>
      </c>
    </row>
    <row r="4516" spans="1:8" hidden="1" x14ac:dyDescent="0.3">
      <c r="A4516" s="6" t="s">
        <v>743</v>
      </c>
      <c r="B4516" s="6" t="s">
        <v>5308</v>
      </c>
      <c r="D4516" t="str">
        <f t="shared" si="70"/>
        <v>MOTHANA 400/132kV SS</v>
      </c>
      <c r="E4516">
        <v>-4216144.83</v>
      </c>
      <c r="F4516">
        <v>0</v>
      </c>
      <c r="G4516">
        <v>0</v>
      </c>
      <c r="H4516" t="e">
        <v>#DIV/0!</v>
      </c>
    </row>
    <row r="4517" spans="1:8" hidden="1" x14ac:dyDescent="0.3">
      <c r="A4517" s="6" t="s">
        <v>456</v>
      </c>
      <c r="B4517" s="6" t="s">
        <v>4615</v>
      </c>
      <c r="D4517" t="str">
        <f t="shared" si="70"/>
        <v>Al-Shabab PP Phase II (CP-117)</v>
      </c>
      <c r="E4517">
        <v>0</v>
      </c>
      <c r="F4517">
        <v>0</v>
      </c>
      <c r="G4517">
        <v>0</v>
      </c>
      <c r="H4517" t="e">
        <v>#DIV/0!</v>
      </c>
    </row>
    <row r="4518" spans="1:8" hidden="1" x14ac:dyDescent="0.3">
      <c r="A4518" s="6" t="s">
        <v>456</v>
      </c>
      <c r="B4518" s="6" t="s">
        <v>5309</v>
      </c>
      <c r="D4518" t="str">
        <f t="shared" si="70"/>
        <v>Al-Shabab PP Phase II (CP-117)</v>
      </c>
      <c r="E4518">
        <v>6504806.75</v>
      </c>
      <c r="F4518">
        <v>0</v>
      </c>
      <c r="G4518">
        <v>0</v>
      </c>
      <c r="H4518" t="e">
        <v>#DIV/0!</v>
      </c>
    </row>
    <row r="4519" spans="1:8" hidden="1" x14ac:dyDescent="0.3">
      <c r="A4519" s="6" t="s">
        <v>500</v>
      </c>
      <c r="B4519" s="6" t="s">
        <v>5310</v>
      </c>
      <c r="D4519" t="str">
        <f t="shared" si="70"/>
        <v>South Helwan PP (CP-117)</v>
      </c>
      <c r="E4519">
        <v>0</v>
      </c>
      <c r="F4519">
        <v>0</v>
      </c>
      <c r="G4519">
        <v>0</v>
      </c>
      <c r="H4519" t="e">
        <v>#DIV/0!</v>
      </c>
    </row>
    <row r="4520" spans="1:8" hidden="1" x14ac:dyDescent="0.3">
      <c r="A4520" s="6" t="s">
        <v>2601</v>
      </c>
      <c r="B4520" s="6" t="s">
        <v>5311</v>
      </c>
      <c r="D4520" t="str">
        <f t="shared" si="70"/>
        <v>Egyptian Exchange Building</v>
      </c>
      <c r="E4520">
        <v>7165085.7149999999</v>
      </c>
      <c r="F4520">
        <v>0</v>
      </c>
      <c r="G4520">
        <v>0</v>
      </c>
      <c r="H4520">
        <v>7416455.0039999997</v>
      </c>
    </row>
    <row r="4521" spans="1:8" hidden="1" x14ac:dyDescent="0.3">
      <c r="A4521" s="6" t="s">
        <v>1766</v>
      </c>
      <c r="B4521" s="6" t="s">
        <v>5312</v>
      </c>
      <c r="D4521" t="str">
        <f t="shared" si="70"/>
        <v>Governmental Campus-N2</v>
      </c>
      <c r="E4521">
        <v>210662</v>
      </c>
      <c r="F4521">
        <v>0</v>
      </c>
      <c r="G4521">
        <v>0</v>
      </c>
      <c r="H4521" t="e">
        <v>#DIV/0!</v>
      </c>
    </row>
    <row r="4522" spans="1:8" hidden="1" x14ac:dyDescent="0.3">
      <c r="A4522" s="6" t="s">
        <v>514</v>
      </c>
      <c r="B4522" s="6" t="s">
        <v>5313</v>
      </c>
      <c r="D4522" t="str">
        <f t="shared" si="70"/>
        <v>Beni-Suef Power Plant EPC</v>
      </c>
      <c r="E4522">
        <v>0</v>
      </c>
      <c r="F4522">
        <v>0</v>
      </c>
      <c r="G4522">
        <v>0</v>
      </c>
      <c r="H4522" t="e">
        <v>#DIV/0!</v>
      </c>
    </row>
    <row r="4523" spans="1:8" hidden="1" x14ac:dyDescent="0.3">
      <c r="A4523" s="6" t="s">
        <v>5314</v>
      </c>
      <c r="B4523" s="6" t="s">
        <v>5315</v>
      </c>
      <c r="C4523" s="6">
        <v>50</v>
      </c>
      <c r="D4523" t="str">
        <f t="shared" si="70"/>
        <v>Mozambique TL50</v>
      </c>
      <c r="E4523">
        <v>0</v>
      </c>
      <c r="F4523">
        <v>0</v>
      </c>
      <c r="G4523">
        <v>0</v>
      </c>
      <c r="H4523" t="e">
        <v>#DIV/0!</v>
      </c>
    </row>
    <row r="4524" spans="1:8" hidden="1" x14ac:dyDescent="0.3">
      <c r="A4524" s="6" t="s">
        <v>1077</v>
      </c>
      <c r="B4524" s="6" t="s">
        <v>5316</v>
      </c>
      <c r="C4524" s="6">
        <v>5</v>
      </c>
      <c r="D4524" t="str">
        <f t="shared" si="70"/>
        <v>Marsa Alam/ Bernes LOT2 OHTL5</v>
      </c>
      <c r="E4524">
        <v>12519.37</v>
      </c>
      <c r="F4524">
        <v>0</v>
      </c>
      <c r="G4524">
        <v>0</v>
      </c>
      <c r="H4524" t="e">
        <v>#DIV/0!</v>
      </c>
    </row>
    <row r="4525" spans="1:8" hidden="1" x14ac:dyDescent="0.3">
      <c r="A4525" s="6" t="s">
        <v>500</v>
      </c>
      <c r="B4525" s="6" t="s">
        <v>5317</v>
      </c>
      <c r="C4525" s="6">
        <v>38</v>
      </c>
      <c r="D4525" t="str">
        <f t="shared" si="70"/>
        <v>South Helwan PP (CP-117)38</v>
      </c>
      <c r="E4525">
        <v>0</v>
      </c>
      <c r="F4525">
        <v>0</v>
      </c>
      <c r="G4525">
        <v>0</v>
      </c>
      <c r="H4525" t="e">
        <v>#DIV/0!</v>
      </c>
    </row>
    <row r="4526" spans="1:8" hidden="1" x14ac:dyDescent="0.3">
      <c r="A4526" s="6" t="s">
        <v>1086</v>
      </c>
      <c r="B4526" s="6" t="s">
        <v>5318</v>
      </c>
      <c r="C4526" s="6">
        <v>20</v>
      </c>
      <c r="D4526" t="str">
        <f t="shared" si="70"/>
        <v>33KV Canal Farm Grid20</v>
      </c>
      <c r="E4526">
        <v>4030952.04</v>
      </c>
      <c r="F4526">
        <v>0</v>
      </c>
      <c r="G4526">
        <v>0</v>
      </c>
      <c r="H4526" t="e">
        <v>#DIV/0!</v>
      </c>
    </row>
    <row r="4527" spans="1:8" hidden="1" x14ac:dyDescent="0.3">
      <c r="A4527" s="6" t="s">
        <v>456</v>
      </c>
      <c r="B4527" s="6" t="s">
        <v>5319</v>
      </c>
      <c r="C4527" s="6">
        <v>15</v>
      </c>
      <c r="D4527" t="str">
        <f t="shared" si="70"/>
        <v>Al-Shabab PP Phase II (CP-117)15</v>
      </c>
      <c r="E4527">
        <v>0</v>
      </c>
      <c r="F4527">
        <v>0</v>
      </c>
      <c r="G4527">
        <v>0</v>
      </c>
      <c r="H4527" t="e">
        <v>#DIV/0!</v>
      </c>
    </row>
    <row r="4528" spans="1:8" hidden="1" x14ac:dyDescent="0.3">
      <c r="A4528" s="6" t="s">
        <v>3284</v>
      </c>
      <c r="B4528" s="6" t="s">
        <v>5320</v>
      </c>
      <c r="D4528" t="str">
        <f t="shared" si="70"/>
        <v>Banha PP (CP-118)</v>
      </c>
      <c r="E4528">
        <v>0</v>
      </c>
      <c r="F4528">
        <v>0</v>
      </c>
      <c r="G4528">
        <v>0</v>
      </c>
      <c r="H4528" t="e">
        <v>#DIV/0!</v>
      </c>
    </row>
    <row r="4529" spans="1:8" hidden="1" x14ac:dyDescent="0.3">
      <c r="A4529" s="6" t="s">
        <v>2457</v>
      </c>
      <c r="B4529" s="6" t="s">
        <v>5312</v>
      </c>
      <c r="D4529" t="str">
        <f t="shared" si="70"/>
        <v>Cairo North PP Rehabilitation</v>
      </c>
      <c r="E4529">
        <v>-1726617.7594000001</v>
      </c>
      <c r="F4529">
        <v>0</v>
      </c>
      <c r="G4529">
        <v>0</v>
      </c>
      <c r="H4529" t="e">
        <v>#DIV/0!</v>
      </c>
    </row>
    <row r="4530" spans="1:8" hidden="1" x14ac:dyDescent="0.3">
      <c r="A4530" s="6" t="s">
        <v>651</v>
      </c>
      <c r="B4530" s="6" t="s">
        <v>5321</v>
      </c>
      <c r="C4530" s="6">
        <v>10</v>
      </c>
      <c r="D4530" t="str">
        <f t="shared" si="70"/>
        <v>Akhmem - Qena10</v>
      </c>
      <c r="E4530">
        <v>0</v>
      </c>
      <c r="F4530">
        <v>0</v>
      </c>
      <c r="G4530">
        <v>0</v>
      </c>
      <c r="H4530" t="e">
        <v>#DIV/0!</v>
      </c>
    </row>
    <row r="4531" spans="1:8" hidden="1" x14ac:dyDescent="0.3">
      <c r="A4531" s="6" t="s">
        <v>498</v>
      </c>
      <c r="B4531" s="6" t="s">
        <v>5322</v>
      </c>
      <c r="C4531" s="6">
        <v>74</v>
      </c>
      <c r="D4531" t="str">
        <f t="shared" si="70"/>
        <v>Abo Quir - Badr 500KV74</v>
      </c>
      <c r="E4531">
        <v>140024.95000000001</v>
      </c>
      <c r="F4531">
        <v>0</v>
      </c>
      <c r="G4531">
        <v>0</v>
      </c>
      <c r="H4531" t="e">
        <v>#DIV/0!</v>
      </c>
    </row>
    <row r="4532" spans="1:8" hidden="1" x14ac:dyDescent="0.3">
      <c r="A4532" s="6" t="s">
        <v>366</v>
      </c>
      <c r="B4532" s="6" t="s">
        <v>5323</v>
      </c>
      <c r="C4532" s="6">
        <v>4</v>
      </c>
      <c r="D4532" t="str">
        <f t="shared" si="70"/>
        <v>MOC HQ at Diriyah4</v>
      </c>
      <c r="E4532">
        <v>0</v>
      </c>
      <c r="F4532">
        <v>0</v>
      </c>
      <c r="G4532">
        <v>0</v>
      </c>
      <c r="H4532" t="e">
        <v>#DIV/0!</v>
      </c>
    </row>
    <row r="4533" spans="1:8" hidden="1" x14ac:dyDescent="0.3">
      <c r="A4533" s="6" t="s">
        <v>456</v>
      </c>
      <c r="B4533" s="6" t="s">
        <v>3432</v>
      </c>
      <c r="D4533" t="str">
        <f t="shared" si="70"/>
        <v>Al-Shabab PP Phase II (CP-117)</v>
      </c>
      <c r="E4533">
        <v>4843098.6100000003</v>
      </c>
      <c r="F4533">
        <v>0</v>
      </c>
      <c r="G4533">
        <v>0</v>
      </c>
      <c r="H4533" t="e">
        <v>#DIV/0!</v>
      </c>
    </row>
    <row r="4534" spans="1:8" hidden="1" x14ac:dyDescent="0.3">
      <c r="A4534" s="6" t="s">
        <v>458</v>
      </c>
      <c r="B4534" s="6" t="s">
        <v>5324</v>
      </c>
      <c r="D4534" t="str">
        <f t="shared" si="70"/>
        <v>W Dam PP Phase II (CP-117)</v>
      </c>
      <c r="E4534">
        <v>93003.520000000004</v>
      </c>
      <c r="F4534">
        <v>0</v>
      </c>
      <c r="G4534">
        <v>0</v>
      </c>
      <c r="H4534" t="e">
        <v>#DIV/0!</v>
      </c>
    </row>
    <row r="4535" spans="1:8" hidden="1" x14ac:dyDescent="0.3">
      <c r="A4535" s="6" t="s">
        <v>4176</v>
      </c>
      <c r="B4535" s="6" t="s">
        <v>5325</v>
      </c>
      <c r="D4535" t="str">
        <f t="shared" si="70"/>
        <v>IRAQ - Al-Diwaniya Power Plant</v>
      </c>
      <c r="E4535">
        <v>0</v>
      </c>
      <c r="F4535">
        <v>0</v>
      </c>
      <c r="G4535">
        <v>0</v>
      </c>
      <c r="H4535" t="e">
        <v>#DIV/0!</v>
      </c>
    </row>
    <row r="4536" spans="1:8" hidden="1" x14ac:dyDescent="0.3">
      <c r="A4536" s="6" t="s">
        <v>741</v>
      </c>
      <c r="B4536" s="6" t="s">
        <v>5326</v>
      </c>
      <c r="D4536" t="str">
        <f t="shared" si="70"/>
        <v>MAYSAN 400/132kV SS</v>
      </c>
      <c r="E4536">
        <v>-37109.951999999997</v>
      </c>
      <c r="F4536">
        <v>0</v>
      </c>
      <c r="G4536">
        <v>0</v>
      </c>
      <c r="H4536" t="e">
        <v>#DIV/0!</v>
      </c>
    </row>
    <row r="4537" spans="1:8" hidden="1" x14ac:dyDescent="0.3">
      <c r="A4537" s="6" t="s">
        <v>628</v>
      </c>
      <c r="B4537" s="6" t="s">
        <v>5327</v>
      </c>
      <c r="D4537" t="str">
        <f t="shared" si="70"/>
        <v>Military 110 Kayan Project</v>
      </c>
      <c r="E4537">
        <v>0</v>
      </c>
      <c r="F4537">
        <v>0</v>
      </c>
      <c r="G4537">
        <v>0</v>
      </c>
      <c r="H4537" t="e">
        <v>#DIV/0!</v>
      </c>
    </row>
    <row r="4538" spans="1:8" hidden="1" x14ac:dyDescent="0.3">
      <c r="A4538" s="6" t="s">
        <v>2122</v>
      </c>
      <c r="B4538" s="6" t="s">
        <v>5328</v>
      </c>
      <c r="C4538" s="6">
        <v>9</v>
      </c>
      <c r="D4538" t="str">
        <f t="shared" si="70"/>
        <v>Business District Hyde Park9</v>
      </c>
      <c r="E4538">
        <v>0</v>
      </c>
      <c r="F4538">
        <v>0</v>
      </c>
      <c r="G4538">
        <v>0</v>
      </c>
      <c r="H4538" t="e">
        <v>#DIV/0!</v>
      </c>
    </row>
    <row r="4539" spans="1:8" hidden="1" x14ac:dyDescent="0.3">
      <c r="A4539" s="6" t="s">
        <v>741</v>
      </c>
      <c r="B4539" s="6" t="s">
        <v>499</v>
      </c>
      <c r="D4539" t="str">
        <f t="shared" si="70"/>
        <v>MAYSAN 400/132kV SS</v>
      </c>
      <c r="E4539">
        <v>37109.951999999997</v>
      </c>
      <c r="F4539">
        <v>0</v>
      </c>
      <c r="G4539">
        <v>0</v>
      </c>
      <c r="H4539" t="e">
        <v>#DIV/0!</v>
      </c>
    </row>
    <row r="4540" spans="1:8" hidden="1" x14ac:dyDescent="0.3">
      <c r="A4540" s="6" t="s">
        <v>1697</v>
      </c>
      <c r="B4540" s="6" t="s">
        <v>5329</v>
      </c>
      <c r="D4540" t="str">
        <f t="shared" si="70"/>
        <v>Playa Resort</v>
      </c>
      <c r="E4540">
        <v>0</v>
      </c>
      <c r="F4540">
        <v>0</v>
      </c>
      <c r="G4540">
        <v>0</v>
      </c>
      <c r="H4540" t="e">
        <v>#DIV/0!</v>
      </c>
    </row>
    <row r="4541" spans="1:8" hidden="1" x14ac:dyDescent="0.3">
      <c r="A4541" s="6" t="s">
        <v>1363</v>
      </c>
      <c r="B4541" s="6" t="s">
        <v>5330</v>
      </c>
      <c r="C4541" s="6">
        <v>62</v>
      </c>
      <c r="D4541" t="str">
        <f t="shared" si="70"/>
        <v>Mostakbal 2 Package No. (8)62</v>
      </c>
      <c r="E4541">
        <v>5000</v>
      </c>
      <c r="F4541">
        <v>0</v>
      </c>
      <c r="G4541">
        <v>0</v>
      </c>
      <c r="H4541" t="e">
        <v>#DIV/0!</v>
      </c>
    </row>
    <row r="4542" spans="1:8" hidden="1" x14ac:dyDescent="0.3">
      <c r="A4542" s="6" t="s">
        <v>3624</v>
      </c>
      <c r="B4542" s="6" t="s">
        <v>5331</v>
      </c>
      <c r="D4542" t="str">
        <f t="shared" si="70"/>
        <v>Infra Project 4428</v>
      </c>
      <c r="E4542">
        <v>0</v>
      </c>
      <c r="F4542">
        <v>0</v>
      </c>
      <c r="G4542">
        <v>0</v>
      </c>
      <c r="H4542" t="e">
        <v>#DIV/0!</v>
      </c>
    </row>
    <row r="4543" spans="1:8" hidden="1" x14ac:dyDescent="0.3">
      <c r="A4543" s="6" t="s">
        <v>897</v>
      </c>
      <c r="B4543" s="6" t="s">
        <v>5332</v>
      </c>
      <c r="D4543" t="str">
        <f t="shared" si="70"/>
        <v>Zafranaa - Ras Ghareb</v>
      </c>
      <c r="E4543">
        <v>0</v>
      </c>
      <c r="F4543">
        <v>0</v>
      </c>
      <c r="G4543">
        <v>0</v>
      </c>
      <c r="H4543" t="e">
        <v>#DIV/0!</v>
      </c>
    </row>
    <row r="4544" spans="1:8" hidden="1" x14ac:dyDescent="0.3">
      <c r="A4544" s="6" t="s">
        <v>1227</v>
      </c>
      <c r="B4544" s="6" t="s">
        <v>5333</v>
      </c>
      <c r="C4544" s="6">
        <v>5</v>
      </c>
      <c r="D4544" t="str">
        <f t="shared" si="70"/>
        <v>Maspiro Towers5</v>
      </c>
      <c r="E4544">
        <v>0</v>
      </c>
      <c r="F4544">
        <v>0</v>
      </c>
      <c r="G4544">
        <v>0</v>
      </c>
      <c r="H4544" t="e">
        <v>#DIV/0!</v>
      </c>
    </row>
    <row r="4545" spans="1:8" hidden="1" x14ac:dyDescent="0.3">
      <c r="A4545" s="6" t="s">
        <v>1060</v>
      </c>
      <c r="B4545" s="6" t="s">
        <v>5334</v>
      </c>
      <c r="D4545" t="str">
        <f t="shared" si="70"/>
        <v>LAYYAH CCPP</v>
      </c>
      <c r="E4545">
        <v>0</v>
      </c>
      <c r="F4545">
        <v>0</v>
      </c>
      <c r="G4545">
        <v>0</v>
      </c>
      <c r="H4545" t="e">
        <v>#DIV/0!</v>
      </c>
    </row>
    <row r="4546" spans="1:8" hidden="1" x14ac:dyDescent="0.3">
      <c r="A4546" s="6" t="s">
        <v>475</v>
      </c>
      <c r="B4546" s="6" t="s">
        <v>5335</v>
      </c>
      <c r="C4546" s="6">
        <v>10</v>
      </c>
      <c r="D4546" t="str">
        <f t="shared" si="70"/>
        <v>Suez Gulf Substation10</v>
      </c>
      <c r="E4546">
        <v>0</v>
      </c>
      <c r="F4546">
        <v>0</v>
      </c>
      <c r="G4546">
        <v>0</v>
      </c>
      <c r="H4546" t="e">
        <v>#DIV/0!</v>
      </c>
    </row>
    <row r="4547" spans="1:8" hidden="1" x14ac:dyDescent="0.3">
      <c r="A4547" s="6" t="s">
        <v>456</v>
      </c>
      <c r="B4547" s="6" t="s">
        <v>5336</v>
      </c>
      <c r="C4547" s="6">
        <v>14</v>
      </c>
      <c r="D4547" t="str">
        <f t="shared" ref="D4547:D4610" si="71">A4547&amp;C4547</f>
        <v>Al-Shabab PP Phase II (CP-117)14</v>
      </c>
      <c r="E4547">
        <v>40246.065199999997</v>
      </c>
      <c r="F4547">
        <v>0</v>
      </c>
      <c r="G4547">
        <v>0</v>
      </c>
      <c r="H4547" t="e">
        <v>#DIV/0!</v>
      </c>
    </row>
    <row r="4548" spans="1:8" hidden="1" x14ac:dyDescent="0.3">
      <c r="A4548" s="6" t="s">
        <v>3891</v>
      </c>
      <c r="B4548" s="6" t="s">
        <v>5337</v>
      </c>
      <c r="C4548" s="6">
        <v>3</v>
      </c>
      <c r="D4548" t="str">
        <f t="shared" si="71"/>
        <v>El-Warraq3</v>
      </c>
      <c r="E4548">
        <v>-736709.2</v>
      </c>
      <c r="F4548">
        <v>0</v>
      </c>
      <c r="G4548">
        <v>0</v>
      </c>
      <c r="H4548" t="e">
        <v>#DIV/0!</v>
      </c>
    </row>
    <row r="4549" spans="1:8" hidden="1" x14ac:dyDescent="0.3">
      <c r="A4549" s="6" t="s">
        <v>2096</v>
      </c>
      <c r="B4549" s="6" t="s">
        <v>5338</v>
      </c>
      <c r="C4549" s="6">
        <v>13</v>
      </c>
      <c r="D4549" t="str">
        <f t="shared" si="71"/>
        <v>Katameya Creeks - RME13</v>
      </c>
      <c r="E4549">
        <v>0</v>
      </c>
      <c r="F4549">
        <v>0</v>
      </c>
      <c r="G4549">
        <v>0</v>
      </c>
      <c r="H4549" t="e">
        <v>#DIV/0!</v>
      </c>
    </row>
    <row r="4550" spans="1:8" hidden="1" x14ac:dyDescent="0.3">
      <c r="A4550" s="6" t="s">
        <v>375</v>
      </c>
      <c r="B4550" s="6" t="s">
        <v>5339</v>
      </c>
      <c r="C4550" s="6">
        <v>9</v>
      </c>
      <c r="D4550" t="str">
        <f t="shared" si="71"/>
        <v>Ora Zed Landscape Ph19</v>
      </c>
      <c r="E4550">
        <v>0</v>
      </c>
      <c r="F4550">
        <v>0</v>
      </c>
      <c r="G4550">
        <v>0</v>
      </c>
      <c r="H4550" t="e">
        <v>#DIV/0!</v>
      </c>
    </row>
    <row r="4551" spans="1:8" hidden="1" x14ac:dyDescent="0.3">
      <c r="A4551" s="6" t="s">
        <v>1259</v>
      </c>
      <c r="B4551" s="6" t="s">
        <v>5340</v>
      </c>
      <c r="C4551" s="6">
        <v>26</v>
      </c>
      <c r="D4551" t="str">
        <f t="shared" si="71"/>
        <v>Air Defence College26</v>
      </c>
      <c r="E4551">
        <v>126903.32</v>
      </c>
      <c r="F4551">
        <v>0</v>
      </c>
      <c r="G4551">
        <v>0</v>
      </c>
      <c r="H4551">
        <v>126903.32</v>
      </c>
    </row>
    <row r="4552" spans="1:8" hidden="1" x14ac:dyDescent="0.3">
      <c r="A4552" s="6" t="s">
        <v>320</v>
      </c>
      <c r="B4552" s="6" t="s">
        <v>5341</v>
      </c>
      <c r="C4552" s="6">
        <v>3</v>
      </c>
      <c r="D4552" t="str">
        <f t="shared" si="71"/>
        <v>EPICO 3 Facility3</v>
      </c>
      <c r="E4552">
        <v>4676968.58</v>
      </c>
      <c r="F4552">
        <v>0</v>
      </c>
      <c r="G4552">
        <v>0</v>
      </c>
      <c r="H4552">
        <v>4910817.0089999996</v>
      </c>
    </row>
    <row r="4553" spans="1:8" hidden="1" x14ac:dyDescent="0.3">
      <c r="A4553" s="6" t="s">
        <v>320</v>
      </c>
      <c r="B4553" s="6" t="s">
        <v>5342</v>
      </c>
      <c r="D4553" t="str">
        <f t="shared" si="71"/>
        <v>EPICO 3 Facility</v>
      </c>
      <c r="E4553">
        <v>57323484.329999998</v>
      </c>
      <c r="F4553">
        <v>0</v>
      </c>
      <c r="G4553">
        <v>0</v>
      </c>
      <c r="H4553">
        <v>60189658.546499997</v>
      </c>
    </row>
    <row r="4554" spans="1:8" hidden="1" x14ac:dyDescent="0.3">
      <c r="A4554" s="6" t="s">
        <v>2218</v>
      </c>
      <c r="B4554" s="6" t="s">
        <v>5343</v>
      </c>
      <c r="C4554" s="6">
        <v>3</v>
      </c>
      <c r="D4554" t="str">
        <f t="shared" si="71"/>
        <v>KATAMYA GREEKS LAND SCAPE STAR3</v>
      </c>
      <c r="E4554">
        <v>1207954.0900000001</v>
      </c>
      <c r="F4554">
        <v>0</v>
      </c>
      <c r="G4554">
        <v>0</v>
      </c>
      <c r="H4554">
        <v>1207954.0900000001</v>
      </c>
    </row>
    <row r="4555" spans="1:8" hidden="1" x14ac:dyDescent="0.3">
      <c r="A4555" s="6" t="s">
        <v>433</v>
      </c>
      <c r="B4555" s="6" t="s">
        <v>5344</v>
      </c>
      <c r="C4555" s="6">
        <v>5</v>
      </c>
      <c r="D4555" t="str">
        <f t="shared" si="71"/>
        <v>Wadi Halfa Port5</v>
      </c>
      <c r="E4555">
        <v>5072099.5199999996</v>
      </c>
      <c r="F4555">
        <v>0</v>
      </c>
      <c r="G4555">
        <v>0</v>
      </c>
      <c r="H4555">
        <v>5325704.4960000003</v>
      </c>
    </row>
    <row r="4556" spans="1:8" hidden="1" x14ac:dyDescent="0.3">
      <c r="A4556" s="6" t="s">
        <v>5345</v>
      </c>
      <c r="B4556" s="6" t="s">
        <v>5346</v>
      </c>
      <c r="C4556" s="6">
        <v>1</v>
      </c>
      <c r="D4556" t="str">
        <f t="shared" si="71"/>
        <v>Residence 8 ( S09 )1</v>
      </c>
      <c r="E4556">
        <v>1390620</v>
      </c>
      <c r="F4556">
        <v>0</v>
      </c>
      <c r="G4556">
        <v>0</v>
      </c>
      <c r="H4556">
        <v>1390620</v>
      </c>
    </row>
    <row r="4557" spans="1:8" hidden="1" x14ac:dyDescent="0.3">
      <c r="A4557" s="6" t="s">
        <v>2199</v>
      </c>
      <c r="B4557" s="6" t="s">
        <v>5347</v>
      </c>
      <c r="C4557" s="6">
        <v>5</v>
      </c>
      <c r="D4557" t="str">
        <f t="shared" si="71"/>
        <v>Tarek Abdel-Hakim Center5</v>
      </c>
      <c r="E4557">
        <v>1271012.98</v>
      </c>
      <c r="F4557">
        <v>0</v>
      </c>
      <c r="G4557">
        <v>0</v>
      </c>
      <c r="H4557">
        <v>1271012.98</v>
      </c>
    </row>
    <row r="4558" spans="1:8" hidden="1" x14ac:dyDescent="0.3">
      <c r="A4558" s="6" t="s">
        <v>2253</v>
      </c>
      <c r="B4558" s="6" t="s">
        <v>5348</v>
      </c>
      <c r="C4558" s="6">
        <v>5</v>
      </c>
      <c r="D4558" t="str">
        <f t="shared" si="71"/>
        <v>EIPICO Factory5</v>
      </c>
      <c r="E4558">
        <v>6138.09</v>
      </c>
      <c r="F4558">
        <v>0</v>
      </c>
      <c r="G4558">
        <v>0</v>
      </c>
      <c r="H4558">
        <v>6138.09</v>
      </c>
    </row>
    <row r="4559" spans="1:8" hidden="1" x14ac:dyDescent="0.3">
      <c r="A4559" s="6" t="s">
        <v>2185</v>
      </c>
      <c r="B4559" s="6" t="s">
        <v>5349</v>
      </c>
      <c r="C4559" s="6">
        <v>3</v>
      </c>
      <c r="D4559" t="str">
        <f t="shared" si="71"/>
        <v>Al-Parco3</v>
      </c>
      <c r="E4559">
        <v>2422608</v>
      </c>
      <c r="F4559">
        <v>0</v>
      </c>
      <c r="G4559">
        <v>0</v>
      </c>
      <c r="H4559">
        <v>2422608</v>
      </c>
    </row>
    <row r="4560" spans="1:8" hidden="1" x14ac:dyDescent="0.3">
      <c r="A4560" s="6" t="s">
        <v>2075</v>
      </c>
      <c r="B4560" s="6" t="s">
        <v>5350</v>
      </c>
      <c r="C4560" s="6">
        <v>9</v>
      </c>
      <c r="D4560" t="str">
        <f t="shared" si="71"/>
        <v>Kemet Tower9</v>
      </c>
      <c r="E4560">
        <v>185120</v>
      </c>
      <c r="F4560">
        <v>0</v>
      </c>
      <c r="G4560">
        <v>0</v>
      </c>
      <c r="H4560">
        <v>185120</v>
      </c>
    </row>
    <row r="4561" spans="1:8" hidden="1" x14ac:dyDescent="0.3">
      <c r="A4561" s="6" t="s">
        <v>2122</v>
      </c>
      <c r="B4561" s="6" t="s">
        <v>5351</v>
      </c>
      <c r="C4561" s="6">
        <v>4</v>
      </c>
      <c r="D4561" t="str">
        <f t="shared" si="71"/>
        <v>Business District Hyde Park4</v>
      </c>
      <c r="E4561">
        <v>624167.75</v>
      </c>
      <c r="F4561">
        <v>0</v>
      </c>
      <c r="G4561">
        <v>0</v>
      </c>
      <c r="H4561">
        <v>624167.75</v>
      </c>
    </row>
    <row r="4562" spans="1:8" hidden="1" x14ac:dyDescent="0.3">
      <c r="A4562" s="6" t="s">
        <v>2113</v>
      </c>
      <c r="B4562" s="6" t="s">
        <v>5352</v>
      </c>
      <c r="C4562" s="6">
        <v>3</v>
      </c>
      <c r="D4562" t="str">
        <f t="shared" si="71"/>
        <v>U3 &amp; U53</v>
      </c>
      <c r="E4562">
        <v>34000.720000000001</v>
      </c>
      <c r="F4562">
        <v>0</v>
      </c>
      <c r="G4562">
        <v>0</v>
      </c>
      <c r="H4562">
        <v>34000.720000000001</v>
      </c>
    </row>
    <row r="4563" spans="1:8" hidden="1" x14ac:dyDescent="0.3">
      <c r="A4563" s="6" t="s">
        <v>1697</v>
      </c>
      <c r="B4563" s="6" t="s">
        <v>5353</v>
      </c>
      <c r="D4563" t="str">
        <f t="shared" si="71"/>
        <v>Playa Resort</v>
      </c>
      <c r="E4563">
        <v>35000</v>
      </c>
      <c r="F4563">
        <v>0</v>
      </c>
      <c r="G4563">
        <v>0</v>
      </c>
      <c r="H4563">
        <v>35000</v>
      </c>
    </row>
    <row r="4564" spans="1:8" hidden="1" x14ac:dyDescent="0.3">
      <c r="A4564" s="6" t="s">
        <v>1841</v>
      </c>
      <c r="B4564" s="6" t="s">
        <v>5354</v>
      </c>
      <c r="C4564" s="6">
        <v>10</v>
      </c>
      <c r="D4564" t="str">
        <f t="shared" si="71"/>
        <v>Egyptian Exchange building10</v>
      </c>
      <c r="E4564">
        <v>85472.01</v>
      </c>
      <c r="F4564">
        <v>0</v>
      </c>
      <c r="G4564">
        <v>0</v>
      </c>
      <c r="H4564">
        <v>85472.01</v>
      </c>
    </row>
    <row r="4565" spans="1:8" hidden="1" x14ac:dyDescent="0.3">
      <c r="A4565" s="6" t="s">
        <v>2107</v>
      </c>
      <c r="B4565" s="6" t="s">
        <v>5355</v>
      </c>
      <c r="C4565" s="6">
        <v>1</v>
      </c>
      <c r="D4565" t="str">
        <f t="shared" si="71"/>
        <v>HST - 6 October - Arab Cont.1</v>
      </c>
      <c r="E4565">
        <v>2928500</v>
      </c>
      <c r="F4565">
        <v>0</v>
      </c>
      <c r="G4565">
        <v>0</v>
      </c>
      <c r="H4565">
        <v>2928500</v>
      </c>
    </row>
    <row r="4566" spans="1:8" hidden="1" x14ac:dyDescent="0.3">
      <c r="A4566" s="6" t="s">
        <v>1788</v>
      </c>
      <c r="B4566" s="6" t="s">
        <v>5356</v>
      </c>
      <c r="C4566" s="6">
        <v>1</v>
      </c>
      <c r="D4566" t="str">
        <f t="shared" si="71"/>
        <v>Pridge 51</v>
      </c>
      <c r="E4566">
        <v>2100300</v>
      </c>
      <c r="F4566">
        <v>0</v>
      </c>
      <c r="G4566">
        <v>0</v>
      </c>
      <c r="H4566">
        <v>2100300</v>
      </c>
    </row>
    <row r="4567" spans="1:8" hidden="1" x14ac:dyDescent="0.3">
      <c r="A4567" s="6" t="s">
        <v>3684</v>
      </c>
      <c r="B4567" s="6" t="s">
        <v>5357</v>
      </c>
      <c r="D4567" t="str">
        <f t="shared" si="71"/>
        <v>Infra Project 2531</v>
      </c>
      <c r="E4567">
        <v>154992519.05000001</v>
      </c>
      <c r="F4567">
        <v>0</v>
      </c>
      <c r="G4567">
        <v>0</v>
      </c>
      <c r="H4567">
        <v>162742145.0025</v>
      </c>
    </row>
    <row r="4568" spans="1:8" hidden="1" x14ac:dyDescent="0.3">
      <c r="A4568" s="6" t="s">
        <v>3624</v>
      </c>
      <c r="B4568" s="6" t="s">
        <v>2606</v>
      </c>
      <c r="D4568" t="str">
        <f t="shared" si="71"/>
        <v>Infra Project 4428</v>
      </c>
      <c r="E4568">
        <v>110196949.52</v>
      </c>
      <c r="F4568">
        <v>0</v>
      </c>
      <c r="G4568">
        <v>0</v>
      </c>
      <c r="H4568">
        <v>115706796.99600001</v>
      </c>
    </row>
    <row r="4569" spans="1:8" hidden="1" x14ac:dyDescent="0.3">
      <c r="A4569" s="6" t="s">
        <v>646</v>
      </c>
      <c r="B4569" s="6" t="s">
        <v>5358</v>
      </c>
      <c r="D4569" t="str">
        <f t="shared" si="71"/>
        <v>Akhmem Assiut</v>
      </c>
      <c r="E4569">
        <v>5000000</v>
      </c>
      <c r="F4569">
        <v>0</v>
      </c>
      <c r="G4569">
        <v>0</v>
      </c>
      <c r="H4569">
        <v>5000000</v>
      </c>
    </row>
    <row r="4570" spans="1:8" hidden="1" x14ac:dyDescent="0.3">
      <c r="A4570" s="6" t="s">
        <v>73</v>
      </c>
      <c r="B4570" s="6" t="s">
        <v>5359</v>
      </c>
      <c r="C4570" s="6">
        <v>7</v>
      </c>
      <c r="D4570" t="str">
        <f t="shared" si="71"/>
        <v>MDF Factory7</v>
      </c>
      <c r="E4570">
        <v>15382008.960000001</v>
      </c>
      <c r="F4570">
        <v>0</v>
      </c>
      <c r="G4570">
        <v>0</v>
      </c>
      <c r="H4570">
        <v>16151109.408</v>
      </c>
    </row>
    <row r="4571" spans="1:8" hidden="1" x14ac:dyDescent="0.3">
      <c r="A4571" s="6" t="s">
        <v>1685</v>
      </c>
      <c r="B4571" s="6" t="s">
        <v>5360</v>
      </c>
      <c r="D4571" t="str">
        <f t="shared" si="71"/>
        <v>New Babil 400/132KV GIS Substa</v>
      </c>
      <c r="E4571">
        <v>2800720.76</v>
      </c>
      <c r="F4571">
        <v>2240576.61</v>
      </c>
      <c r="G4571">
        <v>0</v>
      </c>
      <c r="H4571">
        <v>2800720.76</v>
      </c>
    </row>
    <row r="4572" spans="1:8" hidden="1" x14ac:dyDescent="0.3">
      <c r="A4572" s="6" t="s">
        <v>2612</v>
      </c>
      <c r="B4572" s="6" t="s">
        <v>5361</v>
      </c>
      <c r="D4572" t="str">
        <f t="shared" si="71"/>
        <v>Containment Data Center-</v>
      </c>
      <c r="E4572">
        <v>46429800</v>
      </c>
      <c r="F4572">
        <v>14645486</v>
      </c>
      <c r="G4572">
        <v>4875129</v>
      </c>
      <c r="H4572">
        <v>21952375.780000001</v>
      </c>
    </row>
    <row r="4573" spans="1:8" hidden="1" x14ac:dyDescent="0.3">
      <c r="A4573" s="6" t="s">
        <v>2612</v>
      </c>
      <c r="B4573" s="6" t="s">
        <v>5362</v>
      </c>
      <c r="D4573" t="str">
        <f t="shared" si="71"/>
        <v>Containment Data Center-</v>
      </c>
      <c r="E4573">
        <v>19500516</v>
      </c>
      <c r="F4573">
        <v>0</v>
      </c>
      <c r="G4573">
        <v>0</v>
      </c>
      <c r="H4573">
        <v>19500516</v>
      </c>
    </row>
    <row r="4574" spans="1:8" hidden="1" x14ac:dyDescent="0.3">
      <c r="A4574" s="6" t="s">
        <v>1574</v>
      </c>
      <c r="B4574" s="6" t="s">
        <v>5363</v>
      </c>
      <c r="C4574" s="6">
        <v>3</v>
      </c>
      <c r="D4574" t="str">
        <f t="shared" si="71"/>
        <v>Industria Sadat3</v>
      </c>
      <c r="E4574">
        <v>10151330.880000001</v>
      </c>
      <c r="F4574">
        <v>10107509.75</v>
      </c>
      <c r="G4574">
        <v>4747538.8099999996</v>
      </c>
      <c r="H4574">
        <v>15336604.57</v>
      </c>
    </row>
    <row r="4575" spans="1:8" hidden="1" x14ac:dyDescent="0.3">
      <c r="A4575" s="6" t="s">
        <v>705</v>
      </c>
      <c r="B4575" s="6" t="s">
        <v>5364</v>
      </c>
      <c r="D4575" t="str">
        <f t="shared" si="71"/>
        <v>Assuit PP  (CP-118)</v>
      </c>
      <c r="E4575">
        <v>96467.113500000007</v>
      </c>
      <c r="F4575">
        <v>101544.33</v>
      </c>
      <c r="G4575">
        <v>0</v>
      </c>
      <c r="H4575">
        <v>101544.33</v>
      </c>
    </row>
    <row r="4576" spans="1:8" hidden="1" x14ac:dyDescent="0.3">
      <c r="A4576" s="6" t="s">
        <v>341</v>
      </c>
      <c r="B4576" s="6" t="s">
        <v>5365</v>
      </c>
      <c r="C4576" s="6">
        <v>2</v>
      </c>
      <c r="D4576" t="str">
        <f t="shared" si="71"/>
        <v>Kafr Shokr Bridge2</v>
      </c>
      <c r="E4576">
        <v>7001830.4800000004</v>
      </c>
      <c r="F4576">
        <v>0</v>
      </c>
      <c r="G4576">
        <v>0</v>
      </c>
      <c r="H4576">
        <v>7982086.7472000001</v>
      </c>
    </row>
    <row r="4577" spans="1:8" hidden="1" x14ac:dyDescent="0.3">
      <c r="A4577" s="6" t="s">
        <v>4226</v>
      </c>
      <c r="B4577" s="6" t="s">
        <v>5366</v>
      </c>
      <c r="D4577" t="str">
        <f t="shared" si="71"/>
        <v>Ain-Sokhna PP(CP-102)</v>
      </c>
      <c r="E4577">
        <v>161718.62</v>
      </c>
      <c r="F4577">
        <v>0</v>
      </c>
      <c r="G4577">
        <v>0</v>
      </c>
      <c r="H4577">
        <v>161718.62</v>
      </c>
    </row>
    <row r="4578" spans="1:8" hidden="1" x14ac:dyDescent="0.3">
      <c r="A4578" s="6" t="s">
        <v>2520</v>
      </c>
      <c r="B4578" s="6" t="s">
        <v>5367</v>
      </c>
      <c r="D4578" t="str">
        <f t="shared" si="71"/>
        <v>6th Oct. Ph2 PP-Elect Work</v>
      </c>
      <c r="E4578">
        <v>3001868.6658999999</v>
      </c>
      <c r="F4578">
        <v>0</v>
      </c>
      <c r="G4578">
        <v>0</v>
      </c>
      <c r="H4578">
        <v>3001868.6658999999</v>
      </c>
    </row>
    <row r="4579" spans="1:8" hidden="1" x14ac:dyDescent="0.3">
      <c r="A4579" s="6" t="s">
        <v>1512</v>
      </c>
      <c r="B4579" s="6" t="s">
        <v>5368</v>
      </c>
      <c r="D4579" t="str">
        <f t="shared" si="71"/>
        <v>LRT Project</v>
      </c>
      <c r="E4579">
        <v>103200</v>
      </c>
      <c r="F4579">
        <v>0</v>
      </c>
      <c r="G4579">
        <v>0</v>
      </c>
      <c r="H4579">
        <v>103200</v>
      </c>
    </row>
    <row r="4580" spans="1:8" hidden="1" x14ac:dyDescent="0.3">
      <c r="A4580" s="6" t="s">
        <v>1473</v>
      </c>
      <c r="B4580" s="6" t="s">
        <v>5369</v>
      </c>
      <c r="D4580" t="str">
        <f t="shared" si="71"/>
        <v>Taval Sarai 52</v>
      </c>
      <c r="E4580">
        <v>662315.69999999995</v>
      </c>
      <c r="F4580">
        <v>0</v>
      </c>
      <c r="G4580">
        <v>0</v>
      </c>
      <c r="H4580">
        <v>662315.69999999995</v>
      </c>
    </row>
    <row r="4581" spans="1:8" hidden="1" x14ac:dyDescent="0.3">
      <c r="A4581" s="6" t="s">
        <v>3234</v>
      </c>
      <c r="B4581" s="6" t="s">
        <v>5370</v>
      </c>
      <c r="D4581" t="str">
        <f t="shared" si="71"/>
        <v>Ministry Building EPOXY</v>
      </c>
      <c r="E4581">
        <v>129748.87</v>
      </c>
      <c r="F4581">
        <v>0</v>
      </c>
      <c r="G4581">
        <v>0</v>
      </c>
      <c r="H4581">
        <v>129748.87</v>
      </c>
    </row>
    <row r="4582" spans="1:8" hidden="1" x14ac:dyDescent="0.3">
      <c r="A4582" s="6" t="s">
        <v>1473</v>
      </c>
      <c r="B4582" s="6" t="s">
        <v>5371</v>
      </c>
      <c r="C4582" s="6">
        <v>5</v>
      </c>
      <c r="D4582" t="str">
        <f t="shared" si="71"/>
        <v>Taval Sarai 525</v>
      </c>
      <c r="E4582">
        <v>251219</v>
      </c>
      <c r="F4582">
        <v>0</v>
      </c>
      <c r="G4582">
        <v>0</v>
      </c>
      <c r="H4582">
        <v>251219</v>
      </c>
    </row>
    <row r="4583" spans="1:8" hidden="1" x14ac:dyDescent="0.3">
      <c r="A4583" s="6" t="s">
        <v>1227</v>
      </c>
      <c r="B4583" s="6" t="s">
        <v>5372</v>
      </c>
      <c r="C4583" s="6">
        <v>2020</v>
      </c>
      <c r="D4583" t="str">
        <f t="shared" si="71"/>
        <v>Maspiro Towers2020</v>
      </c>
      <c r="E4583">
        <v>3479650</v>
      </c>
      <c r="F4583">
        <v>0</v>
      </c>
      <c r="G4583">
        <v>0</v>
      </c>
      <c r="H4583">
        <v>3479650</v>
      </c>
    </row>
    <row r="4584" spans="1:8" hidden="1" x14ac:dyDescent="0.3">
      <c r="A4584" s="6" t="s">
        <v>926</v>
      </c>
      <c r="B4584" s="6" t="s">
        <v>5373</v>
      </c>
      <c r="C4584" s="6">
        <v>2020</v>
      </c>
      <c r="D4584" t="str">
        <f t="shared" si="71"/>
        <v>HAC CCC JV2020</v>
      </c>
      <c r="E4584">
        <v>11272720.57</v>
      </c>
      <c r="F4584">
        <v>0</v>
      </c>
      <c r="G4584">
        <v>0</v>
      </c>
      <c r="H4584">
        <v>11272720.57</v>
      </c>
    </row>
    <row r="4585" spans="1:8" hidden="1" x14ac:dyDescent="0.3">
      <c r="A4585" s="6" t="s">
        <v>4711</v>
      </c>
      <c r="B4585" s="6" t="s">
        <v>5374</v>
      </c>
      <c r="C4585" s="6">
        <v>2020</v>
      </c>
      <c r="D4585" t="str">
        <f t="shared" si="71"/>
        <v>Bahr El Baqar Treatment Plant2020</v>
      </c>
      <c r="E4585">
        <v>1212810.3</v>
      </c>
      <c r="F4585">
        <v>0</v>
      </c>
      <c r="G4585">
        <v>0</v>
      </c>
      <c r="H4585">
        <v>1212810.3</v>
      </c>
    </row>
    <row r="4586" spans="1:8" hidden="1" x14ac:dyDescent="0.3">
      <c r="A4586" s="6" t="s">
        <v>500</v>
      </c>
      <c r="B4586" s="6" t="s">
        <v>5375</v>
      </c>
      <c r="D4586" t="str">
        <f t="shared" si="71"/>
        <v>South Helwan PP (CP-117)</v>
      </c>
      <c r="E4586">
        <v>239840.14</v>
      </c>
      <c r="F4586">
        <v>211966.81999999998</v>
      </c>
      <c r="G4586">
        <v>37845.879999999997</v>
      </c>
      <c r="H4586">
        <v>249812.7</v>
      </c>
    </row>
    <row r="4587" spans="1:8" hidden="1" x14ac:dyDescent="0.3">
      <c r="A4587" s="6" t="s">
        <v>705</v>
      </c>
      <c r="B4587" s="6" t="s">
        <v>5376</v>
      </c>
      <c r="D4587" t="str">
        <f t="shared" si="71"/>
        <v>Assuit PP  (CP-118)</v>
      </c>
      <c r="E4587">
        <v>2536557.0285999998</v>
      </c>
      <c r="F4587">
        <v>2238502.52</v>
      </c>
      <c r="G4587">
        <v>399507.73</v>
      </c>
      <c r="H4587">
        <v>2638010.25</v>
      </c>
    </row>
    <row r="4588" spans="1:8" hidden="1" x14ac:dyDescent="0.3">
      <c r="A4588" s="6" t="s">
        <v>3136</v>
      </c>
      <c r="B4588" s="6" t="s">
        <v>5377</v>
      </c>
      <c r="D4588" t="str">
        <f t="shared" si="71"/>
        <v>Beni Suef Add-on Sales</v>
      </c>
      <c r="E4588">
        <v>-1267421.32</v>
      </c>
      <c r="F4588">
        <v>0</v>
      </c>
      <c r="G4588">
        <v>0</v>
      </c>
      <c r="H4588">
        <v>-1267421.32</v>
      </c>
    </row>
    <row r="4589" spans="1:8" hidden="1" x14ac:dyDescent="0.3">
      <c r="A4589" s="6" t="s">
        <v>569</v>
      </c>
      <c r="B4589" s="6" t="s">
        <v>5378</v>
      </c>
      <c r="D4589" t="str">
        <f t="shared" si="71"/>
        <v>Giza North PP Ph I,II (CP-117)</v>
      </c>
      <c r="E4589">
        <v>9538.75</v>
      </c>
      <c r="F4589">
        <v>9538.75</v>
      </c>
      <c r="G4589">
        <v>0</v>
      </c>
      <c r="H4589">
        <v>9538.75</v>
      </c>
    </row>
    <row r="4590" spans="1:8" hidden="1" x14ac:dyDescent="0.3">
      <c r="A4590" s="6" t="s">
        <v>2480</v>
      </c>
      <c r="B4590" s="6" t="s">
        <v>5379</v>
      </c>
      <c r="D4590" t="str">
        <f t="shared" si="71"/>
        <v>Baron Palace</v>
      </c>
      <c r="E4590">
        <v>13094.4</v>
      </c>
      <c r="F4590">
        <v>0</v>
      </c>
      <c r="G4590">
        <v>0</v>
      </c>
      <c r="H4590">
        <v>13094.4</v>
      </c>
    </row>
    <row r="4591" spans="1:8" hidden="1" x14ac:dyDescent="0.3">
      <c r="A4591" s="6" t="s">
        <v>895</v>
      </c>
      <c r="B4591" s="6" t="s">
        <v>5380</v>
      </c>
      <c r="D4591" t="str">
        <f t="shared" si="71"/>
        <v>Manshiet Nasser Substation</v>
      </c>
      <c r="E4591">
        <v>258532.38</v>
      </c>
      <c r="F4591">
        <v>235887.19</v>
      </c>
      <c r="G4591">
        <v>0</v>
      </c>
      <c r="H4591">
        <v>235887.19</v>
      </c>
    </row>
    <row r="4592" spans="1:8" hidden="1" x14ac:dyDescent="0.3">
      <c r="A4592" s="6" t="s">
        <v>895</v>
      </c>
      <c r="B4592" s="6" t="s">
        <v>5381</v>
      </c>
      <c r="D4592" t="str">
        <f t="shared" si="71"/>
        <v>Manshiet Nasser Substation</v>
      </c>
      <c r="E4592">
        <v>1226665.08</v>
      </c>
      <c r="F4592">
        <v>1105695.54</v>
      </c>
      <c r="G4592">
        <v>198545.2</v>
      </c>
      <c r="H4592">
        <v>1304240.74</v>
      </c>
    </row>
    <row r="4593" spans="1:8" hidden="1" x14ac:dyDescent="0.3">
      <c r="A4593" s="6" t="s">
        <v>1060</v>
      </c>
      <c r="B4593" s="6" t="s">
        <v>5382</v>
      </c>
      <c r="D4593" t="str">
        <f t="shared" si="71"/>
        <v>LAYYAH CCPP</v>
      </c>
      <c r="E4593">
        <v>10283760</v>
      </c>
      <c r="F4593">
        <v>0</v>
      </c>
      <c r="G4593">
        <v>0</v>
      </c>
      <c r="H4593">
        <v>10283760</v>
      </c>
    </row>
    <row r="4594" spans="1:8" hidden="1" x14ac:dyDescent="0.3">
      <c r="A4594" s="6" t="s">
        <v>5293</v>
      </c>
      <c r="B4594" s="6" t="s">
        <v>5383</v>
      </c>
      <c r="C4594" s="6">
        <v>1</v>
      </c>
      <c r="D4594" t="str">
        <f t="shared" si="71"/>
        <v>Benban 4 As El-Nakra 220 K.V1</v>
      </c>
      <c r="E4594">
        <v>6953627.1600000001</v>
      </c>
      <c r="F4594">
        <v>0</v>
      </c>
      <c r="G4594">
        <v>0</v>
      </c>
      <c r="H4594">
        <v>6953627.1600000001</v>
      </c>
    </row>
    <row r="4595" spans="1:8" hidden="1" x14ac:dyDescent="0.3">
      <c r="A4595" s="6" t="s">
        <v>475</v>
      </c>
      <c r="B4595" s="6" t="s">
        <v>5384</v>
      </c>
      <c r="D4595" t="str">
        <f t="shared" si="71"/>
        <v>Suez Gulf Substation</v>
      </c>
      <c r="E4595">
        <v>3168848.91</v>
      </c>
      <c r="F4595">
        <v>3000195</v>
      </c>
      <c r="G4595">
        <v>333355</v>
      </c>
      <c r="H4595">
        <v>3333550</v>
      </c>
    </row>
    <row r="4596" spans="1:8" hidden="1" x14ac:dyDescent="0.3">
      <c r="A4596" s="6" t="s">
        <v>897</v>
      </c>
      <c r="B4596" s="6" t="s">
        <v>5385</v>
      </c>
      <c r="D4596" t="str">
        <f t="shared" si="71"/>
        <v>Zafranaa - Ras Ghareb</v>
      </c>
      <c r="E4596">
        <v>-3460.5</v>
      </c>
      <c r="F4596">
        <v>0</v>
      </c>
      <c r="G4596">
        <v>0</v>
      </c>
      <c r="H4596">
        <v>-3460.5</v>
      </c>
    </row>
    <row r="4597" spans="1:8" hidden="1" x14ac:dyDescent="0.3">
      <c r="A4597" s="6" t="s">
        <v>895</v>
      </c>
      <c r="B4597" s="6" t="s">
        <v>5386</v>
      </c>
      <c r="D4597" t="str">
        <f t="shared" si="71"/>
        <v>Manshiet Nasser Substation</v>
      </c>
      <c r="E4597">
        <v>640004.93000000005</v>
      </c>
      <c r="F4597">
        <v>600084.62</v>
      </c>
      <c r="G4597">
        <v>65520.51</v>
      </c>
      <c r="H4597">
        <v>665605.13</v>
      </c>
    </row>
    <row r="4598" spans="1:8" hidden="1" x14ac:dyDescent="0.3">
      <c r="A4598" s="6" t="s">
        <v>475</v>
      </c>
      <c r="B4598" s="6" t="s">
        <v>5387</v>
      </c>
      <c r="D4598" t="str">
        <f t="shared" si="71"/>
        <v>Suez Gulf Substation</v>
      </c>
      <c r="E4598">
        <v>64220.18</v>
      </c>
      <c r="F4598">
        <v>64220.18</v>
      </c>
      <c r="G4598">
        <v>0</v>
      </c>
      <c r="H4598">
        <v>64220.18</v>
      </c>
    </row>
    <row r="4599" spans="1:8" hidden="1" x14ac:dyDescent="0.3">
      <c r="A4599" s="6" t="s">
        <v>475</v>
      </c>
      <c r="B4599" s="6" t="s">
        <v>5388</v>
      </c>
      <c r="D4599" t="str">
        <f t="shared" si="71"/>
        <v>Suez Gulf Substation</v>
      </c>
      <c r="E4599">
        <v>1500870.19</v>
      </c>
      <c r="F4599">
        <v>1578878</v>
      </c>
      <c r="G4599">
        <v>0</v>
      </c>
      <c r="H4599">
        <v>1578878</v>
      </c>
    </row>
    <row r="4600" spans="1:8" hidden="1" x14ac:dyDescent="0.3">
      <c r="A4600" s="6" t="s">
        <v>1043</v>
      </c>
      <c r="B4600" s="6" t="s">
        <v>5389</v>
      </c>
      <c r="D4600" t="str">
        <f t="shared" si="71"/>
        <v>Zambia Project</v>
      </c>
      <c r="E4600">
        <v>78921.47</v>
      </c>
      <c r="F4600">
        <v>0</v>
      </c>
      <c r="G4600">
        <v>0</v>
      </c>
      <c r="H4600">
        <v>78921.47</v>
      </c>
    </row>
    <row r="4601" spans="1:8" hidden="1" x14ac:dyDescent="0.3">
      <c r="A4601" s="6" t="s">
        <v>847</v>
      </c>
      <c r="B4601" s="6" t="s">
        <v>5390</v>
      </c>
      <c r="D4601" t="str">
        <f t="shared" si="71"/>
        <v>AWEER POWER STATION 'H' Phase</v>
      </c>
      <c r="E4601">
        <v>211328.6</v>
      </c>
      <c r="F4601">
        <v>0</v>
      </c>
      <c r="G4601">
        <v>0</v>
      </c>
      <c r="H4601">
        <v>221895.03</v>
      </c>
    </row>
    <row r="4602" spans="1:8" hidden="1" x14ac:dyDescent="0.3">
      <c r="A4602" s="6" t="s">
        <v>612</v>
      </c>
      <c r="B4602" s="6" t="s">
        <v>5391</v>
      </c>
      <c r="D4602" t="str">
        <f t="shared" si="71"/>
        <v>Beni Suef ISKRA</v>
      </c>
      <c r="E4602">
        <v>369202415.30239999</v>
      </c>
      <c r="F4602">
        <v>0</v>
      </c>
      <c r="G4602">
        <v>0</v>
      </c>
      <c r="H4602">
        <v>369202415.30239999</v>
      </c>
    </row>
    <row r="4603" spans="1:8" hidden="1" x14ac:dyDescent="0.3">
      <c r="A4603" s="6" t="s">
        <v>1295</v>
      </c>
      <c r="B4603" s="6" t="s">
        <v>5392</v>
      </c>
      <c r="D4603" t="str">
        <f t="shared" si="71"/>
        <v>Banha PP (CP-117)</v>
      </c>
      <c r="E4603">
        <v>5837.5</v>
      </c>
      <c r="F4603">
        <v>6111.71</v>
      </c>
      <c r="G4603">
        <v>0</v>
      </c>
      <c r="H4603">
        <v>6111.71</v>
      </c>
    </row>
    <row r="4604" spans="1:8" hidden="1" x14ac:dyDescent="0.3">
      <c r="A4604" s="6" t="s">
        <v>514</v>
      </c>
      <c r="B4604" s="6" t="s">
        <v>5393</v>
      </c>
      <c r="D4604" t="str">
        <f t="shared" si="71"/>
        <v>Beni-Suef Power Plant EPC</v>
      </c>
      <c r="E4604">
        <v>497965535.18000001</v>
      </c>
      <c r="F4604">
        <v>497965535.18000001</v>
      </c>
      <c r="G4604">
        <v>0</v>
      </c>
      <c r="H4604">
        <v>497965535.18000001</v>
      </c>
    </row>
    <row r="4605" spans="1:8" hidden="1" x14ac:dyDescent="0.3">
      <c r="A4605" s="6" t="s">
        <v>1331</v>
      </c>
      <c r="B4605" s="6" t="s">
        <v>5394</v>
      </c>
      <c r="D4605" t="str">
        <f t="shared" si="71"/>
        <v>Ain-Sokhna PP (CP-117)</v>
      </c>
      <c r="E4605">
        <v>4785.53</v>
      </c>
      <c r="F4605">
        <v>5000.88</v>
      </c>
      <c r="G4605">
        <v>0</v>
      </c>
      <c r="H4605">
        <v>5000.88</v>
      </c>
    </row>
    <row r="4606" spans="1:8" hidden="1" x14ac:dyDescent="0.3">
      <c r="A4606" s="6" t="s">
        <v>646</v>
      </c>
      <c r="B4606" s="6" t="s">
        <v>5395</v>
      </c>
      <c r="D4606" t="str">
        <f t="shared" si="71"/>
        <v>Akhmem Assiut</v>
      </c>
      <c r="E4606">
        <v>48705.75</v>
      </c>
      <c r="F4606">
        <v>0</v>
      </c>
      <c r="G4606">
        <v>0</v>
      </c>
      <c r="H4606">
        <v>48705.75</v>
      </c>
    </row>
    <row r="4607" spans="1:8" hidden="1" x14ac:dyDescent="0.3">
      <c r="A4607" s="6" t="s">
        <v>456</v>
      </c>
      <c r="B4607" s="6" t="s">
        <v>5396</v>
      </c>
      <c r="D4607" t="str">
        <f t="shared" si="71"/>
        <v>Al-Shabab PP Phase II (CP-117)</v>
      </c>
      <c r="E4607">
        <v>696722.97</v>
      </c>
      <c r="F4607">
        <v>622994.89999999991</v>
      </c>
      <c r="G4607">
        <v>109940.28</v>
      </c>
      <c r="H4607">
        <v>732935.18</v>
      </c>
    </row>
    <row r="4608" spans="1:8" hidden="1" x14ac:dyDescent="0.3">
      <c r="A4608" s="6" t="s">
        <v>456</v>
      </c>
      <c r="B4608" s="6" t="s">
        <v>5397</v>
      </c>
      <c r="D4608" t="str">
        <f t="shared" si="71"/>
        <v>Al-Shabab PP Phase II (CP-117)</v>
      </c>
      <c r="E4608">
        <v>32388.876199999999</v>
      </c>
      <c r="F4608">
        <v>28907.07</v>
      </c>
      <c r="G4608">
        <v>5101.25</v>
      </c>
      <c r="H4608">
        <v>34008.32</v>
      </c>
    </row>
    <row r="4609" spans="1:8" hidden="1" x14ac:dyDescent="0.3">
      <c r="A4609" s="6" t="s">
        <v>4186</v>
      </c>
      <c r="B4609" s="6" t="s">
        <v>5398</v>
      </c>
      <c r="D4609" t="str">
        <f t="shared" si="71"/>
        <v>Elniger</v>
      </c>
      <c r="E4609">
        <v>32830869.850000001</v>
      </c>
      <c r="F4609">
        <v>0</v>
      </c>
      <c r="G4609">
        <v>0</v>
      </c>
      <c r="H4609">
        <v>32830869.850000001</v>
      </c>
    </row>
    <row r="4610" spans="1:8" hidden="1" x14ac:dyDescent="0.3">
      <c r="A4610" s="6" t="s">
        <v>458</v>
      </c>
      <c r="B4610" s="6" t="s">
        <v>5399</v>
      </c>
      <c r="D4610" t="str">
        <f t="shared" si="71"/>
        <v>W Dam PP Phase II (CP-117)</v>
      </c>
      <c r="E4610">
        <v>113117.95</v>
      </c>
      <c r="F4610">
        <v>0</v>
      </c>
      <c r="G4610">
        <v>0</v>
      </c>
      <c r="H4610">
        <v>113117.95</v>
      </c>
    </row>
    <row r="4611" spans="1:8" hidden="1" x14ac:dyDescent="0.3">
      <c r="A4611" s="6" t="s">
        <v>475</v>
      </c>
      <c r="B4611" s="6" t="s">
        <v>5400</v>
      </c>
      <c r="D4611" t="str">
        <f t="shared" ref="D4611:D4674" si="72">A4611&amp;C4611</f>
        <v>Suez Gulf Substation</v>
      </c>
      <c r="E4611">
        <v>704911</v>
      </c>
      <c r="F4611">
        <v>614419.9</v>
      </c>
      <c r="G4611">
        <v>70491.100000000006</v>
      </c>
      <c r="H4611">
        <v>684911</v>
      </c>
    </row>
    <row r="4612" spans="1:8" hidden="1" x14ac:dyDescent="0.3">
      <c r="A4612" s="6" t="s">
        <v>458</v>
      </c>
      <c r="B4612" s="6" t="s">
        <v>5401</v>
      </c>
      <c r="D4612" t="str">
        <f t="shared" si="72"/>
        <v>W Dam PP Phase II (CP-117)</v>
      </c>
      <c r="E4612">
        <v>370511.34</v>
      </c>
      <c r="F4612">
        <v>370511.34</v>
      </c>
      <c r="G4612">
        <v>0</v>
      </c>
      <c r="H4612">
        <v>370511.34</v>
      </c>
    </row>
    <row r="4613" spans="1:8" hidden="1" x14ac:dyDescent="0.3">
      <c r="A4613" s="6" t="s">
        <v>2915</v>
      </c>
      <c r="B4613" s="6" t="s">
        <v>5402</v>
      </c>
      <c r="D4613" t="str">
        <f t="shared" si="72"/>
        <v>Lina Farm Substation</v>
      </c>
      <c r="E4613">
        <v>853142.14</v>
      </c>
      <c r="F4613">
        <v>853142.14</v>
      </c>
      <c r="G4613">
        <v>0</v>
      </c>
      <c r="H4613">
        <v>853142.14</v>
      </c>
    </row>
    <row r="4614" spans="1:8" hidden="1" x14ac:dyDescent="0.3">
      <c r="A4614" s="6" t="s">
        <v>486</v>
      </c>
      <c r="B4614" s="6" t="s">
        <v>5403</v>
      </c>
      <c r="C4614" s="6">
        <v>12</v>
      </c>
      <c r="D4614" t="str">
        <f t="shared" si="72"/>
        <v>Abou El Matameer and Sammanoud12</v>
      </c>
      <c r="E4614">
        <v>4186152.58</v>
      </c>
      <c r="F4614">
        <v>0</v>
      </c>
      <c r="G4614">
        <v>0</v>
      </c>
      <c r="H4614">
        <v>4186152.58</v>
      </c>
    </row>
    <row r="4615" spans="1:8" hidden="1" x14ac:dyDescent="0.3">
      <c r="A4615" s="6" t="s">
        <v>500</v>
      </c>
      <c r="B4615" s="6" t="s">
        <v>5404</v>
      </c>
      <c r="C4615" s="6">
        <v>35</v>
      </c>
      <c r="D4615" t="str">
        <f t="shared" si="72"/>
        <v>South Helwan PP (CP-117)35</v>
      </c>
      <c r="E4615">
        <v>21317.45</v>
      </c>
      <c r="F4615">
        <v>21317.45</v>
      </c>
      <c r="G4615">
        <v>0</v>
      </c>
      <c r="H4615">
        <v>21317.45</v>
      </c>
    </row>
    <row r="4616" spans="1:8" hidden="1" x14ac:dyDescent="0.3">
      <c r="A4616" s="6" t="s">
        <v>722</v>
      </c>
      <c r="B4616" s="6" t="s">
        <v>5405</v>
      </c>
      <c r="C4616" s="6">
        <v>4</v>
      </c>
      <c r="D4616" t="str">
        <f t="shared" si="72"/>
        <v>Marsa Matrouh 500KV4</v>
      </c>
      <c r="E4616">
        <v>1342780.82</v>
      </c>
      <c r="F4616">
        <v>0</v>
      </c>
      <c r="G4616">
        <v>0</v>
      </c>
      <c r="H4616">
        <v>1342780.82</v>
      </c>
    </row>
    <row r="4617" spans="1:8" hidden="1" x14ac:dyDescent="0.3">
      <c r="A4617" s="6" t="s">
        <v>569</v>
      </c>
      <c r="B4617" s="6" t="s">
        <v>5406</v>
      </c>
      <c r="D4617" t="str">
        <f t="shared" si="72"/>
        <v>Giza North PP Ph I,II (CP-117)</v>
      </c>
      <c r="E4617">
        <v>362626.33</v>
      </c>
      <c r="F4617">
        <v>362626.33</v>
      </c>
      <c r="G4617">
        <v>0</v>
      </c>
      <c r="H4617">
        <v>362626.33</v>
      </c>
    </row>
    <row r="4618" spans="1:8" hidden="1" x14ac:dyDescent="0.3">
      <c r="A4618" s="6" t="s">
        <v>511</v>
      </c>
      <c r="B4618" s="6" t="s">
        <v>5407</v>
      </c>
      <c r="C4618" s="6">
        <v>7</v>
      </c>
      <c r="D4618" t="str">
        <f t="shared" si="72"/>
        <v>Berket Ghelion7</v>
      </c>
      <c r="E4618">
        <v>38242338.079999998</v>
      </c>
      <c r="F4618">
        <v>0</v>
      </c>
      <c r="G4618">
        <v>0</v>
      </c>
      <c r="H4618">
        <v>38242338.079999998</v>
      </c>
    </row>
    <row r="4619" spans="1:8" hidden="1" x14ac:dyDescent="0.3">
      <c r="A4619" s="6" t="s">
        <v>2792</v>
      </c>
      <c r="B4619" s="6" t="s">
        <v>5408</v>
      </c>
      <c r="C4619" s="6">
        <v>1</v>
      </c>
      <c r="D4619" t="str">
        <f t="shared" si="72"/>
        <v>PIP Zona 21</v>
      </c>
      <c r="E4619">
        <v>35598824.340000004</v>
      </c>
      <c r="F4619">
        <v>0</v>
      </c>
      <c r="G4619">
        <v>0</v>
      </c>
      <c r="H4619">
        <v>35598824.340000004</v>
      </c>
    </row>
    <row r="4620" spans="1:8" hidden="1" x14ac:dyDescent="0.3">
      <c r="A4620" s="6" t="s">
        <v>5409</v>
      </c>
      <c r="B4620" s="6" t="s">
        <v>5410</v>
      </c>
      <c r="D4620" t="str">
        <f t="shared" si="72"/>
        <v>Mahmoudia Power Plant</v>
      </c>
      <c r="E4620">
        <v>-1796304922.0321</v>
      </c>
      <c r="F4620">
        <v>0</v>
      </c>
      <c r="G4620">
        <v>0</v>
      </c>
      <c r="H4620">
        <v>-1796304922.0321</v>
      </c>
    </row>
    <row r="4621" spans="1:8" hidden="1" x14ac:dyDescent="0.3">
      <c r="A4621" s="6" t="s">
        <v>2832</v>
      </c>
      <c r="B4621" s="6" t="s">
        <v>2494</v>
      </c>
      <c r="D4621" t="str">
        <f t="shared" si="72"/>
        <v>Tebbin PP Rehabitation(CP-124)</v>
      </c>
      <c r="E4621">
        <v>7260610.6399999997</v>
      </c>
      <c r="F4621">
        <v>0</v>
      </c>
      <c r="G4621">
        <v>0</v>
      </c>
      <c r="H4621">
        <v>7260610.6399999997</v>
      </c>
    </row>
    <row r="4622" spans="1:8" hidden="1" x14ac:dyDescent="0.3">
      <c r="A4622" s="6" t="s">
        <v>2457</v>
      </c>
      <c r="B4622" s="6" t="s">
        <v>5411</v>
      </c>
      <c r="D4622" t="str">
        <f t="shared" si="72"/>
        <v>Cairo North PP Rehabilitation</v>
      </c>
      <c r="E4622">
        <v>1434708.9941</v>
      </c>
      <c r="F4622">
        <v>0</v>
      </c>
      <c r="G4622">
        <v>0</v>
      </c>
      <c r="H4622">
        <v>1434708.9941</v>
      </c>
    </row>
    <row r="4623" spans="1:8" hidden="1" x14ac:dyDescent="0.3">
      <c r="A4623" s="6" t="s">
        <v>5412</v>
      </c>
      <c r="B4623" s="6" t="s">
        <v>5413</v>
      </c>
      <c r="D4623" t="str">
        <f t="shared" si="72"/>
        <v>KSA - PP-12</v>
      </c>
      <c r="E4623">
        <v>31773079.523499999</v>
      </c>
      <c r="F4623">
        <v>0</v>
      </c>
      <c r="G4623">
        <v>0</v>
      </c>
      <c r="H4623">
        <v>31773079.523499999</v>
      </c>
    </row>
    <row r="4624" spans="1:8" hidden="1" x14ac:dyDescent="0.3">
      <c r="A4624" s="6" t="s">
        <v>758</v>
      </c>
      <c r="B4624" s="6" t="s">
        <v>2518</v>
      </c>
      <c r="D4624" t="str">
        <f t="shared" si="72"/>
        <v>Attaqa Power Plant</v>
      </c>
      <c r="E4624">
        <v>2694458200</v>
      </c>
      <c r="F4624">
        <v>0</v>
      </c>
      <c r="G4624">
        <v>0</v>
      </c>
      <c r="H4624">
        <v>2694458200</v>
      </c>
    </row>
    <row r="4625" spans="1:8" hidden="1" x14ac:dyDescent="0.3">
      <c r="A4625" s="6" t="s">
        <v>758</v>
      </c>
      <c r="B4625" s="6" t="s">
        <v>5414</v>
      </c>
      <c r="D4625" t="str">
        <f t="shared" si="72"/>
        <v>Attaqa Power Plant</v>
      </c>
      <c r="E4625">
        <v>4536718951.9679003</v>
      </c>
      <c r="F4625">
        <v>0</v>
      </c>
      <c r="G4625">
        <v>0</v>
      </c>
      <c r="H4625">
        <v>4536718951.9679003</v>
      </c>
    </row>
    <row r="4626" spans="1:8" hidden="1" x14ac:dyDescent="0.3">
      <c r="A4626" s="6" t="s">
        <v>496</v>
      </c>
      <c r="B4626" s="6" t="s">
        <v>5361</v>
      </c>
      <c r="D4626" t="str">
        <f t="shared" si="72"/>
        <v>IRAQ - Substations Soil Invest</v>
      </c>
      <c r="E4626">
        <v>555000</v>
      </c>
      <c r="F4626">
        <v>0</v>
      </c>
      <c r="G4626">
        <v>0</v>
      </c>
      <c r="H4626">
        <v>555000</v>
      </c>
    </row>
    <row r="4627" spans="1:8" hidden="1" x14ac:dyDescent="0.3">
      <c r="A4627" s="6" t="s">
        <v>496</v>
      </c>
      <c r="B4627" s="6" t="s">
        <v>5415</v>
      </c>
      <c r="D4627" t="str">
        <f t="shared" si="72"/>
        <v>IRAQ - Substations Soil Invest</v>
      </c>
      <c r="E4627">
        <v>4177500</v>
      </c>
      <c r="F4627">
        <v>0</v>
      </c>
      <c r="G4627">
        <v>0</v>
      </c>
      <c r="H4627">
        <v>4177500</v>
      </c>
    </row>
    <row r="4628" spans="1:8" hidden="1" x14ac:dyDescent="0.3">
      <c r="A4628" s="6" t="s">
        <v>4332</v>
      </c>
      <c r="B4628" s="6" t="s">
        <v>4240</v>
      </c>
      <c r="D4628" t="str">
        <f t="shared" si="72"/>
        <v>GPC-Gupco (Automation)</v>
      </c>
      <c r="E4628">
        <v>1420317</v>
      </c>
      <c r="F4628">
        <v>0</v>
      </c>
      <c r="G4628">
        <v>0</v>
      </c>
      <c r="H4628">
        <v>1420317</v>
      </c>
    </row>
    <row r="4629" spans="1:8" hidden="1" x14ac:dyDescent="0.3">
      <c r="A4629" s="6" t="s">
        <v>4228</v>
      </c>
      <c r="B4629" s="6" t="s">
        <v>5416</v>
      </c>
      <c r="D4629" t="str">
        <f t="shared" si="72"/>
        <v>Beni-Suef PP Site Preparation</v>
      </c>
      <c r="E4629">
        <v>141694313.75650001</v>
      </c>
      <c r="F4629">
        <v>0</v>
      </c>
      <c r="G4629">
        <v>0</v>
      </c>
      <c r="H4629">
        <v>141694313.75650001</v>
      </c>
    </row>
    <row r="4630" spans="1:8" hidden="1" x14ac:dyDescent="0.3">
      <c r="A4630" s="6" t="s">
        <v>1295</v>
      </c>
      <c r="B4630" s="6" t="s">
        <v>5417</v>
      </c>
      <c r="D4630" t="str">
        <f t="shared" si="72"/>
        <v>Banha PP (CP-117)</v>
      </c>
      <c r="E4630">
        <v>30941490.999499999</v>
      </c>
      <c r="F4630">
        <v>0</v>
      </c>
      <c r="G4630">
        <v>0</v>
      </c>
      <c r="H4630">
        <v>30941490.999499999</v>
      </c>
    </row>
    <row r="4631" spans="1:8" hidden="1" x14ac:dyDescent="0.3">
      <c r="A4631" s="6" t="s">
        <v>500</v>
      </c>
      <c r="B4631" s="6" t="s">
        <v>5418</v>
      </c>
      <c r="D4631" t="str">
        <f t="shared" si="72"/>
        <v>South Helwan PP (CP-117)</v>
      </c>
      <c r="E4631">
        <v>6765880.5300000003</v>
      </c>
      <c r="F4631">
        <v>0</v>
      </c>
      <c r="G4631">
        <v>0</v>
      </c>
      <c r="H4631">
        <v>6765880.5300000003</v>
      </c>
    </row>
    <row r="4632" spans="1:8" hidden="1" x14ac:dyDescent="0.3">
      <c r="A4632" s="6" t="s">
        <v>569</v>
      </c>
      <c r="B4632" s="6" t="s">
        <v>5419</v>
      </c>
      <c r="D4632" t="str">
        <f t="shared" si="72"/>
        <v>Giza North PP Ph I,II (CP-117)</v>
      </c>
      <c r="E4632">
        <v>23371.75</v>
      </c>
      <c r="F4632">
        <v>23371.75</v>
      </c>
      <c r="G4632">
        <v>0</v>
      </c>
      <c r="H4632">
        <v>23371.75</v>
      </c>
    </row>
    <row r="4633" spans="1:8" hidden="1" x14ac:dyDescent="0.3">
      <c r="A4633" s="6" t="s">
        <v>2915</v>
      </c>
      <c r="B4633" s="6" t="s">
        <v>5420</v>
      </c>
      <c r="D4633" t="str">
        <f t="shared" si="72"/>
        <v>Lina Farm Substation</v>
      </c>
      <c r="E4633">
        <v>1337130.24</v>
      </c>
      <c r="F4633">
        <v>1337130.24</v>
      </c>
      <c r="G4633">
        <v>0</v>
      </c>
      <c r="H4633">
        <v>1337130.24</v>
      </c>
    </row>
    <row r="4634" spans="1:8" hidden="1" x14ac:dyDescent="0.3">
      <c r="A4634" s="6" t="s">
        <v>758</v>
      </c>
      <c r="B4634" s="6" t="s">
        <v>5421</v>
      </c>
      <c r="D4634" t="str">
        <f t="shared" si="72"/>
        <v>Attaqa Power Plant</v>
      </c>
      <c r="E4634">
        <v>2038853.32</v>
      </c>
      <c r="F4634">
        <v>2038853.32</v>
      </c>
      <c r="G4634">
        <v>0</v>
      </c>
      <c r="H4634">
        <v>2038853.32</v>
      </c>
    </row>
    <row r="4635" spans="1:8" hidden="1" x14ac:dyDescent="0.3">
      <c r="A4635" s="6" t="s">
        <v>758</v>
      </c>
      <c r="B4635" s="6" t="s">
        <v>5422</v>
      </c>
      <c r="D4635" t="str">
        <f t="shared" si="72"/>
        <v>Attaqa Power Plant</v>
      </c>
      <c r="E4635">
        <v>2038853.32</v>
      </c>
      <c r="F4635">
        <v>2038853.32</v>
      </c>
      <c r="G4635">
        <v>0</v>
      </c>
      <c r="H4635">
        <v>2038853.32</v>
      </c>
    </row>
    <row r="4636" spans="1:8" hidden="1" x14ac:dyDescent="0.3">
      <c r="A4636" s="6" t="s">
        <v>758</v>
      </c>
      <c r="B4636" s="6" t="s">
        <v>5423</v>
      </c>
      <c r="D4636" t="str">
        <f t="shared" si="72"/>
        <v>Attaqa Power Plant</v>
      </c>
      <c r="E4636">
        <v>2038853.32</v>
      </c>
      <c r="F4636">
        <v>2038853.32</v>
      </c>
      <c r="G4636">
        <v>0</v>
      </c>
      <c r="H4636">
        <v>2038853.32</v>
      </c>
    </row>
    <row r="4637" spans="1:8" hidden="1" x14ac:dyDescent="0.3">
      <c r="A4637" s="6" t="s">
        <v>581</v>
      </c>
      <c r="B4637" s="6" t="s">
        <v>5424</v>
      </c>
      <c r="C4637" s="6">
        <v>8</v>
      </c>
      <c r="D4637" t="str">
        <f t="shared" si="72"/>
        <v>New Heliopolis8</v>
      </c>
      <c r="E4637">
        <v>5936553.3300000001</v>
      </c>
      <c r="F4637">
        <v>0</v>
      </c>
      <c r="G4637">
        <v>0</v>
      </c>
      <c r="H4637">
        <v>5936553.3300000001</v>
      </c>
    </row>
    <row r="4638" spans="1:8" hidden="1" x14ac:dyDescent="0.3">
      <c r="A4638" s="6" t="s">
        <v>651</v>
      </c>
      <c r="B4638" s="6" t="s">
        <v>5425</v>
      </c>
      <c r="C4638" s="6">
        <v>7</v>
      </c>
      <c r="D4638" t="str">
        <f t="shared" si="72"/>
        <v>Akhmem - Qena7</v>
      </c>
      <c r="E4638">
        <v>45444956.049999997</v>
      </c>
      <c r="F4638">
        <v>0</v>
      </c>
      <c r="G4638">
        <v>0</v>
      </c>
      <c r="H4638">
        <v>45444956.049999997</v>
      </c>
    </row>
    <row r="4639" spans="1:8" hidden="1" x14ac:dyDescent="0.3">
      <c r="A4639" s="6" t="s">
        <v>646</v>
      </c>
      <c r="B4639" s="6" t="s">
        <v>5426</v>
      </c>
      <c r="C4639" s="6">
        <v>9</v>
      </c>
      <c r="D4639" t="str">
        <f t="shared" si="72"/>
        <v>Akhmem Assiut9</v>
      </c>
      <c r="E4639">
        <v>30032833.140000001</v>
      </c>
      <c r="F4639">
        <v>0</v>
      </c>
      <c r="G4639">
        <v>0</v>
      </c>
      <c r="H4639">
        <v>30032833.140000001</v>
      </c>
    </row>
    <row r="4640" spans="1:8" hidden="1" x14ac:dyDescent="0.3">
      <c r="A4640" s="6" t="s">
        <v>646</v>
      </c>
      <c r="B4640" s="6" t="s">
        <v>5427</v>
      </c>
      <c r="C4640" s="6">
        <v>7</v>
      </c>
      <c r="D4640" t="str">
        <f t="shared" si="72"/>
        <v>Akhmem Assiut7</v>
      </c>
      <c r="E4640">
        <v>2463575.15</v>
      </c>
      <c r="F4640">
        <v>0</v>
      </c>
      <c r="G4640">
        <v>0</v>
      </c>
      <c r="H4640">
        <v>2463575.15</v>
      </c>
    </row>
    <row r="4641" spans="1:8" hidden="1" x14ac:dyDescent="0.3">
      <c r="A4641" s="6" t="s">
        <v>2795</v>
      </c>
      <c r="B4641" s="6" t="s">
        <v>5428</v>
      </c>
      <c r="C4641" s="6">
        <v>4</v>
      </c>
      <c r="D4641" t="str">
        <f t="shared" si="72"/>
        <v>Pyramids Industrial Park4</v>
      </c>
      <c r="E4641">
        <v>4975053.05</v>
      </c>
      <c r="F4641">
        <v>0</v>
      </c>
      <c r="G4641">
        <v>0</v>
      </c>
      <c r="H4641">
        <v>4646549.8600000003</v>
      </c>
    </row>
    <row r="4642" spans="1:8" hidden="1" x14ac:dyDescent="0.3">
      <c r="A4642" s="6" t="s">
        <v>2795</v>
      </c>
      <c r="B4642" s="6" t="s">
        <v>5429</v>
      </c>
      <c r="C4642" s="6">
        <v>3</v>
      </c>
      <c r="D4642" t="str">
        <f t="shared" si="72"/>
        <v>Pyramids Industrial Park3</v>
      </c>
      <c r="E4642">
        <v>5283083.53</v>
      </c>
      <c r="F4642">
        <v>0</v>
      </c>
      <c r="G4642">
        <v>0</v>
      </c>
      <c r="H4642">
        <v>4966098.5199999996</v>
      </c>
    </row>
    <row r="4643" spans="1:8" hidden="1" x14ac:dyDescent="0.3">
      <c r="A4643" s="6" t="s">
        <v>2795</v>
      </c>
      <c r="B4643" s="6" t="s">
        <v>5430</v>
      </c>
      <c r="D4643" t="str">
        <f t="shared" si="72"/>
        <v>Pyramids Industrial Park</v>
      </c>
      <c r="E4643">
        <v>755365.83</v>
      </c>
      <c r="F4643">
        <v>0</v>
      </c>
      <c r="G4643">
        <v>0</v>
      </c>
      <c r="H4643">
        <v>30000.01</v>
      </c>
    </row>
    <row r="4644" spans="1:8" hidden="1" x14ac:dyDescent="0.3">
      <c r="A4644" s="6" t="s">
        <v>490</v>
      </c>
      <c r="B4644" s="6" t="s">
        <v>499</v>
      </c>
      <c r="D4644" t="str">
        <f t="shared" si="72"/>
        <v>Barwa 2x60/22 KV S/S</v>
      </c>
      <c r="E4644">
        <v>1000</v>
      </c>
      <c r="F4644">
        <v>0</v>
      </c>
      <c r="G4644">
        <v>0</v>
      </c>
      <c r="H4644">
        <v>1000</v>
      </c>
    </row>
    <row r="4645" spans="1:8" hidden="1" x14ac:dyDescent="0.3">
      <c r="A4645" s="6" t="s">
        <v>432</v>
      </c>
      <c r="B4645" s="6" t="s">
        <v>5431</v>
      </c>
      <c r="D4645" t="str">
        <f t="shared" si="72"/>
        <v>EMAAR-PKG#62-UPTOWN</v>
      </c>
      <c r="E4645">
        <v>55761.79</v>
      </c>
      <c r="F4645">
        <v>0</v>
      </c>
      <c r="G4645">
        <v>0</v>
      </c>
      <c r="H4645">
        <v>55761.79</v>
      </c>
    </row>
    <row r="4646" spans="1:8" hidden="1" x14ac:dyDescent="0.3">
      <c r="A4646" s="6" t="s">
        <v>475</v>
      </c>
      <c r="B4646" s="6" t="s">
        <v>5432</v>
      </c>
      <c r="D4646" t="str">
        <f t="shared" si="72"/>
        <v>Suez Gulf Substation</v>
      </c>
      <c r="E4646">
        <v>853245.26</v>
      </c>
      <c r="F4646">
        <v>0</v>
      </c>
      <c r="G4646">
        <v>86348.42</v>
      </c>
      <c r="H4646">
        <v>863484.20310000004</v>
      </c>
    </row>
    <row r="4647" spans="1:8" hidden="1" x14ac:dyDescent="0.3">
      <c r="A4647" s="6" t="s">
        <v>475</v>
      </c>
      <c r="B4647" s="6" t="s">
        <v>5433</v>
      </c>
      <c r="D4647" t="str">
        <f t="shared" si="72"/>
        <v>Suez Gulf Substation</v>
      </c>
      <c r="E4647">
        <v>130549.7</v>
      </c>
      <c r="F4647">
        <v>0</v>
      </c>
      <c r="G4647">
        <v>13054.97</v>
      </c>
      <c r="H4647">
        <v>130549.7</v>
      </c>
    </row>
    <row r="4648" spans="1:8" hidden="1" x14ac:dyDescent="0.3">
      <c r="A4648" s="6" t="s">
        <v>456</v>
      </c>
      <c r="B4648" s="6" t="s">
        <v>5434</v>
      </c>
      <c r="D4648" t="str">
        <f t="shared" si="72"/>
        <v>Al-Shabab PP Phase II (CP-117)</v>
      </c>
      <c r="E4648">
        <v>1994601.61</v>
      </c>
      <c r="F4648">
        <v>0</v>
      </c>
      <c r="G4648">
        <v>0</v>
      </c>
      <c r="H4648">
        <v>2094331.6904999998</v>
      </c>
    </row>
    <row r="4649" spans="1:8" hidden="1" x14ac:dyDescent="0.3">
      <c r="A4649" s="6" t="s">
        <v>475</v>
      </c>
      <c r="B4649" s="6" t="s">
        <v>5435</v>
      </c>
      <c r="D4649" t="str">
        <f t="shared" si="72"/>
        <v>Suez Gulf Substation</v>
      </c>
      <c r="E4649">
        <v>38468</v>
      </c>
      <c r="F4649">
        <v>0</v>
      </c>
      <c r="G4649">
        <v>0</v>
      </c>
      <c r="H4649">
        <v>38468</v>
      </c>
    </row>
    <row r="4650" spans="1:8" hidden="1" x14ac:dyDescent="0.3">
      <c r="A4650" s="6" t="s">
        <v>475</v>
      </c>
      <c r="B4650" s="6" t="s">
        <v>5436</v>
      </c>
      <c r="D4650" t="str">
        <f t="shared" si="72"/>
        <v>Suez Gulf Substation</v>
      </c>
      <c r="E4650">
        <v>2063047.78</v>
      </c>
      <c r="F4650">
        <v>0</v>
      </c>
      <c r="G4650">
        <v>206304.78</v>
      </c>
      <c r="H4650">
        <v>2063047.78</v>
      </c>
    </row>
    <row r="4651" spans="1:8" hidden="1" x14ac:dyDescent="0.3">
      <c r="A4651" s="6" t="s">
        <v>2814</v>
      </c>
      <c r="B4651" s="6" t="s">
        <v>4042</v>
      </c>
      <c r="D4651" t="str">
        <f t="shared" si="72"/>
        <v>_x000D_West Damietta PP Phase I</v>
      </c>
      <c r="E4651">
        <v>9072886</v>
      </c>
      <c r="F4651">
        <v>0</v>
      </c>
      <c r="G4651">
        <v>0</v>
      </c>
      <c r="H4651">
        <v>18145772</v>
      </c>
    </row>
    <row r="4652" spans="1:8" hidden="1" x14ac:dyDescent="0.3">
      <c r="A4652" s="6" t="s">
        <v>5437</v>
      </c>
      <c r="B4652" s="6" t="s">
        <v>5438</v>
      </c>
      <c r="C4652" s="6">
        <v>3</v>
      </c>
      <c r="D4652" t="str">
        <f t="shared" si="72"/>
        <v>Algeria S/Ss3</v>
      </c>
      <c r="E4652">
        <v>2824154.24</v>
      </c>
      <c r="F4652">
        <v>2541738.8200000003</v>
      </c>
      <c r="G4652">
        <v>0</v>
      </c>
      <c r="H4652">
        <v>2541738.8199999998</v>
      </c>
    </row>
    <row r="4653" spans="1:8" hidden="1" x14ac:dyDescent="0.3">
      <c r="A4653" s="6" t="s">
        <v>453</v>
      </c>
      <c r="B4653" s="6" t="s">
        <v>5439</v>
      </c>
      <c r="D4653" t="str">
        <f t="shared" si="72"/>
        <v>Kuwait</v>
      </c>
      <c r="E4653">
        <v>57389.81</v>
      </c>
      <c r="F4653">
        <v>37303.380000000005</v>
      </c>
      <c r="G4653">
        <v>0</v>
      </c>
      <c r="H4653">
        <v>37303.379999999997</v>
      </c>
    </row>
    <row r="4654" spans="1:8" hidden="1" x14ac:dyDescent="0.3">
      <c r="A4654" s="6" t="s">
        <v>453</v>
      </c>
      <c r="B4654" s="6" t="s">
        <v>5440</v>
      </c>
      <c r="C4654" s="6">
        <v>132</v>
      </c>
      <c r="D4654" t="str">
        <f t="shared" si="72"/>
        <v>Kuwait132</v>
      </c>
      <c r="E4654">
        <v>559622.69999999995</v>
      </c>
      <c r="F4654">
        <v>363754.75</v>
      </c>
      <c r="G4654">
        <v>0</v>
      </c>
      <c r="H4654">
        <v>363754.75</v>
      </c>
    </row>
    <row r="4655" spans="1:8" hidden="1" x14ac:dyDescent="0.3">
      <c r="A4655" s="6" t="s">
        <v>458</v>
      </c>
      <c r="B4655" s="6" t="s">
        <v>5441</v>
      </c>
      <c r="D4655" t="str">
        <f t="shared" si="72"/>
        <v>W Dam PP Phase II (CP-117)</v>
      </c>
      <c r="E4655">
        <v>94997.104800000001</v>
      </c>
      <c r="F4655">
        <v>0</v>
      </c>
      <c r="G4655">
        <v>0</v>
      </c>
      <c r="H4655">
        <v>99746.96</v>
      </c>
    </row>
    <row r="4656" spans="1:8" hidden="1" x14ac:dyDescent="0.3">
      <c r="A4656" s="6" t="s">
        <v>456</v>
      </c>
      <c r="B4656" s="6" t="s">
        <v>5442</v>
      </c>
      <c r="D4656" t="str">
        <f t="shared" si="72"/>
        <v>Al-Shabab PP Phase II (CP-117)</v>
      </c>
      <c r="E4656">
        <v>144094.57139999999</v>
      </c>
      <c r="F4656">
        <v>0</v>
      </c>
      <c r="G4656">
        <v>0</v>
      </c>
      <c r="H4656">
        <v>151299.29999999999</v>
      </c>
    </row>
    <row r="4657" spans="1:8" hidden="1" x14ac:dyDescent="0.3">
      <c r="A4657" s="6" t="s">
        <v>458</v>
      </c>
      <c r="B4657" s="6" t="s">
        <v>5443</v>
      </c>
      <c r="D4657" t="str">
        <f t="shared" si="72"/>
        <v>W Dam PP Phase II (CP-117)</v>
      </c>
      <c r="E4657">
        <v>134928.70480000001</v>
      </c>
      <c r="F4657">
        <v>120423.87</v>
      </c>
      <c r="G4657">
        <v>21251.27</v>
      </c>
      <c r="H4657">
        <v>141675.14000000001</v>
      </c>
    </row>
    <row r="4658" spans="1:8" hidden="1" x14ac:dyDescent="0.3">
      <c r="A4658" s="6" t="s">
        <v>456</v>
      </c>
      <c r="B4658" s="6" t="s">
        <v>5444</v>
      </c>
      <c r="D4658" t="str">
        <f t="shared" si="72"/>
        <v>Al-Shabab PP Phase II (CP-117)</v>
      </c>
      <c r="E4658">
        <v>43165.161899999999</v>
      </c>
      <c r="F4658">
        <v>0</v>
      </c>
      <c r="G4658">
        <v>6798.52</v>
      </c>
      <c r="H4658">
        <v>6798.52</v>
      </c>
    </row>
    <row r="4659" spans="1:8" hidden="1" x14ac:dyDescent="0.3">
      <c r="A4659" s="6" t="s">
        <v>458</v>
      </c>
      <c r="B4659" s="6" t="s">
        <v>5445</v>
      </c>
      <c r="D4659" t="str">
        <f t="shared" si="72"/>
        <v>W Dam PP Phase II (CP-117)</v>
      </c>
      <c r="E4659">
        <v>236760.7905</v>
      </c>
      <c r="F4659">
        <v>0</v>
      </c>
      <c r="G4659">
        <v>37289.82</v>
      </c>
      <c r="H4659">
        <v>37289.82</v>
      </c>
    </row>
    <row r="4660" spans="1:8" hidden="1" x14ac:dyDescent="0.3">
      <c r="A4660" s="6" t="s">
        <v>458</v>
      </c>
      <c r="B4660" s="6" t="s">
        <v>5446</v>
      </c>
      <c r="D4660" t="str">
        <f t="shared" si="72"/>
        <v>W Dam PP Phase II (CP-117)</v>
      </c>
      <c r="E4660">
        <v>1378109.92</v>
      </c>
      <c r="F4660">
        <v>1362246.19</v>
      </c>
      <c r="G4660">
        <v>87491.06</v>
      </c>
      <c r="H4660">
        <v>1449737.25</v>
      </c>
    </row>
    <row r="4661" spans="1:8" hidden="1" x14ac:dyDescent="0.3">
      <c r="A4661" s="6" t="s">
        <v>456</v>
      </c>
      <c r="B4661" s="6" t="s">
        <v>5447</v>
      </c>
      <c r="D4661" t="str">
        <f t="shared" si="72"/>
        <v>Al-Shabab PP Phase II (CP-117)</v>
      </c>
      <c r="E4661">
        <v>4623986.05</v>
      </c>
      <c r="F4661">
        <v>4134670.27</v>
      </c>
      <c r="G4661">
        <v>729647.7</v>
      </c>
      <c r="H4661">
        <v>4864317.97</v>
      </c>
    </row>
    <row r="4662" spans="1:8" hidden="1" x14ac:dyDescent="0.3">
      <c r="A4662" s="6" t="s">
        <v>456</v>
      </c>
      <c r="B4662" s="6" t="s">
        <v>5448</v>
      </c>
      <c r="D4662" t="str">
        <f t="shared" si="72"/>
        <v>Al-Shabab PP Phase II (CP-117)</v>
      </c>
      <c r="E4662">
        <v>434762.53330000001</v>
      </c>
      <c r="F4662">
        <v>0</v>
      </c>
      <c r="G4662">
        <v>0</v>
      </c>
      <c r="H4662">
        <v>68475.100000000006</v>
      </c>
    </row>
    <row r="4663" spans="1:8" hidden="1" x14ac:dyDescent="0.3">
      <c r="A4663" s="6" t="s">
        <v>456</v>
      </c>
      <c r="B4663" s="6" t="s">
        <v>5449</v>
      </c>
      <c r="D4663" t="str">
        <f t="shared" si="72"/>
        <v>Al-Shabab PP Phase II (CP-117)</v>
      </c>
      <c r="E4663">
        <v>3046336.89</v>
      </c>
      <c r="F4663">
        <v>0</v>
      </c>
      <c r="G4663">
        <v>456950.53</v>
      </c>
      <c r="H4663">
        <v>3198653.7344999998</v>
      </c>
    </row>
    <row r="4664" spans="1:8" hidden="1" x14ac:dyDescent="0.3">
      <c r="A4664" s="6" t="s">
        <v>456</v>
      </c>
      <c r="B4664" s="6" t="s">
        <v>5450</v>
      </c>
      <c r="D4664" t="str">
        <f t="shared" si="72"/>
        <v>Al-Shabab PP Phase II (CP-117)</v>
      </c>
      <c r="E4664">
        <v>434081.13640000002</v>
      </c>
      <c r="F4664">
        <v>0</v>
      </c>
      <c r="G4664">
        <v>65893.52</v>
      </c>
      <c r="H4664">
        <v>439290.11</v>
      </c>
    </row>
    <row r="4665" spans="1:8" hidden="1" x14ac:dyDescent="0.3">
      <c r="A4665" s="6" t="s">
        <v>456</v>
      </c>
      <c r="B4665" s="6" t="s">
        <v>5451</v>
      </c>
      <c r="D4665" t="str">
        <f t="shared" si="72"/>
        <v>Al-Shabab PP Phase II (CP-117)</v>
      </c>
      <c r="E4665">
        <v>5630200.6621000003</v>
      </c>
      <c r="F4665">
        <v>0</v>
      </c>
      <c r="G4665">
        <v>854664.46</v>
      </c>
      <c r="H4665">
        <v>5697763.0700000003</v>
      </c>
    </row>
    <row r="4666" spans="1:8" hidden="1" x14ac:dyDescent="0.3">
      <c r="A4666" s="6" t="s">
        <v>496</v>
      </c>
      <c r="B4666" s="6" t="s">
        <v>5452</v>
      </c>
      <c r="D4666" t="str">
        <f t="shared" si="72"/>
        <v>IRAQ - Substations Soil Invest</v>
      </c>
      <c r="E4666">
        <v>62500</v>
      </c>
      <c r="F4666">
        <v>62500</v>
      </c>
      <c r="G4666">
        <v>0</v>
      </c>
      <c r="H4666">
        <v>62500</v>
      </c>
    </row>
    <row r="4667" spans="1:8" hidden="1" x14ac:dyDescent="0.3">
      <c r="A4667" s="6" t="s">
        <v>475</v>
      </c>
      <c r="B4667" s="6" t="s">
        <v>5453</v>
      </c>
      <c r="C4667" s="6">
        <v>2</v>
      </c>
      <c r="D4667" t="str">
        <f t="shared" si="72"/>
        <v>Suez Gulf Substation2</v>
      </c>
      <c r="E4667">
        <v>107072.2476</v>
      </c>
      <c r="F4667">
        <v>101183.26999999999</v>
      </c>
      <c r="G4667">
        <v>11242.59</v>
      </c>
      <c r="H4667">
        <v>112425.86</v>
      </c>
    </row>
    <row r="4668" spans="1:8" hidden="1" x14ac:dyDescent="0.3">
      <c r="A4668" s="6" t="s">
        <v>475</v>
      </c>
      <c r="B4668" s="6" t="s">
        <v>5454</v>
      </c>
      <c r="D4668" t="str">
        <f t="shared" si="72"/>
        <v>Suez Gulf Substation</v>
      </c>
      <c r="E4668">
        <v>100898.24000000001</v>
      </c>
      <c r="F4668">
        <v>24104.13</v>
      </c>
      <c r="G4668">
        <v>76794.11</v>
      </c>
      <c r="H4668">
        <v>100898.24000000001</v>
      </c>
    </row>
    <row r="4669" spans="1:8" hidden="1" x14ac:dyDescent="0.3">
      <c r="A4669" s="6" t="s">
        <v>475</v>
      </c>
      <c r="B4669" s="6" t="s">
        <v>5455</v>
      </c>
      <c r="D4669" t="str">
        <f t="shared" si="72"/>
        <v>Suez Gulf Substation</v>
      </c>
      <c r="E4669">
        <v>3697395.95</v>
      </c>
      <c r="F4669">
        <v>0</v>
      </c>
      <c r="G4669">
        <v>374176.47</v>
      </c>
      <c r="H4669">
        <v>3741764.7014000001</v>
      </c>
    </row>
    <row r="4670" spans="1:8" hidden="1" x14ac:dyDescent="0.3">
      <c r="A4670" s="6" t="s">
        <v>475</v>
      </c>
      <c r="B4670" s="6" t="s">
        <v>5456</v>
      </c>
      <c r="D4670" t="str">
        <f t="shared" si="72"/>
        <v>Suez Gulf Substation</v>
      </c>
      <c r="E4670">
        <v>565715.37</v>
      </c>
      <c r="F4670">
        <v>0</v>
      </c>
      <c r="G4670">
        <v>0</v>
      </c>
      <c r="H4670">
        <v>565715.37</v>
      </c>
    </row>
    <row r="4671" spans="1:8" hidden="1" x14ac:dyDescent="0.3">
      <c r="A4671" s="6" t="s">
        <v>488</v>
      </c>
      <c r="B4671" s="6" t="s">
        <v>5457</v>
      </c>
      <c r="C4671" s="6">
        <v>67</v>
      </c>
      <c r="D4671" t="str">
        <f t="shared" si="72"/>
        <v>Siemens 6x500/220 KV GIS-MOU67</v>
      </c>
      <c r="E4671">
        <v>3458421.51</v>
      </c>
      <c r="F4671">
        <v>2501822.12</v>
      </c>
      <c r="G4671">
        <v>518763.23</v>
      </c>
      <c r="H4671">
        <v>3020585.35</v>
      </c>
    </row>
    <row r="4672" spans="1:8" hidden="1" x14ac:dyDescent="0.3">
      <c r="A4672" s="6" t="s">
        <v>488</v>
      </c>
      <c r="B4672" s="6" t="s">
        <v>5458</v>
      </c>
      <c r="C4672" s="6">
        <v>44</v>
      </c>
      <c r="D4672" t="str">
        <f t="shared" si="72"/>
        <v>Siemens 6x500/220 KV GIS-MOU44</v>
      </c>
      <c r="E4672">
        <v>2586656.06</v>
      </c>
      <c r="F4672">
        <v>1871186.99</v>
      </c>
      <c r="G4672">
        <v>387998.41</v>
      </c>
      <c r="H4672">
        <v>2259185.4</v>
      </c>
    </row>
    <row r="4673" spans="1:8" hidden="1" x14ac:dyDescent="0.3">
      <c r="A4673" s="6" t="s">
        <v>493</v>
      </c>
      <c r="B4673" s="6" t="s">
        <v>5459</v>
      </c>
      <c r="C4673" s="6">
        <v>33</v>
      </c>
      <c r="D4673" t="str">
        <f t="shared" si="72"/>
        <v>Damac 2x60/22 KV S/S33</v>
      </c>
      <c r="E4673">
        <v>514651.22</v>
      </c>
      <c r="F4673">
        <v>364082.81</v>
      </c>
      <c r="G4673">
        <v>77197.67</v>
      </c>
      <c r="H4673">
        <v>441280.48</v>
      </c>
    </row>
    <row r="4674" spans="1:8" hidden="1" x14ac:dyDescent="0.3">
      <c r="A4674" s="6" t="s">
        <v>493</v>
      </c>
      <c r="B4674" s="6" t="s">
        <v>5460</v>
      </c>
      <c r="C4674" s="6">
        <v>20</v>
      </c>
      <c r="D4674" t="str">
        <f t="shared" si="72"/>
        <v>Damac 2x60/22 KV S/S20</v>
      </c>
      <c r="E4674">
        <v>1067206.57</v>
      </c>
      <c r="F4674">
        <v>754829.17</v>
      </c>
      <c r="G4674">
        <v>160081.01</v>
      </c>
      <c r="H4674">
        <v>914910.18</v>
      </c>
    </row>
    <row r="4675" spans="1:8" hidden="1" x14ac:dyDescent="0.3">
      <c r="A4675" s="6" t="s">
        <v>500</v>
      </c>
      <c r="B4675" s="6" t="s">
        <v>5461</v>
      </c>
      <c r="D4675" t="str">
        <f t="shared" ref="D4675:D4738" si="73">A4675&amp;C4675</f>
        <v>South Helwan PP (CP-117)</v>
      </c>
      <c r="E4675">
        <v>185480.37139999997</v>
      </c>
      <c r="F4675">
        <v>194754.39</v>
      </c>
      <c r="G4675">
        <v>0</v>
      </c>
      <c r="H4675">
        <v>194754.39</v>
      </c>
    </row>
    <row r="4676" spans="1:8" hidden="1" x14ac:dyDescent="0.3">
      <c r="A4676" s="6" t="s">
        <v>502</v>
      </c>
      <c r="B4676" s="6" t="s">
        <v>5462</v>
      </c>
      <c r="D4676" t="str">
        <f t="shared" si="73"/>
        <v>Abu Qir PP (CP-118)</v>
      </c>
      <c r="E4676">
        <v>257674.92</v>
      </c>
      <c r="F4676">
        <v>243948.84950000001</v>
      </c>
      <c r="G4676">
        <v>0</v>
      </c>
      <c r="H4676">
        <v>257674.92</v>
      </c>
    </row>
    <row r="4677" spans="1:8" hidden="1" x14ac:dyDescent="0.3">
      <c r="A4677" s="6" t="s">
        <v>511</v>
      </c>
      <c r="B4677" s="6" t="s">
        <v>5463</v>
      </c>
      <c r="D4677" t="str">
        <f t="shared" si="73"/>
        <v>Berket Ghelion</v>
      </c>
      <c r="E4677">
        <v>5097870.5999999996</v>
      </c>
      <c r="F4677">
        <v>3294440.45</v>
      </c>
      <c r="G4677">
        <v>1274468.8999999999</v>
      </c>
      <c r="H4677">
        <v>4568909.3499999996</v>
      </c>
    </row>
    <row r="4678" spans="1:8" hidden="1" x14ac:dyDescent="0.3">
      <c r="A4678" s="6" t="s">
        <v>506</v>
      </c>
      <c r="B4678" s="6" t="s">
        <v>5464</v>
      </c>
      <c r="C4678" s="6">
        <v>6</v>
      </c>
      <c r="D4678" t="str">
        <f t="shared" si="73"/>
        <v>New Capital6</v>
      </c>
      <c r="E4678">
        <v>168895.23800000001</v>
      </c>
      <c r="F4678">
        <v>122537.5</v>
      </c>
      <c r="G4678">
        <v>17734</v>
      </c>
      <c r="H4678">
        <v>140271.5</v>
      </c>
    </row>
    <row r="4679" spans="1:8" hidden="1" x14ac:dyDescent="0.3">
      <c r="A4679" s="6" t="s">
        <v>838</v>
      </c>
      <c r="B4679" s="6" t="s">
        <v>5465</v>
      </c>
      <c r="C4679" s="6">
        <v>16</v>
      </c>
      <c r="D4679" t="str">
        <f t="shared" si="73"/>
        <v>PIP- Zonafranca16</v>
      </c>
      <c r="E4679">
        <v>15496914.060000001</v>
      </c>
      <c r="F4679">
        <v>0</v>
      </c>
      <c r="G4679">
        <v>12620915.75</v>
      </c>
      <c r="H4679">
        <v>12620915.75</v>
      </c>
    </row>
    <row r="4680" spans="1:8" hidden="1" x14ac:dyDescent="0.3">
      <c r="A4680" s="6" t="s">
        <v>2452</v>
      </c>
      <c r="B4680" s="6" t="s">
        <v>5466</v>
      </c>
      <c r="D4680" t="str">
        <f t="shared" si="73"/>
        <v>Giza North PP Phase3(CP-117)</v>
      </c>
      <c r="E4680">
        <v>20673.114300000001</v>
      </c>
      <c r="F4680">
        <v>16815.759999999998</v>
      </c>
      <c r="G4680">
        <v>4693.13</v>
      </c>
      <c r="H4680">
        <v>21706.77</v>
      </c>
    </row>
    <row r="4681" spans="1:8" hidden="1" x14ac:dyDescent="0.3">
      <c r="A4681" s="6" t="s">
        <v>2452</v>
      </c>
      <c r="B4681" s="6" t="s">
        <v>5467</v>
      </c>
      <c r="D4681" t="str">
        <f t="shared" si="73"/>
        <v>Giza North PP Phase3(CP-117)</v>
      </c>
      <c r="E4681">
        <v>5005.7524000000003</v>
      </c>
      <c r="F4681">
        <v>4467.63</v>
      </c>
      <c r="G4681">
        <v>788.41</v>
      </c>
      <c r="H4681">
        <v>5256.04</v>
      </c>
    </row>
    <row r="4682" spans="1:8" hidden="1" x14ac:dyDescent="0.3">
      <c r="A4682" s="6" t="s">
        <v>500</v>
      </c>
      <c r="B4682" s="6" t="s">
        <v>5468</v>
      </c>
      <c r="D4682" t="str">
        <f t="shared" si="73"/>
        <v>South Helwan PP (CP-117)</v>
      </c>
      <c r="E4682">
        <v>257510.019</v>
      </c>
      <c r="F4682">
        <v>40557.83</v>
      </c>
      <c r="G4682">
        <v>0</v>
      </c>
      <c r="H4682">
        <v>40557.83</v>
      </c>
    </row>
    <row r="4683" spans="1:8" hidden="1" x14ac:dyDescent="0.3">
      <c r="A4683" s="6" t="s">
        <v>5469</v>
      </c>
      <c r="B4683" s="6" t="s">
        <v>5470</v>
      </c>
      <c r="D4683" t="str">
        <f t="shared" si="73"/>
        <v>Shanghai CO.</v>
      </c>
      <c r="E4683">
        <v>14140</v>
      </c>
      <c r="F4683">
        <v>14140</v>
      </c>
      <c r="G4683">
        <v>0</v>
      </c>
      <c r="H4683">
        <v>14140</v>
      </c>
    </row>
    <row r="4684" spans="1:8" hidden="1" x14ac:dyDescent="0.3">
      <c r="A4684" s="6" t="s">
        <v>519</v>
      </c>
      <c r="B4684" s="6" t="s">
        <v>5471</v>
      </c>
      <c r="C4684" s="6">
        <v>10</v>
      </c>
      <c r="D4684" t="str">
        <f t="shared" si="73"/>
        <v>Tamey El-amdeed Substation10</v>
      </c>
      <c r="E4684">
        <v>366629.05</v>
      </c>
      <c r="F4684">
        <v>0</v>
      </c>
      <c r="G4684">
        <v>54994.36</v>
      </c>
      <c r="H4684">
        <v>54994.36</v>
      </c>
    </row>
    <row r="4685" spans="1:8" hidden="1" x14ac:dyDescent="0.3">
      <c r="A4685" s="6" t="s">
        <v>519</v>
      </c>
      <c r="B4685" s="6" t="s">
        <v>5472</v>
      </c>
      <c r="C4685" s="6">
        <v>18</v>
      </c>
      <c r="D4685" t="str">
        <f t="shared" si="73"/>
        <v>Tamey El-amdeed Substation18</v>
      </c>
      <c r="E4685">
        <v>1445564.75</v>
      </c>
      <c r="F4685">
        <v>1069717.9099999999</v>
      </c>
      <c r="G4685">
        <v>216834.71</v>
      </c>
      <c r="H4685">
        <v>1286552.6200000001</v>
      </c>
    </row>
    <row r="4686" spans="1:8" hidden="1" x14ac:dyDescent="0.3">
      <c r="A4686" s="6" t="s">
        <v>519</v>
      </c>
      <c r="B4686" s="6" t="s">
        <v>5473</v>
      </c>
      <c r="C4686" s="6">
        <v>20</v>
      </c>
      <c r="D4686" t="str">
        <f t="shared" si="73"/>
        <v>Tamey El-amdeed Substation20</v>
      </c>
      <c r="E4686">
        <v>1522593.91</v>
      </c>
      <c r="F4686">
        <v>1126719.49</v>
      </c>
      <c r="G4686">
        <v>228389.09</v>
      </c>
      <c r="H4686">
        <v>1355108.58</v>
      </c>
    </row>
    <row r="4687" spans="1:8" hidden="1" x14ac:dyDescent="0.3">
      <c r="A4687" s="6" t="s">
        <v>516</v>
      </c>
      <c r="B4687" s="6" t="s">
        <v>5474</v>
      </c>
      <c r="C4687" s="6">
        <v>16</v>
      </c>
      <c r="D4687" t="str">
        <f t="shared" si="73"/>
        <v>Ismailiya East Substation16</v>
      </c>
      <c r="E4687">
        <v>1655757</v>
      </c>
      <c r="F4687">
        <v>1225260.18</v>
      </c>
      <c r="G4687">
        <v>248363.55</v>
      </c>
      <c r="H4687">
        <v>1473623.73</v>
      </c>
    </row>
    <row r="4688" spans="1:8" hidden="1" x14ac:dyDescent="0.3">
      <c r="A4688" s="6" t="s">
        <v>519</v>
      </c>
      <c r="B4688" s="6" t="s">
        <v>5475</v>
      </c>
      <c r="C4688" s="6">
        <v>15</v>
      </c>
      <c r="D4688" t="str">
        <f t="shared" si="73"/>
        <v>Tamey El-amdeed Substation15</v>
      </c>
      <c r="E4688">
        <v>3498515.21</v>
      </c>
      <c r="F4688">
        <v>2588901.2599999998</v>
      </c>
      <c r="G4688">
        <v>524777.28</v>
      </c>
      <c r="H4688">
        <v>3113678.54</v>
      </c>
    </row>
    <row r="4689" spans="1:8" hidden="1" x14ac:dyDescent="0.3">
      <c r="A4689" s="6" t="s">
        <v>519</v>
      </c>
      <c r="B4689" s="6" t="s">
        <v>5476</v>
      </c>
      <c r="C4689" s="6">
        <v>5</v>
      </c>
      <c r="D4689" t="str">
        <f t="shared" si="73"/>
        <v>Tamey El-amdeed Substation5</v>
      </c>
      <c r="E4689">
        <v>949834.91</v>
      </c>
      <c r="F4689">
        <v>702877.83</v>
      </c>
      <c r="G4689">
        <v>142475.24</v>
      </c>
      <c r="H4689">
        <v>845353.07</v>
      </c>
    </row>
    <row r="4690" spans="1:8" hidden="1" x14ac:dyDescent="0.3">
      <c r="A4690" s="6" t="s">
        <v>524</v>
      </c>
      <c r="B4690" s="6" t="s">
        <v>5477</v>
      </c>
      <c r="D4690" t="str">
        <f t="shared" si="73"/>
        <v>Beni Suef Substation R61</v>
      </c>
      <c r="E4690">
        <v>2222634</v>
      </c>
      <c r="F4690">
        <v>1644749.16</v>
      </c>
      <c r="G4690">
        <v>333395.09999999998</v>
      </c>
      <c r="H4690">
        <v>1978144.26</v>
      </c>
    </row>
    <row r="4691" spans="1:8" hidden="1" x14ac:dyDescent="0.3">
      <c r="A4691" s="6" t="s">
        <v>524</v>
      </c>
      <c r="B4691" s="6" t="s">
        <v>5478</v>
      </c>
      <c r="C4691" s="6">
        <v>13</v>
      </c>
      <c r="D4691" t="str">
        <f t="shared" si="73"/>
        <v>Beni Suef Substation R6113</v>
      </c>
      <c r="E4691">
        <v>2287835</v>
      </c>
      <c r="F4691">
        <v>1692963.19</v>
      </c>
      <c r="G4691">
        <v>343175.25</v>
      </c>
      <c r="H4691">
        <v>2036138.4400000002</v>
      </c>
    </row>
    <row r="4692" spans="1:8" hidden="1" x14ac:dyDescent="0.3">
      <c r="A4692" s="6" t="s">
        <v>532</v>
      </c>
      <c r="B4692" s="6" t="s">
        <v>5479</v>
      </c>
      <c r="C4692" s="6">
        <v>25</v>
      </c>
      <c r="D4692" t="str">
        <f t="shared" si="73"/>
        <v>Al Mostathmreen GIS Substation25</v>
      </c>
      <c r="E4692">
        <v>27165</v>
      </c>
      <c r="F4692">
        <v>20237.919999999998</v>
      </c>
      <c r="G4692">
        <v>4074.75</v>
      </c>
      <c r="H4692">
        <v>24312.67</v>
      </c>
    </row>
    <row r="4693" spans="1:8" hidden="1" x14ac:dyDescent="0.3">
      <c r="A4693" s="6" t="s">
        <v>532</v>
      </c>
      <c r="B4693" s="6" t="s">
        <v>5480</v>
      </c>
      <c r="D4693" t="str">
        <f t="shared" si="73"/>
        <v>Al Mostathmreen GIS Substation</v>
      </c>
      <c r="E4693">
        <v>67912</v>
      </c>
      <c r="F4693">
        <v>50594.239999999998</v>
      </c>
      <c r="G4693">
        <v>10186.92</v>
      </c>
      <c r="H4693">
        <v>60781.16</v>
      </c>
    </row>
    <row r="4694" spans="1:8" hidden="1" x14ac:dyDescent="0.3">
      <c r="A4694" s="6" t="s">
        <v>532</v>
      </c>
      <c r="B4694" s="6" t="s">
        <v>5481</v>
      </c>
      <c r="D4694" t="str">
        <f t="shared" si="73"/>
        <v>Al Mostathmreen GIS Substation</v>
      </c>
      <c r="E4694">
        <v>571620</v>
      </c>
      <c r="F4694">
        <v>425856.9</v>
      </c>
      <c r="G4694">
        <v>85743</v>
      </c>
      <c r="H4694">
        <v>511599.9</v>
      </c>
    </row>
    <row r="4695" spans="1:8" hidden="1" x14ac:dyDescent="0.3">
      <c r="A4695" s="6" t="s">
        <v>456</v>
      </c>
      <c r="B4695" s="6" t="s">
        <v>5482</v>
      </c>
      <c r="D4695" t="str">
        <f t="shared" si="73"/>
        <v>Al-Shabab PP Phase II (CP-117)</v>
      </c>
      <c r="E4695">
        <v>43165.161899999999</v>
      </c>
      <c r="F4695">
        <v>0</v>
      </c>
      <c r="G4695">
        <v>0</v>
      </c>
      <c r="H4695">
        <v>45323.42</v>
      </c>
    </row>
    <row r="4696" spans="1:8" hidden="1" x14ac:dyDescent="0.3">
      <c r="A4696" s="6" t="s">
        <v>458</v>
      </c>
      <c r="B4696" s="6" t="s">
        <v>5483</v>
      </c>
      <c r="D4696" t="str">
        <f t="shared" si="73"/>
        <v>W Dam PP Phase II (CP-117)</v>
      </c>
      <c r="E4696">
        <v>6435.43</v>
      </c>
      <c r="F4696">
        <v>0</v>
      </c>
      <c r="G4696">
        <v>26487.63</v>
      </c>
      <c r="H4696">
        <v>26487.63</v>
      </c>
    </row>
    <row r="4697" spans="1:8" hidden="1" x14ac:dyDescent="0.3">
      <c r="A4697" s="6" t="s">
        <v>456</v>
      </c>
      <c r="B4697" s="6" t="s">
        <v>5484</v>
      </c>
      <c r="D4697" t="str">
        <f t="shared" si="73"/>
        <v>Al-Shabab PP Phase II (CP-117)</v>
      </c>
      <c r="E4697">
        <v>272851.77</v>
      </c>
      <c r="F4697">
        <v>243978.27</v>
      </c>
      <c r="G4697">
        <v>43054.99</v>
      </c>
      <c r="H4697">
        <v>287033.26</v>
      </c>
    </row>
    <row r="4698" spans="1:8" hidden="1" x14ac:dyDescent="0.3">
      <c r="A4698" s="6" t="s">
        <v>511</v>
      </c>
      <c r="B4698" s="6" t="s">
        <v>5485</v>
      </c>
      <c r="C4698" s="6">
        <v>13</v>
      </c>
      <c r="D4698" t="str">
        <f t="shared" si="73"/>
        <v>Berket Ghelion13</v>
      </c>
      <c r="E4698">
        <v>2633893.65</v>
      </c>
      <c r="F4698">
        <v>1573622.06</v>
      </c>
      <c r="G4698">
        <v>658473.41</v>
      </c>
      <c r="H4698">
        <v>2232095.4700000002</v>
      </c>
    </row>
    <row r="4699" spans="1:8" hidden="1" x14ac:dyDescent="0.3">
      <c r="A4699" s="6" t="s">
        <v>511</v>
      </c>
      <c r="B4699" s="6" t="s">
        <v>5486</v>
      </c>
      <c r="D4699" t="str">
        <f t="shared" si="73"/>
        <v>Berket Ghelion</v>
      </c>
      <c r="E4699">
        <v>1683956.45</v>
      </c>
      <c r="F4699">
        <v>1006052.23</v>
      </c>
      <c r="G4699">
        <v>420989.1</v>
      </c>
      <c r="H4699">
        <v>1427041.33</v>
      </c>
    </row>
    <row r="4700" spans="1:8" hidden="1" x14ac:dyDescent="0.3">
      <c r="A4700" s="6" t="s">
        <v>511</v>
      </c>
      <c r="B4700" s="6" t="s">
        <v>4793</v>
      </c>
      <c r="D4700" t="str">
        <f t="shared" si="73"/>
        <v>Berket Ghelion</v>
      </c>
      <c r="E4700">
        <v>1302086.52</v>
      </c>
      <c r="F4700">
        <v>777996.66999999993</v>
      </c>
      <c r="G4700">
        <v>325521.65000000002</v>
      </c>
      <c r="H4700">
        <v>1103518.32</v>
      </c>
    </row>
    <row r="4701" spans="1:8" hidden="1" x14ac:dyDescent="0.3">
      <c r="A4701" s="6" t="s">
        <v>511</v>
      </c>
      <c r="B4701" s="6" t="s">
        <v>5487</v>
      </c>
      <c r="D4701" t="str">
        <f t="shared" si="73"/>
        <v>Berket Ghelion</v>
      </c>
      <c r="E4701">
        <v>2204220.59</v>
      </c>
      <c r="F4701">
        <v>1316967.1299999999</v>
      </c>
      <c r="G4701">
        <v>551055.14950000006</v>
      </c>
      <c r="H4701">
        <v>1868022.2794999999</v>
      </c>
    </row>
    <row r="4702" spans="1:8" hidden="1" x14ac:dyDescent="0.3">
      <c r="A4702" s="6" t="s">
        <v>386</v>
      </c>
      <c r="B4702" s="6" t="s">
        <v>5488</v>
      </c>
      <c r="D4702" t="str">
        <f t="shared" si="73"/>
        <v>EMAAR-PKG#107-MARASSI</v>
      </c>
      <c r="E4702">
        <v>3207732.59</v>
      </c>
      <c r="F4702">
        <v>8441515.7540000007</v>
      </c>
      <c r="G4702">
        <v>1667094.28</v>
      </c>
      <c r="H4702">
        <v>5054305.017</v>
      </c>
    </row>
    <row r="4703" spans="1:8" hidden="1" x14ac:dyDescent="0.3">
      <c r="A4703" s="6" t="s">
        <v>2452</v>
      </c>
      <c r="B4703" s="6" t="s">
        <v>5489</v>
      </c>
      <c r="D4703" t="str">
        <f t="shared" si="73"/>
        <v>Giza North PP Phase3(CP-117)</v>
      </c>
      <c r="E4703">
        <v>338411.5429</v>
      </c>
      <c r="F4703">
        <v>302032.3</v>
      </c>
      <c r="G4703">
        <v>0</v>
      </c>
      <c r="H4703">
        <v>302032.3</v>
      </c>
    </row>
    <row r="4704" spans="1:8" hidden="1" x14ac:dyDescent="0.3">
      <c r="A4704" s="6" t="s">
        <v>569</v>
      </c>
      <c r="B4704" s="6" t="s">
        <v>5490</v>
      </c>
      <c r="D4704" t="str">
        <f t="shared" si="73"/>
        <v>Giza North PP Ph I,II (CP-117)</v>
      </c>
      <c r="E4704">
        <v>564966.87620000006</v>
      </c>
      <c r="F4704">
        <v>593215.22</v>
      </c>
      <c r="G4704">
        <v>0</v>
      </c>
      <c r="H4704">
        <v>593215.22</v>
      </c>
    </row>
    <row r="4705" spans="1:8" hidden="1" x14ac:dyDescent="0.3">
      <c r="A4705" s="6" t="s">
        <v>559</v>
      </c>
      <c r="B4705" s="6" t="s">
        <v>5491</v>
      </c>
      <c r="C4705" s="6">
        <v>17</v>
      </c>
      <c r="D4705" t="str">
        <f t="shared" si="73"/>
        <v>Beni Seuf - 35817</v>
      </c>
      <c r="E4705">
        <v>14506308.050000001</v>
      </c>
      <c r="F4705">
        <v>0</v>
      </c>
      <c r="G4705">
        <v>2494851.9</v>
      </c>
      <c r="H4705">
        <v>2494851.9</v>
      </c>
    </row>
    <row r="4706" spans="1:8" hidden="1" x14ac:dyDescent="0.3">
      <c r="A4706" s="6" t="s">
        <v>559</v>
      </c>
      <c r="B4706" s="6" t="s">
        <v>5492</v>
      </c>
      <c r="C4706" s="6">
        <v>13</v>
      </c>
      <c r="D4706" t="str">
        <f t="shared" si="73"/>
        <v>Beni Seuf - 35813</v>
      </c>
      <c r="E4706">
        <v>4049842.32</v>
      </c>
      <c r="F4706">
        <v>0</v>
      </c>
      <c r="G4706">
        <v>697384.05</v>
      </c>
      <c r="H4706">
        <v>697384.05</v>
      </c>
    </row>
    <row r="4707" spans="1:8" hidden="1" x14ac:dyDescent="0.3">
      <c r="A4707" s="6" t="s">
        <v>458</v>
      </c>
      <c r="B4707" s="6" t="s">
        <v>5493</v>
      </c>
      <c r="D4707" t="str">
        <f t="shared" si="73"/>
        <v>W Dam PP Phase II (CP-117)</v>
      </c>
      <c r="E4707">
        <v>1700567.1146</v>
      </c>
      <c r="F4707">
        <v>437023.56</v>
      </c>
      <c r="G4707">
        <v>258146.09</v>
      </c>
      <c r="H4707">
        <v>932288.7</v>
      </c>
    </row>
    <row r="4708" spans="1:8" hidden="1" x14ac:dyDescent="0.3">
      <c r="A4708" s="6" t="s">
        <v>493</v>
      </c>
      <c r="B4708" s="6" t="s">
        <v>5494</v>
      </c>
      <c r="C4708" s="6">
        <v>21</v>
      </c>
      <c r="D4708" t="str">
        <f t="shared" si="73"/>
        <v>Damac 2x60/22 KV S/S21</v>
      </c>
      <c r="E4708">
        <v>1280709.49</v>
      </c>
      <c r="F4708">
        <v>905861.84</v>
      </c>
      <c r="G4708">
        <v>192106.44</v>
      </c>
      <c r="H4708">
        <v>1097968.28</v>
      </c>
    </row>
    <row r="4709" spans="1:8" hidden="1" x14ac:dyDescent="0.3">
      <c r="A4709" s="6" t="s">
        <v>493</v>
      </c>
      <c r="B4709" s="6" t="s">
        <v>5495</v>
      </c>
      <c r="C4709" s="6">
        <v>19</v>
      </c>
      <c r="D4709" t="str">
        <f t="shared" si="73"/>
        <v>Damac 2x60/22 KV S/S19</v>
      </c>
      <c r="E4709">
        <v>5822687.6600000001</v>
      </c>
      <c r="F4709">
        <v>4119121.2</v>
      </c>
      <c r="G4709">
        <v>873403.15</v>
      </c>
      <c r="H4709">
        <v>4992524.3499999996</v>
      </c>
    </row>
    <row r="4710" spans="1:8" hidden="1" x14ac:dyDescent="0.3">
      <c r="A4710" s="6" t="s">
        <v>2694</v>
      </c>
      <c r="B4710" s="6" t="s">
        <v>5496</v>
      </c>
      <c r="D4710" t="str">
        <f t="shared" si="73"/>
        <v>Al-Wukair 11 Substation</v>
      </c>
      <c r="E4710">
        <v>9492793.9000000004</v>
      </c>
      <c r="F4710">
        <v>9492793.9000000004</v>
      </c>
      <c r="G4710">
        <v>0</v>
      </c>
      <c r="H4710">
        <v>9492793.9000000004</v>
      </c>
    </row>
    <row r="4711" spans="1:8" hidden="1" x14ac:dyDescent="0.3">
      <c r="A4711" s="6" t="s">
        <v>2694</v>
      </c>
      <c r="B4711" s="6" t="s">
        <v>5497</v>
      </c>
      <c r="C4711" s="6">
        <v>11</v>
      </c>
      <c r="D4711" t="str">
        <f t="shared" si="73"/>
        <v>Al-Wukair 11 Substation11</v>
      </c>
      <c r="E4711">
        <v>11877918</v>
      </c>
      <c r="F4711">
        <v>11877918</v>
      </c>
      <c r="G4711">
        <v>0</v>
      </c>
      <c r="H4711">
        <v>11877918</v>
      </c>
    </row>
    <row r="4712" spans="1:8" hidden="1" x14ac:dyDescent="0.3">
      <c r="A4712" s="6" t="s">
        <v>456</v>
      </c>
      <c r="B4712" s="6" t="s">
        <v>5498</v>
      </c>
      <c r="D4712" t="str">
        <f t="shared" si="73"/>
        <v>Al-Shabab PP Phase II (CP-117)</v>
      </c>
      <c r="E4712">
        <v>825100.01899999997</v>
      </c>
      <c r="F4712">
        <v>305616.11</v>
      </c>
      <c r="G4712">
        <v>129953.25</v>
      </c>
      <c r="H4712">
        <v>435569.36000000004</v>
      </c>
    </row>
    <row r="4713" spans="1:8" hidden="1" x14ac:dyDescent="0.3">
      <c r="A4713" s="6" t="s">
        <v>4176</v>
      </c>
      <c r="B4713" s="6" t="s">
        <v>5499</v>
      </c>
      <c r="C4713" s="6">
        <v>65</v>
      </c>
      <c r="D4713" t="str">
        <f t="shared" si="73"/>
        <v>IRAQ - Al-Diwaniya Power Plant65</v>
      </c>
      <c r="E4713">
        <v>1113366.44</v>
      </c>
      <c r="F4713">
        <v>1113366.44</v>
      </c>
      <c r="G4713">
        <v>0</v>
      </c>
      <c r="H4713">
        <v>1113366.44</v>
      </c>
    </row>
    <row r="4714" spans="1:8" hidden="1" x14ac:dyDescent="0.3">
      <c r="A4714" s="6" t="s">
        <v>514</v>
      </c>
      <c r="B4714" s="6" t="s">
        <v>5500</v>
      </c>
      <c r="D4714" t="str">
        <f t="shared" si="73"/>
        <v>Beni-Suef Power Plant EPC</v>
      </c>
      <c r="E4714">
        <v>175000000</v>
      </c>
      <c r="F4714">
        <v>175000000</v>
      </c>
      <c r="G4714">
        <v>0</v>
      </c>
      <c r="H4714">
        <v>175000000</v>
      </c>
    </row>
    <row r="4715" spans="1:8" hidden="1" x14ac:dyDescent="0.3">
      <c r="A4715" s="6" t="s">
        <v>370</v>
      </c>
      <c r="B4715" s="6" t="s">
        <v>5501</v>
      </c>
      <c r="D4715" t="str">
        <f t="shared" si="73"/>
        <v>New Giza 2</v>
      </c>
      <c r="E4715">
        <v>6348768</v>
      </c>
      <c r="F4715">
        <v>4635241.34</v>
      </c>
      <c r="G4715">
        <v>1333241.3500000001</v>
      </c>
      <c r="H4715">
        <v>5968482.6900000004</v>
      </c>
    </row>
    <row r="4716" spans="1:8" hidden="1" x14ac:dyDescent="0.3">
      <c r="A4716" s="6" t="s">
        <v>9</v>
      </c>
      <c r="B4716" s="6" t="s">
        <v>5502</v>
      </c>
      <c r="C4716" s="6">
        <v>17</v>
      </c>
      <c r="D4716" t="str">
        <f t="shared" si="73"/>
        <v>Royal City17</v>
      </c>
      <c r="E4716">
        <v>6172362.54</v>
      </c>
      <c r="F4716">
        <v>5868379.5769999996</v>
      </c>
      <c r="G4716">
        <v>2768560.39</v>
      </c>
      <c r="H4716">
        <v>8636939.9670000002</v>
      </c>
    </row>
    <row r="4717" spans="1:8" hidden="1" x14ac:dyDescent="0.3">
      <c r="A4717" s="6" t="s">
        <v>758</v>
      </c>
      <c r="B4717" s="6" t="s">
        <v>5503</v>
      </c>
      <c r="D4717" t="str">
        <f t="shared" si="73"/>
        <v>Attaqa Power Plant</v>
      </c>
      <c r="E4717">
        <v>25250000</v>
      </c>
      <c r="F4717">
        <v>25250000</v>
      </c>
      <c r="G4717">
        <v>0</v>
      </c>
      <c r="H4717">
        <v>25250000</v>
      </c>
    </row>
    <row r="4718" spans="1:8" hidden="1" x14ac:dyDescent="0.3">
      <c r="A4718" s="6" t="s">
        <v>5504</v>
      </c>
      <c r="B4718" s="6" t="s">
        <v>5505</v>
      </c>
      <c r="C4718" s="6">
        <v>24</v>
      </c>
      <c r="D4718" t="str">
        <f t="shared" si="73"/>
        <v>ASEC-El Menya24</v>
      </c>
      <c r="E4718">
        <v>825530.61</v>
      </c>
      <c r="F4718">
        <v>532467.24</v>
      </c>
      <c r="G4718">
        <v>247659.18</v>
      </c>
      <c r="H4718">
        <v>780126.42</v>
      </c>
    </row>
    <row r="4719" spans="1:8" hidden="1" x14ac:dyDescent="0.3">
      <c r="A4719" s="6" t="s">
        <v>502</v>
      </c>
      <c r="B4719" s="6" t="s">
        <v>5506</v>
      </c>
      <c r="D4719" t="str">
        <f t="shared" si="73"/>
        <v>Abu Qir PP (CP-118)</v>
      </c>
      <c r="E4719">
        <v>796701.63</v>
      </c>
      <c r="F4719">
        <v>796701.63</v>
      </c>
      <c r="G4719">
        <v>0</v>
      </c>
      <c r="H4719">
        <v>796701.63</v>
      </c>
    </row>
    <row r="4720" spans="1:8" hidden="1" x14ac:dyDescent="0.3">
      <c r="A4720" s="6" t="s">
        <v>3284</v>
      </c>
      <c r="B4720" s="6" t="s">
        <v>5507</v>
      </c>
      <c r="D4720" t="str">
        <f t="shared" si="73"/>
        <v>Banha PP (CP-118)</v>
      </c>
      <c r="E4720">
        <v>26588.39</v>
      </c>
      <c r="F4720">
        <v>0</v>
      </c>
      <c r="G4720">
        <v>0</v>
      </c>
      <c r="H4720">
        <v>0</v>
      </c>
    </row>
    <row r="4721" spans="1:8" hidden="1" x14ac:dyDescent="0.3">
      <c r="A4721" s="6" t="s">
        <v>500</v>
      </c>
      <c r="B4721" s="6" t="s">
        <v>5508</v>
      </c>
      <c r="D4721" t="str">
        <f t="shared" si="73"/>
        <v>South Helwan PP (CP-117)</v>
      </c>
      <c r="E4721">
        <v>15678.6</v>
      </c>
      <c r="F4721">
        <v>14019.48</v>
      </c>
      <c r="G4721">
        <v>2474.02</v>
      </c>
      <c r="H4721">
        <v>16493.5</v>
      </c>
    </row>
    <row r="4722" spans="1:8" hidden="1" x14ac:dyDescent="0.3">
      <c r="A4722" s="6" t="s">
        <v>500</v>
      </c>
      <c r="B4722" s="6" t="s">
        <v>5509</v>
      </c>
      <c r="D4722" t="str">
        <f t="shared" si="73"/>
        <v>South Helwan PP (CP-117)</v>
      </c>
      <c r="E4722">
        <v>213738.98</v>
      </c>
      <c r="F4722">
        <v>224848.06999999998</v>
      </c>
      <c r="G4722">
        <v>0</v>
      </c>
      <c r="H4722">
        <v>224848.07</v>
      </c>
    </row>
    <row r="4723" spans="1:8" hidden="1" x14ac:dyDescent="0.3">
      <c r="A4723" s="6" t="s">
        <v>456</v>
      </c>
      <c r="B4723" s="6" t="s">
        <v>5510</v>
      </c>
      <c r="D4723" t="str">
        <f t="shared" si="73"/>
        <v>Al-Shabab PP Phase II (CP-117)</v>
      </c>
      <c r="E4723">
        <v>11502.340000000002</v>
      </c>
      <c r="F4723">
        <v>0</v>
      </c>
      <c r="G4723">
        <v>0</v>
      </c>
      <c r="H4723">
        <v>12100.17</v>
      </c>
    </row>
    <row r="4724" spans="1:8" hidden="1" x14ac:dyDescent="0.3">
      <c r="A4724" s="6" t="s">
        <v>458</v>
      </c>
      <c r="B4724" s="6" t="s">
        <v>5511</v>
      </c>
      <c r="D4724" t="str">
        <f t="shared" si="73"/>
        <v>W Dam PP Phase II (CP-117)</v>
      </c>
      <c r="E4724">
        <v>48329.599999999999</v>
      </c>
      <c r="F4724">
        <v>43134.17</v>
      </c>
      <c r="G4724">
        <v>7611.91</v>
      </c>
      <c r="H4724">
        <v>50746.080000000002</v>
      </c>
    </row>
    <row r="4725" spans="1:8" hidden="1" x14ac:dyDescent="0.3">
      <c r="A4725" s="6" t="s">
        <v>500</v>
      </c>
      <c r="B4725" s="6" t="s">
        <v>5512</v>
      </c>
      <c r="D4725" t="str">
        <f t="shared" si="73"/>
        <v>South Helwan PP (CP-117)</v>
      </c>
      <c r="E4725">
        <v>237562.42</v>
      </c>
      <c r="F4725">
        <v>209953.83</v>
      </c>
      <c r="G4725">
        <v>37486.46</v>
      </c>
      <c r="H4725">
        <v>247440.29</v>
      </c>
    </row>
    <row r="4726" spans="1:8" hidden="1" x14ac:dyDescent="0.3">
      <c r="A4726" s="6" t="s">
        <v>500</v>
      </c>
      <c r="B4726" s="6" t="s">
        <v>5513</v>
      </c>
      <c r="D4726" t="str">
        <f t="shared" si="73"/>
        <v>South Helwan PP (CP-117)</v>
      </c>
      <c r="E4726">
        <v>-2803954.29</v>
      </c>
      <c r="F4726">
        <v>-2507236.4700000002</v>
      </c>
      <c r="G4726">
        <v>-442453.49</v>
      </c>
      <c r="H4726">
        <v>-2949689.96</v>
      </c>
    </row>
    <row r="4727" spans="1:8" hidden="1" x14ac:dyDescent="0.3">
      <c r="A4727" s="6" t="s">
        <v>500</v>
      </c>
      <c r="B4727" s="6" t="s">
        <v>5514</v>
      </c>
      <c r="D4727" t="str">
        <f t="shared" si="73"/>
        <v>South Helwan PP (CP-117)</v>
      </c>
      <c r="E4727">
        <v>3254690.99</v>
      </c>
      <c r="F4727">
        <v>0</v>
      </c>
      <c r="G4727">
        <v>513578.06</v>
      </c>
      <c r="H4727">
        <v>513578.06</v>
      </c>
    </row>
    <row r="4728" spans="1:8" hidden="1" x14ac:dyDescent="0.3">
      <c r="A4728" s="6" t="s">
        <v>615</v>
      </c>
      <c r="B4728" s="6" t="s">
        <v>5515</v>
      </c>
      <c r="C4728" s="6">
        <v>17</v>
      </c>
      <c r="D4728" t="str">
        <f t="shared" si="73"/>
        <v>Apache Electrical Works17</v>
      </c>
      <c r="E4728">
        <v>60976.03</v>
      </c>
      <c r="F4728">
        <v>60976.03</v>
      </c>
      <c r="G4728">
        <v>0</v>
      </c>
      <c r="H4728">
        <v>60976.03</v>
      </c>
    </row>
    <row r="4729" spans="1:8" hidden="1" x14ac:dyDescent="0.3">
      <c r="A4729" s="6" t="s">
        <v>4219</v>
      </c>
      <c r="B4729" s="6" t="s">
        <v>5516</v>
      </c>
      <c r="D4729" t="str">
        <f t="shared" si="73"/>
        <v>Suez PP (CP-106)</v>
      </c>
      <c r="E4729">
        <v>947195.5</v>
      </c>
      <c r="F4729">
        <v>928251.58</v>
      </c>
      <c r="G4729">
        <v>0</v>
      </c>
      <c r="H4729">
        <v>928251.58</v>
      </c>
    </row>
    <row r="4730" spans="1:8" hidden="1" x14ac:dyDescent="0.3">
      <c r="A4730" s="6" t="s">
        <v>431</v>
      </c>
      <c r="B4730" s="6" t="s">
        <v>5517</v>
      </c>
      <c r="D4730" t="str">
        <f t="shared" si="73"/>
        <v>EMAAR-PKG#53-UPTOWN</v>
      </c>
      <c r="E4730">
        <v>6555257.7699999996</v>
      </c>
      <c r="F4730">
        <v>6555257.5600000005</v>
      </c>
      <c r="G4730">
        <v>0</v>
      </c>
      <c r="H4730">
        <v>6555257.5599999996</v>
      </c>
    </row>
    <row r="4731" spans="1:8" hidden="1" x14ac:dyDescent="0.3">
      <c r="A4731" s="6" t="s">
        <v>532</v>
      </c>
      <c r="B4731" s="6" t="s">
        <v>5518</v>
      </c>
      <c r="D4731" t="str">
        <f t="shared" si="73"/>
        <v>Al Mostathmreen GIS Substation</v>
      </c>
      <c r="E4731">
        <v>384924</v>
      </c>
      <c r="F4731">
        <v>286768.31</v>
      </c>
      <c r="G4731">
        <v>57738.64</v>
      </c>
      <c r="H4731">
        <v>344506.95</v>
      </c>
    </row>
    <row r="4732" spans="1:8" hidden="1" x14ac:dyDescent="0.3">
      <c r="A4732" s="6" t="s">
        <v>500</v>
      </c>
      <c r="B4732" s="6" t="s">
        <v>5519</v>
      </c>
      <c r="D4732" t="str">
        <f t="shared" si="73"/>
        <v>South Helwan PP (CP-117)</v>
      </c>
      <c r="E4732">
        <v>1895104.9524000001</v>
      </c>
      <c r="F4732">
        <v>1989860.2</v>
      </c>
      <c r="G4732">
        <v>0</v>
      </c>
      <c r="H4732">
        <v>1989860.2</v>
      </c>
    </row>
    <row r="4733" spans="1:8" hidden="1" x14ac:dyDescent="0.3">
      <c r="A4733" s="6" t="s">
        <v>500</v>
      </c>
      <c r="B4733" s="6" t="s">
        <v>5520</v>
      </c>
      <c r="D4733" t="str">
        <f t="shared" si="73"/>
        <v>South Helwan PP (CP-117)</v>
      </c>
      <c r="E4733">
        <v>229827.69</v>
      </c>
      <c r="F4733">
        <v>229827.69</v>
      </c>
      <c r="G4733">
        <v>0</v>
      </c>
      <c r="H4733">
        <v>229827.69</v>
      </c>
    </row>
    <row r="4734" spans="1:8" hidden="1" x14ac:dyDescent="0.3">
      <c r="A4734" s="6" t="s">
        <v>500</v>
      </c>
      <c r="B4734" s="6" t="s">
        <v>5521</v>
      </c>
      <c r="D4734" t="str">
        <f t="shared" si="73"/>
        <v>South Helwan PP (CP-117)</v>
      </c>
      <c r="E4734">
        <v>40293.533300000003</v>
      </c>
      <c r="F4734">
        <v>42308.210000000006</v>
      </c>
      <c r="G4734">
        <v>0</v>
      </c>
      <c r="H4734">
        <v>42308.21</v>
      </c>
    </row>
    <row r="4735" spans="1:8" hidden="1" x14ac:dyDescent="0.3">
      <c r="A4735" s="6" t="s">
        <v>532</v>
      </c>
      <c r="B4735" s="6" t="s">
        <v>5522</v>
      </c>
      <c r="D4735" t="str">
        <f t="shared" si="73"/>
        <v>Al Mostathmreen GIS Substation</v>
      </c>
      <c r="E4735">
        <v>454520</v>
      </c>
      <c r="F4735">
        <v>338617.23</v>
      </c>
      <c r="G4735">
        <v>68178.100000000006</v>
      </c>
      <c r="H4735">
        <v>406795.33</v>
      </c>
    </row>
    <row r="4736" spans="1:8" hidden="1" x14ac:dyDescent="0.3">
      <c r="A4736" s="6" t="s">
        <v>3284</v>
      </c>
      <c r="B4736" s="6" t="s">
        <v>5523</v>
      </c>
      <c r="D4736" t="str">
        <f t="shared" si="73"/>
        <v>Banha PP (CP-118)</v>
      </c>
      <c r="E4736">
        <v>18951.29</v>
      </c>
      <c r="F4736">
        <v>18951.29</v>
      </c>
      <c r="G4736">
        <v>0</v>
      </c>
      <c r="H4736">
        <v>18951.29</v>
      </c>
    </row>
    <row r="4737" spans="1:8" hidden="1" x14ac:dyDescent="0.3">
      <c r="A4737" s="6" t="s">
        <v>2832</v>
      </c>
      <c r="B4737" s="6" t="s">
        <v>5524</v>
      </c>
      <c r="D4737" t="str">
        <f t="shared" si="73"/>
        <v>Tebbin PP Rehabitation(CP-124)</v>
      </c>
      <c r="E4737">
        <v>1081541.48</v>
      </c>
      <c r="F4737">
        <v>1081541.48</v>
      </c>
      <c r="G4737">
        <v>0</v>
      </c>
      <c r="H4737">
        <v>1081541.48</v>
      </c>
    </row>
    <row r="4738" spans="1:8" hidden="1" x14ac:dyDescent="0.3">
      <c r="A4738" s="6" t="s">
        <v>475</v>
      </c>
      <c r="B4738" s="6" t="s">
        <v>3129</v>
      </c>
      <c r="D4738" t="str">
        <f t="shared" si="73"/>
        <v>Suez Gulf Substation</v>
      </c>
      <c r="E4738">
        <v>43989.39</v>
      </c>
      <c r="F4738">
        <v>41648.17</v>
      </c>
      <c r="G4738">
        <v>4627.57</v>
      </c>
      <c r="H4738">
        <v>46275.74</v>
      </c>
    </row>
    <row r="4739" spans="1:8" hidden="1" x14ac:dyDescent="0.3">
      <c r="A4739" s="6" t="s">
        <v>2694</v>
      </c>
      <c r="B4739" s="6" t="s">
        <v>5525</v>
      </c>
      <c r="D4739" t="str">
        <f t="shared" ref="D4739:D4802" si="74">A4739&amp;C4739</f>
        <v>Al-Wukair 11 Substation</v>
      </c>
      <c r="E4739">
        <v>4711367.0599999996</v>
      </c>
      <c r="F4739">
        <v>4711367.0600000005</v>
      </c>
      <c r="G4739">
        <v>0</v>
      </c>
      <c r="H4739">
        <v>4711367.0599999996</v>
      </c>
    </row>
    <row r="4740" spans="1:8" hidden="1" x14ac:dyDescent="0.3">
      <c r="A4740" s="6" t="s">
        <v>2694</v>
      </c>
      <c r="B4740" s="6" t="s">
        <v>5526</v>
      </c>
      <c r="C4740" s="6">
        <v>19</v>
      </c>
      <c r="D4740" t="str">
        <f t="shared" si="74"/>
        <v>Al-Wukair 11 Substation19</v>
      </c>
      <c r="E4740">
        <v>721597.55</v>
      </c>
      <c r="F4740">
        <v>721597.55</v>
      </c>
      <c r="G4740">
        <v>0</v>
      </c>
      <c r="H4740">
        <v>721597.55</v>
      </c>
    </row>
    <row r="4741" spans="1:8" hidden="1" x14ac:dyDescent="0.3">
      <c r="A4741" s="6" t="s">
        <v>370</v>
      </c>
      <c r="B4741" s="6" t="s">
        <v>5527</v>
      </c>
      <c r="C4741" s="6">
        <v>26</v>
      </c>
      <c r="D4741" t="str">
        <f t="shared" si="74"/>
        <v>New Giza 226</v>
      </c>
      <c r="E4741">
        <v>1338966.6299999999</v>
      </c>
      <c r="F4741">
        <v>1405914.9615</v>
      </c>
      <c r="G4741">
        <v>0</v>
      </c>
      <c r="H4741">
        <v>1405914.9615</v>
      </c>
    </row>
    <row r="4742" spans="1:8" hidden="1" x14ac:dyDescent="0.3">
      <c r="A4742" s="6" t="s">
        <v>400</v>
      </c>
      <c r="B4742" s="6" t="s">
        <v>5528</v>
      </c>
      <c r="C4742" s="6">
        <v>1</v>
      </c>
      <c r="D4742" t="str">
        <f t="shared" si="74"/>
        <v>EMAAR-PKG#85-UPTOWN1</v>
      </c>
      <c r="E4742">
        <v>2036311.19</v>
      </c>
      <c r="F4742">
        <v>813632.50950000004</v>
      </c>
      <c r="G4742">
        <v>850500</v>
      </c>
      <c r="H4742">
        <v>1664132.5094999999</v>
      </c>
    </row>
    <row r="4743" spans="1:8" hidden="1" x14ac:dyDescent="0.3">
      <c r="A4743" s="6" t="s">
        <v>532</v>
      </c>
      <c r="B4743" s="6" t="s">
        <v>5529</v>
      </c>
      <c r="D4743" t="str">
        <f t="shared" si="74"/>
        <v>Al Mostathmreen GIS Substation</v>
      </c>
      <c r="E4743">
        <v>2082255</v>
      </c>
      <c r="F4743">
        <v>1509634.65</v>
      </c>
      <c r="G4743">
        <v>312338.37</v>
      </c>
      <c r="H4743">
        <v>1821973.02</v>
      </c>
    </row>
    <row r="4744" spans="1:8" hidden="1" x14ac:dyDescent="0.3">
      <c r="A4744" s="6" t="s">
        <v>532</v>
      </c>
      <c r="B4744" s="6" t="s">
        <v>5530</v>
      </c>
      <c r="D4744" t="str">
        <f t="shared" si="74"/>
        <v>Al Mostathmreen GIS Substation</v>
      </c>
      <c r="E4744">
        <v>2504240</v>
      </c>
      <c r="F4744">
        <v>1865658.8</v>
      </c>
      <c r="G4744">
        <v>375636</v>
      </c>
      <c r="H4744">
        <v>2241294.7999999998</v>
      </c>
    </row>
    <row r="4745" spans="1:8" hidden="1" x14ac:dyDescent="0.3">
      <c r="A4745" s="6" t="s">
        <v>516</v>
      </c>
      <c r="B4745" s="6" t="s">
        <v>5531</v>
      </c>
      <c r="D4745" t="str">
        <f t="shared" si="74"/>
        <v>Ismailiya East Substation</v>
      </c>
      <c r="E4745">
        <v>5586802</v>
      </c>
      <c r="F4745">
        <v>4162167.49</v>
      </c>
      <c r="G4745">
        <v>838020.3</v>
      </c>
      <c r="H4745">
        <v>5000187.79</v>
      </c>
    </row>
    <row r="4746" spans="1:8" hidden="1" x14ac:dyDescent="0.3">
      <c r="A4746" s="6" t="s">
        <v>754</v>
      </c>
      <c r="B4746" s="6" t="s">
        <v>5532</v>
      </c>
      <c r="C4746" s="6">
        <v>10</v>
      </c>
      <c r="D4746" t="str">
        <f t="shared" si="74"/>
        <v>Ministries Buildings10</v>
      </c>
      <c r="E4746">
        <v>23464170</v>
      </c>
      <c r="F4746">
        <v>14358824.529999999</v>
      </c>
      <c r="G4746">
        <v>3231139</v>
      </c>
      <c r="H4746">
        <v>17589963.530000001</v>
      </c>
    </row>
    <row r="4747" spans="1:8" hidden="1" x14ac:dyDescent="0.3">
      <c r="A4747" s="6" t="s">
        <v>646</v>
      </c>
      <c r="B4747" s="6" t="s">
        <v>5533</v>
      </c>
      <c r="C4747" s="6">
        <v>45</v>
      </c>
      <c r="D4747" t="str">
        <f t="shared" si="74"/>
        <v>Akhmem Assiut45</v>
      </c>
      <c r="E4747">
        <v>5322395.74</v>
      </c>
      <c r="F4747">
        <v>3832124.9200000004</v>
      </c>
      <c r="G4747">
        <v>798359.36</v>
      </c>
      <c r="H4747">
        <v>4630484.28</v>
      </c>
    </row>
    <row r="4748" spans="1:8" hidden="1" x14ac:dyDescent="0.3">
      <c r="A4748" s="6" t="s">
        <v>646</v>
      </c>
      <c r="B4748" s="6" t="s">
        <v>5534</v>
      </c>
      <c r="C4748" s="6">
        <v>39</v>
      </c>
      <c r="D4748" t="str">
        <f t="shared" si="74"/>
        <v>Akhmem Assiut39</v>
      </c>
      <c r="E4748">
        <v>5268473.53</v>
      </c>
      <c r="F4748">
        <v>4162094.09</v>
      </c>
      <c r="G4748">
        <v>790271.03</v>
      </c>
      <c r="H4748">
        <v>4952365.12</v>
      </c>
    </row>
    <row r="4749" spans="1:8" hidden="1" x14ac:dyDescent="0.3">
      <c r="A4749" s="6" t="s">
        <v>646</v>
      </c>
      <c r="B4749" s="6" t="s">
        <v>5535</v>
      </c>
      <c r="C4749" s="6">
        <v>38</v>
      </c>
      <c r="D4749" t="str">
        <f t="shared" si="74"/>
        <v>Akhmem Assiut38</v>
      </c>
      <c r="E4749">
        <v>2186851.8199999998</v>
      </c>
      <c r="F4749">
        <v>1727084.04</v>
      </c>
      <c r="G4749">
        <v>328027.77</v>
      </c>
      <c r="H4749">
        <v>2055111.81</v>
      </c>
    </row>
    <row r="4750" spans="1:8" hidden="1" x14ac:dyDescent="0.3">
      <c r="A4750" s="6" t="s">
        <v>651</v>
      </c>
      <c r="B4750" s="6" t="s">
        <v>5536</v>
      </c>
      <c r="C4750" s="6">
        <v>43</v>
      </c>
      <c r="D4750" t="str">
        <f t="shared" si="74"/>
        <v>Akhmem - Qena43</v>
      </c>
      <c r="E4750">
        <v>9120685.9700000007</v>
      </c>
      <c r="F4750">
        <v>6338876.7400000002</v>
      </c>
      <c r="G4750">
        <v>1368102.9</v>
      </c>
      <c r="H4750">
        <v>7706979.6399999997</v>
      </c>
    </row>
    <row r="4751" spans="1:8" hidden="1" x14ac:dyDescent="0.3">
      <c r="A4751" s="6" t="s">
        <v>651</v>
      </c>
      <c r="B4751" s="6" t="s">
        <v>5537</v>
      </c>
      <c r="C4751" s="6">
        <v>2</v>
      </c>
      <c r="D4751" t="str">
        <f t="shared" si="74"/>
        <v>Akhmem - Qena2</v>
      </c>
      <c r="E4751">
        <v>18072311.52</v>
      </c>
      <c r="F4751">
        <v>10753025.3375</v>
      </c>
      <c r="G4751">
        <v>2710846.73</v>
      </c>
      <c r="H4751">
        <v>13463872.067500001</v>
      </c>
    </row>
    <row r="4752" spans="1:8" hidden="1" x14ac:dyDescent="0.3">
      <c r="A4752" s="6" t="s">
        <v>456</v>
      </c>
      <c r="B4752" s="6" t="s">
        <v>5538</v>
      </c>
      <c r="D4752" t="str">
        <f t="shared" si="74"/>
        <v>Al-Shabab PP Phase II (CP-117)</v>
      </c>
      <c r="E4752">
        <v>1073779.3048</v>
      </c>
      <c r="F4752">
        <v>718392.43</v>
      </c>
      <c r="G4752">
        <v>126775.13</v>
      </c>
      <c r="H4752">
        <v>845167.56</v>
      </c>
    </row>
    <row r="4753" spans="1:8" hidden="1" x14ac:dyDescent="0.3">
      <c r="A4753" s="6" t="s">
        <v>458</v>
      </c>
      <c r="B4753" s="6" t="s">
        <v>5539</v>
      </c>
      <c r="D4753" t="str">
        <f t="shared" si="74"/>
        <v>W Dam PP Phase II (CP-117)</v>
      </c>
      <c r="E4753">
        <v>4940.2700000000004</v>
      </c>
      <c r="F4753">
        <v>4940.2700000000004</v>
      </c>
      <c r="G4753">
        <v>0</v>
      </c>
      <c r="H4753">
        <v>4940.2700000000004</v>
      </c>
    </row>
    <row r="4754" spans="1:8" hidden="1" x14ac:dyDescent="0.3">
      <c r="A4754" s="6" t="s">
        <v>622</v>
      </c>
      <c r="B4754" s="6" t="s">
        <v>5540</v>
      </c>
      <c r="D4754" t="str">
        <f t="shared" si="74"/>
        <v>Ghana</v>
      </c>
      <c r="E4754">
        <v>430731.22</v>
      </c>
      <c r="F4754">
        <v>430716.72</v>
      </c>
      <c r="G4754">
        <v>0</v>
      </c>
      <c r="H4754">
        <v>430716.72</v>
      </c>
    </row>
    <row r="4755" spans="1:8" hidden="1" x14ac:dyDescent="0.3">
      <c r="A4755" s="6" t="s">
        <v>486</v>
      </c>
      <c r="B4755" s="6" t="s">
        <v>5541</v>
      </c>
      <c r="C4755" s="6">
        <v>88</v>
      </c>
      <c r="D4755" t="str">
        <f t="shared" si="74"/>
        <v>Abou El Matameer and Sammanoud88</v>
      </c>
      <c r="E4755">
        <v>4187340.43</v>
      </c>
      <c r="F4755">
        <v>3029122.07</v>
      </c>
      <c r="G4755">
        <v>628101.06999999995</v>
      </c>
      <c r="H4755">
        <v>3657223.14</v>
      </c>
    </row>
    <row r="4756" spans="1:8" hidden="1" x14ac:dyDescent="0.3">
      <c r="A4756" s="6" t="s">
        <v>486</v>
      </c>
      <c r="B4756" s="6" t="s">
        <v>5542</v>
      </c>
      <c r="C4756" s="6">
        <v>74</v>
      </c>
      <c r="D4756" t="str">
        <f t="shared" si="74"/>
        <v>Abou El Matameer and Sammanoud74</v>
      </c>
      <c r="E4756">
        <v>16166738.949999997</v>
      </c>
      <c r="F4756">
        <v>11695018.959999999</v>
      </c>
      <c r="G4756">
        <v>2425010.84</v>
      </c>
      <c r="H4756">
        <v>14120029.800000003</v>
      </c>
    </row>
    <row r="4757" spans="1:8" hidden="1" x14ac:dyDescent="0.3">
      <c r="A4757" s="6" t="s">
        <v>488</v>
      </c>
      <c r="B4757" s="6" t="s">
        <v>5543</v>
      </c>
      <c r="D4757" t="str">
        <f t="shared" si="74"/>
        <v>Siemens 6x500/220 KV GIS-MOU</v>
      </c>
      <c r="E4757">
        <v>3779078.8</v>
      </c>
      <c r="F4757">
        <v>3779078.8</v>
      </c>
      <c r="G4757">
        <v>0</v>
      </c>
      <c r="H4757">
        <v>3779078.8</v>
      </c>
    </row>
    <row r="4758" spans="1:8" hidden="1" x14ac:dyDescent="0.3">
      <c r="A4758" s="6" t="s">
        <v>679</v>
      </c>
      <c r="B4758" s="6" t="s">
        <v>5544</v>
      </c>
      <c r="C4758" s="6">
        <v>17</v>
      </c>
      <c r="D4758" t="str">
        <f t="shared" si="74"/>
        <v>Badr17</v>
      </c>
      <c r="E4758">
        <v>7183281.2400000002</v>
      </c>
      <c r="F4758">
        <v>5333175.13</v>
      </c>
      <c r="G4758">
        <v>1077492.19</v>
      </c>
      <c r="H4758">
        <v>6410667.3200000003</v>
      </c>
    </row>
    <row r="4759" spans="1:8" hidden="1" x14ac:dyDescent="0.3">
      <c r="A4759" s="6" t="s">
        <v>679</v>
      </c>
      <c r="B4759" s="6" t="s">
        <v>5545</v>
      </c>
      <c r="C4759" s="6">
        <v>16</v>
      </c>
      <c r="D4759" t="str">
        <f t="shared" si="74"/>
        <v>Badr16</v>
      </c>
      <c r="E4759">
        <v>7449098.4000000004</v>
      </c>
      <c r="F4759">
        <v>5530955.5599999996</v>
      </c>
      <c r="G4759">
        <v>1117364.76</v>
      </c>
      <c r="H4759">
        <v>6648320.3200000003</v>
      </c>
    </row>
    <row r="4760" spans="1:8" hidden="1" x14ac:dyDescent="0.3">
      <c r="A4760" s="6" t="s">
        <v>679</v>
      </c>
      <c r="B4760" s="6" t="s">
        <v>5546</v>
      </c>
      <c r="C4760" s="6">
        <v>15</v>
      </c>
      <c r="D4760" t="str">
        <f t="shared" si="74"/>
        <v>Badr15</v>
      </c>
      <c r="E4760">
        <v>26672144</v>
      </c>
      <c r="F4760">
        <v>19804066.920000002</v>
      </c>
      <c r="G4760">
        <v>4000821.6</v>
      </c>
      <c r="H4760">
        <v>23804888.52</v>
      </c>
    </row>
    <row r="4761" spans="1:8" hidden="1" x14ac:dyDescent="0.3">
      <c r="A4761" s="6" t="s">
        <v>589</v>
      </c>
      <c r="B4761" s="6" t="s">
        <v>5547</v>
      </c>
      <c r="C4761" s="6">
        <v>4</v>
      </c>
      <c r="D4761" t="str">
        <f t="shared" si="74"/>
        <v>Barwa and Damac 220 OHTL4</v>
      </c>
      <c r="E4761">
        <v>5491423.3899999997</v>
      </c>
      <c r="F4761">
        <v>3178530.8</v>
      </c>
      <c r="G4761">
        <v>823713.54</v>
      </c>
      <c r="H4761">
        <v>4002244.34</v>
      </c>
    </row>
    <row r="4762" spans="1:8" hidden="1" x14ac:dyDescent="0.3">
      <c r="A4762" s="6" t="s">
        <v>475</v>
      </c>
      <c r="B4762" s="6" t="s">
        <v>5548</v>
      </c>
      <c r="D4762" t="str">
        <f t="shared" si="74"/>
        <v>Suez Gulf Substation</v>
      </c>
      <c r="E4762">
        <v>5242.42</v>
      </c>
      <c r="F4762">
        <v>4963.41</v>
      </c>
      <c r="G4762">
        <v>551.49</v>
      </c>
      <c r="H4762">
        <v>5514.9</v>
      </c>
    </row>
    <row r="4763" spans="1:8" hidden="1" x14ac:dyDescent="0.3">
      <c r="A4763" s="6" t="s">
        <v>475</v>
      </c>
      <c r="B4763" s="6" t="s">
        <v>5549</v>
      </c>
      <c r="D4763" t="str">
        <f t="shared" si="74"/>
        <v>Suez Gulf Substation</v>
      </c>
      <c r="E4763">
        <v>273875.83</v>
      </c>
      <c r="F4763">
        <v>259299.49</v>
      </c>
      <c r="G4763">
        <v>28811.05</v>
      </c>
      <c r="H4763">
        <v>288110.53999999998</v>
      </c>
    </row>
    <row r="4764" spans="1:8" hidden="1" x14ac:dyDescent="0.3">
      <c r="A4764" s="6" t="s">
        <v>488</v>
      </c>
      <c r="B4764" s="6" t="s">
        <v>5550</v>
      </c>
      <c r="D4764" t="str">
        <f t="shared" si="74"/>
        <v>Siemens 6x500/220 KV GIS-MOU</v>
      </c>
      <c r="E4764">
        <v>5115619.9000000004</v>
      </c>
      <c r="F4764">
        <v>5115619.9000000004</v>
      </c>
      <c r="G4764">
        <v>0</v>
      </c>
      <c r="H4764">
        <v>5115619.9000000004</v>
      </c>
    </row>
    <row r="4765" spans="1:8" hidden="1" x14ac:dyDescent="0.3">
      <c r="A4765" s="6" t="s">
        <v>532</v>
      </c>
      <c r="B4765" s="6" t="s">
        <v>5551</v>
      </c>
      <c r="D4765" t="str">
        <f t="shared" si="74"/>
        <v>Al Mostathmreen GIS Substation</v>
      </c>
      <c r="E4765">
        <v>666790</v>
      </c>
      <c r="F4765">
        <v>496758.55</v>
      </c>
      <c r="G4765">
        <v>100018.5</v>
      </c>
      <c r="H4765">
        <v>596777.05000000005</v>
      </c>
    </row>
    <row r="4766" spans="1:8" hidden="1" x14ac:dyDescent="0.3">
      <c r="A4766" s="6" t="s">
        <v>486</v>
      </c>
      <c r="B4766" s="6" t="s">
        <v>5552</v>
      </c>
      <c r="C4766" s="6">
        <v>75</v>
      </c>
      <c r="D4766" t="str">
        <f t="shared" si="74"/>
        <v>Abou El Matameer and Sammanoud75</v>
      </c>
      <c r="E4766">
        <v>3887553.2000000007</v>
      </c>
      <c r="F4766">
        <v>2812255.98</v>
      </c>
      <c r="G4766">
        <v>583132.98</v>
      </c>
      <c r="H4766">
        <v>3395388.9599999995</v>
      </c>
    </row>
    <row r="4767" spans="1:8" hidden="1" x14ac:dyDescent="0.3">
      <c r="A4767" s="6" t="s">
        <v>559</v>
      </c>
      <c r="B4767" s="6" t="s">
        <v>5553</v>
      </c>
      <c r="C4767" s="6">
        <v>4</v>
      </c>
      <c r="D4767" t="str">
        <f t="shared" si="74"/>
        <v>Beni Seuf - 3584</v>
      </c>
      <c r="E4767">
        <v>37404136.649999999</v>
      </c>
      <c r="F4767">
        <v>29619797.600000001</v>
      </c>
      <c r="G4767">
        <v>5727111.54</v>
      </c>
      <c r="H4767">
        <v>35346909.140000001</v>
      </c>
    </row>
    <row r="4768" spans="1:8" hidden="1" x14ac:dyDescent="0.3">
      <c r="A4768" s="6" t="s">
        <v>628</v>
      </c>
      <c r="B4768" s="6" t="s">
        <v>5554</v>
      </c>
      <c r="C4768" s="6">
        <v>10</v>
      </c>
      <c r="D4768" t="str">
        <f t="shared" si="74"/>
        <v>Military 110 Kayan Project10</v>
      </c>
      <c r="E4768">
        <v>37956407.490000002</v>
      </c>
      <c r="F4768">
        <v>33595160.799999997</v>
      </c>
      <c r="G4768">
        <v>0</v>
      </c>
      <c r="H4768">
        <v>33595160.799999997</v>
      </c>
    </row>
    <row r="4769" spans="1:8" hidden="1" x14ac:dyDescent="0.3">
      <c r="A4769" s="6" t="s">
        <v>500</v>
      </c>
      <c r="B4769" s="6" t="s">
        <v>5555</v>
      </c>
      <c r="D4769" t="str">
        <f t="shared" si="74"/>
        <v>South Helwan PP (CP-117)</v>
      </c>
      <c r="E4769">
        <v>181627.02</v>
      </c>
      <c r="F4769">
        <v>162407.03</v>
      </c>
      <c r="G4769">
        <v>28660.06</v>
      </c>
      <c r="H4769">
        <v>191067.09</v>
      </c>
    </row>
    <row r="4770" spans="1:8" hidden="1" x14ac:dyDescent="0.3">
      <c r="A4770" s="6" t="s">
        <v>519</v>
      </c>
      <c r="B4770" s="6" t="s">
        <v>5556</v>
      </c>
      <c r="D4770" t="str">
        <f t="shared" si="74"/>
        <v>Tamey El-amdeed Substation</v>
      </c>
      <c r="E4770">
        <v>5988139.3799999999</v>
      </c>
      <c r="F4770">
        <v>4460637.4000000004</v>
      </c>
      <c r="G4770">
        <v>898220.91</v>
      </c>
      <c r="H4770">
        <v>5358858.3099999996</v>
      </c>
    </row>
    <row r="4771" spans="1:8" hidden="1" x14ac:dyDescent="0.3">
      <c r="A4771" s="6" t="s">
        <v>8</v>
      </c>
      <c r="B4771" s="6" t="s">
        <v>5557</v>
      </c>
      <c r="C4771" s="6">
        <v>28</v>
      </c>
      <c r="D4771" t="str">
        <f t="shared" si="74"/>
        <v>Sodic Club House28</v>
      </c>
      <c r="E4771">
        <v>5110738.79</v>
      </c>
      <c r="F4771">
        <v>5960049.8995000003</v>
      </c>
      <c r="G4771">
        <v>509871.31</v>
      </c>
      <c r="H4771">
        <v>6469921.2094999999</v>
      </c>
    </row>
    <row r="4772" spans="1:8" hidden="1" x14ac:dyDescent="0.3">
      <c r="A4772" s="6" t="s">
        <v>559</v>
      </c>
      <c r="B4772" s="6" t="s">
        <v>5558</v>
      </c>
      <c r="D4772" t="str">
        <f t="shared" si="74"/>
        <v>Beni Seuf - 358</v>
      </c>
      <c r="E4772">
        <v>12713394.33</v>
      </c>
      <c r="F4772">
        <v>12699012.67</v>
      </c>
      <c r="G4772">
        <v>0</v>
      </c>
      <c r="H4772">
        <v>12699012.67</v>
      </c>
    </row>
    <row r="4773" spans="1:8" hidden="1" x14ac:dyDescent="0.3">
      <c r="A4773" s="6" t="s">
        <v>705</v>
      </c>
      <c r="B4773" s="6" t="s">
        <v>5559</v>
      </c>
      <c r="D4773" t="str">
        <f t="shared" si="74"/>
        <v>Assuit PP  (CP-118)</v>
      </c>
      <c r="E4773">
        <v>17216.9925</v>
      </c>
      <c r="F4773">
        <v>18123.150000000001</v>
      </c>
      <c r="G4773">
        <v>0</v>
      </c>
      <c r="H4773">
        <v>18123.150000000001</v>
      </c>
    </row>
    <row r="4774" spans="1:8" hidden="1" x14ac:dyDescent="0.3">
      <c r="A4774" s="6" t="s">
        <v>705</v>
      </c>
      <c r="B4774" s="6" t="s">
        <v>5560</v>
      </c>
      <c r="D4774" t="str">
        <f t="shared" si="74"/>
        <v>Assuit PP  (CP-118)</v>
      </c>
      <c r="E4774">
        <v>173545.25</v>
      </c>
      <c r="F4774">
        <v>154889.13</v>
      </c>
      <c r="G4774">
        <v>27333.38</v>
      </c>
      <c r="H4774">
        <v>182222.51</v>
      </c>
    </row>
    <row r="4775" spans="1:8" hidden="1" x14ac:dyDescent="0.3">
      <c r="A4775" s="6" t="s">
        <v>705</v>
      </c>
      <c r="B4775" s="6" t="s">
        <v>5561</v>
      </c>
      <c r="D4775" t="str">
        <f t="shared" si="74"/>
        <v>Assuit PP  (CP-118)</v>
      </c>
      <c r="E4775">
        <v>367639.92</v>
      </c>
      <c r="F4775">
        <v>328118.63</v>
      </c>
      <c r="G4775">
        <v>57903.29</v>
      </c>
      <c r="H4775">
        <v>386021.92</v>
      </c>
    </row>
    <row r="4776" spans="1:8" hidden="1" x14ac:dyDescent="0.3">
      <c r="A4776" s="6" t="s">
        <v>705</v>
      </c>
      <c r="B4776" s="6" t="s">
        <v>5562</v>
      </c>
      <c r="D4776" t="str">
        <f t="shared" si="74"/>
        <v>Assuit PP  (CP-118)</v>
      </c>
      <c r="E4776">
        <v>2666762.73</v>
      </c>
      <c r="F4776">
        <v>2353418.12</v>
      </c>
      <c r="G4776">
        <v>420015.13</v>
      </c>
      <c r="H4776">
        <v>2773433.25</v>
      </c>
    </row>
    <row r="4777" spans="1:8" hidden="1" x14ac:dyDescent="0.3">
      <c r="A4777" s="6" t="s">
        <v>705</v>
      </c>
      <c r="B4777" s="6" t="s">
        <v>5563</v>
      </c>
      <c r="D4777" t="str">
        <f t="shared" si="74"/>
        <v>Assuit PP  (CP-118)</v>
      </c>
      <c r="E4777">
        <v>3840.35</v>
      </c>
      <c r="F4777">
        <v>3427.51</v>
      </c>
      <c r="G4777">
        <v>604.86</v>
      </c>
      <c r="H4777">
        <v>4032.37</v>
      </c>
    </row>
    <row r="4778" spans="1:8" hidden="1" x14ac:dyDescent="0.3">
      <c r="A4778" s="6" t="s">
        <v>705</v>
      </c>
      <c r="B4778" s="6" t="s">
        <v>5564</v>
      </c>
      <c r="D4778" t="str">
        <f t="shared" si="74"/>
        <v>Assuit PP  (CP-118)</v>
      </c>
      <c r="E4778">
        <v>278047.90000000002</v>
      </c>
      <c r="F4778">
        <v>248157.75</v>
      </c>
      <c r="G4778">
        <v>43792.54</v>
      </c>
      <c r="H4778">
        <v>291950.28999999998</v>
      </c>
    </row>
    <row r="4779" spans="1:8" hidden="1" x14ac:dyDescent="0.3">
      <c r="A4779" s="6" t="s">
        <v>705</v>
      </c>
      <c r="B4779" s="6" t="s">
        <v>5565</v>
      </c>
      <c r="D4779" t="str">
        <f t="shared" si="74"/>
        <v>Assuit PP  (CP-118)</v>
      </c>
      <c r="E4779">
        <v>191141.48</v>
      </c>
      <c r="F4779">
        <v>170593.77</v>
      </c>
      <c r="G4779">
        <v>30104.78</v>
      </c>
      <c r="H4779">
        <v>200698.55</v>
      </c>
    </row>
    <row r="4780" spans="1:8" hidden="1" x14ac:dyDescent="0.3">
      <c r="A4780" s="6" t="s">
        <v>722</v>
      </c>
      <c r="B4780" s="6" t="s">
        <v>5566</v>
      </c>
      <c r="C4780" s="6">
        <v>64</v>
      </c>
      <c r="D4780" t="str">
        <f t="shared" si="74"/>
        <v>Marsa Matrouh 500KV64</v>
      </c>
      <c r="E4780">
        <v>16170508.439999999</v>
      </c>
      <c r="F4780">
        <v>11578082.6</v>
      </c>
      <c r="G4780">
        <v>1697903.39</v>
      </c>
      <c r="H4780">
        <v>13275985.99</v>
      </c>
    </row>
    <row r="4781" spans="1:8" hidden="1" x14ac:dyDescent="0.3">
      <c r="A4781" s="6" t="s">
        <v>722</v>
      </c>
      <c r="B4781" s="6" t="s">
        <v>5567</v>
      </c>
      <c r="C4781" s="6">
        <v>45</v>
      </c>
      <c r="D4781" t="str">
        <f t="shared" si="74"/>
        <v>Marsa Matrouh 500KV45</v>
      </c>
      <c r="E4781">
        <v>3559594.2900000005</v>
      </c>
      <c r="F4781">
        <v>3109304.96</v>
      </c>
      <c r="G4781">
        <v>373757.4</v>
      </c>
      <c r="H4781">
        <v>3483062.36</v>
      </c>
    </row>
    <row r="4782" spans="1:8" hidden="1" x14ac:dyDescent="0.3">
      <c r="A4782" s="6" t="s">
        <v>722</v>
      </c>
      <c r="B4782" s="6" t="s">
        <v>5568</v>
      </c>
      <c r="C4782" s="6">
        <v>38</v>
      </c>
      <c r="D4782" t="str">
        <f t="shared" si="74"/>
        <v>Marsa Matrouh 500KV38</v>
      </c>
      <c r="E4782">
        <v>25694937.820000004</v>
      </c>
      <c r="F4782">
        <v>18397577.91</v>
      </c>
      <c r="G4782">
        <v>2697968.47</v>
      </c>
      <c r="H4782">
        <v>21095546.379999999</v>
      </c>
    </row>
    <row r="4783" spans="1:8" hidden="1" x14ac:dyDescent="0.3">
      <c r="A4783" s="6" t="s">
        <v>722</v>
      </c>
      <c r="B4783" s="6" t="s">
        <v>5569</v>
      </c>
      <c r="C4783" s="6">
        <v>5</v>
      </c>
      <c r="D4783" t="str">
        <f t="shared" si="74"/>
        <v>Marsa Matrouh 500KV5</v>
      </c>
      <c r="E4783">
        <v>1316451.44</v>
      </c>
      <c r="F4783">
        <v>911498.9550999999</v>
      </c>
      <c r="G4783">
        <v>138227.4</v>
      </c>
      <c r="H4783">
        <v>1049726.3551</v>
      </c>
    </row>
    <row r="4784" spans="1:8" hidden="1" x14ac:dyDescent="0.3">
      <c r="A4784" s="6" t="s">
        <v>5570</v>
      </c>
      <c r="B4784" s="6" t="s">
        <v>5571</v>
      </c>
      <c r="D4784" t="str">
        <f t="shared" si="74"/>
        <v>El Amal Bridge</v>
      </c>
      <c r="E4784">
        <v>10084716.699999999</v>
      </c>
      <c r="F4784">
        <v>6785022.9500000002</v>
      </c>
      <c r="G4784">
        <v>0</v>
      </c>
      <c r="H4784">
        <v>9539124.9499999993</v>
      </c>
    </row>
    <row r="4785" spans="1:8" hidden="1" x14ac:dyDescent="0.3">
      <c r="A4785" s="6" t="s">
        <v>2915</v>
      </c>
      <c r="B4785" s="6" t="s">
        <v>5572</v>
      </c>
      <c r="D4785" t="str">
        <f t="shared" si="74"/>
        <v>Lina Farm Substation</v>
      </c>
      <c r="E4785">
        <v>1347809.11</v>
      </c>
      <c r="F4785">
        <v>1347809.11</v>
      </c>
      <c r="G4785">
        <v>0</v>
      </c>
      <c r="H4785">
        <v>1347809.11</v>
      </c>
    </row>
    <row r="4786" spans="1:8" hidden="1" x14ac:dyDescent="0.3">
      <c r="A4786" s="6" t="s">
        <v>749</v>
      </c>
      <c r="B4786" s="6" t="s">
        <v>5573</v>
      </c>
      <c r="C4786" s="6">
        <v>2</v>
      </c>
      <c r="D4786" t="str">
        <f t="shared" si="74"/>
        <v>Cairo Capital S12</v>
      </c>
      <c r="E4786">
        <v>0</v>
      </c>
      <c r="F4786">
        <v>0</v>
      </c>
      <c r="G4786">
        <v>0</v>
      </c>
      <c r="H4786">
        <v>0</v>
      </c>
    </row>
    <row r="4787" spans="1:8" hidden="1" x14ac:dyDescent="0.3">
      <c r="A4787" s="6" t="s">
        <v>581</v>
      </c>
      <c r="B4787" s="6" t="s">
        <v>5574</v>
      </c>
      <c r="D4787" t="str">
        <f t="shared" si="74"/>
        <v>New Heliopolis</v>
      </c>
      <c r="E4787">
        <v>18174477.52</v>
      </c>
      <c r="F4787">
        <v>14524441.85</v>
      </c>
      <c r="G4787">
        <v>1784733.74</v>
      </c>
      <c r="H4787">
        <v>16309175.589999998</v>
      </c>
    </row>
    <row r="4788" spans="1:8" hidden="1" x14ac:dyDescent="0.3">
      <c r="A4788" s="6" t="s">
        <v>741</v>
      </c>
      <c r="B4788" s="6" t="s">
        <v>5575</v>
      </c>
      <c r="D4788" t="str">
        <f t="shared" si="74"/>
        <v>MAYSAN 400/132kV SS</v>
      </c>
      <c r="E4788">
        <v>98778.12</v>
      </c>
      <c r="F4788">
        <v>98778.12</v>
      </c>
      <c r="G4788">
        <v>0</v>
      </c>
      <c r="H4788">
        <v>98778.12</v>
      </c>
    </row>
    <row r="4789" spans="1:8" hidden="1" x14ac:dyDescent="0.3">
      <c r="A4789" s="6" t="s">
        <v>615</v>
      </c>
      <c r="B4789" s="6" t="s">
        <v>5576</v>
      </c>
      <c r="D4789" t="str">
        <f t="shared" si="74"/>
        <v>Apache Electrical Works</v>
      </c>
      <c r="E4789">
        <v>50471.54</v>
      </c>
      <c r="F4789">
        <v>50471.54</v>
      </c>
      <c r="G4789">
        <v>0</v>
      </c>
      <c r="H4789">
        <v>50471.54</v>
      </c>
    </row>
    <row r="4790" spans="1:8" hidden="1" x14ac:dyDescent="0.3">
      <c r="A4790" s="6" t="s">
        <v>749</v>
      </c>
      <c r="B4790" s="6" t="s">
        <v>5577</v>
      </c>
      <c r="C4790" s="6">
        <v>4</v>
      </c>
      <c r="D4790" t="str">
        <f t="shared" si="74"/>
        <v>Cairo Capital S14</v>
      </c>
      <c r="E4790">
        <v>413660683.45999998</v>
      </c>
      <c r="F4790">
        <v>311279259.69999999</v>
      </c>
      <c r="G4790">
        <v>62049102.519999996</v>
      </c>
      <c r="H4790">
        <v>373328362.22000003</v>
      </c>
    </row>
    <row r="4791" spans="1:8" hidden="1" x14ac:dyDescent="0.3">
      <c r="A4791" s="6" t="s">
        <v>500</v>
      </c>
      <c r="B4791" s="6" t="s">
        <v>5578</v>
      </c>
      <c r="D4791" t="str">
        <f t="shared" si="74"/>
        <v>South Helwan PP (CP-117)</v>
      </c>
      <c r="E4791">
        <v>187204.53</v>
      </c>
      <c r="F4791">
        <v>196934.5</v>
      </c>
      <c r="G4791">
        <v>0</v>
      </c>
      <c r="H4791">
        <v>196934.5</v>
      </c>
    </row>
    <row r="4792" spans="1:8" hidden="1" x14ac:dyDescent="0.3">
      <c r="A4792" s="6" t="s">
        <v>500</v>
      </c>
      <c r="B4792" s="6" t="s">
        <v>5579</v>
      </c>
      <c r="D4792" t="str">
        <f t="shared" si="74"/>
        <v>South Helwan PP (CP-117)</v>
      </c>
      <c r="E4792">
        <v>127880.98</v>
      </c>
      <c r="F4792">
        <v>134527.6</v>
      </c>
      <c r="G4792">
        <v>0</v>
      </c>
      <c r="H4792">
        <v>134527.6</v>
      </c>
    </row>
    <row r="4793" spans="1:8" hidden="1" x14ac:dyDescent="0.3">
      <c r="A4793" s="6" t="s">
        <v>581</v>
      </c>
      <c r="B4793" s="6" t="s">
        <v>5580</v>
      </c>
      <c r="C4793" s="6">
        <v>7</v>
      </c>
      <c r="D4793" t="str">
        <f t="shared" si="74"/>
        <v>New Heliopolis7</v>
      </c>
      <c r="E4793">
        <v>9286928</v>
      </c>
      <c r="F4793">
        <v>7420621.5</v>
      </c>
      <c r="G4793">
        <v>911976.35</v>
      </c>
      <c r="H4793">
        <v>8332597.8499999996</v>
      </c>
    </row>
    <row r="4794" spans="1:8" hidden="1" x14ac:dyDescent="0.3">
      <c r="A4794" s="6" t="s">
        <v>524</v>
      </c>
      <c r="B4794" s="6" t="s">
        <v>5581</v>
      </c>
      <c r="D4794" t="str">
        <f t="shared" si="74"/>
        <v>Beni Suef Substation R61</v>
      </c>
      <c r="E4794">
        <v>271650</v>
      </c>
      <c r="F4794">
        <v>202379.25</v>
      </c>
      <c r="G4794">
        <v>40747.5</v>
      </c>
      <c r="H4794">
        <v>243126.75</v>
      </c>
    </row>
    <row r="4795" spans="1:8" hidden="1" x14ac:dyDescent="0.3">
      <c r="A4795" s="6" t="s">
        <v>524</v>
      </c>
      <c r="B4795" s="6" t="s">
        <v>5582</v>
      </c>
      <c r="C4795" s="6">
        <v>3</v>
      </c>
      <c r="D4795" t="str">
        <f t="shared" si="74"/>
        <v>Beni Suef Substation R613</v>
      </c>
      <c r="E4795">
        <v>1063125</v>
      </c>
      <c r="F4795">
        <v>792028.12</v>
      </c>
      <c r="G4795">
        <v>159468.75</v>
      </c>
      <c r="H4795">
        <v>951496.87</v>
      </c>
    </row>
    <row r="4796" spans="1:8" hidden="1" x14ac:dyDescent="0.3">
      <c r="A4796" s="6" t="s">
        <v>9</v>
      </c>
      <c r="B4796" s="6" t="s">
        <v>5583</v>
      </c>
      <c r="C4796" s="6">
        <v>9</v>
      </c>
      <c r="D4796" t="str">
        <f t="shared" si="74"/>
        <v>Royal City9</v>
      </c>
      <c r="E4796">
        <v>7480024.2300000004</v>
      </c>
      <c r="F4796">
        <v>8085844.5015000002</v>
      </c>
      <c r="G4796">
        <v>1527570.78</v>
      </c>
      <c r="H4796">
        <v>9613415.2815000005</v>
      </c>
    </row>
    <row r="4797" spans="1:8" hidden="1" x14ac:dyDescent="0.3">
      <c r="A4797" s="6" t="s">
        <v>5584</v>
      </c>
      <c r="B4797" s="6" t="s">
        <v>5585</v>
      </c>
      <c r="C4797" s="6">
        <v>1</v>
      </c>
      <c r="D4797" t="str">
        <f t="shared" si="74"/>
        <v>Kuraiamte Lot1&amp;21</v>
      </c>
      <c r="E4797">
        <v>263157.89</v>
      </c>
      <c r="F4797">
        <v>242528.11</v>
      </c>
      <c r="G4797">
        <v>0</v>
      </c>
      <c r="H4797">
        <v>242528.11</v>
      </c>
    </row>
    <row r="4798" spans="1:8" hidden="1" x14ac:dyDescent="0.3">
      <c r="A4798" s="6" t="s">
        <v>795</v>
      </c>
      <c r="B4798" s="6" t="s">
        <v>5586</v>
      </c>
      <c r="C4798" s="6">
        <v>26</v>
      </c>
      <c r="D4798" t="str">
        <f t="shared" si="74"/>
        <v>NUCA R05 - Z0226</v>
      </c>
      <c r="E4798">
        <v>16808375.600000001</v>
      </c>
      <c r="F4798">
        <v>14141308.65</v>
      </c>
      <c r="G4798">
        <v>1775540.1</v>
      </c>
      <c r="H4798">
        <v>15916848.75</v>
      </c>
    </row>
    <row r="4799" spans="1:8" hidden="1" x14ac:dyDescent="0.3">
      <c r="A4799" s="6" t="s">
        <v>795</v>
      </c>
      <c r="B4799" s="6" t="s">
        <v>5587</v>
      </c>
      <c r="C4799" s="6">
        <v>18</v>
      </c>
      <c r="D4799" t="str">
        <f t="shared" si="74"/>
        <v>NUCA R05 - Z0218</v>
      </c>
      <c r="E4799">
        <v>28976061.399999999</v>
      </c>
      <c r="F4799">
        <v>23864722.799999997</v>
      </c>
      <c r="G4799">
        <v>2968175.15</v>
      </c>
      <c r="H4799">
        <v>26832897.949999999</v>
      </c>
    </row>
    <row r="4800" spans="1:8" hidden="1" x14ac:dyDescent="0.3">
      <c r="A4800" s="6" t="s">
        <v>1510</v>
      </c>
      <c r="B4800" s="6" t="s">
        <v>5588</v>
      </c>
      <c r="D4800" t="str">
        <f t="shared" si="74"/>
        <v>Hassan El Mamoun Bridge</v>
      </c>
      <c r="E4800">
        <v>6631000</v>
      </c>
      <c r="F4800">
        <v>4799695</v>
      </c>
      <c r="G4800">
        <v>1599903.15</v>
      </c>
      <c r="H4800">
        <v>6399598.1500000004</v>
      </c>
    </row>
    <row r="4801" spans="1:8" hidden="1" x14ac:dyDescent="0.3">
      <c r="A4801" s="6" t="s">
        <v>646</v>
      </c>
      <c r="B4801" s="6" t="s">
        <v>5589</v>
      </c>
      <c r="C4801" s="6">
        <v>14</v>
      </c>
      <c r="D4801" t="str">
        <f t="shared" si="74"/>
        <v>Akhmem Assiut14</v>
      </c>
      <c r="E4801">
        <v>6852900.1499999994</v>
      </c>
      <c r="F4801">
        <v>5448055.6299999999</v>
      </c>
      <c r="G4801">
        <v>1027935.02</v>
      </c>
      <c r="H4801">
        <v>6475990.6499999994</v>
      </c>
    </row>
    <row r="4802" spans="1:8" hidden="1" x14ac:dyDescent="0.3">
      <c r="A4802" s="6" t="s">
        <v>519</v>
      </c>
      <c r="B4802" s="6" t="s">
        <v>5590</v>
      </c>
      <c r="C4802" s="6">
        <v>1</v>
      </c>
      <c r="D4802" t="str">
        <f t="shared" si="74"/>
        <v>Tamey El-amdeed Substation1</v>
      </c>
      <c r="E4802">
        <v>583741.06999999995</v>
      </c>
      <c r="F4802">
        <v>434887.09</v>
      </c>
      <c r="G4802">
        <v>87561.16</v>
      </c>
      <c r="H4802">
        <v>522448.25</v>
      </c>
    </row>
    <row r="4803" spans="1:8" hidden="1" x14ac:dyDescent="0.3">
      <c r="A4803" s="6" t="s">
        <v>475</v>
      </c>
      <c r="B4803" s="6" t="s">
        <v>5591</v>
      </c>
      <c r="D4803" t="str">
        <f t="shared" ref="D4803:D4866" si="75">A4803&amp;C4803</f>
        <v>Suez Gulf Substation</v>
      </c>
      <c r="E4803">
        <v>8156.34</v>
      </c>
      <c r="F4803">
        <v>7722.24</v>
      </c>
      <c r="G4803">
        <v>858.03</v>
      </c>
      <c r="H4803">
        <v>8580.27</v>
      </c>
    </row>
    <row r="4804" spans="1:8" hidden="1" x14ac:dyDescent="0.3">
      <c r="A4804" s="6" t="s">
        <v>722</v>
      </c>
      <c r="B4804" s="6" t="s">
        <v>5592</v>
      </c>
      <c r="C4804" s="6">
        <v>5</v>
      </c>
      <c r="D4804" t="str">
        <f t="shared" si="75"/>
        <v>Marsa Matrouh 500KV5</v>
      </c>
      <c r="E4804">
        <v>14324722.800000001</v>
      </c>
      <c r="F4804">
        <v>14324722.800000001</v>
      </c>
      <c r="G4804">
        <v>0</v>
      </c>
      <c r="H4804">
        <v>14324722.800000001</v>
      </c>
    </row>
    <row r="4805" spans="1:8" hidden="1" x14ac:dyDescent="0.3">
      <c r="A4805" s="6" t="s">
        <v>651</v>
      </c>
      <c r="B4805" s="6" t="s">
        <v>5593</v>
      </c>
      <c r="C4805" s="6">
        <v>22</v>
      </c>
      <c r="D4805" t="str">
        <f t="shared" si="75"/>
        <v>Akhmem - Qena22</v>
      </c>
      <c r="E4805">
        <v>125345.85000000002</v>
      </c>
      <c r="F4805">
        <v>105686.39</v>
      </c>
      <c r="G4805">
        <v>0</v>
      </c>
      <c r="H4805">
        <v>105686.39</v>
      </c>
    </row>
    <row r="4806" spans="1:8" hidden="1" x14ac:dyDescent="0.3">
      <c r="A4806" s="6" t="s">
        <v>323</v>
      </c>
      <c r="B4806" s="6" t="s">
        <v>5594</v>
      </c>
      <c r="C4806" s="6">
        <v>2</v>
      </c>
      <c r="D4806" t="str">
        <f t="shared" si="75"/>
        <v>Elsewedy Univ - Enabling Works2</v>
      </c>
      <c r="E4806">
        <v>1370079.63</v>
      </c>
      <c r="F4806">
        <v>881744.35149999999</v>
      </c>
      <c r="G4806">
        <v>431575.08</v>
      </c>
      <c r="H4806">
        <v>1313319.4314999999</v>
      </c>
    </row>
    <row r="4807" spans="1:8" hidden="1" x14ac:dyDescent="0.3">
      <c r="A4807" s="6" t="s">
        <v>3631</v>
      </c>
      <c r="B4807" s="6" t="s">
        <v>5595</v>
      </c>
      <c r="C4807" s="6">
        <v>1</v>
      </c>
      <c r="D4807" t="str">
        <f t="shared" si="75"/>
        <v>Phosfat1</v>
      </c>
      <c r="E4807">
        <v>1181861.1499999999</v>
      </c>
      <c r="F4807">
        <v>1052493.75</v>
      </c>
      <c r="G4807">
        <v>0</v>
      </c>
      <c r="H4807">
        <v>1052493.75</v>
      </c>
    </row>
    <row r="4808" spans="1:8" hidden="1" x14ac:dyDescent="0.3">
      <c r="A4808" s="6" t="s">
        <v>824</v>
      </c>
      <c r="B4808" s="6" t="s">
        <v>5596</v>
      </c>
      <c r="C4808" s="6">
        <v>13</v>
      </c>
      <c r="D4808" t="str">
        <f t="shared" si="75"/>
        <v>P-28-16 Balat Owinat Lot 213</v>
      </c>
      <c r="E4808">
        <v>11083923.08</v>
      </c>
      <c r="F4808">
        <v>7104400.21</v>
      </c>
      <c r="G4808">
        <v>1163811.92</v>
      </c>
      <c r="H4808">
        <v>8268212.1299999999</v>
      </c>
    </row>
    <row r="4809" spans="1:8" hidden="1" x14ac:dyDescent="0.3">
      <c r="A4809" s="6" t="s">
        <v>873</v>
      </c>
      <c r="B4809" s="6" t="s">
        <v>5597</v>
      </c>
      <c r="D4809" t="str">
        <f t="shared" si="75"/>
        <v>New Capital Tunnels</v>
      </c>
      <c r="E4809">
        <v>1188000</v>
      </c>
      <c r="F4809">
        <v>1118669.8</v>
      </c>
      <c r="G4809">
        <v>0</v>
      </c>
      <c r="H4809">
        <v>1118669.8</v>
      </c>
    </row>
    <row r="4810" spans="1:8" hidden="1" x14ac:dyDescent="0.3">
      <c r="A4810" s="6" t="s">
        <v>646</v>
      </c>
      <c r="B4810" s="6" t="s">
        <v>5598</v>
      </c>
      <c r="C4810" s="6">
        <v>8</v>
      </c>
      <c r="D4810" t="str">
        <f t="shared" si="75"/>
        <v>Akhmem Assiut8</v>
      </c>
      <c r="E4810">
        <v>10725414</v>
      </c>
      <c r="F4810">
        <v>10725414</v>
      </c>
      <c r="G4810">
        <v>0</v>
      </c>
      <c r="H4810">
        <v>10725414</v>
      </c>
    </row>
    <row r="4811" spans="1:8" hidden="1" x14ac:dyDescent="0.3">
      <c r="A4811" s="6" t="s">
        <v>646</v>
      </c>
      <c r="B4811" s="6" t="s">
        <v>5599</v>
      </c>
      <c r="C4811" s="6">
        <v>14</v>
      </c>
      <c r="D4811" t="str">
        <f t="shared" si="75"/>
        <v>Akhmem Assiut14</v>
      </c>
      <c r="E4811">
        <v>2945516.82</v>
      </c>
      <c r="F4811">
        <v>2489224.5700000003</v>
      </c>
      <c r="G4811">
        <v>0</v>
      </c>
      <c r="H4811">
        <v>2489224.5699999998</v>
      </c>
    </row>
    <row r="4812" spans="1:8" hidden="1" x14ac:dyDescent="0.3">
      <c r="A4812" s="6" t="s">
        <v>795</v>
      </c>
      <c r="B4812" s="6" t="s">
        <v>5600</v>
      </c>
      <c r="C4812" s="6">
        <v>33</v>
      </c>
      <c r="D4812" t="str">
        <f t="shared" si="75"/>
        <v>NUCA R05 - Z0233</v>
      </c>
      <c r="E4812">
        <v>43004105</v>
      </c>
      <c r="F4812">
        <v>0</v>
      </c>
      <c r="G4812">
        <v>81448677.659999996</v>
      </c>
      <c r="H4812">
        <v>81448677.659999996</v>
      </c>
    </row>
    <row r="4813" spans="1:8" hidden="1" x14ac:dyDescent="0.3">
      <c r="A4813" s="6" t="s">
        <v>847</v>
      </c>
      <c r="B4813" s="6" t="s">
        <v>5601</v>
      </c>
      <c r="D4813" t="str">
        <f t="shared" si="75"/>
        <v>AWEER POWER STATION 'H' Phase</v>
      </c>
      <c r="E4813">
        <v>798561.66</v>
      </c>
      <c r="F4813">
        <v>700959.67539999995</v>
      </c>
      <c r="G4813">
        <v>88729.07</v>
      </c>
      <c r="H4813">
        <v>789688.74540000001</v>
      </c>
    </row>
    <row r="4814" spans="1:8" hidden="1" x14ac:dyDescent="0.3">
      <c r="A4814" s="6" t="s">
        <v>847</v>
      </c>
      <c r="B4814" s="6" t="s">
        <v>5602</v>
      </c>
      <c r="D4814" t="str">
        <f t="shared" si="75"/>
        <v>AWEER POWER STATION 'H' Phase</v>
      </c>
      <c r="E4814">
        <v>669432.44999999995</v>
      </c>
      <c r="F4814">
        <v>587612.92570000002</v>
      </c>
      <c r="G4814">
        <v>74381.38</v>
      </c>
      <c r="H4814">
        <v>661994.30570000003</v>
      </c>
    </row>
    <row r="4815" spans="1:8" hidden="1" x14ac:dyDescent="0.3">
      <c r="A4815" s="6" t="s">
        <v>847</v>
      </c>
      <c r="B4815" s="6" t="s">
        <v>5603</v>
      </c>
      <c r="C4815" s="6">
        <v>12</v>
      </c>
      <c r="D4815" t="str">
        <f t="shared" si="75"/>
        <v>AWEER POWER STATION 'H' Phase12</v>
      </c>
      <c r="E4815">
        <v>1597123.3</v>
      </c>
      <c r="F4815">
        <v>1579377.4900000002</v>
      </c>
      <c r="G4815">
        <v>0</v>
      </c>
      <c r="H4815">
        <v>1579377.49</v>
      </c>
    </row>
    <row r="4816" spans="1:8" hidden="1" x14ac:dyDescent="0.3">
      <c r="A4816" s="6" t="s">
        <v>847</v>
      </c>
      <c r="B4816" s="6" t="s">
        <v>5604</v>
      </c>
      <c r="D4816" t="str">
        <f t="shared" si="75"/>
        <v>AWEER POWER STATION 'H' Phase</v>
      </c>
      <c r="E4816">
        <v>1148623.04</v>
      </c>
      <c r="F4816">
        <v>1008235.782</v>
      </c>
      <c r="G4816">
        <v>127624.78</v>
      </c>
      <c r="H4816">
        <v>1135860.5619999999</v>
      </c>
    </row>
    <row r="4817" spans="1:8" hidden="1" x14ac:dyDescent="0.3">
      <c r="A4817" s="6" t="s">
        <v>847</v>
      </c>
      <c r="B4817" s="6" t="s">
        <v>5605</v>
      </c>
      <c r="D4817" t="str">
        <f t="shared" si="75"/>
        <v>AWEER POWER STATION 'H' Phase</v>
      </c>
      <c r="E4817">
        <v>1754426.81</v>
      </c>
      <c r="F4817">
        <v>1189996.8491000002</v>
      </c>
      <c r="G4817">
        <v>544936.32140000002</v>
      </c>
      <c r="H4817">
        <v>1734933.1704999998</v>
      </c>
    </row>
    <row r="4818" spans="1:8" hidden="1" x14ac:dyDescent="0.3">
      <c r="A4818" s="6" t="s">
        <v>722</v>
      </c>
      <c r="B4818" s="6" t="s">
        <v>5606</v>
      </c>
      <c r="C4818" s="6">
        <v>5</v>
      </c>
      <c r="D4818" t="str">
        <f t="shared" si="75"/>
        <v>Marsa Matrouh 500KV5</v>
      </c>
      <c r="E4818">
        <v>14324722.800000003</v>
      </c>
      <c r="F4818">
        <v>12512645.870000001</v>
      </c>
      <c r="G4818">
        <v>1504095.89</v>
      </c>
      <c r="H4818">
        <v>14016741.76</v>
      </c>
    </row>
    <row r="4819" spans="1:8" hidden="1" x14ac:dyDescent="0.3">
      <c r="A4819" s="6" t="s">
        <v>420</v>
      </c>
      <c r="B4819" s="6" t="s">
        <v>5607</v>
      </c>
      <c r="C4819" s="6">
        <v>30</v>
      </c>
      <c r="D4819" t="str">
        <f t="shared" si="75"/>
        <v>EDNC Retail &amp; Offices Civil30</v>
      </c>
      <c r="E4819">
        <v>27535188.379999999</v>
      </c>
      <c r="F4819">
        <v>24351196.859000001</v>
      </c>
      <c r="G4819">
        <v>5630.52</v>
      </c>
      <c r="H4819">
        <v>24356827.379000001</v>
      </c>
    </row>
    <row r="4820" spans="1:8" hidden="1" x14ac:dyDescent="0.3">
      <c r="A4820" s="6" t="s">
        <v>532</v>
      </c>
      <c r="B4820" s="6" t="s">
        <v>5608</v>
      </c>
      <c r="C4820" s="6">
        <v>14</v>
      </c>
      <c r="D4820" t="str">
        <f t="shared" si="75"/>
        <v>Al Mostathmreen GIS Substation14</v>
      </c>
      <c r="E4820">
        <v>5028521.25</v>
      </c>
      <c r="F4820">
        <v>3753066.3000000003</v>
      </c>
      <c r="G4820">
        <v>754278.26</v>
      </c>
      <c r="H4820">
        <v>4507344.5599999996</v>
      </c>
    </row>
    <row r="4821" spans="1:8" hidden="1" x14ac:dyDescent="0.3">
      <c r="A4821" s="6" t="s">
        <v>628</v>
      </c>
      <c r="B4821" s="6" t="s">
        <v>5609</v>
      </c>
      <c r="D4821" t="str">
        <f t="shared" si="75"/>
        <v>Military 110 Kayan Project</v>
      </c>
      <c r="E4821">
        <v>19499892</v>
      </c>
      <c r="F4821">
        <v>19499892</v>
      </c>
      <c r="G4821">
        <v>0</v>
      </c>
      <c r="H4821">
        <v>19499892</v>
      </c>
    </row>
    <row r="4822" spans="1:8" hidden="1" x14ac:dyDescent="0.3">
      <c r="A4822" s="6" t="s">
        <v>311</v>
      </c>
      <c r="B4822" s="6" t="s">
        <v>5610</v>
      </c>
      <c r="C4822" s="6">
        <v>14</v>
      </c>
      <c r="D4822" t="str">
        <f t="shared" si="75"/>
        <v>DPW Onshore Port &amp; Terminal14</v>
      </c>
      <c r="E4822">
        <v>141052143.06999999</v>
      </c>
      <c r="F4822">
        <v>104378585.87</v>
      </c>
      <c r="G4822">
        <v>21157821.460000001</v>
      </c>
      <c r="H4822">
        <v>125536407.33</v>
      </c>
    </row>
    <row r="4823" spans="1:8" hidden="1" x14ac:dyDescent="0.3">
      <c r="A4823" s="6" t="s">
        <v>323</v>
      </c>
      <c r="B4823" s="6" t="s">
        <v>5611</v>
      </c>
      <c r="C4823" s="6">
        <v>7</v>
      </c>
      <c r="D4823" t="str">
        <f t="shared" si="75"/>
        <v>Elsewedy Univ - Enabling Works7</v>
      </c>
      <c r="E4823">
        <v>4929812</v>
      </c>
      <c r="F4823">
        <v>2278076.58</v>
      </c>
      <c r="G4823">
        <v>1035260.52</v>
      </c>
      <c r="H4823">
        <v>3313337.1</v>
      </c>
    </row>
    <row r="4824" spans="1:8" hidden="1" x14ac:dyDescent="0.3">
      <c r="A4824" s="6" t="s">
        <v>323</v>
      </c>
      <c r="B4824" s="6" t="s">
        <v>5612</v>
      </c>
      <c r="C4824" s="6">
        <v>4</v>
      </c>
      <c r="D4824" t="str">
        <f t="shared" si="75"/>
        <v>Elsewedy Univ - Enabling Works4</v>
      </c>
      <c r="E4824">
        <v>2548899.1</v>
      </c>
      <c r="F4824">
        <v>1785482.76</v>
      </c>
      <c r="G4824">
        <v>1253062.6000000001</v>
      </c>
      <c r="H4824">
        <v>3038545.36</v>
      </c>
    </row>
    <row r="4825" spans="1:8" hidden="1" x14ac:dyDescent="0.3">
      <c r="A4825" s="6" t="s">
        <v>323</v>
      </c>
      <c r="B4825" s="6" t="s">
        <v>5613</v>
      </c>
      <c r="C4825" s="6">
        <v>9</v>
      </c>
      <c r="D4825" t="str">
        <f t="shared" si="75"/>
        <v>Elsewedy Univ - Enabling Works9</v>
      </c>
      <c r="E4825">
        <v>43369350.270000003</v>
      </c>
      <c r="F4825">
        <v>19287810.0535</v>
      </c>
      <c r="G4825">
        <v>10318111.120000001</v>
      </c>
      <c r="H4825">
        <v>29605921.173500001</v>
      </c>
    </row>
    <row r="4826" spans="1:8" hidden="1" x14ac:dyDescent="0.3">
      <c r="A4826" s="6" t="s">
        <v>679</v>
      </c>
      <c r="B4826" s="6" t="s">
        <v>5614</v>
      </c>
      <c r="C4826" s="6">
        <v>8</v>
      </c>
      <c r="D4826" t="str">
        <f t="shared" si="75"/>
        <v>Badr8</v>
      </c>
      <c r="E4826">
        <v>18293266</v>
      </c>
      <c r="F4826">
        <v>13582332.050000001</v>
      </c>
      <c r="G4826">
        <v>2743989.9</v>
      </c>
      <c r="H4826">
        <v>16326321.949999999</v>
      </c>
    </row>
    <row r="4827" spans="1:8" hidden="1" x14ac:dyDescent="0.3">
      <c r="A4827" s="6" t="s">
        <v>387</v>
      </c>
      <c r="B4827" s="6" t="s">
        <v>5615</v>
      </c>
      <c r="C4827" s="6">
        <v>9</v>
      </c>
      <c r="D4827" t="str">
        <f t="shared" si="75"/>
        <v>EMAAR-PKG117- MARASSI9</v>
      </c>
      <c r="E4827">
        <v>3150407.65</v>
      </c>
      <c r="F4827">
        <v>2971025.94</v>
      </c>
      <c r="G4827">
        <v>327732.45</v>
      </c>
      <c r="H4827">
        <v>3298758.39</v>
      </c>
    </row>
    <row r="4828" spans="1:8" hidden="1" x14ac:dyDescent="0.3">
      <c r="A4828" s="6" t="s">
        <v>895</v>
      </c>
      <c r="B4828" s="6" t="s">
        <v>5616</v>
      </c>
      <c r="D4828" t="str">
        <f t="shared" si="75"/>
        <v>Manshiet Nasser Substation</v>
      </c>
      <c r="E4828">
        <v>1176546.8899999999</v>
      </c>
      <c r="F4828">
        <v>1055886.4200000002</v>
      </c>
      <c r="G4828">
        <v>189363.93</v>
      </c>
      <c r="H4828">
        <v>1245250.3500000001</v>
      </c>
    </row>
    <row r="4829" spans="1:8" hidden="1" x14ac:dyDescent="0.3">
      <c r="A4829" s="6" t="s">
        <v>895</v>
      </c>
      <c r="B4829" s="6" t="s">
        <v>5617</v>
      </c>
      <c r="D4829" t="str">
        <f t="shared" si="75"/>
        <v>Manshiet Nasser Substation</v>
      </c>
      <c r="E4829">
        <v>112126.2</v>
      </c>
      <c r="F4829">
        <v>95307.27</v>
      </c>
      <c r="G4829">
        <v>16818.93</v>
      </c>
      <c r="H4829">
        <v>112126.2</v>
      </c>
    </row>
    <row r="4830" spans="1:8" hidden="1" x14ac:dyDescent="0.3">
      <c r="A4830" s="6" t="s">
        <v>895</v>
      </c>
      <c r="B4830" s="6" t="s">
        <v>4575</v>
      </c>
      <c r="D4830" t="str">
        <f t="shared" si="75"/>
        <v>Manshiet Nasser Substation</v>
      </c>
      <c r="E4830">
        <v>12761.25</v>
      </c>
      <c r="F4830">
        <v>7059.53</v>
      </c>
      <c r="G4830">
        <v>1914.19</v>
      </c>
      <c r="H4830">
        <v>8973.7199999999993</v>
      </c>
    </row>
    <row r="4831" spans="1:8" hidden="1" x14ac:dyDescent="0.3">
      <c r="A4831" s="6" t="s">
        <v>674</v>
      </c>
      <c r="B4831" s="6" t="s">
        <v>5618</v>
      </c>
      <c r="C4831" s="6">
        <v>1</v>
      </c>
      <c r="D4831" t="str">
        <f t="shared" si="75"/>
        <v>El Mostakbal City Project1</v>
      </c>
      <c r="E4831">
        <v>59088562.350000001</v>
      </c>
      <c r="F4831">
        <v>49042372.379999995</v>
      </c>
      <c r="G4831">
        <v>12408598.09</v>
      </c>
      <c r="H4831">
        <v>61450970.469999999</v>
      </c>
    </row>
    <row r="4832" spans="1:8" hidden="1" x14ac:dyDescent="0.3">
      <c r="A4832" s="6" t="s">
        <v>1074</v>
      </c>
      <c r="B4832" s="6" t="s">
        <v>5619</v>
      </c>
      <c r="D4832" t="str">
        <f t="shared" si="75"/>
        <v>Fish Market</v>
      </c>
      <c r="E4832">
        <v>13284991.949999999</v>
      </c>
      <c r="F4832">
        <v>9151350</v>
      </c>
      <c r="G4832">
        <v>3050451.2</v>
      </c>
      <c r="H4832">
        <v>12201801.199999999</v>
      </c>
    </row>
    <row r="4833" spans="1:8" hidden="1" x14ac:dyDescent="0.3">
      <c r="A4833" s="6" t="s">
        <v>323</v>
      </c>
      <c r="B4833" s="6" t="s">
        <v>5620</v>
      </c>
      <c r="C4833" s="6">
        <v>1</v>
      </c>
      <c r="D4833" t="str">
        <f t="shared" si="75"/>
        <v>Elsewedy Univ - Enabling Works1</v>
      </c>
      <c r="E4833">
        <v>1805053.36</v>
      </c>
      <c r="F4833">
        <v>1727255.568</v>
      </c>
      <c r="G4833">
        <v>0</v>
      </c>
      <c r="H4833">
        <v>1727255.568</v>
      </c>
    </row>
    <row r="4834" spans="1:8" hidden="1" x14ac:dyDescent="0.3">
      <c r="A4834" s="6" t="s">
        <v>746</v>
      </c>
      <c r="B4834" s="6" t="s">
        <v>5621</v>
      </c>
      <c r="D4834" t="str">
        <f t="shared" si="75"/>
        <v>SHAT Al ARAB 400/132kV SS</v>
      </c>
      <c r="E4834">
        <v>181470.42</v>
      </c>
      <c r="F4834">
        <v>181470.41999999998</v>
      </c>
      <c r="G4834">
        <v>0</v>
      </c>
      <c r="H4834">
        <v>181470.42</v>
      </c>
    </row>
    <row r="4835" spans="1:8" hidden="1" x14ac:dyDescent="0.3">
      <c r="A4835" s="6" t="s">
        <v>1247</v>
      </c>
      <c r="B4835" s="6" t="s">
        <v>5622</v>
      </c>
      <c r="D4835" t="str">
        <f t="shared" si="75"/>
        <v>SHATRA 400/132kV SS</v>
      </c>
      <c r="E4835">
        <v>482066.18</v>
      </c>
      <c r="F4835">
        <v>482066.18</v>
      </c>
      <c r="G4835">
        <v>0</v>
      </c>
      <c r="H4835">
        <v>482066.18</v>
      </c>
    </row>
    <row r="4836" spans="1:8" hidden="1" x14ac:dyDescent="0.3">
      <c r="A4836" s="6" t="s">
        <v>895</v>
      </c>
      <c r="B4836" s="6" t="s">
        <v>5623</v>
      </c>
      <c r="D4836" t="str">
        <f t="shared" si="75"/>
        <v>Manshiet Nasser Substation</v>
      </c>
      <c r="E4836">
        <v>1010008.1999999998</v>
      </c>
      <c r="F4836">
        <v>1050408.53</v>
      </c>
      <c r="G4836">
        <v>0</v>
      </c>
      <c r="H4836">
        <v>1050408.53</v>
      </c>
    </row>
    <row r="4837" spans="1:8" hidden="1" x14ac:dyDescent="0.3">
      <c r="A4837" s="6" t="s">
        <v>567</v>
      </c>
      <c r="B4837" s="6" t="s">
        <v>5624</v>
      </c>
      <c r="C4837" s="6">
        <v>8</v>
      </c>
      <c r="D4837" t="str">
        <f t="shared" si="75"/>
        <v>Kayan 3 New Cairo Capital City8</v>
      </c>
      <c r="E4837">
        <v>53003261.269999996</v>
      </c>
      <c r="F4837">
        <v>13840715</v>
      </c>
      <c r="G4837">
        <v>49707094.899999999</v>
      </c>
      <c r="H4837">
        <v>64025572.75</v>
      </c>
    </row>
    <row r="4838" spans="1:8" hidden="1" x14ac:dyDescent="0.3">
      <c r="A4838" s="6" t="s">
        <v>967</v>
      </c>
      <c r="B4838" s="6" t="s">
        <v>5625</v>
      </c>
      <c r="C4838" s="6">
        <v>32</v>
      </c>
      <c r="D4838" t="str">
        <f t="shared" si="75"/>
        <v>Benban 500 K.V/95 K.M32</v>
      </c>
      <c r="E4838">
        <v>3122671.24</v>
      </c>
      <c r="F4838">
        <v>2407579.56</v>
      </c>
      <c r="G4838">
        <v>327880.48</v>
      </c>
      <c r="H4838">
        <v>2735460.04</v>
      </c>
    </row>
    <row r="4839" spans="1:8" hidden="1" x14ac:dyDescent="0.3">
      <c r="A4839" s="6" t="s">
        <v>967</v>
      </c>
      <c r="B4839" s="6" t="s">
        <v>5626</v>
      </c>
      <c r="C4839" s="6">
        <v>31</v>
      </c>
      <c r="D4839" t="str">
        <f t="shared" si="75"/>
        <v>Benban 500 K.V/95 K.M31</v>
      </c>
      <c r="E4839">
        <v>396624.49</v>
      </c>
      <c r="F4839">
        <v>305212.96000000002</v>
      </c>
      <c r="G4839">
        <v>41645.57</v>
      </c>
      <c r="H4839">
        <v>346858.53</v>
      </c>
    </row>
    <row r="4840" spans="1:8" hidden="1" x14ac:dyDescent="0.3">
      <c r="A4840" s="6" t="s">
        <v>967</v>
      </c>
      <c r="B4840" s="6" t="s">
        <v>5627</v>
      </c>
      <c r="C4840" s="6">
        <v>23</v>
      </c>
      <c r="D4840" t="str">
        <f t="shared" si="75"/>
        <v>Benban 500 K.V/95 K.M23</v>
      </c>
      <c r="E4840">
        <v>65885.56</v>
      </c>
      <c r="F4840">
        <v>50799.73</v>
      </c>
      <c r="G4840">
        <v>6917.98</v>
      </c>
      <c r="H4840">
        <v>57717.71</v>
      </c>
    </row>
    <row r="4841" spans="1:8" hidden="1" x14ac:dyDescent="0.3">
      <c r="A4841" s="6" t="s">
        <v>967</v>
      </c>
      <c r="B4841" s="6" t="s">
        <v>5628</v>
      </c>
      <c r="C4841" s="6">
        <v>14</v>
      </c>
      <c r="D4841" t="str">
        <f t="shared" si="75"/>
        <v>Benban 500 K.V/95 K.M14</v>
      </c>
      <c r="E4841">
        <v>989858.15</v>
      </c>
      <c r="F4841">
        <v>763182.34</v>
      </c>
      <c r="G4841">
        <v>103935.11</v>
      </c>
      <c r="H4841">
        <v>867117.45</v>
      </c>
    </row>
    <row r="4842" spans="1:8" hidden="1" x14ac:dyDescent="0.3">
      <c r="A4842" s="6" t="s">
        <v>967</v>
      </c>
      <c r="B4842" s="6" t="s">
        <v>5629</v>
      </c>
      <c r="C4842" s="6">
        <v>12</v>
      </c>
      <c r="D4842" t="str">
        <f t="shared" si="75"/>
        <v>Benban 500 K.V/95 K.M12</v>
      </c>
      <c r="E4842">
        <v>359948.42</v>
      </c>
      <c r="F4842">
        <v>277522.77</v>
      </c>
      <c r="G4842">
        <v>37794.58</v>
      </c>
      <c r="H4842">
        <v>315317.34999999998</v>
      </c>
    </row>
    <row r="4843" spans="1:8" hidden="1" x14ac:dyDescent="0.3">
      <c r="A4843" s="6" t="s">
        <v>967</v>
      </c>
      <c r="B4843" s="6" t="s">
        <v>5630</v>
      </c>
      <c r="C4843" s="6">
        <v>7</v>
      </c>
      <c r="D4843" t="str">
        <f t="shared" si="75"/>
        <v>Benban 500 K.V/95 K.M7</v>
      </c>
      <c r="E4843">
        <v>37912946.57</v>
      </c>
      <c r="F4843">
        <v>29230289.219999999</v>
      </c>
      <c r="G4843">
        <v>3980859.39</v>
      </c>
      <c r="H4843">
        <v>33211148.609999999</v>
      </c>
    </row>
    <row r="4844" spans="1:8" hidden="1" x14ac:dyDescent="0.3">
      <c r="A4844" s="6" t="s">
        <v>967</v>
      </c>
      <c r="B4844" s="6" t="s">
        <v>5631</v>
      </c>
      <c r="C4844" s="6">
        <v>3</v>
      </c>
      <c r="D4844" t="str">
        <f t="shared" si="75"/>
        <v>Benban 500 K.V/95 K.M3</v>
      </c>
      <c r="E4844">
        <v>1353959.24</v>
      </c>
      <c r="F4844">
        <v>1043905.2</v>
      </c>
      <c r="G4844">
        <v>142165.72</v>
      </c>
      <c r="H4844">
        <v>1186070.92</v>
      </c>
    </row>
    <row r="4845" spans="1:8" hidden="1" x14ac:dyDescent="0.3">
      <c r="A4845" s="6" t="s">
        <v>971</v>
      </c>
      <c r="B4845" s="6" t="s">
        <v>5632</v>
      </c>
      <c r="C4845" s="6">
        <v>28</v>
      </c>
      <c r="D4845" t="str">
        <f t="shared" si="75"/>
        <v>Benban 500 K.V / 100 K.M28</v>
      </c>
      <c r="E4845">
        <v>83072.66</v>
      </c>
      <c r="F4845">
        <v>64052.67</v>
      </c>
      <c r="G4845">
        <v>8722.6299999999992</v>
      </c>
      <c r="H4845">
        <v>72775.3</v>
      </c>
    </row>
    <row r="4846" spans="1:8" hidden="1" x14ac:dyDescent="0.3">
      <c r="A4846" s="6" t="s">
        <v>453</v>
      </c>
      <c r="B4846" s="6" t="s">
        <v>5633</v>
      </c>
      <c r="D4846" t="str">
        <f t="shared" si="75"/>
        <v>Kuwait</v>
      </c>
      <c r="E4846">
        <v>41451.49</v>
      </c>
      <c r="F4846">
        <v>26943.47</v>
      </c>
      <c r="G4846">
        <v>0</v>
      </c>
      <c r="H4846">
        <v>26943.47</v>
      </c>
    </row>
    <row r="4847" spans="1:8" hidden="1" x14ac:dyDescent="0.3">
      <c r="A4847" s="6" t="s">
        <v>980</v>
      </c>
      <c r="B4847" s="6" t="s">
        <v>5634</v>
      </c>
      <c r="C4847" s="6">
        <v>1</v>
      </c>
      <c r="D4847" t="str">
        <f t="shared" si="75"/>
        <v>Canal Sugar OHTL1</v>
      </c>
      <c r="E4847">
        <v>12530046</v>
      </c>
      <c r="F4847">
        <v>9898736.3399999999</v>
      </c>
      <c r="G4847">
        <v>1879506.9</v>
      </c>
      <c r="H4847">
        <v>11778243.24</v>
      </c>
    </row>
    <row r="4848" spans="1:8" hidden="1" x14ac:dyDescent="0.3">
      <c r="A4848" s="6" t="s">
        <v>982</v>
      </c>
      <c r="B4848" s="6" t="s">
        <v>5635</v>
      </c>
      <c r="C4848" s="6">
        <v>2</v>
      </c>
      <c r="D4848" t="str">
        <f t="shared" si="75"/>
        <v>Canal Sugar S/s2</v>
      </c>
      <c r="E4848">
        <v>5832260.7699999996</v>
      </c>
      <c r="F4848">
        <v>4607486</v>
      </c>
      <c r="G4848">
        <v>874839.12</v>
      </c>
      <c r="H4848">
        <v>5482325.1200000001</v>
      </c>
    </row>
    <row r="4849" spans="1:8" hidden="1" x14ac:dyDescent="0.3">
      <c r="A4849" s="6" t="s">
        <v>646</v>
      </c>
      <c r="B4849" s="6" t="s">
        <v>5636</v>
      </c>
      <c r="C4849" s="6">
        <v>7</v>
      </c>
      <c r="D4849" t="str">
        <f t="shared" si="75"/>
        <v>Akhmem Assiut7</v>
      </c>
      <c r="E4849">
        <v>1240250.27</v>
      </c>
      <c r="F4849">
        <v>1239644.3700000001</v>
      </c>
      <c r="G4849">
        <v>0</v>
      </c>
      <c r="H4849">
        <v>1239644.3700000001</v>
      </c>
    </row>
    <row r="4850" spans="1:8" hidden="1" x14ac:dyDescent="0.3">
      <c r="A4850" s="6" t="s">
        <v>1045</v>
      </c>
      <c r="B4850" s="6" t="s">
        <v>5637</v>
      </c>
      <c r="D4850" t="str">
        <f t="shared" si="75"/>
        <v>Elco Steel 220/33 KV SS</v>
      </c>
      <c r="E4850">
        <v>1901928.56</v>
      </c>
      <c r="F4850">
        <v>3994049.98</v>
      </c>
      <c r="G4850">
        <v>0</v>
      </c>
      <c r="H4850">
        <v>1997024.99</v>
      </c>
    </row>
    <row r="4851" spans="1:8" hidden="1" x14ac:dyDescent="0.3">
      <c r="A4851" s="6" t="s">
        <v>1045</v>
      </c>
      <c r="B4851" s="6" t="s">
        <v>5638</v>
      </c>
      <c r="D4851" t="str">
        <f t="shared" si="75"/>
        <v>Elco Steel 220/33 KV SS</v>
      </c>
      <c r="E4851">
        <v>1678021.52</v>
      </c>
      <c r="F4851">
        <v>1761922.6</v>
      </c>
      <c r="G4851">
        <v>0</v>
      </c>
      <c r="H4851">
        <v>1761922.6</v>
      </c>
    </row>
    <row r="4852" spans="1:8" hidden="1" x14ac:dyDescent="0.3">
      <c r="A4852" s="6" t="s">
        <v>746</v>
      </c>
      <c r="B4852" s="6" t="s">
        <v>5639</v>
      </c>
      <c r="D4852" t="str">
        <f t="shared" si="75"/>
        <v>SHAT Al ARAB 400/132kV SS</v>
      </c>
      <c r="E4852">
        <v>166594.10999999999</v>
      </c>
      <c r="F4852">
        <v>166594.10999999999</v>
      </c>
      <c r="G4852">
        <v>0</v>
      </c>
      <c r="H4852">
        <v>166594.10999999999</v>
      </c>
    </row>
    <row r="4853" spans="1:8" hidden="1" x14ac:dyDescent="0.3">
      <c r="A4853" s="6" t="s">
        <v>448</v>
      </c>
      <c r="B4853" s="6" t="s">
        <v>5640</v>
      </c>
      <c r="D4853" t="str">
        <f t="shared" si="75"/>
        <v>Cameron EDC</v>
      </c>
      <c r="E4853">
        <v>43120.36</v>
      </c>
      <c r="F4853">
        <v>43034.159999999996</v>
      </c>
      <c r="G4853">
        <v>0</v>
      </c>
      <c r="H4853">
        <v>43034.16</v>
      </c>
    </row>
    <row r="4854" spans="1:8" hidden="1" x14ac:dyDescent="0.3">
      <c r="A4854" s="6" t="s">
        <v>795</v>
      </c>
      <c r="B4854" s="6" t="s">
        <v>5641</v>
      </c>
      <c r="C4854" s="6">
        <v>3</v>
      </c>
      <c r="D4854" t="str">
        <f t="shared" si="75"/>
        <v>NUCA R05 - Z023</v>
      </c>
      <c r="E4854">
        <v>22465025.75</v>
      </c>
      <c r="F4854">
        <v>23506061.767500002</v>
      </c>
      <c r="G4854">
        <v>2882241.83</v>
      </c>
      <c r="H4854">
        <v>26388303.5975</v>
      </c>
    </row>
    <row r="4855" spans="1:8" hidden="1" x14ac:dyDescent="0.3">
      <c r="A4855" s="6" t="s">
        <v>889</v>
      </c>
      <c r="B4855" s="6" t="s">
        <v>1303</v>
      </c>
      <c r="C4855" s="6">
        <v>4</v>
      </c>
      <c r="D4855" t="str">
        <f t="shared" si="75"/>
        <v>C5 Bridge 2 New Alamein4</v>
      </c>
      <c r="E4855">
        <v>1105500</v>
      </c>
      <c r="F4855">
        <v>1072335</v>
      </c>
      <c r="G4855">
        <v>0</v>
      </c>
      <c r="H4855">
        <v>1072335</v>
      </c>
    </row>
    <row r="4856" spans="1:8" hidden="1" x14ac:dyDescent="0.3">
      <c r="A4856" s="6" t="s">
        <v>971</v>
      </c>
      <c r="B4856" s="6" t="s">
        <v>5642</v>
      </c>
      <c r="C4856" s="6">
        <v>6</v>
      </c>
      <c r="D4856" t="str">
        <f t="shared" si="75"/>
        <v>Benban 500 K.V / 100 K.M6</v>
      </c>
      <c r="E4856">
        <v>2628048.2599999998</v>
      </c>
      <c r="F4856">
        <v>2207049.5299999998</v>
      </c>
      <c r="G4856">
        <v>275945.07</v>
      </c>
      <c r="H4856">
        <v>2482994.6</v>
      </c>
    </row>
    <row r="4857" spans="1:8" hidden="1" x14ac:dyDescent="0.3">
      <c r="A4857" s="6" t="s">
        <v>971</v>
      </c>
      <c r="B4857" s="6" t="s">
        <v>5643</v>
      </c>
      <c r="C4857" s="6">
        <v>2</v>
      </c>
      <c r="D4857" t="str">
        <f t="shared" si="75"/>
        <v>Benban 500 K.V / 100 K.M2</v>
      </c>
      <c r="E4857">
        <v>137265.81</v>
      </c>
      <c r="F4857">
        <v>115303.28</v>
      </c>
      <c r="G4857">
        <v>14412.91</v>
      </c>
      <c r="H4857">
        <v>129716.19</v>
      </c>
    </row>
    <row r="4858" spans="1:8" hidden="1" x14ac:dyDescent="0.3">
      <c r="A4858" s="6" t="s">
        <v>967</v>
      </c>
      <c r="B4858" s="6" t="s">
        <v>5644</v>
      </c>
      <c r="C4858" s="6">
        <v>2</v>
      </c>
      <c r="D4858" t="str">
        <f t="shared" si="75"/>
        <v>Benban 500 K.V/95 K.M2</v>
      </c>
      <c r="E4858">
        <v>345253.77</v>
      </c>
      <c r="F4858">
        <v>289914.15999999997</v>
      </c>
      <c r="G4858">
        <v>36251.65</v>
      </c>
      <c r="H4858">
        <v>326165.81</v>
      </c>
    </row>
    <row r="4859" spans="1:8" hidden="1" x14ac:dyDescent="0.3">
      <c r="A4859" s="6" t="s">
        <v>361</v>
      </c>
      <c r="B4859" s="6" t="s">
        <v>5645</v>
      </c>
      <c r="C4859" s="6">
        <v>17</v>
      </c>
      <c r="D4859" t="str">
        <f t="shared" si="75"/>
        <v>EMAAR- Pkg 140-ITP-Mivida17</v>
      </c>
      <c r="E4859">
        <v>16610857.339999998</v>
      </c>
      <c r="F4859">
        <v>11726998.431499999</v>
      </c>
      <c r="G4859">
        <v>1462374.69</v>
      </c>
      <c r="H4859">
        <v>13189373.1215</v>
      </c>
    </row>
    <row r="4860" spans="1:8" hidden="1" x14ac:dyDescent="0.3">
      <c r="A4860" s="6" t="s">
        <v>516</v>
      </c>
      <c r="B4860" s="6" t="s">
        <v>5646</v>
      </c>
      <c r="C4860" s="6">
        <v>2</v>
      </c>
      <c r="D4860" t="str">
        <f t="shared" si="75"/>
        <v>Ismailiya East Substation2</v>
      </c>
      <c r="E4860">
        <v>2402322.37</v>
      </c>
      <c r="F4860">
        <v>1788929.4000000001</v>
      </c>
      <c r="G4860">
        <v>60858.46</v>
      </c>
      <c r="H4860">
        <v>1849787.86</v>
      </c>
    </row>
    <row r="4861" spans="1:8" hidden="1" x14ac:dyDescent="0.3">
      <c r="A4861" s="6" t="s">
        <v>9</v>
      </c>
      <c r="B4861" s="6" t="s">
        <v>5647</v>
      </c>
      <c r="D4861" t="str">
        <f t="shared" si="75"/>
        <v>Royal City</v>
      </c>
      <c r="E4861">
        <v>3252689.52</v>
      </c>
      <c r="F4861">
        <v>0</v>
      </c>
      <c r="G4861">
        <v>155227.22</v>
      </c>
      <c r="H4861">
        <v>155227.22</v>
      </c>
    </row>
    <row r="4862" spans="1:8" hidden="1" x14ac:dyDescent="0.3">
      <c r="A4862" s="6" t="s">
        <v>9</v>
      </c>
      <c r="B4862" s="6" t="s">
        <v>5648</v>
      </c>
      <c r="C4862" s="6">
        <v>15</v>
      </c>
      <c r="D4862" t="str">
        <f t="shared" si="75"/>
        <v>Royal City15</v>
      </c>
      <c r="E4862">
        <v>3135467.3</v>
      </c>
      <c r="F4862">
        <v>2272705.3583</v>
      </c>
      <c r="G4862">
        <v>465023.73670000001</v>
      </c>
      <c r="H4862">
        <v>2737729.0950000002</v>
      </c>
    </row>
    <row r="4863" spans="1:8" hidden="1" x14ac:dyDescent="0.3">
      <c r="A4863" s="6" t="s">
        <v>778</v>
      </c>
      <c r="B4863" s="6" t="s">
        <v>5649</v>
      </c>
      <c r="D4863" t="str">
        <f t="shared" si="75"/>
        <v>New bridge Ismailiya Nefisha</v>
      </c>
      <c r="E4863">
        <v>19116412.920000002</v>
      </c>
      <c r="F4863">
        <v>11694567.550000001</v>
      </c>
      <c r="G4863">
        <v>9103989.25</v>
      </c>
      <c r="H4863">
        <v>20798556.800000001</v>
      </c>
    </row>
    <row r="4864" spans="1:8" hidden="1" x14ac:dyDescent="0.3">
      <c r="A4864" s="6" t="s">
        <v>982</v>
      </c>
      <c r="B4864" s="6" t="s">
        <v>5650</v>
      </c>
      <c r="C4864" s="6">
        <v>1</v>
      </c>
      <c r="D4864" t="str">
        <f t="shared" si="75"/>
        <v>Canal Sugar S/s1</v>
      </c>
      <c r="E4864">
        <v>1000000</v>
      </c>
      <c r="F4864">
        <v>800000</v>
      </c>
      <c r="G4864">
        <v>150000</v>
      </c>
      <c r="H4864">
        <v>950000</v>
      </c>
    </row>
    <row r="4865" spans="1:8" hidden="1" x14ac:dyDescent="0.3">
      <c r="A4865" s="6" t="s">
        <v>982</v>
      </c>
      <c r="B4865" s="6" t="s">
        <v>5651</v>
      </c>
      <c r="C4865" s="6">
        <v>1</v>
      </c>
      <c r="D4865" t="str">
        <f t="shared" si="75"/>
        <v>Canal Sugar S/s1</v>
      </c>
      <c r="E4865">
        <v>2522829.2000000002</v>
      </c>
      <c r="F4865">
        <v>1983035.0699999998</v>
      </c>
      <c r="G4865">
        <v>378424.38</v>
      </c>
      <c r="H4865">
        <v>2361459.4500000002</v>
      </c>
    </row>
    <row r="4866" spans="1:8" hidden="1" x14ac:dyDescent="0.3">
      <c r="A4866" s="6" t="s">
        <v>1045</v>
      </c>
      <c r="B4866" s="6" t="s">
        <v>5652</v>
      </c>
      <c r="D4866" t="str">
        <f t="shared" si="75"/>
        <v>Elco Steel 220/33 KV SS</v>
      </c>
      <c r="E4866">
        <v>1474212.24</v>
      </c>
      <c r="F4866">
        <v>3095845.7</v>
      </c>
      <c r="G4866">
        <v>0</v>
      </c>
      <c r="H4866">
        <v>1547922.85</v>
      </c>
    </row>
    <row r="4867" spans="1:8" hidden="1" x14ac:dyDescent="0.3">
      <c r="A4867" s="6" t="s">
        <v>705</v>
      </c>
      <c r="B4867" s="6" t="s">
        <v>5653</v>
      </c>
      <c r="D4867" t="str">
        <f t="shared" ref="D4867:D4930" si="76">A4867&amp;C4867</f>
        <v>Assuit PP  (CP-118)</v>
      </c>
      <c r="E4867">
        <v>126316.7</v>
      </c>
      <c r="F4867">
        <v>112737.66</v>
      </c>
      <c r="G4867">
        <v>19894.88</v>
      </c>
      <c r="H4867">
        <v>132632.54</v>
      </c>
    </row>
    <row r="4868" spans="1:8" hidden="1" x14ac:dyDescent="0.3">
      <c r="A4868" s="6" t="s">
        <v>1247</v>
      </c>
      <c r="B4868" s="6" t="s">
        <v>4078</v>
      </c>
      <c r="D4868" t="str">
        <f t="shared" si="76"/>
        <v>SHATRA 400/132kV SS</v>
      </c>
      <c r="E4868">
        <v>679747.06</v>
      </c>
      <c r="F4868">
        <v>679747.05999999994</v>
      </c>
      <c r="G4868">
        <v>0</v>
      </c>
      <c r="H4868">
        <v>679747.06</v>
      </c>
    </row>
    <row r="4869" spans="1:8" hidden="1" x14ac:dyDescent="0.3">
      <c r="A4869" s="6" t="s">
        <v>679</v>
      </c>
      <c r="B4869" s="6" t="s">
        <v>5654</v>
      </c>
      <c r="C4869" s="6">
        <v>14</v>
      </c>
      <c r="D4869" t="str">
        <f t="shared" si="76"/>
        <v>Badr14</v>
      </c>
      <c r="E4869">
        <v>4102122.6</v>
      </c>
      <c r="F4869">
        <v>3045406.1</v>
      </c>
      <c r="G4869">
        <v>615318.39</v>
      </c>
      <c r="H4869">
        <v>3660724.49</v>
      </c>
    </row>
    <row r="4870" spans="1:8" hidden="1" x14ac:dyDescent="0.3">
      <c r="A4870" s="6" t="s">
        <v>746</v>
      </c>
      <c r="B4870" s="6" t="s">
        <v>4099</v>
      </c>
      <c r="D4870" t="str">
        <f t="shared" si="76"/>
        <v>SHAT Al ARAB 400/132kV SS</v>
      </c>
      <c r="E4870">
        <v>45835.53</v>
      </c>
      <c r="F4870">
        <v>45835.53</v>
      </c>
      <c r="G4870">
        <v>0</v>
      </c>
      <c r="H4870">
        <v>45835.53</v>
      </c>
    </row>
    <row r="4871" spans="1:8" hidden="1" x14ac:dyDescent="0.3">
      <c r="A4871" s="6" t="s">
        <v>1247</v>
      </c>
      <c r="B4871" s="6" t="s">
        <v>5655</v>
      </c>
      <c r="D4871" t="str">
        <f t="shared" si="76"/>
        <v>SHATRA 400/132kV SS</v>
      </c>
      <c r="E4871">
        <v>638589.43999999994</v>
      </c>
      <c r="F4871">
        <v>638589.43999999994</v>
      </c>
      <c r="G4871">
        <v>0</v>
      </c>
      <c r="H4871">
        <v>638589.43999999994</v>
      </c>
    </row>
    <row r="4872" spans="1:8" hidden="1" x14ac:dyDescent="0.3">
      <c r="A4872" s="6" t="s">
        <v>743</v>
      </c>
      <c r="B4872" s="6" t="s">
        <v>2459</v>
      </c>
      <c r="D4872" t="str">
        <f t="shared" si="76"/>
        <v>MOTHANA 400/132kV SS</v>
      </c>
      <c r="E4872">
        <v>1994813.66</v>
      </c>
      <c r="F4872">
        <v>1994813.6600000001</v>
      </c>
      <c r="G4872">
        <v>0</v>
      </c>
      <c r="H4872">
        <v>1994813.66</v>
      </c>
    </row>
    <row r="4873" spans="1:8" hidden="1" x14ac:dyDescent="0.3">
      <c r="A4873" s="6" t="s">
        <v>873</v>
      </c>
      <c r="B4873" s="6" t="s">
        <v>5656</v>
      </c>
      <c r="D4873" t="str">
        <f t="shared" si="76"/>
        <v>New Capital Tunnels</v>
      </c>
      <c r="E4873">
        <v>16934976.780000001</v>
      </c>
      <c r="F4873">
        <v>24267384</v>
      </c>
      <c r="G4873">
        <v>8100000</v>
      </c>
      <c r="H4873">
        <v>32367384</v>
      </c>
    </row>
    <row r="4874" spans="1:8" hidden="1" x14ac:dyDescent="0.3">
      <c r="A4874" s="6" t="s">
        <v>1054</v>
      </c>
      <c r="B4874" s="6" t="s">
        <v>5657</v>
      </c>
      <c r="C4874" s="6">
        <v>15</v>
      </c>
      <c r="D4874" t="str">
        <f t="shared" si="76"/>
        <v>Latin Compound - New Alamin15</v>
      </c>
      <c r="E4874">
        <v>684160.4</v>
      </c>
      <c r="F4874">
        <v>472070.68</v>
      </c>
      <c r="G4874">
        <v>136832.07999999999</v>
      </c>
      <c r="H4874">
        <v>608902.76</v>
      </c>
    </row>
    <row r="4875" spans="1:8" hidden="1" x14ac:dyDescent="0.3">
      <c r="A4875" s="6" t="s">
        <v>847</v>
      </c>
      <c r="B4875" s="6" t="s">
        <v>5658</v>
      </c>
      <c r="D4875" t="str">
        <f t="shared" si="76"/>
        <v>AWEER POWER STATION 'H' Phase</v>
      </c>
      <c r="E4875">
        <v>33075247.752</v>
      </c>
      <c r="F4875">
        <v>29032717.469999999</v>
      </c>
      <c r="G4875">
        <v>3675027.5279999999</v>
      </c>
      <c r="H4875">
        <v>32707744.998</v>
      </c>
    </row>
    <row r="4876" spans="1:8" hidden="1" x14ac:dyDescent="0.3">
      <c r="A4876" s="6" t="s">
        <v>847</v>
      </c>
      <c r="B4876" s="6" t="s">
        <v>1327</v>
      </c>
      <c r="D4876" t="str">
        <f t="shared" si="76"/>
        <v>AWEER POWER STATION 'H' Phase</v>
      </c>
      <c r="E4876">
        <v>241518.4</v>
      </c>
      <c r="F4876">
        <v>253594.32</v>
      </c>
      <c r="G4876">
        <v>0</v>
      </c>
      <c r="H4876">
        <v>253594.32</v>
      </c>
    </row>
    <row r="4877" spans="1:8" hidden="1" x14ac:dyDescent="0.3">
      <c r="A4877" s="6" t="s">
        <v>847</v>
      </c>
      <c r="B4877" s="6" t="s">
        <v>5659</v>
      </c>
      <c r="D4877" t="str">
        <f t="shared" si="76"/>
        <v>AWEER POWER STATION 'H' Phase</v>
      </c>
      <c r="E4877">
        <v>226423.5</v>
      </c>
      <c r="F4877">
        <v>237744.67499999999</v>
      </c>
      <c r="G4877">
        <v>0</v>
      </c>
      <c r="H4877">
        <v>237744.67499999999</v>
      </c>
    </row>
    <row r="4878" spans="1:8" hidden="1" x14ac:dyDescent="0.3">
      <c r="A4878" s="6" t="s">
        <v>847</v>
      </c>
      <c r="B4878" s="6" t="s">
        <v>5660</v>
      </c>
      <c r="D4878" t="str">
        <f t="shared" si="76"/>
        <v>AWEER POWER STATION 'H' Phase</v>
      </c>
      <c r="E4878">
        <v>734401.79</v>
      </c>
      <c r="F4878">
        <v>644641.5695000001</v>
      </c>
      <c r="G4878">
        <v>81600.2</v>
      </c>
      <c r="H4878">
        <v>726241.76950000005</v>
      </c>
    </row>
    <row r="4879" spans="1:8" hidden="1" x14ac:dyDescent="0.3">
      <c r="A4879" s="6" t="s">
        <v>1060</v>
      </c>
      <c r="B4879" s="6" t="s">
        <v>3154</v>
      </c>
      <c r="D4879" t="str">
        <f t="shared" si="76"/>
        <v>LAYYAH CCPP</v>
      </c>
      <c r="E4879">
        <v>4935294</v>
      </c>
      <c r="F4879">
        <v>4194999.9000000004</v>
      </c>
      <c r="G4879">
        <v>740294.1</v>
      </c>
      <c r="H4879">
        <v>4935294</v>
      </c>
    </row>
    <row r="4880" spans="1:8" hidden="1" x14ac:dyDescent="0.3">
      <c r="A4880" s="6" t="s">
        <v>1060</v>
      </c>
      <c r="B4880" s="6" t="s">
        <v>1144</v>
      </c>
      <c r="D4880" t="str">
        <f t="shared" si="76"/>
        <v>LAYYAH CCPP</v>
      </c>
      <c r="E4880">
        <v>2467647</v>
      </c>
      <c r="F4880">
        <v>2097499.9500000002</v>
      </c>
      <c r="G4880">
        <v>370147.05</v>
      </c>
      <c r="H4880">
        <v>2467647</v>
      </c>
    </row>
    <row r="4881" spans="1:8" hidden="1" x14ac:dyDescent="0.3">
      <c r="A4881" s="6" t="s">
        <v>1060</v>
      </c>
      <c r="B4881" s="6" t="s">
        <v>5661</v>
      </c>
      <c r="C4881" s="6">
        <v>4</v>
      </c>
      <c r="D4881" t="str">
        <f t="shared" si="76"/>
        <v>LAYYAH CCPP4</v>
      </c>
      <c r="E4881">
        <v>1233824</v>
      </c>
      <c r="F4881">
        <v>0</v>
      </c>
      <c r="G4881">
        <v>1233809.78</v>
      </c>
      <c r="H4881">
        <v>1233809.78</v>
      </c>
    </row>
    <row r="4882" spans="1:8" hidden="1" x14ac:dyDescent="0.3">
      <c r="A4882" s="6" t="s">
        <v>331</v>
      </c>
      <c r="B4882" s="6" t="s">
        <v>5662</v>
      </c>
      <c r="C4882" s="6">
        <v>11</v>
      </c>
      <c r="D4882" t="str">
        <f t="shared" si="76"/>
        <v>DoubleTree Mangroovy ElGouna11</v>
      </c>
      <c r="E4882">
        <v>2596008.2799999998</v>
      </c>
      <c r="F4882">
        <v>1750027.3049999999</v>
      </c>
      <c r="G4882">
        <v>681452.17</v>
      </c>
      <c r="H4882">
        <v>2431479.4750000001</v>
      </c>
    </row>
    <row r="4883" spans="1:8" hidden="1" x14ac:dyDescent="0.3">
      <c r="A4883" s="6" t="s">
        <v>331</v>
      </c>
      <c r="B4883" s="6" t="s">
        <v>5663</v>
      </c>
      <c r="C4883" s="6">
        <v>4</v>
      </c>
      <c r="D4883" t="str">
        <f t="shared" si="76"/>
        <v>DoubleTree Mangroovy ElGouna4</v>
      </c>
      <c r="E4883">
        <v>3743616.44</v>
      </c>
      <c r="F4883">
        <v>2572404.4920000001</v>
      </c>
      <c r="G4883">
        <v>982699.32</v>
      </c>
      <c r="H4883">
        <v>3555103.8120000004</v>
      </c>
    </row>
    <row r="4884" spans="1:8" hidden="1" x14ac:dyDescent="0.3">
      <c r="A4884" s="6" t="s">
        <v>722</v>
      </c>
      <c r="B4884" s="6" t="s">
        <v>5664</v>
      </c>
      <c r="C4884" s="6">
        <v>33</v>
      </c>
      <c r="D4884" t="str">
        <f t="shared" si="76"/>
        <v>Marsa Matrouh 500KV33</v>
      </c>
      <c r="E4884">
        <v>176638.1</v>
      </c>
      <c r="F4884">
        <v>154293.13</v>
      </c>
      <c r="G4884">
        <v>18547</v>
      </c>
      <c r="H4884">
        <v>172840.13</v>
      </c>
    </row>
    <row r="4885" spans="1:8" hidden="1" x14ac:dyDescent="0.3">
      <c r="A4885" s="6" t="s">
        <v>389</v>
      </c>
      <c r="B4885" s="6" t="s">
        <v>5665</v>
      </c>
      <c r="C4885" s="6">
        <v>11</v>
      </c>
      <c r="D4885" t="str">
        <f t="shared" si="76"/>
        <v>EMAAR-PKG# 101-UPTOWN11</v>
      </c>
      <c r="E4885">
        <v>3104755.66</v>
      </c>
      <c r="F4885">
        <v>1976416.8829999999</v>
      </c>
      <c r="G4885">
        <v>888764.73</v>
      </c>
      <c r="H4885">
        <v>2865181.6129999999</v>
      </c>
    </row>
    <row r="4886" spans="1:8" hidden="1" x14ac:dyDescent="0.3">
      <c r="A4886" s="6" t="s">
        <v>847</v>
      </c>
      <c r="B4886" s="6" t="s">
        <v>5666</v>
      </c>
      <c r="D4886" t="str">
        <f t="shared" si="76"/>
        <v>AWEER POWER STATION 'H' Phase</v>
      </c>
      <c r="E4886">
        <v>2395684.9700000002</v>
      </c>
      <c r="F4886">
        <v>2102879.0300000003</v>
      </c>
      <c r="G4886">
        <v>266187.21999999997</v>
      </c>
      <c r="H4886">
        <v>2369066.25</v>
      </c>
    </row>
    <row r="4887" spans="1:8" hidden="1" x14ac:dyDescent="0.3">
      <c r="A4887" s="6" t="s">
        <v>746</v>
      </c>
      <c r="B4887" s="6" t="s">
        <v>5667</v>
      </c>
      <c r="D4887" t="str">
        <f t="shared" si="76"/>
        <v>SHAT Al ARAB 400/132kV SS</v>
      </c>
      <c r="E4887">
        <v>205273</v>
      </c>
      <c r="F4887">
        <v>205273</v>
      </c>
      <c r="G4887">
        <v>0</v>
      </c>
      <c r="H4887">
        <v>205273</v>
      </c>
    </row>
    <row r="4888" spans="1:8" hidden="1" x14ac:dyDescent="0.3">
      <c r="A4888" s="6" t="s">
        <v>1247</v>
      </c>
      <c r="B4888" s="6" t="s">
        <v>5668</v>
      </c>
      <c r="D4888" t="str">
        <f t="shared" si="76"/>
        <v>SHATRA 400/132kV SS</v>
      </c>
      <c r="E4888">
        <v>85752.960000000006</v>
      </c>
      <c r="F4888">
        <v>85752.960000000006</v>
      </c>
      <c r="G4888">
        <v>0</v>
      </c>
      <c r="H4888">
        <v>85752.960000000006</v>
      </c>
    </row>
    <row r="4889" spans="1:8" hidden="1" x14ac:dyDescent="0.3">
      <c r="A4889" s="6" t="s">
        <v>3136</v>
      </c>
      <c r="B4889" s="6" t="s">
        <v>5669</v>
      </c>
      <c r="D4889" t="str">
        <f t="shared" si="76"/>
        <v>Beni Suef Add-on Sales</v>
      </c>
      <c r="E4889">
        <v>804160</v>
      </c>
      <c r="F4889">
        <v>892617.6</v>
      </c>
      <c r="G4889">
        <v>0</v>
      </c>
      <c r="H4889">
        <v>892617.6</v>
      </c>
    </row>
    <row r="4890" spans="1:8" hidden="1" x14ac:dyDescent="0.3">
      <c r="A4890" s="6" t="s">
        <v>420</v>
      </c>
      <c r="B4890" s="6" t="s">
        <v>5670</v>
      </c>
      <c r="C4890" s="6">
        <v>6</v>
      </c>
      <c r="D4890" t="str">
        <f t="shared" si="76"/>
        <v>EDNC Retail &amp; Offices Civil6</v>
      </c>
      <c r="E4890">
        <v>38734277.149999999</v>
      </c>
      <c r="F4890">
        <v>28614412.987499997</v>
      </c>
      <c r="G4890">
        <v>8134198.2000000002</v>
      </c>
      <c r="H4890">
        <v>36748611.1875</v>
      </c>
    </row>
    <row r="4891" spans="1:8" hidden="1" x14ac:dyDescent="0.3">
      <c r="A4891" s="6" t="s">
        <v>5671</v>
      </c>
      <c r="B4891" s="6" t="s">
        <v>5672</v>
      </c>
      <c r="C4891" s="6">
        <v>8</v>
      </c>
      <c r="D4891" t="str">
        <f t="shared" si="76"/>
        <v>Port Said8</v>
      </c>
      <c r="E4891">
        <v>2319220.0099999998</v>
      </c>
      <c r="F4891">
        <v>2090205.9</v>
      </c>
      <c r="G4891">
        <v>0</v>
      </c>
      <c r="H4891">
        <v>2090205.9</v>
      </c>
    </row>
    <row r="4892" spans="1:8" hidden="1" x14ac:dyDescent="0.3">
      <c r="A4892" s="6" t="s">
        <v>431</v>
      </c>
      <c r="B4892" s="6" t="s">
        <v>5673</v>
      </c>
      <c r="C4892" s="6">
        <v>3</v>
      </c>
      <c r="D4892" t="str">
        <f t="shared" si="76"/>
        <v>EMAAR-PKG#53-UPTOWN3</v>
      </c>
      <c r="E4892">
        <v>335238.09999999998</v>
      </c>
      <c r="F4892">
        <v>293735.625</v>
      </c>
      <c r="G4892">
        <v>0</v>
      </c>
      <c r="H4892">
        <v>293735.625</v>
      </c>
    </row>
    <row r="4893" spans="1:8" hidden="1" x14ac:dyDescent="0.3">
      <c r="A4893" s="6" t="s">
        <v>3120</v>
      </c>
      <c r="B4893" s="6" t="s">
        <v>5674</v>
      </c>
      <c r="C4893" s="6">
        <v>2</v>
      </c>
      <c r="D4893" t="str">
        <f t="shared" si="76"/>
        <v>Alamein2</v>
      </c>
      <c r="E4893">
        <v>7800501.9000000013</v>
      </c>
      <c r="F4893">
        <v>8545086</v>
      </c>
      <c r="G4893">
        <v>0</v>
      </c>
      <c r="H4893">
        <v>8545086</v>
      </c>
    </row>
    <row r="4894" spans="1:8" hidden="1" x14ac:dyDescent="0.3">
      <c r="A4894" s="6" t="s">
        <v>337</v>
      </c>
      <c r="B4894" s="6" t="s">
        <v>5675</v>
      </c>
      <c r="C4894" s="6">
        <v>9</v>
      </c>
      <c r="D4894" t="str">
        <f t="shared" si="76"/>
        <v>HyperOne Zayed Extension9</v>
      </c>
      <c r="E4894">
        <v>2100740</v>
      </c>
      <c r="F4894">
        <v>9493853</v>
      </c>
      <c r="G4894">
        <v>525232.56999999995</v>
      </c>
      <c r="H4894">
        <v>10019085.57</v>
      </c>
    </row>
    <row r="4895" spans="1:8" hidden="1" x14ac:dyDescent="0.3">
      <c r="A4895" s="6" t="s">
        <v>337</v>
      </c>
      <c r="B4895" s="6" t="s">
        <v>5676</v>
      </c>
      <c r="C4895" s="6">
        <v>5</v>
      </c>
      <c r="D4895" t="str">
        <f t="shared" si="76"/>
        <v>HyperOne Zayed Extension5</v>
      </c>
      <c r="E4895">
        <v>5616447.6200000001</v>
      </c>
      <c r="F4895">
        <v>3307335</v>
      </c>
      <c r="G4895">
        <v>1404111.9</v>
      </c>
      <c r="H4895">
        <v>5989384.5210000006</v>
      </c>
    </row>
    <row r="4896" spans="1:8" hidden="1" x14ac:dyDescent="0.3">
      <c r="A4896" s="6" t="s">
        <v>339</v>
      </c>
      <c r="B4896" s="6" t="s">
        <v>5677</v>
      </c>
      <c r="C4896" s="6">
        <v>1</v>
      </c>
      <c r="D4896" t="str">
        <f t="shared" si="76"/>
        <v>IKEA Extension MoA1</v>
      </c>
      <c r="E4896">
        <v>2651353</v>
      </c>
      <c r="F4896">
        <v>4032556.16</v>
      </c>
      <c r="G4896">
        <v>480066.21</v>
      </c>
      <c r="H4896">
        <v>4512622.37</v>
      </c>
    </row>
    <row r="4897" spans="1:8" hidden="1" x14ac:dyDescent="0.3">
      <c r="A4897" s="6" t="s">
        <v>895</v>
      </c>
      <c r="B4897" s="6" t="s">
        <v>5678</v>
      </c>
      <c r="D4897" t="str">
        <f t="shared" si="76"/>
        <v>Manshiet Nasser Substation</v>
      </c>
      <c r="E4897">
        <v>14087.45</v>
      </c>
      <c r="F4897">
        <v>11974.33</v>
      </c>
      <c r="G4897">
        <v>2113.12</v>
      </c>
      <c r="H4897">
        <v>14087.45</v>
      </c>
    </row>
    <row r="4898" spans="1:8" hidden="1" x14ac:dyDescent="0.3">
      <c r="A4898" s="6" t="s">
        <v>967</v>
      </c>
      <c r="B4898" s="6" t="s">
        <v>5679</v>
      </c>
      <c r="C4898" s="6">
        <v>11</v>
      </c>
      <c r="D4898" t="str">
        <f t="shared" si="76"/>
        <v>Benban 500 K.V/95 K.M11</v>
      </c>
      <c r="E4898">
        <v>691626.99</v>
      </c>
      <c r="F4898">
        <v>580966.67000000004</v>
      </c>
      <c r="G4898">
        <v>72620.83</v>
      </c>
      <c r="H4898">
        <v>653587.5</v>
      </c>
    </row>
    <row r="4899" spans="1:8" hidden="1" x14ac:dyDescent="0.3">
      <c r="A4899" s="6" t="s">
        <v>967</v>
      </c>
      <c r="B4899" s="6" t="s">
        <v>5680</v>
      </c>
      <c r="C4899" s="6">
        <v>7</v>
      </c>
      <c r="D4899" t="str">
        <f t="shared" si="76"/>
        <v>Benban 500 K.V/95 K.M7</v>
      </c>
      <c r="E4899">
        <v>2980768.7099999995</v>
      </c>
      <c r="F4899">
        <v>2503845.71</v>
      </c>
      <c r="G4899">
        <v>312980.71999999997</v>
      </c>
      <c r="H4899">
        <v>2816826.43</v>
      </c>
    </row>
    <row r="4900" spans="1:8" hidden="1" x14ac:dyDescent="0.3">
      <c r="A4900" s="6" t="s">
        <v>1000</v>
      </c>
      <c r="B4900" s="6" t="s">
        <v>5681</v>
      </c>
      <c r="D4900" t="str">
        <f t="shared" si="76"/>
        <v>4 SS - Technical Service</v>
      </c>
      <c r="E4900">
        <v>98778.12</v>
      </c>
      <c r="F4900">
        <v>98778.12</v>
      </c>
      <c r="G4900">
        <v>0</v>
      </c>
      <c r="H4900">
        <v>98778.12</v>
      </c>
    </row>
    <row r="4901" spans="1:8" hidden="1" x14ac:dyDescent="0.3">
      <c r="A4901" s="6" t="s">
        <v>741</v>
      </c>
      <c r="B4901" s="6" t="s">
        <v>5682</v>
      </c>
      <c r="D4901" t="str">
        <f t="shared" si="76"/>
        <v>MAYSAN 400/132kV SS</v>
      </c>
      <c r="E4901">
        <v>366953.06</v>
      </c>
      <c r="F4901">
        <v>366953.06</v>
      </c>
      <c r="G4901">
        <v>0</v>
      </c>
      <c r="H4901">
        <v>366953.06</v>
      </c>
    </row>
    <row r="4902" spans="1:8" hidden="1" x14ac:dyDescent="0.3">
      <c r="A4902" s="6" t="s">
        <v>1060</v>
      </c>
      <c r="B4902" s="6" t="s">
        <v>3139</v>
      </c>
      <c r="D4902" t="str">
        <f t="shared" si="76"/>
        <v>LAYYAH CCPP</v>
      </c>
      <c r="E4902">
        <v>6538440</v>
      </c>
      <c r="F4902">
        <v>5387963.0999999996</v>
      </c>
      <c r="G4902">
        <v>1429318</v>
      </c>
      <c r="H4902">
        <v>6817281.0999999987</v>
      </c>
    </row>
    <row r="4903" spans="1:8" hidden="1" x14ac:dyDescent="0.3">
      <c r="A4903" s="6" t="s">
        <v>1953</v>
      </c>
      <c r="B4903" s="6" t="s">
        <v>5683</v>
      </c>
      <c r="C4903" s="6">
        <v>5</v>
      </c>
      <c r="D4903" t="str">
        <f t="shared" si="76"/>
        <v>Ghana Street lighting5</v>
      </c>
      <c r="E4903">
        <v>58117.7</v>
      </c>
      <c r="F4903">
        <v>58117.7</v>
      </c>
      <c r="G4903">
        <v>0</v>
      </c>
      <c r="H4903">
        <v>58117.7</v>
      </c>
    </row>
    <row r="4904" spans="1:8" hidden="1" x14ac:dyDescent="0.3">
      <c r="A4904" s="6" t="s">
        <v>847</v>
      </c>
      <c r="B4904" s="6" t="s">
        <v>5684</v>
      </c>
      <c r="D4904" t="str">
        <f t="shared" si="76"/>
        <v>AWEER POWER STATION 'H' Phase</v>
      </c>
      <c r="E4904">
        <v>271708.2</v>
      </c>
      <c r="F4904">
        <v>285293.61</v>
      </c>
      <c r="G4904">
        <v>0</v>
      </c>
      <c r="H4904">
        <v>285293.61</v>
      </c>
    </row>
    <row r="4905" spans="1:8" hidden="1" x14ac:dyDescent="0.3">
      <c r="A4905" s="6" t="s">
        <v>361</v>
      </c>
      <c r="B4905" s="6" t="s">
        <v>5685</v>
      </c>
      <c r="C4905" s="6">
        <v>5</v>
      </c>
      <c r="D4905" t="str">
        <f t="shared" si="76"/>
        <v>EMAAR- Pkg 140-ITP-Mivida5</v>
      </c>
      <c r="E4905">
        <v>1994559.84</v>
      </c>
      <c r="F4905">
        <v>1337507.07</v>
      </c>
      <c r="G4905">
        <v>508557.79</v>
      </c>
      <c r="H4905">
        <v>1846064.86</v>
      </c>
    </row>
    <row r="4906" spans="1:8" hidden="1" x14ac:dyDescent="0.3">
      <c r="A4906" s="6" t="s">
        <v>475</v>
      </c>
      <c r="B4906" s="6" t="s">
        <v>5686</v>
      </c>
      <c r="D4906" t="str">
        <f t="shared" si="76"/>
        <v>Suez Gulf Substation</v>
      </c>
      <c r="E4906">
        <v>110445.58</v>
      </c>
      <c r="F4906">
        <v>104567.4</v>
      </c>
      <c r="G4906">
        <v>11618.6</v>
      </c>
      <c r="H4906">
        <v>116186</v>
      </c>
    </row>
    <row r="4907" spans="1:8" hidden="1" x14ac:dyDescent="0.3">
      <c r="A4907" s="6" t="s">
        <v>475</v>
      </c>
      <c r="B4907" s="6" t="s">
        <v>5687</v>
      </c>
      <c r="D4907" t="str">
        <f t="shared" si="76"/>
        <v>Suez Gulf Substation</v>
      </c>
      <c r="E4907">
        <v>1150418</v>
      </c>
      <c r="F4907">
        <v>1087145.01</v>
      </c>
      <c r="G4907">
        <v>120793.89</v>
      </c>
      <c r="H4907">
        <v>1207938.8999999999</v>
      </c>
    </row>
    <row r="4908" spans="1:8" hidden="1" x14ac:dyDescent="0.3">
      <c r="A4908" s="6" t="s">
        <v>795</v>
      </c>
      <c r="B4908" s="6" t="s">
        <v>5688</v>
      </c>
      <c r="C4908" s="6">
        <v>9</v>
      </c>
      <c r="D4908" t="str">
        <f t="shared" si="76"/>
        <v>NUCA R05 - Z029</v>
      </c>
      <c r="E4908">
        <v>22914593.800000001</v>
      </c>
      <c r="F4908">
        <v>21320239.559999999</v>
      </c>
      <c r="G4908">
        <v>2629597.4900000002</v>
      </c>
      <c r="H4908">
        <v>23949837.050000001</v>
      </c>
    </row>
    <row r="4909" spans="1:8" hidden="1" x14ac:dyDescent="0.3">
      <c r="A4909" s="6" t="s">
        <v>3120</v>
      </c>
      <c r="B4909" s="6" t="s">
        <v>5689</v>
      </c>
      <c r="C4909" s="6">
        <v>2</v>
      </c>
      <c r="D4909" t="str">
        <f t="shared" si="76"/>
        <v>Alamein2</v>
      </c>
      <c r="E4909">
        <v>8700060</v>
      </c>
      <c r="F4909">
        <v>8403859</v>
      </c>
      <c r="G4909">
        <v>0</v>
      </c>
      <c r="H4909">
        <v>8403859</v>
      </c>
    </row>
    <row r="4910" spans="1:8" hidden="1" x14ac:dyDescent="0.3">
      <c r="A4910" s="6" t="s">
        <v>847</v>
      </c>
      <c r="B4910" s="6" t="s">
        <v>5690</v>
      </c>
      <c r="D4910" t="str">
        <f t="shared" si="76"/>
        <v>AWEER POWER STATION 'H' Phase</v>
      </c>
      <c r="E4910">
        <v>226423.5</v>
      </c>
      <c r="F4910">
        <v>237744.67499999999</v>
      </c>
      <c r="G4910">
        <v>0</v>
      </c>
      <c r="H4910">
        <v>237744.67499999999</v>
      </c>
    </row>
    <row r="4911" spans="1:8" hidden="1" x14ac:dyDescent="0.3">
      <c r="A4911" s="6" t="s">
        <v>1247</v>
      </c>
      <c r="B4911" s="6" t="s">
        <v>5298</v>
      </c>
      <c r="D4911" t="str">
        <f t="shared" si="76"/>
        <v>SHATRA 400/132kV SS</v>
      </c>
      <c r="E4911">
        <v>862182.06</v>
      </c>
      <c r="F4911">
        <v>862182.05999999994</v>
      </c>
      <c r="G4911">
        <v>0</v>
      </c>
      <c r="H4911">
        <v>862182.06</v>
      </c>
    </row>
    <row r="4912" spans="1:8" hidden="1" x14ac:dyDescent="0.3">
      <c r="A4912" s="6" t="s">
        <v>741</v>
      </c>
      <c r="B4912" s="6" t="s">
        <v>5691</v>
      </c>
      <c r="D4912" t="str">
        <f t="shared" si="76"/>
        <v>MAYSAN 400/132kV SS</v>
      </c>
      <c r="E4912">
        <v>682124.94</v>
      </c>
      <c r="F4912">
        <v>682124.94</v>
      </c>
      <c r="G4912">
        <v>0</v>
      </c>
      <c r="H4912">
        <v>682124.94</v>
      </c>
    </row>
    <row r="4913" spans="1:8" hidden="1" x14ac:dyDescent="0.3">
      <c r="A4913" s="6" t="s">
        <v>971</v>
      </c>
      <c r="B4913" s="6" t="s">
        <v>5692</v>
      </c>
      <c r="C4913" s="6">
        <v>13</v>
      </c>
      <c r="D4913" t="str">
        <f t="shared" si="76"/>
        <v>Benban 500 K.V / 100 K.M13</v>
      </c>
      <c r="E4913">
        <v>89987.1</v>
      </c>
      <c r="F4913">
        <v>69382.92</v>
      </c>
      <c r="G4913">
        <v>9448.65</v>
      </c>
      <c r="H4913">
        <v>78831.570000000007</v>
      </c>
    </row>
    <row r="4914" spans="1:8" hidden="1" x14ac:dyDescent="0.3">
      <c r="A4914" s="6" t="s">
        <v>967</v>
      </c>
      <c r="B4914" s="6" t="s">
        <v>5693</v>
      </c>
      <c r="C4914" s="6">
        <v>22</v>
      </c>
      <c r="D4914" t="str">
        <f t="shared" si="76"/>
        <v>Benban 500 K.V/95 K.M22</v>
      </c>
      <c r="E4914">
        <v>4266234.7699999996</v>
      </c>
      <c r="F4914">
        <v>3289272.12</v>
      </c>
      <c r="G4914">
        <v>447954.65</v>
      </c>
      <c r="H4914">
        <v>3737226.77</v>
      </c>
    </row>
    <row r="4915" spans="1:8" hidden="1" x14ac:dyDescent="0.3">
      <c r="A4915" s="6" t="s">
        <v>475</v>
      </c>
      <c r="B4915" s="6" t="s">
        <v>5694</v>
      </c>
      <c r="D4915" t="str">
        <f t="shared" si="76"/>
        <v>Suez Gulf Substation</v>
      </c>
      <c r="E4915">
        <v>46341.4</v>
      </c>
      <c r="F4915">
        <v>43875</v>
      </c>
      <c r="G4915">
        <v>4875</v>
      </c>
      <c r="H4915">
        <v>48750</v>
      </c>
    </row>
    <row r="4916" spans="1:8" hidden="1" x14ac:dyDescent="0.3">
      <c r="A4916" s="6" t="s">
        <v>475</v>
      </c>
      <c r="B4916" s="6" t="s">
        <v>5695</v>
      </c>
      <c r="D4916" t="str">
        <f t="shared" si="76"/>
        <v>Suez Gulf Substation</v>
      </c>
      <c r="E4916">
        <v>2782.01</v>
      </c>
      <c r="F4916">
        <v>2633.94</v>
      </c>
      <c r="G4916">
        <v>292.66000000000003</v>
      </c>
      <c r="H4916">
        <v>2926.6</v>
      </c>
    </row>
    <row r="4917" spans="1:8" hidden="1" x14ac:dyDescent="0.3">
      <c r="A4917" s="6" t="s">
        <v>1045</v>
      </c>
      <c r="B4917" s="6" t="s">
        <v>5696</v>
      </c>
      <c r="D4917" t="str">
        <f t="shared" si="76"/>
        <v>Elco Steel 220/33 KV SS</v>
      </c>
      <c r="E4917">
        <v>86762.1</v>
      </c>
      <c r="F4917">
        <v>91100.2</v>
      </c>
      <c r="G4917">
        <v>0</v>
      </c>
      <c r="H4917">
        <v>91100.2</v>
      </c>
    </row>
    <row r="4918" spans="1:8" hidden="1" x14ac:dyDescent="0.3">
      <c r="A4918" s="6" t="s">
        <v>847</v>
      </c>
      <c r="B4918" s="6" t="s">
        <v>5697</v>
      </c>
      <c r="D4918" t="str">
        <f t="shared" si="76"/>
        <v>AWEER POWER STATION 'H' Phase</v>
      </c>
      <c r="E4918">
        <v>535245.65</v>
      </c>
      <c r="F4918">
        <v>469826.73</v>
      </c>
      <c r="G4918">
        <v>59471.74</v>
      </c>
      <c r="H4918">
        <v>529298.47</v>
      </c>
    </row>
    <row r="4919" spans="1:8" hidden="1" x14ac:dyDescent="0.3">
      <c r="A4919" s="6" t="s">
        <v>387</v>
      </c>
      <c r="B4919" s="6" t="s">
        <v>5698</v>
      </c>
      <c r="C4919" s="6">
        <v>13</v>
      </c>
      <c r="D4919" t="str">
        <f t="shared" si="76"/>
        <v>EMAAR-PKG117- MARASSI13</v>
      </c>
      <c r="E4919">
        <v>2573072.88</v>
      </c>
      <c r="F4919">
        <v>3439963.7340000002</v>
      </c>
      <c r="G4919">
        <v>0</v>
      </c>
      <c r="H4919">
        <v>3439963.7339999997</v>
      </c>
    </row>
    <row r="4920" spans="1:8" hidden="1" x14ac:dyDescent="0.3">
      <c r="A4920" s="6" t="s">
        <v>895</v>
      </c>
      <c r="B4920" s="6" t="s">
        <v>5699</v>
      </c>
      <c r="D4920" t="str">
        <f t="shared" si="76"/>
        <v>Manshiet Nasser Substation</v>
      </c>
      <c r="E4920">
        <v>1427239.89</v>
      </c>
      <c r="F4920">
        <v>1326976.29</v>
      </c>
      <c r="G4920">
        <v>157353.20000000001</v>
      </c>
      <c r="H4920">
        <v>1484329.49</v>
      </c>
    </row>
    <row r="4921" spans="1:8" hidden="1" x14ac:dyDescent="0.3">
      <c r="A4921" s="6" t="s">
        <v>1045</v>
      </c>
      <c r="B4921" s="6" t="s">
        <v>5700</v>
      </c>
      <c r="D4921" t="str">
        <f t="shared" si="76"/>
        <v>Elco Steel 220/33 KV SS</v>
      </c>
      <c r="E4921">
        <v>836902.86</v>
      </c>
      <c r="F4921">
        <v>878748</v>
      </c>
      <c r="G4921">
        <v>0</v>
      </c>
      <c r="H4921">
        <v>878748</v>
      </c>
    </row>
    <row r="4922" spans="1:8" hidden="1" x14ac:dyDescent="0.3">
      <c r="A4922" s="6" t="s">
        <v>1045</v>
      </c>
      <c r="B4922" s="6" t="s">
        <v>5701</v>
      </c>
      <c r="D4922" t="str">
        <f t="shared" si="76"/>
        <v>Elco Steel 220/33 KV SS</v>
      </c>
      <c r="E4922">
        <v>392207.96</v>
      </c>
      <c r="F4922">
        <v>411818.36</v>
      </c>
      <c r="G4922">
        <v>0</v>
      </c>
      <c r="H4922">
        <v>411818.36</v>
      </c>
    </row>
    <row r="4923" spans="1:8" hidden="1" x14ac:dyDescent="0.3">
      <c r="A4923" s="6" t="s">
        <v>1045</v>
      </c>
      <c r="B4923" s="6" t="s">
        <v>5702</v>
      </c>
      <c r="D4923" t="str">
        <f t="shared" si="76"/>
        <v>Elco Steel 220/33 KV SS</v>
      </c>
      <c r="E4923">
        <v>2636244</v>
      </c>
      <c r="F4923">
        <v>2636244</v>
      </c>
      <c r="G4923">
        <v>0</v>
      </c>
      <c r="H4923">
        <v>2636244</v>
      </c>
    </row>
    <row r="4924" spans="1:8" hidden="1" x14ac:dyDescent="0.3">
      <c r="A4924" s="6" t="s">
        <v>1000</v>
      </c>
      <c r="B4924" s="6" t="s">
        <v>5703</v>
      </c>
      <c r="D4924" t="str">
        <f t="shared" si="76"/>
        <v>4 SS - Technical Service</v>
      </c>
      <c r="E4924">
        <v>98778.12</v>
      </c>
      <c r="F4924">
        <v>98778.12</v>
      </c>
      <c r="G4924">
        <v>0</v>
      </c>
      <c r="H4924">
        <v>98778.12</v>
      </c>
    </row>
    <row r="4925" spans="1:8" hidden="1" x14ac:dyDescent="0.3">
      <c r="A4925" s="6" t="s">
        <v>651</v>
      </c>
      <c r="B4925" s="6" t="s">
        <v>5704</v>
      </c>
      <c r="C4925" s="6">
        <v>24</v>
      </c>
      <c r="D4925" t="str">
        <f t="shared" si="76"/>
        <v>Akhmem - Qena24</v>
      </c>
      <c r="E4925">
        <v>2443255.7599999998</v>
      </c>
      <c r="F4925">
        <v>1958679.7522</v>
      </c>
      <c r="G4925">
        <v>0</v>
      </c>
      <c r="H4925">
        <v>1958679.7522</v>
      </c>
    </row>
    <row r="4926" spans="1:8" hidden="1" x14ac:dyDescent="0.3">
      <c r="A4926" s="6" t="s">
        <v>967</v>
      </c>
      <c r="B4926" s="6" t="s">
        <v>5705</v>
      </c>
      <c r="C4926" s="6">
        <v>25</v>
      </c>
      <c r="D4926" t="str">
        <f t="shared" si="76"/>
        <v>Benban 500 K.V/95 K.M25</v>
      </c>
      <c r="E4926">
        <v>14651164.300000001</v>
      </c>
      <c r="F4926">
        <v>11295460.800000001</v>
      </c>
      <c r="G4926">
        <v>1538372.25</v>
      </c>
      <c r="H4926">
        <v>12833833.050000001</v>
      </c>
    </row>
    <row r="4927" spans="1:8" hidden="1" x14ac:dyDescent="0.3">
      <c r="A4927" s="6" t="s">
        <v>971</v>
      </c>
      <c r="B4927" s="6" t="s">
        <v>5706</v>
      </c>
      <c r="C4927" s="6">
        <v>24</v>
      </c>
      <c r="D4927" t="str">
        <f t="shared" si="76"/>
        <v>Benban 500 K.V / 100 K.M24</v>
      </c>
      <c r="E4927">
        <v>838750.91</v>
      </c>
      <c r="F4927">
        <v>646677.69999999995</v>
      </c>
      <c r="G4927">
        <v>88068.85</v>
      </c>
      <c r="H4927">
        <v>734746.55</v>
      </c>
    </row>
    <row r="4928" spans="1:8" hidden="1" x14ac:dyDescent="0.3">
      <c r="A4928" s="6" t="s">
        <v>1163</v>
      </c>
      <c r="B4928" s="6" t="s">
        <v>5707</v>
      </c>
      <c r="C4928" s="6">
        <v>17</v>
      </c>
      <c r="D4928" t="str">
        <f t="shared" si="76"/>
        <v>Benban 3/ Toshka 2 LOT 417</v>
      </c>
      <c r="E4928">
        <v>2453842.5499999998</v>
      </c>
      <c r="F4928">
        <v>1673125.41</v>
      </c>
      <c r="G4928">
        <v>257653.47</v>
      </c>
      <c r="H4928">
        <v>1930778.88</v>
      </c>
    </row>
    <row r="4929" spans="1:8" hidden="1" x14ac:dyDescent="0.3">
      <c r="A4929" s="6" t="s">
        <v>1163</v>
      </c>
      <c r="B4929" s="6" t="s">
        <v>5708</v>
      </c>
      <c r="C4929" s="6">
        <v>7</v>
      </c>
      <c r="D4929" t="str">
        <f t="shared" si="76"/>
        <v>Benban 3/ Toshka 2 LOT 47</v>
      </c>
      <c r="E4929">
        <v>7683788.6200000001</v>
      </c>
      <c r="F4929">
        <v>5924202.1099999994</v>
      </c>
      <c r="G4929">
        <v>806797.81</v>
      </c>
      <c r="H4929">
        <v>6730999.9199999999</v>
      </c>
    </row>
    <row r="4930" spans="1:8" hidden="1" x14ac:dyDescent="0.3">
      <c r="A4930" s="6" t="s">
        <v>1163</v>
      </c>
      <c r="B4930" s="6" t="s">
        <v>5709</v>
      </c>
      <c r="C4930" s="6">
        <v>2</v>
      </c>
      <c r="D4930" t="str">
        <f t="shared" si="76"/>
        <v>Benban 3/ Toshka 2 LOT 42</v>
      </c>
      <c r="E4930">
        <v>4605753.1500000004</v>
      </c>
      <c r="F4930">
        <v>3551036.46</v>
      </c>
      <c r="G4930">
        <v>483604.08</v>
      </c>
      <c r="H4930">
        <v>4034640.5400000005</v>
      </c>
    </row>
    <row r="4931" spans="1:8" hidden="1" x14ac:dyDescent="0.3">
      <c r="A4931" s="6" t="s">
        <v>300</v>
      </c>
      <c r="B4931" s="6" t="s">
        <v>5710</v>
      </c>
      <c r="C4931" s="6">
        <v>4</v>
      </c>
      <c r="D4931" t="str">
        <f t="shared" ref="D4931:D4994" si="77">A4931&amp;C4931</f>
        <v>CFC Podium 24</v>
      </c>
      <c r="E4931">
        <v>35226223.590000004</v>
      </c>
      <c r="F4931">
        <v>32660832.57</v>
      </c>
      <c r="G4931">
        <v>6209770.3200000003</v>
      </c>
      <c r="H4931">
        <v>38870602.890000001</v>
      </c>
    </row>
    <row r="4932" spans="1:8" hidden="1" x14ac:dyDescent="0.3">
      <c r="A4932" s="6" t="s">
        <v>895</v>
      </c>
      <c r="B4932" s="6" t="s">
        <v>5711</v>
      </c>
      <c r="D4932" t="str">
        <f t="shared" si="77"/>
        <v>Manshiet Nasser Substation</v>
      </c>
      <c r="E4932">
        <v>304492.05</v>
      </c>
      <c r="F4932">
        <v>65489.96</v>
      </c>
      <c r="G4932">
        <v>45673.81</v>
      </c>
      <c r="H4932">
        <v>111163.77</v>
      </c>
    </row>
    <row r="4933" spans="1:8" hidden="1" x14ac:dyDescent="0.3">
      <c r="A4933" s="6" t="s">
        <v>391</v>
      </c>
      <c r="B4933" s="6" t="s">
        <v>5712</v>
      </c>
      <c r="D4933" t="str">
        <f t="shared" si="77"/>
        <v>EMAAR-PKG# 144, Marassi</v>
      </c>
      <c r="E4933">
        <v>11410387.23</v>
      </c>
      <c r="F4933">
        <v>16262789.43</v>
      </c>
      <c r="G4933">
        <v>0</v>
      </c>
      <c r="H4933">
        <v>16262789.43</v>
      </c>
    </row>
    <row r="4934" spans="1:8" hidden="1" x14ac:dyDescent="0.3">
      <c r="A4934" s="6" t="s">
        <v>9</v>
      </c>
      <c r="B4934" s="6" t="s">
        <v>5713</v>
      </c>
      <c r="C4934" s="6">
        <v>3</v>
      </c>
      <c r="D4934" t="str">
        <f t="shared" si="77"/>
        <v>Royal City3</v>
      </c>
      <c r="E4934">
        <v>2055285.71</v>
      </c>
      <c r="F4934">
        <v>2422662.0255</v>
      </c>
      <c r="G4934">
        <v>171523.97</v>
      </c>
      <c r="H4934">
        <v>2594185.9955000002</v>
      </c>
    </row>
    <row r="4935" spans="1:8" hidden="1" x14ac:dyDescent="0.3">
      <c r="A4935" s="6" t="s">
        <v>516</v>
      </c>
      <c r="B4935" s="6" t="s">
        <v>5714</v>
      </c>
      <c r="C4935" s="6">
        <v>7</v>
      </c>
      <c r="D4935" t="str">
        <f t="shared" si="77"/>
        <v>Ismailiya East Substation7</v>
      </c>
      <c r="E4935">
        <v>564375</v>
      </c>
      <c r="F4935">
        <v>417637.5</v>
      </c>
      <c r="G4935">
        <v>84656.25</v>
      </c>
      <c r="H4935">
        <v>502293.75</v>
      </c>
    </row>
    <row r="4936" spans="1:8" hidden="1" x14ac:dyDescent="0.3">
      <c r="A4936" s="6" t="s">
        <v>516</v>
      </c>
      <c r="B4936" s="6" t="s">
        <v>5715</v>
      </c>
      <c r="C4936" s="6">
        <v>6</v>
      </c>
      <c r="D4936" t="str">
        <f t="shared" si="77"/>
        <v>Ismailiya East Substation6</v>
      </c>
      <c r="E4936">
        <v>813750</v>
      </c>
      <c r="F4936">
        <v>602175</v>
      </c>
      <c r="G4936">
        <v>122062.5</v>
      </c>
      <c r="H4936">
        <v>724237.5</v>
      </c>
    </row>
    <row r="4937" spans="1:8" hidden="1" x14ac:dyDescent="0.3">
      <c r="A4937" s="6" t="s">
        <v>895</v>
      </c>
      <c r="B4937" s="6" t="s">
        <v>4576</v>
      </c>
      <c r="D4937" t="str">
        <f t="shared" si="77"/>
        <v>Manshiet Nasser Substation</v>
      </c>
      <c r="E4937">
        <v>322603.53000000003</v>
      </c>
      <c r="F4937">
        <v>322603.53000000003</v>
      </c>
      <c r="G4937">
        <v>0</v>
      </c>
      <c r="H4937">
        <v>322603.53000000003</v>
      </c>
    </row>
    <row r="4938" spans="1:8" hidden="1" x14ac:dyDescent="0.3">
      <c r="A4938" s="6" t="s">
        <v>895</v>
      </c>
      <c r="B4938" s="6" t="s">
        <v>5716</v>
      </c>
      <c r="D4938" t="str">
        <f t="shared" si="77"/>
        <v>Manshiet Nasser Substation</v>
      </c>
      <c r="E4938">
        <v>1513677.92</v>
      </c>
      <c r="F4938">
        <v>1609404.58</v>
      </c>
      <c r="G4938">
        <v>0</v>
      </c>
      <c r="H4938">
        <v>1609404.58</v>
      </c>
    </row>
    <row r="4939" spans="1:8" hidden="1" x14ac:dyDescent="0.3">
      <c r="A4939" s="6" t="s">
        <v>722</v>
      </c>
      <c r="B4939" s="6" t="s">
        <v>5717</v>
      </c>
      <c r="C4939" s="6">
        <v>49</v>
      </c>
      <c r="D4939" t="str">
        <f t="shared" si="77"/>
        <v>Marsa Matrouh 500KV49</v>
      </c>
      <c r="E4939">
        <v>5808093.5599999996</v>
      </c>
      <c r="F4939">
        <v>5073373.57</v>
      </c>
      <c r="G4939">
        <v>609849.81999999995</v>
      </c>
      <c r="H4939">
        <v>5683223.3899999997</v>
      </c>
    </row>
    <row r="4940" spans="1:8" hidden="1" x14ac:dyDescent="0.3">
      <c r="A4940" s="6" t="s">
        <v>847</v>
      </c>
      <c r="B4940" s="6" t="s">
        <v>5718</v>
      </c>
      <c r="D4940" t="str">
        <f t="shared" si="77"/>
        <v>AWEER POWER STATION 'H' Phase</v>
      </c>
      <c r="E4940">
        <v>959258.69</v>
      </c>
      <c r="F4940">
        <v>842015.95490000001</v>
      </c>
      <c r="G4940">
        <v>106584.299</v>
      </c>
      <c r="H4940">
        <v>948600.25390000001</v>
      </c>
    </row>
    <row r="4941" spans="1:8" hidden="1" x14ac:dyDescent="0.3">
      <c r="A4941" s="6" t="s">
        <v>1060</v>
      </c>
      <c r="B4941" s="6" t="s">
        <v>5719</v>
      </c>
      <c r="C4941" s="6">
        <v>7</v>
      </c>
      <c r="D4941" t="str">
        <f t="shared" si="77"/>
        <v>LAYYAH CCPP7</v>
      </c>
      <c r="E4941">
        <v>10283760</v>
      </c>
      <c r="F4941">
        <v>0</v>
      </c>
      <c r="G4941">
        <v>10283760</v>
      </c>
      <c r="H4941">
        <v>10283760</v>
      </c>
    </row>
    <row r="4942" spans="1:8" hidden="1" x14ac:dyDescent="0.3">
      <c r="A4942" s="6" t="s">
        <v>1320</v>
      </c>
      <c r="B4942" s="6" t="s">
        <v>5720</v>
      </c>
      <c r="C4942" s="6">
        <v>1</v>
      </c>
      <c r="D4942" t="str">
        <f t="shared" si="77"/>
        <v>Oasis Buildings- New Capital1</v>
      </c>
      <c r="E4942">
        <v>476918.4</v>
      </c>
      <c r="F4942">
        <v>455241.42</v>
      </c>
      <c r="G4942">
        <v>0</v>
      </c>
      <c r="H4942">
        <v>455241.42000000004</v>
      </c>
    </row>
    <row r="4943" spans="1:8" hidden="1" x14ac:dyDescent="0.3">
      <c r="A4943" s="6" t="s">
        <v>1122</v>
      </c>
      <c r="B4943" s="6" t="s">
        <v>5721</v>
      </c>
      <c r="C4943" s="6">
        <v>2</v>
      </c>
      <c r="D4943" t="str">
        <f t="shared" si="77"/>
        <v>El Katameya Mall2</v>
      </c>
      <c r="E4943">
        <v>848332.80000000016</v>
      </c>
      <c r="F4943">
        <v>674811.8</v>
      </c>
      <c r="G4943">
        <v>0</v>
      </c>
      <c r="H4943">
        <v>674811.8</v>
      </c>
    </row>
    <row r="4944" spans="1:8" hidden="1" x14ac:dyDescent="0.3">
      <c r="A4944" s="6" t="s">
        <v>1202</v>
      </c>
      <c r="B4944" s="6" t="s">
        <v>5722</v>
      </c>
      <c r="C4944" s="6">
        <v>23</v>
      </c>
      <c r="D4944" t="str">
        <f t="shared" si="77"/>
        <v>Toshka GIS 500 kV23</v>
      </c>
      <c r="E4944">
        <v>179449.52</v>
      </c>
      <c r="F4944">
        <v>102912.1</v>
      </c>
      <c r="G4944">
        <v>47105.5</v>
      </c>
      <c r="H4944">
        <v>150017.60000000001</v>
      </c>
    </row>
    <row r="4945" spans="1:8" hidden="1" x14ac:dyDescent="0.3">
      <c r="A4945" s="6" t="s">
        <v>1202</v>
      </c>
      <c r="B4945" s="6" t="s">
        <v>5723</v>
      </c>
      <c r="C4945" s="6">
        <v>2</v>
      </c>
      <c r="D4945" t="str">
        <f t="shared" si="77"/>
        <v>Toshka GIS 500 kV2</v>
      </c>
      <c r="E4945">
        <v>133433.32999999999</v>
      </c>
      <c r="F4945">
        <v>90488</v>
      </c>
      <c r="G4945">
        <v>35026.25</v>
      </c>
      <c r="H4945">
        <v>125514.25</v>
      </c>
    </row>
    <row r="4946" spans="1:8" hidden="1" x14ac:dyDescent="0.3">
      <c r="A4946" s="6" t="s">
        <v>907</v>
      </c>
      <c r="B4946" s="6" t="s">
        <v>5724</v>
      </c>
      <c r="D4946" t="str">
        <f t="shared" si="77"/>
        <v>kayan wall lock &amp; Load</v>
      </c>
      <c r="E4946">
        <v>1080000</v>
      </c>
      <c r="F4946">
        <v>792797</v>
      </c>
      <c r="G4946">
        <v>721500</v>
      </c>
      <c r="H4946">
        <v>1514297</v>
      </c>
    </row>
    <row r="4947" spans="1:8" hidden="1" x14ac:dyDescent="0.3">
      <c r="A4947" s="6" t="s">
        <v>651</v>
      </c>
      <c r="B4947" s="6" t="s">
        <v>5725</v>
      </c>
      <c r="C4947" s="6">
        <v>24</v>
      </c>
      <c r="D4947" t="str">
        <f t="shared" si="77"/>
        <v>Akhmem - Qena24</v>
      </c>
      <c r="E4947">
        <v>1059445</v>
      </c>
      <c r="F4947">
        <v>1059445</v>
      </c>
      <c r="G4947">
        <v>0</v>
      </c>
      <c r="H4947">
        <v>1059445</v>
      </c>
    </row>
    <row r="4948" spans="1:8" hidden="1" x14ac:dyDescent="0.3">
      <c r="A4948" s="6" t="s">
        <v>646</v>
      </c>
      <c r="B4948" s="6" t="s">
        <v>5726</v>
      </c>
      <c r="C4948" s="6">
        <v>25</v>
      </c>
      <c r="D4948" t="str">
        <f t="shared" si="77"/>
        <v>Akhmem Assiut25</v>
      </c>
      <c r="E4948">
        <v>68058.91</v>
      </c>
      <c r="F4948">
        <v>54002.808199999999</v>
      </c>
      <c r="G4948">
        <v>0</v>
      </c>
      <c r="H4948">
        <v>54002.808199999999</v>
      </c>
    </row>
    <row r="4949" spans="1:8" hidden="1" x14ac:dyDescent="0.3">
      <c r="A4949" s="6" t="s">
        <v>895</v>
      </c>
      <c r="B4949" s="6" t="s">
        <v>1115</v>
      </c>
      <c r="D4949" t="str">
        <f t="shared" si="77"/>
        <v>Manshiet Nasser Substation</v>
      </c>
      <c r="E4949">
        <v>92079.11</v>
      </c>
      <c r="F4949">
        <v>22875.65</v>
      </c>
      <c r="G4949">
        <v>13811.87</v>
      </c>
      <c r="H4949">
        <v>36687.519999999997</v>
      </c>
    </row>
    <row r="4950" spans="1:8" hidden="1" x14ac:dyDescent="0.3">
      <c r="A4950" s="6" t="s">
        <v>795</v>
      </c>
      <c r="B4950" s="6" t="s">
        <v>5727</v>
      </c>
      <c r="C4950" s="6">
        <v>12</v>
      </c>
      <c r="D4950" t="str">
        <f t="shared" si="77"/>
        <v>NUCA R05 - Z0212</v>
      </c>
      <c r="E4950">
        <v>26622562.5</v>
      </c>
      <c r="F4950">
        <v>22980846.275000002</v>
      </c>
      <c r="G4950">
        <v>2848719.75</v>
      </c>
      <c r="H4950">
        <v>25829566.024999995</v>
      </c>
    </row>
    <row r="4951" spans="1:8" hidden="1" x14ac:dyDescent="0.3">
      <c r="A4951" s="6" t="s">
        <v>722</v>
      </c>
      <c r="B4951" s="6" t="s">
        <v>5728</v>
      </c>
      <c r="C4951" s="6">
        <v>22</v>
      </c>
      <c r="D4951" t="str">
        <f t="shared" si="77"/>
        <v>Marsa Matrouh 500KV22</v>
      </c>
      <c r="E4951">
        <v>4695452.67</v>
      </c>
      <c r="F4951">
        <v>4101484.9699999997</v>
      </c>
      <c r="G4951">
        <v>493022.53</v>
      </c>
      <c r="H4951">
        <v>4594507.5</v>
      </c>
    </row>
    <row r="4952" spans="1:8" hidden="1" x14ac:dyDescent="0.3">
      <c r="A4952" s="6" t="s">
        <v>722</v>
      </c>
      <c r="B4952" s="6" t="s">
        <v>5729</v>
      </c>
      <c r="C4952" s="6">
        <v>14</v>
      </c>
      <c r="D4952" t="str">
        <f t="shared" si="77"/>
        <v>Marsa Matrouh 500KV14</v>
      </c>
      <c r="E4952">
        <v>14312845.4</v>
      </c>
      <c r="F4952">
        <v>12434102.74</v>
      </c>
      <c r="G4952">
        <v>1502848.77</v>
      </c>
      <c r="H4952">
        <v>13936951.51</v>
      </c>
    </row>
    <row r="4953" spans="1:8" hidden="1" x14ac:dyDescent="0.3">
      <c r="A4953" s="6" t="s">
        <v>722</v>
      </c>
      <c r="B4953" s="6" t="s">
        <v>5730</v>
      </c>
      <c r="C4953" s="6">
        <v>12</v>
      </c>
      <c r="D4953" t="str">
        <f t="shared" si="77"/>
        <v>Marsa Matrouh 500KV12</v>
      </c>
      <c r="E4953">
        <v>3453119.23</v>
      </c>
      <c r="F4953">
        <v>3016303.71</v>
      </c>
      <c r="G4953">
        <v>362577.52</v>
      </c>
      <c r="H4953">
        <v>3378881.23</v>
      </c>
    </row>
    <row r="4954" spans="1:8" hidden="1" x14ac:dyDescent="0.3">
      <c r="A4954" s="6" t="s">
        <v>895</v>
      </c>
      <c r="B4954" s="6" t="s">
        <v>5731</v>
      </c>
      <c r="D4954" t="str">
        <f t="shared" si="77"/>
        <v>Manshiet Nasser Substation</v>
      </c>
      <c r="E4954">
        <v>1415891.22</v>
      </c>
      <c r="F4954">
        <v>1291874.42</v>
      </c>
      <c r="G4954">
        <v>0</v>
      </c>
      <c r="H4954">
        <v>1291874.42</v>
      </c>
    </row>
    <row r="4955" spans="1:8" hidden="1" x14ac:dyDescent="0.3">
      <c r="A4955" s="6" t="s">
        <v>722</v>
      </c>
      <c r="B4955" s="6" t="s">
        <v>5732</v>
      </c>
      <c r="C4955" s="6">
        <v>61</v>
      </c>
      <c r="D4955" t="str">
        <f t="shared" si="77"/>
        <v>Marsa Matrouh 500KV61</v>
      </c>
      <c r="E4955">
        <v>16797557.460000001</v>
      </c>
      <c r="F4955">
        <v>14672665.43</v>
      </c>
      <c r="G4955">
        <v>1763743.53</v>
      </c>
      <c r="H4955">
        <v>16436408.960000001</v>
      </c>
    </row>
    <row r="4956" spans="1:8" hidden="1" x14ac:dyDescent="0.3">
      <c r="A4956" s="6" t="s">
        <v>1163</v>
      </c>
      <c r="B4956" s="6" t="s">
        <v>5733</v>
      </c>
      <c r="C4956" s="6">
        <v>2</v>
      </c>
      <c r="D4956" t="str">
        <f t="shared" si="77"/>
        <v>Benban 3/ Toshka 2 LOT 42</v>
      </c>
      <c r="E4956">
        <v>579518.63</v>
      </c>
      <c r="F4956">
        <v>486795.64</v>
      </c>
      <c r="G4956">
        <v>60849.46</v>
      </c>
      <c r="H4956">
        <v>547645.1</v>
      </c>
    </row>
    <row r="4957" spans="1:8" hidden="1" x14ac:dyDescent="0.3">
      <c r="A4957" s="6" t="s">
        <v>1247</v>
      </c>
      <c r="B4957" s="6" t="s">
        <v>5734</v>
      </c>
      <c r="D4957" t="str">
        <f t="shared" si="77"/>
        <v>SHATRA 400/132kV SS</v>
      </c>
      <c r="E4957">
        <v>789960.33</v>
      </c>
      <c r="F4957">
        <v>789960.33</v>
      </c>
      <c r="G4957">
        <v>0</v>
      </c>
      <c r="H4957">
        <v>789960.33</v>
      </c>
    </row>
    <row r="4958" spans="1:8" hidden="1" x14ac:dyDescent="0.3">
      <c r="A4958" s="6" t="s">
        <v>746</v>
      </c>
      <c r="B4958" s="6" t="s">
        <v>5735</v>
      </c>
      <c r="D4958" t="str">
        <f t="shared" si="77"/>
        <v>SHAT Al ARAB 400/132kV SS</v>
      </c>
      <c r="E4958">
        <v>129313.49</v>
      </c>
      <c r="F4958">
        <v>129313.49</v>
      </c>
      <c r="G4958">
        <v>0</v>
      </c>
      <c r="H4958">
        <v>129313.49</v>
      </c>
    </row>
    <row r="4959" spans="1:8" hidden="1" x14ac:dyDescent="0.3">
      <c r="A4959" s="6" t="s">
        <v>741</v>
      </c>
      <c r="B4959" s="6" t="s">
        <v>5736</v>
      </c>
      <c r="D4959" t="str">
        <f t="shared" si="77"/>
        <v>MAYSAN 400/132kV SS</v>
      </c>
      <c r="E4959">
        <v>130535.22</v>
      </c>
      <c r="F4959">
        <v>130535.22</v>
      </c>
      <c r="G4959">
        <v>0</v>
      </c>
      <c r="H4959">
        <v>130535.22</v>
      </c>
    </row>
    <row r="4960" spans="1:8" hidden="1" x14ac:dyDescent="0.3">
      <c r="A4960" s="6" t="s">
        <v>743</v>
      </c>
      <c r="B4960" s="6" t="s">
        <v>5737</v>
      </c>
      <c r="D4960" t="str">
        <f t="shared" si="77"/>
        <v>MOTHANA 400/132kV SS</v>
      </c>
      <c r="E4960">
        <v>9.6</v>
      </c>
      <c r="F4960">
        <v>9.6</v>
      </c>
      <c r="G4960">
        <v>0</v>
      </c>
      <c r="H4960">
        <v>9.6</v>
      </c>
    </row>
    <row r="4961" spans="1:8" hidden="1" x14ac:dyDescent="0.3">
      <c r="A4961" s="6" t="s">
        <v>722</v>
      </c>
      <c r="B4961" s="6" t="s">
        <v>5738</v>
      </c>
      <c r="C4961" s="6">
        <v>70</v>
      </c>
      <c r="D4961" t="str">
        <f t="shared" si="77"/>
        <v>Marsa Matrouh 500KV70</v>
      </c>
      <c r="E4961">
        <v>8198409.5300000003</v>
      </c>
      <c r="F4961">
        <v>6632044.0599999996</v>
      </c>
      <c r="G4961">
        <v>0</v>
      </c>
      <c r="H4961">
        <v>6632044.0599999996</v>
      </c>
    </row>
    <row r="4962" spans="1:8" hidden="1" x14ac:dyDescent="0.3">
      <c r="A4962" s="6" t="s">
        <v>1122</v>
      </c>
      <c r="B4962" s="6" t="s">
        <v>5739</v>
      </c>
      <c r="C4962" s="6">
        <v>5</v>
      </c>
      <c r="D4962" t="str">
        <f t="shared" si="77"/>
        <v>El Katameya Mall5</v>
      </c>
      <c r="E4962">
        <v>501354</v>
      </c>
      <c r="F4962">
        <v>376578.77999999997</v>
      </c>
      <c r="G4962">
        <v>0</v>
      </c>
      <c r="H4962">
        <v>376578.78</v>
      </c>
    </row>
    <row r="4963" spans="1:8" hidden="1" x14ac:dyDescent="0.3">
      <c r="A4963" s="6" t="s">
        <v>3120</v>
      </c>
      <c r="B4963" s="6" t="s">
        <v>5740</v>
      </c>
      <c r="C4963" s="6">
        <v>3</v>
      </c>
      <c r="D4963" t="str">
        <f t="shared" si="77"/>
        <v>Alamein3</v>
      </c>
      <c r="E4963">
        <v>6519021.9000000013</v>
      </c>
      <c r="F4963">
        <v>6296976</v>
      </c>
      <c r="G4963">
        <v>0</v>
      </c>
      <c r="H4963">
        <v>6296976</v>
      </c>
    </row>
    <row r="4964" spans="1:8" hidden="1" x14ac:dyDescent="0.3">
      <c r="A4964" s="6" t="s">
        <v>786</v>
      </c>
      <c r="B4964" s="6" t="s">
        <v>5741</v>
      </c>
      <c r="C4964" s="6">
        <v>14</v>
      </c>
      <c r="D4964" t="str">
        <f t="shared" si="77"/>
        <v>P-28-16 Balat Owinat Lot 314</v>
      </c>
      <c r="E4964">
        <v>16668938.859999999</v>
      </c>
      <c r="F4964">
        <v>10784409.09</v>
      </c>
      <c r="G4964">
        <v>1750238.58</v>
      </c>
      <c r="H4964">
        <v>12534647.67</v>
      </c>
    </row>
    <row r="4965" spans="1:8" hidden="1" x14ac:dyDescent="0.3">
      <c r="A4965" s="6" t="s">
        <v>895</v>
      </c>
      <c r="B4965" s="6" t="s">
        <v>5742</v>
      </c>
      <c r="D4965" t="str">
        <f t="shared" si="77"/>
        <v>Manshiet Nasser Substation</v>
      </c>
      <c r="E4965">
        <v>1730649.42</v>
      </c>
      <c r="F4965">
        <v>1730646.22</v>
      </c>
      <c r="G4965">
        <v>0</v>
      </c>
      <c r="H4965">
        <v>1730646.22</v>
      </c>
    </row>
    <row r="4966" spans="1:8" hidden="1" x14ac:dyDescent="0.3">
      <c r="A4966" s="6" t="s">
        <v>1278</v>
      </c>
      <c r="B4966" s="6" t="s">
        <v>5743</v>
      </c>
      <c r="D4966" t="str">
        <f t="shared" si="77"/>
        <v>LAYAN Substation</v>
      </c>
      <c r="E4966">
        <v>616180.18000000005</v>
      </c>
      <c r="F4966">
        <v>2082689.04</v>
      </c>
      <c r="G4966">
        <v>0</v>
      </c>
      <c r="H4966">
        <v>520672.26</v>
      </c>
    </row>
    <row r="4967" spans="1:8" hidden="1" x14ac:dyDescent="0.3">
      <c r="A4967" s="6" t="s">
        <v>847</v>
      </c>
      <c r="B4967" s="6" t="s">
        <v>5744</v>
      </c>
      <c r="D4967" t="str">
        <f t="shared" si="77"/>
        <v>AWEER POWER STATION 'H' Phase</v>
      </c>
      <c r="E4967">
        <v>8359233.5800000001</v>
      </c>
      <c r="F4967">
        <v>8777195.2589999996</v>
      </c>
      <c r="G4967">
        <v>0</v>
      </c>
      <c r="H4967">
        <v>8777195.2589999996</v>
      </c>
    </row>
    <row r="4968" spans="1:8" hidden="1" x14ac:dyDescent="0.3">
      <c r="A4968" s="6" t="s">
        <v>741</v>
      </c>
      <c r="B4968" s="6" t="s">
        <v>5745</v>
      </c>
      <c r="D4968" t="str">
        <f t="shared" si="77"/>
        <v>MAYSAN 400/132kV SS</v>
      </c>
      <c r="E4968">
        <v>7628130.2000000002</v>
      </c>
      <c r="F4968">
        <v>7628130.2000000011</v>
      </c>
      <c r="G4968">
        <v>0</v>
      </c>
      <c r="H4968">
        <v>7628130.2000000002</v>
      </c>
    </row>
    <row r="4969" spans="1:8" hidden="1" x14ac:dyDescent="0.3">
      <c r="A4969" s="6" t="s">
        <v>1532</v>
      </c>
      <c r="B4969" s="6" t="s">
        <v>5746</v>
      </c>
      <c r="D4969" t="str">
        <f t="shared" si="77"/>
        <v>New Babil 400/132KV Substation</v>
      </c>
      <c r="E4969">
        <v>5200000</v>
      </c>
      <c r="F4969">
        <v>0</v>
      </c>
      <c r="G4969">
        <v>5200000</v>
      </c>
      <c r="H4969">
        <v>5200000</v>
      </c>
    </row>
    <row r="4970" spans="1:8" hidden="1" x14ac:dyDescent="0.3">
      <c r="A4970" s="6" t="s">
        <v>456</v>
      </c>
      <c r="B4970" s="6" t="s">
        <v>5747</v>
      </c>
      <c r="D4970" t="str">
        <f t="shared" si="77"/>
        <v>Al-Shabab PP Phase II (CP-117)</v>
      </c>
      <c r="E4970">
        <v>18181.2</v>
      </c>
      <c r="F4970">
        <v>19126.16</v>
      </c>
      <c r="G4970">
        <v>0.01</v>
      </c>
      <c r="H4970">
        <v>19126.169999999998</v>
      </c>
    </row>
    <row r="4971" spans="1:8" hidden="1" x14ac:dyDescent="0.3">
      <c r="A4971" s="6" t="s">
        <v>458</v>
      </c>
      <c r="B4971" s="6" t="s">
        <v>5748</v>
      </c>
      <c r="D4971" t="str">
        <f t="shared" si="77"/>
        <v>W Dam PP Phase II (CP-117)</v>
      </c>
      <c r="E4971">
        <v>15041.7</v>
      </c>
      <c r="F4971">
        <v>2050.71</v>
      </c>
      <c r="G4971">
        <v>0</v>
      </c>
      <c r="H4971">
        <v>2050.71</v>
      </c>
    </row>
    <row r="4972" spans="1:8" hidden="1" x14ac:dyDescent="0.3">
      <c r="A4972" s="6" t="s">
        <v>1699</v>
      </c>
      <c r="B4972" s="6" t="s">
        <v>5749</v>
      </c>
      <c r="C4972" s="6">
        <v>2</v>
      </c>
      <c r="D4972" t="str">
        <f t="shared" si="77"/>
        <v>East Owainat 5 LOTS2</v>
      </c>
      <c r="E4972">
        <v>106378543.3</v>
      </c>
      <c r="F4972">
        <v>43557012.68</v>
      </c>
      <c r="G4972">
        <v>55848735.200000003</v>
      </c>
      <c r="H4972">
        <v>99405747.879999995</v>
      </c>
    </row>
    <row r="4973" spans="1:8" hidden="1" x14ac:dyDescent="0.3">
      <c r="A4973" s="6" t="s">
        <v>9</v>
      </c>
      <c r="B4973" s="6" t="s">
        <v>5750</v>
      </c>
      <c r="C4973" s="6">
        <v>30</v>
      </c>
      <c r="D4973" t="str">
        <f t="shared" si="77"/>
        <v>Royal City30</v>
      </c>
      <c r="E4973">
        <v>16056421.67</v>
      </c>
      <c r="F4973">
        <v>9421690.2835000008</v>
      </c>
      <c r="G4973">
        <v>4051126.93</v>
      </c>
      <c r="H4973">
        <v>13472817.213500001</v>
      </c>
    </row>
    <row r="4974" spans="1:8" hidden="1" x14ac:dyDescent="0.3">
      <c r="A4974" s="6" t="s">
        <v>776</v>
      </c>
      <c r="B4974" s="6" t="s">
        <v>5751</v>
      </c>
      <c r="C4974" s="6">
        <v>1</v>
      </c>
      <c r="D4974" t="str">
        <f t="shared" si="77"/>
        <v>EL-Hegaz Square Bridge1</v>
      </c>
      <c r="E4974">
        <v>113016687</v>
      </c>
      <c r="F4974">
        <v>0</v>
      </c>
      <c r="G4974">
        <v>56206942.640000001</v>
      </c>
      <c r="H4974">
        <v>94350192.640000001</v>
      </c>
    </row>
    <row r="4975" spans="1:8" hidden="1" x14ac:dyDescent="0.3">
      <c r="A4975" s="6" t="s">
        <v>420</v>
      </c>
      <c r="B4975" s="6" t="s">
        <v>5752</v>
      </c>
      <c r="C4975" s="6">
        <v>15</v>
      </c>
      <c r="D4975" t="str">
        <f t="shared" si="77"/>
        <v>EDNC Retail &amp; Offices Civil15</v>
      </c>
      <c r="E4975">
        <v>19101976.120000001</v>
      </c>
      <c r="F4975">
        <v>12895954</v>
      </c>
      <c r="G4975">
        <v>2540503.4700000002</v>
      </c>
      <c r="H4975">
        <v>15436457.470000001</v>
      </c>
    </row>
    <row r="4976" spans="1:8" hidden="1" x14ac:dyDescent="0.3">
      <c r="A4976" s="6" t="s">
        <v>1100</v>
      </c>
      <c r="B4976" s="6" t="s">
        <v>5753</v>
      </c>
      <c r="C4976" s="6">
        <v>1</v>
      </c>
      <c r="D4976" t="str">
        <f t="shared" si="77"/>
        <v>Safir bridge1</v>
      </c>
      <c r="E4976">
        <v>204725</v>
      </c>
      <c r="F4976">
        <v>0</v>
      </c>
      <c r="G4976">
        <v>0</v>
      </c>
      <c r="H4976">
        <v>204725</v>
      </c>
    </row>
    <row r="4977" spans="1:8" hidden="1" x14ac:dyDescent="0.3">
      <c r="A4977" s="6" t="s">
        <v>1200</v>
      </c>
      <c r="B4977" s="6" t="s">
        <v>1083</v>
      </c>
      <c r="C4977" s="6">
        <v>1</v>
      </c>
      <c r="D4977" t="str">
        <f t="shared" si="77"/>
        <v>marassi inland marina1</v>
      </c>
      <c r="E4977">
        <v>2662846.12</v>
      </c>
      <c r="F4977">
        <v>665711.53</v>
      </c>
      <c r="G4977">
        <v>0</v>
      </c>
      <c r="H4977">
        <v>2216391.9500000002</v>
      </c>
    </row>
    <row r="4978" spans="1:8" hidden="1" x14ac:dyDescent="0.3">
      <c r="A4978" s="6" t="s">
        <v>1045</v>
      </c>
      <c r="B4978" s="6" t="s">
        <v>5754</v>
      </c>
      <c r="D4978" t="str">
        <f t="shared" si="77"/>
        <v>Elco Steel 220/33 KV SS</v>
      </c>
      <c r="E4978">
        <v>6135.73</v>
      </c>
      <c r="F4978">
        <v>6442.52</v>
      </c>
      <c r="G4978">
        <v>0</v>
      </c>
      <c r="H4978">
        <v>6442.52</v>
      </c>
    </row>
    <row r="4979" spans="1:8" hidden="1" x14ac:dyDescent="0.3">
      <c r="A4979" s="6" t="s">
        <v>1045</v>
      </c>
      <c r="B4979" s="6" t="s">
        <v>5755</v>
      </c>
      <c r="D4979" t="str">
        <f t="shared" si="77"/>
        <v>Elco Steel 220/33 KV SS</v>
      </c>
      <c r="E4979">
        <v>196544.45</v>
      </c>
      <c r="F4979">
        <v>206371.67</v>
      </c>
      <c r="G4979">
        <v>0</v>
      </c>
      <c r="H4979">
        <v>206371.67</v>
      </c>
    </row>
    <row r="4980" spans="1:8" hidden="1" x14ac:dyDescent="0.3">
      <c r="A4980" s="6" t="s">
        <v>1071</v>
      </c>
      <c r="B4980" s="6" t="s">
        <v>5756</v>
      </c>
      <c r="C4980" s="6">
        <v>5</v>
      </c>
      <c r="D4980" t="str">
        <f t="shared" si="77"/>
        <v>Nagaa Hamady/Assuit OHTL5</v>
      </c>
      <c r="E4980">
        <v>7739586.6699999999</v>
      </c>
      <c r="F4980">
        <v>4055546.71</v>
      </c>
      <c r="G4980">
        <v>812656.6</v>
      </c>
      <c r="H4980">
        <v>4868203.3099999996</v>
      </c>
    </row>
    <row r="4981" spans="1:8" hidden="1" x14ac:dyDescent="0.3">
      <c r="A4981" s="6" t="s">
        <v>743</v>
      </c>
      <c r="B4981" s="6" t="s">
        <v>5757</v>
      </c>
      <c r="D4981" t="str">
        <f t="shared" si="77"/>
        <v>MOTHANA 400/132kV SS</v>
      </c>
      <c r="E4981">
        <v>2129638.81</v>
      </c>
      <c r="F4981">
        <v>2129638.81</v>
      </c>
      <c r="G4981">
        <v>0</v>
      </c>
      <c r="H4981">
        <v>2129638.81</v>
      </c>
    </row>
    <row r="4982" spans="1:8" hidden="1" x14ac:dyDescent="0.3">
      <c r="A4982" s="6" t="s">
        <v>847</v>
      </c>
      <c r="B4982" s="6" t="s">
        <v>5758</v>
      </c>
      <c r="C4982" s="6">
        <v>13</v>
      </c>
      <c r="D4982" t="str">
        <f t="shared" si="77"/>
        <v>AWEER POWER STATION 'H' Phase13</v>
      </c>
      <c r="E4982">
        <v>5110794.5999999996</v>
      </c>
      <c r="F4982">
        <v>5053945.49</v>
      </c>
      <c r="G4982">
        <v>0</v>
      </c>
      <c r="H4982">
        <v>5053945.49</v>
      </c>
    </row>
    <row r="4983" spans="1:8" hidden="1" x14ac:dyDescent="0.3">
      <c r="A4983" s="6" t="s">
        <v>895</v>
      </c>
      <c r="B4983" s="6" t="s">
        <v>5759</v>
      </c>
      <c r="D4983" t="str">
        <f t="shared" si="77"/>
        <v>Manshiet Nasser Substation</v>
      </c>
      <c r="E4983">
        <v>402473.13000000006</v>
      </c>
      <c r="F4983">
        <v>302441.35000000003</v>
      </c>
      <c r="G4983">
        <v>64777.61</v>
      </c>
      <c r="H4983">
        <v>367218.96</v>
      </c>
    </row>
    <row r="4984" spans="1:8" hidden="1" x14ac:dyDescent="0.3">
      <c r="A4984" s="6" t="s">
        <v>3120</v>
      </c>
      <c r="B4984" s="6" t="s">
        <v>5760</v>
      </c>
      <c r="C4984" s="6">
        <v>3</v>
      </c>
      <c r="D4984" t="str">
        <f t="shared" si="77"/>
        <v>Alamein3</v>
      </c>
      <c r="E4984">
        <v>5466463</v>
      </c>
      <c r="F4984">
        <v>5280204</v>
      </c>
      <c r="G4984">
        <v>0</v>
      </c>
      <c r="H4984">
        <v>5280204</v>
      </c>
    </row>
    <row r="4985" spans="1:8" hidden="1" x14ac:dyDescent="0.3">
      <c r="A4985" s="6" t="s">
        <v>722</v>
      </c>
      <c r="B4985" s="6" t="s">
        <v>5761</v>
      </c>
      <c r="C4985" s="6">
        <v>54</v>
      </c>
      <c r="D4985" t="str">
        <f t="shared" si="77"/>
        <v>Marsa Matrouh 500KV54</v>
      </c>
      <c r="E4985">
        <v>26482057.800000001</v>
      </c>
      <c r="F4985">
        <v>18695111.68</v>
      </c>
      <c r="G4985">
        <v>2780616.07</v>
      </c>
      <c r="H4985">
        <v>21475727.75</v>
      </c>
    </row>
    <row r="4986" spans="1:8" hidden="1" x14ac:dyDescent="0.3">
      <c r="A4986" s="6" t="s">
        <v>795</v>
      </c>
      <c r="B4986" s="6" t="s">
        <v>5762</v>
      </c>
      <c r="C4986" s="6">
        <v>3</v>
      </c>
      <c r="D4986" t="str">
        <f t="shared" si="77"/>
        <v>NUCA R05 - Z023</v>
      </c>
      <c r="E4986">
        <v>1781134.95</v>
      </c>
      <c r="F4986">
        <v>1602620.05</v>
      </c>
      <c r="G4986">
        <v>0</v>
      </c>
      <c r="H4986">
        <v>1602620.05</v>
      </c>
    </row>
    <row r="4987" spans="1:8" hidden="1" x14ac:dyDescent="0.3">
      <c r="A4987" s="6" t="s">
        <v>381</v>
      </c>
      <c r="B4987" s="6" t="s">
        <v>5763</v>
      </c>
      <c r="C4987" s="6">
        <v>6</v>
      </c>
      <c r="D4987" t="str">
        <f t="shared" si="77"/>
        <v>ESU Ph2-Enabling &amp; Struc6</v>
      </c>
      <c r="E4987">
        <v>28648432.290000003</v>
      </c>
      <c r="F4987">
        <v>8883253.7544999998</v>
      </c>
      <c r="G4987">
        <v>9024256.1999999993</v>
      </c>
      <c r="H4987">
        <v>17907509.954500001</v>
      </c>
    </row>
    <row r="4988" spans="1:8" hidden="1" x14ac:dyDescent="0.3">
      <c r="A4988" s="6" t="s">
        <v>1200</v>
      </c>
      <c r="B4988" s="6" t="s">
        <v>916</v>
      </c>
      <c r="C4988" s="6">
        <v>3</v>
      </c>
      <c r="D4988" t="str">
        <f t="shared" si="77"/>
        <v>marassi inland marina3</v>
      </c>
      <c r="E4988">
        <v>663963.54</v>
      </c>
      <c r="F4988">
        <v>572187.31999999995</v>
      </c>
      <c r="G4988">
        <v>0</v>
      </c>
      <c r="H4988">
        <v>572714.25</v>
      </c>
    </row>
    <row r="4989" spans="1:8" hidden="1" x14ac:dyDescent="0.3">
      <c r="A4989" s="6" t="s">
        <v>337</v>
      </c>
      <c r="B4989" s="6" t="s">
        <v>5764</v>
      </c>
      <c r="C4989" s="6">
        <v>13</v>
      </c>
      <c r="D4989" t="str">
        <f t="shared" si="77"/>
        <v>HyperOne Zayed Extension13</v>
      </c>
      <c r="E4989">
        <v>9161231</v>
      </c>
      <c r="F4989">
        <v>6738702</v>
      </c>
      <c r="G4989">
        <v>2290307</v>
      </c>
      <c r="H4989">
        <v>9029009</v>
      </c>
    </row>
    <row r="4990" spans="1:8" hidden="1" x14ac:dyDescent="0.3">
      <c r="A4990" s="6" t="s">
        <v>1350</v>
      </c>
      <c r="B4990" s="6" t="s">
        <v>5765</v>
      </c>
      <c r="D4990" t="str">
        <f t="shared" si="77"/>
        <v>Racecores 3092-16 132KV C</v>
      </c>
      <c r="E4990">
        <v>260727.38500000001</v>
      </c>
      <c r="F4990">
        <v>440629.26850000001</v>
      </c>
      <c r="G4990">
        <v>0</v>
      </c>
      <c r="H4990">
        <v>220314.63425</v>
      </c>
    </row>
    <row r="4991" spans="1:8" hidden="1" x14ac:dyDescent="0.3">
      <c r="A4991" s="6" t="s">
        <v>9</v>
      </c>
      <c r="B4991" s="6" t="s">
        <v>5766</v>
      </c>
      <c r="C4991" s="6">
        <v>11</v>
      </c>
      <c r="D4991" t="str">
        <f t="shared" si="77"/>
        <v>Royal City11</v>
      </c>
      <c r="E4991">
        <v>5193730.04</v>
      </c>
      <c r="F4991">
        <v>4947910.4519999996</v>
      </c>
      <c r="G4991">
        <v>1333292.73</v>
      </c>
      <c r="H4991">
        <v>6281203.182</v>
      </c>
    </row>
    <row r="4992" spans="1:8" hidden="1" x14ac:dyDescent="0.3">
      <c r="A4992" s="6" t="s">
        <v>795</v>
      </c>
      <c r="B4992" s="6" t="s">
        <v>5767</v>
      </c>
      <c r="C4992" s="6">
        <v>39</v>
      </c>
      <c r="D4992" t="str">
        <f t="shared" si="77"/>
        <v>NUCA R05 - Z0239</v>
      </c>
      <c r="E4992">
        <v>3376069.65</v>
      </c>
      <c r="F4992">
        <v>3267429.02</v>
      </c>
      <c r="G4992">
        <v>407101.7</v>
      </c>
      <c r="H4992">
        <v>3674530.72</v>
      </c>
    </row>
    <row r="4993" spans="1:8" hidden="1" x14ac:dyDescent="0.3">
      <c r="A4993" s="6" t="s">
        <v>795</v>
      </c>
      <c r="B4993" s="6" t="s">
        <v>5768</v>
      </c>
      <c r="C4993" s="6">
        <v>25</v>
      </c>
      <c r="D4993" t="str">
        <f t="shared" si="77"/>
        <v>NUCA R05 - Z0225</v>
      </c>
      <c r="E4993">
        <v>11651556.189999999</v>
      </c>
      <c r="F4993">
        <v>10910719.589500001</v>
      </c>
      <c r="G4993">
        <v>1356479.4</v>
      </c>
      <c r="H4993">
        <v>12267198.989499999</v>
      </c>
    </row>
    <row r="4994" spans="1:8" hidden="1" x14ac:dyDescent="0.3">
      <c r="A4994" s="6" t="s">
        <v>795</v>
      </c>
      <c r="B4994" s="6" t="s">
        <v>5769</v>
      </c>
      <c r="C4994" s="6">
        <v>24</v>
      </c>
      <c r="D4994" t="str">
        <f t="shared" si="77"/>
        <v>NUCA R05 - Z0224</v>
      </c>
      <c r="E4994">
        <v>29648308.829999998</v>
      </c>
      <c r="F4994">
        <v>25146494.831500001</v>
      </c>
      <c r="G4994">
        <v>3148906.7</v>
      </c>
      <c r="H4994">
        <v>28295401.531500001</v>
      </c>
    </row>
    <row r="4995" spans="1:8" hidden="1" x14ac:dyDescent="0.3">
      <c r="A4995" s="6" t="s">
        <v>795</v>
      </c>
      <c r="B4995" s="6" t="s">
        <v>5770</v>
      </c>
      <c r="C4995" s="6">
        <v>22</v>
      </c>
      <c r="D4995" t="str">
        <f t="shared" ref="D4995:D5058" si="78">A4995&amp;C4995</f>
        <v>NUCA R05 - Z0222</v>
      </c>
      <c r="E4995">
        <v>25000432.899999999</v>
      </c>
      <c r="F4995">
        <v>22004708.899999999</v>
      </c>
      <c r="G4995">
        <v>2801059.7</v>
      </c>
      <c r="H4995">
        <v>24805768.600000001</v>
      </c>
    </row>
    <row r="4996" spans="1:8" hidden="1" x14ac:dyDescent="0.3">
      <c r="A4996" s="6" t="s">
        <v>795</v>
      </c>
      <c r="B4996" s="6" t="s">
        <v>5771</v>
      </c>
      <c r="C4996" s="6">
        <v>21</v>
      </c>
      <c r="D4996" t="str">
        <f t="shared" si="78"/>
        <v>NUCA R05 - Z0221</v>
      </c>
      <c r="E4996">
        <v>26517040.75</v>
      </c>
      <c r="F4996">
        <v>28326949.397499997</v>
      </c>
      <c r="G4996">
        <v>3491447.6</v>
      </c>
      <c r="H4996">
        <v>31818396.997499995</v>
      </c>
    </row>
    <row r="4997" spans="1:8" hidden="1" x14ac:dyDescent="0.3">
      <c r="A4997" s="6" t="s">
        <v>516</v>
      </c>
      <c r="B4997" s="6" t="s">
        <v>5772</v>
      </c>
      <c r="C4997" s="6">
        <v>26</v>
      </c>
      <c r="D4997" t="str">
        <f t="shared" si="78"/>
        <v>Ismailiya East Substation26</v>
      </c>
      <c r="E4997">
        <v>315559</v>
      </c>
      <c r="F4997">
        <v>201880.61</v>
      </c>
      <c r="G4997">
        <v>0</v>
      </c>
      <c r="H4997">
        <v>201880.61</v>
      </c>
    </row>
    <row r="4998" spans="1:8" hidden="1" x14ac:dyDescent="0.3">
      <c r="A4998" s="6" t="s">
        <v>516</v>
      </c>
      <c r="B4998" s="6" t="s">
        <v>5773</v>
      </c>
      <c r="C4998" s="6">
        <v>24</v>
      </c>
      <c r="D4998" t="str">
        <f t="shared" si="78"/>
        <v>Ismailiya East Substation24</v>
      </c>
      <c r="E4998">
        <v>210887</v>
      </c>
      <c r="F4998">
        <v>187689.43</v>
      </c>
      <c r="G4998">
        <v>0</v>
      </c>
      <c r="H4998">
        <v>187689.43</v>
      </c>
    </row>
    <row r="4999" spans="1:8" hidden="1" x14ac:dyDescent="0.3">
      <c r="A4999" s="6" t="s">
        <v>393</v>
      </c>
      <c r="B4999" s="6" t="s">
        <v>5774</v>
      </c>
      <c r="C4999" s="6">
        <v>8</v>
      </c>
      <c r="D4999" t="str">
        <f t="shared" si="78"/>
        <v>EMAAR-Pkg#162/163- Marassi8</v>
      </c>
      <c r="E4999">
        <v>12161063.390000001</v>
      </c>
      <c r="F4999">
        <v>9432027.7295000013</v>
      </c>
      <c r="G4999">
        <v>1207085.04</v>
      </c>
      <c r="H4999">
        <v>10639112.7695</v>
      </c>
    </row>
    <row r="5000" spans="1:8" hidden="1" x14ac:dyDescent="0.3">
      <c r="A5000" s="6" t="s">
        <v>743</v>
      </c>
      <c r="B5000" s="6" t="s">
        <v>5775</v>
      </c>
      <c r="D5000" t="str">
        <f t="shared" si="78"/>
        <v>MOTHANA 400/132kV SS</v>
      </c>
      <c r="E5000">
        <v>826943.05</v>
      </c>
      <c r="F5000">
        <v>826943.05</v>
      </c>
      <c r="G5000">
        <v>0</v>
      </c>
      <c r="H5000">
        <v>826943.05</v>
      </c>
    </row>
    <row r="5001" spans="1:8" hidden="1" x14ac:dyDescent="0.3">
      <c r="A5001" s="6" t="s">
        <v>1746</v>
      </c>
      <c r="B5001" s="6" t="s">
        <v>5776</v>
      </c>
      <c r="C5001" s="6">
        <v>1</v>
      </c>
      <c r="D5001" t="str">
        <f t="shared" si="78"/>
        <v>Toshka Farm1</v>
      </c>
      <c r="E5001">
        <v>65868984.380000003</v>
      </c>
      <c r="F5001">
        <v>27994050.289999999</v>
      </c>
      <c r="G5001">
        <v>34581216.799999997</v>
      </c>
      <c r="H5001">
        <v>62575267.090000004</v>
      </c>
    </row>
    <row r="5002" spans="1:8" hidden="1" x14ac:dyDescent="0.3">
      <c r="A5002" s="6" t="s">
        <v>705</v>
      </c>
      <c r="B5002" s="6" t="s">
        <v>5777</v>
      </c>
      <c r="D5002" t="str">
        <f t="shared" si="78"/>
        <v>Assuit PP  (CP-118)</v>
      </c>
      <c r="E5002">
        <v>320723.44</v>
      </c>
      <c r="F5002">
        <v>286245.67</v>
      </c>
      <c r="G5002">
        <v>50513.94</v>
      </c>
      <c r="H5002">
        <v>336759.61</v>
      </c>
    </row>
    <row r="5003" spans="1:8" hidden="1" x14ac:dyDescent="0.3">
      <c r="A5003" s="6" t="s">
        <v>1200</v>
      </c>
      <c r="B5003" s="6" t="s">
        <v>1047</v>
      </c>
      <c r="C5003" s="6">
        <v>6</v>
      </c>
      <c r="D5003" t="str">
        <f t="shared" si="78"/>
        <v>marassi inland marina6</v>
      </c>
      <c r="E5003">
        <v>1553205.04</v>
      </c>
      <c r="F5003">
        <v>1333389.29</v>
      </c>
      <c r="G5003">
        <v>0</v>
      </c>
      <c r="H5003">
        <v>1411049.54</v>
      </c>
    </row>
    <row r="5004" spans="1:8" hidden="1" x14ac:dyDescent="0.3">
      <c r="A5004" s="6" t="s">
        <v>1163</v>
      </c>
      <c r="B5004" s="6" t="s">
        <v>5778</v>
      </c>
      <c r="C5004" s="6">
        <v>11</v>
      </c>
      <c r="D5004" t="str">
        <f t="shared" si="78"/>
        <v>Benban 3/ Toshka 2 LOT 411</v>
      </c>
      <c r="E5004">
        <v>1071195.52</v>
      </c>
      <c r="F5004">
        <v>868744.32</v>
      </c>
      <c r="G5004">
        <v>112475.53</v>
      </c>
      <c r="H5004">
        <v>981219.85</v>
      </c>
    </row>
    <row r="5005" spans="1:8" hidden="1" x14ac:dyDescent="0.3">
      <c r="A5005" s="6" t="s">
        <v>754</v>
      </c>
      <c r="B5005" s="6" t="s">
        <v>5779</v>
      </c>
      <c r="C5005" s="6">
        <v>5</v>
      </c>
      <c r="D5005" t="str">
        <f t="shared" si="78"/>
        <v>Ministries Buildings5</v>
      </c>
      <c r="E5005">
        <v>21144751.899999999</v>
      </c>
      <c r="F5005">
        <v>13360535</v>
      </c>
      <c r="G5005">
        <v>4453514.4400000004</v>
      </c>
      <c r="H5005">
        <v>17814049.440000001</v>
      </c>
    </row>
    <row r="5006" spans="1:8" hidden="1" x14ac:dyDescent="0.3">
      <c r="A5006" s="6" t="s">
        <v>754</v>
      </c>
      <c r="B5006" s="6" t="s">
        <v>5780</v>
      </c>
      <c r="C5006" s="6">
        <v>2</v>
      </c>
      <c r="D5006" t="str">
        <f t="shared" si="78"/>
        <v>Ministries Buildings2</v>
      </c>
      <c r="E5006">
        <v>4132505.23</v>
      </c>
      <c r="F5006">
        <v>2590775</v>
      </c>
      <c r="G5006">
        <v>946244.5</v>
      </c>
      <c r="H5006">
        <v>3537019.5</v>
      </c>
    </row>
    <row r="5007" spans="1:8" hidden="1" x14ac:dyDescent="0.3">
      <c r="A5007" s="6" t="s">
        <v>4069</v>
      </c>
      <c r="B5007" s="6" t="s">
        <v>5781</v>
      </c>
      <c r="D5007" t="str">
        <f t="shared" si="78"/>
        <v>Closed</v>
      </c>
      <c r="E5007">
        <v>6274164</v>
      </c>
      <c r="F5007">
        <v>4874780.03</v>
      </c>
      <c r="G5007">
        <v>0</v>
      </c>
      <c r="H5007">
        <v>4874780.03</v>
      </c>
    </row>
    <row r="5008" spans="1:8" hidden="1" x14ac:dyDescent="0.3">
      <c r="A5008" s="6" t="s">
        <v>1396</v>
      </c>
      <c r="B5008" s="6" t="s">
        <v>5782</v>
      </c>
      <c r="C5008" s="6">
        <v>33</v>
      </c>
      <c r="D5008" t="str">
        <f t="shared" si="78"/>
        <v>Cairo-Alex Railway33</v>
      </c>
      <c r="E5008">
        <v>7420969.1900000004</v>
      </c>
      <c r="F5008">
        <v>5153463.7795000002</v>
      </c>
      <c r="G5008">
        <v>779201.77</v>
      </c>
      <c r="H5008">
        <v>5932665.5494999997</v>
      </c>
    </row>
    <row r="5009" spans="1:8" hidden="1" x14ac:dyDescent="0.3">
      <c r="A5009" s="6" t="s">
        <v>1396</v>
      </c>
      <c r="B5009" s="6" t="s">
        <v>5783</v>
      </c>
      <c r="C5009" s="6">
        <v>23</v>
      </c>
      <c r="D5009" t="str">
        <f t="shared" si="78"/>
        <v>Cairo-Alex Railway23</v>
      </c>
      <c r="E5009">
        <v>4053596.4</v>
      </c>
      <c r="F5009">
        <v>2796823.77</v>
      </c>
      <c r="G5009">
        <v>425627.62</v>
      </c>
      <c r="H5009">
        <v>3222451.39</v>
      </c>
    </row>
    <row r="5010" spans="1:8" hidden="1" x14ac:dyDescent="0.3">
      <c r="A5010" s="6" t="s">
        <v>1405</v>
      </c>
      <c r="B5010" s="6" t="s">
        <v>5784</v>
      </c>
      <c r="D5010" t="str">
        <f t="shared" si="78"/>
        <v>Racecores 3092-17 132KV E</v>
      </c>
      <c r="E5010">
        <v>328893.92222000001</v>
      </c>
      <c r="F5010">
        <v>818945.87999999989</v>
      </c>
      <c r="G5010">
        <v>0</v>
      </c>
      <c r="H5010">
        <v>272981.96000000002</v>
      </c>
    </row>
    <row r="5011" spans="1:8" hidden="1" x14ac:dyDescent="0.3">
      <c r="A5011" s="6" t="s">
        <v>1405</v>
      </c>
      <c r="B5011" s="6" t="s">
        <v>5785</v>
      </c>
      <c r="D5011" t="str">
        <f t="shared" si="78"/>
        <v>Racecores 3092-17 132KV E</v>
      </c>
      <c r="E5011">
        <v>962159.85374746996</v>
      </c>
      <c r="F5011">
        <v>4878150.4800000004</v>
      </c>
      <c r="G5011">
        <v>0</v>
      </c>
      <c r="H5011">
        <v>813025.08</v>
      </c>
    </row>
    <row r="5012" spans="1:8" hidden="1" x14ac:dyDescent="0.3">
      <c r="A5012" s="6" t="s">
        <v>1405</v>
      </c>
      <c r="B5012" s="6" t="s">
        <v>5786</v>
      </c>
      <c r="D5012" t="str">
        <f t="shared" si="78"/>
        <v>Racecores 3092-17 132KV E</v>
      </c>
      <c r="E5012">
        <v>337466.7771499994</v>
      </c>
      <c r="F5012">
        <v>570318.86</v>
      </c>
      <c r="G5012">
        <v>0</v>
      </c>
      <c r="H5012">
        <v>285159.43</v>
      </c>
    </row>
    <row r="5013" spans="1:8" hidden="1" x14ac:dyDescent="0.3">
      <c r="A5013" s="6" t="s">
        <v>1405</v>
      </c>
      <c r="B5013" s="6" t="s">
        <v>5787</v>
      </c>
      <c r="D5013" t="str">
        <f t="shared" si="78"/>
        <v>Racecores 3092-17 132KV E</v>
      </c>
      <c r="E5013">
        <v>4974582.549997</v>
      </c>
      <c r="F5013">
        <v>33031228.079999998</v>
      </c>
      <c r="G5013">
        <v>0</v>
      </c>
      <c r="H5013">
        <v>4128903.51</v>
      </c>
    </row>
    <row r="5014" spans="1:8" hidden="1" x14ac:dyDescent="0.3">
      <c r="A5014" s="6" t="s">
        <v>1405</v>
      </c>
      <c r="B5014" s="6" t="s">
        <v>5788</v>
      </c>
      <c r="D5014" t="str">
        <f t="shared" si="78"/>
        <v>Racecores 3092-17 132KV E</v>
      </c>
      <c r="E5014">
        <v>530278.19798425003</v>
      </c>
      <c r="F5014">
        <v>1792340.32</v>
      </c>
      <c r="G5014">
        <v>0</v>
      </c>
      <c r="H5014">
        <v>448085.08</v>
      </c>
    </row>
    <row r="5015" spans="1:8" hidden="1" x14ac:dyDescent="0.3">
      <c r="A5015" s="6" t="s">
        <v>743</v>
      </c>
      <c r="B5015" s="6" t="s">
        <v>5789</v>
      </c>
      <c r="D5015" t="str">
        <f t="shared" si="78"/>
        <v>MOTHANA 400/132kV SS</v>
      </c>
      <c r="E5015">
        <v>4383461.53</v>
      </c>
      <c r="F5015">
        <v>4383461.53</v>
      </c>
      <c r="G5015">
        <v>0</v>
      </c>
      <c r="H5015">
        <v>4383461.53</v>
      </c>
    </row>
    <row r="5016" spans="1:8" hidden="1" x14ac:dyDescent="0.3">
      <c r="A5016" s="6" t="s">
        <v>741</v>
      </c>
      <c r="B5016" s="6" t="s">
        <v>5790</v>
      </c>
      <c r="D5016" t="str">
        <f t="shared" si="78"/>
        <v>MAYSAN 400/132kV SS</v>
      </c>
      <c r="E5016">
        <v>1748788.82</v>
      </c>
      <c r="F5016">
        <v>1748788.82</v>
      </c>
      <c r="G5016">
        <v>0</v>
      </c>
      <c r="H5016">
        <v>1748788.82</v>
      </c>
    </row>
    <row r="5017" spans="1:8" hidden="1" x14ac:dyDescent="0.3">
      <c r="A5017" s="6" t="s">
        <v>412</v>
      </c>
      <c r="B5017" s="6" t="s">
        <v>5791</v>
      </c>
      <c r="C5017" s="6">
        <v>2</v>
      </c>
      <c r="D5017" t="str">
        <f t="shared" si="78"/>
        <v>RING ROAD MARYOTIA EXPANSION2</v>
      </c>
      <c r="E5017">
        <v>7808006.9000000013</v>
      </c>
      <c r="F5017">
        <v>7164556.3589999992</v>
      </c>
      <c r="G5017">
        <v>0</v>
      </c>
      <c r="H5017">
        <v>7164556.3590000002</v>
      </c>
    </row>
    <row r="5018" spans="1:8" hidden="1" x14ac:dyDescent="0.3">
      <c r="A5018" s="6" t="s">
        <v>1254</v>
      </c>
      <c r="B5018" s="6" t="s">
        <v>5792</v>
      </c>
      <c r="D5018" t="str">
        <f t="shared" si="78"/>
        <v>Miscellaneous Projects</v>
      </c>
      <c r="E5018">
        <v>2705.17</v>
      </c>
      <c r="F5018">
        <v>5410.34</v>
      </c>
      <c r="G5018">
        <v>0</v>
      </c>
      <c r="H5018">
        <v>2705.17</v>
      </c>
    </row>
    <row r="5019" spans="1:8" hidden="1" x14ac:dyDescent="0.3">
      <c r="A5019" s="6" t="s">
        <v>3136</v>
      </c>
      <c r="B5019" s="6" t="s">
        <v>5793</v>
      </c>
      <c r="D5019" t="str">
        <f t="shared" si="78"/>
        <v>Beni Suef Add-on Sales</v>
      </c>
      <c r="E5019">
        <v>-1049.8</v>
      </c>
      <c r="F5019">
        <v>-1049.8</v>
      </c>
      <c r="G5019">
        <v>0</v>
      </c>
      <c r="H5019">
        <v>-1049.8</v>
      </c>
    </row>
    <row r="5020" spans="1:8" hidden="1" x14ac:dyDescent="0.3">
      <c r="A5020" s="6" t="s">
        <v>1122</v>
      </c>
      <c r="B5020" s="6" t="s">
        <v>5794</v>
      </c>
      <c r="C5020" s="6">
        <v>16</v>
      </c>
      <c r="D5020" t="str">
        <f t="shared" si="78"/>
        <v>El Katameya Mall16</v>
      </c>
      <c r="E5020">
        <v>182000</v>
      </c>
      <c r="F5020">
        <v>100309</v>
      </c>
      <c r="G5020">
        <v>0</v>
      </c>
      <c r="H5020">
        <v>100309</v>
      </c>
    </row>
    <row r="5021" spans="1:8" hidden="1" x14ac:dyDescent="0.3">
      <c r="A5021" s="6" t="s">
        <v>1473</v>
      </c>
      <c r="B5021" s="6" t="s">
        <v>5795</v>
      </c>
      <c r="C5021" s="6">
        <v>1</v>
      </c>
      <c r="D5021" t="str">
        <f t="shared" si="78"/>
        <v>Taval Sarai 521</v>
      </c>
      <c r="E5021">
        <v>198511.20000000004</v>
      </c>
      <c r="F5021">
        <v>140320.04759999999</v>
      </c>
      <c r="G5021">
        <v>0</v>
      </c>
      <c r="H5021">
        <v>140320.04759999999</v>
      </c>
    </row>
    <row r="5022" spans="1:8" hidden="1" x14ac:dyDescent="0.3">
      <c r="A5022" s="6" t="s">
        <v>371</v>
      </c>
      <c r="B5022" s="6" t="s">
        <v>5796</v>
      </c>
      <c r="C5022" s="6">
        <v>34</v>
      </c>
      <c r="D5022" t="str">
        <f t="shared" si="78"/>
        <v>ORA ZED - Ph 01B - Pkgs A&amp;D34</v>
      </c>
      <c r="E5022">
        <v>12357935.4</v>
      </c>
      <c r="F5022">
        <v>10018963.4932</v>
      </c>
      <c r="G5022">
        <v>1297583.22</v>
      </c>
      <c r="H5022">
        <v>11316546.713199997</v>
      </c>
    </row>
    <row r="5023" spans="1:8" hidden="1" x14ac:dyDescent="0.3">
      <c r="A5023" s="6" t="s">
        <v>371</v>
      </c>
      <c r="B5023" s="6" t="s">
        <v>5797</v>
      </c>
      <c r="C5023" s="6">
        <v>30</v>
      </c>
      <c r="D5023" t="str">
        <f t="shared" si="78"/>
        <v>ORA ZED - Ph 01B - Pkgs A&amp;D30</v>
      </c>
      <c r="E5023">
        <v>24199949.010000002</v>
      </c>
      <c r="F5023">
        <v>11085957.680400001</v>
      </c>
      <c r="G5023">
        <v>11540994.65</v>
      </c>
      <c r="H5023">
        <v>22626952.330400001</v>
      </c>
    </row>
    <row r="5024" spans="1:8" hidden="1" x14ac:dyDescent="0.3">
      <c r="A5024" s="6" t="s">
        <v>371</v>
      </c>
      <c r="B5024" s="6" t="s">
        <v>5798</v>
      </c>
      <c r="C5024" s="6">
        <v>23</v>
      </c>
      <c r="D5024" t="str">
        <f t="shared" si="78"/>
        <v>ORA ZED - Ph 01B - Pkgs A&amp;D23</v>
      </c>
      <c r="E5024">
        <v>24141553.780000001</v>
      </c>
      <c r="F5024">
        <v>21483271.638999999</v>
      </c>
      <c r="G5024">
        <v>2514002.85</v>
      </c>
      <c r="H5024">
        <v>23997274.489000004</v>
      </c>
    </row>
    <row r="5025" spans="1:8" hidden="1" x14ac:dyDescent="0.3">
      <c r="A5025" s="6" t="s">
        <v>1266</v>
      </c>
      <c r="B5025" s="6" t="s">
        <v>5799</v>
      </c>
      <c r="C5025" s="6">
        <v>4</v>
      </c>
      <c r="D5025" t="str">
        <f t="shared" si="78"/>
        <v>Angola Emergency fast-track4</v>
      </c>
      <c r="E5025">
        <v>4452515.4900000012</v>
      </c>
      <c r="F5025">
        <v>2964043.8100000005</v>
      </c>
      <c r="G5025">
        <v>0</v>
      </c>
      <c r="H5025">
        <v>2964043.8099999996</v>
      </c>
    </row>
    <row r="5026" spans="1:8" hidden="1" x14ac:dyDescent="0.3">
      <c r="A5026" s="6" t="s">
        <v>1254</v>
      </c>
      <c r="B5026" s="6" t="s">
        <v>5800</v>
      </c>
      <c r="D5026" t="str">
        <f t="shared" si="78"/>
        <v>Miscellaneous Projects</v>
      </c>
      <c r="E5026">
        <v>28907.82</v>
      </c>
      <c r="F5026">
        <v>32954.910000000003</v>
      </c>
      <c r="G5026">
        <v>0</v>
      </c>
      <c r="H5026">
        <v>32954.910000000003</v>
      </c>
    </row>
    <row r="5027" spans="1:8" hidden="1" x14ac:dyDescent="0.3">
      <c r="A5027" s="6" t="s">
        <v>500</v>
      </c>
      <c r="B5027" s="6" t="s">
        <v>5801</v>
      </c>
      <c r="D5027" t="str">
        <f t="shared" si="78"/>
        <v>South Helwan PP (CP-117)</v>
      </c>
      <c r="E5027">
        <v>136989.63</v>
      </c>
      <c r="F5027">
        <v>142685.66</v>
      </c>
      <c r="G5027">
        <v>0</v>
      </c>
      <c r="H5027">
        <v>142685.66</v>
      </c>
    </row>
    <row r="5028" spans="1:8" hidden="1" x14ac:dyDescent="0.3">
      <c r="A5028" s="6" t="s">
        <v>1433</v>
      </c>
      <c r="B5028" s="6" t="s">
        <v>1127</v>
      </c>
      <c r="C5028" s="6">
        <v>2</v>
      </c>
      <c r="D5028" t="str">
        <f t="shared" si="78"/>
        <v>10th of Ramadan Railway2</v>
      </c>
      <c r="E5028">
        <v>1911600</v>
      </c>
      <c r="F5028">
        <v>1811241</v>
      </c>
      <c r="G5028">
        <v>0</v>
      </c>
      <c r="H5028">
        <v>1811241</v>
      </c>
    </row>
    <row r="5029" spans="1:8" hidden="1" x14ac:dyDescent="0.3">
      <c r="A5029" s="6" t="s">
        <v>1163</v>
      </c>
      <c r="B5029" s="6" t="s">
        <v>5802</v>
      </c>
      <c r="C5029" s="6">
        <v>8</v>
      </c>
      <c r="D5029" t="str">
        <f t="shared" si="78"/>
        <v>Benban 3/ Toshka 2 LOT 48</v>
      </c>
      <c r="E5029">
        <v>79234.23</v>
      </c>
      <c r="F5029">
        <v>65619.61</v>
      </c>
      <c r="G5029">
        <v>8319.59</v>
      </c>
      <c r="H5029">
        <v>73939.199999999997</v>
      </c>
    </row>
    <row r="5030" spans="1:8" hidden="1" x14ac:dyDescent="0.3">
      <c r="A5030" s="6" t="s">
        <v>1139</v>
      </c>
      <c r="B5030" s="6" t="s">
        <v>5803</v>
      </c>
      <c r="C5030" s="6">
        <v>6</v>
      </c>
      <c r="D5030" t="str">
        <f t="shared" si="78"/>
        <v>Cairo Capital Cables Tunnel6</v>
      </c>
      <c r="E5030">
        <v>27606172.949999999</v>
      </c>
      <c r="F5030">
        <v>18302892.550000001</v>
      </c>
      <c r="G5030">
        <v>6901543.25</v>
      </c>
      <c r="H5030">
        <v>25204435.800000001</v>
      </c>
    </row>
    <row r="5031" spans="1:8" hidden="1" x14ac:dyDescent="0.3">
      <c r="A5031" s="6" t="s">
        <v>412</v>
      </c>
      <c r="B5031" s="6" t="s">
        <v>5804</v>
      </c>
      <c r="C5031" s="6">
        <v>1</v>
      </c>
      <c r="D5031" t="str">
        <f t="shared" si="78"/>
        <v>RING ROAD MARYOTIA EXPANSION1</v>
      </c>
      <c r="E5031">
        <v>28687693.75</v>
      </c>
      <c r="F5031">
        <v>15791446.32</v>
      </c>
      <c r="G5031">
        <v>10000000</v>
      </c>
      <c r="H5031">
        <v>25791446.32</v>
      </c>
    </row>
    <row r="5032" spans="1:8" hidden="1" x14ac:dyDescent="0.3">
      <c r="A5032" s="6" t="s">
        <v>1139</v>
      </c>
      <c r="B5032" s="6" t="s">
        <v>5805</v>
      </c>
      <c r="C5032" s="6">
        <v>7</v>
      </c>
      <c r="D5032" t="str">
        <f t="shared" si="78"/>
        <v>Cairo Capital Cables Tunnel7</v>
      </c>
      <c r="E5032">
        <v>33277514.850000001</v>
      </c>
      <c r="F5032">
        <v>22062992.25</v>
      </c>
      <c r="G5032">
        <v>8319378.71</v>
      </c>
      <c r="H5032">
        <v>30382370.960000001</v>
      </c>
    </row>
    <row r="5033" spans="1:8" hidden="1" x14ac:dyDescent="0.3">
      <c r="A5033" s="6" t="s">
        <v>387</v>
      </c>
      <c r="B5033" s="6" t="s">
        <v>5806</v>
      </c>
      <c r="D5033" t="str">
        <f t="shared" si="78"/>
        <v>EMAAR-PKG117- MARASSI</v>
      </c>
      <c r="E5033">
        <v>4505534.5</v>
      </c>
      <c r="F5033">
        <v>3905373.0950000002</v>
      </c>
      <c r="G5033">
        <v>430595.5</v>
      </c>
      <c r="H5033">
        <v>4335968.5949999997</v>
      </c>
    </row>
    <row r="5034" spans="1:8" hidden="1" x14ac:dyDescent="0.3">
      <c r="A5034" s="6" t="s">
        <v>335</v>
      </c>
      <c r="B5034" s="6" t="s">
        <v>5807</v>
      </c>
      <c r="C5034" s="6">
        <v>16</v>
      </c>
      <c r="D5034" t="str">
        <f t="shared" si="78"/>
        <v>ElSewedy HQ Internal Finishing16</v>
      </c>
      <c r="E5034">
        <v>8911604.2899999991</v>
      </c>
      <c r="F5034">
        <v>4.4999999999999997E-3</v>
      </c>
      <c r="G5034">
        <v>5994299.0999999996</v>
      </c>
      <c r="H5034">
        <v>7058911.3844999997</v>
      </c>
    </row>
    <row r="5035" spans="1:8" hidden="1" x14ac:dyDescent="0.3">
      <c r="A5035" s="6" t="s">
        <v>335</v>
      </c>
      <c r="B5035" s="6" t="s">
        <v>5808</v>
      </c>
      <c r="C5035" s="6">
        <v>11</v>
      </c>
      <c r="D5035" t="str">
        <f t="shared" si="78"/>
        <v>ElSewedy HQ Internal Finishing11</v>
      </c>
      <c r="E5035">
        <v>21606397.82</v>
      </c>
      <c r="F5035">
        <v>17417402.070999999</v>
      </c>
      <c r="G5035">
        <v>4830762.9000000004</v>
      </c>
      <c r="H5035">
        <v>22248164.971000001</v>
      </c>
    </row>
    <row r="5036" spans="1:8" hidden="1" x14ac:dyDescent="0.3">
      <c r="A5036" s="6" t="s">
        <v>722</v>
      </c>
      <c r="B5036" s="6" t="s">
        <v>5809</v>
      </c>
      <c r="C5036" s="6">
        <v>75</v>
      </c>
      <c r="D5036" t="str">
        <f t="shared" si="78"/>
        <v>Marsa Matrouh 500KV75</v>
      </c>
      <c r="E5036">
        <v>4985146.67</v>
      </c>
      <c r="F5036">
        <v>4855331.33</v>
      </c>
      <c r="G5036">
        <v>0</v>
      </c>
      <c r="H5036">
        <v>4855331.33</v>
      </c>
    </row>
    <row r="5037" spans="1:8" hidden="1" x14ac:dyDescent="0.3">
      <c r="A5037" s="6" t="s">
        <v>722</v>
      </c>
      <c r="B5037" s="6" t="s">
        <v>5810</v>
      </c>
      <c r="C5037" s="6">
        <v>76</v>
      </c>
      <c r="D5037" t="str">
        <f t="shared" si="78"/>
        <v>Marsa Matrouh 500KV76</v>
      </c>
      <c r="E5037">
        <v>519370.87</v>
      </c>
      <c r="F5037">
        <v>483451.93</v>
      </c>
      <c r="G5037">
        <v>0</v>
      </c>
      <c r="H5037">
        <v>483451.93</v>
      </c>
    </row>
    <row r="5038" spans="1:8" hidden="1" x14ac:dyDescent="0.3">
      <c r="A5038" s="6" t="s">
        <v>786</v>
      </c>
      <c r="B5038" s="6" t="s">
        <v>5811</v>
      </c>
      <c r="C5038" s="6">
        <v>15</v>
      </c>
      <c r="D5038" t="str">
        <f t="shared" si="78"/>
        <v>P-28-16 Balat Owinat Lot 315</v>
      </c>
      <c r="E5038">
        <v>4089500.19</v>
      </c>
      <c r="F5038">
        <v>2809088.34</v>
      </c>
      <c r="G5038">
        <v>429397.52</v>
      </c>
      <c r="H5038">
        <v>3238485.86</v>
      </c>
    </row>
    <row r="5039" spans="1:8" hidden="1" x14ac:dyDescent="0.3">
      <c r="A5039" s="6" t="s">
        <v>559</v>
      </c>
      <c r="B5039" s="6" t="s">
        <v>5812</v>
      </c>
      <c r="C5039" s="6">
        <v>9</v>
      </c>
      <c r="D5039" t="str">
        <f t="shared" si="78"/>
        <v>Beni Seuf - 3589</v>
      </c>
      <c r="E5039">
        <v>42062234.700000003</v>
      </c>
      <c r="F5039">
        <v>29057490.98</v>
      </c>
      <c r="G5039">
        <v>7116030.8600000003</v>
      </c>
      <c r="H5039">
        <v>36173521.840000004</v>
      </c>
    </row>
    <row r="5040" spans="1:8" hidden="1" x14ac:dyDescent="0.3">
      <c r="A5040" s="6" t="s">
        <v>1084</v>
      </c>
      <c r="B5040" s="6" t="s">
        <v>5813</v>
      </c>
      <c r="C5040" s="6">
        <v>3</v>
      </c>
      <c r="D5040" t="str">
        <f t="shared" si="78"/>
        <v>Canal Sugar 33KV OHTL3</v>
      </c>
      <c r="E5040">
        <v>23399301.190000001</v>
      </c>
      <c r="F5040">
        <v>18485447.829999998</v>
      </c>
      <c r="G5040">
        <v>3509895.18</v>
      </c>
      <c r="H5040">
        <v>21995343.010000002</v>
      </c>
    </row>
    <row r="5041" spans="1:8" hidden="1" x14ac:dyDescent="0.3">
      <c r="A5041" s="6" t="s">
        <v>342</v>
      </c>
      <c r="B5041" s="6" t="s">
        <v>5814</v>
      </c>
      <c r="C5041" s="6">
        <v>39</v>
      </c>
      <c r="D5041" t="str">
        <f t="shared" si="78"/>
        <v>Kattameya Creeks39</v>
      </c>
      <c r="E5041">
        <v>66379928.689999998</v>
      </c>
      <c r="F5041">
        <v>66261026</v>
      </c>
      <c r="G5041">
        <v>2575496.63</v>
      </c>
      <c r="H5041">
        <v>68836522.629999995</v>
      </c>
    </row>
    <row r="5042" spans="1:8" hidden="1" x14ac:dyDescent="0.3">
      <c r="A5042" s="6" t="s">
        <v>342</v>
      </c>
      <c r="B5042" s="6" t="s">
        <v>5815</v>
      </c>
      <c r="C5042" s="6">
        <v>6</v>
      </c>
      <c r="D5042" t="str">
        <f t="shared" si="78"/>
        <v>Kattameya Creeks6</v>
      </c>
      <c r="E5042">
        <v>32255415.109999999</v>
      </c>
      <c r="F5042">
        <v>29363826.765500002</v>
      </c>
      <c r="G5042">
        <v>4181804.95</v>
      </c>
      <c r="H5042">
        <v>33545631.715500001</v>
      </c>
    </row>
    <row r="5043" spans="1:8" hidden="1" x14ac:dyDescent="0.3">
      <c r="A5043" s="6" t="s">
        <v>722</v>
      </c>
      <c r="B5043" s="6" t="s">
        <v>5816</v>
      </c>
      <c r="C5043" s="6">
        <v>25</v>
      </c>
      <c r="D5043" t="str">
        <f t="shared" si="78"/>
        <v>Marsa Matrouh 500KV25</v>
      </c>
      <c r="E5043">
        <v>15090.57</v>
      </c>
      <c r="F5043">
        <v>14101.140000000001</v>
      </c>
      <c r="G5043">
        <v>0</v>
      </c>
      <c r="H5043">
        <v>14101.14</v>
      </c>
    </row>
    <row r="5044" spans="1:8" hidden="1" x14ac:dyDescent="0.3">
      <c r="A5044" s="6" t="s">
        <v>1163</v>
      </c>
      <c r="B5044" s="6" t="s">
        <v>5817</v>
      </c>
      <c r="C5044" s="6">
        <v>15</v>
      </c>
      <c r="D5044" t="str">
        <f t="shared" si="78"/>
        <v>Benban 3/ Toshka 2 LOT 415</v>
      </c>
      <c r="E5044">
        <v>6329953.5</v>
      </c>
      <c r="F5044">
        <v>4981279.18</v>
      </c>
      <c r="G5044">
        <v>664645.12</v>
      </c>
      <c r="H5044">
        <v>5645924.2999999998</v>
      </c>
    </row>
    <row r="5045" spans="1:8" hidden="1" x14ac:dyDescent="0.3">
      <c r="A5045" s="6" t="s">
        <v>524</v>
      </c>
      <c r="B5045" s="6" t="s">
        <v>5818</v>
      </c>
      <c r="C5045" s="6">
        <v>9</v>
      </c>
      <c r="D5045" t="str">
        <f t="shared" si="78"/>
        <v>Beni Suef Substation R619</v>
      </c>
      <c r="E5045">
        <v>16399.71</v>
      </c>
      <c r="F5045">
        <v>2415310.91</v>
      </c>
      <c r="G5045">
        <v>0</v>
      </c>
      <c r="H5045">
        <v>2415310.91</v>
      </c>
    </row>
    <row r="5046" spans="1:8" hidden="1" x14ac:dyDescent="0.3">
      <c r="A5046" s="6" t="s">
        <v>339</v>
      </c>
      <c r="B5046" s="6" t="s">
        <v>5819</v>
      </c>
      <c r="C5046" s="6">
        <v>2</v>
      </c>
      <c r="D5046" t="str">
        <f t="shared" si="78"/>
        <v>IKEA Extension MoA2</v>
      </c>
      <c r="E5046">
        <v>1613181.4</v>
      </c>
      <c r="F5046">
        <v>1513146.56</v>
      </c>
      <c r="G5046">
        <v>0</v>
      </c>
      <c r="H5046">
        <v>1513146.56</v>
      </c>
    </row>
    <row r="5047" spans="1:8" hidden="1" x14ac:dyDescent="0.3">
      <c r="A5047" s="6" t="s">
        <v>9</v>
      </c>
      <c r="B5047" s="6" t="s">
        <v>5820</v>
      </c>
      <c r="C5047" s="6">
        <v>14</v>
      </c>
      <c r="D5047" t="str">
        <f t="shared" si="78"/>
        <v>Royal City14</v>
      </c>
      <c r="E5047">
        <v>2137250.7599999998</v>
      </c>
      <c r="F5047">
        <v>1288827.4664</v>
      </c>
      <c r="G5047">
        <v>349386.65</v>
      </c>
      <c r="H5047">
        <v>1638214.1163999999</v>
      </c>
    </row>
    <row r="5048" spans="1:8" hidden="1" x14ac:dyDescent="0.3">
      <c r="A5048" s="6" t="s">
        <v>1512</v>
      </c>
      <c r="B5048" s="6" t="s">
        <v>5821</v>
      </c>
      <c r="C5048" s="6">
        <v>1</v>
      </c>
      <c r="D5048" t="str">
        <f t="shared" si="78"/>
        <v>LRT Project1</v>
      </c>
      <c r="E5048">
        <v>103200</v>
      </c>
      <c r="F5048">
        <v>87358.8</v>
      </c>
      <c r="G5048">
        <v>0</v>
      </c>
      <c r="H5048">
        <v>87358.8</v>
      </c>
    </row>
    <row r="5049" spans="1:8" hidden="1" x14ac:dyDescent="0.3">
      <c r="A5049" s="6" t="s">
        <v>1433</v>
      </c>
      <c r="B5049" s="6" t="s">
        <v>1083</v>
      </c>
      <c r="C5049" s="6">
        <v>1</v>
      </c>
      <c r="D5049" t="str">
        <f t="shared" si="78"/>
        <v>10th of Ramadan Railway1</v>
      </c>
      <c r="E5049">
        <v>1574154</v>
      </c>
      <c r="F5049">
        <v>1491510.92</v>
      </c>
      <c r="G5049">
        <v>0</v>
      </c>
      <c r="H5049">
        <v>1491510.92</v>
      </c>
    </row>
    <row r="5050" spans="1:8" hidden="1" x14ac:dyDescent="0.3">
      <c r="A5050" s="6" t="s">
        <v>1074</v>
      </c>
      <c r="B5050" s="6" t="s">
        <v>5822</v>
      </c>
      <c r="C5050" s="6">
        <v>2</v>
      </c>
      <c r="D5050" t="str">
        <f t="shared" si="78"/>
        <v>Fish Market2</v>
      </c>
      <c r="E5050">
        <v>9650509.5700000003</v>
      </c>
      <c r="F5050">
        <v>0.99850000000000005</v>
      </c>
      <c r="G5050">
        <v>0</v>
      </c>
      <c r="H5050">
        <v>0.99850000000000005</v>
      </c>
    </row>
    <row r="5051" spans="1:8" hidden="1" x14ac:dyDescent="0.3">
      <c r="A5051" s="6" t="s">
        <v>1247</v>
      </c>
      <c r="B5051" s="6" t="s">
        <v>5823</v>
      </c>
      <c r="D5051" t="str">
        <f t="shared" si="78"/>
        <v>SHATRA 400/132kV SS</v>
      </c>
      <c r="E5051">
        <v>1821535.32</v>
      </c>
      <c r="F5051">
        <v>1821535.3199999998</v>
      </c>
      <c r="G5051">
        <v>0</v>
      </c>
      <c r="H5051">
        <v>1821535.32</v>
      </c>
    </row>
    <row r="5052" spans="1:8" hidden="1" x14ac:dyDescent="0.3">
      <c r="A5052" s="6" t="s">
        <v>1084</v>
      </c>
      <c r="B5052" s="6" t="s">
        <v>5824</v>
      </c>
      <c r="D5052" t="str">
        <f t="shared" si="78"/>
        <v>Canal Sugar 33KV OHTL</v>
      </c>
      <c r="E5052">
        <v>5666669.0599999996</v>
      </c>
      <c r="F5052">
        <v>5666669.0599999996</v>
      </c>
      <c r="G5052">
        <v>0</v>
      </c>
      <c r="H5052">
        <v>5666669.0599999996</v>
      </c>
    </row>
    <row r="5053" spans="1:8" hidden="1" x14ac:dyDescent="0.3">
      <c r="A5053" s="6" t="s">
        <v>5825</v>
      </c>
      <c r="B5053" s="6" t="s">
        <v>5826</v>
      </c>
      <c r="D5053" t="str">
        <f t="shared" si="78"/>
        <v>VM Horizon Cloud LP-07-20</v>
      </c>
      <c r="E5053">
        <v>95497.83</v>
      </c>
      <c r="F5053">
        <v>108867.53</v>
      </c>
      <c r="G5053">
        <v>0</v>
      </c>
      <c r="H5053">
        <v>108867.53</v>
      </c>
    </row>
    <row r="5054" spans="1:8" hidden="1" x14ac:dyDescent="0.3">
      <c r="A5054" s="6" t="s">
        <v>5827</v>
      </c>
      <c r="B5054" s="6" t="s">
        <v>5828</v>
      </c>
      <c r="D5054" t="str">
        <f t="shared" si="78"/>
        <v>Mid Town - Condo</v>
      </c>
      <c r="E5054">
        <v>40000</v>
      </c>
      <c r="F5054">
        <v>40000</v>
      </c>
      <c r="G5054">
        <v>0</v>
      </c>
      <c r="H5054">
        <v>40000</v>
      </c>
    </row>
    <row r="5055" spans="1:8" hidden="1" x14ac:dyDescent="0.3">
      <c r="A5055" s="6" t="s">
        <v>1254</v>
      </c>
      <c r="B5055" s="6" t="s">
        <v>5829</v>
      </c>
      <c r="D5055" t="str">
        <f t="shared" si="78"/>
        <v>Miscellaneous Projects</v>
      </c>
      <c r="E5055">
        <v>237172.84</v>
      </c>
      <c r="F5055">
        <v>263261.84999999998</v>
      </c>
      <c r="G5055">
        <v>0</v>
      </c>
      <c r="H5055">
        <v>263261.84999999998</v>
      </c>
    </row>
    <row r="5056" spans="1:8" hidden="1" x14ac:dyDescent="0.3">
      <c r="A5056" s="6" t="s">
        <v>1530</v>
      </c>
      <c r="B5056" s="6" t="s">
        <v>5830</v>
      </c>
      <c r="C5056" s="6">
        <v>5</v>
      </c>
      <c r="D5056" t="str">
        <f t="shared" si="78"/>
        <v>West Port Said 220 kV GIS5</v>
      </c>
      <c r="E5056">
        <v>5477475.8799999999</v>
      </c>
      <c r="F5056">
        <v>0</v>
      </c>
      <c r="G5056">
        <v>575134.97</v>
      </c>
      <c r="H5056">
        <v>575134.97</v>
      </c>
    </row>
    <row r="5057" spans="1:8" hidden="1" x14ac:dyDescent="0.3">
      <c r="A5057" s="6" t="s">
        <v>1532</v>
      </c>
      <c r="B5057" s="6" t="s">
        <v>5831</v>
      </c>
      <c r="D5057" t="str">
        <f t="shared" si="78"/>
        <v>New Babil 400/132KV Substation</v>
      </c>
      <c r="E5057">
        <v>9397.92</v>
      </c>
      <c r="F5057">
        <v>9397.92</v>
      </c>
      <c r="G5057">
        <v>0</v>
      </c>
      <c r="H5057">
        <v>9397.92</v>
      </c>
    </row>
    <row r="5058" spans="1:8" hidden="1" x14ac:dyDescent="0.3">
      <c r="A5058" s="6" t="s">
        <v>412</v>
      </c>
      <c r="B5058" s="6" t="s">
        <v>5832</v>
      </c>
      <c r="C5058" s="6">
        <v>3</v>
      </c>
      <c r="D5058" t="str">
        <f t="shared" si="78"/>
        <v>RING ROAD MARYOTIA EXPANSION3</v>
      </c>
      <c r="E5058">
        <v>12200900</v>
      </c>
      <c r="F5058">
        <v>11340731.41</v>
      </c>
      <c r="G5058">
        <v>0</v>
      </c>
      <c r="H5058">
        <v>11340731.41</v>
      </c>
    </row>
    <row r="5059" spans="1:8" hidden="1" x14ac:dyDescent="0.3">
      <c r="A5059" s="6" t="s">
        <v>420</v>
      </c>
      <c r="B5059" s="6" t="s">
        <v>5833</v>
      </c>
      <c r="C5059" s="6">
        <v>22</v>
      </c>
      <c r="D5059" t="str">
        <f t="shared" ref="D5059:D5122" si="79">A5059&amp;C5059</f>
        <v>EDNC Retail &amp; Offices Civil22</v>
      </c>
      <c r="E5059">
        <v>29539476.98</v>
      </c>
      <c r="F5059">
        <v>19964135.699000001</v>
      </c>
      <c r="G5059">
        <v>2567491.44</v>
      </c>
      <c r="H5059">
        <v>22531627.138999999</v>
      </c>
    </row>
    <row r="5060" spans="1:8" hidden="1" x14ac:dyDescent="0.3">
      <c r="A5060" s="6" t="s">
        <v>1562</v>
      </c>
      <c r="B5060" s="6" t="s">
        <v>5834</v>
      </c>
      <c r="C5060" s="6">
        <v>1</v>
      </c>
      <c r="D5060" t="str">
        <f t="shared" si="79"/>
        <v>GOV2 - Infra1</v>
      </c>
      <c r="E5060">
        <v>4159678.82</v>
      </c>
      <c r="F5060">
        <v>8793510.2100000009</v>
      </c>
      <c r="G5060">
        <v>0</v>
      </c>
      <c r="H5060">
        <v>8793510.2100000009</v>
      </c>
    </row>
    <row r="5061" spans="1:8" hidden="1" x14ac:dyDescent="0.3">
      <c r="A5061" s="6" t="s">
        <v>393</v>
      </c>
      <c r="B5061" s="6" t="s">
        <v>5835</v>
      </c>
      <c r="C5061" s="6">
        <v>9</v>
      </c>
      <c r="D5061" t="str">
        <f t="shared" si="79"/>
        <v>EMAAR-Pkg#162/163- Marassi9</v>
      </c>
      <c r="E5061">
        <v>5020188.63</v>
      </c>
      <c r="F5061">
        <v>4602212.1514999997</v>
      </c>
      <c r="G5061">
        <v>1334744.6000000001</v>
      </c>
      <c r="H5061">
        <v>5936956.7515000002</v>
      </c>
    </row>
    <row r="5062" spans="1:8" hidden="1" x14ac:dyDescent="0.3">
      <c r="A5062" s="6" t="s">
        <v>1278</v>
      </c>
      <c r="B5062" s="6" t="s">
        <v>5836</v>
      </c>
      <c r="D5062" t="str">
        <f t="shared" si="79"/>
        <v>LAYAN Substation</v>
      </c>
      <c r="E5062">
        <v>201990.6</v>
      </c>
      <c r="F5062">
        <v>341364.12</v>
      </c>
      <c r="G5062">
        <v>0</v>
      </c>
      <c r="H5062">
        <v>170682.06</v>
      </c>
    </row>
    <row r="5063" spans="1:8" hidden="1" x14ac:dyDescent="0.3">
      <c r="A5063" s="6" t="s">
        <v>1502</v>
      </c>
      <c r="B5063" s="6" t="s">
        <v>4325</v>
      </c>
      <c r="D5063" t="str">
        <f t="shared" si="79"/>
        <v>Koning Food V2 - LP-08-20</v>
      </c>
      <c r="E5063">
        <v>528.59</v>
      </c>
      <c r="F5063">
        <v>602.6</v>
      </c>
      <c r="G5063">
        <v>0</v>
      </c>
      <c r="H5063">
        <v>602.6</v>
      </c>
    </row>
    <row r="5064" spans="1:8" hidden="1" x14ac:dyDescent="0.3">
      <c r="A5064" s="6" t="s">
        <v>651</v>
      </c>
      <c r="B5064" s="6" t="s">
        <v>5837</v>
      </c>
      <c r="C5064" s="6">
        <v>51</v>
      </c>
      <c r="D5064" t="str">
        <f t="shared" si="79"/>
        <v>Akhmem - Qena51</v>
      </c>
      <c r="E5064">
        <v>4985924.6399999997</v>
      </c>
      <c r="F5064">
        <v>3958824.16</v>
      </c>
      <c r="G5064">
        <v>0</v>
      </c>
      <c r="H5064">
        <v>3958824.16</v>
      </c>
    </row>
    <row r="5065" spans="1:8" hidden="1" x14ac:dyDescent="0.3">
      <c r="A5065" s="6" t="s">
        <v>1139</v>
      </c>
      <c r="B5065" s="6" t="s">
        <v>5838</v>
      </c>
      <c r="C5065" s="6">
        <v>9</v>
      </c>
      <c r="D5065" t="str">
        <f t="shared" si="79"/>
        <v>Cairo Capital Cables Tunnel9</v>
      </c>
      <c r="E5065">
        <v>44464806.100000001</v>
      </c>
      <c r="F5065">
        <v>29480166.25</v>
      </c>
      <c r="G5065">
        <v>11116201.529999999</v>
      </c>
      <c r="H5065">
        <v>40596367.780000001</v>
      </c>
    </row>
    <row r="5066" spans="1:8" hidden="1" x14ac:dyDescent="0.3">
      <c r="A5066" s="6" t="s">
        <v>1547</v>
      </c>
      <c r="B5066" s="6" t="s">
        <v>5839</v>
      </c>
      <c r="C5066" s="6">
        <v>6</v>
      </c>
      <c r="D5066" t="str">
        <f t="shared" si="79"/>
        <v>Zone(J) South Valley Toshka6</v>
      </c>
      <c r="E5066">
        <v>40847011.299999997</v>
      </c>
      <c r="F5066">
        <v>31125008.300000001</v>
      </c>
      <c r="G5066">
        <v>5228417.45</v>
      </c>
      <c r="H5066">
        <v>36353425.75</v>
      </c>
    </row>
    <row r="5067" spans="1:8" hidden="1" x14ac:dyDescent="0.3">
      <c r="A5067" s="6" t="s">
        <v>746</v>
      </c>
      <c r="B5067" s="6" t="s">
        <v>5840</v>
      </c>
      <c r="D5067" t="str">
        <f t="shared" si="79"/>
        <v>SHAT Al ARAB 400/132kV SS</v>
      </c>
      <c r="E5067">
        <v>635924.84</v>
      </c>
      <c r="F5067">
        <v>635924.84000000008</v>
      </c>
      <c r="G5067">
        <v>0</v>
      </c>
      <c r="H5067">
        <v>635924.84</v>
      </c>
    </row>
    <row r="5068" spans="1:8" hidden="1" x14ac:dyDescent="0.3">
      <c r="A5068" s="6" t="s">
        <v>1247</v>
      </c>
      <c r="B5068" s="6" t="s">
        <v>5841</v>
      </c>
      <c r="D5068" t="str">
        <f t="shared" si="79"/>
        <v>SHATRA 400/132kV SS</v>
      </c>
      <c r="E5068">
        <v>1067997.8400000001</v>
      </c>
      <c r="F5068">
        <v>1067997.8400000001</v>
      </c>
      <c r="G5068">
        <v>0</v>
      </c>
      <c r="H5068">
        <v>1067997.8400000001</v>
      </c>
    </row>
    <row r="5069" spans="1:8" hidden="1" x14ac:dyDescent="0.3">
      <c r="A5069" s="6" t="s">
        <v>516</v>
      </c>
      <c r="B5069" s="6" t="s">
        <v>5842</v>
      </c>
      <c r="C5069" s="6">
        <v>8</v>
      </c>
      <c r="D5069" t="str">
        <f t="shared" si="79"/>
        <v>Ismailiya East Substation8</v>
      </c>
      <c r="E5069">
        <v>467875</v>
      </c>
      <c r="F5069">
        <v>416408.75</v>
      </c>
      <c r="G5069">
        <v>0</v>
      </c>
      <c r="H5069">
        <v>416408.75</v>
      </c>
    </row>
    <row r="5070" spans="1:8" hidden="1" x14ac:dyDescent="0.3">
      <c r="A5070" s="6" t="s">
        <v>651</v>
      </c>
      <c r="B5070" s="6" t="s">
        <v>5843</v>
      </c>
      <c r="C5070" s="6">
        <v>50</v>
      </c>
      <c r="D5070" t="str">
        <f t="shared" si="79"/>
        <v>Akhmem - Qena50</v>
      </c>
      <c r="E5070">
        <v>1793358.01</v>
      </c>
      <c r="F5070">
        <v>1506420.9</v>
      </c>
      <c r="G5070">
        <v>0</v>
      </c>
      <c r="H5070">
        <v>1506420.8999999997</v>
      </c>
    </row>
    <row r="5071" spans="1:8" hidden="1" x14ac:dyDescent="0.3">
      <c r="A5071" s="6" t="s">
        <v>746</v>
      </c>
      <c r="B5071" s="6" t="s">
        <v>5844</v>
      </c>
      <c r="D5071" t="str">
        <f t="shared" si="79"/>
        <v>SHAT Al ARAB 400/132kV SS</v>
      </c>
      <c r="E5071">
        <v>1432167.03</v>
      </c>
      <c r="F5071">
        <v>1432167.03</v>
      </c>
      <c r="G5071">
        <v>0</v>
      </c>
      <c r="H5071">
        <v>1432167.03</v>
      </c>
    </row>
    <row r="5072" spans="1:8" hidden="1" x14ac:dyDescent="0.3">
      <c r="A5072" s="6" t="s">
        <v>331</v>
      </c>
      <c r="B5072" s="6" t="s">
        <v>5845</v>
      </c>
      <c r="C5072" s="6">
        <v>14</v>
      </c>
      <c r="D5072" t="str">
        <f t="shared" si="79"/>
        <v>DoubleTree Mangroovy ElGouna14</v>
      </c>
      <c r="E5072">
        <v>4271693.53</v>
      </c>
      <c r="F5072">
        <v>3058799.81</v>
      </c>
      <c r="G5072">
        <v>1027682.3</v>
      </c>
      <c r="H5072">
        <v>4086482.11</v>
      </c>
    </row>
    <row r="5073" spans="1:8" hidden="1" x14ac:dyDescent="0.3">
      <c r="A5073" s="6" t="s">
        <v>393</v>
      </c>
      <c r="B5073" s="6" t="s">
        <v>5846</v>
      </c>
      <c r="C5073" s="6">
        <v>25</v>
      </c>
      <c r="D5073" t="str">
        <f t="shared" si="79"/>
        <v>EMAAR-Pkg#162/163- Marassi25</v>
      </c>
      <c r="E5073">
        <v>3618126.7000000007</v>
      </c>
      <c r="F5073">
        <v>4308209.7300000004</v>
      </c>
      <c r="G5073">
        <v>80309.95</v>
      </c>
      <c r="H5073">
        <v>4388519.68</v>
      </c>
    </row>
    <row r="5074" spans="1:8" hidden="1" x14ac:dyDescent="0.3">
      <c r="A5074" s="6" t="s">
        <v>393</v>
      </c>
      <c r="B5074" s="6" t="s">
        <v>5847</v>
      </c>
      <c r="C5074" s="6">
        <v>19</v>
      </c>
      <c r="D5074" t="str">
        <f t="shared" si="79"/>
        <v>EMAAR-Pkg#162/163- Marassi19</v>
      </c>
      <c r="E5074">
        <v>1E-4</v>
      </c>
      <c r="F5074">
        <v>6528975.8500999995</v>
      </c>
      <c r="G5074">
        <v>771115.07</v>
      </c>
      <c r="H5074">
        <v>7300090.9200999998</v>
      </c>
    </row>
    <row r="5075" spans="1:8" hidden="1" x14ac:dyDescent="0.3">
      <c r="A5075" s="6" t="s">
        <v>393</v>
      </c>
      <c r="B5075" s="6" t="s">
        <v>5848</v>
      </c>
      <c r="C5075" s="6">
        <v>9</v>
      </c>
      <c r="D5075" t="str">
        <f t="shared" si="79"/>
        <v>EMAAR-Pkg#162/163- Marassi9</v>
      </c>
      <c r="E5075">
        <v>1E-3</v>
      </c>
      <c r="F5075">
        <v>3307337.8709999998</v>
      </c>
      <c r="G5075">
        <v>177567.83</v>
      </c>
      <c r="H5075">
        <v>3484905.7009999999</v>
      </c>
    </row>
    <row r="5076" spans="1:8" hidden="1" x14ac:dyDescent="0.3">
      <c r="A5076" s="6" t="s">
        <v>795</v>
      </c>
      <c r="B5076" s="6" t="s">
        <v>5849</v>
      </c>
      <c r="C5076" s="6">
        <v>11</v>
      </c>
      <c r="D5076" t="str">
        <f t="shared" si="79"/>
        <v>NUCA R05 - Z0211</v>
      </c>
      <c r="E5076">
        <v>19871625.75</v>
      </c>
      <c r="F5076">
        <v>15747861.85</v>
      </c>
      <c r="G5076">
        <v>1987162.6</v>
      </c>
      <c r="H5076">
        <v>17735024.449999999</v>
      </c>
    </row>
    <row r="5077" spans="1:8" hidden="1" x14ac:dyDescent="0.3">
      <c r="A5077" s="6" t="s">
        <v>950</v>
      </c>
      <c r="B5077" s="6" t="s">
        <v>5850</v>
      </c>
      <c r="C5077" s="6">
        <v>19</v>
      </c>
      <c r="D5077" t="str">
        <f t="shared" si="79"/>
        <v>Mauritania Lot 119</v>
      </c>
      <c r="E5077">
        <v>232841.21</v>
      </c>
      <c r="F5077">
        <v>58214.53</v>
      </c>
      <c r="G5077">
        <v>0</v>
      </c>
      <c r="H5077">
        <v>58214.53</v>
      </c>
    </row>
    <row r="5078" spans="1:8" hidden="1" x14ac:dyDescent="0.3">
      <c r="A5078" s="6" t="s">
        <v>948</v>
      </c>
      <c r="B5078" s="6" t="s">
        <v>5851</v>
      </c>
      <c r="C5078" s="6">
        <v>17</v>
      </c>
      <c r="D5078" t="str">
        <f t="shared" si="79"/>
        <v>Mauritania-Lot 217</v>
      </c>
      <c r="E5078">
        <v>644058.64</v>
      </c>
      <c r="F5078">
        <v>212578.18</v>
      </c>
      <c r="G5078">
        <v>0</v>
      </c>
      <c r="H5078">
        <v>212578.18</v>
      </c>
    </row>
    <row r="5079" spans="1:8" hidden="1" x14ac:dyDescent="0.3">
      <c r="A5079" s="6" t="s">
        <v>948</v>
      </c>
      <c r="B5079" s="6" t="s">
        <v>5852</v>
      </c>
      <c r="C5079" s="6">
        <v>14</v>
      </c>
      <c r="D5079" t="str">
        <f t="shared" si="79"/>
        <v>Mauritania-Lot 214</v>
      </c>
      <c r="E5079">
        <v>627289.80000000005</v>
      </c>
      <c r="F5079">
        <v>595869.05999999994</v>
      </c>
      <c r="G5079">
        <v>0</v>
      </c>
      <c r="H5079">
        <v>595869.06000000006</v>
      </c>
    </row>
    <row r="5080" spans="1:8" hidden="1" x14ac:dyDescent="0.3">
      <c r="A5080" s="6" t="s">
        <v>948</v>
      </c>
      <c r="B5080" s="6" t="s">
        <v>5853</v>
      </c>
      <c r="C5080" s="6">
        <v>11</v>
      </c>
      <c r="D5080" t="str">
        <f t="shared" si="79"/>
        <v>Mauritania-Lot 211</v>
      </c>
      <c r="E5080">
        <v>1364266.56</v>
      </c>
      <c r="F5080">
        <v>1296053.23</v>
      </c>
      <c r="G5080">
        <v>0</v>
      </c>
      <c r="H5080">
        <v>1296053.23</v>
      </c>
    </row>
    <row r="5081" spans="1:8" hidden="1" x14ac:dyDescent="0.3">
      <c r="A5081" s="6" t="s">
        <v>71</v>
      </c>
      <c r="B5081" s="6" t="s">
        <v>5854</v>
      </c>
      <c r="C5081" s="6">
        <v>10</v>
      </c>
      <c r="D5081" t="str">
        <f t="shared" si="79"/>
        <v>EGAT Pelletizing Plant10</v>
      </c>
      <c r="E5081">
        <v>17027897.289999999</v>
      </c>
      <c r="F5081">
        <v>16034098.6</v>
      </c>
      <c r="G5081">
        <v>1674914.5845000001</v>
      </c>
      <c r="H5081">
        <v>17709013.184500001</v>
      </c>
    </row>
    <row r="5082" spans="1:8" hidden="1" x14ac:dyDescent="0.3">
      <c r="A5082" s="6" t="s">
        <v>389</v>
      </c>
      <c r="B5082" s="6" t="s">
        <v>5855</v>
      </c>
      <c r="C5082" s="6">
        <v>20</v>
      </c>
      <c r="D5082" t="str">
        <f t="shared" si="79"/>
        <v>EMAAR-PKG# 101-UPTOWN20</v>
      </c>
      <c r="E5082">
        <v>1322361.6499999999</v>
      </c>
      <c r="F5082">
        <v>648976.90250000008</v>
      </c>
      <c r="G5082">
        <v>316404.15999999997</v>
      </c>
      <c r="H5082">
        <v>965381.0625</v>
      </c>
    </row>
    <row r="5083" spans="1:8" hidden="1" x14ac:dyDescent="0.3">
      <c r="A5083" s="6" t="s">
        <v>5825</v>
      </c>
      <c r="B5083" s="6" t="s">
        <v>5856</v>
      </c>
      <c r="D5083" t="str">
        <f t="shared" si="79"/>
        <v>VM Horizon Cloud LP-07-20</v>
      </c>
      <c r="E5083">
        <v>14150</v>
      </c>
      <c r="F5083">
        <v>16131</v>
      </c>
      <c r="G5083">
        <v>0</v>
      </c>
      <c r="H5083">
        <v>16131</v>
      </c>
    </row>
    <row r="5084" spans="1:8" hidden="1" x14ac:dyDescent="0.3">
      <c r="A5084" s="6" t="s">
        <v>1254</v>
      </c>
      <c r="B5084" s="6" t="s">
        <v>5857</v>
      </c>
      <c r="D5084" t="str">
        <f t="shared" si="79"/>
        <v>Miscellaneous Projects</v>
      </c>
      <c r="E5084">
        <v>114299.76</v>
      </c>
      <c r="F5084">
        <v>130301.7264</v>
      </c>
      <c r="G5084">
        <v>0</v>
      </c>
      <c r="H5084">
        <v>130301.7264</v>
      </c>
    </row>
    <row r="5085" spans="1:8" hidden="1" x14ac:dyDescent="0.3">
      <c r="A5085" s="6" t="s">
        <v>1657</v>
      </c>
      <c r="B5085" s="6" t="s">
        <v>5858</v>
      </c>
      <c r="C5085" s="6">
        <v>1</v>
      </c>
      <c r="D5085" t="str">
        <f t="shared" si="79"/>
        <v>Capital One1</v>
      </c>
      <c r="E5085">
        <v>526448.5</v>
      </c>
      <c r="F5085">
        <v>521184.02500000002</v>
      </c>
      <c r="G5085">
        <v>0</v>
      </c>
      <c r="H5085">
        <v>521184.02500000002</v>
      </c>
    </row>
    <row r="5086" spans="1:8" hidden="1" x14ac:dyDescent="0.3">
      <c r="A5086" s="6" t="s">
        <v>795</v>
      </c>
      <c r="B5086" s="6" t="s">
        <v>5859</v>
      </c>
      <c r="C5086" s="6">
        <v>12</v>
      </c>
      <c r="D5086" t="str">
        <f t="shared" si="79"/>
        <v>NUCA R05 - Z0212</v>
      </c>
      <c r="E5086">
        <v>18550221</v>
      </c>
      <c r="F5086">
        <v>14700646.050000001</v>
      </c>
      <c r="G5086">
        <v>1855022.1</v>
      </c>
      <c r="H5086">
        <v>16555668.15</v>
      </c>
    </row>
    <row r="5087" spans="1:8" hidden="1" x14ac:dyDescent="0.3">
      <c r="A5087" s="6" t="s">
        <v>1623</v>
      </c>
      <c r="B5087" s="6" t="s">
        <v>5860</v>
      </c>
      <c r="C5087" s="6">
        <v>4</v>
      </c>
      <c r="D5087" t="str">
        <f t="shared" si="79"/>
        <v>Diplomatic District - Infra4</v>
      </c>
      <c r="E5087">
        <v>2419418.571</v>
      </c>
      <c r="F5087">
        <v>10569264.029999999</v>
      </c>
      <c r="G5087">
        <v>1258854.31</v>
      </c>
      <c r="H5087">
        <v>11828118.34</v>
      </c>
    </row>
    <row r="5088" spans="1:8" hidden="1" x14ac:dyDescent="0.3">
      <c r="A5088" s="6" t="s">
        <v>1626</v>
      </c>
      <c r="B5088" s="6" t="s">
        <v>5861</v>
      </c>
      <c r="C5088" s="6">
        <v>4</v>
      </c>
      <c r="D5088" t="str">
        <f t="shared" si="79"/>
        <v>Air Force Project4</v>
      </c>
      <c r="E5088">
        <v>11951632.640000001</v>
      </c>
      <c r="F5088">
        <v>8556972</v>
      </c>
      <c r="G5088">
        <v>2987908.16</v>
      </c>
      <c r="H5088">
        <v>11544880.16</v>
      </c>
    </row>
    <row r="5089" spans="1:8" hidden="1" x14ac:dyDescent="0.3">
      <c r="A5089" s="6" t="s">
        <v>1630</v>
      </c>
      <c r="B5089" s="6" t="s">
        <v>5862</v>
      </c>
      <c r="C5089" s="6">
        <v>9</v>
      </c>
      <c r="D5089" t="str">
        <f t="shared" si="79"/>
        <v>Faculty of Medicine9</v>
      </c>
      <c r="E5089">
        <v>18326568.57</v>
      </c>
      <c r="F5089">
        <v>15506621.908500001</v>
      </c>
      <c r="G5089">
        <v>916328.43</v>
      </c>
      <c r="H5089">
        <v>16422950.338500001</v>
      </c>
    </row>
    <row r="5090" spans="1:8" hidden="1" x14ac:dyDescent="0.3">
      <c r="A5090" s="6" t="s">
        <v>795</v>
      </c>
      <c r="B5090" s="6" t="s">
        <v>5863</v>
      </c>
      <c r="C5090" s="6">
        <v>22</v>
      </c>
      <c r="D5090" t="str">
        <f t="shared" si="79"/>
        <v>NUCA R05 - Z0222</v>
      </c>
      <c r="E5090">
        <v>29282126.25</v>
      </c>
      <c r="F5090">
        <v>24705356.849999998</v>
      </c>
      <c r="G5090">
        <v>3101185.15</v>
      </c>
      <c r="H5090">
        <v>27806542</v>
      </c>
    </row>
    <row r="5091" spans="1:8" hidden="1" x14ac:dyDescent="0.3">
      <c r="A5091" s="6" t="s">
        <v>341</v>
      </c>
      <c r="B5091" s="6" t="s">
        <v>5864</v>
      </c>
      <c r="C5091" s="6">
        <v>3</v>
      </c>
      <c r="D5091" t="str">
        <f t="shared" si="79"/>
        <v>Kafr Shokr Bridge3</v>
      </c>
      <c r="E5091">
        <v>9630317.8599999994</v>
      </c>
      <c r="F5091">
        <v>8372664.9360000007</v>
      </c>
      <c r="G5091">
        <v>0</v>
      </c>
      <c r="H5091">
        <v>8372664.9359999998</v>
      </c>
    </row>
    <row r="5092" spans="1:8" hidden="1" x14ac:dyDescent="0.3">
      <c r="A5092" s="6" t="s">
        <v>1547</v>
      </c>
      <c r="B5092" s="6" t="s">
        <v>5865</v>
      </c>
      <c r="C5092" s="6">
        <v>4</v>
      </c>
      <c r="D5092" t="str">
        <f t="shared" si="79"/>
        <v>Zone(J) South Valley Toshka4</v>
      </c>
      <c r="E5092">
        <v>39115686</v>
      </c>
      <c r="F5092">
        <v>29805752.899999999</v>
      </c>
      <c r="G5092">
        <v>5006807.8499999996</v>
      </c>
      <c r="H5092">
        <v>34812560.75</v>
      </c>
    </row>
    <row r="5093" spans="1:8" hidden="1" x14ac:dyDescent="0.3">
      <c r="A5093" s="6" t="s">
        <v>1278</v>
      </c>
      <c r="B5093" s="6" t="s">
        <v>5866</v>
      </c>
      <c r="D5093" t="str">
        <f t="shared" si="79"/>
        <v>LAYAN Substation</v>
      </c>
      <c r="E5093">
        <v>172869.56</v>
      </c>
      <c r="F5093">
        <v>286963.48</v>
      </c>
      <c r="G5093">
        <v>0</v>
      </c>
      <c r="H5093">
        <v>143481.74</v>
      </c>
    </row>
    <row r="5094" spans="1:8" hidden="1" x14ac:dyDescent="0.3">
      <c r="A5094" s="6" t="s">
        <v>5867</v>
      </c>
      <c r="B5094" s="6" t="s">
        <v>5868</v>
      </c>
      <c r="C5094" s="6">
        <v>1</v>
      </c>
      <c r="D5094" t="str">
        <f t="shared" si="79"/>
        <v>MIDELEC 66 KV OHTL1</v>
      </c>
      <c r="E5094">
        <v>1787986.2</v>
      </c>
      <c r="F5094">
        <v>1501908.41</v>
      </c>
      <c r="G5094">
        <v>268197.93</v>
      </c>
      <c r="H5094">
        <v>1770106.34</v>
      </c>
    </row>
    <row r="5095" spans="1:8" hidden="1" x14ac:dyDescent="0.3">
      <c r="A5095" s="6" t="s">
        <v>3460</v>
      </c>
      <c r="B5095" s="6" t="s">
        <v>5869</v>
      </c>
      <c r="C5095" s="6">
        <v>3</v>
      </c>
      <c r="D5095" t="str">
        <f t="shared" si="79"/>
        <v>October Dry Port Railway3</v>
      </c>
      <c r="E5095">
        <v>13511957.5</v>
      </c>
      <c r="F5095">
        <v>0</v>
      </c>
      <c r="G5095">
        <v>0</v>
      </c>
      <c r="H5095">
        <v>14187555.375</v>
      </c>
    </row>
    <row r="5096" spans="1:8" hidden="1" x14ac:dyDescent="0.3">
      <c r="A5096" s="6" t="s">
        <v>1646</v>
      </c>
      <c r="B5096" s="6" t="s">
        <v>5870</v>
      </c>
      <c r="C5096" s="6">
        <v>11</v>
      </c>
      <c r="D5096" t="str">
        <f t="shared" si="79"/>
        <v>Hosh Essa 220 KV OHTL11</v>
      </c>
      <c r="E5096">
        <v>2240000</v>
      </c>
      <c r="F5096">
        <v>0</v>
      </c>
      <c r="G5096">
        <v>235200</v>
      </c>
      <c r="H5096">
        <v>235200</v>
      </c>
    </row>
    <row r="5097" spans="1:8" hidden="1" x14ac:dyDescent="0.3">
      <c r="A5097" s="6" t="s">
        <v>1202</v>
      </c>
      <c r="B5097" s="6" t="s">
        <v>5871</v>
      </c>
      <c r="C5097" s="6">
        <v>1</v>
      </c>
      <c r="D5097" t="str">
        <f t="shared" si="79"/>
        <v>Toshka GIS 500 kV1</v>
      </c>
      <c r="E5097">
        <v>8268188.5700000003</v>
      </c>
      <c r="F5097">
        <v>5460447.7200000007</v>
      </c>
      <c r="G5097">
        <v>2170399.5</v>
      </c>
      <c r="H5097">
        <v>7630847.2199999997</v>
      </c>
    </row>
    <row r="5098" spans="1:8" hidden="1" x14ac:dyDescent="0.3">
      <c r="A5098" s="6" t="s">
        <v>1254</v>
      </c>
      <c r="B5098" s="6" t="s">
        <v>5872</v>
      </c>
      <c r="D5098" t="str">
        <f t="shared" si="79"/>
        <v>Miscellaneous Projects</v>
      </c>
      <c r="E5098">
        <v>10500</v>
      </c>
      <c r="F5098">
        <v>11655</v>
      </c>
      <c r="G5098">
        <v>0</v>
      </c>
      <c r="H5098">
        <v>11655</v>
      </c>
    </row>
    <row r="5099" spans="1:8" hidden="1" x14ac:dyDescent="0.3">
      <c r="A5099" s="6" t="s">
        <v>311</v>
      </c>
      <c r="B5099" s="6" t="s">
        <v>5873</v>
      </c>
      <c r="C5099" s="6">
        <v>28</v>
      </c>
      <c r="D5099" t="str">
        <f t="shared" si="79"/>
        <v>DPW Onshore Port &amp; Terminal28</v>
      </c>
      <c r="E5099">
        <v>27099548.460000001</v>
      </c>
      <c r="F5099">
        <v>19977105.850000001</v>
      </c>
      <c r="G5099">
        <v>4064932.27</v>
      </c>
      <c r="H5099">
        <v>24042038.120000001</v>
      </c>
    </row>
    <row r="5100" spans="1:8" hidden="1" x14ac:dyDescent="0.3">
      <c r="A5100" s="6" t="s">
        <v>425</v>
      </c>
      <c r="B5100" s="6" t="s">
        <v>5874</v>
      </c>
      <c r="C5100" s="6">
        <v>4</v>
      </c>
      <c r="D5100" t="str">
        <f t="shared" si="79"/>
        <v>Olympic Multi – Sports Hall4</v>
      </c>
      <c r="E5100">
        <v>56613357.080000006</v>
      </c>
      <c r="F5100">
        <v>10576930</v>
      </c>
      <c r="G5100">
        <v>36483374.25</v>
      </c>
      <c r="H5100">
        <v>47964451.75</v>
      </c>
    </row>
    <row r="5101" spans="1:8" hidden="1" x14ac:dyDescent="0.3">
      <c r="A5101" s="6" t="s">
        <v>1598</v>
      </c>
      <c r="B5101" s="6" t="s">
        <v>5875</v>
      </c>
      <c r="D5101" t="str">
        <f t="shared" si="79"/>
        <v>Shenzo Aby Bridge - Haggana</v>
      </c>
      <c r="E5101">
        <v>162900</v>
      </c>
      <c r="F5101">
        <v>121982.25</v>
      </c>
      <c r="G5101">
        <v>0</v>
      </c>
      <c r="H5101">
        <v>121982.25</v>
      </c>
    </row>
    <row r="5102" spans="1:8" hidden="1" x14ac:dyDescent="0.3">
      <c r="A5102" s="6" t="s">
        <v>1278</v>
      </c>
      <c r="B5102" s="6" t="s">
        <v>5876</v>
      </c>
      <c r="D5102" t="str">
        <f t="shared" si="79"/>
        <v>LAYAN Substation</v>
      </c>
      <c r="E5102">
        <v>138800.00000000009</v>
      </c>
      <c r="F5102">
        <v>437220</v>
      </c>
      <c r="G5102">
        <v>0</v>
      </c>
      <c r="H5102">
        <v>145740</v>
      </c>
    </row>
    <row r="5103" spans="1:8" hidden="1" x14ac:dyDescent="0.3">
      <c r="A5103" s="6" t="s">
        <v>1534</v>
      </c>
      <c r="B5103" s="6" t="s">
        <v>5877</v>
      </c>
      <c r="D5103" t="str">
        <f t="shared" si="79"/>
        <v>National Batteries  LP-05-20</v>
      </c>
      <c r="E5103">
        <v>1157895</v>
      </c>
      <c r="F5103">
        <v>683539.125</v>
      </c>
      <c r="G5103">
        <v>330000.245</v>
      </c>
      <c r="H5103">
        <v>1013539.37</v>
      </c>
    </row>
    <row r="5104" spans="1:8" hidden="1" x14ac:dyDescent="0.3">
      <c r="A5104" s="6" t="s">
        <v>1654</v>
      </c>
      <c r="B5104" s="6" t="s">
        <v>5878</v>
      </c>
      <c r="C5104" s="6">
        <v>7</v>
      </c>
      <c r="D5104" t="str">
        <f t="shared" si="79"/>
        <v>seashell Playa7</v>
      </c>
      <c r="E5104">
        <v>393993.05</v>
      </c>
      <c r="F5104">
        <v>273306.55</v>
      </c>
      <c r="G5104">
        <v>63038.89</v>
      </c>
      <c r="H5104">
        <v>336345.44</v>
      </c>
    </row>
    <row r="5105" spans="1:8" hidden="1" x14ac:dyDescent="0.3">
      <c r="A5105" s="6" t="s">
        <v>1663</v>
      </c>
      <c r="B5105" s="6" t="s">
        <v>5879</v>
      </c>
      <c r="C5105" s="6">
        <v>4</v>
      </c>
      <c r="D5105" t="str">
        <f t="shared" si="79"/>
        <v>10Th of Ramadan LRT4</v>
      </c>
      <c r="E5105">
        <v>7953536.7800000003</v>
      </c>
      <c r="F5105">
        <v>539392.5</v>
      </c>
      <c r="G5105">
        <v>795353.68</v>
      </c>
      <c r="H5105">
        <v>1334746.18</v>
      </c>
    </row>
    <row r="5106" spans="1:8" hidden="1" x14ac:dyDescent="0.3">
      <c r="A5106" s="6" t="s">
        <v>1766</v>
      </c>
      <c r="B5106" s="6" t="s">
        <v>5880</v>
      </c>
      <c r="D5106" t="str">
        <f t="shared" si="79"/>
        <v>Governmental Campus-N2</v>
      </c>
      <c r="E5106">
        <v>2564261.48</v>
      </c>
      <c r="F5106">
        <v>2564261.48</v>
      </c>
      <c r="G5106">
        <v>0</v>
      </c>
      <c r="H5106">
        <v>2564261.48</v>
      </c>
    </row>
    <row r="5107" spans="1:8" hidden="1" x14ac:dyDescent="0.3">
      <c r="A5107" s="6" t="s">
        <v>519</v>
      </c>
      <c r="B5107" s="6" t="s">
        <v>5881</v>
      </c>
      <c r="C5107" s="6">
        <v>24</v>
      </c>
      <c r="D5107" t="str">
        <f t="shared" si="79"/>
        <v>Tamey El-amdeed Substation24</v>
      </c>
      <c r="E5107">
        <v>112131.3</v>
      </c>
      <c r="F5107">
        <v>160139</v>
      </c>
      <c r="G5107">
        <v>0</v>
      </c>
      <c r="H5107">
        <v>160139</v>
      </c>
    </row>
    <row r="5108" spans="1:8" hidden="1" x14ac:dyDescent="0.3">
      <c r="A5108" s="6" t="s">
        <v>743</v>
      </c>
      <c r="B5108" s="6" t="s">
        <v>5882</v>
      </c>
      <c r="D5108" t="str">
        <f t="shared" si="79"/>
        <v>MOTHANA 400/132kV SS</v>
      </c>
      <c r="E5108">
        <v>43876.07</v>
      </c>
      <c r="F5108">
        <v>43876.07</v>
      </c>
      <c r="G5108">
        <v>0</v>
      </c>
      <c r="H5108">
        <v>43876.07</v>
      </c>
    </row>
    <row r="5109" spans="1:8" hidden="1" x14ac:dyDescent="0.3">
      <c r="A5109" s="6" t="s">
        <v>1254</v>
      </c>
      <c r="B5109" s="6" t="s">
        <v>5883</v>
      </c>
      <c r="D5109" t="str">
        <f t="shared" si="79"/>
        <v>Miscellaneous Projects</v>
      </c>
      <c r="E5109">
        <v>36431.910000000003</v>
      </c>
      <c r="F5109">
        <v>41532.377399999998</v>
      </c>
      <c r="G5109">
        <v>0</v>
      </c>
      <c r="H5109">
        <v>41532.377399999998</v>
      </c>
    </row>
    <row r="5110" spans="1:8" hidden="1" x14ac:dyDescent="0.3">
      <c r="A5110" s="6" t="s">
        <v>581</v>
      </c>
      <c r="B5110" s="6" t="s">
        <v>5884</v>
      </c>
      <c r="C5110" s="6">
        <v>13</v>
      </c>
      <c r="D5110" t="str">
        <f t="shared" si="79"/>
        <v>New Heliopolis13</v>
      </c>
      <c r="E5110">
        <v>8453388</v>
      </c>
      <c r="F5110">
        <v>6563573.0499999998</v>
      </c>
      <c r="G5110">
        <v>830122.7</v>
      </c>
      <c r="H5110">
        <v>7393695.75</v>
      </c>
    </row>
    <row r="5111" spans="1:8" hidden="1" x14ac:dyDescent="0.3">
      <c r="A5111" s="6" t="s">
        <v>1714</v>
      </c>
      <c r="B5111" s="6" t="s">
        <v>5885</v>
      </c>
      <c r="C5111" s="6">
        <v>3</v>
      </c>
      <c r="D5111" t="str">
        <f t="shared" si="79"/>
        <v>ElMoneeb 23</v>
      </c>
      <c r="E5111">
        <v>727800</v>
      </c>
      <c r="F5111">
        <v>248132.74</v>
      </c>
      <c r="G5111">
        <v>0</v>
      </c>
      <c r="H5111">
        <v>677282.63</v>
      </c>
    </row>
    <row r="5112" spans="1:8" hidden="1" x14ac:dyDescent="0.3">
      <c r="A5112" s="6" t="s">
        <v>3415</v>
      </c>
      <c r="B5112" s="6" t="s">
        <v>5886</v>
      </c>
      <c r="D5112" t="str">
        <f t="shared" si="79"/>
        <v>Marassi Inner Marina - PKG178</v>
      </c>
      <c r="E5112">
        <v>61650</v>
      </c>
      <c r="F5112">
        <v>54868.5</v>
      </c>
      <c r="G5112">
        <v>0</v>
      </c>
      <c r="H5112">
        <v>54868.5</v>
      </c>
    </row>
    <row r="5113" spans="1:8" hidden="1" x14ac:dyDescent="0.3">
      <c r="A5113" s="6" t="s">
        <v>1585</v>
      </c>
      <c r="B5113" s="6" t="s">
        <v>5887</v>
      </c>
      <c r="C5113" s="6">
        <v>3</v>
      </c>
      <c r="D5113" t="str">
        <f t="shared" si="79"/>
        <v>Bridge Axis Firdaws3</v>
      </c>
      <c r="E5113">
        <v>1601988.8</v>
      </c>
      <c r="F5113">
        <v>1505869.47</v>
      </c>
      <c r="G5113">
        <v>0</v>
      </c>
      <c r="H5113">
        <v>1505869.47</v>
      </c>
    </row>
    <row r="5114" spans="1:8" hidden="1" x14ac:dyDescent="0.3">
      <c r="A5114" s="6" t="s">
        <v>847</v>
      </c>
      <c r="B5114" s="6" t="s">
        <v>5888</v>
      </c>
      <c r="D5114" t="str">
        <f t="shared" si="79"/>
        <v>AWEER POWER STATION 'H' Phase</v>
      </c>
      <c r="E5114">
        <v>455396.7</v>
      </c>
      <c r="F5114">
        <v>399737.10070000001</v>
      </c>
      <c r="G5114">
        <v>50599.63</v>
      </c>
      <c r="H5114">
        <v>450336.73070000001</v>
      </c>
    </row>
    <row r="5115" spans="1:8" hidden="1" x14ac:dyDescent="0.3">
      <c r="A5115" s="6" t="s">
        <v>646</v>
      </c>
      <c r="B5115" s="6" t="s">
        <v>5889</v>
      </c>
      <c r="D5115" t="str">
        <f t="shared" si="79"/>
        <v>Akhmem Assiut</v>
      </c>
      <c r="E5115">
        <v>10000000</v>
      </c>
      <c r="F5115">
        <v>10000000</v>
      </c>
      <c r="G5115">
        <v>0</v>
      </c>
      <c r="H5115">
        <v>10000000</v>
      </c>
    </row>
    <row r="5116" spans="1:8" hidden="1" x14ac:dyDescent="0.3">
      <c r="A5116" s="6" t="s">
        <v>982</v>
      </c>
      <c r="B5116" s="6" t="s">
        <v>5890</v>
      </c>
      <c r="D5116" t="str">
        <f t="shared" si="79"/>
        <v>Canal Sugar S/s</v>
      </c>
      <c r="E5116">
        <v>123689.55</v>
      </c>
      <c r="F5116">
        <v>123689.55</v>
      </c>
      <c r="G5116">
        <v>0</v>
      </c>
      <c r="H5116">
        <v>123689.55</v>
      </c>
    </row>
    <row r="5117" spans="1:8" hidden="1" x14ac:dyDescent="0.3">
      <c r="A5117" s="6" t="s">
        <v>337</v>
      </c>
      <c r="B5117" s="6" t="s">
        <v>5891</v>
      </c>
      <c r="D5117" t="str">
        <f t="shared" si="79"/>
        <v>HyperOne Zayed Extension</v>
      </c>
      <c r="E5117">
        <v>16067538.5</v>
      </c>
      <c r="F5117">
        <v>2754557</v>
      </c>
      <c r="G5117">
        <v>6313451.9500000002</v>
      </c>
      <c r="H5117">
        <v>9068008.9499999993</v>
      </c>
    </row>
    <row r="5118" spans="1:8" hidden="1" x14ac:dyDescent="0.3">
      <c r="A5118" s="6" t="s">
        <v>1547</v>
      </c>
      <c r="B5118" s="6" t="s">
        <v>5892</v>
      </c>
      <c r="C5118" s="6">
        <v>1</v>
      </c>
      <c r="D5118" t="str">
        <f t="shared" si="79"/>
        <v>Zone(J) South Valley Toshka1</v>
      </c>
      <c r="E5118">
        <v>47619261.450000003</v>
      </c>
      <c r="F5118">
        <v>33899453.299999997</v>
      </c>
      <c r="G5118">
        <v>6095265.5</v>
      </c>
      <c r="H5118">
        <v>39994718.799999997</v>
      </c>
    </row>
    <row r="5119" spans="1:8" hidden="1" x14ac:dyDescent="0.3">
      <c r="A5119" s="6" t="s">
        <v>1350</v>
      </c>
      <c r="B5119" s="6" t="s">
        <v>5893</v>
      </c>
      <c r="D5119" t="str">
        <f t="shared" si="79"/>
        <v>Racecores 3092-16 132KV C</v>
      </c>
      <c r="E5119">
        <v>2016458.7000000018</v>
      </c>
      <c r="F5119">
        <v>1673660.7200000002</v>
      </c>
      <c r="G5119">
        <v>0</v>
      </c>
      <c r="H5119">
        <v>1673660.72</v>
      </c>
    </row>
    <row r="5120" spans="1:8" hidden="1" x14ac:dyDescent="0.3">
      <c r="A5120" s="6" t="s">
        <v>361</v>
      </c>
      <c r="B5120" s="6" t="s">
        <v>5894</v>
      </c>
      <c r="C5120" s="6">
        <v>25</v>
      </c>
      <c r="D5120" t="str">
        <f t="shared" si="79"/>
        <v>EMAAR- Pkg 140-ITP-Mivida25</v>
      </c>
      <c r="E5120">
        <v>5220299.96</v>
      </c>
      <c r="F5120">
        <v>9290247.7980000004</v>
      </c>
      <c r="G5120">
        <v>261808.31</v>
      </c>
      <c r="H5120">
        <v>9552056.1079999991</v>
      </c>
    </row>
    <row r="5121" spans="1:8" hidden="1" x14ac:dyDescent="0.3">
      <c r="A5121" s="6" t="s">
        <v>425</v>
      </c>
      <c r="B5121" s="6" t="s">
        <v>5895</v>
      </c>
      <c r="C5121" s="6">
        <v>5</v>
      </c>
      <c r="D5121" t="str">
        <f t="shared" si="79"/>
        <v>Olympic Multi – Sports Hall5</v>
      </c>
      <c r="E5121">
        <v>89184449.379999995</v>
      </c>
      <c r="F5121">
        <v>17108044.989999998</v>
      </c>
      <c r="G5121">
        <v>57918857.349999994</v>
      </c>
      <c r="H5121">
        <v>75550834.840000004</v>
      </c>
    </row>
    <row r="5122" spans="1:8" hidden="1" x14ac:dyDescent="0.3">
      <c r="A5122" s="6" t="s">
        <v>1547</v>
      </c>
      <c r="B5122" s="6" t="s">
        <v>5896</v>
      </c>
      <c r="C5122" s="6">
        <v>7</v>
      </c>
      <c r="D5122" t="str">
        <f t="shared" si="79"/>
        <v>Zone(J) South Valley Toshka7</v>
      </c>
      <c r="E5122">
        <v>36376001.799999997</v>
      </c>
      <c r="F5122">
        <v>27718098.899999999</v>
      </c>
      <c r="G5122">
        <v>4656128.25</v>
      </c>
      <c r="H5122">
        <v>32374227.149999995</v>
      </c>
    </row>
    <row r="5123" spans="1:8" hidden="1" x14ac:dyDescent="0.3">
      <c r="A5123" s="6" t="s">
        <v>1626</v>
      </c>
      <c r="B5123" s="6" t="s">
        <v>5897</v>
      </c>
      <c r="C5123" s="6">
        <v>12</v>
      </c>
      <c r="D5123" t="str">
        <f t="shared" ref="D5123:D5186" si="80">A5123&amp;C5123</f>
        <v>Air Force Project12</v>
      </c>
      <c r="E5123">
        <v>9743768.1999999993</v>
      </c>
      <c r="F5123">
        <v>6976135</v>
      </c>
      <c r="G5123">
        <v>2435942.0499999998</v>
      </c>
      <c r="H5123">
        <v>9412077.0500000007</v>
      </c>
    </row>
    <row r="5124" spans="1:8" hidden="1" x14ac:dyDescent="0.3">
      <c r="A5124" s="6" t="s">
        <v>73</v>
      </c>
      <c r="B5124" s="6" t="s">
        <v>5898</v>
      </c>
      <c r="C5124" s="6">
        <v>1</v>
      </c>
      <c r="D5124" t="str">
        <f t="shared" si="80"/>
        <v>MDF Factory1</v>
      </c>
      <c r="E5124">
        <v>1269450</v>
      </c>
      <c r="F5124">
        <v>920351.25</v>
      </c>
      <c r="G5124">
        <v>361793.25</v>
      </c>
      <c r="H5124">
        <v>1282144.5</v>
      </c>
    </row>
    <row r="5125" spans="1:8" hidden="1" x14ac:dyDescent="0.3">
      <c r="A5125" s="6" t="s">
        <v>1278</v>
      </c>
      <c r="B5125" s="6" t="s">
        <v>5899</v>
      </c>
      <c r="D5125" t="str">
        <f t="shared" si="80"/>
        <v>LAYAN Substation</v>
      </c>
      <c r="E5125">
        <v>36499.999997956598</v>
      </c>
      <c r="F5125">
        <v>268275</v>
      </c>
      <c r="G5125">
        <v>0</v>
      </c>
      <c r="H5125">
        <v>38325</v>
      </c>
    </row>
    <row r="5126" spans="1:8" hidden="1" x14ac:dyDescent="0.3">
      <c r="A5126" s="6" t="s">
        <v>5900</v>
      </c>
      <c r="B5126" s="6" t="s">
        <v>5901</v>
      </c>
      <c r="D5126" t="str">
        <f t="shared" si="80"/>
        <v>BRSH-JHRC</v>
      </c>
      <c r="E5126">
        <v>506746.2476483651</v>
      </c>
      <c r="F5126">
        <v>50674.62</v>
      </c>
      <c r="G5126">
        <v>0</v>
      </c>
      <c r="H5126">
        <v>50674.62</v>
      </c>
    </row>
    <row r="5127" spans="1:8" hidden="1" x14ac:dyDescent="0.3">
      <c r="A5127" s="6" t="s">
        <v>1589</v>
      </c>
      <c r="B5127" s="6" t="s">
        <v>5902</v>
      </c>
      <c r="C5127" s="6">
        <v>4</v>
      </c>
      <c r="D5127" t="str">
        <f t="shared" si="80"/>
        <v>Cairo Monorail - 6th October4</v>
      </c>
      <c r="E5127">
        <v>1260000</v>
      </c>
      <c r="F5127">
        <v>1247400</v>
      </c>
      <c r="G5127">
        <v>0</v>
      </c>
      <c r="H5127">
        <v>1247400</v>
      </c>
    </row>
    <row r="5128" spans="1:8" hidden="1" x14ac:dyDescent="0.3">
      <c r="A5128" s="6" t="s">
        <v>73</v>
      </c>
      <c r="B5128" s="6" t="s">
        <v>5903</v>
      </c>
      <c r="C5128" s="6">
        <v>5</v>
      </c>
      <c r="D5128" t="str">
        <f t="shared" si="80"/>
        <v>MDF Factory5</v>
      </c>
      <c r="E5128">
        <v>23254260.420000002</v>
      </c>
      <c r="F5128">
        <v>21785509.721000001</v>
      </c>
      <c r="G5128">
        <v>1346981.76</v>
      </c>
      <c r="H5128">
        <v>23132491.480999995</v>
      </c>
    </row>
    <row r="5129" spans="1:8" hidden="1" x14ac:dyDescent="0.3">
      <c r="A5129" s="6" t="s">
        <v>1752</v>
      </c>
      <c r="B5129" s="6" t="s">
        <v>5904</v>
      </c>
      <c r="C5129" s="6">
        <v>6</v>
      </c>
      <c r="D5129" t="str">
        <f t="shared" si="80"/>
        <v>Ahl Misr P3 – Zamalek Sector6</v>
      </c>
      <c r="E5129">
        <v>234900</v>
      </c>
      <c r="F5129">
        <v>224265.75</v>
      </c>
      <c r="G5129">
        <v>0</v>
      </c>
      <c r="H5129">
        <v>224265.75</v>
      </c>
    </row>
    <row r="5130" spans="1:8" hidden="1" x14ac:dyDescent="0.3">
      <c r="A5130" s="6" t="s">
        <v>1247</v>
      </c>
      <c r="B5130" s="6" t="s">
        <v>5905</v>
      </c>
      <c r="D5130" t="str">
        <f t="shared" si="80"/>
        <v>SHATRA 400/132kV SS</v>
      </c>
      <c r="E5130">
        <v>105926.90999999999</v>
      </c>
      <c r="F5130">
        <v>105926.91</v>
      </c>
      <c r="G5130">
        <v>0</v>
      </c>
      <c r="H5130">
        <v>105926.90999999999</v>
      </c>
    </row>
    <row r="5131" spans="1:8" hidden="1" x14ac:dyDescent="0.3">
      <c r="A5131" s="6" t="s">
        <v>425</v>
      </c>
      <c r="B5131" s="6" t="s">
        <v>5906</v>
      </c>
      <c r="C5131" s="6">
        <v>2</v>
      </c>
      <c r="D5131" t="str">
        <f t="shared" si="80"/>
        <v>Olympic Multi – Sports Hall2</v>
      </c>
      <c r="E5131">
        <v>36131324.449999996</v>
      </c>
      <c r="F5131">
        <v>25980535.020000003</v>
      </c>
      <c r="G5131">
        <v>17523700</v>
      </c>
      <c r="H5131">
        <v>43504235.020000003</v>
      </c>
    </row>
    <row r="5132" spans="1:8" hidden="1" x14ac:dyDescent="0.3">
      <c r="A5132" s="6" t="s">
        <v>295</v>
      </c>
      <c r="B5132" s="6" t="s">
        <v>5907</v>
      </c>
      <c r="C5132" s="6">
        <v>7</v>
      </c>
      <c r="D5132" t="str">
        <f t="shared" si="80"/>
        <v>Waldorf Astoria Cairo7</v>
      </c>
      <c r="E5132">
        <v>14720271.029999999</v>
      </c>
      <c r="F5132">
        <v>8710614.8515000008</v>
      </c>
      <c r="G5132">
        <v>5943712.8700000001</v>
      </c>
      <c r="H5132">
        <v>14654327.7215</v>
      </c>
    </row>
    <row r="5133" spans="1:8" hidden="1" x14ac:dyDescent="0.3">
      <c r="A5133" s="6" t="s">
        <v>300</v>
      </c>
      <c r="B5133" s="6" t="s">
        <v>5908</v>
      </c>
      <c r="C5133" s="6">
        <v>27</v>
      </c>
      <c r="D5133" t="str">
        <f t="shared" si="80"/>
        <v>CFC Podium 227</v>
      </c>
      <c r="E5133">
        <v>7714993.7599999998</v>
      </c>
      <c r="F5133">
        <v>7405131.7079999996</v>
      </c>
      <c r="G5133">
        <v>0</v>
      </c>
      <c r="H5133">
        <v>7405131.7079999996</v>
      </c>
    </row>
    <row r="5134" spans="1:8" hidden="1" x14ac:dyDescent="0.3">
      <c r="A5134" s="6" t="s">
        <v>1685</v>
      </c>
      <c r="B5134" s="6" t="s">
        <v>5909</v>
      </c>
      <c r="D5134" t="str">
        <f t="shared" si="80"/>
        <v>New Babil 400/132KV GIS Substa</v>
      </c>
      <c r="E5134">
        <v>4032620.32</v>
      </c>
      <c r="F5134">
        <v>4032620.32</v>
      </c>
      <c r="G5134">
        <v>0</v>
      </c>
      <c r="H5134">
        <v>4032620.32</v>
      </c>
    </row>
    <row r="5135" spans="1:8" hidden="1" x14ac:dyDescent="0.3">
      <c r="A5135" s="6" t="s">
        <v>3539</v>
      </c>
      <c r="B5135" s="6" t="s">
        <v>5910</v>
      </c>
      <c r="D5135" t="str">
        <f t="shared" si="80"/>
        <v>Zafranaa - Beni Suef</v>
      </c>
      <c r="E5135">
        <v>1114579.04</v>
      </c>
      <c r="F5135">
        <v>0</v>
      </c>
      <c r="G5135">
        <v>0</v>
      </c>
      <c r="H5135">
        <v>1114579.04</v>
      </c>
    </row>
    <row r="5136" spans="1:8" hidden="1" x14ac:dyDescent="0.3">
      <c r="A5136" s="6" t="s">
        <v>1405</v>
      </c>
      <c r="B5136" s="6" t="s">
        <v>5911</v>
      </c>
      <c r="D5136" t="str">
        <f t="shared" si="80"/>
        <v>Racecores 3092-17 132KV E</v>
      </c>
      <c r="E5136">
        <v>12380.9523809524</v>
      </c>
      <c r="F5136">
        <v>26000</v>
      </c>
      <c r="G5136">
        <v>0</v>
      </c>
      <c r="H5136">
        <v>13000</v>
      </c>
    </row>
    <row r="5137" spans="1:8" hidden="1" x14ac:dyDescent="0.3">
      <c r="A5137" s="6" t="s">
        <v>651</v>
      </c>
      <c r="B5137" s="6" t="s">
        <v>5912</v>
      </c>
      <c r="D5137" t="str">
        <f t="shared" si="80"/>
        <v>Akhmem - Qena</v>
      </c>
      <c r="E5137">
        <v>50000000</v>
      </c>
      <c r="F5137">
        <v>50000000</v>
      </c>
      <c r="G5137">
        <v>0</v>
      </c>
      <c r="H5137">
        <v>50000000</v>
      </c>
    </row>
    <row r="5138" spans="1:8" hidden="1" x14ac:dyDescent="0.3">
      <c r="A5138" s="6" t="s">
        <v>646</v>
      </c>
      <c r="B5138" s="6" t="s">
        <v>5913</v>
      </c>
      <c r="D5138" t="str">
        <f t="shared" si="80"/>
        <v>Akhmem Assiut</v>
      </c>
      <c r="E5138">
        <v>4316843.16</v>
      </c>
      <c r="F5138">
        <v>0</v>
      </c>
      <c r="G5138">
        <v>0</v>
      </c>
      <c r="H5138">
        <v>4316843.16</v>
      </c>
    </row>
    <row r="5139" spans="1:8" hidden="1" x14ac:dyDescent="0.3">
      <c r="A5139" s="6" t="s">
        <v>300</v>
      </c>
      <c r="B5139" s="6" t="s">
        <v>5914</v>
      </c>
      <c r="C5139" s="6">
        <v>26</v>
      </c>
      <c r="D5139" t="str">
        <f t="shared" si="80"/>
        <v>CFC Podium 226</v>
      </c>
      <c r="E5139">
        <v>6460765.9500000002</v>
      </c>
      <c r="F5139">
        <v>4897254.2975000003</v>
      </c>
      <c r="G5139">
        <v>0</v>
      </c>
      <c r="H5139">
        <v>4897254.2975000003</v>
      </c>
    </row>
    <row r="5140" spans="1:8" hidden="1" x14ac:dyDescent="0.3">
      <c r="A5140" s="6" t="s">
        <v>1626</v>
      </c>
      <c r="B5140" s="6" t="s">
        <v>5915</v>
      </c>
      <c r="C5140" s="6">
        <v>19</v>
      </c>
      <c r="D5140" t="str">
        <f t="shared" si="80"/>
        <v>Air Force Project19</v>
      </c>
      <c r="E5140">
        <v>1557454.2</v>
      </c>
      <c r="F5140">
        <v>1504371.53</v>
      </c>
      <c r="G5140">
        <v>0</v>
      </c>
      <c r="H5140">
        <v>1504371.53</v>
      </c>
    </row>
    <row r="5141" spans="1:8" hidden="1" x14ac:dyDescent="0.3">
      <c r="A5141" s="6" t="s">
        <v>1626</v>
      </c>
      <c r="B5141" s="6" t="s">
        <v>5916</v>
      </c>
      <c r="C5141" s="6">
        <v>18</v>
      </c>
      <c r="D5141" t="str">
        <f t="shared" si="80"/>
        <v>Air Force Project18</v>
      </c>
      <c r="E5141">
        <v>3225717.12</v>
      </c>
      <c r="F5141">
        <v>3115768.47</v>
      </c>
      <c r="G5141">
        <v>0</v>
      </c>
      <c r="H5141">
        <v>3115768.47</v>
      </c>
    </row>
    <row r="5142" spans="1:8" hidden="1" x14ac:dyDescent="0.3">
      <c r="A5142" s="6" t="s">
        <v>1792</v>
      </c>
      <c r="B5142" s="6" t="s">
        <v>5917</v>
      </c>
      <c r="C5142" s="6">
        <v>4</v>
      </c>
      <c r="D5142" t="str">
        <f t="shared" si="80"/>
        <v>Get Business Complex4</v>
      </c>
      <c r="E5142">
        <v>126432</v>
      </c>
      <c r="F5142">
        <v>118846.08</v>
      </c>
      <c r="G5142">
        <v>0</v>
      </c>
      <c r="H5142">
        <v>118846.08</v>
      </c>
    </row>
    <row r="5143" spans="1:8" hidden="1" x14ac:dyDescent="0.3">
      <c r="A5143" s="6" t="s">
        <v>71</v>
      </c>
      <c r="B5143" s="6" t="s">
        <v>5918</v>
      </c>
      <c r="C5143" s="6">
        <v>6</v>
      </c>
      <c r="D5143" t="str">
        <f t="shared" si="80"/>
        <v>EGAT Pelletizing Plant6</v>
      </c>
      <c r="E5143">
        <v>1464316.6</v>
      </c>
      <c r="F5143">
        <v>1449673.43</v>
      </c>
      <c r="G5143">
        <v>0</v>
      </c>
      <c r="H5143">
        <v>1449673.43</v>
      </c>
    </row>
    <row r="5144" spans="1:8" hidden="1" x14ac:dyDescent="0.3">
      <c r="A5144" s="6" t="s">
        <v>342</v>
      </c>
      <c r="B5144" s="6" t="s">
        <v>5919</v>
      </c>
      <c r="C5144" s="6">
        <v>11</v>
      </c>
      <c r="D5144" t="str">
        <f t="shared" si="80"/>
        <v>Kattameya Creeks11</v>
      </c>
      <c r="E5144">
        <v>46662391.159999996</v>
      </c>
      <c r="F5144">
        <v>43214038.288000003</v>
      </c>
      <c r="G5144">
        <v>5304728.5199999996</v>
      </c>
      <c r="H5144">
        <v>48518766.807999998</v>
      </c>
    </row>
    <row r="5145" spans="1:8" hidden="1" x14ac:dyDescent="0.3">
      <c r="A5145" s="6" t="s">
        <v>1060</v>
      </c>
      <c r="B5145" s="6" t="s">
        <v>3166</v>
      </c>
      <c r="D5145" t="str">
        <f t="shared" si="80"/>
        <v>LAYYAH CCPP</v>
      </c>
      <c r="E5145">
        <v>11458140</v>
      </c>
      <c r="F5145">
        <v>9066879</v>
      </c>
      <c r="G5145">
        <v>2391258</v>
      </c>
      <c r="H5145">
        <v>11458137</v>
      </c>
    </row>
    <row r="5146" spans="1:8" hidden="1" x14ac:dyDescent="0.3">
      <c r="A5146" s="6" t="s">
        <v>754</v>
      </c>
      <c r="B5146" s="6" t="s">
        <v>5920</v>
      </c>
      <c r="C5146" s="6">
        <v>9</v>
      </c>
      <c r="D5146" t="str">
        <f t="shared" si="80"/>
        <v>Ministries Buildings9</v>
      </c>
      <c r="E5146">
        <v>6450238.3700000001</v>
      </c>
      <c r="F5146">
        <v>5433920.0099999998</v>
      </c>
      <c r="G5146">
        <v>0</v>
      </c>
      <c r="H5146">
        <v>5433920.0099999998</v>
      </c>
    </row>
    <row r="5147" spans="1:8" hidden="1" x14ac:dyDescent="0.3">
      <c r="A5147" s="6" t="s">
        <v>1692</v>
      </c>
      <c r="B5147" s="6" t="s">
        <v>5921</v>
      </c>
      <c r="D5147" t="str">
        <f t="shared" si="80"/>
        <v>TZ – Offshore E&amp;M Procurement</v>
      </c>
      <c r="E5147">
        <v>695957.09</v>
      </c>
      <c r="F5147">
        <v>553405.1</v>
      </c>
      <c r="G5147">
        <v>71276</v>
      </c>
      <c r="H5147">
        <v>624681.1</v>
      </c>
    </row>
    <row r="5148" spans="1:8" hidden="1" x14ac:dyDescent="0.3">
      <c r="A5148" s="6" t="s">
        <v>89</v>
      </c>
      <c r="B5148" s="6" t="s">
        <v>5922</v>
      </c>
      <c r="C5148" s="6">
        <v>12</v>
      </c>
      <c r="D5148" t="str">
        <f t="shared" si="80"/>
        <v>Sokhna Port Expansion12</v>
      </c>
      <c r="E5148">
        <v>101620062.95</v>
      </c>
      <c r="F5148">
        <v>70395885.549999997</v>
      </c>
      <c r="G5148">
        <v>20324012.59</v>
      </c>
      <c r="H5148">
        <v>90719898.140000001</v>
      </c>
    </row>
    <row r="5149" spans="1:8" hidden="1" x14ac:dyDescent="0.3">
      <c r="A5149" s="6" t="s">
        <v>89</v>
      </c>
      <c r="B5149" s="6" t="s">
        <v>5923</v>
      </c>
      <c r="C5149" s="6">
        <v>6</v>
      </c>
      <c r="D5149" t="str">
        <f t="shared" si="80"/>
        <v>Sokhna Port Expansion6</v>
      </c>
      <c r="E5149">
        <v>38544935.710000001</v>
      </c>
      <c r="F5149">
        <v>26209057.4855</v>
      </c>
      <c r="G5149">
        <v>8094436.5</v>
      </c>
      <c r="H5149">
        <v>34303493.9855</v>
      </c>
    </row>
    <row r="5150" spans="1:8" hidden="1" x14ac:dyDescent="0.3">
      <c r="A5150" s="6" t="s">
        <v>950</v>
      </c>
      <c r="B5150" s="6" t="s">
        <v>5924</v>
      </c>
      <c r="C5150" s="6">
        <v>15</v>
      </c>
      <c r="D5150" t="str">
        <f t="shared" si="80"/>
        <v>Mauritania Lot 115</v>
      </c>
      <c r="E5150">
        <v>345052</v>
      </c>
      <c r="F5150">
        <v>327784.78000000003</v>
      </c>
      <c r="G5150">
        <v>0</v>
      </c>
      <c r="H5150">
        <v>327784.78000000003</v>
      </c>
    </row>
    <row r="5151" spans="1:8" hidden="1" x14ac:dyDescent="0.3">
      <c r="A5151" s="6" t="s">
        <v>1809</v>
      </c>
      <c r="B5151" s="6" t="s">
        <v>5925</v>
      </c>
      <c r="C5151" s="6">
        <v>5</v>
      </c>
      <c r="D5151" t="str">
        <f t="shared" si="80"/>
        <v>Port Said Grain Storage5</v>
      </c>
      <c r="E5151">
        <v>1155000</v>
      </c>
      <c r="F5151">
        <v>0</v>
      </c>
      <c r="G5151">
        <v>0</v>
      </c>
      <c r="H5151">
        <v>1155000</v>
      </c>
    </row>
    <row r="5152" spans="1:8" hidden="1" x14ac:dyDescent="0.3">
      <c r="A5152" s="6" t="s">
        <v>1809</v>
      </c>
      <c r="B5152" s="6" t="s">
        <v>5926</v>
      </c>
      <c r="C5152" s="6">
        <v>1</v>
      </c>
      <c r="D5152" t="str">
        <f t="shared" si="80"/>
        <v>Port Said Grain Storage1</v>
      </c>
      <c r="E5152">
        <v>1131900</v>
      </c>
      <c r="F5152">
        <v>807661.47</v>
      </c>
      <c r="G5152">
        <v>0</v>
      </c>
      <c r="H5152">
        <v>948264.64</v>
      </c>
    </row>
    <row r="5153" spans="1:8" hidden="1" x14ac:dyDescent="0.3">
      <c r="A5153" s="6" t="s">
        <v>1556</v>
      </c>
      <c r="B5153" s="6" t="s">
        <v>5927</v>
      </c>
      <c r="D5153" t="str">
        <f t="shared" si="80"/>
        <v>Ahl Misr Walkway</v>
      </c>
      <c r="E5153">
        <v>22760</v>
      </c>
      <c r="F5153">
        <v>18473.89</v>
      </c>
      <c r="G5153">
        <v>0</v>
      </c>
      <c r="H5153">
        <v>18473.89</v>
      </c>
    </row>
    <row r="5154" spans="1:8" hidden="1" x14ac:dyDescent="0.3">
      <c r="A5154" s="6" t="s">
        <v>3460</v>
      </c>
      <c r="B5154" s="6" t="s">
        <v>5928</v>
      </c>
      <c r="C5154" s="6">
        <v>2</v>
      </c>
      <c r="D5154" t="str">
        <f t="shared" si="80"/>
        <v>October Dry Port Railway2</v>
      </c>
      <c r="E5154">
        <v>19648020</v>
      </c>
      <c r="F5154">
        <v>12505964.73</v>
      </c>
      <c r="G5154">
        <v>4126084.2</v>
      </c>
      <c r="H5154">
        <v>16632048.93</v>
      </c>
    </row>
    <row r="5155" spans="1:8" hidden="1" x14ac:dyDescent="0.3">
      <c r="A5155" s="6" t="s">
        <v>646</v>
      </c>
      <c r="B5155" s="6" t="s">
        <v>5929</v>
      </c>
      <c r="D5155" t="str">
        <f t="shared" si="80"/>
        <v>Akhmem Assiut</v>
      </c>
      <c r="E5155">
        <v>15000000</v>
      </c>
      <c r="F5155">
        <v>0</v>
      </c>
      <c r="G5155">
        <v>0</v>
      </c>
      <c r="H5155">
        <v>15000000</v>
      </c>
    </row>
    <row r="5156" spans="1:8" hidden="1" x14ac:dyDescent="0.3">
      <c r="A5156" s="6" t="s">
        <v>1350</v>
      </c>
      <c r="B5156" s="6" t="s">
        <v>5930</v>
      </c>
      <c r="D5156" t="str">
        <f t="shared" si="80"/>
        <v>Racecores 3092-16 132KV C</v>
      </c>
      <c r="E5156">
        <v>22300</v>
      </c>
      <c r="F5156">
        <v>23415</v>
      </c>
      <c r="G5156">
        <v>0</v>
      </c>
      <c r="H5156">
        <v>23415</v>
      </c>
    </row>
    <row r="5157" spans="1:8" hidden="1" x14ac:dyDescent="0.3">
      <c r="A5157" s="6" t="s">
        <v>1405</v>
      </c>
      <c r="B5157" s="6" t="s">
        <v>5931</v>
      </c>
      <c r="D5157" t="str">
        <f t="shared" si="80"/>
        <v>Racecores 3092-17 132KV E</v>
      </c>
      <c r="E5157">
        <v>2227.2199999999998</v>
      </c>
      <c r="F5157">
        <v>2227.2199999999998</v>
      </c>
      <c r="G5157">
        <v>0</v>
      </c>
      <c r="H5157">
        <v>2227.2199999999998</v>
      </c>
    </row>
    <row r="5158" spans="1:8" hidden="1" x14ac:dyDescent="0.3">
      <c r="A5158" s="6" t="s">
        <v>1738</v>
      </c>
      <c r="B5158" s="6" t="s">
        <v>5932</v>
      </c>
      <c r="C5158" s="6">
        <v>4</v>
      </c>
      <c r="D5158" t="str">
        <f t="shared" si="80"/>
        <v>ENR-Signaling Inst.4</v>
      </c>
      <c r="E5158">
        <v>6948000.1600000001</v>
      </c>
      <c r="F5158">
        <v>5836320.1299999999</v>
      </c>
      <c r="G5158">
        <v>694800.02</v>
      </c>
      <c r="H5158">
        <v>6531120.1500000004</v>
      </c>
    </row>
    <row r="5159" spans="1:8" hidden="1" x14ac:dyDescent="0.3">
      <c r="A5159" s="6" t="s">
        <v>1828</v>
      </c>
      <c r="B5159" s="6" t="s">
        <v>5933</v>
      </c>
      <c r="C5159" s="6">
        <v>3</v>
      </c>
      <c r="D5159" t="str">
        <f t="shared" si="80"/>
        <v>Egat Rolling Mill no.43</v>
      </c>
      <c r="E5159">
        <v>12117327</v>
      </c>
      <c r="F5159">
        <v>10231445.300000001</v>
      </c>
      <c r="G5159">
        <v>2370574.7799999998</v>
      </c>
      <c r="H5159">
        <v>12602020.08</v>
      </c>
    </row>
    <row r="5160" spans="1:8" hidden="1" x14ac:dyDescent="0.3">
      <c r="A5160" s="6" t="s">
        <v>3536</v>
      </c>
      <c r="B5160" s="6" t="s">
        <v>5934</v>
      </c>
      <c r="C5160" s="6">
        <v>2</v>
      </c>
      <c r="D5160" t="str">
        <f t="shared" si="80"/>
        <v>Water pumping New Obour City2</v>
      </c>
      <c r="E5160">
        <v>22613426.640000001</v>
      </c>
      <c r="F5160">
        <v>17284740.870000001</v>
      </c>
      <c r="G5160">
        <v>2374409.7999999998</v>
      </c>
      <c r="H5160">
        <v>19659150.670000002</v>
      </c>
    </row>
    <row r="5161" spans="1:8" hidden="1" x14ac:dyDescent="0.3">
      <c r="A5161" s="6" t="s">
        <v>967</v>
      </c>
      <c r="B5161" s="6" t="s">
        <v>5935</v>
      </c>
      <c r="C5161" s="6">
        <v>12</v>
      </c>
      <c r="D5161" t="str">
        <f t="shared" si="80"/>
        <v>Benban 500 K.V/95 K.M12</v>
      </c>
      <c r="E5161">
        <v>205796.67</v>
      </c>
      <c r="F5161">
        <v>172869.19999999998</v>
      </c>
      <c r="G5161">
        <v>21608.65</v>
      </c>
      <c r="H5161">
        <v>194477.85</v>
      </c>
    </row>
    <row r="5162" spans="1:8" hidden="1" x14ac:dyDescent="0.3">
      <c r="A5162" s="6" t="s">
        <v>519</v>
      </c>
      <c r="B5162" s="6" t="s">
        <v>5936</v>
      </c>
      <c r="D5162" t="str">
        <f t="shared" si="80"/>
        <v>Tamey El-amdeed Substation</v>
      </c>
      <c r="E5162">
        <v>43750.92</v>
      </c>
      <c r="F5162">
        <v>38938.32</v>
      </c>
      <c r="G5162">
        <v>0</v>
      </c>
      <c r="H5162">
        <v>38938.32</v>
      </c>
    </row>
    <row r="5163" spans="1:8" hidden="1" x14ac:dyDescent="0.3">
      <c r="A5163" s="6" t="s">
        <v>516</v>
      </c>
      <c r="B5163" s="6" t="s">
        <v>5937</v>
      </c>
      <c r="D5163" t="str">
        <f t="shared" si="80"/>
        <v>Ismailiya East Substation</v>
      </c>
      <c r="E5163">
        <v>943311</v>
      </c>
      <c r="F5163">
        <v>7865054.79</v>
      </c>
      <c r="G5163">
        <v>0</v>
      </c>
      <c r="H5163">
        <v>7865054.79</v>
      </c>
    </row>
    <row r="5164" spans="1:8" hidden="1" x14ac:dyDescent="0.3">
      <c r="A5164" s="6" t="s">
        <v>401</v>
      </c>
      <c r="B5164" s="6" t="s">
        <v>5938</v>
      </c>
      <c r="C5164" s="6">
        <v>27</v>
      </c>
      <c r="D5164" t="str">
        <f t="shared" si="80"/>
        <v>Port Said Port Silos27</v>
      </c>
      <c r="E5164">
        <v>1478728.71</v>
      </c>
      <c r="F5164">
        <v>0</v>
      </c>
      <c r="G5164">
        <v>147871.18840000001</v>
      </c>
      <c r="H5164">
        <v>147871.18840000001</v>
      </c>
    </row>
    <row r="5165" spans="1:8" hidden="1" x14ac:dyDescent="0.3">
      <c r="A5165" s="6" t="s">
        <v>1853</v>
      </c>
      <c r="B5165" s="6" t="s">
        <v>5939</v>
      </c>
      <c r="C5165" s="6">
        <v>4</v>
      </c>
      <c r="D5165" t="str">
        <f t="shared" si="80"/>
        <v>PLAYA ROOF &amp; Wet Areas4</v>
      </c>
      <c r="E5165">
        <v>61197.5</v>
      </c>
      <c r="F5165">
        <v>52513.56</v>
      </c>
      <c r="G5165">
        <v>0</v>
      </c>
      <c r="H5165">
        <v>52513.56</v>
      </c>
    </row>
    <row r="5166" spans="1:8" hidden="1" x14ac:dyDescent="0.3">
      <c r="A5166" s="6" t="s">
        <v>1646</v>
      </c>
      <c r="B5166" s="6" t="s">
        <v>5940</v>
      </c>
      <c r="C5166" s="6">
        <v>2</v>
      </c>
      <c r="D5166" t="str">
        <f t="shared" si="80"/>
        <v>Hosh Essa 220 KV OHTL2</v>
      </c>
      <c r="E5166">
        <v>1585131.64</v>
      </c>
      <c r="F5166">
        <v>952668.25</v>
      </c>
      <c r="G5166">
        <v>166438.82</v>
      </c>
      <c r="H5166">
        <v>1119107.07</v>
      </c>
    </row>
    <row r="5167" spans="1:8" hidden="1" x14ac:dyDescent="0.3">
      <c r="A5167" s="6" t="s">
        <v>2185</v>
      </c>
      <c r="B5167" s="6" t="s">
        <v>5941</v>
      </c>
      <c r="C5167" s="6">
        <v>3</v>
      </c>
      <c r="D5167" t="str">
        <f t="shared" si="80"/>
        <v>Al-Parco3</v>
      </c>
      <c r="E5167">
        <v>2422608</v>
      </c>
      <c r="F5167">
        <v>0</v>
      </c>
      <c r="G5167">
        <v>0</v>
      </c>
      <c r="H5167">
        <v>2422608</v>
      </c>
    </row>
    <row r="5168" spans="1:8" hidden="1" x14ac:dyDescent="0.3">
      <c r="A5168" s="6" t="s">
        <v>1405</v>
      </c>
      <c r="B5168" s="6" t="s">
        <v>5942</v>
      </c>
      <c r="D5168" t="str">
        <f t="shared" si="80"/>
        <v>Racecores 3092-17 132KV E</v>
      </c>
      <c r="E5168">
        <v>769.67</v>
      </c>
      <c r="F5168">
        <v>769.67</v>
      </c>
      <c r="G5168">
        <v>0</v>
      </c>
      <c r="H5168">
        <v>769.67</v>
      </c>
    </row>
    <row r="5169" spans="1:8" hidden="1" x14ac:dyDescent="0.3">
      <c r="A5169" s="6" t="s">
        <v>1405</v>
      </c>
      <c r="B5169" s="6" t="s">
        <v>5943</v>
      </c>
      <c r="D5169" t="str">
        <f t="shared" si="80"/>
        <v>Racecores 3092-17 132KV E</v>
      </c>
      <c r="E5169">
        <v>4933.41</v>
      </c>
      <c r="F5169">
        <v>4933.41</v>
      </c>
      <c r="G5169">
        <v>0</v>
      </c>
      <c r="H5169">
        <v>4933.41</v>
      </c>
    </row>
    <row r="5170" spans="1:8" hidden="1" x14ac:dyDescent="0.3">
      <c r="A5170" s="6" t="s">
        <v>1350</v>
      </c>
      <c r="B5170" s="6" t="s">
        <v>5944</v>
      </c>
      <c r="D5170" t="str">
        <f t="shared" si="80"/>
        <v>Racecores 3092-16 132KV C</v>
      </c>
      <c r="E5170">
        <v>36036.49</v>
      </c>
      <c r="F5170">
        <v>36036.49</v>
      </c>
      <c r="G5170">
        <v>0</v>
      </c>
      <c r="H5170">
        <v>36036.49</v>
      </c>
    </row>
    <row r="5171" spans="1:8" hidden="1" x14ac:dyDescent="0.3">
      <c r="A5171" s="6" t="s">
        <v>5945</v>
      </c>
      <c r="B5171" s="6" t="s">
        <v>5946</v>
      </c>
      <c r="D5171" t="str">
        <f t="shared" si="80"/>
        <v>LP-15-21 UIC</v>
      </c>
      <c r="E5171">
        <v>30000</v>
      </c>
      <c r="F5171">
        <v>33900</v>
      </c>
      <c r="G5171">
        <v>0</v>
      </c>
      <c r="H5171">
        <v>33900</v>
      </c>
    </row>
    <row r="5172" spans="1:8" hidden="1" x14ac:dyDescent="0.3">
      <c r="A5172" s="6" t="s">
        <v>1396</v>
      </c>
      <c r="B5172" s="6" t="s">
        <v>5947</v>
      </c>
      <c r="C5172" s="6">
        <v>17</v>
      </c>
      <c r="D5172" t="str">
        <f t="shared" si="80"/>
        <v>Cairo-Alex Railway17</v>
      </c>
      <c r="E5172">
        <v>34296433.200000003</v>
      </c>
      <c r="F5172">
        <v>23818474.050000001</v>
      </c>
      <c r="G5172">
        <v>3601125.49</v>
      </c>
      <c r="H5172">
        <v>27419599.540000003</v>
      </c>
    </row>
    <row r="5173" spans="1:8" hidden="1" x14ac:dyDescent="0.3">
      <c r="A5173" s="6" t="s">
        <v>1720</v>
      </c>
      <c r="B5173" s="6" t="s">
        <v>5948</v>
      </c>
      <c r="C5173" s="6">
        <v>9</v>
      </c>
      <c r="D5173" t="str">
        <f t="shared" si="80"/>
        <v>Ain Sokhna Port Development9</v>
      </c>
      <c r="E5173">
        <v>1591288</v>
      </c>
      <c r="F5173">
        <v>1454830.83</v>
      </c>
      <c r="G5173">
        <v>0</v>
      </c>
      <c r="H5173">
        <v>1483644.59</v>
      </c>
    </row>
    <row r="5174" spans="1:8" hidden="1" x14ac:dyDescent="0.3">
      <c r="A5174" s="6" t="s">
        <v>73</v>
      </c>
      <c r="B5174" s="6" t="s">
        <v>5949</v>
      </c>
      <c r="C5174" s="6">
        <v>8</v>
      </c>
      <c r="D5174" t="str">
        <f t="shared" si="80"/>
        <v>MDF Factory8</v>
      </c>
      <c r="E5174">
        <v>7024663.54</v>
      </c>
      <c r="F5174">
        <v>12778186.187000001</v>
      </c>
      <c r="G5174">
        <v>807862.18</v>
      </c>
      <c r="H5174">
        <v>13586048.367000001</v>
      </c>
    </row>
    <row r="5175" spans="1:8" hidden="1" x14ac:dyDescent="0.3">
      <c r="A5175" s="6" t="s">
        <v>1350</v>
      </c>
      <c r="B5175" s="6" t="s">
        <v>5950</v>
      </c>
      <c r="D5175" t="str">
        <f t="shared" si="80"/>
        <v>Racecores 3092-16 132KV C</v>
      </c>
      <c r="E5175">
        <v>5210.82</v>
      </c>
      <c r="F5175">
        <v>5210.82</v>
      </c>
      <c r="G5175">
        <v>0</v>
      </c>
      <c r="H5175">
        <v>5210.82</v>
      </c>
    </row>
    <row r="5176" spans="1:8" hidden="1" x14ac:dyDescent="0.3">
      <c r="A5176" s="6" t="s">
        <v>1795</v>
      </c>
      <c r="B5176" s="6" t="s">
        <v>5951</v>
      </c>
      <c r="C5176" s="6">
        <v>2</v>
      </c>
      <c r="D5176" t="str">
        <f t="shared" si="80"/>
        <v>10th Ramadan Indu Park Plot112</v>
      </c>
      <c r="E5176">
        <v>1</v>
      </c>
      <c r="F5176">
        <v>27960735.629999999</v>
      </c>
      <c r="G5176">
        <v>0</v>
      </c>
      <c r="H5176">
        <v>27960735.629999999</v>
      </c>
    </row>
    <row r="5177" spans="1:8" hidden="1" x14ac:dyDescent="0.3">
      <c r="A5177" s="6" t="s">
        <v>71</v>
      </c>
      <c r="B5177" s="6" t="s">
        <v>5952</v>
      </c>
      <c r="C5177" s="6">
        <v>10</v>
      </c>
      <c r="D5177" t="str">
        <f t="shared" si="80"/>
        <v>EGAT Pelletizing Plant10</v>
      </c>
      <c r="E5177">
        <v>3540729.8</v>
      </c>
      <c r="F5177">
        <v>3505322.5</v>
      </c>
      <c r="G5177">
        <v>0</v>
      </c>
      <c r="H5177">
        <v>3505322.5</v>
      </c>
    </row>
    <row r="5178" spans="1:8" hidden="1" x14ac:dyDescent="0.3">
      <c r="A5178" s="6" t="s">
        <v>4525</v>
      </c>
      <c r="B5178" s="6" t="s">
        <v>5953</v>
      </c>
      <c r="D5178" t="str">
        <f t="shared" si="80"/>
        <v>Hyper El-Temsah</v>
      </c>
      <c r="E5178">
        <v>164642.04999999999</v>
      </c>
      <c r="F5178">
        <v>0.38</v>
      </c>
      <c r="G5178">
        <v>0</v>
      </c>
      <c r="H5178">
        <v>0.38</v>
      </c>
    </row>
    <row r="5179" spans="1:8" hidden="1" x14ac:dyDescent="0.3">
      <c r="A5179" s="6" t="s">
        <v>5023</v>
      </c>
      <c r="B5179" s="6" t="s">
        <v>5954</v>
      </c>
      <c r="D5179" t="str">
        <f t="shared" si="80"/>
        <v>Expansion of Ring Road</v>
      </c>
      <c r="E5179">
        <v>51800</v>
      </c>
      <c r="F5179">
        <v>49634</v>
      </c>
      <c r="G5179">
        <v>0</v>
      </c>
      <c r="H5179">
        <v>49634</v>
      </c>
    </row>
    <row r="5180" spans="1:8" hidden="1" x14ac:dyDescent="0.3">
      <c r="A5180" s="6" t="s">
        <v>1278</v>
      </c>
      <c r="B5180" s="6" t="s">
        <v>5955</v>
      </c>
      <c r="D5180" t="str">
        <f t="shared" si="80"/>
        <v>LAYAN Substation</v>
      </c>
      <c r="E5180">
        <v>177273.88</v>
      </c>
      <c r="F5180">
        <v>294274.62800000003</v>
      </c>
      <c r="G5180">
        <v>0</v>
      </c>
      <c r="H5180">
        <v>147137.31400000001</v>
      </c>
    </row>
    <row r="5181" spans="1:8" hidden="1" x14ac:dyDescent="0.3">
      <c r="A5181" s="6" t="s">
        <v>3624</v>
      </c>
      <c r="B5181" s="6" t="s">
        <v>5956</v>
      </c>
      <c r="D5181" t="str">
        <f t="shared" si="80"/>
        <v>Infra Project 4428</v>
      </c>
      <c r="E5181">
        <v>285714285.72000003</v>
      </c>
      <c r="F5181">
        <v>300000000.00599998</v>
      </c>
      <c r="G5181">
        <v>0</v>
      </c>
      <c r="H5181">
        <v>300000000.00599998</v>
      </c>
    </row>
    <row r="5182" spans="1:8" hidden="1" x14ac:dyDescent="0.3">
      <c r="A5182" s="6" t="s">
        <v>1060</v>
      </c>
      <c r="B5182" s="6" t="s">
        <v>5957</v>
      </c>
      <c r="D5182" t="str">
        <f t="shared" si="80"/>
        <v>LAYYAH CCPP</v>
      </c>
      <c r="E5182">
        <v>10283760</v>
      </c>
      <c r="F5182">
        <v>8231475</v>
      </c>
      <c r="G5182">
        <v>2052285</v>
      </c>
      <c r="H5182">
        <v>10283760</v>
      </c>
    </row>
    <row r="5183" spans="1:8" hidden="1" x14ac:dyDescent="0.3">
      <c r="A5183" s="6" t="s">
        <v>71</v>
      </c>
      <c r="B5183" s="6" t="s">
        <v>5958</v>
      </c>
      <c r="C5183" s="6">
        <v>11</v>
      </c>
      <c r="D5183" t="str">
        <f t="shared" si="80"/>
        <v>EGAT Pelletizing Plant11</v>
      </c>
      <c r="E5183">
        <v>14893958.08</v>
      </c>
      <c r="F5183">
        <v>14151886.794</v>
      </c>
      <c r="G5183">
        <v>1337829.6100000001</v>
      </c>
      <c r="H5183">
        <v>15489716.403999999</v>
      </c>
    </row>
    <row r="5184" spans="1:8" hidden="1" x14ac:dyDescent="0.3">
      <c r="A5184" s="6" t="s">
        <v>1750</v>
      </c>
      <c r="B5184" s="6" t="s">
        <v>5959</v>
      </c>
      <c r="D5184" t="str">
        <f t="shared" si="80"/>
        <v>158E/2019 33kv Project</v>
      </c>
      <c r="E5184">
        <v>497217.6</v>
      </c>
      <c r="F5184">
        <v>1342487.52</v>
      </c>
      <c r="G5184">
        <v>0</v>
      </c>
      <c r="H5184">
        <v>447495.84</v>
      </c>
    </row>
    <row r="5185" spans="1:8" hidden="1" x14ac:dyDescent="0.3">
      <c r="A5185" s="6" t="s">
        <v>295</v>
      </c>
      <c r="B5185" s="6" t="s">
        <v>5960</v>
      </c>
      <c r="C5185" s="6">
        <v>1</v>
      </c>
      <c r="D5185" t="str">
        <f t="shared" si="80"/>
        <v>Waldorf Astoria Cairo1</v>
      </c>
      <c r="E5185">
        <v>6707988.5199999996</v>
      </c>
      <c r="F5185">
        <v>4511122.1189999999</v>
      </c>
      <c r="G5185">
        <v>1760846.99</v>
      </c>
      <c r="H5185">
        <v>6271969.1090000002</v>
      </c>
    </row>
    <row r="5186" spans="1:8" hidden="1" x14ac:dyDescent="0.3">
      <c r="A5186" s="6" t="s">
        <v>1685</v>
      </c>
      <c r="B5186" s="6" t="s">
        <v>3626</v>
      </c>
      <c r="D5186" t="str">
        <f t="shared" si="80"/>
        <v>New Babil 400/132KV GIS Substa</v>
      </c>
      <c r="E5186">
        <v>1268718.6399999999</v>
      </c>
      <c r="F5186">
        <v>1268718.6399999999</v>
      </c>
      <c r="G5186">
        <v>0</v>
      </c>
      <c r="H5186">
        <v>1268718.6399999999</v>
      </c>
    </row>
    <row r="5187" spans="1:8" hidden="1" x14ac:dyDescent="0.3">
      <c r="A5187" s="6" t="s">
        <v>363</v>
      </c>
      <c r="B5187" s="6" t="s">
        <v>5961</v>
      </c>
      <c r="C5187" s="6">
        <v>31</v>
      </c>
      <c r="D5187" t="str">
        <f t="shared" ref="D5187:D5250" si="81">A5187&amp;C5187</f>
        <v>Mivida BP#18931</v>
      </c>
      <c r="E5187">
        <v>19514716.969999999</v>
      </c>
      <c r="F5187">
        <v>0</v>
      </c>
      <c r="G5187">
        <v>3602734.16</v>
      </c>
      <c r="H5187">
        <v>3602734.16</v>
      </c>
    </row>
    <row r="5188" spans="1:8" hidden="1" x14ac:dyDescent="0.3">
      <c r="A5188" s="6" t="s">
        <v>363</v>
      </c>
      <c r="B5188" s="6" t="s">
        <v>5962</v>
      </c>
      <c r="C5188" s="6">
        <v>28</v>
      </c>
      <c r="D5188" t="str">
        <f t="shared" si="81"/>
        <v>Mivida BP#18928</v>
      </c>
      <c r="E5188">
        <v>3487392.64</v>
      </c>
      <c r="F5188">
        <v>2409288.1919999998</v>
      </c>
      <c r="G5188">
        <v>309513.68</v>
      </c>
      <c r="H5188">
        <v>2718801.872</v>
      </c>
    </row>
    <row r="5189" spans="1:8" hidden="1" x14ac:dyDescent="0.3">
      <c r="A5189" s="6" t="s">
        <v>363</v>
      </c>
      <c r="B5189" s="6" t="s">
        <v>5963</v>
      </c>
      <c r="C5189" s="6">
        <v>14</v>
      </c>
      <c r="D5189" t="str">
        <f t="shared" si="81"/>
        <v>Mivida BP#18914</v>
      </c>
      <c r="E5189">
        <v>22729528.920000002</v>
      </c>
      <c r="F5189">
        <v>23637153.386</v>
      </c>
      <c r="G5189">
        <v>2841944.63</v>
      </c>
      <c r="H5189">
        <v>26479098.015999999</v>
      </c>
    </row>
    <row r="5190" spans="1:8" hidden="1" x14ac:dyDescent="0.3">
      <c r="A5190" s="6" t="s">
        <v>1654</v>
      </c>
      <c r="B5190" s="6" t="s">
        <v>5964</v>
      </c>
      <c r="C5190" s="6">
        <v>16</v>
      </c>
      <c r="D5190" t="str">
        <f t="shared" si="81"/>
        <v>seashell Playa16</v>
      </c>
      <c r="E5190">
        <v>1252671.3500000001</v>
      </c>
      <c r="F5190">
        <v>1074917.3400000001</v>
      </c>
      <c r="G5190">
        <v>0</v>
      </c>
      <c r="H5190">
        <v>1074917.3400000001</v>
      </c>
    </row>
    <row r="5191" spans="1:8" hidden="1" x14ac:dyDescent="0.3">
      <c r="A5191" s="6" t="s">
        <v>847</v>
      </c>
      <c r="B5191" s="6" t="s">
        <v>5965</v>
      </c>
      <c r="D5191" t="str">
        <f t="shared" si="81"/>
        <v>AWEER POWER STATION 'H' Phase</v>
      </c>
      <c r="E5191">
        <v>90156.23</v>
      </c>
      <c r="F5191">
        <v>94664.041500000007</v>
      </c>
      <c r="G5191">
        <v>0</v>
      </c>
      <c r="H5191">
        <v>94664.041500000007</v>
      </c>
    </row>
    <row r="5192" spans="1:8" hidden="1" x14ac:dyDescent="0.3">
      <c r="A5192" s="6" t="s">
        <v>71</v>
      </c>
      <c r="B5192" s="6" t="s">
        <v>5966</v>
      </c>
      <c r="C5192" s="6">
        <v>12</v>
      </c>
      <c r="D5192" t="str">
        <f t="shared" si="81"/>
        <v>EGAT Pelletizing Plant12</v>
      </c>
      <c r="E5192">
        <v>8116942.79</v>
      </c>
      <c r="F5192">
        <v>8095552.3195000002</v>
      </c>
      <c r="G5192">
        <v>346068.18</v>
      </c>
      <c r="H5192">
        <v>8441620.4995000008</v>
      </c>
    </row>
    <row r="5193" spans="1:8" hidden="1" x14ac:dyDescent="0.3">
      <c r="A5193" s="6" t="s">
        <v>1694</v>
      </c>
      <c r="B5193" s="6" t="s">
        <v>5967</v>
      </c>
      <c r="C5193" s="6">
        <v>2</v>
      </c>
      <c r="D5193" t="str">
        <f t="shared" si="81"/>
        <v>P.I.Parks - Plot 102</v>
      </c>
      <c r="E5193">
        <v>6152138.6600000001</v>
      </c>
      <c r="F5193">
        <v>11344920.68</v>
      </c>
      <c r="G5193">
        <v>1453489.88</v>
      </c>
      <c r="H5193">
        <v>12798410.560000001</v>
      </c>
    </row>
    <row r="5194" spans="1:8" hidden="1" x14ac:dyDescent="0.3">
      <c r="A5194" s="6" t="s">
        <v>1630</v>
      </c>
      <c r="B5194" s="6" t="s">
        <v>5968</v>
      </c>
      <c r="C5194" s="6">
        <v>22</v>
      </c>
      <c r="D5194" t="str">
        <f t="shared" si="81"/>
        <v>Faculty of Medicine22</v>
      </c>
      <c r="E5194">
        <v>11782769.52</v>
      </c>
      <c r="F5194">
        <v>8785418.9947999995</v>
      </c>
      <c r="G5194">
        <v>1767415.43</v>
      </c>
      <c r="H5194">
        <v>10552834.424799999</v>
      </c>
    </row>
    <row r="5195" spans="1:8" hidden="1" x14ac:dyDescent="0.3">
      <c r="A5195" s="6" t="s">
        <v>73</v>
      </c>
      <c r="B5195" s="6" t="s">
        <v>5969</v>
      </c>
      <c r="C5195" s="6">
        <v>5</v>
      </c>
      <c r="D5195" t="str">
        <f t="shared" si="81"/>
        <v>MDF Factory5</v>
      </c>
      <c r="E5195">
        <v>2046589.82</v>
      </c>
      <c r="F5195">
        <v>2067055.7248</v>
      </c>
      <c r="G5195">
        <v>0</v>
      </c>
      <c r="H5195">
        <v>2067055.7248</v>
      </c>
    </row>
    <row r="5196" spans="1:8" hidden="1" x14ac:dyDescent="0.3">
      <c r="A5196" s="6" t="s">
        <v>375</v>
      </c>
      <c r="B5196" s="6" t="s">
        <v>5970</v>
      </c>
      <c r="C5196" s="6">
        <v>10</v>
      </c>
      <c r="D5196" t="str">
        <f t="shared" si="81"/>
        <v>Ora Zed Landscape Ph110</v>
      </c>
      <c r="E5196">
        <v>3148169.54</v>
      </c>
      <c r="F5196">
        <v>2562980.7170000002</v>
      </c>
      <c r="G5196">
        <v>330557.8</v>
      </c>
      <c r="H5196">
        <v>2893538.517</v>
      </c>
    </row>
    <row r="5197" spans="1:8" hidden="1" x14ac:dyDescent="0.3">
      <c r="A5197" s="6" t="s">
        <v>293</v>
      </c>
      <c r="B5197" s="6" t="s">
        <v>5971</v>
      </c>
      <c r="C5197" s="6">
        <v>1</v>
      </c>
      <c r="D5197" t="str">
        <f t="shared" si="81"/>
        <v>Astoria Sharm elSheikh1</v>
      </c>
      <c r="E5197">
        <v>1119573</v>
      </c>
      <c r="F5197">
        <v>837813.8</v>
      </c>
      <c r="G5197">
        <v>326542.09999999998</v>
      </c>
      <c r="H5197">
        <v>1164355.8999999999</v>
      </c>
    </row>
    <row r="5198" spans="1:8" hidden="1" x14ac:dyDescent="0.3">
      <c r="A5198" s="6" t="s">
        <v>1060</v>
      </c>
      <c r="B5198" s="6" t="s">
        <v>2890</v>
      </c>
      <c r="D5198" t="str">
        <f t="shared" si="81"/>
        <v>LAYYAH CCPP</v>
      </c>
      <c r="E5198">
        <v>10283760</v>
      </c>
      <c r="F5198">
        <v>3174000</v>
      </c>
      <c r="G5198">
        <v>1380785</v>
      </c>
      <c r="H5198">
        <v>4554785</v>
      </c>
    </row>
    <row r="5199" spans="1:8" hidden="1" x14ac:dyDescent="0.3">
      <c r="A5199" s="6" t="s">
        <v>1163</v>
      </c>
      <c r="B5199" s="6" t="s">
        <v>5972</v>
      </c>
      <c r="C5199" s="6">
        <v>11</v>
      </c>
      <c r="D5199" t="str">
        <f t="shared" si="81"/>
        <v>Benban 3/ Toshka 2 LOT 411</v>
      </c>
      <c r="E5199">
        <v>-339705.29</v>
      </c>
      <c r="F5199">
        <v>-356690.55</v>
      </c>
      <c r="G5199">
        <v>0</v>
      </c>
      <c r="H5199">
        <v>-356690.55</v>
      </c>
    </row>
    <row r="5200" spans="1:8" hidden="1" x14ac:dyDescent="0.3">
      <c r="A5200" s="6" t="s">
        <v>1654</v>
      </c>
      <c r="B5200" s="6" t="s">
        <v>5973</v>
      </c>
      <c r="C5200" s="6">
        <v>18</v>
      </c>
      <c r="D5200" t="str">
        <f t="shared" si="81"/>
        <v>seashell Playa18</v>
      </c>
      <c r="E5200">
        <v>526143.1</v>
      </c>
      <c r="F5200">
        <v>451483.39</v>
      </c>
      <c r="G5200">
        <v>0</v>
      </c>
      <c r="H5200">
        <v>451483.39</v>
      </c>
    </row>
    <row r="5201" spans="1:8" hidden="1" x14ac:dyDescent="0.3">
      <c r="A5201" s="6" t="s">
        <v>956</v>
      </c>
      <c r="B5201" s="6" t="s">
        <v>5974</v>
      </c>
      <c r="C5201" s="6">
        <v>3</v>
      </c>
      <c r="D5201" t="str">
        <f t="shared" si="81"/>
        <v>Air Defense College3</v>
      </c>
      <c r="E5201">
        <v>3832891.1</v>
      </c>
      <c r="F5201">
        <v>1188779.99</v>
      </c>
      <c r="G5201">
        <v>0</v>
      </c>
      <c r="H5201">
        <v>3249422.99</v>
      </c>
    </row>
    <row r="5202" spans="1:8" hidden="1" x14ac:dyDescent="0.3">
      <c r="A5202" s="6" t="s">
        <v>1795</v>
      </c>
      <c r="B5202" s="6" t="s">
        <v>5975</v>
      </c>
      <c r="C5202" s="6">
        <v>3</v>
      </c>
      <c r="D5202" t="str">
        <f t="shared" si="81"/>
        <v>10th Ramadan Indu Park Plot113</v>
      </c>
      <c r="E5202">
        <v>16472966.76</v>
      </c>
      <c r="F5202">
        <v>26056793.309999999</v>
      </c>
      <c r="G5202">
        <v>2594492.2599999998</v>
      </c>
      <c r="H5202">
        <v>28651285.57</v>
      </c>
    </row>
    <row r="5203" spans="1:8" hidden="1" x14ac:dyDescent="0.3">
      <c r="A5203" s="6" t="s">
        <v>1163</v>
      </c>
      <c r="B5203" s="6" t="s">
        <v>5976</v>
      </c>
      <c r="C5203" s="6">
        <v>16</v>
      </c>
      <c r="D5203" t="str">
        <f t="shared" si="81"/>
        <v>Benban 3/ Toshka 2 LOT 416</v>
      </c>
      <c r="E5203">
        <v>95081746.730000004</v>
      </c>
      <c r="F5203">
        <v>74828938.590000004</v>
      </c>
      <c r="G5203">
        <v>9983583.4100000001</v>
      </c>
      <c r="H5203">
        <v>84812522</v>
      </c>
    </row>
    <row r="5204" spans="1:8" hidden="1" x14ac:dyDescent="0.3">
      <c r="A5204" s="6" t="s">
        <v>1278</v>
      </c>
      <c r="B5204" s="6" t="s">
        <v>5977</v>
      </c>
      <c r="D5204" t="str">
        <f t="shared" si="81"/>
        <v>LAYAN Substation</v>
      </c>
      <c r="E5204">
        <v>47897.247199999998</v>
      </c>
      <c r="F5204">
        <v>50292.109559999997</v>
      </c>
      <c r="G5204">
        <v>0</v>
      </c>
      <c r="H5204">
        <v>50292.109559999997</v>
      </c>
    </row>
    <row r="5205" spans="1:8" hidden="1" x14ac:dyDescent="0.3">
      <c r="A5205" s="6" t="s">
        <v>1060</v>
      </c>
      <c r="B5205" s="6" t="s">
        <v>5978</v>
      </c>
      <c r="D5205" t="str">
        <f t="shared" si="81"/>
        <v>LAYYAH CCPP</v>
      </c>
      <c r="E5205">
        <v>0</v>
      </c>
      <c r="F5205">
        <v>5733920.9699999997</v>
      </c>
      <c r="G5205">
        <v>0</v>
      </c>
      <c r="H5205">
        <v>5733920.9699999997</v>
      </c>
    </row>
    <row r="5206" spans="1:8" hidden="1" x14ac:dyDescent="0.3">
      <c r="A5206" s="6" t="s">
        <v>847</v>
      </c>
      <c r="B5206" s="6" t="s">
        <v>5979</v>
      </c>
      <c r="D5206" t="str">
        <f t="shared" si="81"/>
        <v>AWEER POWER STATION 'H' Phase</v>
      </c>
      <c r="E5206">
        <v>22065.16</v>
      </c>
      <c r="F5206">
        <v>23168.418000000001</v>
      </c>
      <c r="G5206">
        <v>0</v>
      </c>
      <c r="H5206">
        <v>23168.418000000001</v>
      </c>
    </row>
    <row r="5207" spans="1:8" hidden="1" x14ac:dyDescent="0.3">
      <c r="A5207" s="6" t="s">
        <v>3684</v>
      </c>
      <c r="B5207" s="6" t="s">
        <v>3649</v>
      </c>
      <c r="D5207" t="str">
        <f t="shared" si="81"/>
        <v>Infra Project 2531</v>
      </c>
      <c r="E5207">
        <v>69095346.189999998</v>
      </c>
      <c r="F5207">
        <v>43618300</v>
      </c>
      <c r="G5207">
        <v>14357670</v>
      </c>
      <c r="H5207">
        <v>57975970</v>
      </c>
    </row>
    <row r="5208" spans="1:8" hidden="1" x14ac:dyDescent="0.3">
      <c r="A5208" s="6" t="s">
        <v>1966</v>
      </c>
      <c r="B5208" s="6" t="s">
        <v>1906</v>
      </c>
      <c r="D5208" t="str">
        <f t="shared" si="81"/>
        <v>Infra Project 2524</v>
      </c>
      <c r="E5208">
        <v>90398178.049999997</v>
      </c>
      <c r="F5208">
        <v>90398178.049999997</v>
      </c>
      <c r="G5208">
        <v>0</v>
      </c>
      <c r="H5208">
        <v>90398178.049999997</v>
      </c>
    </row>
    <row r="5209" spans="1:8" hidden="1" x14ac:dyDescent="0.3">
      <c r="A5209" s="6" t="s">
        <v>1750</v>
      </c>
      <c r="B5209" s="6" t="s">
        <v>5980</v>
      </c>
      <c r="D5209" t="str">
        <f t="shared" si="81"/>
        <v>158E/2019 33kv Project</v>
      </c>
      <c r="E5209">
        <v>2539278.61</v>
      </c>
      <c r="F5209">
        <v>2285350.75</v>
      </c>
      <c r="G5209">
        <v>0</v>
      </c>
      <c r="H5209">
        <v>2285350.75</v>
      </c>
    </row>
    <row r="5210" spans="1:8" hidden="1" x14ac:dyDescent="0.3">
      <c r="A5210" s="6" t="s">
        <v>1766</v>
      </c>
      <c r="B5210" s="6" t="s">
        <v>5981</v>
      </c>
      <c r="D5210" t="str">
        <f t="shared" si="81"/>
        <v>Governmental Campus-N2</v>
      </c>
      <c r="E5210">
        <v>697588.06</v>
      </c>
      <c r="F5210">
        <v>697588.06</v>
      </c>
      <c r="G5210">
        <v>0</v>
      </c>
      <c r="H5210">
        <v>697588.06</v>
      </c>
    </row>
    <row r="5211" spans="1:8" hidden="1" x14ac:dyDescent="0.3">
      <c r="A5211" s="6" t="s">
        <v>5014</v>
      </c>
      <c r="B5211" s="6" t="s">
        <v>5982</v>
      </c>
      <c r="D5211" t="str">
        <f t="shared" si="81"/>
        <v xml:space="preserve"> Monorail</v>
      </c>
      <c r="E5211">
        <v>363298</v>
      </c>
      <c r="F5211">
        <v>410526.74</v>
      </c>
      <c r="G5211">
        <v>0</v>
      </c>
      <c r="H5211">
        <v>410526.74</v>
      </c>
    </row>
    <row r="5212" spans="1:8" hidden="1" x14ac:dyDescent="0.3">
      <c r="A5212" s="6" t="s">
        <v>5983</v>
      </c>
      <c r="B5212" s="6" t="s">
        <v>5417</v>
      </c>
      <c r="D5212" t="str">
        <f t="shared" si="81"/>
        <v>LP-20-21 ACUD Fiber optics</v>
      </c>
      <c r="E5212">
        <v>1166400</v>
      </c>
      <c r="F5212">
        <v>1318032</v>
      </c>
      <c r="G5212">
        <v>0</v>
      </c>
      <c r="H5212">
        <v>1318032</v>
      </c>
    </row>
    <row r="5213" spans="1:8" hidden="1" x14ac:dyDescent="0.3">
      <c r="A5213" s="6" t="s">
        <v>73</v>
      </c>
      <c r="B5213" s="6" t="s">
        <v>5984</v>
      </c>
      <c r="C5213" s="6">
        <v>27</v>
      </c>
      <c r="D5213" t="str">
        <f t="shared" si="81"/>
        <v>MDF Factory27</v>
      </c>
      <c r="E5213">
        <v>7649824.3099999996</v>
      </c>
      <c r="F5213">
        <v>19177600.34</v>
      </c>
      <c r="G5213">
        <v>3212977.19</v>
      </c>
      <c r="H5213">
        <v>22390577.530000001</v>
      </c>
    </row>
    <row r="5214" spans="1:8" hidden="1" x14ac:dyDescent="0.3">
      <c r="A5214" s="6" t="s">
        <v>1685</v>
      </c>
      <c r="B5214" s="6" t="s">
        <v>5985</v>
      </c>
      <c r="D5214" t="str">
        <f t="shared" si="81"/>
        <v>New Babil 400/132KV GIS Substa</v>
      </c>
      <c r="E5214">
        <v>217380.8</v>
      </c>
      <c r="F5214">
        <v>217380.8</v>
      </c>
      <c r="G5214">
        <v>0</v>
      </c>
      <c r="H5214">
        <v>217380.8</v>
      </c>
    </row>
    <row r="5215" spans="1:8" hidden="1" x14ac:dyDescent="0.3">
      <c r="A5215" s="6" t="s">
        <v>1685</v>
      </c>
      <c r="B5215" s="6" t="s">
        <v>5033</v>
      </c>
      <c r="D5215" t="str">
        <f t="shared" si="81"/>
        <v>New Babil 400/132KV GIS Substa</v>
      </c>
      <c r="E5215">
        <v>1787953.49</v>
      </c>
      <c r="F5215">
        <v>1787953.49</v>
      </c>
      <c r="G5215">
        <v>0</v>
      </c>
      <c r="H5215">
        <v>1787953.49</v>
      </c>
    </row>
    <row r="5216" spans="1:8" hidden="1" x14ac:dyDescent="0.3">
      <c r="A5216" s="6" t="s">
        <v>795</v>
      </c>
      <c r="B5216" s="6" t="s">
        <v>5986</v>
      </c>
      <c r="C5216" s="6">
        <v>23</v>
      </c>
      <c r="D5216" t="str">
        <f t="shared" si="81"/>
        <v>NUCA R05 - Z0223</v>
      </c>
      <c r="E5216">
        <v>30312335.289999999</v>
      </c>
      <c r="F5216">
        <v>24605476.43</v>
      </c>
      <c r="G5216">
        <v>3166889.7</v>
      </c>
      <c r="H5216">
        <v>27772366.130000003</v>
      </c>
    </row>
    <row r="5217" spans="1:8" hidden="1" x14ac:dyDescent="0.3">
      <c r="A5217" s="6" t="s">
        <v>500</v>
      </c>
      <c r="B5217" s="6" t="s">
        <v>5987</v>
      </c>
      <c r="D5217" t="str">
        <f t="shared" si="81"/>
        <v>South Helwan PP (CP-117)</v>
      </c>
      <c r="E5217">
        <v>201244.72</v>
      </c>
      <c r="F5217">
        <v>179948.77</v>
      </c>
      <c r="G5217">
        <v>31755.66</v>
      </c>
      <c r="H5217">
        <v>211704.43</v>
      </c>
    </row>
    <row r="5218" spans="1:8" hidden="1" x14ac:dyDescent="0.3">
      <c r="A5218" s="6" t="s">
        <v>1082</v>
      </c>
      <c r="B5218" s="6" t="s">
        <v>1303</v>
      </c>
      <c r="C5218" s="6">
        <v>4</v>
      </c>
      <c r="D5218" t="str">
        <f t="shared" si="81"/>
        <v>Port Saad Industiral zone4</v>
      </c>
      <c r="E5218">
        <v>1095780</v>
      </c>
      <c r="F5218">
        <v>1055236.1400000001</v>
      </c>
      <c r="G5218">
        <v>0</v>
      </c>
      <c r="H5218">
        <v>1055236.1399999999</v>
      </c>
    </row>
    <row r="5219" spans="1:8" hidden="1" x14ac:dyDescent="0.3">
      <c r="A5219" s="6" t="s">
        <v>73</v>
      </c>
      <c r="B5219" s="6" t="s">
        <v>5988</v>
      </c>
      <c r="C5219" s="6">
        <v>8</v>
      </c>
      <c r="D5219" t="str">
        <f t="shared" si="81"/>
        <v>MDF Factory8</v>
      </c>
      <c r="E5219">
        <v>338870.79</v>
      </c>
      <c r="F5219">
        <v>322759.50060000003</v>
      </c>
      <c r="G5219">
        <v>0</v>
      </c>
      <c r="H5219">
        <v>322759.50060000003</v>
      </c>
    </row>
    <row r="5220" spans="1:8" hidden="1" x14ac:dyDescent="0.3">
      <c r="A5220" s="6" t="s">
        <v>3513</v>
      </c>
      <c r="B5220" s="6" t="s">
        <v>5989</v>
      </c>
      <c r="D5220" t="str">
        <f t="shared" si="81"/>
        <v>Central Bus Station</v>
      </c>
      <c r="E5220">
        <v>274780</v>
      </c>
      <c r="F5220">
        <v>274780</v>
      </c>
      <c r="G5220">
        <v>0</v>
      </c>
      <c r="H5220">
        <v>274780</v>
      </c>
    </row>
    <row r="5221" spans="1:8" hidden="1" x14ac:dyDescent="0.3">
      <c r="A5221" s="6" t="s">
        <v>1579</v>
      </c>
      <c r="B5221" s="6" t="s">
        <v>5990</v>
      </c>
      <c r="C5221" s="6">
        <v>3</v>
      </c>
      <c r="D5221" t="str">
        <f t="shared" si="81"/>
        <v>Al Montaza Hotels - Alexandria3</v>
      </c>
      <c r="E5221">
        <v>939729</v>
      </c>
      <c r="F5221">
        <v>892742.54999999993</v>
      </c>
      <c r="G5221">
        <v>0</v>
      </c>
      <c r="H5221">
        <v>892742.55</v>
      </c>
    </row>
    <row r="5222" spans="1:8" hidden="1" x14ac:dyDescent="0.3">
      <c r="A5222" s="6" t="s">
        <v>425</v>
      </c>
      <c r="B5222" s="6" t="s">
        <v>5991</v>
      </c>
      <c r="C5222" s="6">
        <v>1</v>
      </c>
      <c r="D5222" t="str">
        <f t="shared" si="81"/>
        <v>Olympic Multi – Sports Hall1</v>
      </c>
      <c r="E5222">
        <v>23918543.68</v>
      </c>
      <c r="F5222">
        <v>3791250</v>
      </c>
      <c r="G5222">
        <v>17031510</v>
      </c>
      <c r="H5222">
        <v>20822760</v>
      </c>
    </row>
    <row r="5223" spans="1:8" hidden="1" x14ac:dyDescent="0.3">
      <c r="A5223" s="6" t="s">
        <v>367</v>
      </c>
      <c r="B5223" s="6" t="s">
        <v>5992</v>
      </c>
      <c r="C5223" s="6">
        <v>16</v>
      </c>
      <c r="D5223" t="str">
        <f t="shared" si="81"/>
        <v>New Giza Teaching Hospital16</v>
      </c>
      <c r="E5223">
        <v>22109235.449999999</v>
      </c>
      <c r="F5223">
        <v>8749433.6064999998</v>
      </c>
      <c r="G5223">
        <v>2152996.48</v>
      </c>
      <c r="H5223">
        <v>18402430.0865</v>
      </c>
    </row>
    <row r="5224" spans="1:8" hidden="1" x14ac:dyDescent="0.3">
      <c r="A5224" s="6" t="s">
        <v>1278</v>
      </c>
      <c r="B5224" s="6" t="s">
        <v>5993</v>
      </c>
      <c r="D5224" t="str">
        <f t="shared" si="81"/>
        <v>LAYAN Substation</v>
      </c>
      <c r="E5224">
        <v>267278.05229994358</v>
      </c>
      <c r="F5224">
        <v>677549.86476000003</v>
      </c>
      <c r="G5224">
        <v>0</v>
      </c>
      <c r="H5224">
        <v>225849.95491999999</v>
      </c>
    </row>
    <row r="5225" spans="1:8" hidden="1" x14ac:dyDescent="0.3">
      <c r="A5225" s="6" t="s">
        <v>1991</v>
      </c>
      <c r="B5225" s="6" t="s">
        <v>5994</v>
      </c>
      <c r="C5225" s="6">
        <v>1</v>
      </c>
      <c r="D5225" t="str">
        <f t="shared" si="81"/>
        <v>SSC Suez Steel Company Project1</v>
      </c>
      <c r="E5225">
        <v>10223133.6</v>
      </c>
      <c r="F5225">
        <v>8726335.4139999989</v>
      </c>
      <c r="G5225">
        <v>2825805.55</v>
      </c>
      <c r="H5225">
        <v>11552140.964</v>
      </c>
    </row>
    <row r="5226" spans="1:8" hidden="1" x14ac:dyDescent="0.3">
      <c r="A5226" s="6" t="s">
        <v>1991</v>
      </c>
      <c r="B5226" s="6" t="s">
        <v>5995</v>
      </c>
      <c r="C5226" s="6">
        <v>2</v>
      </c>
      <c r="D5226" t="str">
        <f t="shared" si="81"/>
        <v>SSC Suez Steel Company Project2</v>
      </c>
      <c r="E5226">
        <v>3081346.71</v>
      </c>
      <c r="F5226">
        <v>3020707.7793999999</v>
      </c>
      <c r="G5226">
        <v>399587.07</v>
      </c>
      <c r="H5226">
        <v>3420294.8494000002</v>
      </c>
    </row>
    <row r="5227" spans="1:8" hidden="1" x14ac:dyDescent="0.3">
      <c r="A5227" s="6" t="s">
        <v>1991</v>
      </c>
      <c r="B5227" s="6" t="s">
        <v>5996</v>
      </c>
      <c r="C5227" s="6">
        <v>5</v>
      </c>
      <c r="D5227" t="str">
        <f t="shared" si="81"/>
        <v>SSC Suez Steel Company Project5</v>
      </c>
      <c r="E5227">
        <v>2725254.77</v>
      </c>
      <c r="F5227">
        <v>1779061.4678</v>
      </c>
      <c r="G5227">
        <v>1245971.33</v>
      </c>
      <c r="H5227">
        <v>3025032.7977999998</v>
      </c>
    </row>
    <row r="5228" spans="1:8" hidden="1" x14ac:dyDescent="0.3">
      <c r="A5228" s="6" t="s">
        <v>1991</v>
      </c>
      <c r="B5228" s="6" t="s">
        <v>5997</v>
      </c>
      <c r="C5228" s="6">
        <v>1</v>
      </c>
      <c r="D5228" t="str">
        <f t="shared" si="81"/>
        <v>SSC Suez Steel Company Project1</v>
      </c>
      <c r="E5228">
        <v>779997.07</v>
      </c>
      <c r="F5228">
        <v>509186.42979999998</v>
      </c>
      <c r="G5228">
        <v>356610.32</v>
      </c>
      <c r="H5228">
        <v>865796.74979999999</v>
      </c>
    </row>
    <row r="5229" spans="1:8" hidden="1" x14ac:dyDescent="0.3">
      <c r="A5229" s="6" t="s">
        <v>2244</v>
      </c>
      <c r="B5229" s="6" t="s">
        <v>5998</v>
      </c>
      <c r="C5229" s="6">
        <v>2</v>
      </c>
      <c r="D5229" t="str">
        <f t="shared" si="81"/>
        <v>EGAT Injection2</v>
      </c>
      <c r="E5229">
        <v>98000</v>
      </c>
      <c r="F5229">
        <v>84093.8</v>
      </c>
      <c r="G5229">
        <v>0</v>
      </c>
      <c r="H5229">
        <v>84093.8</v>
      </c>
    </row>
    <row r="5230" spans="1:8" hidden="1" x14ac:dyDescent="0.3">
      <c r="A5230" s="6" t="s">
        <v>1562</v>
      </c>
      <c r="B5230" s="6" t="s">
        <v>5999</v>
      </c>
      <c r="C5230" s="6">
        <v>15</v>
      </c>
      <c r="D5230" t="str">
        <f t="shared" si="81"/>
        <v>GOV2 - Infra15</v>
      </c>
      <c r="E5230">
        <v>15963362.949999999</v>
      </c>
      <c r="F5230">
        <v>10956705.967499999</v>
      </c>
      <c r="G5230">
        <v>1490940.99</v>
      </c>
      <c r="H5230">
        <v>12447646.9575</v>
      </c>
    </row>
    <row r="5231" spans="1:8" hidden="1" x14ac:dyDescent="0.3">
      <c r="A5231" s="6" t="s">
        <v>71</v>
      </c>
      <c r="B5231" s="6" t="s">
        <v>6000</v>
      </c>
      <c r="C5231" s="6">
        <v>12</v>
      </c>
      <c r="D5231" t="str">
        <f t="shared" si="81"/>
        <v>EGAT Pelletizing Plant12</v>
      </c>
      <c r="E5231">
        <v>698940.32</v>
      </c>
      <c r="F5231">
        <v>691950.91599999997</v>
      </c>
      <c r="G5231">
        <v>0</v>
      </c>
      <c r="H5231">
        <v>691950.91599999997</v>
      </c>
    </row>
    <row r="5232" spans="1:8" hidden="1" x14ac:dyDescent="0.3">
      <c r="A5232" s="6" t="s">
        <v>754</v>
      </c>
      <c r="B5232" s="6" t="s">
        <v>6001</v>
      </c>
      <c r="C5232" s="6">
        <v>9</v>
      </c>
      <c r="D5232" t="str">
        <f t="shared" si="81"/>
        <v>Ministries Buildings9</v>
      </c>
      <c r="E5232">
        <v>3018358</v>
      </c>
      <c r="F5232">
        <v>2542560</v>
      </c>
      <c r="G5232">
        <v>0</v>
      </c>
      <c r="H5232">
        <v>2542560</v>
      </c>
    </row>
    <row r="5233" spans="1:8" hidden="1" x14ac:dyDescent="0.3">
      <c r="A5233" s="6" t="s">
        <v>73</v>
      </c>
      <c r="B5233" s="6" t="s">
        <v>6002</v>
      </c>
      <c r="C5233" s="6">
        <v>9</v>
      </c>
      <c r="D5233" t="str">
        <f t="shared" si="81"/>
        <v>MDF Factory9</v>
      </c>
      <c r="E5233">
        <v>1654996.96</v>
      </c>
      <c r="F5233">
        <v>1671546.9243999999</v>
      </c>
      <c r="G5233">
        <v>0</v>
      </c>
      <c r="H5233">
        <v>1671546.9243999999</v>
      </c>
    </row>
    <row r="5234" spans="1:8" hidden="1" x14ac:dyDescent="0.3">
      <c r="A5234" s="6" t="s">
        <v>2078</v>
      </c>
      <c r="B5234" s="6" t="s">
        <v>6003</v>
      </c>
      <c r="C5234" s="6">
        <v>1</v>
      </c>
      <c r="D5234" t="str">
        <f t="shared" si="81"/>
        <v>Ring Road El Mansoria1</v>
      </c>
      <c r="E5234">
        <v>332760</v>
      </c>
      <c r="F5234">
        <v>174309.36</v>
      </c>
      <c r="G5234">
        <v>0</v>
      </c>
      <c r="H5234">
        <v>174309.36</v>
      </c>
    </row>
    <row r="5235" spans="1:8" hidden="1" x14ac:dyDescent="0.3">
      <c r="A5235" s="6" t="s">
        <v>2009</v>
      </c>
      <c r="B5235" s="6" t="s">
        <v>6004</v>
      </c>
      <c r="C5235" s="6">
        <v>15</v>
      </c>
      <c r="D5235" t="str">
        <f t="shared" si="81"/>
        <v>CS-20 Mall15</v>
      </c>
      <c r="E5235">
        <v>155689.45000000001</v>
      </c>
      <c r="F5235">
        <v>60718.89</v>
      </c>
      <c r="G5235">
        <v>0</v>
      </c>
      <c r="H5235">
        <v>60718.89</v>
      </c>
    </row>
    <row r="5236" spans="1:8" hidden="1" x14ac:dyDescent="0.3">
      <c r="A5236" s="6" t="s">
        <v>2009</v>
      </c>
      <c r="B5236" s="6" t="s">
        <v>6005</v>
      </c>
      <c r="C5236" s="6">
        <v>16</v>
      </c>
      <c r="D5236" t="str">
        <f t="shared" si="81"/>
        <v>CS-20 Mall16</v>
      </c>
      <c r="E5236">
        <v>520583.43</v>
      </c>
      <c r="F5236">
        <v>173151.91</v>
      </c>
      <c r="G5236">
        <v>0</v>
      </c>
      <c r="H5236">
        <v>173151.91</v>
      </c>
    </row>
    <row r="5237" spans="1:8" hidden="1" x14ac:dyDescent="0.3">
      <c r="A5237" s="6" t="s">
        <v>2009</v>
      </c>
      <c r="B5237" s="6" t="s">
        <v>6006</v>
      </c>
      <c r="C5237" s="6">
        <v>1</v>
      </c>
      <c r="D5237" t="str">
        <f t="shared" si="81"/>
        <v>CS-20 Mall1</v>
      </c>
      <c r="E5237">
        <v>945878.85</v>
      </c>
      <c r="F5237">
        <v>889126.12</v>
      </c>
      <c r="G5237">
        <v>0</v>
      </c>
      <c r="H5237">
        <v>889126.12</v>
      </c>
    </row>
    <row r="5238" spans="1:8" hidden="1" x14ac:dyDescent="0.3">
      <c r="A5238" s="6" t="s">
        <v>341</v>
      </c>
      <c r="B5238" s="6" t="s">
        <v>6007</v>
      </c>
      <c r="C5238" s="6">
        <v>9</v>
      </c>
      <c r="D5238" t="str">
        <f t="shared" si="81"/>
        <v>Kafr Shokr Bridge9</v>
      </c>
      <c r="E5238">
        <v>5509702.8600000003</v>
      </c>
      <c r="F5238">
        <v>4811892.2</v>
      </c>
      <c r="G5238">
        <v>0</v>
      </c>
      <c r="H5238">
        <v>4811892.2</v>
      </c>
    </row>
    <row r="5239" spans="1:8" hidden="1" x14ac:dyDescent="0.3">
      <c r="A5239" s="6" t="s">
        <v>754</v>
      </c>
      <c r="B5239" s="6" t="s">
        <v>6008</v>
      </c>
      <c r="C5239" s="6">
        <v>5</v>
      </c>
      <c r="D5239" t="str">
        <f t="shared" si="81"/>
        <v>Ministries Buildings5</v>
      </c>
      <c r="E5239">
        <v>121861476.8</v>
      </c>
      <c r="F5239">
        <v>0</v>
      </c>
      <c r="G5239">
        <v>0</v>
      </c>
      <c r="H5239">
        <v>76281582.829999998</v>
      </c>
    </row>
    <row r="5240" spans="1:8" hidden="1" x14ac:dyDescent="0.3">
      <c r="A5240" s="6" t="s">
        <v>1520</v>
      </c>
      <c r="B5240" s="6" t="s">
        <v>6009</v>
      </c>
      <c r="D5240" t="str">
        <f t="shared" si="81"/>
        <v>LRT</v>
      </c>
      <c r="E5240">
        <v>882948</v>
      </c>
      <c r="F5240">
        <v>829971.12</v>
      </c>
      <c r="G5240">
        <v>0</v>
      </c>
      <c r="H5240">
        <v>829971.12</v>
      </c>
    </row>
    <row r="5241" spans="1:8" hidden="1" x14ac:dyDescent="0.3">
      <c r="A5241" s="6" t="s">
        <v>1828</v>
      </c>
      <c r="B5241" s="6" t="s">
        <v>6010</v>
      </c>
      <c r="C5241" s="6">
        <v>9</v>
      </c>
      <c r="D5241" t="str">
        <f t="shared" si="81"/>
        <v>Egat Rolling Mill no.49</v>
      </c>
      <c r="E5241">
        <v>19868885.149999999</v>
      </c>
      <c r="F5241">
        <v>15728875.467500001</v>
      </c>
      <c r="G5241">
        <v>4934765.09</v>
      </c>
      <c r="H5241">
        <v>20663640.557500001</v>
      </c>
    </row>
    <row r="5242" spans="1:8" hidden="1" x14ac:dyDescent="0.3">
      <c r="A5242" s="6" t="s">
        <v>425</v>
      </c>
      <c r="B5242" s="6" t="s">
        <v>6011</v>
      </c>
      <c r="C5242" s="6">
        <v>2</v>
      </c>
      <c r="D5242" t="str">
        <f t="shared" si="81"/>
        <v>Olympic Multi – Sports Hall2</v>
      </c>
      <c r="E5242">
        <v>29261275</v>
      </c>
      <c r="F5242">
        <v>1689654</v>
      </c>
      <c r="G5242">
        <v>25815944.5</v>
      </c>
      <c r="H5242">
        <v>27505598.5</v>
      </c>
    </row>
    <row r="5243" spans="1:8" hidden="1" x14ac:dyDescent="0.3">
      <c r="A5243" s="6" t="s">
        <v>293</v>
      </c>
      <c r="B5243" s="6" t="s">
        <v>6012</v>
      </c>
      <c r="C5243" s="6">
        <v>4</v>
      </c>
      <c r="D5243" t="str">
        <f t="shared" si="81"/>
        <v>Astoria Sharm elSheikh4</v>
      </c>
      <c r="E5243">
        <v>1055208</v>
      </c>
      <c r="F5243">
        <v>709627</v>
      </c>
      <c r="G5243">
        <v>276992.09999999998</v>
      </c>
      <c r="H5243">
        <v>986619.1</v>
      </c>
    </row>
    <row r="5244" spans="1:8" hidden="1" x14ac:dyDescent="0.3">
      <c r="A5244" s="6" t="s">
        <v>367</v>
      </c>
      <c r="B5244" s="6" t="s">
        <v>6013</v>
      </c>
      <c r="C5244" s="6">
        <v>3</v>
      </c>
      <c r="D5244" t="str">
        <f t="shared" si="81"/>
        <v>New Giza Teaching Hospital3</v>
      </c>
      <c r="E5244">
        <v>7560552.29</v>
      </c>
      <c r="F5244">
        <v>7466045.3844999997</v>
      </c>
      <c r="G5244">
        <v>0</v>
      </c>
      <c r="H5244">
        <v>7466045.3844999997</v>
      </c>
    </row>
    <row r="5245" spans="1:8" hidden="1" x14ac:dyDescent="0.3">
      <c r="A5245" s="6" t="s">
        <v>1710</v>
      </c>
      <c r="B5245" s="6" t="s">
        <v>6014</v>
      </c>
      <c r="C5245" s="6">
        <v>1</v>
      </c>
      <c r="D5245" t="str">
        <f t="shared" si="81"/>
        <v>Railway Bridge - Assuit1</v>
      </c>
      <c r="E5245">
        <v>410400</v>
      </c>
      <c r="F5245">
        <v>796176</v>
      </c>
      <c r="G5245">
        <v>0</v>
      </c>
      <c r="H5245">
        <v>398088</v>
      </c>
    </row>
    <row r="5246" spans="1:8" hidden="1" x14ac:dyDescent="0.3">
      <c r="A5246" s="6" t="s">
        <v>6015</v>
      </c>
      <c r="B5246" s="6" t="s">
        <v>6016</v>
      </c>
      <c r="C5246" s="6">
        <v>1</v>
      </c>
      <c r="D5246" t="str">
        <f t="shared" si="81"/>
        <v>Dwelling Villas Seashell Playa1</v>
      </c>
      <c r="E5246">
        <v>75551.56</v>
      </c>
      <c r="F5246">
        <v>65246.33</v>
      </c>
      <c r="G5246">
        <v>0</v>
      </c>
      <c r="H5246">
        <v>65246.33</v>
      </c>
    </row>
    <row r="5247" spans="1:8" hidden="1" x14ac:dyDescent="0.3">
      <c r="A5247" s="6" t="s">
        <v>335</v>
      </c>
      <c r="B5247" s="6" t="s">
        <v>6017</v>
      </c>
      <c r="C5247" s="6">
        <v>19</v>
      </c>
      <c r="D5247" t="str">
        <f t="shared" si="81"/>
        <v>ElSewedy HQ Internal Finishing19</v>
      </c>
      <c r="E5247">
        <v>11160546.75</v>
      </c>
      <c r="F5247">
        <v>0</v>
      </c>
      <c r="G5247">
        <v>8749943.5999999996</v>
      </c>
      <c r="H5247">
        <v>10873318.887499999</v>
      </c>
    </row>
    <row r="5248" spans="1:8" hidden="1" x14ac:dyDescent="0.3">
      <c r="A5248" s="6" t="s">
        <v>389</v>
      </c>
      <c r="B5248" s="6" t="s">
        <v>6018</v>
      </c>
      <c r="C5248" s="6">
        <v>21</v>
      </c>
      <c r="D5248" t="str">
        <f t="shared" si="81"/>
        <v>EMAAR-PKG# 101-UPTOWN21</v>
      </c>
      <c r="E5248">
        <v>952924.08</v>
      </c>
      <c r="F5248">
        <v>803886.08400000003</v>
      </c>
      <c r="G5248">
        <v>446634.21</v>
      </c>
      <c r="H5248">
        <v>1250520.294</v>
      </c>
    </row>
    <row r="5249" spans="1:8" hidden="1" x14ac:dyDescent="0.3">
      <c r="A5249" s="6" t="s">
        <v>73</v>
      </c>
      <c r="B5249" s="6" t="s">
        <v>6019</v>
      </c>
      <c r="C5249" s="6">
        <v>15</v>
      </c>
      <c r="D5249" t="str">
        <f t="shared" si="81"/>
        <v>MDF Factory15</v>
      </c>
      <c r="E5249">
        <v>8189110.5</v>
      </c>
      <c r="F5249">
        <v>11311884.995000001</v>
      </c>
      <c r="G5249">
        <v>2340438.88</v>
      </c>
      <c r="H5249">
        <v>13652323.875</v>
      </c>
    </row>
    <row r="5250" spans="1:8" hidden="1" x14ac:dyDescent="0.3">
      <c r="A5250" s="6" t="s">
        <v>1792</v>
      </c>
      <c r="B5250" s="6" t="s">
        <v>6020</v>
      </c>
      <c r="C5250" s="6">
        <v>17</v>
      </c>
      <c r="D5250" t="str">
        <f t="shared" si="81"/>
        <v>Get Business Complex17</v>
      </c>
      <c r="E5250">
        <v>3177489.8</v>
      </c>
      <c r="F5250">
        <v>179900.41</v>
      </c>
      <c r="G5250">
        <v>0</v>
      </c>
      <c r="H5250">
        <v>179900.41</v>
      </c>
    </row>
    <row r="5251" spans="1:8" hidden="1" x14ac:dyDescent="0.3">
      <c r="A5251" s="6" t="s">
        <v>89</v>
      </c>
      <c r="B5251" s="6" t="s">
        <v>6021</v>
      </c>
      <c r="C5251" s="6">
        <v>7</v>
      </c>
      <c r="D5251" t="str">
        <f t="shared" ref="D5251:D5314" si="82">A5251&amp;C5251</f>
        <v>Sokhna Port Expansion7</v>
      </c>
      <c r="E5251">
        <v>54124258.649999999</v>
      </c>
      <c r="F5251">
        <v>36803653.950000003</v>
      </c>
      <c r="G5251">
        <v>11366094.32</v>
      </c>
      <c r="H5251">
        <v>48169748.270000003</v>
      </c>
    </row>
    <row r="5252" spans="1:8" hidden="1" x14ac:dyDescent="0.3">
      <c r="A5252" s="6" t="s">
        <v>335</v>
      </c>
      <c r="B5252" s="6" t="s">
        <v>6022</v>
      </c>
      <c r="C5252" s="6">
        <v>21</v>
      </c>
      <c r="D5252" t="str">
        <f t="shared" si="82"/>
        <v>ElSewedy HQ Internal Finishing21</v>
      </c>
      <c r="E5252">
        <v>6969185.9000000004</v>
      </c>
      <c r="F5252">
        <v>0</v>
      </c>
      <c r="G5252">
        <v>2341646.56</v>
      </c>
      <c r="H5252">
        <v>4046292.5049999999</v>
      </c>
    </row>
    <row r="5253" spans="1:8" hidden="1" x14ac:dyDescent="0.3">
      <c r="A5253" s="6" t="s">
        <v>2096</v>
      </c>
      <c r="B5253" s="6" t="s">
        <v>6023</v>
      </c>
      <c r="C5253" s="6">
        <v>1</v>
      </c>
      <c r="D5253" t="str">
        <f t="shared" si="82"/>
        <v>Katameya Creeks - RME1</v>
      </c>
      <c r="E5253">
        <v>67028.72</v>
      </c>
      <c r="F5253">
        <v>59353.94</v>
      </c>
      <c r="G5253">
        <v>0</v>
      </c>
      <c r="H5253">
        <v>59353.94</v>
      </c>
    </row>
    <row r="5254" spans="1:8" hidden="1" x14ac:dyDescent="0.3">
      <c r="A5254" s="6" t="s">
        <v>1697</v>
      </c>
      <c r="B5254" s="6" t="s">
        <v>6024</v>
      </c>
      <c r="D5254" t="str">
        <f t="shared" si="82"/>
        <v>Playa Resort</v>
      </c>
      <c r="E5254">
        <v>35000</v>
      </c>
      <c r="F5254">
        <v>35000</v>
      </c>
      <c r="G5254">
        <v>0</v>
      </c>
      <c r="H5254">
        <v>35000</v>
      </c>
    </row>
    <row r="5255" spans="1:8" hidden="1" x14ac:dyDescent="0.3">
      <c r="A5255" s="6" t="s">
        <v>305</v>
      </c>
      <c r="B5255" s="6" t="s">
        <v>6025</v>
      </c>
      <c r="C5255" s="6">
        <v>7</v>
      </c>
      <c r="D5255" t="str">
        <f t="shared" si="82"/>
        <v>Creeks URBN-K7</v>
      </c>
      <c r="E5255">
        <v>18657407.329999998</v>
      </c>
      <c r="F5255">
        <v>16761479</v>
      </c>
      <c r="G5255">
        <v>1761482.87</v>
      </c>
      <c r="H5255">
        <v>18522961.870000001</v>
      </c>
    </row>
    <row r="5256" spans="1:8" hidden="1" x14ac:dyDescent="0.3">
      <c r="A5256" s="6" t="s">
        <v>89</v>
      </c>
      <c r="B5256" s="6" t="s">
        <v>6026</v>
      </c>
      <c r="C5256" s="6">
        <v>8</v>
      </c>
      <c r="D5256" t="str">
        <f t="shared" si="82"/>
        <v>Sokhna Port Expansion8</v>
      </c>
      <c r="E5256">
        <v>52378217.649999999</v>
      </c>
      <c r="F5256">
        <v>36284089.649999999</v>
      </c>
      <c r="G5256">
        <v>10475643.529999999</v>
      </c>
      <c r="H5256">
        <v>46759733.18</v>
      </c>
    </row>
    <row r="5257" spans="1:8" hidden="1" x14ac:dyDescent="0.3">
      <c r="A5257" s="6" t="s">
        <v>1991</v>
      </c>
      <c r="B5257" s="6" t="s">
        <v>6027</v>
      </c>
      <c r="C5257" s="6">
        <v>4</v>
      </c>
      <c r="D5257" t="str">
        <f t="shared" si="82"/>
        <v>SSC Suez Steel Company Project4</v>
      </c>
      <c r="E5257">
        <v>3836789.63</v>
      </c>
      <c r="F5257">
        <v>2647384.8451999999</v>
      </c>
      <c r="G5257">
        <v>1151036.8899999999</v>
      </c>
      <c r="H5257">
        <v>3798421.7352</v>
      </c>
    </row>
    <row r="5258" spans="1:8" hidden="1" x14ac:dyDescent="0.3">
      <c r="A5258" s="6" t="s">
        <v>2068</v>
      </c>
      <c r="B5258" s="6" t="s">
        <v>6028</v>
      </c>
      <c r="C5258" s="6">
        <v>2</v>
      </c>
      <c r="D5258" t="str">
        <f t="shared" si="82"/>
        <v>ORA-ZED Towers P01B2</v>
      </c>
      <c r="E5258">
        <v>30183.08</v>
      </c>
      <c r="F5258">
        <v>26727.11</v>
      </c>
      <c r="G5258">
        <v>0</v>
      </c>
      <c r="H5258">
        <v>26727.11</v>
      </c>
    </row>
    <row r="5259" spans="1:8" hidden="1" x14ac:dyDescent="0.3">
      <c r="A5259" s="6" t="s">
        <v>1259</v>
      </c>
      <c r="B5259" s="6" t="s">
        <v>6029</v>
      </c>
      <c r="C5259" s="6">
        <v>4</v>
      </c>
      <c r="D5259" t="str">
        <f t="shared" si="82"/>
        <v>Air Defence College4</v>
      </c>
      <c r="E5259">
        <v>247985.38</v>
      </c>
      <c r="F5259">
        <v>207914.59</v>
      </c>
      <c r="G5259">
        <v>0</v>
      </c>
      <c r="H5259">
        <v>207914.59</v>
      </c>
    </row>
    <row r="5260" spans="1:8" hidden="1" x14ac:dyDescent="0.3">
      <c r="A5260" s="6" t="s">
        <v>401</v>
      </c>
      <c r="B5260" s="6" t="s">
        <v>6030</v>
      </c>
      <c r="C5260" s="6">
        <v>9</v>
      </c>
      <c r="D5260" t="str">
        <f t="shared" si="82"/>
        <v>Port Said Port Silos9</v>
      </c>
      <c r="E5260">
        <v>3139228.09</v>
      </c>
      <c r="F5260">
        <v>2756360.9334999998</v>
      </c>
      <c r="G5260">
        <v>313922.81</v>
      </c>
      <c r="H5260">
        <v>3070283.7434999999</v>
      </c>
    </row>
    <row r="5261" spans="1:8" hidden="1" x14ac:dyDescent="0.3">
      <c r="A5261" s="6" t="s">
        <v>320</v>
      </c>
      <c r="B5261" s="6" t="s">
        <v>6031</v>
      </c>
      <c r="C5261" s="6">
        <v>1</v>
      </c>
      <c r="D5261" t="str">
        <f t="shared" si="82"/>
        <v>EPICO 3 Facility1</v>
      </c>
      <c r="E5261">
        <v>12192163.199999999</v>
      </c>
      <c r="F5261">
        <v>12050858.57</v>
      </c>
      <c r="G5261">
        <v>0</v>
      </c>
      <c r="H5261">
        <v>12050858.57</v>
      </c>
    </row>
    <row r="5262" spans="1:8" hidden="1" x14ac:dyDescent="0.3">
      <c r="A5262" s="6" t="s">
        <v>2068</v>
      </c>
      <c r="B5262" s="6" t="s">
        <v>6032</v>
      </c>
      <c r="C5262" s="6">
        <v>1</v>
      </c>
      <c r="D5262" t="str">
        <f t="shared" si="82"/>
        <v>ORA-ZED Towers P01B1</v>
      </c>
      <c r="E5262">
        <v>113671.35</v>
      </c>
      <c r="F5262">
        <v>100655.98</v>
      </c>
      <c r="G5262">
        <v>0</v>
      </c>
      <c r="H5262">
        <v>100655.98</v>
      </c>
    </row>
    <row r="5263" spans="1:8" hidden="1" x14ac:dyDescent="0.3">
      <c r="A5263" s="6" t="s">
        <v>2075</v>
      </c>
      <c r="B5263" s="6" t="s">
        <v>6033</v>
      </c>
      <c r="C5263" s="6">
        <v>2</v>
      </c>
      <c r="D5263" t="str">
        <f t="shared" si="82"/>
        <v>Kemet Tower2</v>
      </c>
      <c r="E5263">
        <v>467520</v>
      </c>
      <c r="F5263">
        <v>401178.91</v>
      </c>
      <c r="G5263">
        <v>0</v>
      </c>
      <c r="H5263">
        <v>401178.91</v>
      </c>
    </row>
    <row r="5264" spans="1:8" hidden="1" x14ac:dyDescent="0.3">
      <c r="A5264" s="6" t="s">
        <v>1654</v>
      </c>
      <c r="B5264" s="6" t="s">
        <v>6034</v>
      </c>
      <c r="C5264" s="6">
        <v>15</v>
      </c>
      <c r="D5264" t="str">
        <f t="shared" si="82"/>
        <v>seashell Playa15</v>
      </c>
      <c r="E5264">
        <v>314783.01</v>
      </c>
      <c r="F5264">
        <v>270115.3</v>
      </c>
      <c r="G5264">
        <v>0</v>
      </c>
      <c r="H5264">
        <v>270115.3</v>
      </c>
    </row>
    <row r="5265" spans="1:8" hidden="1" x14ac:dyDescent="0.3">
      <c r="A5265" s="6" t="s">
        <v>335</v>
      </c>
      <c r="B5265" s="6" t="s">
        <v>6035</v>
      </c>
      <c r="C5265" s="6">
        <v>25</v>
      </c>
      <c r="D5265" t="str">
        <f t="shared" si="82"/>
        <v>ElSewedy HQ Internal Finishing25</v>
      </c>
      <c r="E5265">
        <v>17937426.600000001</v>
      </c>
      <c r="F5265">
        <v>4987239.22</v>
      </c>
      <c r="G5265">
        <v>0</v>
      </c>
      <c r="H5265">
        <v>9125697.8599999994</v>
      </c>
    </row>
    <row r="5266" spans="1:8" hidden="1" x14ac:dyDescent="0.3">
      <c r="A5266" s="6" t="s">
        <v>1980</v>
      </c>
      <c r="B5266" s="6" t="s">
        <v>6036</v>
      </c>
      <c r="C5266" s="6">
        <v>5</v>
      </c>
      <c r="D5266" t="str">
        <f t="shared" si="82"/>
        <v>WADY EL-NATROUN BRIDGE(HST)5</v>
      </c>
      <c r="E5266">
        <v>328425</v>
      </c>
      <c r="F5266">
        <v>298242.74</v>
      </c>
      <c r="G5266">
        <v>0</v>
      </c>
      <c r="H5266">
        <v>298242.74</v>
      </c>
    </row>
    <row r="5267" spans="1:8" hidden="1" x14ac:dyDescent="0.3">
      <c r="A5267" s="6" t="s">
        <v>1980</v>
      </c>
      <c r="B5267" s="6" t="s">
        <v>6037</v>
      </c>
      <c r="C5267" s="6">
        <v>7</v>
      </c>
      <c r="D5267" t="str">
        <f t="shared" si="82"/>
        <v>WADY EL-NATROUN BRIDGE(HST)7</v>
      </c>
      <c r="E5267">
        <v>767070</v>
      </c>
      <c r="F5267">
        <v>655166.26</v>
      </c>
      <c r="G5267">
        <v>0</v>
      </c>
      <c r="H5267">
        <v>655166.26</v>
      </c>
    </row>
    <row r="5268" spans="1:8" hidden="1" x14ac:dyDescent="0.3">
      <c r="A5268" s="6" t="s">
        <v>2088</v>
      </c>
      <c r="B5268" s="6" t="s">
        <v>6038</v>
      </c>
      <c r="C5268" s="6">
        <v>6</v>
      </c>
      <c r="D5268" t="str">
        <f t="shared" si="82"/>
        <v>U4,U8 Seashell Playa6</v>
      </c>
      <c r="E5268">
        <v>87496.95</v>
      </c>
      <c r="F5268">
        <v>39612.11</v>
      </c>
      <c r="G5268">
        <v>0</v>
      </c>
      <c r="H5268">
        <v>39612.11</v>
      </c>
    </row>
    <row r="5269" spans="1:8" hidden="1" x14ac:dyDescent="0.3">
      <c r="A5269" s="6" t="s">
        <v>425</v>
      </c>
      <c r="B5269" s="6" t="s">
        <v>6039</v>
      </c>
      <c r="C5269" s="6">
        <v>1</v>
      </c>
      <c r="D5269" t="str">
        <f t="shared" si="82"/>
        <v>Olympic Multi – Sports Hall1</v>
      </c>
      <c r="E5269">
        <v>10647712</v>
      </c>
      <c r="F5269">
        <v>1893920</v>
      </c>
      <c r="G5269">
        <v>7000000</v>
      </c>
      <c r="H5269">
        <v>8893920</v>
      </c>
    </row>
    <row r="5270" spans="1:8" hidden="1" x14ac:dyDescent="0.3">
      <c r="A5270" s="6" t="s">
        <v>313</v>
      </c>
      <c r="B5270" s="6" t="s">
        <v>6040</v>
      </c>
      <c r="C5270" s="6">
        <v>2</v>
      </c>
      <c r="D5270" t="str">
        <f t="shared" si="82"/>
        <v>DP World Basin 2 Ph22</v>
      </c>
      <c r="E5270">
        <v>31327285.449999999</v>
      </c>
      <c r="F5270">
        <v>0</v>
      </c>
      <c r="G5270">
        <v>0</v>
      </c>
      <c r="H5270">
        <v>31327285.449999999</v>
      </c>
    </row>
    <row r="5271" spans="1:8" hidden="1" x14ac:dyDescent="0.3">
      <c r="A5271" s="6" t="s">
        <v>3838</v>
      </c>
      <c r="B5271" s="6" t="s">
        <v>6041</v>
      </c>
      <c r="C5271" s="6">
        <v>2</v>
      </c>
      <c r="D5271" t="str">
        <f t="shared" si="82"/>
        <v>HST El Mahager Bridge2</v>
      </c>
      <c r="E5271">
        <v>10987767.859999999</v>
      </c>
      <c r="F5271">
        <v>3492288.9</v>
      </c>
      <c r="G5271">
        <v>0</v>
      </c>
      <c r="H5271">
        <v>3492288.9</v>
      </c>
    </row>
    <row r="5272" spans="1:8" hidden="1" x14ac:dyDescent="0.3">
      <c r="A5272" s="6" t="s">
        <v>375</v>
      </c>
      <c r="B5272" s="6" t="s">
        <v>6042</v>
      </c>
      <c r="C5272" s="6">
        <v>2</v>
      </c>
      <c r="D5272" t="str">
        <f t="shared" si="82"/>
        <v>Ora Zed Landscape Ph12</v>
      </c>
      <c r="E5272">
        <v>2071866.5</v>
      </c>
      <c r="F5272">
        <v>1828422.1850000001</v>
      </c>
      <c r="G5272">
        <v>217545.98</v>
      </c>
      <c r="H5272">
        <v>2045968.165</v>
      </c>
    </row>
    <row r="5273" spans="1:8" hidden="1" x14ac:dyDescent="0.3">
      <c r="A5273" s="6" t="s">
        <v>1980</v>
      </c>
      <c r="B5273" s="6" t="s">
        <v>6043</v>
      </c>
      <c r="C5273" s="6">
        <v>10</v>
      </c>
      <c r="D5273" t="str">
        <f t="shared" si="82"/>
        <v>WADY EL-NATROUN BRIDGE(HST)10</v>
      </c>
      <c r="E5273">
        <v>1255380</v>
      </c>
      <c r="F5273">
        <v>1214339.67</v>
      </c>
      <c r="G5273">
        <v>0</v>
      </c>
      <c r="H5273">
        <v>1214339.67</v>
      </c>
    </row>
    <row r="5274" spans="1:8" hidden="1" x14ac:dyDescent="0.3">
      <c r="A5274" s="6" t="s">
        <v>3891</v>
      </c>
      <c r="B5274" s="6" t="s">
        <v>6044</v>
      </c>
      <c r="C5274" s="6">
        <v>1</v>
      </c>
      <c r="D5274" t="str">
        <f t="shared" si="82"/>
        <v>El-Warraq1</v>
      </c>
      <c r="E5274">
        <v>1440000</v>
      </c>
      <c r="F5274">
        <v>909064</v>
      </c>
      <c r="G5274">
        <v>0</v>
      </c>
      <c r="H5274">
        <v>909064</v>
      </c>
    </row>
    <row r="5275" spans="1:8" hidden="1" x14ac:dyDescent="0.3">
      <c r="A5275" s="6" t="s">
        <v>73</v>
      </c>
      <c r="B5275" s="6" t="s">
        <v>6045</v>
      </c>
      <c r="C5275" s="6">
        <v>15</v>
      </c>
      <c r="D5275" t="str">
        <f t="shared" si="82"/>
        <v>MDF Factory15</v>
      </c>
      <c r="E5275">
        <v>1493437.21</v>
      </c>
      <c r="F5275">
        <v>1508253.0541999999</v>
      </c>
      <c r="G5275">
        <v>0</v>
      </c>
      <c r="H5275">
        <v>1508253.0541999999</v>
      </c>
    </row>
    <row r="5276" spans="1:8" hidden="1" x14ac:dyDescent="0.3">
      <c r="A5276" s="6" t="s">
        <v>89</v>
      </c>
      <c r="B5276" s="6" t="s">
        <v>6046</v>
      </c>
      <c r="C5276" s="6">
        <v>11</v>
      </c>
      <c r="D5276" t="str">
        <f t="shared" si="82"/>
        <v>Sokhna Port Expansion11</v>
      </c>
      <c r="E5276">
        <v>73288962.769999996</v>
      </c>
      <c r="F5276">
        <v>50769799.200000003</v>
      </c>
      <c r="G5276">
        <v>14657792.550000001</v>
      </c>
      <c r="H5276">
        <v>65427591.75</v>
      </c>
    </row>
    <row r="5277" spans="1:8" hidden="1" x14ac:dyDescent="0.3">
      <c r="A5277" s="6" t="s">
        <v>1991</v>
      </c>
      <c r="B5277" s="6" t="s">
        <v>6047</v>
      </c>
      <c r="C5277" s="6">
        <v>1</v>
      </c>
      <c r="D5277" t="str">
        <f t="shared" si="82"/>
        <v>SSC Suez Steel Company Project1</v>
      </c>
      <c r="E5277">
        <v>2140488</v>
      </c>
      <c r="F5277">
        <v>2311727.04</v>
      </c>
      <c r="G5277">
        <v>0</v>
      </c>
      <c r="H5277">
        <v>2311727.04</v>
      </c>
    </row>
    <row r="5278" spans="1:8" hidden="1" x14ac:dyDescent="0.3">
      <c r="A5278" s="6" t="s">
        <v>1991</v>
      </c>
      <c r="B5278" s="6" t="s">
        <v>6048</v>
      </c>
      <c r="C5278" s="6">
        <v>3</v>
      </c>
      <c r="D5278" t="str">
        <f t="shared" si="82"/>
        <v>SSC Suez Steel Company Project3</v>
      </c>
      <c r="E5278">
        <v>8704005.4700000007</v>
      </c>
      <c r="F5278">
        <v>9400325.9111000001</v>
      </c>
      <c r="G5278">
        <v>0</v>
      </c>
      <c r="H5278">
        <v>9400325.9111000001</v>
      </c>
    </row>
    <row r="5279" spans="1:8" hidden="1" x14ac:dyDescent="0.3">
      <c r="A5279" s="6" t="s">
        <v>2157</v>
      </c>
      <c r="B5279" s="6" t="s">
        <v>6049</v>
      </c>
      <c r="D5279" t="str">
        <f t="shared" si="82"/>
        <v>Seashell Playa 5 Villas</v>
      </c>
      <c r="E5279">
        <v>74965.5</v>
      </c>
      <c r="F5279">
        <v>48301.29</v>
      </c>
      <c r="G5279">
        <v>0</v>
      </c>
      <c r="H5279">
        <v>48301.29</v>
      </c>
    </row>
    <row r="5280" spans="1:8" hidden="1" x14ac:dyDescent="0.3">
      <c r="A5280" s="6" t="s">
        <v>2157</v>
      </c>
      <c r="B5280" s="6" t="s">
        <v>6050</v>
      </c>
      <c r="C5280" s="6">
        <v>2</v>
      </c>
      <c r="D5280" t="str">
        <f t="shared" si="82"/>
        <v>Seashell Playa 5 Villas2</v>
      </c>
      <c r="E5280">
        <v>24044.74</v>
      </c>
      <c r="F5280">
        <v>20765.03</v>
      </c>
      <c r="G5280">
        <v>0</v>
      </c>
      <c r="H5280">
        <v>20765.03</v>
      </c>
    </row>
    <row r="5281" spans="1:8" hidden="1" x14ac:dyDescent="0.3">
      <c r="A5281" s="6" t="s">
        <v>2157</v>
      </c>
      <c r="B5281" s="6" t="s">
        <v>6051</v>
      </c>
      <c r="C5281" s="6">
        <v>4</v>
      </c>
      <c r="D5281" t="str">
        <f t="shared" si="82"/>
        <v>Seashell Playa 5 Villas4</v>
      </c>
      <c r="E5281">
        <v>208421.31</v>
      </c>
      <c r="F5281">
        <v>89386.81</v>
      </c>
      <c r="G5281">
        <v>0</v>
      </c>
      <c r="H5281">
        <v>89386.81</v>
      </c>
    </row>
    <row r="5282" spans="1:8" hidden="1" x14ac:dyDescent="0.3">
      <c r="A5282" s="6" t="s">
        <v>2157</v>
      </c>
      <c r="B5282" s="6" t="s">
        <v>6052</v>
      </c>
      <c r="C5282" s="6">
        <v>6</v>
      </c>
      <c r="D5282" t="str">
        <f t="shared" si="82"/>
        <v>Seashell Playa 5 Villas6</v>
      </c>
      <c r="E5282">
        <v>421226.03</v>
      </c>
      <c r="F5282">
        <v>278628.8</v>
      </c>
      <c r="G5282">
        <v>0</v>
      </c>
      <c r="H5282">
        <v>278628.8</v>
      </c>
    </row>
    <row r="5283" spans="1:8" hidden="1" x14ac:dyDescent="0.3">
      <c r="A5283" s="6" t="s">
        <v>287</v>
      </c>
      <c r="B5283" s="6" t="s">
        <v>6053</v>
      </c>
      <c r="C5283" s="6">
        <v>6</v>
      </c>
      <c r="D5283" t="str">
        <f t="shared" si="82"/>
        <v>October Under-Railway Tunnel6</v>
      </c>
      <c r="E5283">
        <v>1809302.29</v>
      </c>
      <c r="F5283">
        <v>1337162.5545000001</v>
      </c>
      <c r="G5283">
        <v>0</v>
      </c>
      <c r="H5283">
        <v>1337162.5545000001</v>
      </c>
    </row>
    <row r="5284" spans="1:8" hidden="1" x14ac:dyDescent="0.3">
      <c r="A5284" s="6" t="s">
        <v>305</v>
      </c>
      <c r="B5284" s="6" t="s">
        <v>6054</v>
      </c>
      <c r="C5284" s="6">
        <v>8</v>
      </c>
      <c r="D5284" t="str">
        <f t="shared" si="82"/>
        <v>Creeks URBN-K8</v>
      </c>
      <c r="E5284">
        <v>18875663.98</v>
      </c>
      <c r="F5284">
        <v>16707944.999199999</v>
      </c>
      <c r="G5284">
        <v>1948483.69</v>
      </c>
      <c r="H5284">
        <v>18656428.689199999</v>
      </c>
    </row>
    <row r="5285" spans="1:8" hidden="1" x14ac:dyDescent="0.3">
      <c r="A5285" s="6" t="s">
        <v>342</v>
      </c>
      <c r="B5285" s="6" t="s">
        <v>6055</v>
      </c>
      <c r="C5285" s="6">
        <v>35</v>
      </c>
      <c r="D5285" t="str">
        <f t="shared" si="82"/>
        <v>Kattameya Creeks35</v>
      </c>
      <c r="E5285">
        <v>59094596.479999997</v>
      </c>
      <c r="F5285">
        <v>46816344</v>
      </c>
      <c r="G5285">
        <v>14334625.91</v>
      </c>
      <c r="H5285">
        <v>61150969.909999996</v>
      </c>
    </row>
    <row r="5286" spans="1:8" hidden="1" x14ac:dyDescent="0.3">
      <c r="A5286" s="6" t="s">
        <v>2096</v>
      </c>
      <c r="B5286" s="6" t="s">
        <v>6056</v>
      </c>
      <c r="C5286" s="6">
        <v>5</v>
      </c>
      <c r="D5286" t="str">
        <f t="shared" si="82"/>
        <v>Katameya Creeks - RME5</v>
      </c>
      <c r="E5286">
        <v>86893.7</v>
      </c>
      <c r="F5286">
        <v>76944.36</v>
      </c>
      <c r="G5286">
        <v>0</v>
      </c>
      <c r="H5286">
        <v>76944.36</v>
      </c>
    </row>
    <row r="5287" spans="1:8" hidden="1" x14ac:dyDescent="0.3">
      <c r="A5287" s="6" t="s">
        <v>421</v>
      </c>
      <c r="B5287" s="6" t="s">
        <v>6057</v>
      </c>
      <c r="C5287" s="6">
        <v>11</v>
      </c>
      <c r="D5287" t="str">
        <f t="shared" si="82"/>
        <v>EDNC Hardscape Package11</v>
      </c>
      <c r="E5287">
        <v>1095191.83</v>
      </c>
      <c r="F5287">
        <v>1006501.9214999999</v>
      </c>
      <c r="G5287">
        <v>0</v>
      </c>
      <c r="H5287">
        <v>1006501.9215000001</v>
      </c>
    </row>
    <row r="5288" spans="1:8" hidden="1" x14ac:dyDescent="0.3">
      <c r="A5288" s="6" t="s">
        <v>2256</v>
      </c>
      <c r="B5288" s="6" t="s">
        <v>6058</v>
      </c>
      <c r="C5288" s="6">
        <v>3</v>
      </c>
      <c r="D5288" t="str">
        <f t="shared" si="82"/>
        <v>U7-SEASHELL3</v>
      </c>
      <c r="E5288">
        <v>113020.28</v>
      </c>
      <c r="F5288">
        <v>97604.33</v>
      </c>
      <c r="G5288">
        <v>0</v>
      </c>
      <c r="H5288">
        <v>97604.33</v>
      </c>
    </row>
    <row r="5289" spans="1:8" hidden="1" x14ac:dyDescent="0.3">
      <c r="A5289" s="6" t="s">
        <v>305</v>
      </c>
      <c r="B5289" s="6" t="s">
        <v>6059</v>
      </c>
      <c r="C5289" s="6">
        <v>9</v>
      </c>
      <c r="D5289" t="str">
        <f t="shared" si="82"/>
        <v>Creeks URBN-K9</v>
      </c>
      <c r="E5289">
        <v>18620717.800000001</v>
      </c>
      <c r="F5289">
        <v>16997068</v>
      </c>
      <c r="G5289">
        <v>1578985.46</v>
      </c>
      <c r="H5289">
        <v>18576053.460000001</v>
      </c>
    </row>
    <row r="5290" spans="1:8" hidden="1" x14ac:dyDescent="0.3">
      <c r="A5290" s="6" t="s">
        <v>358</v>
      </c>
      <c r="B5290" s="6" t="s">
        <v>6060</v>
      </c>
      <c r="C5290" s="6">
        <v>2</v>
      </c>
      <c r="D5290" t="str">
        <f t="shared" si="82"/>
        <v>EGAT Mechanical Installations2</v>
      </c>
      <c r="E5290">
        <v>71294.740000000005</v>
      </c>
      <c r="F5290">
        <v>54176.871500000001</v>
      </c>
      <c r="G5290">
        <v>17823.68</v>
      </c>
      <c r="H5290">
        <v>72000.551500000001</v>
      </c>
    </row>
    <row r="5291" spans="1:8" hidden="1" x14ac:dyDescent="0.3">
      <c r="A5291" s="6" t="s">
        <v>73</v>
      </c>
      <c r="B5291" s="6" t="s">
        <v>6061</v>
      </c>
      <c r="C5291" s="6">
        <v>29</v>
      </c>
      <c r="D5291" t="str">
        <f t="shared" si="82"/>
        <v>MDF Factory29</v>
      </c>
      <c r="E5291">
        <v>6882776.1900000004</v>
      </c>
      <c r="F5291">
        <v>10041845.6384</v>
      </c>
      <c r="G5291">
        <v>2890766</v>
      </c>
      <c r="H5291">
        <v>12932611.638399998</v>
      </c>
    </row>
    <row r="5292" spans="1:8" hidden="1" x14ac:dyDescent="0.3">
      <c r="A5292" s="6" t="s">
        <v>2157</v>
      </c>
      <c r="B5292" s="6" t="s">
        <v>6062</v>
      </c>
      <c r="C5292" s="6">
        <v>5</v>
      </c>
      <c r="D5292" t="str">
        <f t="shared" si="82"/>
        <v>Seashell Playa 5 Villas5</v>
      </c>
      <c r="E5292">
        <v>125965.27</v>
      </c>
      <c r="F5292">
        <v>94159.07</v>
      </c>
      <c r="G5292">
        <v>0</v>
      </c>
      <c r="H5292">
        <v>94159.07</v>
      </c>
    </row>
    <row r="5293" spans="1:8" hidden="1" x14ac:dyDescent="0.3">
      <c r="A5293" s="6" t="s">
        <v>2256</v>
      </c>
      <c r="B5293" s="6" t="s">
        <v>6063</v>
      </c>
      <c r="C5293" s="6">
        <v>1</v>
      </c>
      <c r="D5293" t="str">
        <f t="shared" si="82"/>
        <v>U7-SEASHELL1</v>
      </c>
      <c r="E5293">
        <v>383850.75</v>
      </c>
      <c r="F5293">
        <v>331493.5</v>
      </c>
      <c r="G5293">
        <v>0</v>
      </c>
      <c r="H5293">
        <v>331493.5</v>
      </c>
    </row>
    <row r="5294" spans="1:8" hidden="1" x14ac:dyDescent="0.3">
      <c r="A5294" s="6" t="s">
        <v>1579</v>
      </c>
      <c r="B5294" s="6" t="s">
        <v>6064</v>
      </c>
      <c r="D5294" t="str">
        <f t="shared" si="82"/>
        <v>Al Montaza Hotels - Alexandria</v>
      </c>
      <c r="E5294">
        <v>343024.5</v>
      </c>
      <c r="F5294">
        <v>223870.18300000002</v>
      </c>
      <c r="G5294">
        <v>0</v>
      </c>
      <c r="H5294">
        <v>223870.18299999999</v>
      </c>
    </row>
    <row r="5295" spans="1:8" hidden="1" x14ac:dyDescent="0.3">
      <c r="A5295" s="6" t="s">
        <v>754</v>
      </c>
      <c r="B5295" s="6" t="s">
        <v>6065</v>
      </c>
      <c r="C5295" s="6">
        <v>8</v>
      </c>
      <c r="D5295" t="str">
        <f t="shared" si="82"/>
        <v>Ministries Buildings8</v>
      </c>
      <c r="E5295">
        <v>30376066</v>
      </c>
      <c r="F5295">
        <v>25591430</v>
      </c>
      <c r="G5295">
        <v>0</v>
      </c>
      <c r="H5295">
        <v>25591430</v>
      </c>
    </row>
    <row r="5296" spans="1:8" hidden="1" x14ac:dyDescent="0.3">
      <c r="A5296" s="6" t="s">
        <v>1841</v>
      </c>
      <c r="B5296" s="6" t="s">
        <v>6066</v>
      </c>
      <c r="C5296" s="6">
        <v>11</v>
      </c>
      <c r="D5296" t="str">
        <f t="shared" si="82"/>
        <v>Egyptian Exchange building11</v>
      </c>
      <c r="E5296">
        <v>160250</v>
      </c>
      <c r="F5296">
        <v>127526.37</v>
      </c>
      <c r="G5296">
        <v>0</v>
      </c>
      <c r="H5296">
        <v>127526.37</v>
      </c>
    </row>
    <row r="5297" spans="1:8" hidden="1" x14ac:dyDescent="0.3">
      <c r="A5297" s="6" t="s">
        <v>2271</v>
      </c>
      <c r="B5297" s="6" t="s">
        <v>6067</v>
      </c>
      <c r="C5297" s="6">
        <v>1</v>
      </c>
      <c r="D5297" t="str">
        <f t="shared" si="82"/>
        <v>Central Capital1</v>
      </c>
      <c r="E5297">
        <v>168300</v>
      </c>
      <c r="F5297">
        <v>158202</v>
      </c>
      <c r="G5297">
        <v>0</v>
      </c>
      <c r="H5297">
        <v>158202</v>
      </c>
    </row>
    <row r="5298" spans="1:8" hidden="1" x14ac:dyDescent="0.3">
      <c r="A5298" s="6" t="s">
        <v>412</v>
      </c>
      <c r="B5298" s="6" t="s">
        <v>6068</v>
      </c>
      <c r="C5298" s="6">
        <v>16</v>
      </c>
      <c r="D5298" t="str">
        <f t="shared" si="82"/>
        <v>RING ROAD MARYOTIA EXPANSION16</v>
      </c>
      <c r="E5298">
        <v>40484939.799999997</v>
      </c>
      <c r="F5298">
        <v>40080090.399999999</v>
      </c>
      <c r="G5298">
        <v>0</v>
      </c>
      <c r="H5298">
        <v>40080090.399999999</v>
      </c>
    </row>
    <row r="5299" spans="1:8" hidden="1" x14ac:dyDescent="0.3">
      <c r="A5299" s="6" t="s">
        <v>425</v>
      </c>
      <c r="B5299" s="6" t="s">
        <v>6069</v>
      </c>
      <c r="C5299" s="6">
        <v>5</v>
      </c>
      <c r="D5299" t="str">
        <f t="shared" si="82"/>
        <v>Olympic Multi – Sports Hall5</v>
      </c>
      <c r="E5299">
        <v>15781358</v>
      </c>
      <c r="F5299">
        <v>11120610</v>
      </c>
      <c r="G5299">
        <v>0</v>
      </c>
      <c r="H5299">
        <v>11120610</v>
      </c>
    </row>
    <row r="5300" spans="1:8" hidden="1" x14ac:dyDescent="0.3">
      <c r="A5300" s="6" t="s">
        <v>956</v>
      </c>
      <c r="B5300" s="6" t="s">
        <v>6070</v>
      </c>
      <c r="C5300" s="6">
        <v>1</v>
      </c>
      <c r="D5300" t="str">
        <f t="shared" si="82"/>
        <v>Air Defense College1</v>
      </c>
      <c r="E5300">
        <v>29831422</v>
      </c>
      <c r="F5300">
        <v>6284750</v>
      </c>
      <c r="G5300">
        <v>18612000</v>
      </c>
      <c r="H5300">
        <v>24896750</v>
      </c>
    </row>
    <row r="5301" spans="1:8" hidden="1" x14ac:dyDescent="0.3">
      <c r="A5301" s="6" t="s">
        <v>2173</v>
      </c>
      <c r="B5301" s="6" t="s">
        <v>6071</v>
      </c>
      <c r="C5301" s="6">
        <v>1</v>
      </c>
      <c r="D5301" t="str">
        <f t="shared" si="82"/>
        <v>British International School1</v>
      </c>
      <c r="E5301">
        <v>6616812.1100000003</v>
      </c>
      <c r="F5301">
        <v>8894097.5</v>
      </c>
      <c r="G5301">
        <v>4137870.4</v>
      </c>
      <c r="H5301">
        <v>13031967.9</v>
      </c>
    </row>
    <row r="5302" spans="1:8" hidden="1" x14ac:dyDescent="0.3">
      <c r="A5302" s="6" t="s">
        <v>2426</v>
      </c>
      <c r="B5302" s="6" t="s">
        <v>6072</v>
      </c>
      <c r="C5302" s="6">
        <v>1</v>
      </c>
      <c r="D5302" t="str">
        <f t="shared" si="82"/>
        <v>Pushing Tunnel1</v>
      </c>
      <c r="E5302">
        <v>4121100</v>
      </c>
      <c r="F5302">
        <v>3330260.91</v>
      </c>
      <c r="G5302">
        <v>0</v>
      </c>
      <c r="H5302">
        <v>3330260.91</v>
      </c>
    </row>
    <row r="5303" spans="1:8" hidden="1" x14ac:dyDescent="0.3">
      <c r="A5303" s="6" t="s">
        <v>9</v>
      </c>
      <c r="B5303" s="6" t="s">
        <v>6073</v>
      </c>
      <c r="D5303" t="str">
        <f t="shared" si="82"/>
        <v>Royal City</v>
      </c>
      <c r="E5303">
        <v>13228025</v>
      </c>
      <c r="F5303">
        <v>19699829.509999998</v>
      </c>
      <c r="G5303">
        <v>0</v>
      </c>
      <c r="H5303">
        <v>19699829.510000002</v>
      </c>
    </row>
    <row r="5304" spans="1:8" hidden="1" x14ac:dyDescent="0.3">
      <c r="A5304" s="6" t="s">
        <v>6074</v>
      </c>
      <c r="B5304" s="6" t="s">
        <v>6075</v>
      </c>
      <c r="D5304" t="str">
        <f t="shared" si="82"/>
        <v>26th of July Corridor New</v>
      </c>
      <c r="E5304">
        <v>937500</v>
      </c>
      <c r="F5304">
        <v>804468.75</v>
      </c>
      <c r="G5304">
        <v>0</v>
      </c>
      <c r="H5304">
        <v>804468.75</v>
      </c>
    </row>
    <row r="5305" spans="1:8" hidden="1" x14ac:dyDescent="0.3">
      <c r="A5305" s="6" t="s">
        <v>4876</v>
      </c>
      <c r="B5305" s="6" t="s">
        <v>6076</v>
      </c>
      <c r="C5305" s="6">
        <v>2</v>
      </c>
      <c r="D5305" t="str">
        <f t="shared" si="82"/>
        <v>Borg El Arab Bridge - Km 212</v>
      </c>
      <c r="E5305">
        <v>726647.4</v>
      </c>
      <c r="F5305">
        <v>610933.56000000006</v>
      </c>
      <c r="G5305">
        <v>0</v>
      </c>
      <c r="H5305">
        <v>610933.56000000006</v>
      </c>
    </row>
    <row r="5306" spans="1:8" hidden="1" x14ac:dyDescent="0.3">
      <c r="A5306" s="6" t="s">
        <v>4711</v>
      </c>
      <c r="B5306" s="6" t="s">
        <v>6077</v>
      </c>
      <c r="C5306" s="6">
        <v>2</v>
      </c>
      <c r="D5306" t="str">
        <f t="shared" si="82"/>
        <v>Bahr El Baqar Treatment Plant2</v>
      </c>
      <c r="E5306">
        <v>134756.70000000001</v>
      </c>
      <c r="F5306">
        <v>61300</v>
      </c>
      <c r="G5306">
        <v>0</v>
      </c>
      <c r="H5306">
        <v>61300</v>
      </c>
    </row>
    <row r="5307" spans="1:8" hidden="1" x14ac:dyDescent="0.3">
      <c r="A5307" s="6" t="s">
        <v>2088</v>
      </c>
      <c r="B5307" s="6" t="s">
        <v>6078</v>
      </c>
      <c r="C5307" s="6">
        <v>9</v>
      </c>
      <c r="D5307" t="str">
        <f t="shared" si="82"/>
        <v>U4,U8 Seashell Playa9</v>
      </c>
      <c r="E5307">
        <v>189602.64</v>
      </c>
      <c r="F5307">
        <v>163740.84</v>
      </c>
      <c r="G5307">
        <v>0</v>
      </c>
      <c r="H5307">
        <v>163740.84</v>
      </c>
    </row>
    <row r="5308" spans="1:8" hidden="1" x14ac:dyDescent="0.3">
      <c r="A5308" s="6" t="s">
        <v>2256</v>
      </c>
      <c r="B5308" s="6" t="s">
        <v>6079</v>
      </c>
      <c r="C5308" s="6">
        <v>6</v>
      </c>
      <c r="D5308" t="str">
        <f t="shared" si="82"/>
        <v>U7-SEASHELL6</v>
      </c>
      <c r="E5308">
        <v>952362.67</v>
      </c>
      <c r="F5308">
        <v>734764.32000000007</v>
      </c>
      <c r="G5308">
        <v>0</v>
      </c>
      <c r="H5308">
        <v>734764.32</v>
      </c>
    </row>
    <row r="5309" spans="1:8" hidden="1" x14ac:dyDescent="0.3">
      <c r="A5309" s="6" t="s">
        <v>2601</v>
      </c>
      <c r="B5309" s="6" t="s">
        <v>6080</v>
      </c>
      <c r="C5309" s="6">
        <v>3</v>
      </c>
      <c r="D5309" t="str">
        <f t="shared" si="82"/>
        <v>Egyptian Exchange Building3</v>
      </c>
      <c r="E5309">
        <v>67025016.189999998</v>
      </c>
      <c r="F5309">
        <v>8019519.9994999999</v>
      </c>
      <c r="G5309">
        <v>0</v>
      </c>
      <c r="H5309">
        <v>60139519.999499999</v>
      </c>
    </row>
    <row r="5310" spans="1:8" hidden="1" x14ac:dyDescent="0.3">
      <c r="A5310" s="6" t="s">
        <v>2212</v>
      </c>
      <c r="B5310" s="6" t="s">
        <v>6081</v>
      </c>
      <c r="C5310" s="6">
        <v>4</v>
      </c>
      <c r="D5310" t="str">
        <f t="shared" si="82"/>
        <v>ora zed orascom4</v>
      </c>
      <c r="E5310">
        <v>634024.87</v>
      </c>
      <c r="F5310">
        <v>573657.25800000003</v>
      </c>
      <c r="G5310">
        <v>0</v>
      </c>
      <c r="H5310">
        <v>573657.25800000003</v>
      </c>
    </row>
    <row r="5311" spans="1:8" hidden="1" x14ac:dyDescent="0.3">
      <c r="A5311" s="6" t="s">
        <v>2068</v>
      </c>
      <c r="B5311" s="6" t="s">
        <v>6082</v>
      </c>
      <c r="C5311" s="6">
        <v>10</v>
      </c>
      <c r="D5311" t="str">
        <f t="shared" si="82"/>
        <v>ORA-ZED Towers P01B10</v>
      </c>
      <c r="E5311">
        <v>294299.88</v>
      </c>
      <c r="F5311">
        <v>260602.55</v>
      </c>
      <c r="G5311">
        <v>0</v>
      </c>
      <c r="H5311">
        <v>260602.55</v>
      </c>
    </row>
    <row r="5312" spans="1:8" hidden="1" x14ac:dyDescent="0.3">
      <c r="A5312" s="6" t="s">
        <v>73</v>
      </c>
      <c r="B5312" s="6" t="s">
        <v>6083</v>
      </c>
      <c r="C5312" s="6">
        <v>30</v>
      </c>
      <c r="D5312" t="str">
        <f t="shared" si="82"/>
        <v>MDF Factory30</v>
      </c>
      <c r="E5312">
        <v>46563799.32</v>
      </c>
      <c r="F5312">
        <v>11554812.9428</v>
      </c>
      <c r="G5312">
        <v>19556786</v>
      </c>
      <c r="H5312">
        <v>31111598.9428</v>
      </c>
    </row>
    <row r="5313" spans="1:8" hidden="1" x14ac:dyDescent="0.3">
      <c r="A5313" s="6" t="s">
        <v>1991</v>
      </c>
      <c r="B5313" s="6" t="s">
        <v>6084</v>
      </c>
      <c r="C5313" s="6">
        <v>6</v>
      </c>
      <c r="D5313" t="str">
        <f t="shared" si="82"/>
        <v>SSC Suez Steel Company Project6</v>
      </c>
      <c r="E5313">
        <v>4670440.09</v>
      </c>
      <c r="F5313">
        <v>3667977.9926</v>
      </c>
      <c r="G5313">
        <v>1609619.31</v>
      </c>
      <c r="H5313">
        <v>5277597.3026000001</v>
      </c>
    </row>
    <row r="5314" spans="1:8" hidden="1" x14ac:dyDescent="0.3">
      <c r="A5314" s="6" t="s">
        <v>295</v>
      </c>
      <c r="B5314" s="6" t="s">
        <v>6085</v>
      </c>
      <c r="C5314" s="6">
        <v>20</v>
      </c>
      <c r="D5314" t="str">
        <f t="shared" si="82"/>
        <v>Waldorf Astoria Cairo20</v>
      </c>
      <c r="E5314">
        <v>3956218.97</v>
      </c>
      <c r="F5314">
        <v>0</v>
      </c>
      <c r="G5314">
        <v>0</v>
      </c>
      <c r="H5314">
        <v>3400771.9975000001</v>
      </c>
    </row>
    <row r="5315" spans="1:8" hidden="1" x14ac:dyDescent="0.3">
      <c r="A5315" s="6" t="s">
        <v>2223</v>
      </c>
      <c r="B5315" s="6" t="s">
        <v>6086</v>
      </c>
      <c r="C5315" s="6">
        <v>6</v>
      </c>
      <c r="D5315" t="str">
        <f t="shared" ref="D5315:D5378" si="83">A5315&amp;C5315</f>
        <v>VILLA CLUSTER C6</v>
      </c>
      <c r="E5315">
        <v>180226.88</v>
      </c>
      <c r="F5315">
        <v>155643.94</v>
      </c>
      <c r="G5315">
        <v>0</v>
      </c>
      <c r="H5315">
        <v>155643.94</v>
      </c>
    </row>
    <row r="5316" spans="1:8" hidden="1" x14ac:dyDescent="0.3">
      <c r="A5316" s="6" t="s">
        <v>695</v>
      </c>
      <c r="B5316" s="6" t="s">
        <v>6087</v>
      </c>
      <c r="D5316" t="str">
        <f t="shared" si="83"/>
        <v>Mohamed Ali Palace Restoration</v>
      </c>
      <c r="E5316">
        <v>1527763.81</v>
      </c>
      <c r="F5316">
        <v>1438745</v>
      </c>
      <c r="G5316">
        <v>0</v>
      </c>
      <c r="H5316">
        <v>1438745</v>
      </c>
    </row>
    <row r="5317" spans="1:8" hidden="1" x14ac:dyDescent="0.3">
      <c r="A5317" s="6" t="s">
        <v>2085</v>
      </c>
      <c r="B5317" s="6" t="s">
        <v>6088</v>
      </c>
      <c r="C5317" s="6">
        <v>5</v>
      </c>
      <c r="D5317" t="str">
        <f t="shared" si="83"/>
        <v>MAF HQ Renovation5</v>
      </c>
      <c r="E5317">
        <v>1000709.81</v>
      </c>
      <c r="F5317">
        <v>935663.66240000003</v>
      </c>
      <c r="G5317">
        <v>0</v>
      </c>
      <c r="H5317">
        <v>935663.66240000003</v>
      </c>
    </row>
    <row r="5318" spans="1:8" hidden="1" x14ac:dyDescent="0.3">
      <c r="A5318" s="6" t="s">
        <v>2113</v>
      </c>
      <c r="B5318" s="6" t="s">
        <v>6089</v>
      </c>
      <c r="C5318" s="6">
        <v>15</v>
      </c>
      <c r="D5318" t="str">
        <f t="shared" si="83"/>
        <v>U3 &amp; U515</v>
      </c>
      <c r="E5318">
        <v>37130.400000000001</v>
      </c>
      <c r="F5318">
        <v>28388.9</v>
      </c>
      <c r="G5318">
        <v>0</v>
      </c>
      <c r="H5318">
        <v>28388.9</v>
      </c>
    </row>
    <row r="5319" spans="1:8" hidden="1" x14ac:dyDescent="0.3">
      <c r="A5319" s="6" t="s">
        <v>956</v>
      </c>
      <c r="B5319" s="6" t="s">
        <v>6090</v>
      </c>
      <c r="C5319" s="6">
        <v>2</v>
      </c>
      <c r="D5319" t="str">
        <f t="shared" si="83"/>
        <v>Air Defense College2</v>
      </c>
      <c r="E5319">
        <v>402502</v>
      </c>
      <c r="F5319">
        <v>338700</v>
      </c>
      <c r="G5319">
        <v>0</v>
      </c>
      <c r="H5319">
        <v>338700</v>
      </c>
    </row>
    <row r="5320" spans="1:8" hidden="1" x14ac:dyDescent="0.3">
      <c r="A5320" s="6" t="s">
        <v>956</v>
      </c>
      <c r="B5320" s="6" t="s">
        <v>6091</v>
      </c>
      <c r="C5320" s="6">
        <v>2</v>
      </c>
      <c r="D5320" t="str">
        <f t="shared" si="83"/>
        <v>Air Defense College2</v>
      </c>
      <c r="E5320">
        <v>34088309</v>
      </c>
      <c r="F5320">
        <v>28718990</v>
      </c>
      <c r="G5320">
        <v>0</v>
      </c>
      <c r="H5320">
        <v>28718990</v>
      </c>
    </row>
    <row r="5321" spans="1:8" hidden="1" x14ac:dyDescent="0.3">
      <c r="A5321" s="6" t="s">
        <v>2285</v>
      </c>
      <c r="B5321" s="6" t="s">
        <v>6092</v>
      </c>
      <c r="C5321" s="6">
        <v>1</v>
      </c>
      <c r="D5321" t="str">
        <f t="shared" si="83"/>
        <v>R05 (New)1</v>
      </c>
      <c r="E5321">
        <v>100800</v>
      </c>
      <c r="F5321">
        <v>85488.48</v>
      </c>
      <c r="G5321">
        <v>0</v>
      </c>
      <c r="H5321">
        <v>85488.48</v>
      </c>
    </row>
    <row r="5322" spans="1:8" hidden="1" x14ac:dyDescent="0.3">
      <c r="A5322" s="6" t="s">
        <v>367</v>
      </c>
      <c r="B5322" s="6" t="s">
        <v>6093</v>
      </c>
      <c r="C5322" s="6">
        <v>19</v>
      </c>
      <c r="D5322" t="str">
        <f t="shared" si="83"/>
        <v>New Giza Teaching Hospital19</v>
      </c>
      <c r="E5322">
        <v>8254281.5</v>
      </c>
      <c r="F5322">
        <v>4118256.08</v>
      </c>
      <c r="G5322">
        <v>1119307</v>
      </c>
      <c r="H5322">
        <v>7237562.9749999996</v>
      </c>
    </row>
    <row r="5323" spans="1:8" hidden="1" x14ac:dyDescent="0.3">
      <c r="A5323" s="6" t="s">
        <v>2017</v>
      </c>
      <c r="B5323" s="6" t="s">
        <v>6094</v>
      </c>
      <c r="C5323" s="6">
        <v>14</v>
      </c>
      <c r="D5323" t="str">
        <f t="shared" si="83"/>
        <v>HST Bridges-Sokhna &amp; Mahager14</v>
      </c>
      <c r="E5323">
        <v>84796100</v>
      </c>
      <c r="F5323">
        <v>10610468.949999999</v>
      </c>
      <c r="G5323">
        <v>0</v>
      </c>
      <c r="H5323">
        <v>76158305.950000003</v>
      </c>
    </row>
    <row r="5324" spans="1:8" hidden="1" x14ac:dyDescent="0.3">
      <c r="A5324" s="6" t="s">
        <v>1630</v>
      </c>
      <c r="B5324" s="6" t="s">
        <v>6095</v>
      </c>
      <c r="C5324" s="6">
        <v>8</v>
      </c>
      <c r="D5324" t="str">
        <f t="shared" si="83"/>
        <v>Faculty of Medicine8</v>
      </c>
      <c r="E5324">
        <v>5998094.29</v>
      </c>
      <c r="F5324">
        <v>4475076.3245000001</v>
      </c>
      <c r="G5324">
        <v>899714.14</v>
      </c>
      <c r="H5324">
        <v>5374790.4644999998</v>
      </c>
    </row>
    <row r="5325" spans="1:8" hidden="1" x14ac:dyDescent="0.3">
      <c r="A5325" s="6" t="s">
        <v>1630</v>
      </c>
      <c r="B5325" s="6" t="s">
        <v>6096</v>
      </c>
      <c r="C5325" s="6">
        <v>13</v>
      </c>
      <c r="D5325" t="str">
        <f t="shared" si="83"/>
        <v>Faculty of Medicine13</v>
      </c>
      <c r="E5325">
        <v>2416869.52</v>
      </c>
      <c r="F5325">
        <v>2044633.986</v>
      </c>
      <c r="G5325">
        <v>120843.48</v>
      </c>
      <c r="H5325">
        <v>2165477.466</v>
      </c>
    </row>
    <row r="5326" spans="1:8" hidden="1" x14ac:dyDescent="0.3">
      <c r="A5326" s="6" t="s">
        <v>795</v>
      </c>
      <c r="B5326" s="6" t="s">
        <v>6097</v>
      </c>
      <c r="C5326" s="6">
        <v>28</v>
      </c>
      <c r="D5326" t="str">
        <f t="shared" si="83"/>
        <v>NUCA R05 - Z0228</v>
      </c>
      <c r="E5326">
        <v>33756896.450000003</v>
      </c>
      <c r="F5326">
        <v>27484539.3825</v>
      </c>
      <c r="G5326">
        <v>3452627.4</v>
      </c>
      <c r="H5326">
        <v>30937166.782499999</v>
      </c>
    </row>
    <row r="5327" spans="1:8" hidden="1" x14ac:dyDescent="0.3">
      <c r="A5327" s="6" t="s">
        <v>2157</v>
      </c>
      <c r="B5327" s="6" t="s">
        <v>6098</v>
      </c>
      <c r="C5327" s="6">
        <v>5</v>
      </c>
      <c r="D5327" t="str">
        <f t="shared" si="83"/>
        <v>Seashell Playa 5 Villas5</v>
      </c>
      <c r="E5327">
        <v>16407.14</v>
      </c>
      <c r="F5327">
        <v>13662.44</v>
      </c>
      <c r="G5327">
        <v>0</v>
      </c>
      <c r="H5327">
        <v>13662.44</v>
      </c>
    </row>
    <row r="5328" spans="1:8" hidden="1" x14ac:dyDescent="0.3">
      <c r="A5328" s="6" t="s">
        <v>293</v>
      </c>
      <c r="B5328" s="6" t="s">
        <v>6099</v>
      </c>
      <c r="C5328" s="6">
        <v>7</v>
      </c>
      <c r="D5328" t="str">
        <f t="shared" si="83"/>
        <v>Astoria Sharm elSheikh7</v>
      </c>
      <c r="E5328">
        <v>1116626</v>
      </c>
      <c r="F5328">
        <v>1160163.51</v>
      </c>
      <c r="G5328">
        <v>0</v>
      </c>
      <c r="H5328">
        <v>1160163.51</v>
      </c>
    </row>
    <row r="5329" spans="1:8" hidden="1" x14ac:dyDescent="0.3">
      <c r="A5329" s="6" t="s">
        <v>1991</v>
      </c>
      <c r="B5329" s="6" t="s">
        <v>6100</v>
      </c>
      <c r="C5329" s="6">
        <v>2</v>
      </c>
      <c r="D5329" t="str">
        <f t="shared" si="83"/>
        <v>SSC Suez Steel Company Project2</v>
      </c>
      <c r="E5329">
        <v>12315634</v>
      </c>
      <c r="F5329">
        <v>8497787.4600000009</v>
      </c>
      <c r="G5329">
        <v>3694690.2</v>
      </c>
      <c r="H5329">
        <v>12192477.66</v>
      </c>
    </row>
    <row r="5330" spans="1:8" hidden="1" x14ac:dyDescent="0.3">
      <c r="A5330" s="6" t="s">
        <v>1991</v>
      </c>
      <c r="B5330" s="6" t="s">
        <v>6101</v>
      </c>
      <c r="C5330" s="6">
        <v>1</v>
      </c>
      <c r="D5330" t="str">
        <f t="shared" si="83"/>
        <v>SSC Suez Steel Company Project1</v>
      </c>
      <c r="E5330">
        <v>3575400</v>
      </c>
      <c r="F5330">
        <v>2467026</v>
      </c>
      <c r="G5330">
        <v>1072620</v>
      </c>
      <c r="H5330">
        <v>3539646</v>
      </c>
    </row>
    <row r="5331" spans="1:8" hidden="1" x14ac:dyDescent="0.3">
      <c r="A5331" s="6" t="s">
        <v>1991</v>
      </c>
      <c r="B5331" s="6" t="s">
        <v>6102</v>
      </c>
      <c r="C5331" s="6">
        <v>1</v>
      </c>
      <c r="D5331" t="str">
        <f t="shared" si="83"/>
        <v>SSC Suez Steel Company Project1</v>
      </c>
      <c r="E5331">
        <v>3190160</v>
      </c>
      <c r="F5331">
        <v>2201210.4</v>
      </c>
      <c r="G5331">
        <v>957048</v>
      </c>
      <c r="H5331">
        <v>3158258.4</v>
      </c>
    </row>
    <row r="5332" spans="1:8" hidden="1" x14ac:dyDescent="0.3">
      <c r="A5332" s="6" t="s">
        <v>1991</v>
      </c>
      <c r="B5332" s="6" t="s">
        <v>6103</v>
      </c>
      <c r="C5332" s="6">
        <v>2</v>
      </c>
      <c r="D5332" t="str">
        <f t="shared" si="83"/>
        <v>SSC Suez Steel Company Project2</v>
      </c>
      <c r="E5332">
        <v>649999.96</v>
      </c>
      <c r="F5332">
        <v>438843.87839999999</v>
      </c>
      <c r="G5332">
        <v>194999.99</v>
      </c>
      <c r="H5332">
        <v>633843.86840000004</v>
      </c>
    </row>
    <row r="5333" spans="1:8" hidden="1" x14ac:dyDescent="0.3">
      <c r="A5333" s="6" t="s">
        <v>1657</v>
      </c>
      <c r="B5333" s="6" t="s">
        <v>6104</v>
      </c>
      <c r="C5333" s="6">
        <v>11</v>
      </c>
      <c r="D5333" t="str">
        <f t="shared" si="83"/>
        <v>Capital One11</v>
      </c>
      <c r="E5333">
        <v>695119.09</v>
      </c>
      <c r="F5333">
        <v>0</v>
      </c>
      <c r="G5333">
        <v>204831.94099999999</v>
      </c>
      <c r="H5333">
        <v>204831.94099999999</v>
      </c>
    </row>
    <row r="5334" spans="1:8" hidden="1" x14ac:dyDescent="0.3">
      <c r="A5334" s="6" t="s">
        <v>956</v>
      </c>
      <c r="B5334" s="6" t="s">
        <v>6105</v>
      </c>
      <c r="C5334" s="6">
        <v>2</v>
      </c>
      <c r="D5334" t="str">
        <f t="shared" si="83"/>
        <v>Air Defense College2</v>
      </c>
      <c r="E5334">
        <v>2903787</v>
      </c>
      <c r="F5334">
        <v>2446040</v>
      </c>
      <c r="G5334">
        <v>0</v>
      </c>
      <c r="H5334">
        <v>2446040</v>
      </c>
    </row>
    <row r="5335" spans="1:8" hidden="1" x14ac:dyDescent="0.3">
      <c r="A5335" s="6" t="s">
        <v>2239</v>
      </c>
      <c r="B5335" s="6" t="s">
        <v>6106</v>
      </c>
      <c r="C5335" s="6">
        <v>2</v>
      </c>
      <c r="D5335" t="str">
        <f t="shared" si="83"/>
        <v>U6T11 PART1 Palay2</v>
      </c>
      <c r="E5335">
        <v>9785.91</v>
      </c>
      <c r="F5335">
        <v>8940.4</v>
      </c>
      <c r="G5335">
        <v>0</v>
      </c>
      <c r="H5335">
        <v>8940.4</v>
      </c>
    </row>
    <row r="5336" spans="1:8" hidden="1" x14ac:dyDescent="0.3">
      <c r="A5336" s="6" t="s">
        <v>2223</v>
      </c>
      <c r="B5336" s="6" t="s">
        <v>6107</v>
      </c>
      <c r="C5336" s="6">
        <v>4</v>
      </c>
      <c r="D5336" t="str">
        <f t="shared" si="83"/>
        <v>VILLA CLUSTER C4</v>
      </c>
      <c r="E5336">
        <v>25709</v>
      </c>
      <c r="F5336">
        <v>19802.29</v>
      </c>
      <c r="G5336">
        <v>0</v>
      </c>
      <c r="H5336">
        <v>19802.29</v>
      </c>
    </row>
    <row r="5337" spans="1:8" hidden="1" x14ac:dyDescent="0.3">
      <c r="A5337" s="6" t="s">
        <v>795</v>
      </c>
      <c r="B5337" s="6" t="s">
        <v>6108</v>
      </c>
      <c r="C5337" s="6">
        <v>42</v>
      </c>
      <c r="D5337" t="str">
        <f t="shared" si="83"/>
        <v>NUCA R05 - Z0242</v>
      </c>
      <c r="E5337">
        <v>11620344.479999999</v>
      </c>
      <c r="F5337">
        <v>18419500.050000001</v>
      </c>
      <c r="G5337">
        <v>2288683.38</v>
      </c>
      <c r="H5337">
        <v>20708183.43</v>
      </c>
    </row>
    <row r="5338" spans="1:8" hidden="1" x14ac:dyDescent="0.3">
      <c r="A5338" s="6" t="s">
        <v>3891</v>
      </c>
      <c r="B5338" s="6" t="s">
        <v>6109</v>
      </c>
      <c r="C5338" s="6">
        <v>3</v>
      </c>
      <c r="D5338" t="str">
        <f t="shared" si="83"/>
        <v>El-Warraq3</v>
      </c>
      <c r="E5338">
        <v>500000</v>
      </c>
      <c r="F5338">
        <v>250000</v>
      </c>
      <c r="G5338">
        <v>0</v>
      </c>
      <c r="H5338">
        <v>250000</v>
      </c>
    </row>
    <row r="5339" spans="1:8" hidden="1" x14ac:dyDescent="0.3">
      <c r="A5339" s="6" t="s">
        <v>2133</v>
      </c>
      <c r="B5339" s="6" t="s">
        <v>6110</v>
      </c>
      <c r="C5339" s="6">
        <v>7</v>
      </c>
      <c r="D5339" t="str">
        <f t="shared" si="83"/>
        <v>Wady El Natroon Bridge7</v>
      </c>
      <c r="E5339">
        <v>83651195.239999995</v>
      </c>
      <c r="F5339">
        <v>34583009.359999999</v>
      </c>
      <c r="G5339">
        <v>0</v>
      </c>
      <c r="H5339">
        <v>74583009.359999999</v>
      </c>
    </row>
    <row r="5340" spans="1:8" hidden="1" x14ac:dyDescent="0.3">
      <c r="A5340" s="6" t="s">
        <v>2085</v>
      </c>
      <c r="B5340" s="6" t="s">
        <v>6111</v>
      </c>
      <c r="C5340" s="6">
        <v>3</v>
      </c>
      <c r="D5340" t="str">
        <f t="shared" si="83"/>
        <v>MAF HQ Renovation3</v>
      </c>
      <c r="E5340">
        <v>4802157.24</v>
      </c>
      <c r="F5340">
        <v>3229450.7297</v>
      </c>
      <c r="G5340">
        <v>1260566.28</v>
      </c>
      <c r="H5340">
        <v>4490017.0097000003</v>
      </c>
    </row>
    <row r="5341" spans="1:8" hidden="1" x14ac:dyDescent="0.3">
      <c r="A5341" s="6" t="s">
        <v>2017</v>
      </c>
      <c r="B5341" s="6" t="s">
        <v>6112</v>
      </c>
      <c r="D5341" t="str">
        <f t="shared" si="83"/>
        <v>HST Bridges-Sokhna &amp; Mahager</v>
      </c>
      <c r="E5341">
        <v>60656018.520000003</v>
      </c>
      <c r="F5341">
        <v>54080509.310000002</v>
      </c>
      <c r="G5341">
        <v>0</v>
      </c>
      <c r="H5341">
        <v>54080509.310000002</v>
      </c>
    </row>
    <row r="5342" spans="1:8" hidden="1" x14ac:dyDescent="0.3">
      <c r="A5342" s="6" t="s">
        <v>363</v>
      </c>
      <c r="B5342" s="6" t="s">
        <v>6113</v>
      </c>
      <c r="C5342" s="6">
        <v>23</v>
      </c>
      <c r="D5342" t="str">
        <f t="shared" si="83"/>
        <v>Mivida BP#18923</v>
      </c>
      <c r="E5342">
        <v>30858954.290000003</v>
      </c>
      <c r="F5342">
        <v>14242173.0845</v>
      </c>
      <c r="G5342">
        <v>11334411.029999999</v>
      </c>
      <c r="H5342">
        <v>25576584.114500001</v>
      </c>
    </row>
    <row r="5343" spans="1:8" hidden="1" x14ac:dyDescent="0.3">
      <c r="A5343" s="6" t="s">
        <v>2244</v>
      </c>
      <c r="B5343" s="6" t="s">
        <v>6114</v>
      </c>
      <c r="C5343" s="6">
        <v>9</v>
      </c>
      <c r="D5343" t="str">
        <f t="shared" si="83"/>
        <v>EGAT Injection9</v>
      </c>
      <c r="E5343">
        <v>645079.47</v>
      </c>
      <c r="F5343">
        <v>553542.69999999995</v>
      </c>
      <c r="G5343">
        <v>0</v>
      </c>
      <c r="H5343">
        <v>553542.69999999995</v>
      </c>
    </row>
    <row r="5344" spans="1:8" hidden="1" x14ac:dyDescent="0.3">
      <c r="A5344" s="6" t="s">
        <v>2096</v>
      </c>
      <c r="B5344" s="6" t="s">
        <v>6115</v>
      </c>
      <c r="C5344" s="6">
        <v>12</v>
      </c>
      <c r="D5344" t="str">
        <f t="shared" si="83"/>
        <v>Katameya Creeks - RME12</v>
      </c>
      <c r="E5344">
        <v>5318.22</v>
      </c>
      <c r="F5344">
        <v>4709.2900000000009</v>
      </c>
      <c r="G5344">
        <v>0</v>
      </c>
      <c r="H5344">
        <v>4709.29</v>
      </c>
    </row>
    <row r="5345" spans="1:8" hidden="1" x14ac:dyDescent="0.3">
      <c r="A5345" s="6" t="s">
        <v>3896</v>
      </c>
      <c r="B5345" s="6" t="s">
        <v>6116</v>
      </c>
      <c r="C5345" s="6">
        <v>3</v>
      </c>
      <c r="D5345" t="str">
        <f t="shared" si="83"/>
        <v>Kattmeya Creeks Urban3</v>
      </c>
      <c r="E5345">
        <v>41136.720000000001</v>
      </c>
      <c r="F5345">
        <v>36426.550000000003</v>
      </c>
      <c r="G5345">
        <v>0</v>
      </c>
      <c r="H5345">
        <v>36426.550000000003</v>
      </c>
    </row>
    <row r="5346" spans="1:8" hidden="1" x14ac:dyDescent="0.3">
      <c r="A5346" s="6" t="s">
        <v>1841</v>
      </c>
      <c r="B5346" s="6" t="s">
        <v>6117</v>
      </c>
      <c r="C5346" s="6">
        <v>14</v>
      </c>
      <c r="D5346" t="str">
        <f t="shared" si="83"/>
        <v>Egyptian Exchange building14</v>
      </c>
      <c r="E5346">
        <v>109001.62</v>
      </c>
      <c r="F5346">
        <v>96520.93</v>
      </c>
      <c r="G5346">
        <v>0</v>
      </c>
      <c r="H5346">
        <v>96520.93</v>
      </c>
    </row>
    <row r="5347" spans="1:8" hidden="1" x14ac:dyDescent="0.3">
      <c r="A5347" s="6" t="s">
        <v>378</v>
      </c>
      <c r="B5347" s="6" t="s">
        <v>6118</v>
      </c>
      <c r="C5347" s="6">
        <v>2</v>
      </c>
      <c r="D5347" t="str">
        <f t="shared" si="83"/>
        <v>ORA ZED-Ph 2-Pkgs A&amp;D2</v>
      </c>
      <c r="E5347">
        <v>21711682.199999999</v>
      </c>
      <c r="F5347">
        <v>21766847.469999999</v>
      </c>
      <c r="G5347">
        <v>2589823.21</v>
      </c>
      <c r="H5347">
        <v>24356670.68</v>
      </c>
    </row>
    <row r="5348" spans="1:8" hidden="1" x14ac:dyDescent="0.3">
      <c r="A5348" s="6" t="s">
        <v>958</v>
      </c>
      <c r="B5348" s="6" t="s">
        <v>6119</v>
      </c>
      <c r="D5348" t="str">
        <f t="shared" si="83"/>
        <v>Alamein Coastal Road Bridge</v>
      </c>
      <c r="E5348">
        <v>986396.2</v>
      </c>
      <c r="F5348">
        <v>814290</v>
      </c>
      <c r="G5348">
        <v>0</v>
      </c>
      <c r="H5348">
        <v>814290</v>
      </c>
    </row>
    <row r="5349" spans="1:8" hidden="1" x14ac:dyDescent="0.3">
      <c r="A5349" s="6" t="s">
        <v>795</v>
      </c>
      <c r="B5349" s="6" t="s">
        <v>6120</v>
      </c>
      <c r="C5349" s="6">
        <v>44</v>
      </c>
      <c r="D5349" t="str">
        <f t="shared" si="83"/>
        <v>NUCA R05 - Z0244</v>
      </c>
      <c r="E5349">
        <v>12139548.9</v>
      </c>
      <c r="F5349">
        <v>10677961.280000001</v>
      </c>
      <c r="G5349">
        <v>1397680.9</v>
      </c>
      <c r="H5349">
        <v>12075642.18</v>
      </c>
    </row>
    <row r="5350" spans="1:8" hidden="1" x14ac:dyDescent="0.3">
      <c r="A5350" s="6" t="s">
        <v>401</v>
      </c>
      <c r="B5350" s="6" t="s">
        <v>6121</v>
      </c>
      <c r="C5350" s="6">
        <v>1</v>
      </c>
      <c r="D5350" t="str">
        <f t="shared" si="83"/>
        <v>Port Said Port Silos1</v>
      </c>
      <c r="E5350">
        <v>5539353.2300000004</v>
      </c>
      <c r="F5350">
        <v>5982501.4522000002</v>
      </c>
      <c r="G5350">
        <v>0</v>
      </c>
      <c r="H5350">
        <v>5982501.4522000002</v>
      </c>
    </row>
    <row r="5351" spans="1:8" hidden="1" x14ac:dyDescent="0.3">
      <c r="A5351" s="6" t="s">
        <v>399</v>
      </c>
      <c r="B5351" s="6" t="s">
        <v>6122</v>
      </c>
      <c r="C5351" s="6">
        <v>5</v>
      </c>
      <c r="D5351" t="str">
        <f t="shared" si="83"/>
        <v>SOL Town PKG.2205</v>
      </c>
      <c r="E5351">
        <v>618792.62</v>
      </c>
      <c r="F5351">
        <v>1020348.63</v>
      </c>
      <c r="G5351">
        <v>0</v>
      </c>
      <c r="H5351">
        <v>1020348.63</v>
      </c>
    </row>
    <row r="5352" spans="1:8" hidden="1" x14ac:dyDescent="0.3">
      <c r="A5352" s="6" t="s">
        <v>4004</v>
      </c>
      <c r="B5352" s="6" t="s">
        <v>6123</v>
      </c>
      <c r="C5352" s="6">
        <v>3</v>
      </c>
      <c r="D5352" t="str">
        <f t="shared" si="83"/>
        <v>South Dabaa Axis3</v>
      </c>
      <c r="E5352">
        <v>985584</v>
      </c>
      <c r="F5352">
        <v>872734.53</v>
      </c>
      <c r="G5352">
        <v>0</v>
      </c>
      <c r="H5352">
        <v>872734.53</v>
      </c>
    </row>
    <row r="5353" spans="1:8" hidden="1" x14ac:dyDescent="0.3">
      <c r="A5353" s="6" t="s">
        <v>1980</v>
      </c>
      <c r="B5353" s="6" t="s">
        <v>6124</v>
      </c>
      <c r="C5353" s="6">
        <v>14</v>
      </c>
      <c r="D5353" t="str">
        <f t="shared" si="83"/>
        <v>WADY EL-NATROUN BRIDGE(HST)14</v>
      </c>
      <c r="E5353">
        <v>1043040</v>
      </c>
      <c r="F5353">
        <v>212337.14</v>
      </c>
      <c r="G5353">
        <v>0</v>
      </c>
      <c r="H5353">
        <v>212337.14</v>
      </c>
    </row>
    <row r="5354" spans="1:8" hidden="1" x14ac:dyDescent="0.3">
      <c r="A5354" s="6" t="s">
        <v>4137</v>
      </c>
      <c r="B5354" s="6" t="s">
        <v>6125</v>
      </c>
      <c r="C5354" s="6">
        <v>1</v>
      </c>
      <c r="D5354" t="str">
        <f t="shared" si="83"/>
        <v>TOSHKA MADKOUR1</v>
      </c>
      <c r="E5354">
        <v>1127761.2</v>
      </c>
      <c r="F5354">
        <v>983613.26899999997</v>
      </c>
      <c r="G5354">
        <v>0</v>
      </c>
      <c r="H5354">
        <v>983613.26899999997</v>
      </c>
    </row>
    <row r="5355" spans="1:8" hidden="1" x14ac:dyDescent="0.3">
      <c r="A5355" s="6" t="s">
        <v>2271</v>
      </c>
      <c r="B5355" s="6" t="s">
        <v>6126</v>
      </c>
      <c r="C5355" s="6">
        <v>3</v>
      </c>
      <c r="D5355" t="str">
        <f t="shared" si="83"/>
        <v>Central Capital3</v>
      </c>
      <c r="E5355">
        <v>160704</v>
      </c>
      <c r="F5355">
        <v>151061.75999999998</v>
      </c>
      <c r="G5355">
        <v>0</v>
      </c>
      <c r="H5355">
        <v>151061.76000000001</v>
      </c>
    </row>
    <row r="5356" spans="1:8" hidden="1" x14ac:dyDescent="0.3">
      <c r="A5356" s="6" t="s">
        <v>2113</v>
      </c>
      <c r="B5356" s="6" t="s">
        <v>6127</v>
      </c>
      <c r="C5356" s="6">
        <v>18</v>
      </c>
      <c r="D5356" t="str">
        <f t="shared" si="83"/>
        <v>U3 &amp; U518</v>
      </c>
      <c r="E5356">
        <v>180942.4</v>
      </c>
      <c r="F5356">
        <v>156261.82</v>
      </c>
      <c r="G5356">
        <v>0</v>
      </c>
      <c r="H5356">
        <v>156261.82</v>
      </c>
    </row>
    <row r="5357" spans="1:8" hidden="1" x14ac:dyDescent="0.3">
      <c r="A5357" s="6" t="s">
        <v>2244</v>
      </c>
      <c r="B5357" s="6" t="s">
        <v>6128</v>
      </c>
      <c r="C5357" s="6">
        <v>13</v>
      </c>
      <c r="D5357" t="str">
        <f t="shared" si="83"/>
        <v>EGAT Injection13</v>
      </c>
      <c r="E5357">
        <v>631336.15</v>
      </c>
      <c r="F5357">
        <v>536749.55000000005</v>
      </c>
      <c r="G5357">
        <v>0</v>
      </c>
      <c r="H5357">
        <v>536749.55000000005</v>
      </c>
    </row>
    <row r="5358" spans="1:8" hidden="1" x14ac:dyDescent="0.3">
      <c r="A5358" s="6" t="s">
        <v>2088</v>
      </c>
      <c r="B5358" s="6" t="s">
        <v>6129</v>
      </c>
      <c r="C5358" s="6">
        <v>11</v>
      </c>
      <c r="D5358" t="str">
        <f t="shared" si="83"/>
        <v>U4,U8 Seashell Playa11</v>
      </c>
      <c r="E5358">
        <v>394380</v>
      </c>
      <c r="F5358">
        <v>340586.57</v>
      </c>
      <c r="G5358">
        <v>0</v>
      </c>
      <c r="H5358">
        <v>340586.57</v>
      </c>
    </row>
    <row r="5359" spans="1:8" hidden="1" x14ac:dyDescent="0.3">
      <c r="A5359" s="6" t="s">
        <v>320</v>
      </c>
      <c r="B5359" s="6" t="s">
        <v>6130</v>
      </c>
      <c r="C5359" s="6">
        <v>15</v>
      </c>
      <c r="D5359" t="str">
        <f t="shared" si="83"/>
        <v>EPICO 3 Facility15</v>
      </c>
      <c r="E5359">
        <v>41894786.25</v>
      </c>
      <c r="F5359">
        <v>29236255.982500002</v>
      </c>
      <c r="G5359">
        <v>9828182.5299999993</v>
      </c>
      <c r="H5359">
        <v>39064438.512500003</v>
      </c>
    </row>
    <row r="5360" spans="1:8" hidden="1" x14ac:dyDescent="0.3">
      <c r="A5360" s="6" t="s">
        <v>4527</v>
      </c>
      <c r="B5360" s="6" t="s">
        <v>6131</v>
      </c>
      <c r="D5360" t="str">
        <f t="shared" si="83"/>
        <v>Kayan Landscape</v>
      </c>
      <c r="E5360">
        <v>45197888</v>
      </c>
      <c r="F5360">
        <v>22844380</v>
      </c>
      <c r="G5360">
        <v>20804601.199999999</v>
      </c>
      <c r="H5360">
        <v>43648981.199999996</v>
      </c>
    </row>
    <row r="5361" spans="1:8" hidden="1" x14ac:dyDescent="0.3">
      <c r="A5361" s="6" t="s">
        <v>401</v>
      </c>
      <c r="B5361" s="6" t="s">
        <v>6132</v>
      </c>
      <c r="C5361" s="6">
        <v>23</v>
      </c>
      <c r="D5361" t="str">
        <f t="shared" si="83"/>
        <v>Port Said Port Silos23</v>
      </c>
      <c r="E5361">
        <v>3587901.4599999995</v>
      </c>
      <c r="F5361">
        <v>2851855.8684</v>
      </c>
      <c r="G5361">
        <v>358790.15</v>
      </c>
      <c r="H5361">
        <v>3210646.0183999999</v>
      </c>
    </row>
    <row r="5362" spans="1:8" hidden="1" x14ac:dyDescent="0.3">
      <c r="A5362" s="6" t="s">
        <v>363</v>
      </c>
      <c r="B5362" s="6" t="s">
        <v>6133</v>
      </c>
      <c r="C5362" s="6">
        <v>9</v>
      </c>
      <c r="D5362" t="str">
        <f t="shared" si="83"/>
        <v>Mivida BP#1899</v>
      </c>
      <c r="E5362">
        <v>42271935.100000001</v>
      </c>
      <c r="F5362">
        <v>39465389.044999994</v>
      </c>
      <c r="G5362">
        <v>4752382.96</v>
      </c>
      <c r="H5362">
        <v>44217772.005000003</v>
      </c>
    </row>
    <row r="5363" spans="1:8" hidden="1" x14ac:dyDescent="0.3">
      <c r="A5363" s="6" t="s">
        <v>371</v>
      </c>
      <c r="B5363" s="6" t="s">
        <v>6134</v>
      </c>
      <c r="C5363" s="6">
        <v>22</v>
      </c>
      <c r="D5363" t="str">
        <f t="shared" si="83"/>
        <v>ORA ZED - Ph 01B - Pkgs A&amp;D22</v>
      </c>
      <c r="E5363">
        <v>9997079.1400000006</v>
      </c>
      <c r="F5363">
        <v>8609716.2570000011</v>
      </c>
      <c r="G5363">
        <v>1021782.75</v>
      </c>
      <c r="H5363">
        <v>9631499.0069999993</v>
      </c>
    </row>
    <row r="5364" spans="1:8" hidden="1" x14ac:dyDescent="0.3">
      <c r="A5364" s="6" t="s">
        <v>1227</v>
      </c>
      <c r="B5364" s="6" t="s">
        <v>1324</v>
      </c>
      <c r="D5364" t="str">
        <f t="shared" si="83"/>
        <v>Maspiro Towers</v>
      </c>
      <c r="E5364">
        <v>366600</v>
      </c>
      <c r="F5364">
        <v>182637.31</v>
      </c>
      <c r="G5364">
        <v>0</v>
      </c>
      <c r="H5364">
        <v>182637.31</v>
      </c>
    </row>
    <row r="5365" spans="1:8" hidden="1" x14ac:dyDescent="0.3">
      <c r="A5365" s="6" t="s">
        <v>1828</v>
      </c>
      <c r="B5365" s="6" t="s">
        <v>6135</v>
      </c>
      <c r="C5365" s="6">
        <v>15</v>
      </c>
      <c r="D5365" t="str">
        <f t="shared" si="83"/>
        <v>Egat Rolling Mill no.415</v>
      </c>
      <c r="E5365">
        <v>16836028.870000001</v>
      </c>
      <c r="F5365">
        <v>17509470.024799999</v>
      </c>
      <c r="G5365">
        <v>0</v>
      </c>
      <c r="H5365">
        <v>17509470.024799999</v>
      </c>
    </row>
    <row r="5366" spans="1:8" hidden="1" x14ac:dyDescent="0.3">
      <c r="A5366" s="6" t="s">
        <v>405</v>
      </c>
      <c r="B5366" s="6" t="s">
        <v>6136</v>
      </c>
      <c r="C5366" s="6">
        <v>2</v>
      </c>
      <c r="D5366" t="str">
        <f t="shared" si="83"/>
        <v>Rabigh PP - Piling Works2</v>
      </c>
      <c r="E5366">
        <v>833736.43</v>
      </c>
      <c r="F5366">
        <v>2876390.67</v>
      </c>
      <c r="G5366">
        <v>0</v>
      </c>
      <c r="H5366">
        <v>958796.89</v>
      </c>
    </row>
    <row r="5367" spans="1:8" hidden="1" x14ac:dyDescent="0.3">
      <c r="A5367" s="6" t="s">
        <v>1396</v>
      </c>
      <c r="B5367" s="6" t="s">
        <v>6137</v>
      </c>
      <c r="D5367" t="str">
        <f t="shared" si="83"/>
        <v>Cairo-Alex Railway</v>
      </c>
      <c r="E5367">
        <v>53378141.899999999</v>
      </c>
      <c r="F5367">
        <v>33855194.700000003</v>
      </c>
      <c r="G5367">
        <v>0</v>
      </c>
      <c r="H5367">
        <v>33855194.700000003</v>
      </c>
    </row>
    <row r="5368" spans="1:8" hidden="1" x14ac:dyDescent="0.3">
      <c r="A5368" s="6" t="s">
        <v>89</v>
      </c>
      <c r="B5368" s="6" t="s">
        <v>6138</v>
      </c>
      <c r="C5368" s="6">
        <v>6</v>
      </c>
      <c r="D5368" t="str">
        <f t="shared" si="83"/>
        <v>Sokhna Port Expansion6</v>
      </c>
      <c r="E5368">
        <v>29655965.5</v>
      </c>
      <c r="F5368">
        <v>20436715.16</v>
      </c>
      <c r="G5368">
        <v>5931193.0999999996</v>
      </c>
      <c r="H5368">
        <v>26367908.260000002</v>
      </c>
    </row>
    <row r="5369" spans="1:8" hidden="1" x14ac:dyDescent="0.3">
      <c r="A5369" s="6" t="s">
        <v>358</v>
      </c>
      <c r="B5369" s="6" t="s">
        <v>6139</v>
      </c>
      <c r="C5369" s="6">
        <v>4</v>
      </c>
      <c r="D5369" t="str">
        <f t="shared" si="83"/>
        <v>EGAT Mechanical Installations4</v>
      </c>
      <c r="E5369">
        <v>1192474.42</v>
      </c>
      <c r="F5369">
        <v>906161.31</v>
      </c>
      <c r="G5369">
        <v>298118.61609999998</v>
      </c>
      <c r="H5369">
        <v>1204279.9261</v>
      </c>
    </row>
    <row r="5370" spans="1:8" hidden="1" x14ac:dyDescent="0.3">
      <c r="A5370" s="6" t="s">
        <v>2116</v>
      </c>
      <c r="B5370" s="6" t="s">
        <v>6140</v>
      </c>
      <c r="C5370" s="6">
        <v>8</v>
      </c>
      <c r="D5370" t="str">
        <f t="shared" si="83"/>
        <v>Irrigation Tank8</v>
      </c>
      <c r="E5370">
        <v>14632.2</v>
      </c>
      <c r="F5370">
        <v>12618.37</v>
      </c>
      <c r="G5370">
        <v>0</v>
      </c>
      <c r="H5370">
        <v>12618.37</v>
      </c>
    </row>
    <row r="5371" spans="1:8" hidden="1" x14ac:dyDescent="0.3">
      <c r="A5371" s="6" t="s">
        <v>5240</v>
      </c>
      <c r="B5371" s="6" t="s">
        <v>6141</v>
      </c>
      <c r="D5371" t="str">
        <f t="shared" si="83"/>
        <v>Qasr Rashwan Lot A</v>
      </c>
      <c r="E5371">
        <v>14222820.57</v>
      </c>
      <c r="F5371">
        <v>28292815.399999999</v>
      </c>
      <c r="G5371">
        <v>0</v>
      </c>
      <c r="H5371">
        <v>28292815.399999999</v>
      </c>
    </row>
    <row r="5372" spans="1:8" hidden="1" x14ac:dyDescent="0.3">
      <c r="A5372" s="6" t="s">
        <v>1991</v>
      </c>
      <c r="B5372" s="6" t="s">
        <v>6142</v>
      </c>
      <c r="D5372" t="str">
        <f t="shared" si="83"/>
        <v>SSC Suez Steel Company Project</v>
      </c>
      <c r="E5372">
        <v>5000000</v>
      </c>
      <c r="F5372">
        <v>4450000</v>
      </c>
      <c r="G5372">
        <v>0</v>
      </c>
      <c r="H5372">
        <v>4450000</v>
      </c>
    </row>
    <row r="5373" spans="1:8" hidden="1" x14ac:dyDescent="0.3">
      <c r="A5373" s="6" t="s">
        <v>1991</v>
      </c>
      <c r="B5373" s="6" t="s">
        <v>6143</v>
      </c>
      <c r="D5373" t="str">
        <f t="shared" si="83"/>
        <v>SSC Suez Steel Company Project</v>
      </c>
      <c r="E5373">
        <v>35000000</v>
      </c>
      <c r="F5373">
        <v>31150000</v>
      </c>
      <c r="G5373">
        <v>0</v>
      </c>
      <c r="H5373">
        <v>31150000</v>
      </c>
    </row>
    <row r="5374" spans="1:8" hidden="1" x14ac:dyDescent="0.3">
      <c r="A5374" s="6" t="s">
        <v>1916</v>
      </c>
      <c r="B5374" s="6" t="s">
        <v>6144</v>
      </c>
      <c r="C5374" s="6">
        <v>21</v>
      </c>
      <c r="D5374" t="str">
        <f t="shared" si="83"/>
        <v>Abou Ghaleb Bridge21</v>
      </c>
      <c r="E5374">
        <v>12272074.189999999</v>
      </c>
      <c r="F5374">
        <v>11210771.93</v>
      </c>
      <c r="G5374">
        <v>0</v>
      </c>
      <c r="H5374">
        <v>11210771.93</v>
      </c>
    </row>
    <row r="5375" spans="1:8" hidden="1" x14ac:dyDescent="0.3">
      <c r="A5375" s="6" t="s">
        <v>2262</v>
      </c>
      <c r="B5375" s="6" t="s">
        <v>6145</v>
      </c>
      <c r="C5375" s="6">
        <v>1</v>
      </c>
      <c r="D5375" t="str">
        <f t="shared" si="83"/>
        <v>Qasr Rashwan - Lot B1</v>
      </c>
      <c r="E5375">
        <v>14763938.35</v>
      </c>
      <c r="F5375">
        <v>53919655.039999999</v>
      </c>
      <c r="G5375">
        <v>0</v>
      </c>
      <c r="H5375">
        <v>53919655.039999999</v>
      </c>
    </row>
    <row r="5376" spans="1:8" hidden="1" x14ac:dyDescent="0.3">
      <c r="A5376" s="6" t="s">
        <v>2088</v>
      </c>
      <c r="B5376" s="6" t="s">
        <v>6146</v>
      </c>
      <c r="C5376" s="6">
        <v>17</v>
      </c>
      <c r="D5376" t="str">
        <f t="shared" si="83"/>
        <v>U4,U8 Seashell Playa17</v>
      </c>
      <c r="E5376">
        <v>413660.75</v>
      </c>
      <c r="F5376">
        <v>324493.78000000003</v>
      </c>
      <c r="G5376">
        <v>0</v>
      </c>
      <c r="H5376">
        <v>324493.78000000003</v>
      </c>
    </row>
    <row r="5377" spans="1:8" hidden="1" x14ac:dyDescent="0.3">
      <c r="A5377" s="6" t="s">
        <v>2116</v>
      </c>
      <c r="B5377" s="6" t="s">
        <v>6147</v>
      </c>
      <c r="C5377" s="6">
        <v>11</v>
      </c>
      <c r="D5377" t="str">
        <f t="shared" si="83"/>
        <v>Irrigation Tank11</v>
      </c>
      <c r="E5377">
        <v>821545.02</v>
      </c>
      <c r="F5377">
        <v>528535.34</v>
      </c>
      <c r="G5377">
        <v>0</v>
      </c>
      <c r="H5377">
        <v>528535.34</v>
      </c>
    </row>
    <row r="5378" spans="1:8" hidden="1" x14ac:dyDescent="0.3">
      <c r="A5378" s="6" t="s">
        <v>2285</v>
      </c>
      <c r="B5378" s="6" t="s">
        <v>6148</v>
      </c>
      <c r="C5378" s="6">
        <v>8</v>
      </c>
      <c r="D5378" t="str">
        <f t="shared" si="83"/>
        <v>R05 (New)8</v>
      </c>
      <c r="E5378">
        <v>252601</v>
      </c>
      <c r="F5378">
        <v>214230.91</v>
      </c>
      <c r="G5378">
        <v>0</v>
      </c>
      <c r="H5378">
        <v>214230.91</v>
      </c>
    </row>
    <row r="5379" spans="1:8" hidden="1" x14ac:dyDescent="0.3">
      <c r="A5379" s="6" t="s">
        <v>346</v>
      </c>
      <c r="B5379" s="6" t="s">
        <v>6149</v>
      </c>
      <c r="C5379" s="6">
        <v>5</v>
      </c>
      <c r="D5379" t="str">
        <f t="shared" ref="D5379:D5442" si="84">A5379&amp;C5379</f>
        <v>El Khatatba Bridge5</v>
      </c>
      <c r="E5379">
        <v>3556116.67</v>
      </c>
      <c r="F5379">
        <v>3052936.75</v>
      </c>
      <c r="G5379">
        <v>0</v>
      </c>
      <c r="H5379">
        <v>3052936.75</v>
      </c>
    </row>
    <row r="5380" spans="1:8" hidden="1" x14ac:dyDescent="0.3">
      <c r="A5380" s="6" t="s">
        <v>3838</v>
      </c>
      <c r="B5380" s="6" t="s">
        <v>6150</v>
      </c>
      <c r="D5380" t="str">
        <f t="shared" si="84"/>
        <v>HST El Mahager Bridge</v>
      </c>
      <c r="E5380">
        <v>16043483.57</v>
      </c>
      <c r="F5380">
        <v>14216135.8443</v>
      </c>
      <c r="G5380">
        <v>0</v>
      </c>
      <c r="H5380">
        <v>14216135.8443</v>
      </c>
    </row>
    <row r="5381" spans="1:8" hidden="1" x14ac:dyDescent="0.3">
      <c r="A5381" s="6" t="s">
        <v>2157</v>
      </c>
      <c r="B5381" s="6" t="s">
        <v>6151</v>
      </c>
      <c r="C5381" s="6">
        <v>2</v>
      </c>
      <c r="D5381" t="str">
        <f t="shared" si="84"/>
        <v>Seashell Playa 5 Villas2</v>
      </c>
      <c r="E5381">
        <v>23114.7</v>
      </c>
      <c r="F5381">
        <v>19961.84</v>
      </c>
      <c r="G5381">
        <v>0</v>
      </c>
      <c r="H5381">
        <v>19961.84</v>
      </c>
    </row>
    <row r="5382" spans="1:8" hidden="1" x14ac:dyDescent="0.3">
      <c r="A5382" s="6" t="s">
        <v>2246</v>
      </c>
      <c r="B5382" s="6" t="s">
        <v>6152</v>
      </c>
      <c r="C5382" s="6">
        <v>6</v>
      </c>
      <c r="D5382" t="str">
        <f t="shared" si="84"/>
        <v>Ain Sokhna Bridge6</v>
      </c>
      <c r="E5382">
        <v>333124.5</v>
      </c>
      <c r="F5382">
        <v>89916.11</v>
      </c>
      <c r="G5382">
        <v>0</v>
      </c>
      <c r="H5382">
        <v>89916.11</v>
      </c>
    </row>
    <row r="5383" spans="1:8" hidden="1" x14ac:dyDescent="0.3">
      <c r="A5383" s="6" t="s">
        <v>320</v>
      </c>
      <c r="B5383" s="6" t="s">
        <v>6153</v>
      </c>
      <c r="C5383" s="6">
        <v>18</v>
      </c>
      <c r="D5383" t="str">
        <f t="shared" si="84"/>
        <v>EPICO 3 Facility18</v>
      </c>
      <c r="E5383">
        <v>61115227.869999997</v>
      </c>
      <c r="F5383">
        <v>35188037.299999997</v>
      </c>
      <c r="G5383">
        <v>17000000</v>
      </c>
      <c r="H5383">
        <v>52188037.29999999</v>
      </c>
    </row>
    <row r="5384" spans="1:8" hidden="1" x14ac:dyDescent="0.3">
      <c r="A5384" s="6" t="s">
        <v>2372</v>
      </c>
      <c r="B5384" s="6" t="s">
        <v>6154</v>
      </c>
      <c r="C5384" s="6">
        <v>4</v>
      </c>
      <c r="D5384" t="str">
        <f t="shared" si="84"/>
        <v>Roubiky Hassan Allam4</v>
      </c>
      <c r="E5384">
        <v>498750</v>
      </c>
      <c r="F5384">
        <v>415957.5</v>
      </c>
      <c r="G5384">
        <v>0</v>
      </c>
      <c r="H5384">
        <v>415957.5</v>
      </c>
    </row>
    <row r="5385" spans="1:8" hidden="1" x14ac:dyDescent="0.3">
      <c r="A5385" s="6" t="s">
        <v>348</v>
      </c>
      <c r="B5385" s="6" t="s">
        <v>6155</v>
      </c>
      <c r="C5385" s="6">
        <v>2</v>
      </c>
      <c r="D5385" t="str">
        <f t="shared" si="84"/>
        <v>Lekela 250MW Wind Farm2</v>
      </c>
      <c r="E5385">
        <v>6153867.6100000003</v>
      </c>
      <c r="F5385">
        <v>6400022.3099999996</v>
      </c>
      <c r="G5385">
        <v>0</v>
      </c>
      <c r="H5385">
        <v>6400022.3099999996</v>
      </c>
    </row>
    <row r="5386" spans="1:8" hidden="1" x14ac:dyDescent="0.3">
      <c r="A5386" s="6" t="s">
        <v>405</v>
      </c>
      <c r="B5386" s="6" t="s">
        <v>6156</v>
      </c>
      <c r="C5386" s="6">
        <v>5</v>
      </c>
      <c r="D5386" t="str">
        <f t="shared" si="84"/>
        <v>Rabigh PP - Piling Works5</v>
      </c>
      <c r="E5386">
        <v>983150.55</v>
      </c>
      <c r="F5386">
        <v>3391869.3899999997</v>
      </c>
      <c r="G5386">
        <v>0</v>
      </c>
      <c r="H5386">
        <v>1130623.1299999999</v>
      </c>
    </row>
    <row r="5387" spans="1:8" hidden="1" x14ac:dyDescent="0.3">
      <c r="A5387" s="6" t="s">
        <v>346</v>
      </c>
      <c r="B5387" s="6" t="s">
        <v>6157</v>
      </c>
      <c r="D5387" t="str">
        <f t="shared" si="84"/>
        <v>El Khatatba Bridge</v>
      </c>
      <c r="E5387">
        <v>2221940</v>
      </c>
      <c r="F5387">
        <v>2145997.56</v>
      </c>
      <c r="G5387">
        <v>0</v>
      </c>
      <c r="H5387">
        <v>2145997.56</v>
      </c>
    </row>
    <row r="5388" spans="1:8" hidden="1" x14ac:dyDescent="0.3">
      <c r="A5388" s="6" t="s">
        <v>1916</v>
      </c>
      <c r="B5388" s="6" t="s">
        <v>6158</v>
      </c>
      <c r="D5388" t="str">
        <f t="shared" si="84"/>
        <v>Abou Ghaleb Bridge</v>
      </c>
      <c r="E5388">
        <v>10360450.48</v>
      </c>
      <c r="F5388">
        <v>10007798.33</v>
      </c>
      <c r="G5388">
        <v>0</v>
      </c>
      <c r="H5388">
        <v>10007798.33</v>
      </c>
    </row>
    <row r="5389" spans="1:8" hidden="1" x14ac:dyDescent="0.3">
      <c r="A5389" s="6" t="s">
        <v>2292</v>
      </c>
      <c r="B5389" s="6" t="s">
        <v>6159</v>
      </c>
      <c r="C5389" s="6">
        <v>6</v>
      </c>
      <c r="D5389" t="str">
        <f t="shared" si="84"/>
        <v>RADAMIS CITY6</v>
      </c>
      <c r="E5389">
        <v>236604.69</v>
      </c>
      <c r="F5389">
        <v>209513.46</v>
      </c>
      <c r="G5389">
        <v>0</v>
      </c>
      <c r="H5389">
        <v>209513.46</v>
      </c>
    </row>
    <row r="5390" spans="1:8" hidden="1" x14ac:dyDescent="0.3">
      <c r="A5390" s="6" t="s">
        <v>308</v>
      </c>
      <c r="B5390" s="6" t="s">
        <v>6160</v>
      </c>
      <c r="C5390" s="6">
        <v>1</v>
      </c>
      <c r="D5390" t="str">
        <f t="shared" si="84"/>
        <v>Damietta Container Termin1</v>
      </c>
      <c r="E5390">
        <v>1617841.39</v>
      </c>
      <c r="F5390">
        <v>1520770.9061</v>
      </c>
      <c r="G5390">
        <v>0</v>
      </c>
      <c r="H5390">
        <v>1520770.9061</v>
      </c>
    </row>
    <row r="5391" spans="1:8" hidden="1" x14ac:dyDescent="0.3">
      <c r="A5391" s="6" t="s">
        <v>2268</v>
      </c>
      <c r="B5391" s="6" t="s">
        <v>6161</v>
      </c>
      <c r="C5391" s="6">
        <v>11</v>
      </c>
      <c r="D5391" t="str">
        <f t="shared" si="84"/>
        <v>EIPICO C002-2311</v>
      </c>
      <c r="E5391">
        <v>45656.800000000003</v>
      </c>
      <c r="F5391">
        <v>39178.089999999997</v>
      </c>
      <c r="G5391">
        <v>0</v>
      </c>
      <c r="H5391">
        <v>39178.089999999997</v>
      </c>
    </row>
    <row r="5392" spans="1:8" hidden="1" x14ac:dyDescent="0.3">
      <c r="A5392" s="6" t="s">
        <v>2116</v>
      </c>
      <c r="B5392" s="6" t="s">
        <v>6162</v>
      </c>
      <c r="C5392" s="6">
        <v>13</v>
      </c>
      <c r="D5392" t="str">
        <f t="shared" si="84"/>
        <v>Irrigation Tank13</v>
      </c>
      <c r="E5392">
        <v>956644.13</v>
      </c>
      <c r="F5392">
        <v>826157.86</v>
      </c>
      <c r="G5392">
        <v>0</v>
      </c>
      <c r="H5392">
        <v>826157.86</v>
      </c>
    </row>
    <row r="5393" spans="1:8" hidden="1" x14ac:dyDescent="0.3">
      <c r="A5393" s="6" t="s">
        <v>2244</v>
      </c>
      <c r="B5393" s="6" t="s">
        <v>6163</v>
      </c>
      <c r="C5393" s="6">
        <v>8</v>
      </c>
      <c r="D5393" t="str">
        <f t="shared" si="84"/>
        <v>EGAT Injection8</v>
      </c>
      <c r="E5393">
        <v>42833.9</v>
      </c>
      <c r="F5393">
        <v>36755.759999999995</v>
      </c>
      <c r="G5393">
        <v>0</v>
      </c>
      <c r="H5393">
        <v>36755.760000000002</v>
      </c>
    </row>
    <row r="5394" spans="1:8" hidden="1" x14ac:dyDescent="0.3">
      <c r="A5394" s="6" t="s">
        <v>6164</v>
      </c>
      <c r="B5394" s="6" t="s">
        <v>6165</v>
      </c>
      <c r="C5394" s="6">
        <v>1</v>
      </c>
      <c r="D5394" t="str">
        <f t="shared" si="84"/>
        <v>6 Octobar Stores1</v>
      </c>
      <c r="E5394">
        <v>215768</v>
      </c>
      <c r="F5394">
        <v>60000</v>
      </c>
      <c r="G5394">
        <v>0</v>
      </c>
      <c r="H5394">
        <v>60000</v>
      </c>
    </row>
    <row r="5395" spans="1:8" hidden="1" x14ac:dyDescent="0.3">
      <c r="A5395" s="6" t="s">
        <v>1082</v>
      </c>
      <c r="B5395" s="6" t="s">
        <v>916</v>
      </c>
      <c r="C5395" s="6">
        <v>3</v>
      </c>
      <c r="D5395" t="str">
        <f t="shared" si="84"/>
        <v>Port Saad Industiral zone3</v>
      </c>
      <c r="E5395">
        <v>5078250</v>
      </c>
      <c r="F5395">
        <v>4888354.75</v>
      </c>
      <c r="G5395">
        <v>0</v>
      </c>
      <c r="H5395">
        <v>4888354.75</v>
      </c>
    </row>
    <row r="5396" spans="1:8" hidden="1" x14ac:dyDescent="0.3">
      <c r="A5396" s="6" t="s">
        <v>2157</v>
      </c>
      <c r="B5396" s="6" t="s">
        <v>6166</v>
      </c>
      <c r="C5396" s="6">
        <v>5</v>
      </c>
      <c r="D5396" t="str">
        <f t="shared" si="84"/>
        <v>Seashell Playa 5 Villas5</v>
      </c>
      <c r="E5396">
        <v>165704.92000000001</v>
      </c>
      <c r="F5396">
        <v>143102.76</v>
      </c>
      <c r="G5396">
        <v>0</v>
      </c>
      <c r="H5396">
        <v>143102.76</v>
      </c>
    </row>
    <row r="5397" spans="1:8" hidden="1" x14ac:dyDescent="0.3">
      <c r="A5397" s="6" t="s">
        <v>2157</v>
      </c>
      <c r="B5397" s="6" t="s">
        <v>6167</v>
      </c>
      <c r="C5397" s="6">
        <v>8</v>
      </c>
      <c r="D5397" t="str">
        <f t="shared" si="84"/>
        <v>Seashell Playa 5 Villas8</v>
      </c>
      <c r="E5397">
        <v>75504.2</v>
      </c>
      <c r="F5397">
        <v>18980.64</v>
      </c>
      <c r="G5397">
        <v>0</v>
      </c>
      <c r="H5397">
        <v>18980.64</v>
      </c>
    </row>
    <row r="5398" spans="1:8" hidden="1" x14ac:dyDescent="0.3">
      <c r="A5398" s="6" t="s">
        <v>2157</v>
      </c>
      <c r="B5398" s="6" t="s">
        <v>6168</v>
      </c>
      <c r="C5398" s="6">
        <v>4</v>
      </c>
      <c r="D5398" t="str">
        <f t="shared" si="84"/>
        <v>Seashell Playa 5 Villas4</v>
      </c>
      <c r="E5398">
        <v>327640.21999999997</v>
      </c>
      <c r="F5398">
        <v>265950.09999999998</v>
      </c>
      <c r="G5398">
        <v>0</v>
      </c>
      <c r="H5398">
        <v>265950.09999999998</v>
      </c>
    </row>
    <row r="5399" spans="1:8" hidden="1" x14ac:dyDescent="0.3">
      <c r="A5399" s="6" t="s">
        <v>288</v>
      </c>
      <c r="B5399" s="6" t="s">
        <v>6169</v>
      </c>
      <c r="C5399" s="6">
        <v>1</v>
      </c>
      <c r="D5399" t="str">
        <f t="shared" si="84"/>
        <v>Abo Ghaleb1</v>
      </c>
      <c r="E5399">
        <v>1116000</v>
      </c>
      <c r="F5399">
        <v>1007589.6</v>
      </c>
      <c r="G5399">
        <v>0</v>
      </c>
      <c r="H5399">
        <v>1007589.6</v>
      </c>
    </row>
    <row r="5400" spans="1:8" hidden="1" x14ac:dyDescent="0.3">
      <c r="A5400" s="6" t="s">
        <v>6170</v>
      </c>
      <c r="B5400" s="6" t="s">
        <v>6171</v>
      </c>
      <c r="C5400" s="6">
        <v>2</v>
      </c>
      <c r="D5400" t="str">
        <f t="shared" si="84"/>
        <v>AL-JAWHARA PALACE2</v>
      </c>
      <c r="E5400">
        <v>41343.75</v>
      </c>
      <c r="F5400">
        <v>35352.85</v>
      </c>
      <c r="G5400">
        <v>0</v>
      </c>
      <c r="H5400">
        <v>35352.85</v>
      </c>
    </row>
    <row r="5401" spans="1:8" hidden="1" x14ac:dyDescent="0.3">
      <c r="A5401" s="6" t="s">
        <v>3903</v>
      </c>
      <c r="B5401" s="6" t="s">
        <v>6172</v>
      </c>
      <c r="C5401" s="6">
        <v>14</v>
      </c>
      <c r="D5401" t="str">
        <f t="shared" si="84"/>
        <v>Roof-Playa Cluster A,B,C14</v>
      </c>
      <c r="E5401">
        <v>484211.55</v>
      </c>
      <c r="F5401">
        <v>418165.09</v>
      </c>
      <c r="G5401">
        <v>0</v>
      </c>
      <c r="H5401">
        <v>418165.09</v>
      </c>
    </row>
    <row r="5402" spans="1:8" hidden="1" x14ac:dyDescent="0.3">
      <c r="A5402" s="6" t="s">
        <v>2088</v>
      </c>
      <c r="B5402" s="6" t="s">
        <v>6173</v>
      </c>
      <c r="C5402" s="6">
        <v>20</v>
      </c>
      <c r="D5402" t="str">
        <f t="shared" si="84"/>
        <v>U4,U8 Seashell Playa20</v>
      </c>
      <c r="E5402">
        <v>193785.15</v>
      </c>
      <c r="F5402">
        <v>167352.85999999999</v>
      </c>
      <c r="G5402">
        <v>0</v>
      </c>
      <c r="H5402">
        <v>167352.85999999999</v>
      </c>
    </row>
    <row r="5403" spans="1:8" hidden="1" x14ac:dyDescent="0.3">
      <c r="A5403" s="6" t="s">
        <v>475</v>
      </c>
      <c r="B5403" s="6" t="s">
        <v>6174</v>
      </c>
      <c r="D5403" t="str">
        <f t="shared" si="84"/>
        <v>Suez Gulf Substation</v>
      </c>
      <c r="E5403">
        <v>-34750.14</v>
      </c>
      <c r="F5403">
        <v>0</v>
      </c>
      <c r="G5403">
        <v>0</v>
      </c>
      <c r="H5403" t="e">
        <v>#DIV/0!</v>
      </c>
    </row>
    <row r="5404" spans="1:8" hidden="1" x14ac:dyDescent="0.3">
      <c r="A5404" s="6" t="s">
        <v>500</v>
      </c>
      <c r="B5404" s="6" t="s">
        <v>6175</v>
      </c>
      <c r="D5404" t="str">
        <f t="shared" si="84"/>
        <v>South Helwan PP (CP-117)</v>
      </c>
      <c r="E5404">
        <v>306120.31430000003</v>
      </c>
      <c r="F5404">
        <v>0</v>
      </c>
      <c r="G5404">
        <v>0</v>
      </c>
      <c r="H5404" t="e">
        <v>#DIV/0!</v>
      </c>
    </row>
    <row r="5405" spans="1:8" hidden="1" x14ac:dyDescent="0.3">
      <c r="A5405" s="6" t="s">
        <v>453</v>
      </c>
      <c r="B5405" s="6" t="s">
        <v>6176</v>
      </c>
      <c r="C5405" s="6">
        <v>10</v>
      </c>
      <c r="D5405" t="str">
        <f t="shared" si="84"/>
        <v>Kuwait10</v>
      </c>
      <c r="E5405">
        <v>0</v>
      </c>
      <c r="F5405">
        <v>0</v>
      </c>
      <c r="G5405">
        <v>0</v>
      </c>
      <c r="H5405" t="e">
        <v>#DIV/0!</v>
      </c>
    </row>
    <row r="5406" spans="1:8" hidden="1" x14ac:dyDescent="0.3">
      <c r="A5406" s="6" t="s">
        <v>514</v>
      </c>
      <c r="B5406" s="6" t="s">
        <v>6177</v>
      </c>
      <c r="D5406" t="str">
        <f t="shared" si="84"/>
        <v>Beni-Suef Power Plant EPC</v>
      </c>
      <c r="E5406">
        <v>0</v>
      </c>
      <c r="F5406">
        <v>0</v>
      </c>
      <c r="G5406">
        <v>0</v>
      </c>
      <c r="H5406" t="e">
        <v>#DIV/0!</v>
      </c>
    </row>
    <row r="5407" spans="1:8" hidden="1" x14ac:dyDescent="0.3">
      <c r="A5407" s="6" t="s">
        <v>3891</v>
      </c>
      <c r="B5407" s="6" t="s">
        <v>6178</v>
      </c>
      <c r="C5407" s="6">
        <v>4</v>
      </c>
      <c r="D5407" t="str">
        <f t="shared" si="84"/>
        <v>El-Warraq4</v>
      </c>
      <c r="E5407">
        <v>198000</v>
      </c>
      <c r="F5407">
        <v>0</v>
      </c>
      <c r="G5407">
        <v>0</v>
      </c>
      <c r="H5407" t="e">
        <v>#DIV/0!</v>
      </c>
    </row>
    <row r="5408" spans="1:8" hidden="1" x14ac:dyDescent="0.3">
      <c r="A5408" s="6" t="s">
        <v>847</v>
      </c>
      <c r="B5408" s="6" t="s">
        <v>6179</v>
      </c>
      <c r="C5408" s="6">
        <v>3</v>
      </c>
      <c r="D5408" t="str">
        <f t="shared" si="84"/>
        <v>AWEER POWER STATION 'H' Phase3</v>
      </c>
      <c r="E5408">
        <v>20326473.219999999</v>
      </c>
      <c r="F5408">
        <v>0</v>
      </c>
      <c r="G5408">
        <v>0</v>
      </c>
      <c r="H5408" t="e">
        <v>#DIV/0!</v>
      </c>
    </row>
    <row r="5409" spans="1:8" hidden="1" x14ac:dyDescent="0.3">
      <c r="A5409" s="6" t="s">
        <v>2795</v>
      </c>
      <c r="B5409" s="6" t="s">
        <v>6180</v>
      </c>
      <c r="D5409" t="str">
        <f t="shared" si="84"/>
        <v>Pyramids Industrial Park</v>
      </c>
      <c r="E5409">
        <v>0</v>
      </c>
      <c r="F5409">
        <v>0</v>
      </c>
      <c r="G5409">
        <v>0</v>
      </c>
      <c r="H5409" t="e">
        <v>#DIV/0!</v>
      </c>
    </row>
    <row r="5410" spans="1:8" hidden="1" x14ac:dyDescent="0.3">
      <c r="A5410" s="6" t="s">
        <v>475</v>
      </c>
      <c r="B5410" s="6" t="s">
        <v>3434</v>
      </c>
      <c r="D5410" t="str">
        <f t="shared" si="84"/>
        <v>Suez Gulf Substation</v>
      </c>
      <c r="E5410">
        <v>3367588.23</v>
      </c>
      <c r="F5410">
        <v>0</v>
      </c>
      <c r="G5410">
        <v>0</v>
      </c>
      <c r="H5410" t="e">
        <v>#DIV/0!</v>
      </c>
    </row>
    <row r="5411" spans="1:8" hidden="1" x14ac:dyDescent="0.3">
      <c r="A5411" s="6" t="s">
        <v>475</v>
      </c>
      <c r="B5411" s="6" t="s">
        <v>6181</v>
      </c>
      <c r="C5411" s="6">
        <v>180163</v>
      </c>
      <c r="D5411" t="str">
        <f t="shared" si="84"/>
        <v>Suez Gulf Substation180163</v>
      </c>
      <c r="E5411">
        <v>0</v>
      </c>
      <c r="F5411">
        <v>0</v>
      </c>
      <c r="G5411">
        <v>0</v>
      </c>
      <c r="H5411" t="e">
        <v>#DIV/0!</v>
      </c>
    </row>
    <row r="5412" spans="1:8" hidden="1" x14ac:dyDescent="0.3">
      <c r="A5412" s="6" t="s">
        <v>456</v>
      </c>
      <c r="B5412" s="6" t="s">
        <v>6182</v>
      </c>
      <c r="D5412" t="str">
        <f t="shared" si="84"/>
        <v>Al-Shabab PP Phase II (CP-117)</v>
      </c>
      <c r="E5412">
        <v>0</v>
      </c>
      <c r="F5412">
        <v>0</v>
      </c>
      <c r="G5412">
        <v>0</v>
      </c>
      <c r="H5412" t="e">
        <v>#DIV/0!</v>
      </c>
    </row>
    <row r="5413" spans="1:8" hidden="1" x14ac:dyDescent="0.3">
      <c r="A5413" s="6" t="s">
        <v>828</v>
      </c>
      <c r="B5413" s="6" t="s">
        <v>6183</v>
      </c>
      <c r="C5413" s="6">
        <v>23</v>
      </c>
      <c r="D5413" t="str">
        <f t="shared" si="84"/>
        <v>El Boghaz Brigde23</v>
      </c>
      <c r="E5413">
        <v>0</v>
      </c>
      <c r="F5413">
        <v>0</v>
      </c>
      <c r="G5413">
        <v>0</v>
      </c>
      <c r="H5413" t="e">
        <v>#DIV/0!</v>
      </c>
    </row>
    <row r="5414" spans="1:8" hidden="1" x14ac:dyDescent="0.3">
      <c r="A5414" s="6" t="s">
        <v>1746</v>
      </c>
      <c r="B5414" s="6" t="s">
        <v>6184</v>
      </c>
      <c r="C5414" s="6">
        <v>3</v>
      </c>
      <c r="D5414" t="str">
        <f t="shared" si="84"/>
        <v>Toshka Farm3</v>
      </c>
      <c r="E5414">
        <v>0</v>
      </c>
      <c r="F5414">
        <v>0</v>
      </c>
      <c r="G5414">
        <v>0</v>
      </c>
      <c r="H5414" t="e">
        <v>#DIV/0!</v>
      </c>
    </row>
    <row r="5415" spans="1:8" hidden="1" x14ac:dyDescent="0.3">
      <c r="A5415" s="6" t="s">
        <v>1071</v>
      </c>
      <c r="B5415" s="6" t="s">
        <v>6185</v>
      </c>
      <c r="D5415" t="str">
        <f t="shared" si="84"/>
        <v>Nagaa Hamady/Assuit OHTL</v>
      </c>
      <c r="E5415">
        <v>5000</v>
      </c>
      <c r="F5415">
        <v>0</v>
      </c>
      <c r="G5415">
        <v>0</v>
      </c>
      <c r="H5415" t="e">
        <v>#DIV/0!</v>
      </c>
    </row>
    <row r="5416" spans="1:8" hidden="1" x14ac:dyDescent="0.3">
      <c r="A5416" s="6" t="s">
        <v>2626</v>
      </c>
      <c r="B5416" s="6" t="s">
        <v>6186</v>
      </c>
      <c r="C5416" s="6">
        <v>2020</v>
      </c>
      <c r="D5416" t="str">
        <f t="shared" si="84"/>
        <v>Masr ELgedeeda2020</v>
      </c>
      <c r="E5416">
        <v>0</v>
      </c>
      <c r="F5416">
        <v>0</v>
      </c>
      <c r="G5416">
        <v>0</v>
      </c>
      <c r="H5416" t="e">
        <v>#DIV/0!</v>
      </c>
    </row>
    <row r="5417" spans="1:8" hidden="1" x14ac:dyDescent="0.3">
      <c r="A5417" s="6" t="s">
        <v>456</v>
      </c>
      <c r="B5417" s="6" t="s">
        <v>6187</v>
      </c>
      <c r="D5417" t="str">
        <f t="shared" si="84"/>
        <v>Al-Shabab PP Phase II (CP-117)</v>
      </c>
      <c r="E5417">
        <v>69952.759999999995</v>
      </c>
      <c r="F5417">
        <v>0</v>
      </c>
      <c r="G5417">
        <v>0</v>
      </c>
      <c r="H5417" t="e">
        <v>#DIV/0!</v>
      </c>
    </row>
    <row r="5418" spans="1:8" hidden="1" x14ac:dyDescent="0.3">
      <c r="A5418" s="6" t="s">
        <v>1646</v>
      </c>
      <c r="B5418" s="6" t="s">
        <v>6188</v>
      </c>
      <c r="C5418" s="6">
        <v>1</v>
      </c>
      <c r="D5418" t="str">
        <f t="shared" si="84"/>
        <v>Hosh Essa 220 KV OHTL1</v>
      </c>
      <c r="E5418">
        <v>148906.67000000001</v>
      </c>
      <c r="F5418">
        <v>0</v>
      </c>
      <c r="G5418">
        <v>0</v>
      </c>
      <c r="H5418" t="e">
        <v>#DIV/0!</v>
      </c>
    </row>
    <row r="5419" spans="1:8" hidden="1" x14ac:dyDescent="0.3">
      <c r="A5419" s="6" t="s">
        <v>1792</v>
      </c>
      <c r="B5419" s="6" t="s">
        <v>6189</v>
      </c>
      <c r="C5419" s="6">
        <v>20</v>
      </c>
      <c r="D5419" t="str">
        <f t="shared" si="84"/>
        <v>Get Business Complex20</v>
      </c>
      <c r="E5419">
        <v>1252073.23</v>
      </c>
      <c r="F5419">
        <v>0</v>
      </c>
      <c r="G5419">
        <v>0</v>
      </c>
      <c r="H5419" t="e">
        <v>#DIV/0!</v>
      </c>
    </row>
    <row r="5420" spans="1:8" hidden="1" x14ac:dyDescent="0.3">
      <c r="A5420" s="6" t="s">
        <v>897</v>
      </c>
      <c r="B5420" s="6" t="s">
        <v>558</v>
      </c>
      <c r="D5420" t="str">
        <f t="shared" si="84"/>
        <v>Zafranaa - Ras Ghareb</v>
      </c>
      <c r="E5420">
        <v>184627.45</v>
      </c>
      <c r="F5420">
        <v>0</v>
      </c>
      <c r="G5420">
        <v>0</v>
      </c>
      <c r="H5420" t="e">
        <v>#DIV/0!</v>
      </c>
    </row>
    <row r="5421" spans="1:8" hidden="1" x14ac:dyDescent="0.3">
      <c r="A5421" s="6" t="s">
        <v>1795</v>
      </c>
      <c r="B5421" s="6" t="s">
        <v>6190</v>
      </c>
      <c r="C5421" s="6">
        <v>30</v>
      </c>
      <c r="D5421" t="str">
        <f t="shared" si="84"/>
        <v>10th Ramadan Indu Park Plot1130</v>
      </c>
      <c r="E5421">
        <v>5000</v>
      </c>
      <c r="F5421">
        <v>0</v>
      </c>
      <c r="G5421">
        <v>0</v>
      </c>
      <c r="H5421" t="e">
        <v>#DIV/0!</v>
      </c>
    </row>
    <row r="5422" spans="1:8" hidden="1" x14ac:dyDescent="0.3">
      <c r="A5422" s="6" t="s">
        <v>1710</v>
      </c>
      <c r="B5422" s="6" t="s">
        <v>6191</v>
      </c>
      <c r="D5422" t="str">
        <f t="shared" si="84"/>
        <v>Railway Bridge - Assuit</v>
      </c>
      <c r="E5422">
        <v>834490</v>
      </c>
      <c r="F5422">
        <v>0</v>
      </c>
      <c r="G5422">
        <v>0</v>
      </c>
      <c r="H5422" t="e">
        <v>#DIV/0!</v>
      </c>
    </row>
    <row r="5423" spans="1:8" hidden="1" x14ac:dyDescent="0.3">
      <c r="A5423" s="6" t="s">
        <v>2151</v>
      </c>
      <c r="B5423" s="6" t="s">
        <v>6192</v>
      </c>
      <c r="C5423" s="6">
        <v>1</v>
      </c>
      <c r="D5423" t="str">
        <f t="shared" si="84"/>
        <v>Abo Shanab El Agamien1</v>
      </c>
      <c r="E5423">
        <v>0</v>
      </c>
      <c r="F5423">
        <v>0</v>
      </c>
      <c r="G5423">
        <v>0</v>
      </c>
      <c r="H5423" t="e">
        <v>#DIV/0!</v>
      </c>
    </row>
    <row r="5424" spans="1:8" hidden="1" x14ac:dyDescent="0.3">
      <c r="A5424" s="6" t="s">
        <v>456</v>
      </c>
      <c r="B5424" s="6" t="s">
        <v>6193</v>
      </c>
      <c r="D5424" t="str">
        <f t="shared" si="84"/>
        <v>Al-Shabab PP Phase II (CP-117)</v>
      </c>
      <c r="E5424">
        <v>191040</v>
      </c>
      <c r="F5424">
        <v>0</v>
      </c>
      <c r="G5424">
        <v>0</v>
      </c>
      <c r="H5424" t="e">
        <v>#DIV/0!</v>
      </c>
    </row>
    <row r="5425" spans="1:8" hidden="1" x14ac:dyDescent="0.3">
      <c r="A5425" s="6" t="s">
        <v>3539</v>
      </c>
      <c r="B5425" s="6" t="s">
        <v>6194</v>
      </c>
      <c r="D5425" t="str">
        <f t="shared" si="84"/>
        <v>Zafranaa - Beni Suef</v>
      </c>
      <c r="E5425">
        <v>39761</v>
      </c>
      <c r="F5425">
        <v>0</v>
      </c>
      <c r="G5425">
        <v>0</v>
      </c>
      <c r="H5425" t="e">
        <v>#DIV/0!</v>
      </c>
    </row>
    <row r="5426" spans="1:8" hidden="1" x14ac:dyDescent="0.3">
      <c r="A5426" s="6" t="s">
        <v>1991</v>
      </c>
      <c r="B5426" s="6" t="s">
        <v>6195</v>
      </c>
      <c r="D5426" t="str">
        <f t="shared" si="84"/>
        <v>SSC Suez Steel Company Project</v>
      </c>
      <c r="E5426">
        <v>34361114</v>
      </c>
      <c r="F5426">
        <v>0</v>
      </c>
      <c r="G5426">
        <v>0</v>
      </c>
      <c r="H5426" t="e">
        <v>#DIV/0!</v>
      </c>
    </row>
    <row r="5427" spans="1:8" hidden="1" x14ac:dyDescent="0.3">
      <c r="A5427" s="6" t="s">
        <v>475</v>
      </c>
      <c r="B5427" s="6" t="s">
        <v>6196</v>
      </c>
      <c r="D5427" t="str">
        <f t="shared" si="84"/>
        <v>Suez Gulf Substation</v>
      </c>
      <c r="E5427">
        <v>-314814.82</v>
      </c>
      <c r="F5427">
        <v>0</v>
      </c>
      <c r="G5427">
        <v>0</v>
      </c>
      <c r="H5427" t="e">
        <v>#DIV/0!</v>
      </c>
    </row>
    <row r="5428" spans="1:8" hidden="1" x14ac:dyDescent="0.3">
      <c r="A5428" s="6" t="s">
        <v>514</v>
      </c>
      <c r="B5428" s="6" t="s">
        <v>6197</v>
      </c>
      <c r="D5428" t="str">
        <f t="shared" si="84"/>
        <v>Beni-Suef Power Plant EPC</v>
      </c>
      <c r="E5428">
        <v>0</v>
      </c>
      <c r="F5428">
        <v>0</v>
      </c>
      <c r="G5428">
        <v>0</v>
      </c>
      <c r="H5428" t="e">
        <v>#DIV/0!</v>
      </c>
    </row>
    <row r="5429" spans="1:8" hidden="1" x14ac:dyDescent="0.3">
      <c r="A5429" s="6" t="s">
        <v>1473</v>
      </c>
      <c r="B5429" s="6" t="s">
        <v>6198</v>
      </c>
      <c r="C5429" s="6">
        <v>3</v>
      </c>
      <c r="D5429" t="str">
        <f t="shared" si="84"/>
        <v>Taval Sarai 523</v>
      </c>
      <c r="E5429">
        <v>0</v>
      </c>
      <c r="F5429">
        <v>0</v>
      </c>
      <c r="G5429">
        <v>0</v>
      </c>
      <c r="H5429" t="e">
        <v>#DIV/0!</v>
      </c>
    </row>
    <row r="5430" spans="1:8" hidden="1" x14ac:dyDescent="0.3">
      <c r="A5430" s="6" t="s">
        <v>1071</v>
      </c>
      <c r="B5430" s="6" t="s">
        <v>6199</v>
      </c>
      <c r="D5430" t="str">
        <f t="shared" si="84"/>
        <v>Nagaa Hamady/Assuit OHTL</v>
      </c>
      <c r="E5430">
        <v>5250</v>
      </c>
      <c r="F5430">
        <v>0</v>
      </c>
      <c r="G5430">
        <v>0</v>
      </c>
      <c r="H5430" t="e">
        <v>#DIV/0!</v>
      </c>
    </row>
    <row r="5431" spans="1:8" hidden="1" x14ac:dyDescent="0.3">
      <c r="A5431" s="6" t="s">
        <v>456</v>
      </c>
      <c r="B5431" s="6" t="s">
        <v>5981</v>
      </c>
      <c r="D5431" t="str">
        <f t="shared" si="84"/>
        <v>Al-Shabab PP Phase II (CP-117)</v>
      </c>
      <c r="E5431">
        <v>43006715.656800002</v>
      </c>
      <c r="F5431">
        <v>0</v>
      </c>
      <c r="G5431">
        <v>0</v>
      </c>
      <c r="H5431" t="e">
        <v>#DIV/0!</v>
      </c>
    </row>
    <row r="5432" spans="1:8" hidden="1" x14ac:dyDescent="0.3">
      <c r="A5432" s="6" t="s">
        <v>5345</v>
      </c>
      <c r="B5432" s="6" t="s">
        <v>6200</v>
      </c>
      <c r="C5432" s="6">
        <v>1</v>
      </c>
      <c r="D5432" t="str">
        <f t="shared" si="84"/>
        <v>Residence 8 ( S09 )1</v>
      </c>
      <c r="E5432">
        <v>0</v>
      </c>
      <c r="F5432">
        <v>0</v>
      </c>
      <c r="G5432">
        <v>0</v>
      </c>
      <c r="H5432" t="e">
        <v>#DIV/0!</v>
      </c>
    </row>
    <row r="5433" spans="1:8" hidden="1" x14ac:dyDescent="0.3">
      <c r="A5433" s="6" t="s">
        <v>1953</v>
      </c>
      <c r="B5433" s="6" t="s">
        <v>6201</v>
      </c>
      <c r="C5433" s="6">
        <v>1</v>
      </c>
      <c r="D5433" t="str">
        <f t="shared" si="84"/>
        <v>Ghana Street lighting1</v>
      </c>
      <c r="E5433">
        <v>0</v>
      </c>
      <c r="F5433">
        <v>0</v>
      </c>
      <c r="G5433">
        <v>0</v>
      </c>
      <c r="H5433" t="e">
        <v>#DIV/0!</v>
      </c>
    </row>
    <row r="5434" spans="1:8" hidden="1" x14ac:dyDescent="0.3">
      <c r="A5434" s="6" t="s">
        <v>651</v>
      </c>
      <c r="B5434" s="6" t="s">
        <v>6202</v>
      </c>
      <c r="C5434" s="6">
        <v>12</v>
      </c>
      <c r="D5434" t="str">
        <f t="shared" si="84"/>
        <v>Akhmem - Qena12</v>
      </c>
      <c r="E5434">
        <v>0</v>
      </c>
      <c r="F5434">
        <v>0</v>
      </c>
      <c r="G5434">
        <v>0</v>
      </c>
      <c r="H5434" t="e">
        <v>#DIV/0!</v>
      </c>
    </row>
    <row r="5435" spans="1:8" hidden="1" x14ac:dyDescent="0.3">
      <c r="A5435" s="6" t="s">
        <v>514</v>
      </c>
      <c r="B5435" s="6" t="s">
        <v>6203</v>
      </c>
      <c r="D5435" t="str">
        <f t="shared" si="84"/>
        <v>Beni-Suef Power Plant EPC</v>
      </c>
      <c r="E5435">
        <v>0</v>
      </c>
      <c r="F5435">
        <v>0</v>
      </c>
      <c r="G5435">
        <v>0</v>
      </c>
      <c r="H5435" t="e">
        <v>#DIV/0!</v>
      </c>
    </row>
    <row r="5436" spans="1:8" hidden="1" x14ac:dyDescent="0.3">
      <c r="A5436" s="6" t="s">
        <v>6204</v>
      </c>
      <c r="B5436" s="6" t="s">
        <v>6205</v>
      </c>
      <c r="C5436" s="6">
        <v>2</v>
      </c>
      <c r="D5436" t="str">
        <f t="shared" si="84"/>
        <v>Residence 8 ( K10 )2</v>
      </c>
      <c r="E5436">
        <v>125124.61</v>
      </c>
      <c r="F5436">
        <v>0</v>
      </c>
      <c r="G5436">
        <v>0</v>
      </c>
      <c r="H5436" t="e">
        <v>#DIV/0!</v>
      </c>
    </row>
    <row r="5437" spans="1:8" hidden="1" x14ac:dyDescent="0.3">
      <c r="A5437" s="6" t="s">
        <v>754</v>
      </c>
      <c r="B5437" s="6" t="s">
        <v>6206</v>
      </c>
      <c r="C5437" s="6">
        <v>8</v>
      </c>
      <c r="D5437" t="str">
        <f t="shared" si="84"/>
        <v>Ministries Buildings8</v>
      </c>
      <c r="E5437">
        <v>0</v>
      </c>
      <c r="F5437">
        <v>0</v>
      </c>
      <c r="G5437">
        <v>0</v>
      </c>
      <c r="H5437" t="e">
        <v>#DIV/0!</v>
      </c>
    </row>
    <row r="5438" spans="1:8" hidden="1" x14ac:dyDescent="0.3">
      <c r="A5438" s="6" t="s">
        <v>1594</v>
      </c>
      <c r="B5438" s="6" t="s">
        <v>6207</v>
      </c>
      <c r="C5438" s="6">
        <v>7</v>
      </c>
      <c r="D5438" t="str">
        <f t="shared" si="84"/>
        <v>Bahr ElBakar – Power Station7</v>
      </c>
      <c r="E5438">
        <v>0</v>
      </c>
      <c r="F5438">
        <v>0</v>
      </c>
      <c r="G5438">
        <v>0</v>
      </c>
      <c r="H5438" t="e">
        <v>#DIV/0!</v>
      </c>
    </row>
    <row r="5439" spans="1:8" hidden="1" x14ac:dyDescent="0.3">
      <c r="A5439" s="6" t="s">
        <v>456</v>
      </c>
      <c r="B5439" s="6" t="s">
        <v>6208</v>
      </c>
      <c r="D5439" t="str">
        <f t="shared" si="84"/>
        <v>Al-Shabab PP Phase II (CP-117)</v>
      </c>
      <c r="E5439">
        <v>3315761.7192000002</v>
      </c>
      <c r="F5439">
        <v>0</v>
      </c>
      <c r="G5439">
        <v>0</v>
      </c>
      <c r="H5439" t="e">
        <v>#DIV/0!</v>
      </c>
    </row>
    <row r="5440" spans="1:8" hidden="1" x14ac:dyDescent="0.3">
      <c r="A5440" s="6" t="s">
        <v>2619</v>
      </c>
      <c r="B5440" s="6" t="s">
        <v>6209</v>
      </c>
      <c r="D5440" t="str">
        <f t="shared" si="84"/>
        <v>Railway Bridge - Alex</v>
      </c>
      <c r="E5440">
        <v>0</v>
      </c>
      <c r="F5440">
        <v>0</v>
      </c>
      <c r="G5440">
        <v>0</v>
      </c>
      <c r="H5440" t="e">
        <v>#DIV/0!</v>
      </c>
    </row>
    <row r="5441" spans="1:8" hidden="1" x14ac:dyDescent="0.3">
      <c r="A5441" s="6" t="s">
        <v>1084</v>
      </c>
      <c r="B5441" s="6" t="s">
        <v>6210</v>
      </c>
      <c r="D5441" t="str">
        <f t="shared" si="84"/>
        <v>Canal Sugar 33KV OHTL</v>
      </c>
      <c r="E5441">
        <v>0</v>
      </c>
      <c r="F5441">
        <v>0</v>
      </c>
      <c r="G5441">
        <v>0</v>
      </c>
      <c r="H5441" t="e">
        <v>#DIV/0!</v>
      </c>
    </row>
    <row r="5442" spans="1:8" hidden="1" x14ac:dyDescent="0.3">
      <c r="A5442" s="6" t="s">
        <v>4019</v>
      </c>
      <c r="B5442" s="6" t="s">
        <v>6211</v>
      </c>
      <c r="C5442" s="6">
        <v>2</v>
      </c>
      <c r="D5442" t="str">
        <f t="shared" si="84"/>
        <v>Aswan axis - Daraw2</v>
      </c>
      <c r="E5442">
        <v>529916</v>
      </c>
      <c r="F5442">
        <v>0</v>
      </c>
      <c r="G5442">
        <v>0</v>
      </c>
      <c r="H5442" t="e">
        <v>#DIV/0!</v>
      </c>
    </row>
    <row r="5443" spans="1:8" hidden="1" x14ac:dyDescent="0.3">
      <c r="A5443" s="6" t="s">
        <v>705</v>
      </c>
      <c r="B5443" s="6" t="s">
        <v>6212</v>
      </c>
      <c r="D5443" t="str">
        <f t="shared" ref="D5443:D5506" si="85">A5443&amp;C5443</f>
        <v>Assuit PP  (CP-118)</v>
      </c>
      <c r="E5443">
        <v>0</v>
      </c>
      <c r="F5443">
        <v>0</v>
      </c>
      <c r="G5443">
        <v>0</v>
      </c>
      <c r="H5443" t="e">
        <v>#DIV/0!</v>
      </c>
    </row>
    <row r="5444" spans="1:8" hidden="1" x14ac:dyDescent="0.3">
      <c r="A5444" s="6" t="s">
        <v>897</v>
      </c>
      <c r="B5444" s="6" t="s">
        <v>6213</v>
      </c>
      <c r="C5444" s="6">
        <v>18</v>
      </c>
      <c r="D5444" t="str">
        <f t="shared" si="85"/>
        <v>Zafranaa - Ras Ghareb18</v>
      </c>
      <c r="E5444">
        <v>0</v>
      </c>
      <c r="F5444">
        <v>0</v>
      </c>
      <c r="G5444">
        <v>0</v>
      </c>
      <c r="H5444" t="e">
        <v>#DIV/0!</v>
      </c>
    </row>
    <row r="5445" spans="1:8" hidden="1" x14ac:dyDescent="0.3">
      <c r="A5445" s="6" t="s">
        <v>2452</v>
      </c>
      <c r="B5445" s="6" t="s">
        <v>6214</v>
      </c>
      <c r="D5445" t="str">
        <f t="shared" si="85"/>
        <v>Giza North PP Phase3(CP-117)</v>
      </c>
      <c r="E5445">
        <v>613545.12379999994</v>
      </c>
      <c r="F5445">
        <v>0</v>
      </c>
      <c r="G5445">
        <v>0</v>
      </c>
      <c r="H5445" t="e">
        <v>#DIV/0!</v>
      </c>
    </row>
    <row r="5446" spans="1:8" hidden="1" x14ac:dyDescent="0.3">
      <c r="A5446" s="6" t="s">
        <v>432</v>
      </c>
      <c r="B5446" s="6" t="s">
        <v>6215</v>
      </c>
      <c r="D5446" t="str">
        <f t="shared" si="85"/>
        <v>EMAAR-PKG#62-UPTOWN</v>
      </c>
      <c r="E5446">
        <v>136616.41</v>
      </c>
      <c r="F5446">
        <v>0</v>
      </c>
      <c r="G5446">
        <v>0</v>
      </c>
      <c r="H5446" t="e">
        <v>#DIV/0!</v>
      </c>
    </row>
    <row r="5447" spans="1:8" hidden="1" x14ac:dyDescent="0.3">
      <c r="A5447" s="6" t="s">
        <v>4019</v>
      </c>
      <c r="B5447" s="6" t="s">
        <v>6216</v>
      </c>
      <c r="C5447" s="6">
        <v>4</v>
      </c>
      <c r="D5447" t="str">
        <f t="shared" si="85"/>
        <v>Aswan axis - Daraw4</v>
      </c>
      <c r="E5447">
        <v>-431029.25</v>
      </c>
      <c r="F5447">
        <v>0</v>
      </c>
      <c r="G5447">
        <v>0</v>
      </c>
      <c r="H5447" t="e">
        <v>#DIV/0!</v>
      </c>
    </row>
    <row r="5448" spans="1:8" hidden="1" x14ac:dyDescent="0.3">
      <c r="A5448" s="6" t="s">
        <v>1259</v>
      </c>
      <c r="B5448" s="6" t="s">
        <v>6217</v>
      </c>
      <c r="C5448" s="6">
        <v>26</v>
      </c>
      <c r="D5448" t="str">
        <f t="shared" si="85"/>
        <v>Air Defence College26</v>
      </c>
      <c r="E5448">
        <v>0</v>
      </c>
      <c r="F5448">
        <v>0</v>
      </c>
      <c r="G5448">
        <v>0</v>
      </c>
      <c r="H5448" t="e">
        <v>#DIV/0!</v>
      </c>
    </row>
    <row r="5449" spans="1:8" hidden="1" x14ac:dyDescent="0.3">
      <c r="A5449" s="6" t="s">
        <v>1082</v>
      </c>
      <c r="B5449" s="6" t="s">
        <v>6218</v>
      </c>
      <c r="C5449" s="6">
        <v>8</v>
      </c>
      <c r="D5449" t="str">
        <f t="shared" si="85"/>
        <v>Port Saad Industiral zone8</v>
      </c>
      <c r="E5449">
        <v>0</v>
      </c>
      <c r="F5449">
        <v>0</v>
      </c>
      <c r="G5449">
        <v>0</v>
      </c>
      <c r="H5449" t="e">
        <v>#DIV/0!</v>
      </c>
    </row>
    <row r="5450" spans="1:8" hidden="1" x14ac:dyDescent="0.3">
      <c r="A5450" s="6" t="s">
        <v>847</v>
      </c>
      <c r="B5450" s="6" t="s">
        <v>6219</v>
      </c>
      <c r="D5450" t="str">
        <f t="shared" si="85"/>
        <v>AWEER POWER STATION 'H' Phase</v>
      </c>
      <c r="E5450">
        <v>804156.68</v>
      </c>
      <c r="F5450">
        <v>0</v>
      </c>
      <c r="G5450">
        <v>0</v>
      </c>
      <c r="H5450" t="e">
        <v>#DIV/0!</v>
      </c>
    </row>
    <row r="5451" spans="1:8" hidden="1" x14ac:dyDescent="0.3">
      <c r="A5451" s="6" t="s">
        <v>1750</v>
      </c>
      <c r="B5451" s="6" t="s">
        <v>6220</v>
      </c>
      <c r="D5451" t="str">
        <f t="shared" si="85"/>
        <v>158E/2019 33kv Project</v>
      </c>
      <c r="E5451">
        <v>203400</v>
      </c>
      <c r="F5451">
        <v>0</v>
      </c>
      <c r="G5451">
        <v>0</v>
      </c>
      <c r="H5451" t="e">
        <v>#DIV/0!</v>
      </c>
    </row>
    <row r="5452" spans="1:8" hidden="1" x14ac:dyDescent="0.3">
      <c r="A5452" s="6" t="s">
        <v>646</v>
      </c>
      <c r="B5452" s="6" t="s">
        <v>6221</v>
      </c>
      <c r="C5452" s="6">
        <v>10</v>
      </c>
      <c r="D5452" t="str">
        <f t="shared" si="85"/>
        <v>Akhmem Assiut10</v>
      </c>
      <c r="E5452">
        <v>0</v>
      </c>
      <c r="F5452">
        <v>0</v>
      </c>
      <c r="G5452">
        <v>0</v>
      </c>
      <c r="H5452" t="e">
        <v>#DIV/0!</v>
      </c>
    </row>
    <row r="5453" spans="1:8" hidden="1" x14ac:dyDescent="0.3">
      <c r="A5453" s="6" t="s">
        <v>366</v>
      </c>
      <c r="B5453" s="6" t="s">
        <v>6222</v>
      </c>
      <c r="C5453" s="6">
        <v>3</v>
      </c>
      <c r="D5453" t="str">
        <f t="shared" si="85"/>
        <v>MOC HQ at Diriyah3</v>
      </c>
      <c r="E5453">
        <v>4468396.8600000003</v>
      </c>
      <c r="F5453">
        <v>0</v>
      </c>
      <c r="G5453">
        <v>0</v>
      </c>
      <c r="H5453" t="e">
        <v>#DIV/0!</v>
      </c>
    </row>
    <row r="5454" spans="1:8" hidden="1" x14ac:dyDescent="0.3">
      <c r="A5454" s="6" t="s">
        <v>2581</v>
      </c>
      <c r="B5454" s="6" t="s">
        <v>6223</v>
      </c>
      <c r="C5454" s="6">
        <v>2</v>
      </c>
      <c r="D5454" t="str">
        <f t="shared" si="85"/>
        <v>Almaza2</v>
      </c>
      <c r="E5454">
        <v>0</v>
      </c>
      <c r="F5454">
        <v>0</v>
      </c>
      <c r="G5454">
        <v>0</v>
      </c>
      <c r="H5454" t="e">
        <v>#DIV/0!</v>
      </c>
    </row>
    <row r="5455" spans="1:8" hidden="1" x14ac:dyDescent="0.3">
      <c r="A5455" s="6" t="s">
        <v>458</v>
      </c>
      <c r="B5455" s="6" t="s">
        <v>6224</v>
      </c>
      <c r="C5455" s="6">
        <v>7</v>
      </c>
      <c r="D5455" t="str">
        <f t="shared" si="85"/>
        <v>W Dam PP Phase II (CP-117)7</v>
      </c>
      <c r="E5455">
        <v>0</v>
      </c>
      <c r="F5455">
        <v>0</v>
      </c>
      <c r="G5455">
        <v>0</v>
      </c>
      <c r="H5455" t="e">
        <v>#DIV/0!</v>
      </c>
    </row>
    <row r="5456" spans="1:8" hidden="1" x14ac:dyDescent="0.3">
      <c r="A5456" s="6" t="s">
        <v>524</v>
      </c>
      <c r="B5456" s="6" t="s">
        <v>6225</v>
      </c>
      <c r="C5456" s="6">
        <v>12</v>
      </c>
      <c r="D5456" t="str">
        <f t="shared" si="85"/>
        <v>Beni Suef Substation R6112</v>
      </c>
      <c r="E5456">
        <v>8750</v>
      </c>
      <c r="F5456">
        <v>0</v>
      </c>
      <c r="G5456">
        <v>0</v>
      </c>
      <c r="H5456" t="e">
        <v>#DIV/0!</v>
      </c>
    </row>
    <row r="5457" spans="1:8" hidden="1" x14ac:dyDescent="0.3">
      <c r="A5457" s="6" t="s">
        <v>1350</v>
      </c>
      <c r="B5457" s="6" t="s">
        <v>6226</v>
      </c>
      <c r="D5457" t="str">
        <f t="shared" si="85"/>
        <v>Racecores 3092-16 132KV C</v>
      </c>
      <c r="E5457">
        <v>0</v>
      </c>
      <c r="F5457">
        <v>0</v>
      </c>
      <c r="G5457">
        <v>0</v>
      </c>
      <c r="H5457" t="e">
        <v>#DIV/0!</v>
      </c>
    </row>
    <row r="5458" spans="1:8" hidden="1" x14ac:dyDescent="0.3">
      <c r="A5458" s="6" t="s">
        <v>475</v>
      </c>
      <c r="B5458" s="6" t="s">
        <v>6227</v>
      </c>
      <c r="D5458" t="str">
        <f t="shared" si="85"/>
        <v>Suez Gulf Substation</v>
      </c>
      <c r="E5458">
        <v>0</v>
      </c>
      <c r="F5458">
        <v>0</v>
      </c>
      <c r="G5458">
        <v>0</v>
      </c>
      <c r="H5458" t="e">
        <v>#DIV/0!</v>
      </c>
    </row>
    <row r="5459" spans="1:8" hidden="1" x14ac:dyDescent="0.3">
      <c r="A5459" s="6" t="s">
        <v>475</v>
      </c>
      <c r="B5459" s="6" t="s">
        <v>6228</v>
      </c>
      <c r="D5459" t="str">
        <f t="shared" si="85"/>
        <v>Suez Gulf Substation</v>
      </c>
      <c r="E5459">
        <v>873.48</v>
      </c>
      <c r="F5459">
        <v>0</v>
      </c>
      <c r="G5459">
        <v>0</v>
      </c>
      <c r="H5459" t="e">
        <v>#DIV/0!</v>
      </c>
    </row>
    <row r="5460" spans="1:8" hidden="1" x14ac:dyDescent="0.3">
      <c r="A5460" s="6" t="s">
        <v>1809</v>
      </c>
      <c r="B5460" s="6" t="s">
        <v>6229</v>
      </c>
      <c r="D5460" t="str">
        <f t="shared" si="85"/>
        <v>Port Said Grain Storage</v>
      </c>
      <c r="E5460">
        <v>0</v>
      </c>
      <c r="F5460">
        <v>0</v>
      </c>
      <c r="G5460">
        <v>0</v>
      </c>
      <c r="H5460" t="e">
        <v>#DIV/0!</v>
      </c>
    </row>
    <row r="5461" spans="1:8" hidden="1" x14ac:dyDescent="0.3">
      <c r="A5461" s="6" t="s">
        <v>486</v>
      </c>
      <c r="B5461" s="6" t="s">
        <v>6230</v>
      </c>
      <c r="C5461" s="6">
        <v>15</v>
      </c>
      <c r="D5461" t="str">
        <f t="shared" si="85"/>
        <v>Abou El Matameer and Sammanoud15</v>
      </c>
      <c r="E5461">
        <v>0</v>
      </c>
      <c r="F5461">
        <v>0</v>
      </c>
      <c r="G5461">
        <v>0</v>
      </c>
      <c r="H5461" t="e">
        <v>#DIV/0!</v>
      </c>
    </row>
    <row r="5462" spans="1:8" hidden="1" x14ac:dyDescent="0.3">
      <c r="A5462" s="6" t="s">
        <v>456</v>
      </c>
      <c r="B5462" s="6" t="s">
        <v>6231</v>
      </c>
      <c r="D5462" t="str">
        <f t="shared" si="85"/>
        <v>Al-Shabab PP Phase II (CP-117)</v>
      </c>
      <c r="E5462">
        <v>1320080.7429</v>
      </c>
      <c r="F5462">
        <v>0</v>
      </c>
      <c r="G5462">
        <v>0</v>
      </c>
      <c r="H5462" t="e">
        <v>#DIV/0!</v>
      </c>
    </row>
    <row r="5463" spans="1:8" hidden="1" x14ac:dyDescent="0.3">
      <c r="A5463" s="6" t="s">
        <v>1043</v>
      </c>
      <c r="B5463" s="6" t="s">
        <v>6232</v>
      </c>
      <c r="D5463" t="str">
        <f t="shared" si="85"/>
        <v>Zambia Project</v>
      </c>
      <c r="E5463">
        <v>0</v>
      </c>
      <c r="F5463">
        <v>0</v>
      </c>
      <c r="G5463">
        <v>0</v>
      </c>
      <c r="H5463" t="e">
        <v>#DIV/0!</v>
      </c>
    </row>
    <row r="5464" spans="1:8" hidden="1" x14ac:dyDescent="0.3">
      <c r="A5464" s="6" t="s">
        <v>895</v>
      </c>
      <c r="B5464" s="6" t="s">
        <v>6233</v>
      </c>
      <c r="D5464" t="str">
        <f t="shared" si="85"/>
        <v>Manshiet Nasser Substation</v>
      </c>
      <c r="E5464">
        <v>130476.19</v>
      </c>
      <c r="F5464">
        <v>0</v>
      </c>
      <c r="G5464">
        <v>0</v>
      </c>
      <c r="H5464" t="e">
        <v>#DIV/0!</v>
      </c>
    </row>
    <row r="5465" spans="1:8" hidden="1" x14ac:dyDescent="0.3">
      <c r="A5465" s="6" t="s">
        <v>1473</v>
      </c>
      <c r="B5465" s="6" t="s">
        <v>6234</v>
      </c>
      <c r="C5465" s="6">
        <v>21</v>
      </c>
      <c r="D5465" t="str">
        <f t="shared" si="85"/>
        <v>Taval Sarai 5221</v>
      </c>
      <c r="E5465">
        <v>249351.7</v>
      </c>
      <c r="F5465">
        <v>0</v>
      </c>
      <c r="G5465">
        <v>0</v>
      </c>
      <c r="H5465" t="e">
        <v>#DIV/0!</v>
      </c>
    </row>
    <row r="5466" spans="1:8" hidden="1" x14ac:dyDescent="0.3">
      <c r="A5466" s="6" t="s">
        <v>1077</v>
      </c>
      <c r="B5466" s="6" t="s">
        <v>6235</v>
      </c>
      <c r="C5466" s="6">
        <v>27</v>
      </c>
      <c r="D5466" t="str">
        <f t="shared" si="85"/>
        <v>Marsa Alam/ Bernes LOT2 OHTL27</v>
      </c>
      <c r="E5466">
        <v>0</v>
      </c>
      <c r="F5466">
        <v>0</v>
      </c>
      <c r="G5466">
        <v>0</v>
      </c>
      <c r="H5466" t="e">
        <v>#DIV/0!</v>
      </c>
    </row>
    <row r="5467" spans="1:8" hidden="1" x14ac:dyDescent="0.3">
      <c r="A5467" s="6" t="s">
        <v>458</v>
      </c>
      <c r="B5467" s="6" t="s">
        <v>6236</v>
      </c>
      <c r="D5467" t="str">
        <f t="shared" si="85"/>
        <v>W Dam PP Phase II (CP-117)</v>
      </c>
      <c r="E5467">
        <v>415138.76189999998</v>
      </c>
      <c r="F5467">
        <v>0</v>
      </c>
      <c r="G5467">
        <v>0</v>
      </c>
      <c r="H5467" t="e">
        <v>#DIV/0!</v>
      </c>
    </row>
    <row r="5468" spans="1:8" hidden="1" x14ac:dyDescent="0.3">
      <c r="A5468" s="6" t="s">
        <v>2482</v>
      </c>
      <c r="B5468" s="6" t="s">
        <v>6237</v>
      </c>
      <c r="C5468" s="6">
        <v>2020</v>
      </c>
      <c r="D5468" t="str">
        <f t="shared" si="85"/>
        <v>Sewage Treatment Plant2020</v>
      </c>
      <c r="E5468">
        <v>0</v>
      </c>
      <c r="F5468">
        <v>0</v>
      </c>
      <c r="G5468">
        <v>0</v>
      </c>
      <c r="H5468" t="e">
        <v>#DIV/0!</v>
      </c>
    </row>
    <row r="5469" spans="1:8" hidden="1" x14ac:dyDescent="0.3">
      <c r="A5469" s="6" t="s">
        <v>500</v>
      </c>
      <c r="B5469" s="6" t="s">
        <v>6238</v>
      </c>
      <c r="D5469" t="str">
        <f t="shared" si="85"/>
        <v>South Helwan PP (CP-117)</v>
      </c>
      <c r="E5469">
        <v>919171.02859999996</v>
      </c>
      <c r="F5469">
        <v>0</v>
      </c>
      <c r="G5469">
        <v>0</v>
      </c>
      <c r="H5469" t="e">
        <v>#DIV/0!</v>
      </c>
    </row>
    <row r="5470" spans="1:8" hidden="1" x14ac:dyDescent="0.3">
      <c r="A5470" s="6" t="s">
        <v>475</v>
      </c>
      <c r="B5470" s="6" t="s">
        <v>6239</v>
      </c>
      <c r="D5470" t="str">
        <f t="shared" si="85"/>
        <v>Suez Gulf Substation</v>
      </c>
      <c r="E5470">
        <v>-336730.54</v>
      </c>
      <c r="F5470">
        <v>0</v>
      </c>
      <c r="G5470">
        <v>0</v>
      </c>
      <c r="H5470" t="e">
        <v>#DIV/0!</v>
      </c>
    </row>
    <row r="5471" spans="1:8" hidden="1" x14ac:dyDescent="0.3">
      <c r="A5471" s="6" t="s">
        <v>1953</v>
      </c>
      <c r="B5471" s="6" t="s">
        <v>6240</v>
      </c>
      <c r="C5471" s="6">
        <v>5</v>
      </c>
      <c r="D5471" t="str">
        <f t="shared" si="85"/>
        <v>Ghana Street lighting5</v>
      </c>
      <c r="E5471">
        <v>6457.52</v>
      </c>
      <c r="F5471">
        <v>0</v>
      </c>
      <c r="G5471">
        <v>0</v>
      </c>
      <c r="H5471" t="e">
        <v>#DIV/0!</v>
      </c>
    </row>
    <row r="5472" spans="1:8" hidden="1" x14ac:dyDescent="0.3">
      <c r="A5472" s="6" t="s">
        <v>1692</v>
      </c>
      <c r="B5472" s="6" t="s">
        <v>6241</v>
      </c>
      <c r="D5472" t="str">
        <f t="shared" si="85"/>
        <v>TZ – Offshore E&amp;M Procurement</v>
      </c>
      <c r="E5472">
        <v>1624155.5</v>
      </c>
      <c r="F5472">
        <v>0</v>
      </c>
      <c r="G5472">
        <v>0</v>
      </c>
      <c r="H5472" t="e">
        <v>#DIV/0!</v>
      </c>
    </row>
    <row r="5473" spans="1:8" hidden="1" x14ac:dyDescent="0.3">
      <c r="A5473" s="6" t="s">
        <v>2290</v>
      </c>
      <c r="B5473" s="6" t="s">
        <v>6242</v>
      </c>
      <c r="C5473" s="6">
        <v>5</v>
      </c>
      <c r="D5473" t="str">
        <f t="shared" si="85"/>
        <v>EL Baragil Bridge5</v>
      </c>
      <c r="E5473">
        <v>1052415</v>
      </c>
      <c r="F5473">
        <v>0</v>
      </c>
      <c r="G5473">
        <v>0</v>
      </c>
      <c r="H5473" t="e">
        <v>#DIV/0!</v>
      </c>
    </row>
    <row r="5474" spans="1:8" hidden="1" x14ac:dyDescent="0.3">
      <c r="A5474" s="6" t="s">
        <v>514</v>
      </c>
      <c r="B5474" s="6" t="s">
        <v>6243</v>
      </c>
      <c r="D5474" t="str">
        <f t="shared" si="85"/>
        <v>Beni-Suef Power Plant EPC</v>
      </c>
      <c r="E5474">
        <v>0</v>
      </c>
      <c r="F5474">
        <v>0</v>
      </c>
      <c r="G5474">
        <v>0</v>
      </c>
      <c r="H5474" t="e">
        <v>#DIV/0!</v>
      </c>
    </row>
    <row r="5475" spans="1:8" hidden="1" x14ac:dyDescent="0.3">
      <c r="A5475" s="6" t="s">
        <v>573</v>
      </c>
      <c r="B5475" s="6" t="s">
        <v>6244</v>
      </c>
      <c r="C5475" s="6">
        <v>16</v>
      </c>
      <c r="D5475" t="str">
        <f t="shared" si="85"/>
        <v>K047 FDH JV16</v>
      </c>
      <c r="E5475">
        <v>0</v>
      </c>
      <c r="F5475">
        <v>0</v>
      </c>
      <c r="G5475">
        <v>0</v>
      </c>
      <c r="H5475" t="e">
        <v>#DIV/0!</v>
      </c>
    </row>
    <row r="5476" spans="1:8" hidden="1" x14ac:dyDescent="0.3">
      <c r="A5476" s="6" t="s">
        <v>514</v>
      </c>
      <c r="B5476" s="6" t="s">
        <v>5745</v>
      </c>
      <c r="D5476" t="str">
        <f t="shared" si="85"/>
        <v>Beni-Suef Power Plant EPC</v>
      </c>
      <c r="E5476">
        <v>0</v>
      </c>
      <c r="F5476">
        <v>0</v>
      </c>
      <c r="G5476">
        <v>0</v>
      </c>
      <c r="H5476" t="e">
        <v>#DIV/0!</v>
      </c>
    </row>
    <row r="5477" spans="1:8" hidden="1" x14ac:dyDescent="0.3">
      <c r="A5477" s="6" t="s">
        <v>486</v>
      </c>
      <c r="B5477" s="6" t="s">
        <v>6245</v>
      </c>
      <c r="D5477" t="str">
        <f t="shared" si="85"/>
        <v>Abou El Matameer and Sammanoud</v>
      </c>
      <c r="E5477">
        <v>0</v>
      </c>
      <c r="F5477">
        <v>0</v>
      </c>
      <c r="G5477">
        <v>0</v>
      </c>
      <c r="H5477" t="e">
        <v>#DIV/0!</v>
      </c>
    </row>
    <row r="5478" spans="1:8" hidden="1" x14ac:dyDescent="0.3">
      <c r="A5478" s="6" t="s">
        <v>6246</v>
      </c>
      <c r="B5478" s="6" t="s">
        <v>6247</v>
      </c>
      <c r="D5478" t="str">
        <f t="shared" si="85"/>
        <v>Aswan- Belana 60K m³/day WWTP</v>
      </c>
      <c r="E5478">
        <v>0</v>
      </c>
      <c r="F5478">
        <v>0</v>
      </c>
      <c r="G5478">
        <v>0</v>
      </c>
      <c r="H5478" t="e">
        <v>#DIV/0!</v>
      </c>
    </row>
    <row r="5479" spans="1:8" hidden="1" x14ac:dyDescent="0.3">
      <c r="A5479" s="6" t="s">
        <v>828</v>
      </c>
      <c r="B5479" s="6" t="s">
        <v>1258</v>
      </c>
      <c r="D5479" t="str">
        <f t="shared" si="85"/>
        <v>El Boghaz Brigde</v>
      </c>
      <c r="E5479">
        <v>401882.16</v>
      </c>
      <c r="F5479">
        <v>0</v>
      </c>
      <c r="G5479">
        <v>0</v>
      </c>
      <c r="H5479" t="e">
        <v>#DIV/0!</v>
      </c>
    </row>
    <row r="5480" spans="1:8" hidden="1" x14ac:dyDescent="0.3">
      <c r="A5480" s="6" t="s">
        <v>500</v>
      </c>
      <c r="B5480" s="6" t="s">
        <v>6248</v>
      </c>
      <c r="C5480" s="6">
        <v>32</v>
      </c>
      <c r="D5480" t="str">
        <f t="shared" si="85"/>
        <v>South Helwan PP (CP-117)32</v>
      </c>
      <c r="E5480">
        <v>0</v>
      </c>
      <c r="F5480">
        <v>0</v>
      </c>
      <c r="G5480">
        <v>0</v>
      </c>
      <c r="H5480" t="e">
        <v>#DIV/0!</v>
      </c>
    </row>
    <row r="5481" spans="1:8" hidden="1" x14ac:dyDescent="0.3">
      <c r="A5481" s="6" t="s">
        <v>456</v>
      </c>
      <c r="B5481" s="6" t="s">
        <v>6249</v>
      </c>
      <c r="D5481" t="str">
        <f t="shared" si="85"/>
        <v>Al-Shabab PP Phase II (CP-117)</v>
      </c>
      <c r="E5481">
        <v>146711.5048</v>
      </c>
      <c r="F5481">
        <v>0</v>
      </c>
      <c r="G5481">
        <v>0</v>
      </c>
      <c r="H5481" t="e">
        <v>#DIV/0!</v>
      </c>
    </row>
    <row r="5482" spans="1:8" hidden="1" x14ac:dyDescent="0.3">
      <c r="A5482" s="6" t="s">
        <v>490</v>
      </c>
      <c r="B5482" s="6" t="s">
        <v>5826</v>
      </c>
      <c r="D5482" t="str">
        <f t="shared" si="85"/>
        <v>Barwa 2x60/22 KV S/S</v>
      </c>
      <c r="E5482">
        <v>1280709.49</v>
      </c>
      <c r="F5482">
        <v>0</v>
      </c>
      <c r="G5482">
        <v>0</v>
      </c>
      <c r="H5482" t="e">
        <v>#DIV/0!</v>
      </c>
    </row>
    <row r="5483" spans="1:8" hidden="1" x14ac:dyDescent="0.3">
      <c r="A5483" s="6" t="s">
        <v>1060</v>
      </c>
      <c r="B5483" s="6" t="s">
        <v>6250</v>
      </c>
      <c r="D5483" t="str">
        <f t="shared" si="85"/>
        <v>LAYYAH CCPP</v>
      </c>
      <c r="E5483">
        <v>0</v>
      </c>
      <c r="F5483">
        <v>0</v>
      </c>
      <c r="G5483">
        <v>0</v>
      </c>
      <c r="H5483" t="e">
        <v>#DIV/0!</v>
      </c>
    </row>
    <row r="5484" spans="1:8" hidden="1" x14ac:dyDescent="0.3">
      <c r="A5484" s="6" t="s">
        <v>646</v>
      </c>
      <c r="B5484" s="6" t="s">
        <v>6251</v>
      </c>
      <c r="D5484" t="str">
        <f t="shared" si="85"/>
        <v>Akhmem Assiut</v>
      </c>
      <c r="E5484">
        <v>0</v>
      </c>
      <c r="F5484">
        <v>0</v>
      </c>
      <c r="G5484">
        <v>0</v>
      </c>
      <c r="H5484" t="e">
        <v>#DIV/0!</v>
      </c>
    </row>
    <row r="5485" spans="1:8" hidden="1" x14ac:dyDescent="0.3">
      <c r="A5485" s="6" t="s">
        <v>2581</v>
      </c>
      <c r="B5485" s="6" t="s">
        <v>6252</v>
      </c>
      <c r="D5485" t="str">
        <f t="shared" si="85"/>
        <v>Almaza</v>
      </c>
      <c r="E5485">
        <v>0</v>
      </c>
      <c r="F5485">
        <v>0</v>
      </c>
      <c r="G5485">
        <v>0</v>
      </c>
      <c r="H5485" t="e">
        <v>#DIV/0!</v>
      </c>
    </row>
    <row r="5486" spans="1:8" hidden="1" x14ac:dyDescent="0.3">
      <c r="A5486" s="6" t="s">
        <v>1663</v>
      </c>
      <c r="B5486" s="6" t="s">
        <v>6253</v>
      </c>
      <c r="C5486" s="6">
        <v>2</v>
      </c>
      <c r="D5486" t="str">
        <f t="shared" si="85"/>
        <v>10Th of Ramadan LRT2</v>
      </c>
      <c r="E5486">
        <v>0</v>
      </c>
      <c r="F5486">
        <v>0</v>
      </c>
      <c r="G5486">
        <v>0</v>
      </c>
      <c r="H5486" t="e">
        <v>#DIV/0!</v>
      </c>
    </row>
    <row r="5487" spans="1:8" hidden="1" x14ac:dyDescent="0.3">
      <c r="A5487" s="6" t="s">
        <v>6254</v>
      </c>
      <c r="B5487" s="6" t="s">
        <v>6255</v>
      </c>
      <c r="C5487" s="6">
        <v>3</v>
      </c>
      <c r="D5487" t="str">
        <f t="shared" si="85"/>
        <v>Bashteel - Tahya Masr Bridge3</v>
      </c>
      <c r="E5487">
        <v>1528500</v>
      </c>
      <c r="F5487">
        <v>0</v>
      </c>
      <c r="G5487">
        <v>0</v>
      </c>
      <c r="H5487" t="e">
        <v>#DIV/0!</v>
      </c>
    </row>
    <row r="5488" spans="1:8" hidden="1" x14ac:dyDescent="0.3">
      <c r="A5488" s="6" t="s">
        <v>1692</v>
      </c>
      <c r="B5488" s="6" t="s">
        <v>6256</v>
      </c>
      <c r="D5488" t="str">
        <f t="shared" si="85"/>
        <v>TZ – Offshore E&amp;M Procurement</v>
      </c>
      <c r="E5488">
        <v>0</v>
      </c>
      <c r="F5488">
        <v>0</v>
      </c>
      <c r="G5488">
        <v>0</v>
      </c>
      <c r="H5488" t="e">
        <v>#DIV/0!</v>
      </c>
    </row>
    <row r="5489" spans="1:8" hidden="1" x14ac:dyDescent="0.3">
      <c r="A5489" s="6" t="s">
        <v>1809</v>
      </c>
      <c r="B5489" s="6" t="s">
        <v>6257</v>
      </c>
      <c r="C5489" s="6">
        <v>11</v>
      </c>
      <c r="D5489" t="str">
        <f t="shared" si="85"/>
        <v>Port Said Grain Storage11</v>
      </c>
      <c r="E5489">
        <v>-1014666</v>
      </c>
      <c r="F5489">
        <v>0</v>
      </c>
      <c r="G5489">
        <v>0</v>
      </c>
      <c r="H5489" t="e">
        <v>#DIV/0!</v>
      </c>
    </row>
    <row r="5490" spans="1:8" hidden="1" x14ac:dyDescent="0.3">
      <c r="A5490" s="6" t="s">
        <v>1704</v>
      </c>
      <c r="B5490" s="6" t="s">
        <v>6258</v>
      </c>
      <c r="C5490" s="6">
        <v>2020</v>
      </c>
      <c r="D5490" t="str">
        <f t="shared" si="85"/>
        <v>El Salam Bridge2020</v>
      </c>
      <c r="E5490">
        <v>0</v>
      </c>
      <c r="F5490">
        <v>0</v>
      </c>
      <c r="G5490">
        <v>0</v>
      </c>
      <c r="H5490" t="e">
        <v>#DIV/0!</v>
      </c>
    </row>
    <row r="5491" spans="1:8" hidden="1" x14ac:dyDescent="0.3">
      <c r="A5491" s="6" t="s">
        <v>458</v>
      </c>
      <c r="B5491" s="6" t="s">
        <v>5681</v>
      </c>
      <c r="D5491" t="str">
        <f t="shared" si="85"/>
        <v>W Dam PP Phase II (CP-117)</v>
      </c>
      <c r="E5491">
        <v>0</v>
      </c>
      <c r="F5491">
        <v>0</v>
      </c>
      <c r="G5491">
        <v>0</v>
      </c>
      <c r="H5491" t="e">
        <v>#DIV/0!</v>
      </c>
    </row>
    <row r="5492" spans="1:8" hidden="1" x14ac:dyDescent="0.3">
      <c r="A5492" s="6" t="s">
        <v>705</v>
      </c>
      <c r="B5492" s="6" t="s">
        <v>6259</v>
      </c>
      <c r="C5492" s="6">
        <v>5</v>
      </c>
      <c r="D5492" t="str">
        <f t="shared" si="85"/>
        <v>Assuit PP  (CP-118)5</v>
      </c>
      <c r="E5492">
        <v>0</v>
      </c>
      <c r="F5492">
        <v>0</v>
      </c>
      <c r="G5492">
        <v>0</v>
      </c>
      <c r="H5492" t="e">
        <v>#DIV/0!</v>
      </c>
    </row>
    <row r="5493" spans="1:8" hidden="1" x14ac:dyDescent="0.3">
      <c r="A5493" s="6" t="s">
        <v>838</v>
      </c>
      <c r="B5493" s="6" t="s">
        <v>6260</v>
      </c>
      <c r="C5493" s="6">
        <v>5</v>
      </c>
      <c r="D5493" t="str">
        <f t="shared" si="85"/>
        <v>PIP- Zonafranca5</v>
      </c>
      <c r="E5493">
        <v>0</v>
      </c>
      <c r="F5493">
        <v>0</v>
      </c>
      <c r="G5493">
        <v>0</v>
      </c>
      <c r="H5493" t="e">
        <v>#DIV/0!</v>
      </c>
    </row>
    <row r="5494" spans="1:8" hidden="1" x14ac:dyDescent="0.3">
      <c r="A5494" s="6" t="s">
        <v>1936</v>
      </c>
      <c r="B5494" s="6" t="s">
        <v>6261</v>
      </c>
      <c r="C5494" s="6">
        <v>2</v>
      </c>
      <c r="D5494" t="str">
        <f t="shared" si="85"/>
        <v>The Open Channel Project2</v>
      </c>
      <c r="E5494">
        <v>125541216</v>
      </c>
      <c r="F5494">
        <v>0</v>
      </c>
      <c r="G5494">
        <v>0</v>
      </c>
      <c r="H5494" t="e">
        <v>#DIV/0!</v>
      </c>
    </row>
    <row r="5495" spans="1:8" hidden="1" x14ac:dyDescent="0.3">
      <c r="A5495" s="6" t="s">
        <v>2526</v>
      </c>
      <c r="B5495" s="6" t="s">
        <v>4054</v>
      </c>
      <c r="D5495" t="str">
        <f t="shared" si="85"/>
        <v>SHUQAIQ High Voltage Works</v>
      </c>
      <c r="E5495">
        <v>2881950.1</v>
      </c>
      <c r="F5495">
        <v>0</v>
      </c>
      <c r="G5495">
        <v>0</v>
      </c>
      <c r="H5495" t="e">
        <v>#DIV/0!</v>
      </c>
    </row>
    <row r="5496" spans="1:8" hidden="1" x14ac:dyDescent="0.3">
      <c r="A5496" s="6" t="s">
        <v>2529</v>
      </c>
      <c r="B5496" s="6" t="s">
        <v>6262</v>
      </c>
      <c r="D5496" t="str">
        <f t="shared" si="85"/>
        <v>FURJAN  Cable Works</v>
      </c>
      <c r="E5496">
        <v>0</v>
      </c>
      <c r="F5496">
        <v>0</v>
      </c>
      <c r="G5496">
        <v>0</v>
      </c>
      <c r="H5496" t="e">
        <v>#DIV/0!</v>
      </c>
    </row>
    <row r="5497" spans="1:8" hidden="1" x14ac:dyDescent="0.3">
      <c r="A5497" s="6" t="s">
        <v>2098</v>
      </c>
      <c r="B5497" s="6" t="s">
        <v>6263</v>
      </c>
      <c r="C5497" s="6">
        <v>2020</v>
      </c>
      <c r="D5497" t="str">
        <f t="shared" si="85"/>
        <v>El-Herafeen brigde2020</v>
      </c>
      <c r="E5497">
        <v>0</v>
      </c>
      <c r="F5497">
        <v>0</v>
      </c>
      <c r="G5497">
        <v>0</v>
      </c>
      <c r="H5497" t="e">
        <v>#DIV/0!</v>
      </c>
    </row>
    <row r="5498" spans="1:8" hidden="1" x14ac:dyDescent="0.3">
      <c r="A5498" s="6" t="s">
        <v>2113</v>
      </c>
      <c r="B5498" s="6" t="s">
        <v>6264</v>
      </c>
      <c r="C5498" s="6">
        <v>55</v>
      </c>
      <c r="D5498" t="str">
        <f t="shared" si="85"/>
        <v>U3 &amp; U555</v>
      </c>
      <c r="E5498">
        <v>0</v>
      </c>
      <c r="F5498">
        <v>0</v>
      </c>
      <c r="G5498">
        <v>0</v>
      </c>
      <c r="H5498" t="e">
        <v>#DIV/0!</v>
      </c>
    </row>
    <row r="5499" spans="1:8" hidden="1" x14ac:dyDescent="0.3">
      <c r="A5499" s="6" t="s">
        <v>2480</v>
      </c>
      <c r="B5499" s="6" t="s">
        <v>6265</v>
      </c>
      <c r="D5499" t="str">
        <f t="shared" si="85"/>
        <v>Baron Palace</v>
      </c>
      <c r="E5499">
        <v>0</v>
      </c>
      <c r="F5499">
        <v>0</v>
      </c>
      <c r="G5499">
        <v>0</v>
      </c>
      <c r="H5499" t="e">
        <v>#DIV/0!</v>
      </c>
    </row>
    <row r="5500" spans="1:8" hidden="1" x14ac:dyDescent="0.3">
      <c r="A5500" s="6" t="s">
        <v>4069</v>
      </c>
      <c r="B5500" s="6" t="s">
        <v>6266</v>
      </c>
      <c r="D5500" t="str">
        <f t="shared" si="85"/>
        <v>Closed</v>
      </c>
      <c r="E5500">
        <v>0.89</v>
      </c>
      <c r="F5500">
        <v>0</v>
      </c>
      <c r="G5500">
        <v>0</v>
      </c>
      <c r="H5500" t="e">
        <v>#DIV/0!</v>
      </c>
    </row>
    <row r="5501" spans="1:8" hidden="1" x14ac:dyDescent="0.3">
      <c r="A5501" s="6" t="s">
        <v>475</v>
      </c>
      <c r="B5501" s="6" t="s">
        <v>6267</v>
      </c>
      <c r="D5501" t="str">
        <f t="shared" si="85"/>
        <v>Suez Gulf Substation</v>
      </c>
      <c r="E5501">
        <v>0</v>
      </c>
      <c r="F5501">
        <v>0</v>
      </c>
      <c r="G5501">
        <v>0</v>
      </c>
      <c r="H5501" t="e">
        <v>#DIV/0!</v>
      </c>
    </row>
    <row r="5502" spans="1:8" hidden="1" x14ac:dyDescent="0.3">
      <c r="A5502" s="6" t="s">
        <v>2253</v>
      </c>
      <c r="B5502" s="6" t="s">
        <v>6268</v>
      </c>
      <c r="C5502" s="6">
        <v>5</v>
      </c>
      <c r="D5502" t="str">
        <f t="shared" si="85"/>
        <v>EIPICO Factory5</v>
      </c>
      <c r="E5502">
        <v>0</v>
      </c>
      <c r="F5502">
        <v>0</v>
      </c>
      <c r="G5502">
        <v>0</v>
      </c>
      <c r="H5502" t="e">
        <v>#DIV/0!</v>
      </c>
    </row>
    <row r="5503" spans="1:8" hidden="1" x14ac:dyDescent="0.3">
      <c r="A5503" s="6" t="s">
        <v>323</v>
      </c>
      <c r="B5503" s="6" t="s">
        <v>6269</v>
      </c>
      <c r="C5503" s="6">
        <v>7</v>
      </c>
      <c r="D5503" t="str">
        <f t="shared" si="85"/>
        <v>Elsewedy Univ - Enabling Works7</v>
      </c>
      <c r="E5503">
        <v>0</v>
      </c>
      <c r="F5503">
        <v>0</v>
      </c>
      <c r="G5503">
        <v>0</v>
      </c>
      <c r="H5503" t="e">
        <v>#DIV/0!</v>
      </c>
    </row>
    <row r="5504" spans="1:8" hidden="1" x14ac:dyDescent="0.3">
      <c r="A5504" s="6" t="s">
        <v>500</v>
      </c>
      <c r="B5504" s="6" t="s">
        <v>6270</v>
      </c>
      <c r="D5504" t="str">
        <f t="shared" si="85"/>
        <v>South Helwan PP (CP-117)</v>
      </c>
      <c r="E5504">
        <v>0</v>
      </c>
      <c r="F5504">
        <v>0</v>
      </c>
      <c r="G5504">
        <v>0</v>
      </c>
      <c r="H5504" t="e">
        <v>#DIV/0!</v>
      </c>
    </row>
    <row r="5505" spans="1:8" hidden="1" x14ac:dyDescent="0.3">
      <c r="A5505" s="6" t="s">
        <v>5437</v>
      </c>
      <c r="B5505" s="6" t="s">
        <v>6271</v>
      </c>
      <c r="C5505" s="6">
        <v>14</v>
      </c>
      <c r="D5505" t="str">
        <f t="shared" si="85"/>
        <v>Algeria S/Ss14</v>
      </c>
      <c r="E5505">
        <v>0</v>
      </c>
      <c r="F5505">
        <v>0</v>
      </c>
      <c r="G5505">
        <v>0</v>
      </c>
      <c r="H5505" t="e">
        <v>#DIV/0!</v>
      </c>
    </row>
    <row r="5506" spans="1:8" hidden="1" x14ac:dyDescent="0.3">
      <c r="A5506" s="6" t="s">
        <v>817</v>
      </c>
      <c r="B5506" s="6" t="s">
        <v>6272</v>
      </c>
      <c r="D5506" t="str">
        <f t="shared" si="85"/>
        <v>Beni Suef COMCAVI</v>
      </c>
      <c r="E5506">
        <v>0</v>
      </c>
      <c r="F5506">
        <v>0</v>
      </c>
      <c r="G5506">
        <v>0</v>
      </c>
      <c r="H5506" t="e">
        <v>#DIV/0!</v>
      </c>
    </row>
    <row r="5507" spans="1:8" hidden="1" x14ac:dyDescent="0.3">
      <c r="A5507" s="6" t="s">
        <v>3891</v>
      </c>
      <c r="B5507" s="6" t="s">
        <v>6273</v>
      </c>
      <c r="C5507" s="6">
        <v>4</v>
      </c>
      <c r="D5507" t="str">
        <f t="shared" ref="D5507:D5570" si="86">A5507&amp;C5507</f>
        <v>El-Warraq4</v>
      </c>
      <c r="E5507">
        <v>-198000</v>
      </c>
      <c r="F5507">
        <v>0</v>
      </c>
      <c r="G5507">
        <v>0</v>
      </c>
      <c r="H5507" t="e">
        <v>#DIV/0!</v>
      </c>
    </row>
    <row r="5508" spans="1:8" hidden="1" x14ac:dyDescent="0.3">
      <c r="A5508" s="6" t="s">
        <v>458</v>
      </c>
      <c r="B5508" s="6" t="s">
        <v>6274</v>
      </c>
      <c r="D5508" t="str">
        <f t="shared" si="86"/>
        <v>W Dam PP Phase II (CP-117)</v>
      </c>
      <c r="E5508">
        <v>0</v>
      </c>
      <c r="F5508">
        <v>0</v>
      </c>
      <c r="G5508">
        <v>0</v>
      </c>
      <c r="H5508" t="e">
        <v>#DIV/0!</v>
      </c>
    </row>
    <row r="5509" spans="1:8" hidden="1" x14ac:dyDescent="0.3">
      <c r="A5509" s="6" t="s">
        <v>506</v>
      </c>
      <c r="B5509" s="6" t="s">
        <v>6275</v>
      </c>
      <c r="C5509" s="6">
        <v>5</v>
      </c>
      <c r="D5509" t="str">
        <f t="shared" si="86"/>
        <v>New Capital5</v>
      </c>
      <c r="E5509">
        <v>0</v>
      </c>
      <c r="F5509">
        <v>0</v>
      </c>
      <c r="G5509">
        <v>0</v>
      </c>
      <c r="H5509" t="e">
        <v>#DIV/0!</v>
      </c>
    </row>
    <row r="5510" spans="1:8" hidden="1" x14ac:dyDescent="0.3">
      <c r="A5510" s="6" t="s">
        <v>458</v>
      </c>
      <c r="B5510" s="6" t="s">
        <v>5655</v>
      </c>
      <c r="D5510" t="str">
        <f t="shared" si="86"/>
        <v>W Dam PP Phase II (CP-117)</v>
      </c>
      <c r="E5510">
        <v>0</v>
      </c>
      <c r="F5510">
        <v>0</v>
      </c>
      <c r="G5510">
        <v>0</v>
      </c>
      <c r="H5510" t="e">
        <v>#DIV/0!</v>
      </c>
    </row>
    <row r="5511" spans="1:8" hidden="1" x14ac:dyDescent="0.3">
      <c r="A5511" s="6" t="s">
        <v>1743</v>
      </c>
      <c r="B5511" s="6" t="s">
        <v>6276</v>
      </c>
      <c r="C5511" s="6">
        <v>5</v>
      </c>
      <c r="D5511" t="str">
        <f t="shared" si="86"/>
        <v>Al-Ula Towers5</v>
      </c>
      <c r="E5511">
        <v>0</v>
      </c>
      <c r="F5511">
        <v>0</v>
      </c>
      <c r="G5511">
        <v>0</v>
      </c>
      <c r="H5511" t="e">
        <v>#DIV/0!</v>
      </c>
    </row>
    <row r="5512" spans="1:8" hidden="1" x14ac:dyDescent="0.3">
      <c r="A5512" s="6" t="s">
        <v>1043</v>
      </c>
      <c r="B5512" s="6" t="s">
        <v>6277</v>
      </c>
      <c r="D5512" t="str">
        <f t="shared" si="86"/>
        <v>Zambia Project</v>
      </c>
      <c r="E5512">
        <v>0</v>
      </c>
      <c r="F5512">
        <v>0</v>
      </c>
      <c r="G5512">
        <v>0</v>
      </c>
      <c r="H5512" t="e">
        <v>#DIV/0!</v>
      </c>
    </row>
    <row r="5513" spans="1:8" hidden="1" x14ac:dyDescent="0.3">
      <c r="A5513" s="6" t="s">
        <v>2113</v>
      </c>
      <c r="B5513" s="6" t="s">
        <v>6278</v>
      </c>
      <c r="D5513" t="str">
        <f t="shared" si="86"/>
        <v>U3 &amp; U5</v>
      </c>
      <c r="E5513">
        <v>0</v>
      </c>
      <c r="F5513">
        <v>0</v>
      </c>
      <c r="G5513">
        <v>0</v>
      </c>
      <c r="H5513" t="e">
        <v>#DIV/0!</v>
      </c>
    </row>
    <row r="5514" spans="1:8" hidden="1" x14ac:dyDescent="0.3">
      <c r="A5514" s="6" t="s">
        <v>895</v>
      </c>
      <c r="B5514" s="6" t="s">
        <v>6279</v>
      </c>
      <c r="D5514" t="str">
        <f t="shared" si="86"/>
        <v>Manshiet Nasser Substation</v>
      </c>
      <c r="E5514">
        <v>0</v>
      </c>
      <c r="F5514">
        <v>0</v>
      </c>
      <c r="G5514">
        <v>0</v>
      </c>
      <c r="H5514" t="e">
        <v>#DIV/0!</v>
      </c>
    </row>
    <row r="5515" spans="1:8" hidden="1" x14ac:dyDescent="0.3">
      <c r="A5515" s="6" t="s">
        <v>758</v>
      </c>
      <c r="B5515" s="6" t="s">
        <v>6280</v>
      </c>
      <c r="D5515" t="str">
        <f t="shared" si="86"/>
        <v>Attaqa Power Plant</v>
      </c>
      <c r="E5515">
        <v>0</v>
      </c>
      <c r="F5515">
        <v>0</v>
      </c>
      <c r="G5515">
        <v>0</v>
      </c>
      <c r="H5515" t="e">
        <v>#DIV/0!</v>
      </c>
    </row>
    <row r="5516" spans="1:8" hidden="1" x14ac:dyDescent="0.3">
      <c r="A5516" s="6" t="s">
        <v>897</v>
      </c>
      <c r="B5516" s="6" t="s">
        <v>6281</v>
      </c>
      <c r="D5516" t="str">
        <f t="shared" si="86"/>
        <v>Zafranaa - Ras Ghareb</v>
      </c>
      <c r="E5516">
        <v>39998.65</v>
      </c>
      <c r="F5516">
        <v>0</v>
      </c>
      <c r="G5516">
        <v>0</v>
      </c>
      <c r="H5516" t="e">
        <v>#DIV/0!</v>
      </c>
    </row>
    <row r="5517" spans="1:8" hidden="1" x14ac:dyDescent="0.3">
      <c r="A5517" s="6" t="s">
        <v>1243</v>
      </c>
      <c r="B5517" s="6" t="s">
        <v>6282</v>
      </c>
      <c r="D5517" t="str">
        <f t="shared" si="86"/>
        <v>Sodic East</v>
      </c>
      <c r="E5517">
        <v>0</v>
      </c>
      <c r="F5517">
        <v>0</v>
      </c>
      <c r="G5517">
        <v>0</v>
      </c>
      <c r="H5517" t="e">
        <v>#DIV/0!</v>
      </c>
    </row>
    <row r="5518" spans="1:8" hidden="1" x14ac:dyDescent="0.3">
      <c r="A5518" s="6" t="s">
        <v>895</v>
      </c>
      <c r="B5518" s="6" t="s">
        <v>6283</v>
      </c>
      <c r="D5518" t="str">
        <f t="shared" si="86"/>
        <v>Manshiet Nasser Substation</v>
      </c>
      <c r="E5518">
        <v>16138.58</v>
      </c>
      <c r="F5518">
        <v>0</v>
      </c>
      <c r="G5518">
        <v>0</v>
      </c>
      <c r="H5518" t="e">
        <v>#DIV/0!</v>
      </c>
    </row>
    <row r="5519" spans="1:8" hidden="1" x14ac:dyDescent="0.3">
      <c r="A5519" s="6" t="s">
        <v>581</v>
      </c>
      <c r="B5519" s="6" t="s">
        <v>6284</v>
      </c>
      <c r="C5519" s="6">
        <v>7</v>
      </c>
      <c r="D5519" t="str">
        <f t="shared" si="86"/>
        <v>New Heliopolis7</v>
      </c>
      <c r="E5519">
        <v>0</v>
      </c>
      <c r="F5519">
        <v>0</v>
      </c>
      <c r="G5519">
        <v>0</v>
      </c>
      <c r="H5519" t="e">
        <v>#DIV/0!</v>
      </c>
    </row>
    <row r="5520" spans="1:8" hidden="1" x14ac:dyDescent="0.3">
      <c r="A5520" s="6" t="s">
        <v>511</v>
      </c>
      <c r="B5520" s="6" t="s">
        <v>6285</v>
      </c>
      <c r="C5520" s="6">
        <v>7</v>
      </c>
      <c r="D5520" t="str">
        <f t="shared" si="86"/>
        <v>Berket Ghelion7</v>
      </c>
      <c r="E5520">
        <v>0</v>
      </c>
      <c r="F5520">
        <v>0</v>
      </c>
      <c r="G5520">
        <v>0</v>
      </c>
      <c r="H5520" t="e">
        <v>#DIV/0!</v>
      </c>
    </row>
    <row r="5521" spans="1:8" hidden="1" x14ac:dyDescent="0.3">
      <c r="A5521" s="6" t="s">
        <v>573</v>
      </c>
      <c r="B5521" s="6" t="s">
        <v>6286</v>
      </c>
      <c r="C5521" s="6">
        <v>10</v>
      </c>
      <c r="D5521" t="str">
        <f t="shared" si="86"/>
        <v>K047 FDH JV10</v>
      </c>
      <c r="E5521">
        <v>0</v>
      </c>
      <c r="F5521">
        <v>0</v>
      </c>
      <c r="G5521">
        <v>0</v>
      </c>
      <c r="H5521" t="e">
        <v>#DIV/0!</v>
      </c>
    </row>
    <row r="5522" spans="1:8" hidden="1" x14ac:dyDescent="0.3">
      <c r="A5522" s="6" t="s">
        <v>2113</v>
      </c>
      <c r="B5522" s="6" t="s">
        <v>6287</v>
      </c>
      <c r="D5522" t="str">
        <f t="shared" si="86"/>
        <v>U3 &amp; U5</v>
      </c>
      <c r="E5522">
        <v>0</v>
      </c>
      <c r="F5522">
        <v>0</v>
      </c>
      <c r="G5522">
        <v>0</v>
      </c>
      <c r="H5522" t="e">
        <v>#DIV/0!</v>
      </c>
    </row>
    <row r="5523" spans="1:8" hidden="1" x14ac:dyDescent="0.3">
      <c r="A5523" s="6" t="s">
        <v>2119</v>
      </c>
      <c r="B5523" s="6" t="s">
        <v>6288</v>
      </c>
      <c r="C5523" s="6">
        <v>8</v>
      </c>
      <c r="D5523" t="str">
        <f t="shared" si="86"/>
        <v>HSR-6th of October8</v>
      </c>
      <c r="E5523">
        <v>279040</v>
      </c>
      <c r="F5523">
        <v>0</v>
      </c>
      <c r="G5523">
        <v>0</v>
      </c>
      <c r="H5523" t="e">
        <v>#DIV/0!</v>
      </c>
    </row>
    <row r="5524" spans="1:8" hidden="1" x14ac:dyDescent="0.3">
      <c r="A5524" s="6" t="s">
        <v>1966</v>
      </c>
      <c r="B5524" s="6" t="s">
        <v>1800</v>
      </c>
      <c r="D5524" t="str">
        <f t="shared" si="86"/>
        <v>Infra Project 2524</v>
      </c>
      <c r="E5524">
        <v>86140000</v>
      </c>
      <c r="F5524">
        <v>0</v>
      </c>
      <c r="G5524">
        <v>0</v>
      </c>
      <c r="H5524" t="e">
        <v>#DIV/0!</v>
      </c>
    </row>
    <row r="5525" spans="1:8" hidden="1" x14ac:dyDescent="0.3">
      <c r="A5525" s="6" t="s">
        <v>458</v>
      </c>
      <c r="B5525" s="6" t="s">
        <v>6289</v>
      </c>
      <c r="D5525" t="str">
        <f t="shared" si="86"/>
        <v>W Dam PP Phase II (CP-117)</v>
      </c>
      <c r="E5525">
        <v>0</v>
      </c>
      <c r="F5525">
        <v>0</v>
      </c>
      <c r="G5525">
        <v>0</v>
      </c>
      <c r="H5525" t="e">
        <v>#DIV/0!</v>
      </c>
    </row>
    <row r="5526" spans="1:8" hidden="1" x14ac:dyDescent="0.3">
      <c r="A5526" s="6" t="s">
        <v>1084</v>
      </c>
      <c r="B5526" s="6" t="s">
        <v>6290</v>
      </c>
      <c r="D5526" t="str">
        <f t="shared" si="86"/>
        <v>Canal Sugar 33KV OHTL</v>
      </c>
      <c r="E5526">
        <v>5000</v>
      </c>
      <c r="F5526">
        <v>0</v>
      </c>
      <c r="G5526">
        <v>0</v>
      </c>
      <c r="H5526" t="e">
        <v>#DIV/0!</v>
      </c>
    </row>
    <row r="5527" spans="1:8" hidden="1" x14ac:dyDescent="0.3">
      <c r="A5527" s="6" t="s">
        <v>2096</v>
      </c>
      <c r="B5527" s="6" t="s">
        <v>6291</v>
      </c>
      <c r="C5527" s="6">
        <v>15</v>
      </c>
      <c r="D5527" t="str">
        <f t="shared" si="86"/>
        <v>Katameya Creeks - RME15</v>
      </c>
      <c r="E5527">
        <v>0</v>
      </c>
      <c r="F5527">
        <v>0</v>
      </c>
      <c r="G5527">
        <v>0</v>
      </c>
      <c r="H5527" t="e">
        <v>#DIV/0!</v>
      </c>
    </row>
    <row r="5528" spans="1:8" hidden="1" x14ac:dyDescent="0.3">
      <c r="A5528" s="6" t="s">
        <v>980</v>
      </c>
      <c r="B5528" s="6" t="s">
        <v>6292</v>
      </c>
      <c r="C5528" s="6">
        <v>12</v>
      </c>
      <c r="D5528" t="str">
        <f t="shared" si="86"/>
        <v>Canal Sugar OHTL12</v>
      </c>
      <c r="E5528">
        <v>258580.7</v>
      </c>
      <c r="F5528">
        <v>0</v>
      </c>
      <c r="G5528">
        <v>0</v>
      </c>
      <c r="H5528" t="e">
        <v>#DIV/0!</v>
      </c>
    </row>
    <row r="5529" spans="1:8" hidden="1" x14ac:dyDescent="0.3">
      <c r="A5529" s="6" t="s">
        <v>646</v>
      </c>
      <c r="B5529" s="6" t="s">
        <v>6293</v>
      </c>
      <c r="C5529" s="6">
        <v>54</v>
      </c>
      <c r="D5529" t="str">
        <f t="shared" si="86"/>
        <v>Akhmem Assiut54</v>
      </c>
      <c r="E5529">
        <v>1949254</v>
      </c>
      <c r="F5529">
        <v>0</v>
      </c>
      <c r="G5529">
        <v>0</v>
      </c>
      <c r="H5529" t="e">
        <v>#DIV/0!</v>
      </c>
    </row>
    <row r="5530" spans="1:8" hidden="1" x14ac:dyDescent="0.3">
      <c r="A5530" s="6" t="s">
        <v>458</v>
      </c>
      <c r="B5530" s="6" t="s">
        <v>6294</v>
      </c>
      <c r="D5530" t="str">
        <f t="shared" si="86"/>
        <v>W Dam PP Phase II (CP-117)</v>
      </c>
      <c r="E5530">
        <v>0</v>
      </c>
      <c r="F5530">
        <v>0</v>
      </c>
      <c r="G5530">
        <v>0</v>
      </c>
      <c r="H5530" t="e">
        <v>#DIV/0!</v>
      </c>
    </row>
    <row r="5531" spans="1:8" hidden="1" x14ac:dyDescent="0.3">
      <c r="A5531" s="6" t="s">
        <v>456</v>
      </c>
      <c r="B5531" s="6" t="s">
        <v>6295</v>
      </c>
      <c r="C5531" s="6">
        <v>2</v>
      </c>
      <c r="D5531" t="str">
        <f t="shared" si="86"/>
        <v>Al-Shabab PP Phase II (CP-117)2</v>
      </c>
      <c r="E5531">
        <v>0</v>
      </c>
      <c r="F5531">
        <v>0</v>
      </c>
      <c r="G5531">
        <v>0</v>
      </c>
      <c r="H5531" t="e">
        <v>#DIV/0!</v>
      </c>
    </row>
    <row r="5532" spans="1:8" hidden="1" x14ac:dyDescent="0.3">
      <c r="A5532" s="6" t="s">
        <v>1574</v>
      </c>
      <c r="B5532" s="6" t="s">
        <v>6296</v>
      </c>
      <c r="C5532" s="6">
        <v>3</v>
      </c>
      <c r="D5532" t="str">
        <f t="shared" si="86"/>
        <v>Industria Sadat3</v>
      </c>
      <c r="E5532">
        <v>0</v>
      </c>
      <c r="F5532">
        <v>0</v>
      </c>
      <c r="G5532">
        <v>0</v>
      </c>
      <c r="H5532" t="e">
        <v>#DIV/0!</v>
      </c>
    </row>
    <row r="5533" spans="1:8" hidden="1" x14ac:dyDescent="0.3">
      <c r="A5533" s="6" t="s">
        <v>3460</v>
      </c>
      <c r="B5533" s="6" t="s">
        <v>6297</v>
      </c>
      <c r="C5533" s="6">
        <v>3</v>
      </c>
      <c r="D5533" t="str">
        <f t="shared" si="86"/>
        <v>October Dry Port Railway3</v>
      </c>
      <c r="E5533">
        <v>0</v>
      </c>
      <c r="F5533">
        <v>0</v>
      </c>
      <c r="G5533">
        <v>0</v>
      </c>
      <c r="H5533" t="e">
        <v>#DIV/0!</v>
      </c>
    </row>
    <row r="5534" spans="1:8" hidden="1" x14ac:dyDescent="0.3">
      <c r="A5534" s="6" t="s">
        <v>1295</v>
      </c>
      <c r="B5534" s="6" t="s">
        <v>6298</v>
      </c>
      <c r="D5534" t="str">
        <f t="shared" si="86"/>
        <v>Banha PP (CP-117)</v>
      </c>
      <c r="E5534">
        <v>0</v>
      </c>
      <c r="F5534">
        <v>0</v>
      </c>
      <c r="G5534">
        <v>0</v>
      </c>
      <c r="H5534" t="e">
        <v>#DIV/0!</v>
      </c>
    </row>
    <row r="5535" spans="1:8" hidden="1" x14ac:dyDescent="0.3">
      <c r="A5535" s="6" t="s">
        <v>5293</v>
      </c>
      <c r="B5535" s="6" t="s">
        <v>6299</v>
      </c>
      <c r="D5535" t="str">
        <f t="shared" si="86"/>
        <v>Benban 4 As El-Nakra 220 K.V</v>
      </c>
      <c r="E5535">
        <v>0</v>
      </c>
      <c r="F5535">
        <v>0</v>
      </c>
      <c r="G5535">
        <v>0</v>
      </c>
      <c r="H5535" t="e">
        <v>#DIV/0!</v>
      </c>
    </row>
    <row r="5536" spans="1:8" hidden="1" x14ac:dyDescent="0.3">
      <c r="A5536" s="6" t="s">
        <v>341</v>
      </c>
      <c r="B5536" s="6" t="s">
        <v>6300</v>
      </c>
      <c r="D5536" t="str">
        <f t="shared" si="86"/>
        <v>Kafr Shokr Bridge</v>
      </c>
      <c r="E5536">
        <v>0</v>
      </c>
      <c r="F5536">
        <v>0</v>
      </c>
      <c r="G5536">
        <v>0</v>
      </c>
      <c r="H5536" t="e">
        <v>#DIV/0!</v>
      </c>
    </row>
    <row r="5537" spans="1:8" hidden="1" x14ac:dyDescent="0.3">
      <c r="A5537" s="6" t="s">
        <v>2601</v>
      </c>
      <c r="B5537" s="6" t="s">
        <v>6301</v>
      </c>
      <c r="C5537" s="6">
        <v>1</v>
      </c>
      <c r="D5537" t="str">
        <f t="shared" si="86"/>
        <v>Egyptian Exchange Building1</v>
      </c>
      <c r="E5537">
        <v>0</v>
      </c>
      <c r="F5537">
        <v>0</v>
      </c>
      <c r="G5537">
        <v>0</v>
      </c>
      <c r="H5537" t="e">
        <v>#DIV/0!</v>
      </c>
    </row>
    <row r="5538" spans="1:8" hidden="1" x14ac:dyDescent="0.3">
      <c r="A5538" s="6" t="s">
        <v>341</v>
      </c>
      <c r="B5538" s="6" t="s">
        <v>6302</v>
      </c>
      <c r="C5538" s="6">
        <v>2</v>
      </c>
      <c r="D5538" t="str">
        <f t="shared" si="86"/>
        <v>Kafr Shokr Bridge2</v>
      </c>
      <c r="E5538">
        <v>0</v>
      </c>
      <c r="F5538">
        <v>0</v>
      </c>
      <c r="G5538">
        <v>0</v>
      </c>
      <c r="H5538" t="e">
        <v>#DIV/0!</v>
      </c>
    </row>
    <row r="5539" spans="1:8" hidden="1" x14ac:dyDescent="0.3">
      <c r="A5539" s="6" t="s">
        <v>320</v>
      </c>
      <c r="B5539" s="6" t="s">
        <v>6303</v>
      </c>
      <c r="C5539" s="6">
        <v>3</v>
      </c>
      <c r="D5539" t="str">
        <f t="shared" si="86"/>
        <v>EPICO 3 Facility3</v>
      </c>
      <c r="E5539">
        <v>4910817.01</v>
      </c>
      <c r="F5539">
        <v>0</v>
      </c>
      <c r="G5539">
        <v>0</v>
      </c>
      <c r="H5539">
        <v>5156357.8605000004</v>
      </c>
    </row>
    <row r="5540" spans="1:8" hidden="1" x14ac:dyDescent="0.3">
      <c r="A5540" s="6" t="s">
        <v>2387</v>
      </c>
      <c r="B5540" s="6" t="s">
        <v>6304</v>
      </c>
      <c r="C5540" s="6">
        <v>2</v>
      </c>
      <c r="D5540" t="str">
        <f t="shared" si="86"/>
        <v>Open Channel 22</v>
      </c>
      <c r="E5540">
        <v>1537200</v>
      </c>
      <c r="F5540">
        <v>0</v>
      </c>
      <c r="G5540">
        <v>0</v>
      </c>
      <c r="H5540">
        <v>1537200</v>
      </c>
    </row>
    <row r="5541" spans="1:8" hidden="1" x14ac:dyDescent="0.3">
      <c r="A5541" s="6" t="s">
        <v>288</v>
      </c>
      <c r="B5541" s="6" t="s">
        <v>6305</v>
      </c>
      <c r="C5541" s="6">
        <v>2</v>
      </c>
      <c r="D5541" t="str">
        <f t="shared" si="86"/>
        <v>Abo Ghaleb2</v>
      </c>
      <c r="E5541">
        <v>1272000</v>
      </c>
      <c r="F5541">
        <v>0</v>
      </c>
      <c r="G5541">
        <v>0</v>
      </c>
      <c r="H5541">
        <v>1272000</v>
      </c>
    </row>
    <row r="5542" spans="1:8" hidden="1" x14ac:dyDescent="0.3">
      <c r="A5542" s="6" t="s">
        <v>6306</v>
      </c>
      <c r="B5542" s="6" t="s">
        <v>6307</v>
      </c>
      <c r="C5542" s="6">
        <v>2</v>
      </c>
      <c r="D5542" t="str">
        <f t="shared" si="86"/>
        <v>Hosh Eisa Hospit.2</v>
      </c>
      <c r="E5542">
        <v>222500.25</v>
      </c>
      <c r="F5542">
        <v>0</v>
      </c>
      <c r="G5542">
        <v>0</v>
      </c>
      <c r="H5542">
        <v>222500.25</v>
      </c>
    </row>
    <row r="5543" spans="1:8" hidden="1" x14ac:dyDescent="0.3">
      <c r="A5543" s="6" t="s">
        <v>2318</v>
      </c>
      <c r="B5543" s="6" t="s">
        <v>6308</v>
      </c>
      <c r="C5543" s="6">
        <v>1</v>
      </c>
      <c r="D5543" t="str">
        <f t="shared" si="86"/>
        <v>Open Channal1</v>
      </c>
      <c r="E5543">
        <v>322560</v>
      </c>
      <c r="F5543">
        <v>0</v>
      </c>
      <c r="G5543">
        <v>0</v>
      </c>
      <c r="H5543">
        <v>0</v>
      </c>
    </row>
    <row r="5544" spans="1:8" hidden="1" x14ac:dyDescent="0.3">
      <c r="A5544" s="6" t="s">
        <v>2256</v>
      </c>
      <c r="B5544" s="6" t="s">
        <v>6309</v>
      </c>
      <c r="C5544" s="6">
        <v>12</v>
      </c>
      <c r="D5544" t="str">
        <f t="shared" si="86"/>
        <v>U7-SEASHELL12</v>
      </c>
      <c r="E5544">
        <v>24635.46</v>
      </c>
      <c r="F5544">
        <v>0</v>
      </c>
      <c r="G5544">
        <v>0</v>
      </c>
      <c r="H5544">
        <v>24635.46</v>
      </c>
    </row>
    <row r="5545" spans="1:8" hidden="1" x14ac:dyDescent="0.3">
      <c r="A5545" s="6" t="s">
        <v>1853</v>
      </c>
      <c r="B5545" s="6" t="s">
        <v>6310</v>
      </c>
      <c r="C5545" s="6">
        <v>22</v>
      </c>
      <c r="D5545" t="str">
        <f t="shared" si="86"/>
        <v>PLAYA ROOF &amp; Wet Areas22</v>
      </c>
      <c r="E5545">
        <v>254226.68</v>
      </c>
      <c r="F5545">
        <v>0</v>
      </c>
      <c r="G5545">
        <v>0</v>
      </c>
      <c r="H5545">
        <v>254226.68</v>
      </c>
    </row>
    <row r="5546" spans="1:8" hidden="1" x14ac:dyDescent="0.3">
      <c r="A5546" s="6" t="s">
        <v>2075</v>
      </c>
      <c r="B5546" s="6" t="s">
        <v>6311</v>
      </c>
      <c r="C5546" s="6">
        <v>9</v>
      </c>
      <c r="D5546" t="str">
        <f t="shared" si="86"/>
        <v>Kemet Tower9</v>
      </c>
      <c r="E5546">
        <v>185120</v>
      </c>
      <c r="F5546">
        <v>0</v>
      </c>
      <c r="G5546">
        <v>0</v>
      </c>
      <c r="H5546">
        <v>185120</v>
      </c>
    </row>
    <row r="5547" spans="1:8" hidden="1" x14ac:dyDescent="0.3">
      <c r="A5547" s="6" t="s">
        <v>1743</v>
      </c>
      <c r="B5547" s="6" t="s">
        <v>6312</v>
      </c>
      <c r="C5547" s="6">
        <v>4</v>
      </c>
      <c r="D5547" t="str">
        <f t="shared" si="86"/>
        <v>Al-Ula Towers4</v>
      </c>
      <c r="E5547">
        <v>564113.41</v>
      </c>
      <c r="F5547">
        <v>0</v>
      </c>
      <c r="G5547">
        <v>0</v>
      </c>
      <c r="H5547">
        <v>592319.08050000004</v>
      </c>
    </row>
    <row r="5548" spans="1:8" hidden="1" x14ac:dyDescent="0.3">
      <c r="A5548" s="6" t="s">
        <v>2113</v>
      </c>
      <c r="B5548" s="6" t="s">
        <v>6313</v>
      </c>
      <c r="D5548" t="str">
        <f t="shared" si="86"/>
        <v>U3 &amp; U5</v>
      </c>
      <c r="E5548">
        <v>439984.49</v>
      </c>
      <c r="F5548">
        <v>0</v>
      </c>
      <c r="G5548">
        <v>0</v>
      </c>
      <c r="H5548">
        <v>439984.49</v>
      </c>
    </row>
    <row r="5549" spans="1:8" hidden="1" x14ac:dyDescent="0.3">
      <c r="A5549" s="6" t="s">
        <v>371</v>
      </c>
      <c r="B5549" s="6" t="s">
        <v>6314</v>
      </c>
      <c r="C5549" s="6">
        <v>23</v>
      </c>
      <c r="D5549" t="str">
        <f t="shared" si="86"/>
        <v>ORA ZED - Ph 01B - Pkgs A&amp;D23</v>
      </c>
      <c r="E5549">
        <v>27314036.02</v>
      </c>
      <c r="F5549">
        <v>0</v>
      </c>
      <c r="G5549">
        <v>0</v>
      </c>
      <c r="H5549">
        <v>28679737.820999999</v>
      </c>
    </row>
    <row r="5550" spans="1:8" hidden="1" x14ac:dyDescent="0.3">
      <c r="A5550" s="6" t="s">
        <v>754</v>
      </c>
      <c r="B5550" s="6" t="s">
        <v>6315</v>
      </c>
      <c r="C5550" s="6">
        <v>11</v>
      </c>
      <c r="D5550" t="str">
        <f t="shared" si="86"/>
        <v>Ministries Buildings11</v>
      </c>
      <c r="E5550">
        <v>27963228</v>
      </c>
      <c r="F5550">
        <v>0</v>
      </c>
      <c r="G5550">
        <v>0</v>
      </c>
      <c r="H5550">
        <v>27963228</v>
      </c>
    </row>
    <row r="5551" spans="1:8" hidden="1" x14ac:dyDescent="0.3">
      <c r="A5551" s="6" t="s">
        <v>567</v>
      </c>
      <c r="B5551" s="6" t="s">
        <v>6316</v>
      </c>
      <c r="D5551" t="str">
        <f t="shared" si="86"/>
        <v>Kayan 3 New Cairo Capital City</v>
      </c>
      <c r="E5551">
        <v>313092002.02999997</v>
      </c>
      <c r="F5551">
        <v>0</v>
      </c>
      <c r="G5551">
        <v>0</v>
      </c>
      <c r="H5551">
        <v>313092002.02999997</v>
      </c>
    </row>
    <row r="5552" spans="1:8" hidden="1" x14ac:dyDescent="0.3">
      <c r="A5552" s="6" t="s">
        <v>705</v>
      </c>
      <c r="B5552" s="6" t="s">
        <v>6317</v>
      </c>
      <c r="D5552" t="str">
        <f t="shared" si="86"/>
        <v>Assuit PP  (CP-118)</v>
      </c>
      <c r="E5552">
        <v>688101.53</v>
      </c>
      <c r="F5552">
        <v>0</v>
      </c>
      <c r="G5552">
        <v>0</v>
      </c>
      <c r="H5552">
        <v>720868.27</v>
      </c>
    </row>
    <row r="5553" spans="1:8" hidden="1" x14ac:dyDescent="0.3">
      <c r="A5553" s="6" t="s">
        <v>1953</v>
      </c>
      <c r="B5553" s="6" t="s">
        <v>6318</v>
      </c>
      <c r="C5553" s="6">
        <v>1</v>
      </c>
      <c r="D5553" t="str">
        <f t="shared" si="86"/>
        <v>Ghana Street lighting1</v>
      </c>
      <c r="E5553">
        <v>37125</v>
      </c>
      <c r="F5553">
        <v>0</v>
      </c>
      <c r="G5553">
        <v>0</v>
      </c>
      <c r="H5553">
        <v>37125</v>
      </c>
    </row>
    <row r="5554" spans="1:8" hidden="1" x14ac:dyDescent="0.3">
      <c r="A5554" s="6" t="s">
        <v>1953</v>
      </c>
      <c r="B5554" s="6" t="s">
        <v>6319</v>
      </c>
      <c r="C5554" s="6">
        <v>1</v>
      </c>
      <c r="D5554" t="str">
        <f t="shared" si="86"/>
        <v>Ghana Street lighting1</v>
      </c>
      <c r="E5554">
        <v>11690</v>
      </c>
      <c r="F5554">
        <v>0</v>
      </c>
      <c r="G5554">
        <v>0</v>
      </c>
      <c r="H5554">
        <v>11690</v>
      </c>
    </row>
    <row r="5555" spans="1:8" hidden="1" x14ac:dyDescent="0.3">
      <c r="A5555" s="6" t="s">
        <v>1278</v>
      </c>
      <c r="B5555" s="6" t="s">
        <v>6320</v>
      </c>
      <c r="D5555" t="str">
        <f t="shared" si="86"/>
        <v>LAYAN Substation</v>
      </c>
      <c r="E5555">
        <v>204999.08</v>
      </c>
      <c r="F5555">
        <v>0</v>
      </c>
      <c r="G5555">
        <v>0</v>
      </c>
      <c r="H5555">
        <v>215249.03400000001</v>
      </c>
    </row>
    <row r="5556" spans="1:8" hidden="1" x14ac:dyDescent="0.3">
      <c r="A5556" s="6" t="s">
        <v>1405</v>
      </c>
      <c r="B5556" s="6" t="s">
        <v>6321</v>
      </c>
      <c r="D5556" t="str">
        <f t="shared" si="86"/>
        <v>Racecores 3092-17 132KV E</v>
      </c>
      <c r="E5556">
        <v>6625.33</v>
      </c>
      <c r="F5556">
        <v>0</v>
      </c>
      <c r="G5556">
        <v>0</v>
      </c>
      <c r="H5556">
        <v>6625.33</v>
      </c>
    </row>
    <row r="5557" spans="1:8" hidden="1" x14ac:dyDescent="0.3">
      <c r="A5557" s="6" t="s">
        <v>1589</v>
      </c>
      <c r="B5557" s="6" t="s">
        <v>6322</v>
      </c>
      <c r="C5557" s="6">
        <v>7</v>
      </c>
      <c r="D5557" t="str">
        <f t="shared" si="86"/>
        <v>Cairo Monorail - 6th October7</v>
      </c>
      <c r="E5557">
        <v>1271000</v>
      </c>
      <c r="F5557">
        <v>0</v>
      </c>
      <c r="G5557">
        <v>0</v>
      </c>
      <c r="H5557">
        <v>1271000</v>
      </c>
    </row>
    <row r="5558" spans="1:8" hidden="1" x14ac:dyDescent="0.3">
      <c r="A5558" s="6" t="s">
        <v>705</v>
      </c>
      <c r="B5558" s="6" t="s">
        <v>6323</v>
      </c>
      <c r="D5558" t="str">
        <f t="shared" si="86"/>
        <v>Assuit PP  (CP-118)</v>
      </c>
      <c r="E5558">
        <v>13996866.289999999</v>
      </c>
      <c r="F5558">
        <v>14556740.939999999</v>
      </c>
      <c r="G5558">
        <v>0</v>
      </c>
      <c r="H5558">
        <v>14556740.939999999</v>
      </c>
    </row>
    <row r="5559" spans="1:8" hidden="1" x14ac:dyDescent="0.3">
      <c r="A5559" s="6" t="s">
        <v>1752</v>
      </c>
      <c r="B5559" s="6" t="s">
        <v>6324</v>
      </c>
      <c r="C5559" s="6">
        <v>5</v>
      </c>
      <c r="D5559" t="str">
        <f t="shared" si="86"/>
        <v>Ahl Misr P3 – Zamalek Sector5</v>
      </c>
      <c r="E5559">
        <v>193800</v>
      </c>
      <c r="F5559">
        <v>0</v>
      </c>
      <c r="G5559">
        <v>0</v>
      </c>
      <c r="H5559">
        <v>193800</v>
      </c>
    </row>
    <row r="5560" spans="1:8" hidden="1" x14ac:dyDescent="0.3">
      <c r="A5560" s="6" t="s">
        <v>3587</v>
      </c>
      <c r="B5560" s="6" t="s">
        <v>6325</v>
      </c>
      <c r="C5560" s="6">
        <v>1</v>
      </c>
      <c r="D5560" t="str">
        <f t="shared" si="86"/>
        <v>R051</v>
      </c>
      <c r="E5560">
        <v>77798.38</v>
      </c>
      <c r="F5560">
        <v>0</v>
      </c>
      <c r="G5560">
        <v>0</v>
      </c>
      <c r="H5560">
        <v>77798.38</v>
      </c>
    </row>
    <row r="5561" spans="1:8" hidden="1" x14ac:dyDescent="0.3">
      <c r="A5561" s="6" t="s">
        <v>341</v>
      </c>
      <c r="B5561" s="6" t="s">
        <v>6326</v>
      </c>
      <c r="C5561" s="6">
        <v>2</v>
      </c>
      <c r="D5561" t="str">
        <f t="shared" si="86"/>
        <v>Kafr Shokr Bridge2</v>
      </c>
      <c r="E5561">
        <v>7001830.4800000004</v>
      </c>
      <c r="F5561">
        <v>0</v>
      </c>
      <c r="G5561">
        <v>0</v>
      </c>
      <c r="H5561">
        <v>7351922.0039999997</v>
      </c>
    </row>
    <row r="5562" spans="1:8" hidden="1" x14ac:dyDescent="0.3">
      <c r="A5562" s="6" t="s">
        <v>6327</v>
      </c>
      <c r="B5562" s="6" t="s">
        <v>6328</v>
      </c>
      <c r="C5562" s="6">
        <v>1</v>
      </c>
      <c r="D5562" t="str">
        <f t="shared" si="86"/>
        <v>Street Lighting Fayoum1</v>
      </c>
      <c r="E5562">
        <v>32271820</v>
      </c>
      <c r="F5562">
        <v>24688585</v>
      </c>
      <c r="G5562">
        <v>0</v>
      </c>
      <c r="H5562">
        <v>26225338.329999998</v>
      </c>
    </row>
    <row r="5563" spans="1:8" hidden="1" x14ac:dyDescent="0.3">
      <c r="A5563" s="6" t="s">
        <v>1456</v>
      </c>
      <c r="B5563" s="6" t="s">
        <v>6329</v>
      </c>
      <c r="D5563" t="str">
        <f t="shared" si="86"/>
        <v>ORA-ZED Towers01B</v>
      </c>
      <c r="E5563">
        <v>402666.55</v>
      </c>
      <c r="F5563">
        <v>0</v>
      </c>
      <c r="G5563">
        <v>0</v>
      </c>
      <c r="H5563">
        <v>402666.55</v>
      </c>
    </row>
    <row r="5564" spans="1:8" hidden="1" x14ac:dyDescent="0.3">
      <c r="A5564" s="6" t="s">
        <v>3360</v>
      </c>
      <c r="B5564" s="6" t="s">
        <v>6330</v>
      </c>
      <c r="C5564" s="6">
        <v>2020</v>
      </c>
      <c r="D5564" t="str">
        <f t="shared" si="86"/>
        <v>ElMarg2020</v>
      </c>
      <c r="E5564">
        <v>1093100</v>
      </c>
      <c r="F5564">
        <v>0</v>
      </c>
      <c r="G5564">
        <v>0</v>
      </c>
      <c r="H5564">
        <v>1093100</v>
      </c>
    </row>
    <row r="5565" spans="1:8" hidden="1" x14ac:dyDescent="0.3">
      <c r="A5565" s="6" t="s">
        <v>2441</v>
      </c>
      <c r="B5565" s="6" t="s">
        <v>6331</v>
      </c>
      <c r="C5565" s="6">
        <v>2020</v>
      </c>
      <c r="D5565" t="str">
        <f t="shared" si="86"/>
        <v>El Zagazig Railway P22020</v>
      </c>
      <c r="E5565">
        <v>489480</v>
      </c>
      <c r="F5565">
        <v>0</v>
      </c>
      <c r="G5565">
        <v>0</v>
      </c>
      <c r="H5565">
        <v>489480</v>
      </c>
    </row>
    <row r="5566" spans="1:8" hidden="1" x14ac:dyDescent="0.3">
      <c r="A5566" s="6" t="s">
        <v>2480</v>
      </c>
      <c r="B5566" s="6" t="s">
        <v>6332</v>
      </c>
      <c r="D5566" t="str">
        <f t="shared" si="86"/>
        <v>Baron Palace</v>
      </c>
      <c r="E5566">
        <v>25484.799999999999</v>
      </c>
      <c r="F5566">
        <v>0</v>
      </c>
      <c r="G5566">
        <v>0</v>
      </c>
      <c r="H5566">
        <v>25484.799999999999</v>
      </c>
    </row>
    <row r="5567" spans="1:8" hidden="1" x14ac:dyDescent="0.3">
      <c r="A5567" s="6" t="s">
        <v>4664</v>
      </c>
      <c r="B5567" s="6" t="s">
        <v>6333</v>
      </c>
      <c r="D5567" t="str">
        <f t="shared" si="86"/>
        <v>Al-Kayan</v>
      </c>
      <c r="E5567">
        <v>30861.52</v>
      </c>
      <c r="F5567">
        <v>0</v>
      </c>
      <c r="G5567">
        <v>0</v>
      </c>
      <c r="H5567">
        <v>30861.52</v>
      </c>
    </row>
    <row r="5568" spans="1:8" hidden="1" x14ac:dyDescent="0.3">
      <c r="A5568" s="6" t="s">
        <v>1082</v>
      </c>
      <c r="B5568" s="6" t="s">
        <v>6334</v>
      </c>
      <c r="C5568" s="6">
        <v>2020</v>
      </c>
      <c r="D5568" t="str">
        <f t="shared" si="86"/>
        <v>Port Saad Industiral zone2020</v>
      </c>
      <c r="E5568">
        <v>32210212.84</v>
      </c>
      <c r="F5568">
        <v>0</v>
      </c>
      <c r="G5568">
        <v>0</v>
      </c>
      <c r="H5568">
        <v>32210212.84</v>
      </c>
    </row>
    <row r="5569" spans="1:8" hidden="1" x14ac:dyDescent="0.3">
      <c r="A5569" s="6" t="s">
        <v>889</v>
      </c>
      <c r="B5569" s="6" t="s">
        <v>6335</v>
      </c>
      <c r="C5569" s="6">
        <v>2020</v>
      </c>
      <c r="D5569" t="str">
        <f t="shared" si="86"/>
        <v>C5 Bridge 2 New Alamein2020</v>
      </c>
      <c r="E5569">
        <v>13334667.5</v>
      </c>
      <c r="F5569">
        <v>0</v>
      </c>
      <c r="G5569">
        <v>0</v>
      </c>
      <c r="H5569">
        <v>13334667.5</v>
      </c>
    </row>
    <row r="5570" spans="1:8" hidden="1" x14ac:dyDescent="0.3">
      <c r="A5570" s="6" t="s">
        <v>1379</v>
      </c>
      <c r="B5570" s="6" t="s">
        <v>6336</v>
      </c>
      <c r="C5570" s="6">
        <v>2020</v>
      </c>
      <c r="D5570" t="str">
        <f t="shared" si="86"/>
        <v>Almaza Bridge - Safir 22020</v>
      </c>
      <c r="E5570">
        <v>444300</v>
      </c>
      <c r="F5570">
        <v>0</v>
      </c>
      <c r="G5570">
        <v>0</v>
      </c>
      <c r="H5570">
        <v>444300</v>
      </c>
    </row>
    <row r="5571" spans="1:8" hidden="1" x14ac:dyDescent="0.3">
      <c r="A5571" s="6" t="s">
        <v>1308</v>
      </c>
      <c r="B5571" s="6" t="s">
        <v>6337</v>
      </c>
      <c r="C5571" s="6">
        <v>3</v>
      </c>
      <c r="D5571" t="str">
        <f t="shared" ref="D5571:D5634" si="87">A5571&amp;C5571</f>
        <v>Ministries A13-A143</v>
      </c>
      <c r="E5571">
        <v>48401</v>
      </c>
      <c r="F5571">
        <v>0</v>
      </c>
      <c r="G5571">
        <v>0</v>
      </c>
      <c r="H5571">
        <v>48401</v>
      </c>
    </row>
    <row r="5572" spans="1:8" hidden="1" x14ac:dyDescent="0.3">
      <c r="A5572" s="6" t="s">
        <v>674</v>
      </c>
      <c r="B5572" s="6" t="s">
        <v>6338</v>
      </c>
      <c r="C5572" s="6">
        <v>76</v>
      </c>
      <c r="D5572" t="str">
        <f t="shared" si="87"/>
        <v>El Mostakbal City Project76</v>
      </c>
      <c r="E5572">
        <v>279055</v>
      </c>
      <c r="F5572">
        <v>0</v>
      </c>
      <c r="G5572">
        <v>0</v>
      </c>
      <c r="H5572">
        <v>279055</v>
      </c>
    </row>
    <row r="5573" spans="1:8" hidden="1" x14ac:dyDescent="0.3">
      <c r="A5573" s="6" t="s">
        <v>895</v>
      </c>
      <c r="B5573" s="6" t="s">
        <v>1116</v>
      </c>
      <c r="D5573" t="str">
        <f t="shared" si="87"/>
        <v>Manshiet Nasser Substation</v>
      </c>
      <c r="E5573">
        <v>851958.87</v>
      </c>
      <c r="F5573">
        <v>73380.399999999994</v>
      </c>
      <c r="G5573">
        <v>137121.85</v>
      </c>
      <c r="H5573">
        <v>210502.25</v>
      </c>
    </row>
    <row r="5574" spans="1:8" hidden="1" x14ac:dyDescent="0.3">
      <c r="A5574" s="6" t="s">
        <v>1060</v>
      </c>
      <c r="B5574" s="6" t="s">
        <v>1957</v>
      </c>
      <c r="D5574" t="str">
        <f t="shared" si="87"/>
        <v>LAYYAH CCPP</v>
      </c>
      <c r="E5574">
        <v>1233824</v>
      </c>
      <c r="F5574">
        <v>0</v>
      </c>
      <c r="G5574">
        <v>0</v>
      </c>
      <c r="H5574">
        <v>1233824</v>
      </c>
    </row>
    <row r="5575" spans="1:8" hidden="1" x14ac:dyDescent="0.3">
      <c r="A5575" s="6" t="s">
        <v>1227</v>
      </c>
      <c r="B5575" s="6" t="s">
        <v>6056</v>
      </c>
      <c r="C5575" s="6">
        <v>5</v>
      </c>
      <c r="D5575" t="str">
        <f t="shared" si="87"/>
        <v>Maspiro Towers5</v>
      </c>
      <c r="E5575">
        <v>556650</v>
      </c>
      <c r="F5575">
        <v>277111.8</v>
      </c>
      <c r="G5575">
        <v>0</v>
      </c>
      <c r="H5575">
        <v>-279538.2</v>
      </c>
    </row>
    <row r="5576" spans="1:8" hidden="1" x14ac:dyDescent="0.3">
      <c r="A5576" s="6" t="s">
        <v>475</v>
      </c>
      <c r="B5576" s="6" t="s">
        <v>6339</v>
      </c>
      <c r="D5576" t="str">
        <f t="shared" si="87"/>
        <v>Suez Gulf Substation</v>
      </c>
      <c r="E5576">
        <v>598540.99049999996</v>
      </c>
      <c r="F5576">
        <v>565621.24</v>
      </c>
      <c r="G5576">
        <v>62846.8</v>
      </c>
      <c r="H5576">
        <v>628468.04</v>
      </c>
    </row>
    <row r="5577" spans="1:8" hidden="1" x14ac:dyDescent="0.3">
      <c r="A5577" s="6" t="s">
        <v>475</v>
      </c>
      <c r="B5577" s="6" t="s">
        <v>6340</v>
      </c>
      <c r="D5577" t="str">
        <f t="shared" si="87"/>
        <v>Suez Gulf Substation</v>
      </c>
      <c r="E5577">
        <v>331289.87</v>
      </c>
      <c r="F5577">
        <v>313657.81</v>
      </c>
      <c r="G5577">
        <v>34850.870000000003</v>
      </c>
      <c r="H5577">
        <v>348508.68</v>
      </c>
    </row>
    <row r="5578" spans="1:8" hidden="1" x14ac:dyDescent="0.3">
      <c r="A5578" s="6" t="s">
        <v>895</v>
      </c>
      <c r="B5578" s="6" t="s">
        <v>6341</v>
      </c>
      <c r="D5578" t="str">
        <f t="shared" si="87"/>
        <v>Manshiet Nasser Substation</v>
      </c>
      <c r="E5578">
        <v>952380.94999999984</v>
      </c>
      <c r="F5578">
        <v>990476.19000000006</v>
      </c>
      <c r="G5578">
        <v>0</v>
      </c>
      <c r="H5578">
        <v>990476.19</v>
      </c>
    </row>
    <row r="5579" spans="1:8" hidden="1" x14ac:dyDescent="0.3">
      <c r="A5579" s="6" t="s">
        <v>2676</v>
      </c>
      <c r="B5579" s="6" t="s">
        <v>6342</v>
      </c>
      <c r="D5579" t="str">
        <f t="shared" si="87"/>
        <v>Abu Qir PP (CP-117)</v>
      </c>
      <c r="E5579">
        <v>17136.36</v>
      </c>
      <c r="F5579">
        <v>17136.36</v>
      </c>
      <c r="G5579">
        <v>0</v>
      </c>
      <c r="H5579">
        <v>17136.36</v>
      </c>
    </row>
    <row r="5580" spans="1:8" hidden="1" x14ac:dyDescent="0.3">
      <c r="A5580" s="6" t="s">
        <v>475</v>
      </c>
      <c r="B5580" s="6" t="s">
        <v>6343</v>
      </c>
      <c r="D5580" t="str">
        <f t="shared" si="87"/>
        <v>Suez Gulf Substation</v>
      </c>
      <c r="E5580">
        <v>499195.28</v>
      </c>
      <c r="F5580">
        <v>499195.28</v>
      </c>
      <c r="G5580">
        <v>0</v>
      </c>
      <c r="H5580">
        <v>499195.28</v>
      </c>
    </row>
    <row r="5581" spans="1:8" hidden="1" x14ac:dyDescent="0.3">
      <c r="A5581" s="6" t="s">
        <v>475</v>
      </c>
      <c r="B5581" s="6" t="s">
        <v>6344</v>
      </c>
      <c r="D5581" t="str">
        <f t="shared" si="87"/>
        <v>Suez Gulf Substation</v>
      </c>
      <c r="E5581">
        <v>3379.7</v>
      </c>
      <c r="F5581">
        <v>0</v>
      </c>
      <c r="G5581">
        <v>0</v>
      </c>
      <c r="H5581">
        <v>3379.7</v>
      </c>
    </row>
    <row r="5582" spans="1:8" hidden="1" x14ac:dyDescent="0.3">
      <c r="A5582" s="6" t="s">
        <v>514</v>
      </c>
      <c r="B5582" s="6" t="s">
        <v>6345</v>
      </c>
      <c r="D5582" t="str">
        <f t="shared" si="87"/>
        <v>Beni-Suef Power Plant EPC</v>
      </c>
      <c r="E5582">
        <v>986446760.79999995</v>
      </c>
      <c r="F5582">
        <v>986446760.79999995</v>
      </c>
      <c r="G5582">
        <v>0</v>
      </c>
      <c r="H5582">
        <v>986446760.79999995</v>
      </c>
    </row>
    <row r="5583" spans="1:8" hidden="1" x14ac:dyDescent="0.3">
      <c r="A5583" s="6" t="s">
        <v>1331</v>
      </c>
      <c r="B5583" s="6" t="s">
        <v>6346</v>
      </c>
      <c r="D5583" t="str">
        <f t="shared" si="87"/>
        <v>Ain-Sokhna PP (CP-117)</v>
      </c>
      <c r="E5583">
        <v>28054.69</v>
      </c>
      <c r="F5583">
        <v>28251.08</v>
      </c>
      <c r="G5583">
        <v>0</v>
      </c>
      <c r="H5583">
        <v>28251.08</v>
      </c>
    </row>
    <row r="5584" spans="1:8" hidden="1" x14ac:dyDescent="0.3">
      <c r="A5584" s="6" t="s">
        <v>514</v>
      </c>
      <c r="B5584" s="6" t="s">
        <v>6347</v>
      </c>
      <c r="D5584" t="str">
        <f t="shared" si="87"/>
        <v>Beni-Suef Power Plant EPC</v>
      </c>
      <c r="E5584">
        <v>178425894.88</v>
      </c>
      <c r="F5584">
        <v>52519653.75</v>
      </c>
      <c r="G5584">
        <v>0</v>
      </c>
      <c r="H5584">
        <v>118140371.33333333</v>
      </c>
    </row>
    <row r="5585" spans="1:8" hidden="1" x14ac:dyDescent="0.3">
      <c r="A5585" s="6" t="s">
        <v>514</v>
      </c>
      <c r="B5585" s="6" t="s">
        <v>6348</v>
      </c>
      <c r="C5585" s="6">
        <v>11</v>
      </c>
      <c r="D5585" t="str">
        <f t="shared" si="87"/>
        <v>Beni-Suef Power Plant EPC11</v>
      </c>
      <c r="E5585">
        <v>373718132</v>
      </c>
      <c r="F5585">
        <v>355718132.01999998</v>
      </c>
      <c r="G5585">
        <v>0</v>
      </c>
      <c r="H5585">
        <v>355718132.01999998</v>
      </c>
    </row>
    <row r="5586" spans="1:8" hidden="1" x14ac:dyDescent="0.3">
      <c r="A5586" s="6" t="s">
        <v>646</v>
      </c>
      <c r="B5586" s="6" t="s">
        <v>6349</v>
      </c>
      <c r="C5586" s="6">
        <v>44</v>
      </c>
      <c r="D5586" t="str">
        <f t="shared" si="87"/>
        <v>Akhmem Assiut44</v>
      </c>
      <c r="E5586">
        <v>2259485.5</v>
      </c>
      <c r="F5586">
        <v>0</v>
      </c>
      <c r="G5586">
        <v>0</v>
      </c>
      <c r="H5586">
        <v>2259485.5</v>
      </c>
    </row>
    <row r="5587" spans="1:8" hidden="1" x14ac:dyDescent="0.3">
      <c r="A5587" s="6" t="s">
        <v>431</v>
      </c>
      <c r="B5587" s="6" t="s">
        <v>6350</v>
      </c>
      <c r="C5587" s="6">
        <v>5</v>
      </c>
      <c r="D5587" t="str">
        <f t="shared" si="87"/>
        <v>EMAAR-PKG#53-UPTOWN5</v>
      </c>
      <c r="E5587">
        <v>1941977.98</v>
      </c>
      <c r="F5587">
        <v>0</v>
      </c>
      <c r="G5587">
        <v>0</v>
      </c>
      <c r="H5587">
        <v>1941977.98</v>
      </c>
    </row>
    <row r="5588" spans="1:8" hidden="1" x14ac:dyDescent="0.3">
      <c r="A5588" s="6" t="s">
        <v>741</v>
      </c>
      <c r="B5588" s="6" t="s">
        <v>6351</v>
      </c>
      <c r="D5588" t="str">
        <f t="shared" si="87"/>
        <v>MAYSAN 400/132kV SS</v>
      </c>
      <c r="E5588">
        <v>87293.1</v>
      </c>
      <c r="F5588">
        <v>0</v>
      </c>
      <c r="G5588">
        <v>0</v>
      </c>
      <c r="H5588">
        <v>87293.1</v>
      </c>
    </row>
    <row r="5589" spans="1:8" hidden="1" x14ac:dyDescent="0.3">
      <c r="A5589" s="6" t="s">
        <v>5437</v>
      </c>
      <c r="B5589" s="6" t="s">
        <v>6352</v>
      </c>
      <c r="C5589" s="6">
        <v>14</v>
      </c>
      <c r="D5589" t="str">
        <f t="shared" si="87"/>
        <v>Algeria S/Ss14</v>
      </c>
      <c r="E5589">
        <v>5381425.4299999997</v>
      </c>
      <c r="F5589">
        <v>0</v>
      </c>
      <c r="G5589">
        <v>0</v>
      </c>
      <c r="H5589">
        <v>5381425.4299999997</v>
      </c>
    </row>
    <row r="5590" spans="1:8" hidden="1" x14ac:dyDescent="0.3">
      <c r="A5590" s="6" t="s">
        <v>1266</v>
      </c>
      <c r="B5590" s="6" t="s">
        <v>6353</v>
      </c>
      <c r="C5590" s="6">
        <v>13</v>
      </c>
      <c r="D5590" t="str">
        <f t="shared" si="87"/>
        <v>Angola Emergency fast-track13</v>
      </c>
      <c r="E5590">
        <v>213247445.16</v>
      </c>
      <c r="F5590">
        <v>0</v>
      </c>
      <c r="G5590">
        <v>0</v>
      </c>
      <c r="H5590">
        <v>213247445.16</v>
      </c>
    </row>
    <row r="5591" spans="1:8" hidden="1" x14ac:dyDescent="0.3">
      <c r="A5591" s="6" t="s">
        <v>448</v>
      </c>
      <c r="B5591" s="6" t="s">
        <v>6354</v>
      </c>
      <c r="D5591" t="str">
        <f t="shared" si="87"/>
        <v>Cameron EDC</v>
      </c>
      <c r="E5591">
        <v>158805.85</v>
      </c>
      <c r="F5591">
        <v>0</v>
      </c>
      <c r="G5591">
        <v>0</v>
      </c>
      <c r="H5591">
        <v>158805.85</v>
      </c>
    </row>
    <row r="5592" spans="1:8" hidden="1" x14ac:dyDescent="0.3">
      <c r="A5592" s="6" t="s">
        <v>458</v>
      </c>
      <c r="B5592" s="6" t="s">
        <v>6355</v>
      </c>
      <c r="D5592" t="str">
        <f t="shared" si="87"/>
        <v>W Dam PP Phase II (CP-117)</v>
      </c>
      <c r="E5592">
        <v>204014.88</v>
      </c>
      <c r="F5592">
        <v>182425.78</v>
      </c>
      <c r="G5592">
        <v>32192.78</v>
      </c>
      <c r="H5592">
        <v>214618.55999999997</v>
      </c>
    </row>
    <row r="5593" spans="1:8" hidden="1" x14ac:dyDescent="0.3">
      <c r="A5593" s="6" t="s">
        <v>500</v>
      </c>
      <c r="B5593" s="6" t="s">
        <v>6356</v>
      </c>
      <c r="D5593" t="str">
        <f t="shared" si="87"/>
        <v>South Helwan PP (CP-117)</v>
      </c>
      <c r="E5593">
        <v>474288.1</v>
      </c>
      <c r="F5593">
        <v>474288.1</v>
      </c>
      <c r="G5593">
        <v>0</v>
      </c>
      <c r="H5593">
        <v>474288.1</v>
      </c>
    </row>
    <row r="5594" spans="1:8" hidden="1" x14ac:dyDescent="0.3">
      <c r="A5594" s="6" t="s">
        <v>458</v>
      </c>
      <c r="B5594" s="6" t="s">
        <v>6357</v>
      </c>
      <c r="D5594" t="str">
        <f t="shared" si="87"/>
        <v>W Dam PP Phase II (CP-117)</v>
      </c>
      <c r="E5594">
        <v>368421.1</v>
      </c>
      <c r="F5594">
        <v>368421.1</v>
      </c>
      <c r="G5594">
        <v>0</v>
      </c>
      <c r="H5594">
        <v>368421.1</v>
      </c>
    </row>
    <row r="5595" spans="1:8" hidden="1" x14ac:dyDescent="0.3">
      <c r="A5595" s="6" t="s">
        <v>458</v>
      </c>
      <c r="B5595" s="6" t="s">
        <v>6358</v>
      </c>
      <c r="D5595" t="str">
        <f t="shared" si="87"/>
        <v>W Dam PP Phase II (CP-117)</v>
      </c>
      <c r="E5595">
        <v>15152.72</v>
      </c>
      <c r="F5595">
        <v>15152.72</v>
      </c>
      <c r="G5595">
        <v>0</v>
      </c>
      <c r="H5595">
        <v>15152.72</v>
      </c>
    </row>
    <row r="5596" spans="1:8" hidden="1" x14ac:dyDescent="0.3">
      <c r="A5596" s="6" t="s">
        <v>500</v>
      </c>
      <c r="B5596" s="6" t="s">
        <v>6359</v>
      </c>
      <c r="D5596" t="str">
        <f t="shared" si="87"/>
        <v>South Helwan PP (CP-117)</v>
      </c>
      <c r="E5596">
        <v>10765415.457900001</v>
      </c>
      <c r="F5596">
        <v>10765415.457900001</v>
      </c>
      <c r="G5596">
        <v>0</v>
      </c>
      <c r="H5596">
        <v>10765415.457900001</v>
      </c>
    </row>
    <row r="5597" spans="1:8" hidden="1" x14ac:dyDescent="0.3">
      <c r="A5597" s="6" t="s">
        <v>458</v>
      </c>
      <c r="B5597" s="6" t="s">
        <v>6360</v>
      </c>
      <c r="D5597" t="str">
        <f t="shared" si="87"/>
        <v>W Dam PP Phase II (CP-117)</v>
      </c>
      <c r="E5597">
        <v>1559713.6499999997</v>
      </c>
      <c r="F5597">
        <v>0</v>
      </c>
      <c r="G5597">
        <v>0</v>
      </c>
      <c r="H5597">
        <v>1637699.3325000003</v>
      </c>
    </row>
    <row r="5598" spans="1:8" hidden="1" x14ac:dyDescent="0.3">
      <c r="A5598" s="6" t="s">
        <v>456</v>
      </c>
      <c r="B5598" s="6" t="s">
        <v>6361</v>
      </c>
      <c r="D5598" t="str">
        <f t="shared" si="87"/>
        <v>Al-Shabab PP Phase II (CP-117)</v>
      </c>
      <c r="E5598">
        <v>763512.30000000016</v>
      </c>
      <c r="F5598">
        <v>682716.51</v>
      </c>
      <c r="G5598">
        <v>120479.38</v>
      </c>
      <c r="H5598">
        <v>803195.89</v>
      </c>
    </row>
    <row r="5599" spans="1:8" hidden="1" x14ac:dyDescent="0.3">
      <c r="A5599" s="6" t="s">
        <v>456</v>
      </c>
      <c r="B5599" s="6" t="s">
        <v>6362</v>
      </c>
      <c r="D5599" t="str">
        <f t="shared" si="87"/>
        <v>Al-Shabab PP Phase II (CP-117)</v>
      </c>
      <c r="E5599">
        <v>87501.91</v>
      </c>
      <c r="F5599">
        <v>0</v>
      </c>
      <c r="G5599">
        <v>0</v>
      </c>
      <c r="H5599">
        <v>87501.91</v>
      </c>
    </row>
    <row r="5600" spans="1:8" hidden="1" x14ac:dyDescent="0.3">
      <c r="A5600" s="6" t="s">
        <v>3539</v>
      </c>
      <c r="B5600" s="6" t="s">
        <v>6363</v>
      </c>
      <c r="C5600" s="6">
        <v>13</v>
      </c>
      <c r="D5600" t="str">
        <f t="shared" si="87"/>
        <v>Zafranaa - Beni Suef13</v>
      </c>
      <c r="E5600">
        <v>10668740.42</v>
      </c>
      <c r="F5600">
        <v>0</v>
      </c>
      <c r="G5600">
        <v>0</v>
      </c>
      <c r="H5600">
        <v>10668740.42</v>
      </c>
    </row>
    <row r="5601" spans="1:8" hidden="1" x14ac:dyDescent="0.3">
      <c r="A5601" s="6" t="s">
        <v>498</v>
      </c>
      <c r="B5601" s="6" t="s">
        <v>6364</v>
      </c>
      <c r="C5601" s="6">
        <v>12</v>
      </c>
      <c r="D5601" t="str">
        <f t="shared" si="87"/>
        <v>Abo Quir - Badr 500KV12</v>
      </c>
      <c r="E5601">
        <v>936845184.82000005</v>
      </c>
      <c r="F5601">
        <v>0</v>
      </c>
      <c r="G5601">
        <v>0</v>
      </c>
      <c r="H5601">
        <v>936845184.82000005</v>
      </c>
    </row>
    <row r="5602" spans="1:8" hidden="1" x14ac:dyDescent="0.3">
      <c r="A5602" s="6" t="s">
        <v>2581</v>
      </c>
      <c r="B5602" s="6" t="s">
        <v>6365</v>
      </c>
      <c r="C5602" s="6">
        <v>11</v>
      </c>
      <c r="D5602" t="str">
        <f t="shared" si="87"/>
        <v>Almaza11</v>
      </c>
      <c r="E5602">
        <v>57111431.149999999</v>
      </c>
      <c r="F5602">
        <v>0</v>
      </c>
      <c r="G5602">
        <v>0</v>
      </c>
      <c r="H5602">
        <v>57111431.149999999</v>
      </c>
    </row>
    <row r="5603" spans="1:8" hidden="1" x14ac:dyDescent="0.3">
      <c r="A5603" s="6" t="s">
        <v>4176</v>
      </c>
      <c r="B5603" s="6" t="s">
        <v>6366</v>
      </c>
      <c r="D5603" t="str">
        <f t="shared" si="87"/>
        <v>IRAQ - Al-Diwaniya Power Plant</v>
      </c>
      <c r="E5603">
        <v>2.48</v>
      </c>
      <c r="F5603">
        <v>2.48</v>
      </c>
      <c r="G5603">
        <v>0</v>
      </c>
      <c r="H5603">
        <v>2.48</v>
      </c>
    </row>
    <row r="5604" spans="1:8" hidden="1" x14ac:dyDescent="0.3">
      <c r="A5604" s="6" t="s">
        <v>456</v>
      </c>
      <c r="B5604" s="6" t="s">
        <v>6367</v>
      </c>
      <c r="D5604" t="str">
        <f t="shared" si="87"/>
        <v>Al-Shabab PP Phase II (CP-117)</v>
      </c>
      <c r="E5604">
        <v>112317.65</v>
      </c>
      <c r="F5604">
        <v>0</v>
      </c>
      <c r="G5604">
        <v>0</v>
      </c>
      <c r="H5604">
        <v>112317.65</v>
      </c>
    </row>
    <row r="5605" spans="1:8" hidden="1" x14ac:dyDescent="0.3">
      <c r="A5605" s="6" t="s">
        <v>488</v>
      </c>
      <c r="B5605" s="6" t="s">
        <v>6368</v>
      </c>
      <c r="C5605" s="6">
        <v>92</v>
      </c>
      <c r="D5605" t="str">
        <f t="shared" si="87"/>
        <v>Siemens 6x500/220 KV GIS-MOU92</v>
      </c>
      <c r="E5605">
        <v>2399962.85</v>
      </c>
      <c r="F5605">
        <v>0</v>
      </c>
      <c r="G5605">
        <v>0</v>
      </c>
      <c r="H5605">
        <v>2399962.85</v>
      </c>
    </row>
    <row r="5606" spans="1:8" hidden="1" x14ac:dyDescent="0.3">
      <c r="A5606" s="6" t="s">
        <v>749</v>
      </c>
      <c r="B5606" s="6" t="s">
        <v>6369</v>
      </c>
      <c r="C5606" s="6">
        <v>1</v>
      </c>
      <c r="D5606" t="str">
        <f t="shared" si="87"/>
        <v>Cairo Capital S11</v>
      </c>
      <c r="E5606">
        <v>66935348.57</v>
      </c>
      <c r="F5606">
        <v>0</v>
      </c>
      <c r="G5606">
        <v>0</v>
      </c>
      <c r="H5606">
        <v>66935348.57</v>
      </c>
    </row>
    <row r="5607" spans="1:8" hidden="1" x14ac:dyDescent="0.3">
      <c r="A5607" s="6" t="s">
        <v>2683</v>
      </c>
      <c r="B5607" s="6" t="s">
        <v>1560</v>
      </c>
      <c r="D5607" t="str">
        <f t="shared" si="87"/>
        <v>Cairo South PP Rehabilitation</v>
      </c>
      <c r="E5607">
        <v>4211339</v>
      </c>
      <c r="F5607">
        <v>0</v>
      </c>
      <c r="G5607">
        <v>0</v>
      </c>
      <c r="H5607">
        <v>4211339</v>
      </c>
    </row>
    <row r="5608" spans="1:8" hidden="1" x14ac:dyDescent="0.3">
      <c r="A5608" s="6" t="s">
        <v>612</v>
      </c>
      <c r="B5608" s="6" t="s">
        <v>6370</v>
      </c>
      <c r="D5608" t="str">
        <f t="shared" si="87"/>
        <v>Beni Suef ISKRA</v>
      </c>
      <c r="E5608">
        <v>59610.29</v>
      </c>
      <c r="F5608">
        <v>0</v>
      </c>
      <c r="G5608">
        <v>0</v>
      </c>
      <c r="H5608">
        <v>59610.29</v>
      </c>
    </row>
    <row r="5609" spans="1:8" hidden="1" x14ac:dyDescent="0.3">
      <c r="A5609" s="6" t="s">
        <v>502</v>
      </c>
      <c r="B5609" s="6" t="s">
        <v>1767</v>
      </c>
      <c r="D5609" t="str">
        <f t="shared" si="87"/>
        <v>Abu Qir PP (CP-118)</v>
      </c>
      <c r="E5609">
        <v>505247.84639999998</v>
      </c>
      <c r="F5609">
        <v>0</v>
      </c>
      <c r="G5609">
        <v>0</v>
      </c>
      <c r="H5609">
        <v>505247.84639999998</v>
      </c>
    </row>
    <row r="5610" spans="1:8" hidden="1" x14ac:dyDescent="0.3">
      <c r="A5610" s="6" t="s">
        <v>456</v>
      </c>
      <c r="B5610" s="6" t="s">
        <v>6371</v>
      </c>
      <c r="D5610" t="str">
        <f t="shared" si="87"/>
        <v>Al-Shabab PP Phase II (CP-117)</v>
      </c>
      <c r="E5610">
        <v>150713.94289999999</v>
      </c>
      <c r="F5610">
        <v>0</v>
      </c>
      <c r="G5610">
        <v>0</v>
      </c>
      <c r="H5610">
        <v>158249.64000000001</v>
      </c>
    </row>
    <row r="5611" spans="1:8" hidden="1" x14ac:dyDescent="0.3">
      <c r="A5611" s="6" t="s">
        <v>4226</v>
      </c>
      <c r="B5611" s="6" t="s">
        <v>6372</v>
      </c>
      <c r="D5611" t="str">
        <f t="shared" si="87"/>
        <v>Ain-Sokhna PP(CP-102)</v>
      </c>
      <c r="E5611">
        <v>-456119.65659999999</v>
      </c>
      <c r="F5611">
        <v>0</v>
      </c>
      <c r="G5611">
        <v>0</v>
      </c>
      <c r="H5611">
        <v>-456119.65659999999</v>
      </c>
    </row>
    <row r="5612" spans="1:8" hidden="1" x14ac:dyDescent="0.3">
      <c r="A5612" s="6" t="s">
        <v>4332</v>
      </c>
      <c r="B5612" s="6" t="s">
        <v>6373</v>
      </c>
      <c r="D5612" t="str">
        <f t="shared" si="87"/>
        <v>GPC-Gupco (Automation)</v>
      </c>
      <c r="E5612">
        <v>536503</v>
      </c>
      <c r="F5612">
        <v>0</v>
      </c>
      <c r="G5612">
        <v>0</v>
      </c>
      <c r="H5612">
        <v>536503</v>
      </c>
    </row>
    <row r="5613" spans="1:8" hidden="1" x14ac:dyDescent="0.3">
      <c r="A5613" s="6" t="s">
        <v>1295</v>
      </c>
      <c r="B5613" s="6" t="s">
        <v>2553</v>
      </c>
      <c r="D5613" t="str">
        <f t="shared" si="87"/>
        <v>Banha PP (CP-117)</v>
      </c>
      <c r="E5613">
        <v>4796013</v>
      </c>
      <c r="F5613">
        <v>0</v>
      </c>
      <c r="G5613">
        <v>0</v>
      </c>
      <c r="H5613">
        <v>4796013</v>
      </c>
    </row>
    <row r="5614" spans="1:8" hidden="1" x14ac:dyDescent="0.3">
      <c r="A5614" s="6" t="s">
        <v>2676</v>
      </c>
      <c r="B5614" s="6" t="s">
        <v>6374</v>
      </c>
      <c r="D5614" t="str">
        <f t="shared" si="87"/>
        <v>Abu Qir PP (CP-117)</v>
      </c>
      <c r="E5614">
        <v>37084218.929899998</v>
      </c>
      <c r="F5614">
        <v>0</v>
      </c>
      <c r="G5614">
        <v>0</v>
      </c>
      <c r="H5614">
        <v>37084218.929899998</v>
      </c>
    </row>
    <row r="5615" spans="1:8" hidden="1" x14ac:dyDescent="0.3">
      <c r="A5615" s="6" t="s">
        <v>569</v>
      </c>
      <c r="B5615" s="6" t="s">
        <v>2499</v>
      </c>
      <c r="D5615" t="str">
        <f t="shared" si="87"/>
        <v>Giza North PP Ph I,II (CP-117)</v>
      </c>
      <c r="E5615">
        <v>-32558726.539999999</v>
      </c>
      <c r="F5615">
        <v>0</v>
      </c>
      <c r="G5615">
        <v>0</v>
      </c>
      <c r="H5615">
        <v>-32558726.539999999</v>
      </c>
    </row>
    <row r="5616" spans="1:8" hidden="1" x14ac:dyDescent="0.3">
      <c r="A5616" s="6" t="s">
        <v>4389</v>
      </c>
      <c r="B5616" s="6" t="s">
        <v>5880</v>
      </c>
      <c r="D5616" t="str">
        <f t="shared" si="87"/>
        <v>Ain-Sokhna PP (CP-111)</v>
      </c>
      <c r="E5616">
        <v>14463227</v>
      </c>
      <c r="F5616">
        <v>0</v>
      </c>
      <c r="G5616">
        <v>0</v>
      </c>
      <c r="H5616">
        <v>14463227</v>
      </c>
    </row>
    <row r="5617" spans="1:8" hidden="1" x14ac:dyDescent="0.3">
      <c r="A5617" s="6" t="s">
        <v>2474</v>
      </c>
      <c r="B5617" s="6" t="s">
        <v>6375</v>
      </c>
      <c r="D5617" t="str">
        <f t="shared" si="87"/>
        <v>Palm Hill-Infra Str(Elec.Work)</v>
      </c>
      <c r="E5617">
        <v>1990286.4</v>
      </c>
      <c r="F5617">
        <v>0</v>
      </c>
      <c r="G5617">
        <v>0</v>
      </c>
      <c r="H5617">
        <v>1990286.4</v>
      </c>
    </row>
    <row r="5618" spans="1:8" hidden="1" x14ac:dyDescent="0.3">
      <c r="A5618" s="6" t="s">
        <v>458</v>
      </c>
      <c r="B5618" s="6" t="s">
        <v>6376</v>
      </c>
      <c r="D5618" t="str">
        <f t="shared" si="87"/>
        <v>W Dam PP Phase II (CP-117)</v>
      </c>
      <c r="E5618">
        <v>91387.21</v>
      </c>
      <c r="F5618">
        <v>81716.509999999995</v>
      </c>
      <c r="G5618">
        <v>14420.56</v>
      </c>
      <c r="H5618">
        <v>96137.07</v>
      </c>
    </row>
    <row r="5619" spans="1:8" hidden="1" x14ac:dyDescent="0.3">
      <c r="A5619" s="6" t="s">
        <v>458</v>
      </c>
      <c r="B5619" s="6" t="s">
        <v>6377</v>
      </c>
      <c r="D5619" t="str">
        <f t="shared" si="87"/>
        <v>W Dam PP Phase II (CP-117)</v>
      </c>
      <c r="E5619">
        <v>25302754.043499999</v>
      </c>
      <c r="F5619">
        <v>0</v>
      </c>
      <c r="G5619">
        <v>0</v>
      </c>
      <c r="H5619">
        <v>25302754.043499999</v>
      </c>
    </row>
    <row r="5620" spans="1:8" hidden="1" x14ac:dyDescent="0.3">
      <c r="A5620" s="6" t="s">
        <v>458</v>
      </c>
      <c r="B5620" s="6" t="s">
        <v>4946</v>
      </c>
      <c r="D5620" t="str">
        <f t="shared" si="87"/>
        <v>W Dam PP Phase II (CP-117)</v>
      </c>
      <c r="E5620">
        <v>1462827.83</v>
      </c>
      <c r="F5620">
        <v>0</v>
      </c>
      <c r="G5620">
        <v>0</v>
      </c>
      <c r="H5620">
        <v>1462827.83</v>
      </c>
    </row>
    <row r="5621" spans="1:8" hidden="1" x14ac:dyDescent="0.3">
      <c r="A5621" s="6" t="s">
        <v>458</v>
      </c>
      <c r="B5621" s="6" t="s">
        <v>4831</v>
      </c>
      <c r="D5621" t="str">
        <f t="shared" si="87"/>
        <v>W Dam PP Phase II (CP-117)</v>
      </c>
      <c r="E5621">
        <v>34268600.207999997</v>
      </c>
      <c r="F5621">
        <v>0</v>
      </c>
      <c r="G5621">
        <v>0</v>
      </c>
      <c r="H5621">
        <v>34268600.207999997</v>
      </c>
    </row>
    <row r="5622" spans="1:8" hidden="1" x14ac:dyDescent="0.3">
      <c r="A5622" s="6" t="s">
        <v>651</v>
      </c>
      <c r="B5622" s="6" t="s">
        <v>6378</v>
      </c>
      <c r="C5622" s="6">
        <v>9</v>
      </c>
      <c r="D5622" t="str">
        <f t="shared" si="87"/>
        <v>Akhmem - Qena9</v>
      </c>
      <c r="E5622">
        <v>42408814.909999996</v>
      </c>
      <c r="F5622">
        <v>0</v>
      </c>
      <c r="G5622">
        <v>0</v>
      </c>
      <c r="H5622">
        <v>42408814.909999996</v>
      </c>
    </row>
    <row r="5623" spans="1:8" hidden="1" x14ac:dyDescent="0.3">
      <c r="A5623" s="6" t="s">
        <v>506</v>
      </c>
      <c r="B5623" s="6" t="s">
        <v>6379</v>
      </c>
      <c r="C5623" s="6">
        <v>7</v>
      </c>
      <c r="D5623" t="str">
        <f t="shared" si="87"/>
        <v>New Capital7</v>
      </c>
      <c r="E5623">
        <v>2859712.2379999999</v>
      </c>
      <c r="F5623">
        <v>0</v>
      </c>
      <c r="G5623">
        <v>0</v>
      </c>
      <c r="H5623">
        <v>2859712.2379999999</v>
      </c>
    </row>
    <row r="5624" spans="1:8" hidden="1" x14ac:dyDescent="0.3">
      <c r="A5624" s="6" t="s">
        <v>486</v>
      </c>
      <c r="B5624" s="6" t="s">
        <v>6380</v>
      </c>
      <c r="D5624" t="str">
        <f t="shared" si="87"/>
        <v>Abou El Matameer and Sammanoud</v>
      </c>
      <c r="E5624">
        <v>217153.6</v>
      </c>
      <c r="F5624">
        <v>0</v>
      </c>
      <c r="G5624">
        <v>0</v>
      </c>
      <c r="H5624">
        <v>217153.6</v>
      </c>
    </row>
    <row r="5625" spans="1:8" hidden="1" x14ac:dyDescent="0.3">
      <c r="A5625" s="6" t="s">
        <v>458</v>
      </c>
      <c r="B5625" s="6" t="s">
        <v>6381</v>
      </c>
      <c r="D5625" t="str">
        <f t="shared" si="87"/>
        <v>W Dam PP Phase II (CP-117)</v>
      </c>
      <c r="E5625">
        <v>117410.219</v>
      </c>
      <c r="F5625">
        <v>-63008.75</v>
      </c>
      <c r="G5625">
        <v>18492.11</v>
      </c>
      <c r="H5625">
        <v>123280.73</v>
      </c>
    </row>
    <row r="5626" spans="1:8" hidden="1" x14ac:dyDescent="0.3">
      <c r="A5626" s="6" t="s">
        <v>475</v>
      </c>
      <c r="B5626" s="6" t="s">
        <v>6382</v>
      </c>
      <c r="D5626" t="str">
        <f t="shared" si="87"/>
        <v>Suez Gulf Substation</v>
      </c>
      <c r="E5626">
        <v>78991.25</v>
      </c>
      <c r="F5626">
        <v>0</v>
      </c>
      <c r="G5626">
        <v>0</v>
      </c>
      <c r="H5626">
        <v>78991.25</v>
      </c>
    </row>
    <row r="5627" spans="1:8" hidden="1" x14ac:dyDescent="0.3">
      <c r="A5627" s="6" t="s">
        <v>448</v>
      </c>
      <c r="B5627" s="6" t="s">
        <v>6383</v>
      </c>
      <c r="D5627" t="str">
        <f t="shared" si="87"/>
        <v>Cameron EDC</v>
      </c>
      <c r="E5627">
        <v>153779165.65000001</v>
      </c>
      <c r="F5627">
        <v>153779165.65000001</v>
      </c>
      <c r="G5627">
        <v>0</v>
      </c>
      <c r="H5627">
        <v>153779165.65000001</v>
      </c>
    </row>
    <row r="5628" spans="1:8" hidden="1" x14ac:dyDescent="0.3">
      <c r="A5628" s="6" t="s">
        <v>453</v>
      </c>
      <c r="B5628" s="6" t="s">
        <v>6384</v>
      </c>
      <c r="D5628" t="str">
        <f t="shared" si="87"/>
        <v>Kuwait</v>
      </c>
      <c r="E5628">
        <v>17126.78</v>
      </c>
      <c r="F5628">
        <v>12845.09</v>
      </c>
      <c r="G5628">
        <v>0</v>
      </c>
      <c r="H5628">
        <v>12845.09</v>
      </c>
    </row>
    <row r="5629" spans="1:8" hidden="1" x14ac:dyDescent="0.3">
      <c r="A5629" s="6" t="s">
        <v>453</v>
      </c>
      <c r="B5629" s="6" t="s">
        <v>6385</v>
      </c>
      <c r="D5629" t="str">
        <f t="shared" si="87"/>
        <v>Kuwait</v>
      </c>
      <c r="E5629">
        <v>10656.5</v>
      </c>
      <c r="F5629">
        <v>6926.7199999999993</v>
      </c>
      <c r="G5629">
        <v>0</v>
      </c>
      <c r="H5629">
        <v>6926.72</v>
      </c>
    </row>
    <row r="5630" spans="1:8" hidden="1" x14ac:dyDescent="0.3">
      <c r="A5630" s="6" t="s">
        <v>453</v>
      </c>
      <c r="B5630" s="6" t="s">
        <v>6386</v>
      </c>
      <c r="D5630" t="str">
        <f t="shared" si="87"/>
        <v>Kuwait</v>
      </c>
      <c r="E5630">
        <v>160091.57999999999</v>
      </c>
      <c r="F5630">
        <v>104059.53</v>
      </c>
      <c r="G5630">
        <v>0</v>
      </c>
      <c r="H5630">
        <v>104059.53</v>
      </c>
    </row>
    <row r="5631" spans="1:8" hidden="1" x14ac:dyDescent="0.3">
      <c r="A5631" s="6" t="s">
        <v>453</v>
      </c>
      <c r="B5631" s="6" t="s">
        <v>6387</v>
      </c>
      <c r="C5631" s="6">
        <v>132</v>
      </c>
      <c r="D5631" t="str">
        <f t="shared" si="87"/>
        <v>Kuwait132</v>
      </c>
      <c r="E5631">
        <v>35058.07</v>
      </c>
      <c r="F5631">
        <v>26293.550000000003</v>
      </c>
      <c r="G5631">
        <v>0</v>
      </c>
      <c r="H5631">
        <v>26293.55</v>
      </c>
    </row>
    <row r="5632" spans="1:8" hidden="1" x14ac:dyDescent="0.3">
      <c r="A5632" s="6" t="s">
        <v>456</v>
      </c>
      <c r="B5632" s="6" t="s">
        <v>6388</v>
      </c>
      <c r="D5632" t="str">
        <f t="shared" si="87"/>
        <v>Al-Shabab PP Phase II (CP-117)</v>
      </c>
      <c r="E5632">
        <v>3454947.4</v>
      </c>
      <c r="F5632">
        <v>3290417.99</v>
      </c>
      <c r="G5632">
        <v>593819.09</v>
      </c>
      <c r="H5632">
        <v>3884237.08</v>
      </c>
    </row>
    <row r="5633" spans="1:8" hidden="1" x14ac:dyDescent="0.3">
      <c r="A5633" s="6" t="s">
        <v>458</v>
      </c>
      <c r="B5633" s="6" t="s">
        <v>6389</v>
      </c>
      <c r="D5633" t="str">
        <f t="shared" si="87"/>
        <v>W Dam PP Phase II (CP-117)</v>
      </c>
      <c r="E5633">
        <v>490500.23</v>
      </c>
      <c r="F5633">
        <v>438594.89999999997</v>
      </c>
      <c r="G5633">
        <v>77399.100000000006</v>
      </c>
      <c r="H5633">
        <v>515994</v>
      </c>
    </row>
    <row r="5634" spans="1:8" hidden="1" x14ac:dyDescent="0.3">
      <c r="A5634" s="6" t="s">
        <v>458</v>
      </c>
      <c r="B5634" s="6" t="s">
        <v>6390</v>
      </c>
      <c r="D5634" t="str">
        <f t="shared" si="87"/>
        <v>W Dam PP Phase II (CP-117)</v>
      </c>
      <c r="E5634">
        <v>415138.7524</v>
      </c>
      <c r="F5634">
        <v>0</v>
      </c>
      <c r="G5634">
        <v>65384.35</v>
      </c>
      <c r="H5634">
        <v>65384.35</v>
      </c>
    </row>
    <row r="5635" spans="1:8" hidden="1" x14ac:dyDescent="0.3">
      <c r="A5635" s="6" t="s">
        <v>456</v>
      </c>
      <c r="B5635" s="6" t="s">
        <v>6391</v>
      </c>
      <c r="D5635" t="str">
        <f t="shared" ref="D5635:D5698" si="88">A5635&amp;C5635</f>
        <v>Al-Shabab PP Phase II (CP-117)</v>
      </c>
      <c r="E5635">
        <v>1159738.7714</v>
      </c>
      <c r="F5635">
        <v>0</v>
      </c>
      <c r="G5635">
        <v>0</v>
      </c>
      <c r="H5635">
        <v>182658.86</v>
      </c>
    </row>
    <row r="5636" spans="1:8" hidden="1" x14ac:dyDescent="0.3">
      <c r="A5636" s="6" t="s">
        <v>458</v>
      </c>
      <c r="B5636" s="6" t="s">
        <v>6392</v>
      </c>
      <c r="D5636" t="str">
        <f t="shared" si="88"/>
        <v>W Dam PP Phase II (CP-117)</v>
      </c>
      <c r="E5636">
        <v>4486255.0592999998</v>
      </c>
      <c r="F5636">
        <v>0</v>
      </c>
      <c r="G5636">
        <v>681013.52</v>
      </c>
      <c r="H5636">
        <v>4540090.12</v>
      </c>
    </row>
    <row r="5637" spans="1:8" hidden="1" x14ac:dyDescent="0.3">
      <c r="A5637" s="6" t="s">
        <v>475</v>
      </c>
      <c r="B5637" s="6" t="s">
        <v>6393</v>
      </c>
      <c r="D5637" t="str">
        <f t="shared" si="88"/>
        <v>Suez Gulf Substation</v>
      </c>
      <c r="E5637">
        <v>1870441.4095000001</v>
      </c>
      <c r="F5637">
        <v>1767567.1300000001</v>
      </c>
      <c r="G5637">
        <v>196396.35</v>
      </c>
      <c r="H5637">
        <v>1963963.4799999997</v>
      </c>
    </row>
    <row r="5638" spans="1:8" hidden="1" x14ac:dyDescent="0.3">
      <c r="A5638" s="6" t="s">
        <v>475</v>
      </c>
      <c r="B5638" s="6" t="s">
        <v>6394</v>
      </c>
      <c r="D5638" t="str">
        <f t="shared" si="88"/>
        <v>Suez Gulf Substation</v>
      </c>
      <c r="E5638">
        <v>1610862.93</v>
      </c>
      <c r="F5638">
        <v>0</v>
      </c>
      <c r="G5638">
        <v>0</v>
      </c>
      <c r="H5638">
        <v>1610862.93</v>
      </c>
    </row>
    <row r="5639" spans="1:8" hidden="1" x14ac:dyDescent="0.3">
      <c r="A5639" s="6" t="s">
        <v>490</v>
      </c>
      <c r="B5639" s="6" t="s">
        <v>6395</v>
      </c>
      <c r="D5639" t="str">
        <f t="shared" si="88"/>
        <v>Barwa 2x60/22 KV S/S</v>
      </c>
      <c r="E5639">
        <v>1878094</v>
      </c>
      <c r="F5639">
        <v>1327624.6499999999</v>
      </c>
      <c r="G5639">
        <v>281714.11</v>
      </c>
      <c r="H5639">
        <v>1609338.76</v>
      </c>
    </row>
    <row r="5640" spans="1:8" hidden="1" x14ac:dyDescent="0.3">
      <c r="A5640" s="6" t="s">
        <v>490</v>
      </c>
      <c r="B5640" s="6" t="s">
        <v>6396</v>
      </c>
      <c r="D5640" t="str">
        <f t="shared" si="88"/>
        <v>Barwa 2x60/22 KV S/S</v>
      </c>
      <c r="E5640">
        <v>361862.04</v>
      </c>
      <c r="F5640">
        <v>255985.36</v>
      </c>
      <c r="G5640">
        <v>54279.31</v>
      </c>
      <c r="H5640">
        <v>310264.67</v>
      </c>
    </row>
    <row r="5641" spans="1:8" hidden="1" x14ac:dyDescent="0.3">
      <c r="A5641" s="6" t="s">
        <v>490</v>
      </c>
      <c r="B5641" s="6" t="s">
        <v>6397</v>
      </c>
      <c r="C5641" s="6">
        <v>20</v>
      </c>
      <c r="D5641" t="str">
        <f t="shared" si="88"/>
        <v>Barwa 2x60/22 KV S/S20</v>
      </c>
      <c r="E5641">
        <v>1126765.28</v>
      </c>
      <c r="F5641">
        <v>796961.01</v>
      </c>
      <c r="G5641">
        <v>169014.8</v>
      </c>
      <c r="H5641">
        <v>965975.81</v>
      </c>
    </row>
    <row r="5642" spans="1:8" hidden="1" x14ac:dyDescent="0.3">
      <c r="A5642" s="6" t="s">
        <v>493</v>
      </c>
      <c r="B5642" s="6" t="s">
        <v>6398</v>
      </c>
      <c r="C5642" s="6">
        <v>34</v>
      </c>
      <c r="D5642" t="str">
        <f t="shared" si="88"/>
        <v>Damac 2x60/22 KV S/S34</v>
      </c>
      <c r="E5642">
        <v>1035314.67</v>
      </c>
      <c r="F5642">
        <v>732199.48</v>
      </c>
      <c r="G5642">
        <v>155297.20000000001</v>
      </c>
      <c r="H5642">
        <v>887496.68</v>
      </c>
    </row>
    <row r="5643" spans="1:8" hidden="1" x14ac:dyDescent="0.3">
      <c r="A5643" s="6" t="s">
        <v>500</v>
      </c>
      <c r="B5643" s="6" t="s">
        <v>6399</v>
      </c>
      <c r="D5643" t="str">
        <f t="shared" si="88"/>
        <v>South Helwan PP (CP-117)</v>
      </c>
      <c r="E5643">
        <v>2295948.56</v>
      </c>
      <c r="F5643">
        <v>344392.28</v>
      </c>
      <c r="G5643">
        <v>0</v>
      </c>
      <c r="H5643">
        <v>2410745.9879999999</v>
      </c>
    </row>
    <row r="5644" spans="1:8" hidden="1" x14ac:dyDescent="0.3">
      <c r="A5644" s="6" t="s">
        <v>500</v>
      </c>
      <c r="B5644" s="6" t="s">
        <v>6400</v>
      </c>
      <c r="D5644" t="str">
        <f t="shared" si="88"/>
        <v>South Helwan PP (CP-117)</v>
      </c>
      <c r="E5644">
        <v>306120.31430000003</v>
      </c>
      <c r="F5644">
        <v>0</v>
      </c>
      <c r="G5644">
        <v>0</v>
      </c>
      <c r="H5644">
        <v>321426.33</v>
      </c>
    </row>
    <row r="5645" spans="1:8" hidden="1" x14ac:dyDescent="0.3">
      <c r="A5645" s="6" t="s">
        <v>500</v>
      </c>
      <c r="B5645" s="6" t="s">
        <v>6401</v>
      </c>
      <c r="D5645" t="str">
        <f t="shared" si="88"/>
        <v>South Helwan PP (CP-117)</v>
      </c>
      <c r="E5645">
        <v>59582.104800000001</v>
      </c>
      <c r="F5645">
        <v>62561.21</v>
      </c>
      <c r="G5645">
        <v>0</v>
      </c>
      <c r="H5645">
        <v>62561.21</v>
      </c>
    </row>
    <row r="5646" spans="1:8" hidden="1" x14ac:dyDescent="0.3">
      <c r="A5646" s="6" t="s">
        <v>458</v>
      </c>
      <c r="B5646" s="6" t="s">
        <v>6402</v>
      </c>
      <c r="D5646" t="str">
        <f t="shared" si="88"/>
        <v>W Dam PP Phase II (CP-117)</v>
      </c>
      <c r="E5646">
        <v>83661</v>
      </c>
      <c r="F5646">
        <v>12549.15</v>
      </c>
      <c r="G5646">
        <v>0</v>
      </c>
      <c r="H5646">
        <v>12549.15</v>
      </c>
    </row>
    <row r="5647" spans="1:8" hidden="1" x14ac:dyDescent="0.3">
      <c r="A5647" s="6" t="s">
        <v>456</v>
      </c>
      <c r="B5647" s="6" t="s">
        <v>6403</v>
      </c>
      <c r="D5647" t="str">
        <f t="shared" si="88"/>
        <v>Al-Shabab PP Phase II (CP-117)</v>
      </c>
      <c r="E5647">
        <v>81321.501999999993</v>
      </c>
      <c r="F5647">
        <v>69952.759999999995</v>
      </c>
      <c r="G5647">
        <v>12344.6</v>
      </c>
      <c r="H5647">
        <v>82297.36</v>
      </c>
    </row>
    <row r="5648" spans="1:8" hidden="1" x14ac:dyDescent="0.3">
      <c r="A5648" s="6" t="s">
        <v>500</v>
      </c>
      <c r="B5648" s="6" t="s">
        <v>6404</v>
      </c>
      <c r="D5648" t="str">
        <f t="shared" si="88"/>
        <v>South Helwan PP (CP-117)</v>
      </c>
      <c r="E5648">
        <v>178521.4381</v>
      </c>
      <c r="F5648">
        <v>187447.51</v>
      </c>
      <c r="G5648">
        <v>0</v>
      </c>
      <c r="H5648">
        <v>187447.51</v>
      </c>
    </row>
    <row r="5649" spans="1:8" hidden="1" x14ac:dyDescent="0.3">
      <c r="A5649" s="6" t="s">
        <v>2694</v>
      </c>
      <c r="B5649" s="6" t="s">
        <v>6405</v>
      </c>
      <c r="C5649" s="6">
        <v>4</v>
      </c>
      <c r="D5649" t="str">
        <f t="shared" si="88"/>
        <v>Al-Wukair 11 Substation4</v>
      </c>
      <c r="E5649">
        <v>3479489.42</v>
      </c>
      <c r="F5649">
        <v>3131540</v>
      </c>
      <c r="G5649">
        <v>0</v>
      </c>
      <c r="H5649">
        <v>3131540</v>
      </c>
    </row>
    <row r="5650" spans="1:8" hidden="1" x14ac:dyDescent="0.3">
      <c r="A5650" s="6" t="s">
        <v>2694</v>
      </c>
      <c r="B5650" s="6" t="s">
        <v>6406</v>
      </c>
      <c r="D5650" t="str">
        <f t="shared" si="88"/>
        <v>Al-Wukair 11 Substation</v>
      </c>
      <c r="E5650">
        <v>5953437</v>
      </c>
      <c r="F5650">
        <v>5953437</v>
      </c>
      <c r="G5650">
        <v>0</v>
      </c>
      <c r="H5650">
        <v>5953437</v>
      </c>
    </row>
    <row r="5651" spans="1:8" hidden="1" x14ac:dyDescent="0.3">
      <c r="A5651" s="6" t="s">
        <v>657</v>
      </c>
      <c r="B5651" s="6" t="s">
        <v>6407</v>
      </c>
      <c r="D5651" t="str">
        <f t="shared" si="88"/>
        <v>Bani Suef Old Substation</v>
      </c>
      <c r="E5651">
        <v>20050269.420000002</v>
      </c>
      <c r="F5651">
        <v>9400122.620000001</v>
      </c>
      <c r="G5651">
        <v>8412274.3200000003</v>
      </c>
      <c r="H5651">
        <v>17812396.940000001</v>
      </c>
    </row>
    <row r="5652" spans="1:8" hidden="1" x14ac:dyDescent="0.3">
      <c r="A5652" s="6" t="s">
        <v>524</v>
      </c>
      <c r="B5652" s="6" t="s">
        <v>6408</v>
      </c>
      <c r="C5652" s="6">
        <v>7</v>
      </c>
      <c r="D5652" t="str">
        <f t="shared" si="88"/>
        <v>Beni Suef Substation R617</v>
      </c>
      <c r="E5652">
        <v>190702.25</v>
      </c>
      <c r="F5652">
        <v>141119.67000000001</v>
      </c>
      <c r="G5652">
        <v>28605.34</v>
      </c>
      <c r="H5652">
        <v>169725.01</v>
      </c>
    </row>
    <row r="5653" spans="1:8" hidden="1" x14ac:dyDescent="0.3">
      <c r="A5653" s="6" t="s">
        <v>516</v>
      </c>
      <c r="B5653" s="6" t="s">
        <v>6409</v>
      </c>
      <c r="C5653" s="6">
        <v>18</v>
      </c>
      <c r="D5653" t="str">
        <f t="shared" si="88"/>
        <v>Ismailiya East Substation18</v>
      </c>
      <c r="E5653">
        <v>4228827</v>
      </c>
      <c r="F5653">
        <v>3129331.98</v>
      </c>
      <c r="G5653">
        <v>634324.05000000005</v>
      </c>
      <c r="H5653">
        <v>3763656.03</v>
      </c>
    </row>
    <row r="5654" spans="1:8" hidden="1" x14ac:dyDescent="0.3">
      <c r="A5654" s="6" t="s">
        <v>519</v>
      </c>
      <c r="B5654" s="6" t="s">
        <v>6410</v>
      </c>
      <c r="C5654" s="6">
        <v>9</v>
      </c>
      <c r="D5654" t="str">
        <f t="shared" si="88"/>
        <v>Tamey El-amdeed Substation9</v>
      </c>
      <c r="E5654">
        <v>743750</v>
      </c>
      <c r="F5654">
        <v>546530.01</v>
      </c>
      <c r="G5654">
        <v>111562.5</v>
      </c>
      <c r="H5654">
        <v>658092.51</v>
      </c>
    </row>
    <row r="5655" spans="1:8" hidden="1" x14ac:dyDescent="0.3">
      <c r="A5655" s="6" t="s">
        <v>519</v>
      </c>
      <c r="B5655" s="6" t="s">
        <v>6411</v>
      </c>
      <c r="C5655" s="6">
        <v>14</v>
      </c>
      <c r="D5655" t="str">
        <f t="shared" si="88"/>
        <v>Tamey El-amdeed Substation14</v>
      </c>
      <c r="E5655">
        <v>2825630.53</v>
      </c>
      <c r="F5655">
        <v>2090966.59</v>
      </c>
      <c r="G5655">
        <v>423844.58</v>
      </c>
      <c r="H5655">
        <v>2514811.17</v>
      </c>
    </row>
    <row r="5656" spans="1:8" hidden="1" x14ac:dyDescent="0.3">
      <c r="A5656" s="6" t="s">
        <v>524</v>
      </c>
      <c r="B5656" s="6" t="s">
        <v>6412</v>
      </c>
      <c r="C5656" s="6">
        <v>12</v>
      </c>
      <c r="D5656" t="str">
        <f t="shared" si="88"/>
        <v>Beni Suef Substation R6112</v>
      </c>
      <c r="E5656">
        <v>1706896</v>
      </c>
      <c r="F5656">
        <v>1271637.52</v>
      </c>
      <c r="G5656">
        <v>256034.4</v>
      </c>
      <c r="H5656">
        <v>1527671.92</v>
      </c>
    </row>
    <row r="5657" spans="1:8" hidden="1" x14ac:dyDescent="0.3">
      <c r="A5657" s="6" t="s">
        <v>524</v>
      </c>
      <c r="B5657" s="6" t="s">
        <v>6413</v>
      </c>
      <c r="C5657" s="6">
        <v>11</v>
      </c>
      <c r="D5657" t="str">
        <f t="shared" si="88"/>
        <v>Beni Suef Substation R6111</v>
      </c>
      <c r="E5657">
        <v>616504</v>
      </c>
      <c r="F5657">
        <v>459295.48</v>
      </c>
      <c r="G5657">
        <v>92475.6</v>
      </c>
      <c r="H5657">
        <v>551771.07999999996</v>
      </c>
    </row>
    <row r="5658" spans="1:8" hidden="1" x14ac:dyDescent="0.3">
      <c r="A5658" s="6" t="s">
        <v>817</v>
      </c>
      <c r="B5658" s="6" t="s">
        <v>6414</v>
      </c>
      <c r="D5658" t="str">
        <f t="shared" si="88"/>
        <v>Beni Suef COMCAVI</v>
      </c>
      <c r="E5658">
        <v>1064503.1299999999</v>
      </c>
      <c r="F5658">
        <v>904573.8</v>
      </c>
      <c r="G5658">
        <v>159929.32999999999</v>
      </c>
      <c r="H5658">
        <v>1064503.1299999999</v>
      </c>
    </row>
    <row r="5659" spans="1:8" hidden="1" x14ac:dyDescent="0.3">
      <c r="A5659" s="6" t="s">
        <v>511</v>
      </c>
      <c r="B5659" s="6" t="s">
        <v>6415</v>
      </c>
      <c r="C5659" s="6">
        <v>20</v>
      </c>
      <c r="D5659" t="str">
        <f t="shared" si="88"/>
        <v>Berket Ghelion20</v>
      </c>
      <c r="E5659">
        <v>2159222.36</v>
      </c>
      <c r="F5659">
        <v>1289715.1000000001</v>
      </c>
      <c r="G5659">
        <v>539805.61</v>
      </c>
      <c r="H5659">
        <v>1829520.71</v>
      </c>
    </row>
    <row r="5660" spans="1:8" hidden="1" x14ac:dyDescent="0.3">
      <c r="A5660" s="6" t="s">
        <v>370</v>
      </c>
      <c r="B5660" s="6" t="s">
        <v>6416</v>
      </c>
      <c r="D5660" t="str">
        <f t="shared" si="88"/>
        <v>New Giza 2</v>
      </c>
      <c r="E5660">
        <v>3460724</v>
      </c>
      <c r="F5660">
        <v>5457989.5600000005</v>
      </c>
      <c r="G5660">
        <v>726752.09</v>
      </c>
      <c r="H5660">
        <v>6184741.6500000004</v>
      </c>
    </row>
    <row r="5661" spans="1:8" hidden="1" x14ac:dyDescent="0.3">
      <c r="A5661" s="6" t="s">
        <v>569</v>
      </c>
      <c r="B5661" s="6" t="s">
        <v>6417</v>
      </c>
      <c r="C5661" s="6">
        <v>41</v>
      </c>
      <c r="D5661" t="str">
        <f t="shared" si="88"/>
        <v>Giza North PP Ph I,II (CP-117)41</v>
      </c>
      <c r="E5661">
        <v>37658.638099999996</v>
      </c>
      <c r="F5661">
        <v>39541.57</v>
      </c>
      <c r="G5661">
        <v>0</v>
      </c>
      <c r="H5661">
        <v>39541.57</v>
      </c>
    </row>
    <row r="5662" spans="1:8" hidden="1" x14ac:dyDescent="0.3">
      <c r="A5662" s="6" t="s">
        <v>2452</v>
      </c>
      <c r="B5662" s="6" t="s">
        <v>6418</v>
      </c>
      <c r="D5662" t="str">
        <f t="shared" si="88"/>
        <v>Giza North PP Phase3(CP-117)</v>
      </c>
      <c r="E5662">
        <v>613545.12379999994</v>
      </c>
      <c r="F5662">
        <v>547589.01</v>
      </c>
      <c r="G5662">
        <v>0</v>
      </c>
      <c r="H5662">
        <v>547589.01</v>
      </c>
    </row>
    <row r="5663" spans="1:8" hidden="1" x14ac:dyDescent="0.3">
      <c r="A5663" s="6" t="s">
        <v>559</v>
      </c>
      <c r="B5663" s="6" t="s">
        <v>6419</v>
      </c>
      <c r="C5663" s="6">
        <v>18</v>
      </c>
      <c r="D5663" t="str">
        <f t="shared" si="88"/>
        <v>Beni Seuf - 35818</v>
      </c>
      <c r="E5663">
        <v>7444976.5999999996</v>
      </c>
      <c r="F5663">
        <v>0</v>
      </c>
      <c r="G5663">
        <v>1280375.8500000001</v>
      </c>
      <c r="H5663">
        <v>1280375.8500000001</v>
      </c>
    </row>
    <row r="5664" spans="1:8" hidden="1" x14ac:dyDescent="0.3">
      <c r="A5664" s="6" t="s">
        <v>559</v>
      </c>
      <c r="B5664" s="6" t="s">
        <v>6420</v>
      </c>
      <c r="C5664" s="6">
        <v>5</v>
      </c>
      <c r="D5664" t="str">
        <f t="shared" si="88"/>
        <v>Beni Seuf - 3585</v>
      </c>
      <c r="E5664">
        <v>18196108.239999998</v>
      </c>
      <c r="F5664">
        <v>12555353.5</v>
      </c>
      <c r="G5664">
        <v>3093299.6</v>
      </c>
      <c r="H5664">
        <v>15648653.1</v>
      </c>
    </row>
    <row r="5665" spans="1:8" hidden="1" x14ac:dyDescent="0.3">
      <c r="A5665" s="6" t="s">
        <v>559</v>
      </c>
      <c r="B5665" s="6" t="s">
        <v>6421</v>
      </c>
      <c r="C5665" s="6">
        <v>4</v>
      </c>
      <c r="D5665" t="str">
        <f t="shared" si="88"/>
        <v>Beni Seuf - 3584</v>
      </c>
      <c r="E5665">
        <v>10374574.630000001</v>
      </c>
      <c r="F5665">
        <v>7187026.6699999999</v>
      </c>
      <c r="G5665">
        <v>1735107.52</v>
      </c>
      <c r="H5665">
        <v>8922134.1899999995</v>
      </c>
    </row>
    <row r="5666" spans="1:8" hidden="1" x14ac:dyDescent="0.3">
      <c r="A5666" s="6" t="s">
        <v>589</v>
      </c>
      <c r="B5666" s="6" t="s">
        <v>6422</v>
      </c>
      <c r="C5666" s="6">
        <v>6</v>
      </c>
      <c r="D5666" t="str">
        <f t="shared" si="88"/>
        <v>Barwa and Damac 220 OHTL6</v>
      </c>
      <c r="E5666">
        <v>5207897.62</v>
      </c>
      <c r="F5666">
        <v>3892503.6</v>
      </c>
      <c r="G5666">
        <v>781184.97</v>
      </c>
      <c r="H5666">
        <v>4673688.57</v>
      </c>
    </row>
    <row r="5667" spans="1:8" hidden="1" x14ac:dyDescent="0.3">
      <c r="A5667" s="6" t="s">
        <v>573</v>
      </c>
      <c r="B5667" s="6" t="s">
        <v>6423</v>
      </c>
      <c r="C5667" s="6">
        <v>9</v>
      </c>
      <c r="D5667" t="str">
        <f t="shared" si="88"/>
        <v>K047 FDH JV9</v>
      </c>
      <c r="E5667">
        <v>86916.94</v>
      </c>
      <c r="F5667">
        <v>78225.240000000005</v>
      </c>
      <c r="G5667">
        <v>0</v>
      </c>
      <c r="H5667">
        <v>78225.240000000005</v>
      </c>
    </row>
    <row r="5668" spans="1:8" hidden="1" x14ac:dyDescent="0.3">
      <c r="A5668" s="6" t="s">
        <v>432</v>
      </c>
      <c r="B5668" s="6" t="s">
        <v>6424</v>
      </c>
      <c r="D5668" t="str">
        <f t="shared" si="88"/>
        <v>EMAAR-PKG#62-UPTOWN</v>
      </c>
      <c r="E5668">
        <v>2148477</v>
      </c>
      <c r="F5668">
        <v>1345054.04</v>
      </c>
      <c r="G5668">
        <v>773773.99</v>
      </c>
      <c r="H5668">
        <v>2118828.0299999998</v>
      </c>
    </row>
    <row r="5669" spans="1:8" hidden="1" x14ac:dyDescent="0.3">
      <c r="A5669" s="6" t="s">
        <v>657</v>
      </c>
      <c r="B5669" s="6" t="s">
        <v>6425</v>
      </c>
      <c r="D5669" t="str">
        <f t="shared" si="88"/>
        <v>Bani Suef Old Substation</v>
      </c>
      <c r="E5669">
        <v>1145904</v>
      </c>
      <c r="F5669">
        <v>993957.12</v>
      </c>
      <c r="G5669">
        <v>114590.41</v>
      </c>
      <c r="H5669">
        <v>1108547.53</v>
      </c>
    </row>
    <row r="5670" spans="1:8" hidden="1" x14ac:dyDescent="0.3">
      <c r="A5670" s="6" t="s">
        <v>4069</v>
      </c>
      <c r="B5670" s="6" t="s">
        <v>6426</v>
      </c>
      <c r="D5670" t="str">
        <f t="shared" si="88"/>
        <v>Closed</v>
      </c>
      <c r="E5670">
        <v>459012</v>
      </c>
      <c r="F5670">
        <v>413932.49</v>
      </c>
      <c r="G5670">
        <v>0</v>
      </c>
      <c r="H5670">
        <v>413932.49</v>
      </c>
    </row>
    <row r="5671" spans="1:8" hidden="1" x14ac:dyDescent="0.3">
      <c r="A5671" s="6" t="s">
        <v>475</v>
      </c>
      <c r="B5671" s="6" t="s">
        <v>6427</v>
      </c>
      <c r="C5671" s="6">
        <v>2</v>
      </c>
      <c r="D5671" t="str">
        <f t="shared" si="88"/>
        <v>Suez Gulf Substation2</v>
      </c>
      <c r="E5671">
        <v>390457.14289999998</v>
      </c>
      <c r="F5671">
        <v>409980</v>
      </c>
      <c r="G5671">
        <v>0</v>
      </c>
      <c r="H5671">
        <v>409980</v>
      </c>
    </row>
    <row r="5672" spans="1:8" hidden="1" x14ac:dyDescent="0.3">
      <c r="A5672" s="6" t="s">
        <v>458</v>
      </c>
      <c r="B5672" s="6" t="s">
        <v>6428</v>
      </c>
      <c r="D5672" t="str">
        <f t="shared" si="88"/>
        <v>W Dam PP Phase II (CP-117)</v>
      </c>
      <c r="E5672">
        <v>159164.38099999999</v>
      </c>
      <c r="F5672">
        <v>142054.21</v>
      </c>
      <c r="G5672">
        <v>25068.39</v>
      </c>
      <c r="H5672">
        <v>167122.6</v>
      </c>
    </row>
    <row r="5673" spans="1:8" hidden="1" x14ac:dyDescent="0.3">
      <c r="A5673" s="6" t="s">
        <v>524</v>
      </c>
      <c r="B5673" s="6" t="s">
        <v>6429</v>
      </c>
      <c r="D5673" t="str">
        <f t="shared" si="88"/>
        <v>Beni Suef Substation R61</v>
      </c>
      <c r="E5673">
        <v>16367759.65</v>
      </c>
      <c r="F5673">
        <v>16367759.65</v>
      </c>
      <c r="G5673">
        <v>0</v>
      </c>
      <c r="H5673">
        <v>16367759.65</v>
      </c>
    </row>
    <row r="5674" spans="1:8" hidden="1" x14ac:dyDescent="0.3">
      <c r="A5674" s="6" t="s">
        <v>500</v>
      </c>
      <c r="B5674" s="6" t="s">
        <v>6430</v>
      </c>
      <c r="D5674" t="str">
        <f t="shared" si="88"/>
        <v>South Helwan PP (CP-117)</v>
      </c>
      <c r="E5674">
        <v>591337.4</v>
      </c>
      <c r="F5674">
        <v>202896.33</v>
      </c>
      <c r="G5674">
        <v>413028.9</v>
      </c>
      <c r="H5674">
        <v>615925.23</v>
      </c>
    </row>
    <row r="5675" spans="1:8" hidden="1" x14ac:dyDescent="0.3">
      <c r="A5675" s="6" t="s">
        <v>500</v>
      </c>
      <c r="B5675" s="6" t="s">
        <v>6431</v>
      </c>
      <c r="D5675" t="str">
        <f t="shared" si="88"/>
        <v>South Helwan PP (CP-117)</v>
      </c>
      <c r="E5675">
        <v>170823.56</v>
      </c>
      <c r="F5675">
        <v>143512.04999999999</v>
      </c>
      <c r="G5675">
        <v>25623.53</v>
      </c>
      <c r="H5675">
        <v>169135.58</v>
      </c>
    </row>
    <row r="5676" spans="1:8" hidden="1" x14ac:dyDescent="0.3">
      <c r="A5676" s="6" t="s">
        <v>500</v>
      </c>
      <c r="B5676" s="6" t="s">
        <v>6432</v>
      </c>
      <c r="D5676" t="str">
        <f t="shared" si="88"/>
        <v>South Helwan PP (CP-117)</v>
      </c>
      <c r="E5676">
        <v>104612.25</v>
      </c>
      <c r="F5676">
        <v>109029.61</v>
      </c>
      <c r="G5676">
        <v>0</v>
      </c>
      <c r="H5676">
        <v>109029.61</v>
      </c>
    </row>
    <row r="5677" spans="1:8" hidden="1" x14ac:dyDescent="0.3">
      <c r="A5677" s="6" t="s">
        <v>615</v>
      </c>
      <c r="B5677" s="6" t="s">
        <v>6433</v>
      </c>
      <c r="D5677" t="str">
        <f t="shared" si="88"/>
        <v>Apache Electrical Works</v>
      </c>
      <c r="E5677">
        <v>29512.94</v>
      </c>
      <c r="F5677">
        <v>29512.94</v>
      </c>
      <c r="G5677">
        <v>0</v>
      </c>
      <c r="H5677">
        <v>29512.94</v>
      </c>
    </row>
    <row r="5678" spans="1:8" hidden="1" x14ac:dyDescent="0.3">
      <c r="A5678" s="6" t="s">
        <v>615</v>
      </c>
      <c r="B5678" s="6" t="s">
        <v>6434</v>
      </c>
      <c r="C5678" s="6">
        <v>20</v>
      </c>
      <c r="D5678" t="str">
        <f t="shared" si="88"/>
        <v>Apache Electrical Works20</v>
      </c>
      <c r="E5678">
        <v>90792.85</v>
      </c>
      <c r="F5678">
        <v>90792.85</v>
      </c>
      <c r="G5678">
        <v>0</v>
      </c>
      <c r="H5678">
        <v>90792.85</v>
      </c>
    </row>
    <row r="5679" spans="1:8" hidden="1" x14ac:dyDescent="0.3">
      <c r="A5679" s="6" t="s">
        <v>5570</v>
      </c>
      <c r="B5679" s="6" t="s">
        <v>6435</v>
      </c>
      <c r="D5679" t="str">
        <f t="shared" si="88"/>
        <v>El Amal Bridge</v>
      </c>
      <c r="E5679">
        <v>2850725</v>
      </c>
      <c r="F5679">
        <v>1178671.7</v>
      </c>
      <c r="G5679">
        <v>1178000</v>
      </c>
      <c r="H5679">
        <v>2356671.7000000002</v>
      </c>
    </row>
    <row r="5680" spans="1:8" hidden="1" x14ac:dyDescent="0.3">
      <c r="A5680" s="6" t="s">
        <v>502</v>
      </c>
      <c r="B5680" s="6" t="s">
        <v>6436</v>
      </c>
      <c r="D5680" t="str">
        <f t="shared" si="88"/>
        <v>Abu Qir PP (CP-118)</v>
      </c>
      <c r="E5680">
        <v>37884.129999999997</v>
      </c>
      <c r="F5680">
        <v>37884.129999999997</v>
      </c>
      <c r="G5680">
        <v>0</v>
      </c>
      <c r="H5680">
        <v>37884.129999999997</v>
      </c>
    </row>
    <row r="5681" spans="1:8" hidden="1" x14ac:dyDescent="0.3">
      <c r="A5681" s="6" t="s">
        <v>453</v>
      </c>
      <c r="B5681" s="6" t="s">
        <v>6437</v>
      </c>
      <c r="C5681" s="6">
        <v>132</v>
      </c>
      <c r="D5681" t="str">
        <f t="shared" si="88"/>
        <v>Kuwait132</v>
      </c>
      <c r="E5681">
        <v>136683.65400000001</v>
      </c>
      <c r="F5681">
        <v>102512.73999999999</v>
      </c>
      <c r="G5681">
        <v>0</v>
      </c>
      <c r="H5681">
        <v>102512.74</v>
      </c>
    </row>
    <row r="5682" spans="1:8" hidden="1" x14ac:dyDescent="0.3">
      <c r="A5682" s="6" t="s">
        <v>488</v>
      </c>
      <c r="B5682" s="6" t="s">
        <v>6438</v>
      </c>
      <c r="C5682" s="6">
        <v>64</v>
      </c>
      <c r="D5682" t="str">
        <f t="shared" si="88"/>
        <v>Siemens 6x500/220 KV GIS-MOU64</v>
      </c>
      <c r="E5682">
        <v>4291540.8109999998</v>
      </c>
      <c r="F5682">
        <v>3104500.6310000001</v>
      </c>
      <c r="G5682">
        <v>643731.12</v>
      </c>
      <c r="H5682">
        <v>3748231.7510000002</v>
      </c>
    </row>
    <row r="5683" spans="1:8" hidden="1" x14ac:dyDescent="0.3">
      <c r="A5683" s="6" t="s">
        <v>754</v>
      </c>
      <c r="B5683" s="6" t="s">
        <v>6439</v>
      </c>
      <c r="C5683" s="6">
        <v>10</v>
      </c>
      <c r="D5683" t="str">
        <f t="shared" si="88"/>
        <v>Ministries Buildings10</v>
      </c>
      <c r="E5683">
        <v>3632523</v>
      </c>
      <c r="F5683">
        <v>3232945.47</v>
      </c>
      <c r="G5683">
        <v>0</v>
      </c>
      <c r="H5683">
        <v>3232945.47</v>
      </c>
    </row>
    <row r="5684" spans="1:8" hidden="1" x14ac:dyDescent="0.3">
      <c r="A5684" s="6" t="s">
        <v>695</v>
      </c>
      <c r="B5684" s="6" t="s">
        <v>6440</v>
      </c>
      <c r="C5684" s="6">
        <v>6</v>
      </c>
      <c r="D5684" t="str">
        <f t="shared" si="88"/>
        <v>Mohamed Ali Palace Restoration6</v>
      </c>
      <c r="E5684">
        <v>3655924.33</v>
      </c>
      <c r="F5684">
        <v>956829.84649999999</v>
      </c>
      <c r="G5684">
        <v>2294711.4</v>
      </c>
      <c r="H5684">
        <v>3251541.2464999999</v>
      </c>
    </row>
    <row r="5685" spans="1:8" hidden="1" x14ac:dyDescent="0.3">
      <c r="A5685" s="6" t="s">
        <v>651</v>
      </c>
      <c r="B5685" s="6" t="s">
        <v>6441</v>
      </c>
      <c r="C5685" s="6">
        <v>1</v>
      </c>
      <c r="D5685" t="str">
        <f t="shared" si="88"/>
        <v>Akhmem - Qena1</v>
      </c>
      <c r="E5685">
        <v>129881572.05</v>
      </c>
      <c r="F5685">
        <v>77279535.362499997</v>
      </c>
      <c r="G5685">
        <v>19482235.809999999</v>
      </c>
      <c r="H5685">
        <v>96761771.172499999</v>
      </c>
    </row>
    <row r="5686" spans="1:8" hidden="1" x14ac:dyDescent="0.3">
      <c r="A5686" s="6" t="s">
        <v>456</v>
      </c>
      <c r="B5686" s="6" t="s">
        <v>6442</v>
      </c>
      <c r="D5686" t="str">
        <f t="shared" si="88"/>
        <v>Al-Shabab PP Phase II (CP-117)</v>
      </c>
      <c r="E5686">
        <v>11687</v>
      </c>
      <c r="F5686">
        <v>11687</v>
      </c>
      <c r="G5686">
        <v>0</v>
      </c>
      <c r="H5686">
        <v>11687</v>
      </c>
    </row>
    <row r="5687" spans="1:8" hidden="1" x14ac:dyDescent="0.3">
      <c r="A5687" s="6" t="s">
        <v>432</v>
      </c>
      <c r="B5687" s="6" t="s">
        <v>6443</v>
      </c>
      <c r="D5687" t="str">
        <f t="shared" si="88"/>
        <v>EMAAR-PKG#62-UPTOWN</v>
      </c>
      <c r="E5687">
        <v>3910757</v>
      </c>
      <c r="F5687">
        <v>3300873.4</v>
      </c>
      <c r="G5687">
        <v>1899641.41</v>
      </c>
      <c r="H5687">
        <v>5200514.8099999996</v>
      </c>
    </row>
    <row r="5688" spans="1:8" hidden="1" x14ac:dyDescent="0.3">
      <c r="A5688" s="6" t="s">
        <v>622</v>
      </c>
      <c r="B5688" s="6" t="s">
        <v>6444</v>
      </c>
      <c r="D5688" t="str">
        <f t="shared" si="88"/>
        <v>Ghana</v>
      </c>
      <c r="E5688">
        <v>590122.61</v>
      </c>
      <c r="F5688">
        <v>590108.11</v>
      </c>
      <c r="G5688">
        <v>0</v>
      </c>
      <c r="H5688">
        <v>590108.11</v>
      </c>
    </row>
    <row r="5689" spans="1:8" hidden="1" x14ac:dyDescent="0.3">
      <c r="A5689" s="6" t="s">
        <v>486</v>
      </c>
      <c r="B5689" s="6" t="s">
        <v>6445</v>
      </c>
      <c r="C5689" s="6">
        <v>97</v>
      </c>
      <c r="D5689" t="str">
        <f t="shared" si="88"/>
        <v>Abou El Matameer and Sammanoud97</v>
      </c>
      <c r="E5689">
        <v>3595740.3947999999</v>
      </c>
      <c r="F5689">
        <v>2583179.9047999997</v>
      </c>
      <c r="G5689">
        <v>539361.06000000006</v>
      </c>
      <c r="H5689">
        <v>3122540.9648000002</v>
      </c>
    </row>
    <row r="5690" spans="1:8" hidden="1" x14ac:dyDescent="0.3">
      <c r="A5690" s="6" t="s">
        <v>486</v>
      </c>
      <c r="B5690" s="6" t="s">
        <v>6446</v>
      </c>
      <c r="C5690" s="6">
        <v>91</v>
      </c>
      <c r="D5690" t="str">
        <f t="shared" si="88"/>
        <v>Abou El Matameer and Sammanoud91</v>
      </c>
      <c r="E5690">
        <v>1798421.83</v>
      </c>
      <c r="F5690">
        <v>1300978.3500000001</v>
      </c>
      <c r="G5690">
        <v>269763.28000000003</v>
      </c>
      <c r="H5690">
        <v>1570741.63</v>
      </c>
    </row>
    <row r="5691" spans="1:8" hidden="1" x14ac:dyDescent="0.3">
      <c r="A5691" s="6" t="s">
        <v>628</v>
      </c>
      <c r="B5691" s="6" t="s">
        <v>6447</v>
      </c>
      <c r="C5691" s="6">
        <v>7</v>
      </c>
      <c r="D5691" t="str">
        <f t="shared" si="88"/>
        <v>Military 110 Kayan Project7</v>
      </c>
      <c r="E5691">
        <v>77825867.689999998</v>
      </c>
      <c r="F5691">
        <v>70626580.75</v>
      </c>
      <c r="G5691">
        <v>0</v>
      </c>
      <c r="H5691">
        <v>70626580.75</v>
      </c>
    </row>
    <row r="5692" spans="1:8" hidden="1" x14ac:dyDescent="0.3">
      <c r="A5692" s="6" t="s">
        <v>679</v>
      </c>
      <c r="B5692" s="6" t="s">
        <v>6448</v>
      </c>
      <c r="C5692" s="6">
        <v>25</v>
      </c>
      <c r="D5692" t="str">
        <f t="shared" si="88"/>
        <v>Badr25</v>
      </c>
      <c r="E5692">
        <v>8876075.7300000004</v>
      </c>
      <c r="F5692">
        <v>6106319.3499999996</v>
      </c>
      <c r="G5692">
        <v>1331411.3799999999</v>
      </c>
      <c r="H5692">
        <v>7437730.7300000004</v>
      </c>
    </row>
    <row r="5693" spans="1:8" hidden="1" x14ac:dyDescent="0.3">
      <c r="A5693" s="6" t="s">
        <v>524</v>
      </c>
      <c r="B5693" s="6" t="s">
        <v>6449</v>
      </c>
      <c r="D5693" t="str">
        <f t="shared" si="88"/>
        <v>Beni Suef Substation R61</v>
      </c>
      <c r="E5693">
        <v>4371751.46</v>
      </c>
      <c r="F5693">
        <v>3256954.83</v>
      </c>
      <c r="G5693">
        <v>655762.72</v>
      </c>
      <c r="H5693">
        <v>3912717.55</v>
      </c>
    </row>
    <row r="5694" spans="1:8" hidden="1" x14ac:dyDescent="0.3">
      <c r="A5694" s="6" t="s">
        <v>475</v>
      </c>
      <c r="B5694" s="6" t="s">
        <v>6450</v>
      </c>
      <c r="D5694" t="str">
        <f t="shared" si="88"/>
        <v>Suez Gulf Substation</v>
      </c>
      <c r="E5694">
        <v>104823.80950000002</v>
      </c>
      <c r="F5694">
        <v>99058.5</v>
      </c>
      <c r="G5694">
        <v>11006.5</v>
      </c>
      <c r="H5694">
        <v>110065</v>
      </c>
    </row>
    <row r="5695" spans="1:8" hidden="1" x14ac:dyDescent="0.3">
      <c r="A5695" s="6" t="s">
        <v>532</v>
      </c>
      <c r="B5695" s="6" t="s">
        <v>6451</v>
      </c>
      <c r="D5695" t="str">
        <f t="shared" si="88"/>
        <v>Al Mostathmreen GIS Substation</v>
      </c>
      <c r="E5695">
        <v>2595288</v>
      </c>
      <c r="F5695">
        <v>1933489.56</v>
      </c>
      <c r="G5695">
        <v>389293.2</v>
      </c>
      <c r="H5695">
        <v>2322782.7599999998</v>
      </c>
    </row>
    <row r="5696" spans="1:8" hidden="1" x14ac:dyDescent="0.3">
      <c r="A5696" s="6" t="s">
        <v>754</v>
      </c>
      <c r="B5696" s="6" t="s">
        <v>6452</v>
      </c>
      <c r="C5696" s="6">
        <v>1</v>
      </c>
      <c r="D5696" t="str">
        <f t="shared" si="88"/>
        <v>Ministries Buildings1</v>
      </c>
      <c r="E5696">
        <v>71805669.200000003</v>
      </c>
      <c r="F5696">
        <v>47786690</v>
      </c>
      <c r="G5696">
        <v>4754005.45</v>
      </c>
      <c r="H5696">
        <v>52540695.450000003</v>
      </c>
    </row>
    <row r="5697" spans="1:8" hidden="1" x14ac:dyDescent="0.3">
      <c r="A5697" s="6" t="s">
        <v>705</v>
      </c>
      <c r="B5697" s="6" t="s">
        <v>6453</v>
      </c>
      <c r="D5697" t="str">
        <f t="shared" si="88"/>
        <v>Assuit PP  (CP-118)</v>
      </c>
      <c r="E5697">
        <v>1881270.96</v>
      </c>
      <c r="F5697">
        <v>1624840.3</v>
      </c>
      <c r="G5697">
        <v>296300.18</v>
      </c>
      <c r="H5697">
        <v>1921140.4799999997</v>
      </c>
    </row>
    <row r="5698" spans="1:8" hidden="1" x14ac:dyDescent="0.3">
      <c r="A5698" s="6" t="s">
        <v>705</v>
      </c>
      <c r="B5698" s="6" t="s">
        <v>1716</v>
      </c>
      <c r="D5698" t="str">
        <f t="shared" si="88"/>
        <v>Assuit PP  (CP-118)</v>
      </c>
      <c r="E5698">
        <v>263386.67</v>
      </c>
      <c r="F5698">
        <v>230068.25</v>
      </c>
      <c r="G5698">
        <v>41483.4</v>
      </c>
      <c r="H5698">
        <v>271551.65000000002</v>
      </c>
    </row>
    <row r="5699" spans="1:8" hidden="1" x14ac:dyDescent="0.3">
      <c r="A5699" s="6" t="s">
        <v>705</v>
      </c>
      <c r="B5699" s="6" t="s">
        <v>6454</v>
      </c>
      <c r="D5699" t="str">
        <f t="shared" ref="D5699:D5762" si="89">A5699&amp;C5699</f>
        <v>Assuit PP  (CP-118)</v>
      </c>
      <c r="E5699">
        <v>2656403.42</v>
      </c>
      <c r="F5699">
        <v>2344276.02</v>
      </c>
      <c r="G5699">
        <v>418383.54</v>
      </c>
      <c r="H5699">
        <v>2762659.56</v>
      </c>
    </row>
    <row r="5700" spans="1:8" hidden="1" x14ac:dyDescent="0.3">
      <c r="A5700" s="6" t="s">
        <v>705</v>
      </c>
      <c r="B5700" s="6" t="s">
        <v>6455</v>
      </c>
      <c r="D5700" t="str">
        <f t="shared" si="89"/>
        <v>Assuit PP  (CP-118)</v>
      </c>
      <c r="E5700">
        <v>62135.66</v>
      </c>
      <c r="F5700">
        <v>55456.07</v>
      </c>
      <c r="G5700">
        <v>9786.3700000000008</v>
      </c>
      <c r="H5700">
        <v>65242.44</v>
      </c>
    </row>
    <row r="5701" spans="1:8" hidden="1" x14ac:dyDescent="0.3">
      <c r="A5701" s="6" t="s">
        <v>722</v>
      </c>
      <c r="B5701" s="6" t="s">
        <v>6456</v>
      </c>
      <c r="C5701" s="6">
        <v>48</v>
      </c>
      <c r="D5701" t="str">
        <f t="shared" si="89"/>
        <v>Marsa Matrouh 500KV48</v>
      </c>
      <c r="E5701">
        <v>5514081.46</v>
      </c>
      <c r="F5701">
        <v>4816553.8899999997</v>
      </c>
      <c r="G5701">
        <v>578978.55000000005</v>
      </c>
      <c r="H5701">
        <v>5395532.4400000004</v>
      </c>
    </row>
    <row r="5702" spans="1:8" hidden="1" x14ac:dyDescent="0.3">
      <c r="A5702" s="6" t="s">
        <v>573</v>
      </c>
      <c r="B5702" s="6" t="s">
        <v>6457</v>
      </c>
      <c r="C5702" s="6">
        <v>12</v>
      </c>
      <c r="D5702" t="str">
        <f t="shared" si="89"/>
        <v>K047 FDH JV12</v>
      </c>
      <c r="E5702">
        <v>110152.48</v>
      </c>
      <c r="F5702">
        <v>99137.22</v>
      </c>
      <c r="G5702">
        <v>0</v>
      </c>
      <c r="H5702">
        <v>99137.22</v>
      </c>
    </row>
    <row r="5703" spans="1:8" hidden="1" x14ac:dyDescent="0.3">
      <c r="A5703" s="6" t="s">
        <v>1247</v>
      </c>
      <c r="B5703" s="6" t="s">
        <v>6458</v>
      </c>
      <c r="D5703" t="str">
        <f t="shared" si="89"/>
        <v>SHATRA 400/132kV SS</v>
      </c>
      <c r="E5703">
        <v>4640388.6500000004</v>
      </c>
      <c r="F5703">
        <v>0</v>
      </c>
      <c r="G5703">
        <v>0</v>
      </c>
      <c r="H5703">
        <v>0</v>
      </c>
    </row>
    <row r="5704" spans="1:8" hidden="1" x14ac:dyDescent="0.3">
      <c r="A5704" s="6" t="s">
        <v>907</v>
      </c>
      <c r="B5704" s="6" t="s">
        <v>6459</v>
      </c>
      <c r="D5704" t="str">
        <f t="shared" si="89"/>
        <v>kayan wall lock &amp; Load</v>
      </c>
      <c r="E5704">
        <v>9720000</v>
      </c>
      <c r="F5704">
        <v>7568893</v>
      </c>
      <c r="G5704">
        <v>550000</v>
      </c>
      <c r="H5704">
        <v>8118893</v>
      </c>
    </row>
    <row r="5705" spans="1:8" hidden="1" x14ac:dyDescent="0.3">
      <c r="A5705" s="6" t="s">
        <v>370</v>
      </c>
      <c r="B5705" s="6" t="s">
        <v>6460</v>
      </c>
      <c r="C5705" s="6">
        <v>1</v>
      </c>
      <c r="D5705" t="str">
        <f t="shared" si="89"/>
        <v>New Giza 21</v>
      </c>
      <c r="E5705">
        <v>651117.59</v>
      </c>
      <c r="F5705">
        <v>613678.32949999999</v>
      </c>
      <c r="G5705">
        <v>0</v>
      </c>
      <c r="H5705">
        <v>613678.32949999999</v>
      </c>
    </row>
    <row r="5706" spans="1:8" hidden="1" x14ac:dyDescent="0.3">
      <c r="A5706" s="6" t="s">
        <v>567</v>
      </c>
      <c r="B5706" s="6" t="s">
        <v>6461</v>
      </c>
      <c r="C5706" s="6">
        <v>2</v>
      </c>
      <c r="D5706" t="str">
        <f t="shared" si="89"/>
        <v>Kayan 3 New Cairo Capital City2</v>
      </c>
      <c r="E5706">
        <v>54383758.5</v>
      </c>
      <c r="F5706">
        <v>39352862.649999999</v>
      </c>
      <c r="G5706">
        <v>10000000</v>
      </c>
      <c r="H5706">
        <v>49352862.649999999</v>
      </c>
    </row>
    <row r="5707" spans="1:8" hidden="1" x14ac:dyDescent="0.3">
      <c r="A5707" s="6" t="s">
        <v>532</v>
      </c>
      <c r="B5707" s="6" t="s">
        <v>6462</v>
      </c>
      <c r="D5707" t="str">
        <f t="shared" si="89"/>
        <v>Al Mostathmreen GIS Substation</v>
      </c>
      <c r="E5707">
        <v>278712.15999999997</v>
      </c>
      <c r="F5707">
        <v>202066.32</v>
      </c>
      <c r="G5707">
        <v>41806.82</v>
      </c>
      <c r="H5707">
        <v>243873.14</v>
      </c>
    </row>
    <row r="5708" spans="1:8" hidden="1" x14ac:dyDescent="0.3">
      <c r="A5708" s="6" t="s">
        <v>754</v>
      </c>
      <c r="B5708" s="6" t="s">
        <v>6463</v>
      </c>
      <c r="C5708" s="6">
        <v>5</v>
      </c>
      <c r="D5708" t="str">
        <f t="shared" si="89"/>
        <v>Ministries Buildings5</v>
      </c>
      <c r="E5708">
        <v>8139701.5</v>
      </c>
      <c r="F5708">
        <v>0</v>
      </c>
      <c r="G5708">
        <v>7264287.1600000001</v>
      </c>
      <c r="H5708">
        <v>7264287.1600000001</v>
      </c>
    </row>
    <row r="5709" spans="1:8" hidden="1" x14ac:dyDescent="0.3">
      <c r="A5709" s="6" t="s">
        <v>615</v>
      </c>
      <c r="B5709" s="6" t="s">
        <v>6464</v>
      </c>
      <c r="D5709" t="str">
        <f t="shared" si="89"/>
        <v>Apache Electrical Works</v>
      </c>
      <c r="E5709">
        <v>380181.56</v>
      </c>
      <c r="F5709">
        <v>380181.56</v>
      </c>
      <c r="G5709">
        <v>0</v>
      </c>
      <c r="H5709">
        <v>380181.56</v>
      </c>
    </row>
    <row r="5710" spans="1:8" hidden="1" x14ac:dyDescent="0.3">
      <c r="A5710" s="6" t="s">
        <v>2915</v>
      </c>
      <c r="B5710" s="6" t="s">
        <v>6465</v>
      </c>
      <c r="D5710" t="str">
        <f t="shared" si="89"/>
        <v>Lina Farm Substation</v>
      </c>
      <c r="E5710">
        <v>126891.55</v>
      </c>
      <c r="F5710">
        <v>126891.55</v>
      </c>
      <c r="G5710">
        <v>0</v>
      </c>
      <c r="H5710">
        <v>126891.55</v>
      </c>
    </row>
    <row r="5711" spans="1:8" hidden="1" x14ac:dyDescent="0.3">
      <c r="A5711" s="6" t="s">
        <v>488</v>
      </c>
      <c r="B5711" s="6" t="s">
        <v>6466</v>
      </c>
      <c r="D5711" t="str">
        <f t="shared" si="89"/>
        <v>Siemens 6x500/220 KV GIS-MOU</v>
      </c>
      <c r="E5711">
        <v>69984.649999999994</v>
      </c>
      <c r="F5711">
        <v>69984.649999999994</v>
      </c>
      <c r="G5711">
        <v>0</v>
      </c>
      <c r="H5711">
        <v>69984.649999999994</v>
      </c>
    </row>
    <row r="5712" spans="1:8" hidden="1" x14ac:dyDescent="0.3">
      <c r="A5712" s="6" t="s">
        <v>646</v>
      </c>
      <c r="B5712" s="6" t="s">
        <v>6467</v>
      </c>
      <c r="C5712" s="6">
        <v>15</v>
      </c>
      <c r="D5712" t="str">
        <f t="shared" si="89"/>
        <v>Akhmem Assiut15</v>
      </c>
      <c r="E5712">
        <v>40987975.560000002</v>
      </c>
      <c r="F5712">
        <v>24387845.460000001</v>
      </c>
      <c r="G5712">
        <v>6148196.3300000001</v>
      </c>
      <c r="H5712">
        <v>30536041.789999999</v>
      </c>
    </row>
    <row r="5713" spans="1:8" hidden="1" x14ac:dyDescent="0.3">
      <c r="A5713" s="6" t="s">
        <v>475</v>
      </c>
      <c r="B5713" s="6" t="s">
        <v>6468</v>
      </c>
      <c r="C5713" s="6">
        <v>1</v>
      </c>
      <c r="D5713" t="str">
        <f t="shared" si="89"/>
        <v>Suez Gulf Substation1</v>
      </c>
      <c r="E5713">
        <v>309523.80949999997</v>
      </c>
      <c r="F5713">
        <v>292500</v>
      </c>
      <c r="G5713">
        <v>32500</v>
      </c>
      <c r="H5713">
        <v>325000</v>
      </c>
    </row>
    <row r="5714" spans="1:8" hidden="1" x14ac:dyDescent="0.3">
      <c r="A5714" s="6" t="s">
        <v>9</v>
      </c>
      <c r="B5714" s="6" t="s">
        <v>6469</v>
      </c>
      <c r="C5714" s="6">
        <v>8</v>
      </c>
      <c r="D5714" t="str">
        <f t="shared" si="89"/>
        <v>Royal City8</v>
      </c>
      <c r="E5714">
        <v>7514576.6500000013</v>
      </c>
      <c r="F5714">
        <v>6396986.1725000003</v>
      </c>
      <c r="G5714">
        <v>1211103.24</v>
      </c>
      <c r="H5714">
        <v>7608089.4124999987</v>
      </c>
    </row>
    <row r="5715" spans="1:8" hidden="1" x14ac:dyDescent="0.3">
      <c r="A5715" s="6" t="s">
        <v>453</v>
      </c>
      <c r="B5715" s="6" t="s">
        <v>6470</v>
      </c>
      <c r="C5715" s="6">
        <v>132</v>
      </c>
      <c r="D5715" t="str">
        <f t="shared" si="89"/>
        <v>Kuwait132</v>
      </c>
      <c r="E5715">
        <v>108631.37</v>
      </c>
      <c r="F5715">
        <v>70610.39</v>
      </c>
      <c r="G5715">
        <v>0</v>
      </c>
      <c r="H5715">
        <v>70610.39</v>
      </c>
    </row>
    <row r="5716" spans="1:8" hidden="1" x14ac:dyDescent="0.3">
      <c r="A5716" s="6" t="s">
        <v>453</v>
      </c>
      <c r="B5716" s="6" t="s">
        <v>6471</v>
      </c>
      <c r="C5716" s="6">
        <v>132</v>
      </c>
      <c r="D5716" t="str">
        <f t="shared" si="89"/>
        <v>Kuwait132</v>
      </c>
      <c r="E5716">
        <v>108631.37</v>
      </c>
      <c r="F5716">
        <v>70610.39</v>
      </c>
      <c r="G5716">
        <v>0</v>
      </c>
      <c r="H5716">
        <v>70610.39</v>
      </c>
    </row>
    <row r="5717" spans="1:8" hidden="1" x14ac:dyDescent="0.3">
      <c r="A5717" s="6" t="s">
        <v>651</v>
      </c>
      <c r="B5717" s="6" t="s">
        <v>6472</v>
      </c>
      <c r="C5717" s="6">
        <v>8</v>
      </c>
      <c r="D5717" t="str">
        <f t="shared" si="89"/>
        <v>Akhmem - Qena8</v>
      </c>
      <c r="E5717">
        <v>2209137.5499999998</v>
      </c>
      <c r="F5717">
        <v>1876320.3800000001</v>
      </c>
      <c r="G5717">
        <v>0</v>
      </c>
      <c r="H5717">
        <v>1876320.38</v>
      </c>
    </row>
    <row r="5718" spans="1:8" hidden="1" x14ac:dyDescent="0.3">
      <c r="A5718" s="6" t="s">
        <v>651</v>
      </c>
      <c r="B5718" s="6" t="s">
        <v>6473</v>
      </c>
      <c r="C5718" s="6">
        <v>40</v>
      </c>
      <c r="D5718" t="str">
        <f t="shared" si="89"/>
        <v>Akhmem - Qena40</v>
      </c>
      <c r="E5718">
        <v>3352844.51</v>
      </c>
      <c r="F5718">
        <v>2330226.9299999997</v>
      </c>
      <c r="G5718">
        <v>502926.68</v>
      </c>
      <c r="H5718">
        <v>2833153.61</v>
      </c>
    </row>
    <row r="5719" spans="1:8" hidden="1" x14ac:dyDescent="0.3">
      <c r="A5719" s="6" t="s">
        <v>786</v>
      </c>
      <c r="B5719" s="6" t="s">
        <v>6474</v>
      </c>
      <c r="C5719" s="6">
        <v>16</v>
      </c>
      <c r="D5719" t="str">
        <f t="shared" si="89"/>
        <v>P-28-16 Balat Owinat Lot 316</v>
      </c>
      <c r="E5719">
        <v>1076785.8400000001</v>
      </c>
      <c r="F5719">
        <v>705823.98</v>
      </c>
      <c r="G5719">
        <v>0</v>
      </c>
      <c r="H5719">
        <v>705823.98</v>
      </c>
    </row>
    <row r="5720" spans="1:8" hidden="1" x14ac:dyDescent="0.3">
      <c r="A5720" s="6" t="s">
        <v>646</v>
      </c>
      <c r="B5720" s="6" t="s">
        <v>6475</v>
      </c>
      <c r="C5720" s="6">
        <v>6</v>
      </c>
      <c r="D5720" t="str">
        <f t="shared" si="89"/>
        <v>Akhmem Assiut6</v>
      </c>
      <c r="E5720">
        <v>540926.30000000005</v>
      </c>
      <c r="F5720">
        <v>459353.32</v>
      </c>
      <c r="G5720">
        <v>0</v>
      </c>
      <c r="H5720">
        <v>459353.32</v>
      </c>
    </row>
    <row r="5721" spans="1:8" hidden="1" x14ac:dyDescent="0.3">
      <c r="A5721" s="6" t="s">
        <v>802</v>
      </c>
      <c r="B5721" s="6" t="s">
        <v>6476</v>
      </c>
      <c r="C5721" s="6">
        <v>3</v>
      </c>
      <c r="D5721" t="str">
        <f t="shared" si="89"/>
        <v>R5 Mix-Use Complex Project3</v>
      </c>
      <c r="E5721">
        <v>9108844</v>
      </c>
      <c r="F5721">
        <v>9530950.5700000003</v>
      </c>
      <c r="G5721">
        <v>1168656.18</v>
      </c>
      <c r="H5721">
        <v>10699606.75</v>
      </c>
    </row>
    <row r="5722" spans="1:8" hidden="1" x14ac:dyDescent="0.3">
      <c r="A5722" s="6" t="s">
        <v>646</v>
      </c>
      <c r="B5722" s="6" t="s">
        <v>6477</v>
      </c>
      <c r="C5722" s="6">
        <v>30</v>
      </c>
      <c r="D5722" t="str">
        <f t="shared" si="89"/>
        <v>Akhmem Assiut30</v>
      </c>
      <c r="E5722">
        <v>1580001.39</v>
      </c>
      <c r="F5722">
        <v>1256101.1099999999</v>
      </c>
      <c r="G5722">
        <v>237000.21</v>
      </c>
      <c r="H5722">
        <v>1493101.32</v>
      </c>
    </row>
    <row r="5723" spans="1:8" hidden="1" x14ac:dyDescent="0.3">
      <c r="A5723" s="6" t="s">
        <v>651</v>
      </c>
      <c r="B5723" s="6" t="s">
        <v>6478</v>
      </c>
      <c r="C5723" s="6">
        <v>41</v>
      </c>
      <c r="D5723" t="str">
        <f t="shared" si="89"/>
        <v>Akhmem - Qena41</v>
      </c>
      <c r="E5723">
        <v>2794311.34</v>
      </c>
      <c r="F5723">
        <v>1382655.2100000002</v>
      </c>
      <c r="G5723">
        <v>419146.7</v>
      </c>
      <c r="H5723">
        <v>1801801.91</v>
      </c>
    </row>
    <row r="5724" spans="1:8" hidden="1" x14ac:dyDescent="0.3">
      <c r="A5724" s="6" t="s">
        <v>651</v>
      </c>
      <c r="B5724" s="6" t="s">
        <v>6479</v>
      </c>
      <c r="C5724" s="6">
        <v>29</v>
      </c>
      <c r="D5724" t="str">
        <f t="shared" si="89"/>
        <v>Akhmem - Qena29</v>
      </c>
      <c r="E5724">
        <v>790778.03</v>
      </c>
      <c r="F5724">
        <v>628668.54</v>
      </c>
      <c r="G5724">
        <v>118616.7</v>
      </c>
      <c r="H5724">
        <v>747285.24</v>
      </c>
    </row>
    <row r="5725" spans="1:8" hidden="1" x14ac:dyDescent="0.3">
      <c r="A5725" s="6" t="s">
        <v>722</v>
      </c>
      <c r="B5725" s="6" t="s">
        <v>6480</v>
      </c>
      <c r="C5725" s="6">
        <v>3</v>
      </c>
      <c r="D5725" t="str">
        <f t="shared" si="89"/>
        <v>Marsa Matrouh 500KV3</v>
      </c>
      <c r="E5725">
        <v>10523603.439999999</v>
      </c>
      <c r="F5725">
        <v>10523603.439999999</v>
      </c>
      <c r="G5725">
        <v>0</v>
      </c>
      <c r="H5725">
        <v>10523603.439999999</v>
      </c>
    </row>
    <row r="5726" spans="1:8" hidden="1" x14ac:dyDescent="0.3">
      <c r="A5726" s="6" t="s">
        <v>2915</v>
      </c>
      <c r="B5726" s="6" t="s">
        <v>6481</v>
      </c>
      <c r="D5726" t="str">
        <f t="shared" si="89"/>
        <v>Lina Farm Substation</v>
      </c>
      <c r="E5726">
        <v>2894707.22</v>
      </c>
      <c r="F5726">
        <v>2894707.22</v>
      </c>
      <c r="G5726">
        <v>0</v>
      </c>
      <c r="H5726">
        <v>2894707.22</v>
      </c>
    </row>
    <row r="5727" spans="1:8" hidden="1" x14ac:dyDescent="0.3">
      <c r="A5727" s="6" t="s">
        <v>820</v>
      </c>
      <c r="B5727" s="6" t="s">
        <v>6482</v>
      </c>
      <c r="C5727" s="6">
        <v>1</v>
      </c>
      <c r="D5727" t="str">
        <f t="shared" si="89"/>
        <v>Canal Regional Control Center1</v>
      </c>
      <c r="E5727">
        <v>6034785.2999999998</v>
      </c>
      <c r="F5727">
        <v>4018565.62</v>
      </c>
      <c r="G5727">
        <v>1267304.9099999999</v>
      </c>
      <c r="H5727">
        <v>5285870.53</v>
      </c>
    </row>
    <row r="5728" spans="1:8" hidden="1" x14ac:dyDescent="0.3">
      <c r="A5728" s="6" t="s">
        <v>519</v>
      </c>
      <c r="B5728" s="6" t="s">
        <v>6483</v>
      </c>
      <c r="C5728" s="6">
        <v>7</v>
      </c>
      <c r="D5728" t="str">
        <f t="shared" si="89"/>
        <v>Tamey El-amdeed Substation7</v>
      </c>
      <c r="E5728">
        <v>2823851.52</v>
      </c>
      <c r="F5728">
        <v>2103769.38</v>
      </c>
      <c r="G5728">
        <v>423577.73</v>
      </c>
      <c r="H5728">
        <v>2527347.11</v>
      </c>
    </row>
    <row r="5729" spans="1:8" hidden="1" x14ac:dyDescent="0.3">
      <c r="A5729" s="6" t="s">
        <v>532</v>
      </c>
      <c r="B5729" s="6" t="s">
        <v>6484</v>
      </c>
      <c r="C5729" s="6">
        <v>21</v>
      </c>
      <c r="D5729" t="str">
        <f t="shared" si="89"/>
        <v>Al Mostathmreen GIS Substation21</v>
      </c>
      <c r="E5729">
        <v>270269.59999999998</v>
      </c>
      <c r="F5729">
        <v>201350.85</v>
      </c>
      <c r="G5729">
        <v>40540.44</v>
      </c>
      <c r="H5729">
        <v>241891.29</v>
      </c>
    </row>
    <row r="5730" spans="1:8" hidden="1" x14ac:dyDescent="0.3">
      <c r="A5730" s="6" t="s">
        <v>9</v>
      </c>
      <c r="B5730" s="6" t="s">
        <v>6485</v>
      </c>
      <c r="C5730" s="6">
        <v>9</v>
      </c>
      <c r="D5730" t="str">
        <f t="shared" si="89"/>
        <v>Royal City9</v>
      </c>
      <c r="E5730">
        <v>6296215.04</v>
      </c>
      <c r="F5730">
        <v>5296379.0219999999</v>
      </c>
      <c r="G5730">
        <v>1429157.65</v>
      </c>
      <c r="H5730">
        <v>6725536.6720000003</v>
      </c>
    </row>
    <row r="5731" spans="1:8" hidden="1" x14ac:dyDescent="0.3">
      <c r="A5731" s="6" t="s">
        <v>2779</v>
      </c>
      <c r="B5731" s="6" t="s">
        <v>6486</v>
      </c>
      <c r="C5731" s="6">
        <v>3</v>
      </c>
      <c r="D5731" t="str">
        <f t="shared" si="89"/>
        <v>Ismalia Bridge3</v>
      </c>
      <c r="E5731">
        <v>16962557.789999999</v>
      </c>
      <c r="F5731">
        <v>6056328.1500000004</v>
      </c>
      <c r="G5731">
        <v>5204469.3600000003</v>
      </c>
      <c r="H5731">
        <v>17008301.510000002</v>
      </c>
    </row>
    <row r="5732" spans="1:8" hidden="1" x14ac:dyDescent="0.3">
      <c r="A5732" s="6" t="s">
        <v>500</v>
      </c>
      <c r="B5732" s="6" t="s">
        <v>6487</v>
      </c>
      <c r="D5732" t="str">
        <f t="shared" si="89"/>
        <v>South Helwan PP (CP-117)</v>
      </c>
      <c r="E5732">
        <v>233646.38</v>
      </c>
      <c r="F5732">
        <v>244575.78999999998</v>
      </c>
      <c r="G5732">
        <v>0</v>
      </c>
      <c r="H5732">
        <v>244575.79</v>
      </c>
    </row>
    <row r="5733" spans="1:8" hidden="1" x14ac:dyDescent="0.3">
      <c r="A5733" s="6" t="s">
        <v>646</v>
      </c>
      <c r="B5733" s="6" t="s">
        <v>6488</v>
      </c>
      <c r="D5733" t="str">
        <f t="shared" si="89"/>
        <v>Akhmem Assiut</v>
      </c>
      <c r="E5733">
        <v>18342857.27</v>
      </c>
      <c r="F5733">
        <v>18342328.370000001</v>
      </c>
      <c r="G5733">
        <v>0</v>
      </c>
      <c r="H5733">
        <v>18342328.370000001</v>
      </c>
    </row>
    <row r="5734" spans="1:8" hidden="1" x14ac:dyDescent="0.3">
      <c r="A5734" s="6" t="s">
        <v>431</v>
      </c>
      <c r="B5734" s="6" t="s">
        <v>6489</v>
      </c>
      <c r="C5734" s="6">
        <v>36</v>
      </c>
      <c r="D5734" t="str">
        <f t="shared" si="89"/>
        <v>EMAAR-PKG#53-UPTOWN36</v>
      </c>
      <c r="E5734">
        <v>1983817.89</v>
      </c>
      <c r="F5734">
        <v>3652834.8365000002</v>
      </c>
      <c r="G5734">
        <v>0</v>
      </c>
      <c r="H5734">
        <v>3652834.8365000002</v>
      </c>
    </row>
    <row r="5735" spans="1:8" hidden="1" x14ac:dyDescent="0.3">
      <c r="A5735" s="6" t="s">
        <v>722</v>
      </c>
      <c r="B5735" s="6" t="s">
        <v>6490</v>
      </c>
      <c r="C5735" s="6">
        <v>13</v>
      </c>
      <c r="D5735" t="str">
        <f t="shared" si="89"/>
        <v>Marsa Matrouh 500KV13</v>
      </c>
      <c r="E5735">
        <v>9224.32</v>
      </c>
      <c r="F5735">
        <v>6559.22</v>
      </c>
      <c r="G5735">
        <v>968.55</v>
      </c>
      <c r="H5735">
        <v>7527.77</v>
      </c>
    </row>
    <row r="5736" spans="1:8" hidden="1" x14ac:dyDescent="0.3">
      <c r="A5736" s="6" t="s">
        <v>847</v>
      </c>
      <c r="B5736" s="6" t="s">
        <v>6491</v>
      </c>
      <c r="D5736" t="str">
        <f t="shared" si="89"/>
        <v>AWEER POWER STATION 'H' Phase</v>
      </c>
      <c r="E5736">
        <v>266187.21999999997</v>
      </c>
      <c r="F5736">
        <v>233653.22</v>
      </c>
      <c r="G5736">
        <v>29576.36</v>
      </c>
      <c r="H5736">
        <v>263229.58</v>
      </c>
    </row>
    <row r="5737" spans="1:8" hidden="1" x14ac:dyDescent="0.3">
      <c r="A5737" s="6" t="s">
        <v>847</v>
      </c>
      <c r="B5737" s="6" t="s">
        <v>6492</v>
      </c>
      <c r="D5737" t="str">
        <f t="shared" si="89"/>
        <v>AWEER POWER STATION 'H' Phase</v>
      </c>
      <c r="E5737">
        <v>871641.16</v>
      </c>
      <c r="F5737">
        <v>256649.8977</v>
      </c>
      <c r="G5737">
        <v>96849.02</v>
      </c>
      <c r="H5737">
        <v>353498.91769999999</v>
      </c>
    </row>
    <row r="5738" spans="1:8" hidden="1" x14ac:dyDescent="0.3">
      <c r="A5738" s="6" t="s">
        <v>847</v>
      </c>
      <c r="B5738" s="6" t="s">
        <v>6493</v>
      </c>
      <c r="D5738" t="str">
        <f t="shared" si="89"/>
        <v>AWEER POWER STATION 'H' Phase</v>
      </c>
      <c r="E5738">
        <v>425899.55</v>
      </c>
      <c r="F5738">
        <v>373845.15749999997</v>
      </c>
      <c r="G5738">
        <v>47322.17</v>
      </c>
      <c r="H5738">
        <v>421167.32750000001</v>
      </c>
    </row>
    <row r="5739" spans="1:8" hidden="1" x14ac:dyDescent="0.3">
      <c r="A5739" s="6" t="s">
        <v>847</v>
      </c>
      <c r="B5739" s="6" t="s">
        <v>6494</v>
      </c>
      <c r="C5739" s="6">
        <v>9</v>
      </c>
      <c r="D5739" t="str">
        <f t="shared" si="89"/>
        <v>AWEER POWER STATION 'H' Phase9</v>
      </c>
      <c r="E5739">
        <v>1022976.47</v>
      </c>
      <c r="F5739">
        <v>1011610.0700000001</v>
      </c>
      <c r="G5739">
        <v>0</v>
      </c>
      <c r="H5739">
        <v>1011610.07</v>
      </c>
    </row>
    <row r="5740" spans="1:8" hidden="1" x14ac:dyDescent="0.3">
      <c r="A5740" s="6" t="s">
        <v>847</v>
      </c>
      <c r="B5740" s="6" t="s">
        <v>6495</v>
      </c>
      <c r="C5740" s="6">
        <v>39</v>
      </c>
      <c r="D5740" t="str">
        <f t="shared" si="89"/>
        <v>AWEER POWER STATION 'H' Phase39</v>
      </c>
      <c r="E5740">
        <v>2089097.1000000003</v>
      </c>
      <c r="F5740">
        <v>2068848.77</v>
      </c>
      <c r="G5740">
        <v>0</v>
      </c>
      <c r="H5740">
        <v>2068848.7700000003</v>
      </c>
    </row>
    <row r="5741" spans="1:8" hidden="1" x14ac:dyDescent="0.3">
      <c r="A5741" s="6" t="s">
        <v>847</v>
      </c>
      <c r="B5741" s="6" t="s">
        <v>6496</v>
      </c>
      <c r="D5741" t="str">
        <f t="shared" si="89"/>
        <v>AWEER POWER STATION 'H' Phase</v>
      </c>
      <c r="E5741">
        <v>558993.16</v>
      </c>
      <c r="F5741">
        <v>490671.77</v>
      </c>
      <c r="G5741">
        <v>62110.35</v>
      </c>
      <c r="H5741">
        <v>552782.12</v>
      </c>
    </row>
    <row r="5742" spans="1:8" hidden="1" x14ac:dyDescent="0.3">
      <c r="A5742" s="6" t="s">
        <v>847</v>
      </c>
      <c r="B5742" s="6" t="s">
        <v>6497</v>
      </c>
      <c r="D5742" t="str">
        <f t="shared" si="89"/>
        <v>AWEER POWER STATION 'H' Phase</v>
      </c>
      <c r="E5742">
        <v>1278118.3799999999</v>
      </c>
      <c r="F5742">
        <v>376334.47899999999</v>
      </c>
      <c r="G5742">
        <v>887582.55999999994</v>
      </c>
      <c r="H5742">
        <v>1263917.0390000001</v>
      </c>
    </row>
    <row r="5743" spans="1:8" hidden="1" x14ac:dyDescent="0.3">
      <c r="A5743" s="6" t="s">
        <v>722</v>
      </c>
      <c r="B5743" s="6" t="s">
        <v>6498</v>
      </c>
      <c r="C5743" s="6">
        <v>9</v>
      </c>
      <c r="D5743" t="str">
        <f t="shared" si="89"/>
        <v>Marsa Matrouh 500KV9</v>
      </c>
      <c r="E5743">
        <v>87830687.530000001</v>
      </c>
      <c r="F5743">
        <v>62019089.460000008</v>
      </c>
      <c r="G5743">
        <v>9222222.1899999995</v>
      </c>
      <c r="H5743">
        <v>71241311.650000006</v>
      </c>
    </row>
    <row r="5744" spans="1:8" hidden="1" x14ac:dyDescent="0.3">
      <c r="A5744" s="6" t="s">
        <v>581</v>
      </c>
      <c r="B5744" s="6" t="s">
        <v>6499</v>
      </c>
      <c r="C5744" s="6">
        <v>10</v>
      </c>
      <c r="D5744" t="str">
        <f t="shared" si="89"/>
        <v>New Heliopolis10</v>
      </c>
      <c r="E5744">
        <v>10052362</v>
      </c>
      <c r="F5744">
        <v>7984172.7000000002</v>
      </c>
      <c r="G5744">
        <v>987141.95</v>
      </c>
      <c r="H5744">
        <v>8971314.6500000004</v>
      </c>
    </row>
    <row r="5745" spans="1:8" hidden="1" x14ac:dyDescent="0.3">
      <c r="A5745" s="6" t="s">
        <v>519</v>
      </c>
      <c r="B5745" s="6" t="s">
        <v>6500</v>
      </c>
      <c r="C5745" s="6">
        <v>2</v>
      </c>
      <c r="D5745" t="str">
        <f t="shared" si="89"/>
        <v>Tamey El-amdeed Substation2</v>
      </c>
      <c r="E5745">
        <v>980000</v>
      </c>
      <c r="F5745">
        <v>725200</v>
      </c>
      <c r="G5745">
        <v>147000</v>
      </c>
      <c r="H5745">
        <v>872200</v>
      </c>
    </row>
    <row r="5746" spans="1:8" hidden="1" x14ac:dyDescent="0.3">
      <c r="A5746" s="6" t="s">
        <v>391</v>
      </c>
      <c r="B5746" s="6" t="s">
        <v>6501</v>
      </c>
      <c r="C5746" s="6">
        <v>3</v>
      </c>
      <c r="D5746" t="str">
        <f t="shared" si="89"/>
        <v>EMAAR-PKG# 144, Marassi3</v>
      </c>
      <c r="E5746">
        <v>6872046.6299999999</v>
      </c>
      <c r="F5746">
        <v>6189125.0415000003</v>
      </c>
      <c r="G5746">
        <v>3180859.94</v>
      </c>
      <c r="H5746">
        <v>9369984.9814999998</v>
      </c>
    </row>
    <row r="5747" spans="1:8" hidden="1" x14ac:dyDescent="0.3">
      <c r="A5747" s="6" t="s">
        <v>389</v>
      </c>
      <c r="B5747" s="6" t="s">
        <v>6502</v>
      </c>
      <c r="C5747" s="6">
        <v>7</v>
      </c>
      <c r="D5747" t="str">
        <f t="shared" si="89"/>
        <v>EMAAR-PKG# 101-UPTOWN7</v>
      </c>
      <c r="E5747">
        <v>3491880.84</v>
      </c>
      <c r="F5747">
        <v>1988552.05</v>
      </c>
      <c r="G5747">
        <v>1042992.41</v>
      </c>
      <c r="H5747">
        <v>3031544.46</v>
      </c>
    </row>
    <row r="5748" spans="1:8" hidden="1" x14ac:dyDescent="0.3">
      <c r="A5748" s="6" t="s">
        <v>389</v>
      </c>
      <c r="B5748" s="6" t="s">
        <v>6503</v>
      </c>
      <c r="C5748" s="6">
        <v>1</v>
      </c>
      <c r="D5748" t="str">
        <f t="shared" si="89"/>
        <v>EMAAR-PKG# 101-UPTOWN1</v>
      </c>
      <c r="E5748">
        <v>1738465.67</v>
      </c>
      <c r="F5748">
        <v>1029594.8135</v>
      </c>
      <c r="G5748">
        <v>547616.68999999994</v>
      </c>
      <c r="H5748">
        <v>1577211.5035000001</v>
      </c>
    </row>
    <row r="5749" spans="1:8" hidden="1" x14ac:dyDescent="0.3">
      <c r="A5749" s="6" t="s">
        <v>1000</v>
      </c>
      <c r="B5749" s="6" t="s">
        <v>6504</v>
      </c>
      <c r="D5749" t="str">
        <f t="shared" si="89"/>
        <v>4 SS - Technical Service</v>
      </c>
      <c r="E5749">
        <v>98778.12</v>
      </c>
      <c r="F5749">
        <v>98778.12</v>
      </c>
      <c r="G5749">
        <v>0</v>
      </c>
      <c r="H5749">
        <v>98778.12</v>
      </c>
    </row>
    <row r="5750" spans="1:8" hidden="1" x14ac:dyDescent="0.3">
      <c r="A5750" s="6" t="s">
        <v>431</v>
      </c>
      <c r="B5750" s="6" t="s">
        <v>6505</v>
      </c>
      <c r="D5750" t="str">
        <f t="shared" si="89"/>
        <v>EMAAR-PKG#53-UPTOWN</v>
      </c>
      <c r="E5750">
        <v>1237230.98</v>
      </c>
      <c r="F5750">
        <v>1753673.2490000001</v>
      </c>
      <c r="G5750">
        <v>0</v>
      </c>
      <c r="H5750">
        <v>1753673.2490000001</v>
      </c>
    </row>
    <row r="5751" spans="1:8" hidden="1" x14ac:dyDescent="0.3">
      <c r="A5751" s="6" t="s">
        <v>323</v>
      </c>
      <c r="B5751" s="6" t="s">
        <v>6506</v>
      </c>
      <c r="D5751" t="str">
        <f t="shared" si="89"/>
        <v>Elsewedy Univ - Enabling Works</v>
      </c>
      <c r="E5751">
        <v>1734033.5</v>
      </c>
      <c r="F5751">
        <v>1204112.855</v>
      </c>
      <c r="G5751">
        <v>546220.55000000005</v>
      </c>
      <c r="H5751">
        <v>1750333.405</v>
      </c>
    </row>
    <row r="5752" spans="1:8" hidden="1" x14ac:dyDescent="0.3">
      <c r="A5752" s="6" t="s">
        <v>311</v>
      </c>
      <c r="B5752" s="6" t="s">
        <v>6507</v>
      </c>
      <c r="C5752" s="6">
        <v>10</v>
      </c>
      <c r="D5752" t="str">
        <f t="shared" si="89"/>
        <v>DPW Onshore Port &amp; Terminal10</v>
      </c>
      <c r="E5752">
        <v>90533235.469999999</v>
      </c>
      <c r="F5752">
        <v>66994289.299999997</v>
      </c>
      <c r="G5752">
        <v>13579985.32</v>
      </c>
      <c r="H5752">
        <v>80574274.620000005</v>
      </c>
    </row>
    <row r="5753" spans="1:8" hidden="1" x14ac:dyDescent="0.3">
      <c r="A5753" s="6" t="s">
        <v>311</v>
      </c>
      <c r="B5753" s="6" t="s">
        <v>6508</v>
      </c>
      <c r="C5753" s="6">
        <v>8</v>
      </c>
      <c r="D5753" t="str">
        <f t="shared" si="89"/>
        <v>DPW Onshore Port &amp; Terminal8</v>
      </c>
      <c r="E5753">
        <v>39363674.810000002</v>
      </c>
      <c r="F5753">
        <v>29128813.98</v>
      </c>
      <c r="G5753">
        <v>5904551.2199999997</v>
      </c>
      <c r="H5753">
        <v>35033365.200000003</v>
      </c>
    </row>
    <row r="5754" spans="1:8" hidden="1" x14ac:dyDescent="0.3">
      <c r="A5754" s="6" t="s">
        <v>311</v>
      </c>
      <c r="B5754" s="6" t="s">
        <v>6509</v>
      </c>
      <c r="C5754" s="6">
        <v>30</v>
      </c>
      <c r="D5754" t="str">
        <f t="shared" si="89"/>
        <v>DPW Onshore Port &amp; Terminal30</v>
      </c>
      <c r="E5754">
        <v>14579181.6</v>
      </c>
      <c r="F5754">
        <v>10739490.380000001</v>
      </c>
      <c r="G5754">
        <v>2186877.2400000002</v>
      </c>
      <c r="H5754">
        <v>12926367.619999999</v>
      </c>
    </row>
    <row r="5755" spans="1:8" hidden="1" x14ac:dyDescent="0.3">
      <c r="A5755" s="6" t="s">
        <v>311</v>
      </c>
      <c r="B5755" s="6" t="s">
        <v>6510</v>
      </c>
      <c r="C5755" s="6">
        <v>27</v>
      </c>
      <c r="D5755" t="str">
        <f t="shared" si="89"/>
        <v>DPW Onshore Port &amp; Terminal27</v>
      </c>
      <c r="E5755">
        <v>21307969.760000002</v>
      </c>
      <c r="F5755">
        <v>15718793.619999999</v>
      </c>
      <c r="G5755">
        <v>3196195.46</v>
      </c>
      <c r="H5755">
        <v>18914989.079999998</v>
      </c>
    </row>
    <row r="5756" spans="1:8" hidden="1" x14ac:dyDescent="0.3">
      <c r="A5756" s="6" t="s">
        <v>4069</v>
      </c>
      <c r="B5756" s="6" t="s">
        <v>6511</v>
      </c>
      <c r="D5756" t="str">
        <f t="shared" si="89"/>
        <v>Closed</v>
      </c>
      <c r="E5756">
        <v>407864</v>
      </c>
      <c r="F5756">
        <v>234380.80000000002</v>
      </c>
      <c r="G5756">
        <v>0</v>
      </c>
      <c r="H5756">
        <v>234380.79999999996</v>
      </c>
    </row>
    <row r="5757" spans="1:8" hidden="1" x14ac:dyDescent="0.3">
      <c r="A5757" s="6" t="s">
        <v>897</v>
      </c>
      <c r="B5757" s="6" t="s">
        <v>6512</v>
      </c>
      <c r="D5757" t="str">
        <f t="shared" si="89"/>
        <v>Zafranaa - Ras Ghareb</v>
      </c>
      <c r="E5757">
        <v>9785281.6999999993</v>
      </c>
      <c r="F5757">
        <v>9785281.6999999993</v>
      </c>
      <c r="G5757">
        <v>0</v>
      </c>
      <c r="H5757">
        <v>9785281.6999999993</v>
      </c>
    </row>
    <row r="5758" spans="1:8" hidden="1" x14ac:dyDescent="0.3">
      <c r="A5758" s="6" t="s">
        <v>646</v>
      </c>
      <c r="B5758" s="6" t="s">
        <v>6513</v>
      </c>
      <c r="C5758" s="6">
        <v>34</v>
      </c>
      <c r="D5758" t="str">
        <f t="shared" si="89"/>
        <v>Akhmem Assiut34</v>
      </c>
      <c r="E5758">
        <v>1017697.8</v>
      </c>
      <c r="F5758">
        <v>1017697.8</v>
      </c>
      <c r="G5758">
        <v>0</v>
      </c>
      <c r="H5758">
        <v>1017697.8</v>
      </c>
    </row>
    <row r="5759" spans="1:8" hidden="1" x14ac:dyDescent="0.3">
      <c r="A5759" s="6" t="s">
        <v>646</v>
      </c>
      <c r="B5759" s="6" t="s">
        <v>6514</v>
      </c>
      <c r="C5759" s="6">
        <v>20</v>
      </c>
      <c r="D5759" t="str">
        <f t="shared" si="89"/>
        <v>Akhmem Assiut20</v>
      </c>
      <c r="E5759">
        <v>802370.5</v>
      </c>
      <c r="F5759">
        <v>802370.5</v>
      </c>
      <c r="G5759">
        <v>0</v>
      </c>
      <c r="H5759">
        <v>802370.5</v>
      </c>
    </row>
    <row r="5760" spans="1:8" hidden="1" x14ac:dyDescent="0.3">
      <c r="A5760" s="6" t="s">
        <v>754</v>
      </c>
      <c r="B5760" s="6" t="s">
        <v>6515</v>
      </c>
      <c r="C5760" s="6">
        <v>1</v>
      </c>
      <c r="D5760" t="str">
        <f t="shared" si="89"/>
        <v>Ministries Buildings1</v>
      </c>
      <c r="E5760">
        <v>111319928.44000001</v>
      </c>
      <c r="F5760">
        <v>42783984</v>
      </c>
      <c r="G5760">
        <v>54507678.25</v>
      </c>
      <c r="H5760">
        <v>97291662.25</v>
      </c>
    </row>
    <row r="5761" spans="1:8" hidden="1" x14ac:dyDescent="0.3">
      <c r="A5761" s="6" t="s">
        <v>926</v>
      </c>
      <c r="B5761" s="6" t="s">
        <v>6516</v>
      </c>
      <c r="C5761" s="6">
        <v>10</v>
      </c>
      <c r="D5761" t="str">
        <f t="shared" si="89"/>
        <v>HAC CCC JV10</v>
      </c>
      <c r="E5761">
        <v>1144744.5</v>
      </c>
      <c r="F5761">
        <v>1043263.01</v>
      </c>
      <c r="G5761">
        <v>0</v>
      </c>
      <c r="H5761">
        <v>1043263.01</v>
      </c>
    </row>
    <row r="5762" spans="1:8" hidden="1" x14ac:dyDescent="0.3">
      <c r="A5762" s="6" t="s">
        <v>361</v>
      </c>
      <c r="B5762" s="6" t="s">
        <v>6517</v>
      </c>
      <c r="C5762" s="6">
        <v>3</v>
      </c>
      <c r="D5762" t="str">
        <f t="shared" si="89"/>
        <v>EMAAR- Pkg 140-ITP-Mivida3</v>
      </c>
      <c r="E5762">
        <v>6247225.2300000004</v>
      </c>
      <c r="F5762">
        <v>4070832.4</v>
      </c>
      <c r="G5762">
        <v>1894295.14</v>
      </c>
      <c r="H5762">
        <v>5965127.54</v>
      </c>
    </row>
    <row r="5763" spans="1:8" hidden="1" x14ac:dyDescent="0.3">
      <c r="A5763" s="6" t="s">
        <v>361</v>
      </c>
      <c r="B5763" s="6" t="s">
        <v>6518</v>
      </c>
      <c r="C5763" s="6">
        <v>1</v>
      </c>
      <c r="D5763" t="str">
        <f t="shared" ref="D5763:D5826" si="90">A5763&amp;C5763</f>
        <v>EMAAR- Pkg 140-ITP-Mivida1</v>
      </c>
      <c r="E5763">
        <v>4797449.5199999996</v>
      </c>
      <c r="F5763">
        <v>2533668.0159999998</v>
      </c>
      <c r="G5763">
        <v>1906611.38</v>
      </c>
      <c r="H5763">
        <v>4440279.3959999997</v>
      </c>
    </row>
    <row r="5764" spans="1:8" hidden="1" x14ac:dyDescent="0.3">
      <c r="A5764" s="6" t="s">
        <v>705</v>
      </c>
      <c r="B5764" s="6" t="s">
        <v>6519</v>
      </c>
      <c r="D5764" t="str">
        <f t="shared" si="90"/>
        <v>Assuit PP  (CP-118)</v>
      </c>
      <c r="E5764">
        <v>173380.07</v>
      </c>
      <c r="F5764">
        <v>154741.71</v>
      </c>
      <c r="G5764">
        <v>27307.360000000001</v>
      </c>
      <c r="H5764">
        <v>182049.07</v>
      </c>
    </row>
    <row r="5765" spans="1:8" hidden="1" x14ac:dyDescent="0.3">
      <c r="A5765" s="6" t="s">
        <v>506</v>
      </c>
      <c r="B5765" s="6" t="s">
        <v>6520</v>
      </c>
      <c r="C5765" s="6">
        <v>8</v>
      </c>
      <c r="D5765" t="str">
        <f t="shared" si="90"/>
        <v>New Capital8</v>
      </c>
      <c r="E5765">
        <v>150157.14000000001</v>
      </c>
      <c r="F5765">
        <v>139770.72</v>
      </c>
      <c r="G5765">
        <v>0</v>
      </c>
      <c r="H5765">
        <v>139770.72</v>
      </c>
    </row>
    <row r="5766" spans="1:8" hidden="1" x14ac:dyDescent="0.3">
      <c r="A5766" s="6" t="s">
        <v>754</v>
      </c>
      <c r="B5766" s="6" t="s">
        <v>6521</v>
      </c>
      <c r="C5766" s="6">
        <v>6</v>
      </c>
      <c r="D5766" t="str">
        <f t="shared" si="90"/>
        <v>Ministries Buildings6</v>
      </c>
      <c r="E5766">
        <v>6523952.6500000004</v>
      </c>
      <c r="F5766">
        <v>4122020</v>
      </c>
      <c r="G5766">
        <v>1374009.35</v>
      </c>
      <c r="H5766">
        <v>5496029.3499999996</v>
      </c>
    </row>
    <row r="5767" spans="1:8" hidden="1" x14ac:dyDescent="0.3">
      <c r="A5767" s="6" t="s">
        <v>6522</v>
      </c>
      <c r="B5767" s="6" t="s">
        <v>6523</v>
      </c>
      <c r="D5767" t="str">
        <f t="shared" si="90"/>
        <v>Suez Road Tunnel RES</v>
      </c>
      <c r="E5767">
        <v>1959389.44</v>
      </c>
      <c r="F5767">
        <v>1311260</v>
      </c>
      <c r="G5767">
        <v>437087.5</v>
      </c>
      <c r="H5767">
        <v>1748347.5</v>
      </c>
    </row>
    <row r="5768" spans="1:8" hidden="1" x14ac:dyDescent="0.3">
      <c r="A5768" s="6" t="s">
        <v>391</v>
      </c>
      <c r="B5768" s="6" t="s">
        <v>6524</v>
      </c>
      <c r="C5768" s="6">
        <v>6</v>
      </c>
      <c r="D5768" t="str">
        <f t="shared" si="90"/>
        <v>EMAAR-PKG# 144, Marassi6</v>
      </c>
      <c r="E5768">
        <v>24446048.93</v>
      </c>
      <c r="F5768">
        <v>14929446.3565</v>
      </c>
      <c r="G5768">
        <v>7662957.1900000004</v>
      </c>
      <c r="H5768">
        <v>22592403.546500001</v>
      </c>
    </row>
    <row r="5769" spans="1:8" hidden="1" x14ac:dyDescent="0.3">
      <c r="A5769" s="6" t="s">
        <v>950</v>
      </c>
      <c r="B5769" s="6" t="s">
        <v>6525</v>
      </c>
      <c r="C5769" s="6">
        <v>6</v>
      </c>
      <c r="D5769" t="str">
        <f t="shared" si="90"/>
        <v>Mauritania Lot 16</v>
      </c>
      <c r="E5769">
        <v>485571.01</v>
      </c>
      <c r="F5769">
        <v>461277.45</v>
      </c>
      <c r="G5769">
        <v>0</v>
      </c>
      <c r="H5769">
        <v>461277.45</v>
      </c>
    </row>
    <row r="5770" spans="1:8" hidden="1" x14ac:dyDescent="0.3">
      <c r="A5770" s="6" t="s">
        <v>828</v>
      </c>
      <c r="B5770" s="6" t="s">
        <v>6526</v>
      </c>
      <c r="C5770" s="6">
        <v>19</v>
      </c>
      <c r="D5770" t="str">
        <f t="shared" si="90"/>
        <v>El Boghaz Brigde19</v>
      </c>
      <c r="E5770">
        <v>1512327.8999999997</v>
      </c>
      <c r="F5770">
        <v>1399517.2200000002</v>
      </c>
      <c r="G5770">
        <v>0</v>
      </c>
      <c r="H5770">
        <v>1399517.22</v>
      </c>
    </row>
    <row r="5771" spans="1:8" hidden="1" x14ac:dyDescent="0.3">
      <c r="A5771" s="6" t="s">
        <v>967</v>
      </c>
      <c r="B5771" s="6" t="s">
        <v>6527</v>
      </c>
      <c r="C5771" s="6">
        <v>11</v>
      </c>
      <c r="D5771" t="str">
        <f t="shared" si="90"/>
        <v>Benban 500 K.V/95 K.M11</v>
      </c>
      <c r="E5771">
        <v>466471.67999999999</v>
      </c>
      <c r="F5771">
        <v>359656.9</v>
      </c>
      <c r="G5771">
        <v>48979.53</v>
      </c>
      <c r="H5771">
        <v>408636.43</v>
      </c>
    </row>
    <row r="5772" spans="1:8" hidden="1" x14ac:dyDescent="0.3">
      <c r="A5772" s="6" t="s">
        <v>967</v>
      </c>
      <c r="B5772" s="6" t="s">
        <v>6528</v>
      </c>
      <c r="C5772" s="6">
        <v>2</v>
      </c>
      <c r="D5772" t="str">
        <f t="shared" si="90"/>
        <v>Benban 500 K.V/95 K.M2</v>
      </c>
      <c r="E5772">
        <v>24071994.550000001</v>
      </c>
      <c r="F5772">
        <v>18558911.739999998</v>
      </c>
      <c r="G5772">
        <v>2527559.4300000002</v>
      </c>
      <c r="H5772">
        <v>21086471.170000002</v>
      </c>
    </row>
    <row r="5773" spans="1:8" hidden="1" x14ac:dyDescent="0.3">
      <c r="A5773" s="6" t="s">
        <v>971</v>
      </c>
      <c r="B5773" s="6" t="s">
        <v>6529</v>
      </c>
      <c r="C5773" s="6">
        <v>2</v>
      </c>
      <c r="D5773" t="str">
        <f t="shared" si="90"/>
        <v>Benban 500 K.V / 100 K.M2</v>
      </c>
      <c r="E5773">
        <v>69743781.239999995</v>
      </c>
      <c r="F5773">
        <v>53771861.259999998</v>
      </c>
      <c r="G5773">
        <v>7323097.0300000003</v>
      </c>
      <c r="H5773">
        <v>61094958.289999999</v>
      </c>
    </row>
    <row r="5774" spans="1:8" hidden="1" x14ac:dyDescent="0.3">
      <c r="A5774" s="6" t="s">
        <v>971</v>
      </c>
      <c r="B5774" s="6" t="s">
        <v>6530</v>
      </c>
      <c r="C5774" s="6">
        <v>7</v>
      </c>
      <c r="D5774" t="str">
        <f t="shared" si="90"/>
        <v>Benban 500 K.V / 100 K.M7</v>
      </c>
      <c r="E5774">
        <v>26539062.600000001</v>
      </c>
      <c r="F5774">
        <v>20461620.829999998</v>
      </c>
      <c r="G5774">
        <v>2786601.57</v>
      </c>
      <c r="H5774">
        <v>23248222.399999999</v>
      </c>
    </row>
    <row r="5775" spans="1:8" hidden="1" x14ac:dyDescent="0.3">
      <c r="A5775" s="6" t="s">
        <v>971</v>
      </c>
      <c r="B5775" s="6" t="s">
        <v>6531</v>
      </c>
      <c r="C5775" s="6">
        <v>3</v>
      </c>
      <c r="D5775" t="str">
        <f t="shared" si="90"/>
        <v>Benban 500 K.V / 100 K.M3</v>
      </c>
      <c r="E5775">
        <v>1353959.24</v>
      </c>
      <c r="F5775">
        <v>1043307.55</v>
      </c>
      <c r="G5775">
        <v>142165.72</v>
      </c>
      <c r="H5775">
        <v>1185473.27</v>
      </c>
    </row>
    <row r="5776" spans="1:8" hidden="1" x14ac:dyDescent="0.3">
      <c r="A5776" s="6" t="s">
        <v>431</v>
      </c>
      <c r="B5776" s="6" t="s">
        <v>6532</v>
      </c>
      <c r="C5776" s="6">
        <v>38</v>
      </c>
      <c r="D5776" t="str">
        <f t="shared" si="90"/>
        <v>EMAAR-PKG#53-UPTOWN38</v>
      </c>
      <c r="E5776">
        <v>217725.59</v>
      </c>
      <c r="F5776">
        <v>841731.17949999997</v>
      </c>
      <c r="G5776">
        <v>0</v>
      </c>
      <c r="H5776">
        <v>841731.17949999997</v>
      </c>
    </row>
    <row r="5777" spans="1:8" hidden="1" x14ac:dyDescent="0.3">
      <c r="A5777" s="6" t="s">
        <v>1045</v>
      </c>
      <c r="B5777" s="6" t="s">
        <v>6533</v>
      </c>
      <c r="D5777" t="str">
        <f t="shared" si="90"/>
        <v>Elco Steel 220/33 KV SS</v>
      </c>
      <c r="E5777">
        <v>15713070.57</v>
      </c>
      <c r="F5777">
        <v>16498724.1</v>
      </c>
      <c r="G5777">
        <v>0</v>
      </c>
      <c r="H5777">
        <v>16498724.1</v>
      </c>
    </row>
    <row r="5778" spans="1:8" hidden="1" x14ac:dyDescent="0.3">
      <c r="A5778" s="6" t="s">
        <v>1045</v>
      </c>
      <c r="B5778" s="6" t="s">
        <v>6534</v>
      </c>
      <c r="D5778" t="str">
        <f t="shared" si="90"/>
        <v>Elco Steel 220/33 KV SS</v>
      </c>
      <c r="E5778">
        <v>4532833.5</v>
      </c>
      <c r="F5778">
        <v>4759475.18</v>
      </c>
      <c r="G5778">
        <v>0</v>
      </c>
      <c r="H5778">
        <v>4759475.18</v>
      </c>
    </row>
    <row r="5779" spans="1:8" hidden="1" x14ac:dyDescent="0.3">
      <c r="A5779" s="6" t="s">
        <v>3631</v>
      </c>
      <c r="B5779" s="6" t="s">
        <v>6535</v>
      </c>
      <c r="C5779" s="6">
        <v>6</v>
      </c>
      <c r="D5779" t="str">
        <f t="shared" si="90"/>
        <v>Phosfat6</v>
      </c>
      <c r="E5779">
        <v>1426885</v>
      </c>
      <c r="F5779">
        <v>1201754.75</v>
      </c>
      <c r="G5779">
        <v>0</v>
      </c>
      <c r="H5779">
        <v>1201754.75</v>
      </c>
    </row>
    <row r="5780" spans="1:8" hidden="1" x14ac:dyDescent="0.3">
      <c r="A5780" s="6" t="s">
        <v>514</v>
      </c>
      <c r="B5780" s="6" t="s">
        <v>6536</v>
      </c>
      <c r="D5780" t="str">
        <f t="shared" si="90"/>
        <v>Beni-Suef Power Plant EPC</v>
      </c>
      <c r="E5780">
        <v>158808</v>
      </c>
      <c r="F5780">
        <v>158808</v>
      </c>
      <c r="G5780">
        <v>0</v>
      </c>
      <c r="H5780">
        <v>158808</v>
      </c>
    </row>
    <row r="5781" spans="1:8" hidden="1" x14ac:dyDescent="0.3">
      <c r="A5781" s="6" t="s">
        <v>828</v>
      </c>
      <c r="B5781" s="6" t="s">
        <v>6537</v>
      </c>
      <c r="C5781" s="6">
        <v>20</v>
      </c>
      <c r="D5781" t="str">
        <f t="shared" si="90"/>
        <v>El Boghaz Brigde20</v>
      </c>
      <c r="E5781">
        <v>1241851.6200000001</v>
      </c>
      <c r="F5781">
        <v>968113.12000000011</v>
      </c>
      <c r="G5781">
        <v>0</v>
      </c>
      <c r="H5781">
        <v>968113.12</v>
      </c>
    </row>
    <row r="5782" spans="1:8" hidden="1" x14ac:dyDescent="0.3">
      <c r="A5782" s="6" t="s">
        <v>971</v>
      </c>
      <c r="B5782" s="6" t="s">
        <v>6538</v>
      </c>
      <c r="C5782" s="6">
        <v>8</v>
      </c>
      <c r="D5782" t="str">
        <f t="shared" si="90"/>
        <v>Benban 500 K.V / 100 K.M8</v>
      </c>
      <c r="E5782">
        <v>30502.13</v>
      </c>
      <c r="F5782">
        <v>22419.07</v>
      </c>
      <c r="G5782">
        <v>6405.45</v>
      </c>
      <c r="H5782">
        <v>28824.52</v>
      </c>
    </row>
    <row r="5783" spans="1:8" hidden="1" x14ac:dyDescent="0.3">
      <c r="A5783" s="6" t="s">
        <v>971</v>
      </c>
      <c r="B5783" s="6" t="s">
        <v>6539</v>
      </c>
      <c r="C5783" s="6">
        <v>12</v>
      </c>
      <c r="D5783" t="str">
        <f t="shared" si="90"/>
        <v>Benban 500 K.V / 100 K.M12</v>
      </c>
      <c r="E5783">
        <v>72994.38</v>
      </c>
      <c r="F5783">
        <v>61315.28</v>
      </c>
      <c r="G5783">
        <v>7664.41</v>
      </c>
      <c r="H5783">
        <v>68979.69</v>
      </c>
    </row>
    <row r="5784" spans="1:8" hidden="1" x14ac:dyDescent="0.3">
      <c r="A5784" s="6" t="s">
        <v>971</v>
      </c>
      <c r="B5784" s="6" t="s">
        <v>6540</v>
      </c>
      <c r="C5784" s="6">
        <v>7</v>
      </c>
      <c r="D5784" t="str">
        <f t="shared" si="90"/>
        <v>Benban 500 K.V / 100 K.M7</v>
      </c>
      <c r="E5784">
        <v>237904.83</v>
      </c>
      <c r="F5784">
        <v>199840.06</v>
      </c>
      <c r="G5784">
        <v>24980.01</v>
      </c>
      <c r="H5784">
        <v>224820.07</v>
      </c>
    </row>
    <row r="5785" spans="1:8" hidden="1" x14ac:dyDescent="0.3">
      <c r="A5785" s="6" t="s">
        <v>646</v>
      </c>
      <c r="B5785" s="6" t="s">
        <v>6541</v>
      </c>
      <c r="C5785" s="6">
        <v>47</v>
      </c>
      <c r="D5785" t="str">
        <f t="shared" si="90"/>
        <v>Akhmem Assiut47</v>
      </c>
      <c r="E5785">
        <v>2259485.5</v>
      </c>
      <c r="F5785">
        <v>2259485.5</v>
      </c>
      <c r="G5785">
        <v>0</v>
      </c>
      <c r="H5785">
        <v>2259485.5</v>
      </c>
    </row>
    <row r="5786" spans="1:8" hidden="1" x14ac:dyDescent="0.3">
      <c r="A5786" s="6" t="s">
        <v>967</v>
      </c>
      <c r="B5786" s="6" t="s">
        <v>6542</v>
      </c>
      <c r="C5786" s="6">
        <v>1</v>
      </c>
      <c r="D5786" t="str">
        <f t="shared" si="90"/>
        <v>Benban 500 K.V/95 K.M1</v>
      </c>
      <c r="E5786">
        <v>211577781.63</v>
      </c>
      <c r="F5786">
        <v>163120869.41999999</v>
      </c>
      <c r="G5786">
        <v>22215667.07</v>
      </c>
      <c r="H5786">
        <v>185336536.49000001</v>
      </c>
    </row>
    <row r="5787" spans="1:8" hidden="1" x14ac:dyDescent="0.3">
      <c r="A5787" s="6" t="s">
        <v>895</v>
      </c>
      <c r="B5787" s="6" t="s">
        <v>6543</v>
      </c>
      <c r="D5787" t="str">
        <f t="shared" si="90"/>
        <v>Manshiet Nasser Substation</v>
      </c>
      <c r="E5787">
        <v>0</v>
      </c>
      <c r="F5787">
        <v>-254029.86</v>
      </c>
      <c r="G5787">
        <v>0</v>
      </c>
      <c r="H5787">
        <v>-254029.86</v>
      </c>
    </row>
    <row r="5788" spans="1:8" hidden="1" x14ac:dyDescent="0.3">
      <c r="A5788" s="6" t="s">
        <v>628</v>
      </c>
      <c r="B5788" s="6" t="s">
        <v>6544</v>
      </c>
      <c r="C5788" s="6">
        <v>17</v>
      </c>
      <c r="D5788" t="str">
        <f t="shared" si="90"/>
        <v>Military 110 Kayan Project17</v>
      </c>
      <c r="E5788">
        <v>4361899.16</v>
      </c>
      <c r="F5788">
        <v>3761744.4</v>
      </c>
      <c r="G5788">
        <v>0</v>
      </c>
      <c r="H5788">
        <v>3761744.4</v>
      </c>
    </row>
    <row r="5789" spans="1:8" hidden="1" x14ac:dyDescent="0.3">
      <c r="A5789" s="6" t="s">
        <v>486</v>
      </c>
      <c r="B5789" s="6" t="s">
        <v>6545</v>
      </c>
      <c r="C5789" s="6">
        <v>85</v>
      </c>
      <c r="D5789" t="str">
        <f t="shared" si="90"/>
        <v>Abou El Matameer and Sammanoud85</v>
      </c>
      <c r="E5789">
        <v>6990113.1299999999</v>
      </c>
      <c r="F5789">
        <v>5056647.84</v>
      </c>
      <c r="G5789">
        <v>1048516.97</v>
      </c>
      <c r="H5789">
        <v>6105164.8099999996</v>
      </c>
    </row>
    <row r="5790" spans="1:8" hidden="1" x14ac:dyDescent="0.3">
      <c r="A5790" s="6" t="s">
        <v>448</v>
      </c>
      <c r="B5790" s="6" t="s">
        <v>6546</v>
      </c>
      <c r="D5790" t="str">
        <f t="shared" si="90"/>
        <v>Cameron EDC</v>
      </c>
      <c r="E5790">
        <v>65260.87</v>
      </c>
      <c r="F5790">
        <v>65173.909999999996</v>
      </c>
      <c r="G5790">
        <v>0</v>
      </c>
      <c r="H5790">
        <v>65173.91</v>
      </c>
    </row>
    <row r="5791" spans="1:8" hidden="1" x14ac:dyDescent="0.3">
      <c r="A5791" s="6" t="s">
        <v>1000</v>
      </c>
      <c r="B5791" s="6" t="s">
        <v>6274</v>
      </c>
      <c r="D5791" t="str">
        <f t="shared" si="90"/>
        <v>4 SS - Technical Service</v>
      </c>
      <c r="E5791">
        <v>98778.12</v>
      </c>
      <c r="F5791">
        <v>98778.12</v>
      </c>
      <c r="G5791">
        <v>0</v>
      </c>
      <c r="H5791">
        <v>98778.12</v>
      </c>
    </row>
    <row r="5792" spans="1:8" hidden="1" x14ac:dyDescent="0.3">
      <c r="A5792" s="6" t="s">
        <v>1247</v>
      </c>
      <c r="B5792" s="6" t="s">
        <v>6547</v>
      </c>
      <c r="D5792" t="str">
        <f t="shared" si="90"/>
        <v>SHATRA 400/132kV SS</v>
      </c>
      <c r="E5792">
        <v>234988.19</v>
      </c>
      <c r="F5792">
        <v>234988.19</v>
      </c>
      <c r="G5792">
        <v>0</v>
      </c>
      <c r="H5792">
        <v>234988.19</v>
      </c>
    </row>
    <row r="5793" spans="1:8" hidden="1" x14ac:dyDescent="0.3">
      <c r="A5793" s="6" t="s">
        <v>741</v>
      </c>
      <c r="B5793" s="6" t="s">
        <v>6548</v>
      </c>
      <c r="D5793" t="str">
        <f t="shared" si="90"/>
        <v>MAYSAN 400/132kV SS</v>
      </c>
      <c r="E5793">
        <v>1603335.49</v>
      </c>
      <c r="F5793">
        <v>1603335.49</v>
      </c>
      <c r="G5793">
        <v>0</v>
      </c>
      <c r="H5793">
        <v>1603335.49</v>
      </c>
    </row>
    <row r="5794" spans="1:8" hidden="1" x14ac:dyDescent="0.3">
      <c r="A5794" s="6" t="s">
        <v>1045</v>
      </c>
      <c r="B5794" s="6" t="s">
        <v>6549</v>
      </c>
      <c r="D5794" t="str">
        <f t="shared" si="90"/>
        <v>Elco Steel 220/33 KV SS</v>
      </c>
      <c r="E5794">
        <v>629653.39</v>
      </c>
      <c r="F5794">
        <v>1322272.1200000001</v>
      </c>
      <c r="G5794">
        <v>0</v>
      </c>
      <c r="H5794">
        <v>661136.06000000006</v>
      </c>
    </row>
    <row r="5795" spans="1:8" hidden="1" x14ac:dyDescent="0.3">
      <c r="A5795" s="6" t="s">
        <v>3099</v>
      </c>
      <c r="B5795" s="6" t="s">
        <v>6550</v>
      </c>
      <c r="D5795" t="str">
        <f t="shared" si="90"/>
        <v>Suez IPB</v>
      </c>
      <c r="E5795">
        <v>66203.91</v>
      </c>
      <c r="F5795">
        <v>66203.91</v>
      </c>
      <c r="G5795">
        <v>0</v>
      </c>
      <c r="H5795">
        <v>66203.91</v>
      </c>
    </row>
    <row r="5796" spans="1:8" hidden="1" x14ac:dyDescent="0.3">
      <c r="A5796" s="6" t="s">
        <v>3099</v>
      </c>
      <c r="B5796" s="6" t="s">
        <v>6551</v>
      </c>
      <c r="D5796" t="str">
        <f t="shared" si="90"/>
        <v>Suez IPB</v>
      </c>
      <c r="E5796">
        <v>27500</v>
      </c>
      <c r="F5796">
        <v>27500</v>
      </c>
      <c r="G5796">
        <v>0</v>
      </c>
      <c r="H5796">
        <v>27500</v>
      </c>
    </row>
    <row r="5797" spans="1:8" hidden="1" x14ac:dyDescent="0.3">
      <c r="A5797" s="6" t="s">
        <v>3099</v>
      </c>
      <c r="B5797" s="6" t="s">
        <v>6552</v>
      </c>
      <c r="D5797" t="str">
        <f t="shared" si="90"/>
        <v>Suez IPB</v>
      </c>
      <c r="E5797">
        <v>295</v>
      </c>
      <c r="F5797">
        <v>295</v>
      </c>
      <c r="G5797">
        <v>0</v>
      </c>
      <c r="H5797">
        <v>295</v>
      </c>
    </row>
    <row r="5798" spans="1:8" hidden="1" x14ac:dyDescent="0.3">
      <c r="A5798" s="6" t="s">
        <v>743</v>
      </c>
      <c r="B5798" s="6" t="s">
        <v>6553</v>
      </c>
      <c r="D5798" t="str">
        <f t="shared" si="90"/>
        <v>MOTHANA 400/132kV SS</v>
      </c>
      <c r="E5798">
        <v>674732.7</v>
      </c>
      <c r="F5798">
        <v>674732.7</v>
      </c>
      <c r="G5798">
        <v>0</v>
      </c>
      <c r="H5798">
        <v>674732.7</v>
      </c>
    </row>
    <row r="5799" spans="1:8" hidden="1" x14ac:dyDescent="0.3">
      <c r="A5799" s="6" t="s">
        <v>1122</v>
      </c>
      <c r="B5799" s="6" t="s">
        <v>6554</v>
      </c>
      <c r="C5799" s="6">
        <v>13</v>
      </c>
      <c r="D5799" t="str">
        <f t="shared" si="90"/>
        <v>El Katameya Mall13</v>
      </c>
      <c r="E5799">
        <v>440720</v>
      </c>
      <c r="F5799">
        <v>152282.10999999999</v>
      </c>
      <c r="G5799">
        <v>221563.53</v>
      </c>
      <c r="H5799">
        <v>373845.63999999996</v>
      </c>
    </row>
    <row r="5800" spans="1:8" hidden="1" x14ac:dyDescent="0.3">
      <c r="A5800" s="6" t="s">
        <v>1054</v>
      </c>
      <c r="B5800" s="6" t="s">
        <v>6555</v>
      </c>
      <c r="C5800" s="6">
        <v>19</v>
      </c>
      <c r="D5800" t="str">
        <f t="shared" si="90"/>
        <v>Latin Compound - New Alamin19</v>
      </c>
      <c r="E5800">
        <v>193379.20000000001</v>
      </c>
      <c r="F5800">
        <v>125599.79</v>
      </c>
      <c r="G5800">
        <v>38675.839999999997</v>
      </c>
      <c r="H5800">
        <v>164275.63</v>
      </c>
    </row>
    <row r="5801" spans="1:8" hidden="1" x14ac:dyDescent="0.3">
      <c r="A5801" s="6" t="s">
        <v>754</v>
      </c>
      <c r="B5801" s="6" t="s">
        <v>6556</v>
      </c>
      <c r="C5801" s="6">
        <v>9</v>
      </c>
      <c r="D5801" t="str">
        <f t="shared" si="90"/>
        <v>Ministries Buildings9</v>
      </c>
      <c r="E5801">
        <v>8828085.8000000007</v>
      </c>
      <c r="F5801">
        <v>507250</v>
      </c>
      <c r="G5801">
        <v>7000000</v>
      </c>
      <c r="H5801">
        <v>7507250</v>
      </c>
    </row>
    <row r="5802" spans="1:8" hidden="1" x14ac:dyDescent="0.3">
      <c r="A5802" s="6" t="s">
        <v>331</v>
      </c>
      <c r="B5802" s="6" t="s">
        <v>6557</v>
      </c>
      <c r="C5802" s="6">
        <v>1</v>
      </c>
      <c r="D5802" t="str">
        <f t="shared" si="90"/>
        <v>DoubleTree Mangroovy ElGouna1</v>
      </c>
      <c r="E5802">
        <v>3393576.4</v>
      </c>
      <c r="F5802">
        <v>2327690.59</v>
      </c>
      <c r="G5802">
        <v>890813.81</v>
      </c>
      <c r="H5802">
        <v>3218504.4</v>
      </c>
    </row>
    <row r="5803" spans="1:8" hidden="1" x14ac:dyDescent="0.3">
      <c r="A5803" s="6" t="s">
        <v>971</v>
      </c>
      <c r="B5803" s="6" t="s">
        <v>6558</v>
      </c>
      <c r="C5803" s="6">
        <v>8</v>
      </c>
      <c r="D5803" t="str">
        <f t="shared" si="90"/>
        <v>Benban 500 K.V / 100 K.M8</v>
      </c>
      <c r="E5803">
        <v>46533060.329999998</v>
      </c>
      <c r="F5803">
        <v>35876993.060000002</v>
      </c>
      <c r="G5803">
        <v>4885971.34</v>
      </c>
      <c r="H5803">
        <v>40762964.399999999</v>
      </c>
    </row>
    <row r="5804" spans="1:8" hidden="1" x14ac:dyDescent="0.3">
      <c r="A5804" s="6" t="s">
        <v>389</v>
      </c>
      <c r="B5804" s="6" t="s">
        <v>6559</v>
      </c>
      <c r="D5804" t="str">
        <f t="shared" si="90"/>
        <v>EMAAR-PKG# 101-UPTOWN</v>
      </c>
      <c r="E5804">
        <v>3175801.11</v>
      </c>
      <c r="F5804">
        <v>1424816.56</v>
      </c>
      <c r="G5804">
        <v>766170.06</v>
      </c>
      <c r="H5804">
        <v>2190986.62</v>
      </c>
    </row>
    <row r="5805" spans="1:8" hidden="1" x14ac:dyDescent="0.3">
      <c r="A5805" s="6" t="s">
        <v>311</v>
      </c>
      <c r="B5805" s="6" t="s">
        <v>6560</v>
      </c>
      <c r="C5805" s="6">
        <v>7</v>
      </c>
      <c r="D5805" t="str">
        <f t="shared" si="90"/>
        <v>DPW Onshore Port &amp; Terminal7</v>
      </c>
      <c r="E5805">
        <v>33097932.280000001</v>
      </c>
      <c r="F5805">
        <v>24492163.719999999</v>
      </c>
      <c r="G5805">
        <v>4964689.84</v>
      </c>
      <c r="H5805">
        <v>29456853.559999999</v>
      </c>
    </row>
    <row r="5806" spans="1:8" hidden="1" x14ac:dyDescent="0.3">
      <c r="A5806" s="6" t="s">
        <v>559</v>
      </c>
      <c r="B5806" s="6" t="s">
        <v>6561</v>
      </c>
      <c r="D5806" t="str">
        <f t="shared" si="90"/>
        <v>Beni Seuf - 358</v>
      </c>
      <c r="E5806">
        <v>42624818.359999999</v>
      </c>
      <c r="F5806">
        <v>42624220.710000001</v>
      </c>
      <c r="G5806">
        <v>0</v>
      </c>
      <c r="H5806">
        <v>42624220.710000001</v>
      </c>
    </row>
    <row r="5807" spans="1:8" hidden="1" x14ac:dyDescent="0.3">
      <c r="A5807" s="6" t="s">
        <v>651</v>
      </c>
      <c r="B5807" s="6" t="s">
        <v>6562</v>
      </c>
      <c r="C5807" s="6">
        <v>48</v>
      </c>
      <c r="D5807" t="str">
        <f t="shared" si="90"/>
        <v>Akhmem - Qena48</v>
      </c>
      <c r="E5807">
        <v>482579.5</v>
      </c>
      <c r="F5807">
        <v>482579.5</v>
      </c>
      <c r="G5807">
        <v>0</v>
      </c>
      <c r="H5807">
        <v>482579.5</v>
      </c>
    </row>
    <row r="5808" spans="1:8" hidden="1" x14ac:dyDescent="0.3">
      <c r="A5808" s="6" t="s">
        <v>646</v>
      </c>
      <c r="B5808" s="6" t="s">
        <v>6563</v>
      </c>
      <c r="C5808" s="6">
        <v>50</v>
      </c>
      <c r="D5808" t="str">
        <f t="shared" si="90"/>
        <v>Akhmem Assiut50</v>
      </c>
      <c r="E5808">
        <v>127340.6</v>
      </c>
      <c r="F5808">
        <v>127340.6</v>
      </c>
      <c r="G5808">
        <v>0</v>
      </c>
      <c r="H5808">
        <v>127340.6</v>
      </c>
    </row>
    <row r="5809" spans="1:8" hidden="1" x14ac:dyDescent="0.3">
      <c r="A5809" s="6" t="s">
        <v>1086</v>
      </c>
      <c r="B5809" s="6" t="s">
        <v>6564</v>
      </c>
      <c r="C5809" s="6">
        <v>17</v>
      </c>
      <c r="D5809" t="str">
        <f t="shared" si="90"/>
        <v>33KV Canal Farm Grid17</v>
      </c>
      <c r="E5809">
        <v>5700819.1100000003</v>
      </c>
      <c r="F5809">
        <v>4349724.9800000004</v>
      </c>
      <c r="G5809">
        <v>855122.87</v>
      </c>
      <c r="H5809">
        <v>5204847.8499999996</v>
      </c>
    </row>
    <row r="5810" spans="1:8" hidden="1" x14ac:dyDescent="0.3">
      <c r="A5810" s="6" t="s">
        <v>1086</v>
      </c>
      <c r="B5810" s="6" t="s">
        <v>6565</v>
      </c>
      <c r="C5810" s="6">
        <v>16</v>
      </c>
      <c r="D5810" t="str">
        <f t="shared" si="90"/>
        <v>33KV Canal Farm Grid16</v>
      </c>
      <c r="E5810">
        <v>7174437</v>
      </c>
      <c r="F5810">
        <v>5474095.4299999997</v>
      </c>
      <c r="G5810">
        <v>1076165.55</v>
      </c>
      <c r="H5810">
        <v>6550260.9800000004</v>
      </c>
    </row>
    <row r="5811" spans="1:8" hidden="1" x14ac:dyDescent="0.3">
      <c r="A5811" s="6" t="s">
        <v>1086</v>
      </c>
      <c r="B5811" s="6" t="s">
        <v>6566</v>
      </c>
      <c r="C5811" s="6">
        <v>5</v>
      </c>
      <c r="D5811" t="str">
        <f t="shared" si="90"/>
        <v>33KV Canal Farm Grid5</v>
      </c>
      <c r="E5811">
        <v>3210869.7999999993</v>
      </c>
      <c r="F5811">
        <v>2536587.14</v>
      </c>
      <c r="G5811">
        <v>481630.47</v>
      </c>
      <c r="H5811">
        <v>3018217.61</v>
      </c>
    </row>
    <row r="5812" spans="1:8" hidden="1" x14ac:dyDescent="0.3">
      <c r="A5812" s="6" t="s">
        <v>971</v>
      </c>
      <c r="B5812" s="6" t="s">
        <v>6567</v>
      </c>
      <c r="C5812" s="6">
        <v>5</v>
      </c>
      <c r="D5812" t="str">
        <f t="shared" si="90"/>
        <v>Benban 500 K.V / 100 K.M5</v>
      </c>
      <c r="E5812">
        <v>425824.09999999992</v>
      </c>
      <c r="F5812">
        <v>357692.25</v>
      </c>
      <c r="G5812">
        <v>44711.53</v>
      </c>
      <c r="H5812">
        <v>402403.78</v>
      </c>
    </row>
    <row r="5813" spans="1:8" hidden="1" x14ac:dyDescent="0.3">
      <c r="A5813" s="6" t="s">
        <v>337</v>
      </c>
      <c r="B5813" s="6" t="s">
        <v>6568</v>
      </c>
      <c r="C5813" s="6">
        <v>12</v>
      </c>
      <c r="D5813" t="str">
        <f t="shared" si="90"/>
        <v>HyperOne Zayed Extension12</v>
      </c>
      <c r="E5813">
        <v>3093527.62</v>
      </c>
      <c r="F5813">
        <v>1896313.7209999999</v>
      </c>
      <c r="G5813">
        <v>773382</v>
      </c>
      <c r="H5813">
        <v>2669695.7209999999</v>
      </c>
    </row>
    <row r="5814" spans="1:8" hidden="1" x14ac:dyDescent="0.3">
      <c r="A5814" s="6" t="s">
        <v>337</v>
      </c>
      <c r="B5814" s="6" t="s">
        <v>6569</v>
      </c>
      <c r="C5814" s="6">
        <v>11</v>
      </c>
      <c r="D5814" t="str">
        <f t="shared" si="90"/>
        <v>HyperOne Zayed Extension11</v>
      </c>
      <c r="E5814">
        <v>10073235.24</v>
      </c>
      <c r="F5814">
        <v>6700148</v>
      </c>
      <c r="G5814">
        <v>2518309</v>
      </c>
      <c r="H5814">
        <v>9218457</v>
      </c>
    </row>
    <row r="5815" spans="1:8" hidden="1" x14ac:dyDescent="0.3">
      <c r="A5815" s="6" t="s">
        <v>475</v>
      </c>
      <c r="B5815" s="6" t="s">
        <v>6570</v>
      </c>
      <c r="D5815" t="str">
        <f t="shared" si="90"/>
        <v>Suez Gulf Substation</v>
      </c>
      <c r="E5815">
        <v>571885.66</v>
      </c>
      <c r="F5815">
        <v>541448.5</v>
      </c>
      <c r="G5815">
        <v>60160.95</v>
      </c>
      <c r="H5815">
        <v>601609.44999999995</v>
      </c>
    </row>
    <row r="5816" spans="1:8" hidden="1" x14ac:dyDescent="0.3">
      <c r="A5816" s="6" t="s">
        <v>971</v>
      </c>
      <c r="B5816" s="6" t="s">
        <v>6571</v>
      </c>
      <c r="C5816" s="6">
        <v>9</v>
      </c>
      <c r="D5816" t="str">
        <f t="shared" si="90"/>
        <v>Benban 500 K.V / 100 K.M9</v>
      </c>
      <c r="E5816">
        <v>1708275.44</v>
      </c>
      <c r="F5816">
        <v>1434692.37</v>
      </c>
      <c r="G5816">
        <v>179368.92</v>
      </c>
      <c r="H5816">
        <v>1614061.29</v>
      </c>
    </row>
    <row r="5817" spans="1:8" hidden="1" x14ac:dyDescent="0.3">
      <c r="A5817" s="6" t="s">
        <v>971</v>
      </c>
      <c r="B5817" s="6" t="s">
        <v>6572</v>
      </c>
      <c r="C5817" s="6">
        <v>11</v>
      </c>
      <c r="D5817" t="str">
        <f t="shared" si="90"/>
        <v>Benban 500 K.V / 100 K.M11</v>
      </c>
      <c r="E5817">
        <v>205796.67</v>
      </c>
      <c r="F5817">
        <v>151260.54999999999</v>
      </c>
      <c r="G5817">
        <v>43217.3</v>
      </c>
      <c r="H5817">
        <v>194477.85</v>
      </c>
    </row>
    <row r="5818" spans="1:8" hidden="1" x14ac:dyDescent="0.3">
      <c r="A5818" s="6" t="s">
        <v>881</v>
      </c>
      <c r="B5818" s="6" t="s">
        <v>6573</v>
      </c>
      <c r="C5818" s="6">
        <v>3</v>
      </c>
      <c r="D5818" t="str">
        <f t="shared" si="90"/>
        <v>Asec Spare-Parts3</v>
      </c>
      <c r="E5818">
        <v>3106710</v>
      </c>
      <c r="F5818">
        <v>2601745</v>
      </c>
      <c r="G5818">
        <v>932474.94</v>
      </c>
      <c r="H5818">
        <v>3534219.94</v>
      </c>
    </row>
    <row r="5819" spans="1:8" hidden="1" x14ac:dyDescent="0.3">
      <c r="A5819" s="6" t="s">
        <v>967</v>
      </c>
      <c r="B5819" s="6" t="s">
        <v>6574</v>
      </c>
      <c r="C5819" s="6">
        <v>17</v>
      </c>
      <c r="D5819" t="str">
        <f t="shared" si="90"/>
        <v>Benban 500 K.V/95 K.M17</v>
      </c>
      <c r="E5819">
        <v>9286.4</v>
      </c>
      <c r="F5819">
        <v>7165.39</v>
      </c>
      <c r="G5819">
        <v>975.07</v>
      </c>
      <c r="H5819">
        <v>8140.46</v>
      </c>
    </row>
    <row r="5820" spans="1:8" hidden="1" x14ac:dyDescent="0.3">
      <c r="A5820" s="6" t="s">
        <v>847</v>
      </c>
      <c r="B5820" s="6" t="s">
        <v>6575</v>
      </c>
      <c r="D5820" t="str">
        <f t="shared" si="90"/>
        <v>AWEER POWER STATION 'H' Phase</v>
      </c>
      <c r="E5820">
        <v>241518.4</v>
      </c>
      <c r="F5820">
        <v>253594.32</v>
      </c>
      <c r="G5820">
        <v>0</v>
      </c>
      <c r="H5820">
        <v>253594.32</v>
      </c>
    </row>
    <row r="5821" spans="1:8" hidden="1" x14ac:dyDescent="0.3">
      <c r="A5821" s="6" t="s">
        <v>1247</v>
      </c>
      <c r="B5821" s="6" t="s">
        <v>6576</v>
      </c>
      <c r="D5821" t="str">
        <f t="shared" si="90"/>
        <v>SHATRA 400/132kV SS</v>
      </c>
      <c r="E5821">
        <v>68360.02</v>
      </c>
      <c r="F5821">
        <v>68360.02</v>
      </c>
      <c r="G5821">
        <v>0</v>
      </c>
      <c r="H5821">
        <v>68360.02</v>
      </c>
    </row>
    <row r="5822" spans="1:8" hidden="1" x14ac:dyDescent="0.3">
      <c r="A5822" s="6" t="s">
        <v>4777</v>
      </c>
      <c r="B5822" s="6" t="s">
        <v>6577</v>
      </c>
      <c r="C5822" s="6">
        <v>1</v>
      </c>
      <c r="D5822" t="str">
        <f t="shared" si="90"/>
        <v>El Mostaqbal lock &amp; load1</v>
      </c>
      <c r="E5822">
        <v>3690070</v>
      </c>
      <c r="F5822">
        <v>1530897</v>
      </c>
      <c r="G5822">
        <v>1438657.45</v>
      </c>
      <c r="H5822">
        <v>2969554.45</v>
      </c>
    </row>
    <row r="5823" spans="1:8" hidden="1" x14ac:dyDescent="0.3">
      <c r="A5823" s="6" t="s">
        <v>795</v>
      </c>
      <c r="B5823" s="6" t="s">
        <v>6578</v>
      </c>
      <c r="C5823" s="6">
        <v>8</v>
      </c>
      <c r="D5823" t="str">
        <f t="shared" si="90"/>
        <v>NUCA R05 - Z028</v>
      </c>
      <c r="E5823">
        <v>31690867.800000001</v>
      </c>
      <c r="F5823">
        <v>26625328.57</v>
      </c>
      <c r="G5823">
        <v>3306778.62</v>
      </c>
      <c r="H5823">
        <v>29932107.190000001</v>
      </c>
    </row>
    <row r="5824" spans="1:8" hidden="1" x14ac:dyDescent="0.3">
      <c r="A5824" s="6" t="s">
        <v>847</v>
      </c>
      <c r="B5824" s="6" t="s">
        <v>6579</v>
      </c>
      <c r="D5824" t="str">
        <f t="shared" si="90"/>
        <v>AWEER POWER STATION 'H' Phase</v>
      </c>
      <c r="E5824">
        <v>211328.6</v>
      </c>
      <c r="F5824">
        <v>221895.03</v>
      </c>
      <c r="G5824">
        <v>0</v>
      </c>
      <c r="H5824">
        <v>221895.03</v>
      </c>
    </row>
    <row r="5825" spans="1:8" hidden="1" x14ac:dyDescent="0.3">
      <c r="A5825" s="6" t="s">
        <v>381</v>
      </c>
      <c r="B5825" s="6" t="s">
        <v>6580</v>
      </c>
      <c r="C5825" s="6">
        <v>6</v>
      </c>
      <c r="D5825" t="str">
        <f t="shared" si="90"/>
        <v>ESU Ph2-Enabling &amp; Struc6</v>
      </c>
      <c r="E5825">
        <v>18379179.43</v>
      </c>
      <c r="F5825">
        <v>7788095.2015000004</v>
      </c>
      <c r="G5825">
        <v>5789441.5999999996</v>
      </c>
      <c r="H5825">
        <v>13577536.8015</v>
      </c>
    </row>
    <row r="5826" spans="1:8" hidden="1" x14ac:dyDescent="0.3">
      <c r="A5826" s="6" t="s">
        <v>971</v>
      </c>
      <c r="B5826" s="6" t="s">
        <v>6581</v>
      </c>
      <c r="C5826" s="6">
        <v>14</v>
      </c>
      <c r="D5826" t="str">
        <f t="shared" si="90"/>
        <v>Benban 500 K.V / 100 K.M14</v>
      </c>
      <c r="E5826">
        <v>2345850.61</v>
      </c>
      <c r="F5826">
        <v>1808652.48</v>
      </c>
      <c r="G5826">
        <v>246314.31</v>
      </c>
      <c r="H5826">
        <v>2054966.79</v>
      </c>
    </row>
    <row r="5827" spans="1:8" hidden="1" x14ac:dyDescent="0.3">
      <c r="A5827" s="6" t="s">
        <v>971</v>
      </c>
      <c r="B5827" s="6" t="s">
        <v>6582</v>
      </c>
      <c r="C5827" s="6">
        <v>19</v>
      </c>
      <c r="D5827" t="str">
        <f t="shared" ref="D5827:D5890" si="91">A5827&amp;C5827</f>
        <v>Benban 500 K.V / 100 K.M19</v>
      </c>
      <c r="E5827">
        <v>3761270.73</v>
      </c>
      <c r="F5827">
        <v>2899945.16</v>
      </c>
      <c r="G5827">
        <v>394933.43</v>
      </c>
      <c r="H5827">
        <v>3294878.59</v>
      </c>
    </row>
    <row r="5828" spans="1:8" hidden="1" x14ac:dyDescent="0.3">
      <c r="A5828" s="6" t="s">
        <v>1139</v>
      </c>
      <c r="B5828" s="6" t="s">
        <v>6583</v>
      </c>
      <c r="C5828" s="6">
        <v>5</v>
      </c>
      <c r="D5828" t="str">
        <f t="shared" si="91"/>
        <v>Cairo Capital Cables Tunnel5</v>
      </c>
      <c r="E5828">
        <v>32015241.75</v>
      </c>
      <c r="F5828">
        <v>21546257.600000001</v>
      </c>
      <c r="G5828">
        <v>8003810.4400000004</v>
      </c>
      <c r="H5828">
        <v>29550068.039999999</v>
      </c>
    </row>
    <row r="5829" spans="1:8" hidden="1" x14ac:dyDescent="0.3">
      <c r="A5829" s="6" t="s">
        <v>1139</v>
      </c>
      <c r="B5829" s="6" t="s">
        <v>6584</v>
      </c>
      <c r="C5829" s="6">
        <v>1</v>
      </c>
      <c r="D5829" t="str">
        <f t="shared" si="91"/>
        <v>Cairo Capital Cables Tunnel1</v>
      </c>
      <c r="E5829">
        <v>28355172.25</v>
      </c>
      <c r="F5829">
        <v>19078030.75</v>
      </c>
      <c r="G5829">
        <v>7088793.0999999996</v>
      </c>
      <c r="H5829">
        <v>26166823.850000001</v>
      </c>
    </row>
    <row r="5830" spans="1:8" hidden="1" x14ac:dyDescent="0.3">
      <c r="A5830" s="6" t="s">
        <v>6522</v>
      </c>
      <c r="B5830" s="6" t="s">
        <v>6585</v>
      </c>
      <c r="C5830" s="6">
        <v>1</v>
      </c>
      <c r="D5830" t="str">
        <f t="shared" si="91"/>
        <v>Suez Road Tunnel RES1</v>
      </c>
      <c r="E5830">
        <v>5025000.75</v>
      </c>
      <c r="F5830">
        <v>2837565</v>
      </c>
      <c r="G5830">
        <v>945859.64</v>
      </c>
      <c r="H5830">
        <v>3783424.64</v>
      </c>
    </row>
    <row r="5831" spans="1:8" hidden="1" x14ac:dyDescent="0.3">
      <c r="A5831" s="6" t="s">
        <v>475</v>
      </c>
      <c r="B5831" s="6" t="s">
        <v>4184</v>
      </c>
      <c r="D5831" t="str">
        <f t="shared" si="91"/>
        <v>Suez Gulf Substation</v>
      </c>
      <c r="E5831">
        <v>10694.17</v>
      </c>
      <c r="F5831">
        <v>10125</v>
      </c>
      <c r="G5831">
        <v>1125</v>
      </c>
      <c r="H5831">
        <v>11250</v>
      </c>
    </row>
    <row r="5832" spans="1:8" hidden="1" x14ac:dyDescent="0.3">
      <c r="A5832" s="6" t="s">
        <v>475</v>
      </c>
      <c r="B5832" s="6" t="s">
        <v>6586</v>
      </c>
      <c r="D5832" t="str">
        <f t="shared" si="91"/>
        <v>Suez Gulf Substation</v>
      </c>
      <c r="E5832">
        <v>3898.86</v>
      </c>
      <c r="F5832">
        <v>3691.35</v>
      </c>
      <c r="G5832">
        <v>410.15</v>
      </c>
      <c r="H5832">
        <v>4101.5</v>
      </c>
    </row>
    <row r="5833" spans="1:8" hidden="1" x14ac:dyDescent="0.3">
      <c r="A5833" s="6" t="s">
        <v>1045</v>
      </c>
      <c r="B5833" s="6" t="s">
        <v>6587</v>
      </c>
      <c r="D5833" t="str">
        <f t="shared" si="91"/>
        <v>Elco Steel 220/33 KV SS</v>
      </c>
      <c r="E5833">
        <v>1695469.23</v>
      </c>
      <c r="F5833">
        <v>1780242.69</v>
      </c>
      <c r="G5833">
        <v>0</v>
      </c>
      <c r="H5833">
        <v>1780242.69</v>
      </c>
    </row>
    <row r="5834" spans="1:8" hidden="1" x14ac:dyDescent="0.3">
      <c r="A5834" s="6" t="s">
        <v>1045</v>
      </c>
      <c r="B5834" s="6" t="s">
        <v>1411</v>
      </c>
      <c r="D5834" t="str">
        <f t="shared" si="91"/>
        <v>Elco Steel 220/33 KV SS</v>
      </c>
      <c r="E5834">
        <v>138416.67000000001</v>
      </c>
      <c r="F5834">
        <v>145337.5</v>
      </c>
      <c r="G5834">
        <v>0</v>
      </c>
      <c r="H5834">
        <v>145337.5</v>
      </c>
    </row>
    <row r="5835" spans="1:8" hidden="1" x14ac:dyDescent="0.3">
      <c r="A5835" s="6" t="s">
        <v>1045</v>
      </c>
      <c r="B5835" s="6" t="s">
        <v>6588</v>
      </c>
      <c r="D5835" t="str">
        <f t="shared" si="91"/>
        <v>Elco Steel 220/33 KV SS</v>
      </c>
      <c r="E5835">
        <v>20676.099999999999</v>
      </c>
      <c r="F5835">
        <v>21709.9</v>
      </c>
      <c r="G5835">
        <v>0</v>
      </c>
      <c r="H5835">
        <v>21709.9</v>
      </c>
    </row>
    <row r="5836" spans="1:8" hidden="1" x14ac:dyDescent="0.3">
      <c r="A5836" s="6" t="s">
        <v>1045</v>
      </c>
      <c r="B5836" s="6" t="s">
        <v>6589</v>
      </c>
      <c r="D5836" t="str">
        <f t="shared" si="91"/>
        <v>Elco Steel 220/33 KV SS</v>
      </c>
      <c r="E5836">
        <v>13493.3</v>
      </c>
      <c r="F5836">
        <v>14168</v>
      </c>
      <c r="G5836">
        <v>0</v>
      </c>
      <c r="H5836">
        <v>14168</v>
      </c>
    </row>
    <row r="5837" spans="1:8" hidden="1" x14ac:dyDescent="0.3">
      <c r="A5837" s="6" t="s">
        <v>1045</v>
      </c>
      <c r="B5837" s="6" t="s">
        <v>6590</v>
      </c>
      <c r="D5837" t="str">
        <f t="shared" si="91"/>
        <v>Elco Steel 220/33 KV SS</v>
      </c>
      <c r="E5837">
        <v>25454.04</v>
      </c>
      <c r="F5837">
        <v>26726.74</v>
      </c>
      <c r="G5837">
        <v>0</v>
      </c>
      <c r="H5837">
        <v>26726.74</v>
      </c>
    </row>
    <row r="5838" spans="1:8" hidden="1" x14ac:dyDescent="0.3">
      <c r="A5838" s="6" t="s">
        <v>1045</v>
      </c>
      <c r="B5838" s="6" t="s">
        <v>6591</v>
      </c>
      <c r="D5838" t="str">
        <f t="shared" si="91"/>
        <v>Elco Steel 220/33 KV SS</v>
      </c>
      <c r="E5838">
        <v>595016.75</v>
      </c>
      <c r="F5838">
        <v>624767.59</v>
      </c>
      <c r="G5838">
        <v>0</v>
      </c>
      <c r="H5838">
        <v>624767.59</v>
      </c>
    </row>
    <row r="5839" spans="1:8" hidden="1" x14ac:dyDescent="0.3">
      <c r="A5839" s="6" t="s">
        <v>1163</v>
      </c>
      <c r="B5839" s="6" t="s">
        <v>6592</v>
      </c>
      <c r="C5839" s="6">
        <v>16</v>
      </c>
      <c r="D5839" t="str">
        <f t="shared" si="91"/>
        <v>Benban 3/ Toshka 2 LOT 416</v>
      </c>
      <c r="E5839">
        <v>4739932.63</v>
      </c>
      <c r="F5839">
        <v>3232239.62</v>
      </c>
      <c r="G5839">
        <v>497692.93</v>
      </c>
      <c r="H5839">
        <v>3729932.5499999993</v>
      </c>
    </row>
    <row r="5840" spans="1:8" hidden="1" x14ac:dyDescent="0.3">
      <c r="A5840" s="6" t="s">
        <v>1163</v>
      </c>
      <c r="B5840" s="6" t="s">
        <v>6593</v>
      </c>
      <c r="C5840" s="6">
        <v>20</v>
      </c>
      <c r="D5840" t="str">
        <f t="shared" si="91"/>
        <v>Benban 3/ Toshka 2 LOT 420</v>
      </c>
      <c r="E5840">
        <v>16284436.24</v>
      </c>
      <c r="F5840">
        <v>12815461.43</v>
      </c>
      <c r="G5840">
        <v>1709865.81</v>
      </c>
      <c r="H5840">
        <v>14525327.24</v>
      </c>
    </row>
    <row r="5841" spans="1:8" hidden="1" x14ac:dyDescent="0.3">
      <c r="A5841" s="6" t="s">
        <v>1163</v>
      </c>
      <c r="B5841" s="6" t="s">
        <v>6594</v>
      </c>
      <c r="C5841" s="6">
        <v>13</v>
      </c>
      <c r="D5841" t="str">
        <f t="shared" si="91"/>
        <v>Benban 3/ Toshka 2 LOT 413</v>
      </c>
      <c r="E5841">
        <v>6884480.29</v>
      </c>
      <c r="F5841">
        <v>5583320.8200000003</v>
      </c>
      <c r="G5841">
        <v>722870.43</v>
      </c>
      <c r="H5841">
        <v>6306191.25</v>
      </c>
    </row>
    <row r="5842" spans="1:8" hidden="1" x14ac:dyDescent="0.3">
      <c r="A5842" s="6" t="s">
        <v>300</v>
      </c>
      <c r="B5842" s="6" t="s">
        <v>6595</v>
      </c>
      <c r="C5842" s="6">
        <v>8</v>
      </c>
      <c r="D5842" t="str">
        <f t="shared" si="91"/>
        <v>CFC Podium 28</v>
      </c>
      <c r="E5842">
        <v>31008097.600000001</v>
      </c>
      <c r="F5842">
        <v>21459123.66</v>
      </c>
      <c r="G5842">
        <v>4120101.75</v>
      </c>
      <c r="H5842">
        <v>25579225.41</v>
      </c>
    </row>
    <row r="5843" spans="1:8" hidden="1" x14ac:dyDescent="0.3">
      <c r="A5843" s="6" t="s">
        <v>300</v>
      </c>
      <c r="B5843" s="6" t="s">
        <v>6596</v>
      </c>
      <c r="C5843" s="6">
        <v>5</v>
      </c>
      <c r="D5843" t="str">
        <f t="shared" si="91"/>
        <v>CFC Podium 25</v>
      </c>
      <c r="E5843">
        <v>30502560</v>
      </c>
      <c r="F5843">
        <v>24749111.52</v>
      </c>
      <c r="G5843">
        <v>4714808.38</v>
      </c>
      <c r="H5843">
        <v>29463919.899999999</v>
      </c>
    </row>
    <row r="5844" spans="1:8" hidden="1" x14ac:dyDescent="0.3">
      <c r="A5844" s="6" t="s">
        <v>743</v>
      </c>
      <c r="B5844" s="6" t="s">
        <v>6597</v>
      </c>
      <c r="D5844" t="str">
        <f t="shared" si="91"/>
        <v>MOTHANA 400/132kV SS</v>
      </c>
      <c r="E5844">
        <v>529642.01</v>
      </c>
      <c r="F5844">
        <v>529642.01</v>
      </c>
      <c r="G5844">
        <v>0</v>
      </c>
      <c r="H5844">
        <v>529642.01</v>
      </c>
    </row>
    <row r="5845" spans="1:8" hidden="1" x14ac:dyDescent="0.3">
      <c r="A5845" s="6" t="s">
        <v>456</v>
      </c>
      <c r="B5845" s="6" t="s">
        <v>6598</v>
      </c>
      <c r="D5845" t="str">
        <f t="shared" si="91"/>
        <v>Al-Shabab PP Phase II (CP-117)</v>
      </c>
      <c r="E5845">
        <v>48089.64</v>
      </c>
      <c r="F5845">
        <v>46837.3</v>
      </c>
      <c r="G5845">
        <v>8265.41</v>
      </c>
      <c r="H5845">
        <v>55102.71</v>
      </c>
    </row>
    <row r="5846" spans="1:8" hidden="1" x14ac:dyDescent="0.3">
      <c r="A5846" s="6" t="s">
        <v>651</v>
      </c>
      <c r="B5846" s="6" t="s">
        <v>6599</v>
      </c>
      <c r="D5846" t="str">
        <f t="shared" si="91"/>
        <v>Akhmem - Qena</v>
      </c>
      <c r="E5846">
        <v>1837479</v>
      </c>
      <c r="F5846">
        <v>1837479</v>
      </c>
      <c r="G5846">
        <v>0</v>
      </c>
      <c r="H5846">
        <v>1837479</v>
      </c>
    </row>
    <row r="5847" spans="1:8" hidden="1" x14ac:dyDescent="0.3">
      <c r="A5847" s="6" t="s">
        <v>847</v>
      </c>
      <c r="B5847" s="6" t="s">
        <v>6600</v>
      </c>
      <c r="D5847" t="str">
        <f t="shared" si="91"/>
        <v>AWEER POWER STATION 'H' Phase</v>
      </c>
      <c r="E5847">
        <v>226423.5</v>
      </c>
      <c r="F5847">
        <v>237744.67499999999</v>
      </c>
      <c r="G5847">
        <v>0</v>
      </c>
      <c r="H5847">
        <v>237744.67499999999</v>
      </c>
    </row>
    <row r="5848" spans="1:8" hidden="1" x14ac:dyDescent="0.3">
      <c r="A5848" s="6" t="s">
        <v>1060</v>
      </c>
      <c r="B5848" s="6" t="s">
        <v>6601</v>
      </c>
      <c r="C5848" s="6">
        <v>11</v>
      </c>
      <c r="D5848" t="str">
        <f t="shared" si="91"/>
        <v>LAYYAH CCPP11</v>
      </c>
      <c r="E5848">
        <v>12854700</v>
      </c>
      <c r="F5848">
        <v>0</v>
      </c>
      <c r="G5848">
        <v>12854700</v>
      </c>
      <c r="H5848">
        <v>12854700</v>
      </c>
    </row>
    <row r="5849" spans="1:8" hidden="1" x14ac:dyDescent="0.3">
      <c r="A5849" s="6" t="s">
        <v>5671</v>
      </c>
      <c r="B5849" s="6" t="s">
        <v>6602</v>
      </c>
      <c r="D5849" t="str">
        <f t="shared" si="91"/>
        <v>Port Said</v>
      </c>
      <c r="E5849">
        <v>2631979.65</v>
      </c>
      <c r="F5849">
        <v>2631979.65</v>
      </c>
      <c r="G5849">
        <v>0</v>
      </c>
      <c r="H5849">
        <v>2631979.65</v>
      </c>
    </row>
    <row r="5850" spans="1:8" hidden="1" x14ac:dyDescent="0.3">
      <c r="A5850" s="6" t="s">
        <v>348</v>
      </c>
      <c r="B5850" s="6" t="s">
        <v>6603</v>
      </c>
      <c r="C5850" s="6">
        <v>6</v>
      </c>
      <c r="D5850" t="str">
        <f t="shared" si="91"/>
        <v>Lekela 250MW Wind Farm6</v>
      </c>
      <c r="E5850">
        <v>17262367.140000001</v>
      </c>
      <c r="F5850">
        <v>14840272.416999999</v>
      </c>
      <c r="G5850">
        <v>3128774.36</v>
      </c>
      <c r="H5850">
        <v>17969046.776999999</v>
      </c>
    </row>
    <row r="5851" spans="1:8" hidden="1" x14ac:dyDescent="0.3">
      <c r="A5851" s="6" t="s">
        <v>348</v>
      </c>
      <c r="B5851" s="6" t="s">
        <v>6604</v>
      </c>
      <c r="C5851" s="6">
        <v>1</v>
      </c>
      <c r="D5851" t="str">
        <f t="shared" si="91"/>
        <v>Lekela 250MW Wind Farm1</v>
      </c>
      <c r="E5851">
        <v>1989169.6</v>
      </c>
      <c r="F5851">
        <v>1670902.46</v>
      </c>
      <c r="G5851">
        <v>397833.92</v>
      </c>
      <c r="H5851">
        <v>2068736.38</v>
      </c>
    </row>
    <row r="5852" spans="1:8" hidden="1" x14ac:dyDescent="0.3">
      <c r="A5852" s="6" t="s">
        <v>1202</v>
      </c>
      <c r="B5852" s="6" t="s">
        <v>6605</v>
      </c>
      <c r="C5852" s="6">
        <v>7</v>
      </c>
      <c r="D5852" t="str">
        <f t="shared" si="91"/>
        <v>Toshka GIS 500 kV7</v>
      </c>
      <c r="E5852">
        <v>86989.71</v>
      </c>
      <c r="F5852">
        <v>49566.559999999998</v>
      </c>
      <c r="G5852">
        <v>22834.799999999999</v>
      </c>
      <c r="H5852">
        <v>72401.36</v>
      </c>
    </row>
    <row r="5853" spans="1:8" hidden="1" x14ac:dyDescent="0.3">
      <c r="A5853" s="6" t="s">
        <v>331</v>
      </c>
      <c r="B5853" s="6" t="s">
        <v>6606</v>
      </c>
      <c r="C5853" s="6">
        <v>2</v>
      </c>
      <c r="D5853" t="str">
        <f t="shared" si="91"/>
        <v>DoubleTree Mangroovy ElGouna2</v>
      </c>
      <c r="E5853">
        <v>409200</v>
      </c>
      <c r="F5853">
        <v>425568</v>
      </c>
      <c r="G5853">
        <v>0</v>
      </c>
      <c r="H5853">
        <v>425568</v>
      </c>
    </row>
    <row r="5854" spans="1:8" hidden="1" x14ac:dyDescent="0.3">
      <c r="A5854" s="6" t="s">
        <v>1217</v>
      </c>
      <c r="B5854" s="6" t="s">
        <v>1083</v>
      </c>
      <c r="C5854" s="6">
        <v>1</v>
      </c>
      <c r="D5854" t="str">
        <f t="shared" si="91"/>
        <v>Elmaragha Bridge - Sohag1</v>
      </c>
      <c r="E5854">
        <v>968500</v>
      </c>
      <c r="F5854">
        <v>826340</v>
      </c>
      <c r="G5854">
        <v>0</v>
      </c>
      <c r="H5854">
        <v>826340</v>
      </c>
    </row>
    <row r="5855" spans="1:8" hidden="1" x14ac:dyDescent="0.3">
      <c r="A5855" s="6" t="s">
        <v>1218</v>
      </c>
      <c r="B5855" s="6" t="s">
        <v>5978</v>
      </c>
      <c r="D5855" t="str">
        <f t="shared" si="91"/>
        <v>Multi Sport Hall</v>
      </c>
      <c r="E5855">
        <v>146493</v>
      </c>
      <c r="F5855">
        <v>130378.76999999999</v>
      </c>
      <c r="G5855">
        <v>0</v>
      </c>
      <c r="H5855">
        <v>130378.77</v>
      </c>
    </row>
    <row r="5856" spans="1:8" hidden="1" x14ac:dyDescent="0.3">
      <c r="A5856" s="6" t="s">
        <v>1147</v>
      </c>
      <c r="B5856" s="6" t="s">
        <v>6607</v>
      </c>
      <c r="D5856" t="str">
        <f t="shared" si="91"/>
        <v>Mahmoudia Additional Scope</v>
      </c>
      <c r="E5856">
        <v>11268062.5</v>
      </c>
      <c r="F5856">
        <v>11268062.5</v>
      </c>
      <c r="G5856">
        <v>0</v>
      </c>
      <c r="H5856">
        <v>11268062.5</v>
      </c>
    </row>
    <row r="5857" spans="1:8" hidden="1" x14ac:dyDescent="0.3">
      <c r="A5857" s="6" t="s">
        <v>679</v>
      </c>
      <c r="B5857" s="6" t="s">
        <v>6608</v>
      </c>
      <c r="C5857" s="6">
        <v>21</v>
      </c>
      <c r="D5857" t="str">
        <f t="shared" si="91"/>
        <v>Badr21</v>
      </c>
      <c r="E5857">
        <v>6356891.8300000001</v>
      </c>
      <c r="F5857">
        <v>4719583.38</v>
      </c>
      <c r="G5857">
        <v>953533.8</v>
      </c>
      <c r="H5857">
        <v>5673117.1799999997</v>
      </c>
    </row>
    <row r="5858" spans="1:8" hidden="1" x14ac:dyDescent="0.3">
      <c r="A5858" s="6" t="s">
        <v>847</v>
      </c>
      <c r="B5858" s="6" t="s">
        <v>2699</v>
      </c>
      <c r="D5858" t="str">
        <f t="shared" si="91"/>
        <v>AWEER POWER STATION 'H' Phase</v>
      </c>
      <c r="E5858">
        <v>211328.6</v>
      </c>
      <c r="F5858">
        <v>221823.22</v>
      </c>
      <c r="G5858">
        <v>0</v>
      </c>
      <c r="H5858">
        <v>221823.22</v>
      </c>
    </row>
    <row r="5859" spans="1:8" hidden="1" x14ac:dyDescent="0.3">
      <c r="A5859" s="6" t="s">
        <v>776</v>
      </c>
      <c r="B5859" s="6" t="s">
        <v>6609</v>
      </c>
      <c r="C5859" s="6">
        <v>1</v>
      </c>
      <c r="D5859" t="str">
        <f t="shared" si="91"/>
        <v>EL-Hegaz Square Bridge1</v>
      </c>
      <c r="E5859">
        <v>12477199.24</v>
      </c>
      <c r="F5859">
        <v>0</v>
      </c>
      <c r="G5859">
        <v>10961702.721999999</v>
      </c>
      <c r="H5859">
        <v>10961702.721999999</v>
      </c>
    </row>
    <row r="5860" spans="1:8" hidden="1" x14ac:dyDescent="0.3">
      <c r="A5860" s="6" t="s">
        <v>393</v>
      </c>
      <c r="B5860" s="6" t="s">
        <v>6610</v>
      </c>
      <c r="C5860" s="6">
        <v>11</v>
      </c>
      <c r="D5860" t="str">
        <f t="shared" si="91"/>
        <v>EMAAR-Pkg#162/163- Marassi11</v>
      </c>
      <c r="E5860">
        <v>3832626.3</v>
      </c>
      <c r="F5860">
        <v>3799097.5550000002</v>
      </c>
      <c r="G5860">
        <v>1102242.6299999999</v>
      </c>
      <c r="H5860">
        <v>4901340.1849999996</v>
      </c>
    </row>
    <row r="5861" spans="1:8" hidden="1" x14ac:dyDescent="0.3">
      <c r="A5861" s="6" t="s">
        <v>393</v>
      </c>
      <c r="B5861" s="6" t="s">
        <v>6611</v>
      </c>
      <c r="C5861" s="6">
        <v>8</v>
      </c>
      <c r="D5861" t="str">
        <f t="shared" si="91"/>
        <v>EMAAR-Pkg#162/163- Marassi8</v>
      </c>
      <c r="E5861">
        <v>7415396.2999999998</v>
      </c>
      <c r="F5861">
        <v>6502546.7249999996</v>
      </c>
      <c r="G5861">
        <v>1765971.33</v>
      </c>
      <c r="H5861">
        <v>8268518.0549999997</v>
      </c>
    </row>
    <row r="5862" spans="1:8" hidden="1" x14ac:dyDescent="0.3">
      <c r="A5862" s="6" t="s">
        <v>3218</v>
      </c>
      <c r="B5862" s="6" t="s">
        <v>6612</v>
      </c>
      <c r="D5862" t="str">
        <f t="shared" si="91"/>
        <v>Marsa Allam</v>
      </c>
      <c r="E5862">
        <v>22368.42</v>
      </c>
      <c r="F5862">
        <v>24828.948799999998</v>
      </c>
      <c r="G5862">
        <v>0</v>
      </c>
      <c r="H5862">
        <v>24828.948799999998</v>
      </c>
    </row>
    <row r="5863" spans="1:8" hidden="1" x14ac:dyDescent="0.3">
      <c r="A5863" s="6" t="s">
        <v>754</v>
      </c>
      <c r="B5863" s="6" t="s">
        <v>6613</v>
      </c>
      <c r="C5863" s="6">
        <v>3</v>
      </c>
      <c r="D5863" t="str">
        <f t="shared" si="91"/>
        <v>Ministries Buildings3</v>
      </c>
      <c r="E5863">
        <v>8446258.0500000007</v>
      </c>
      <c r="F5863">
        <v>5400020</v>
      </c>
      <c r="G5863">
        <v>1800008</v>
      </c>
      <c r="H5863">
        <v>7200028</v>
      </c>
    </row>
    <row r="5864" spans="1:8" hidden="1" x14ac:dyDescent="0.3">
      <c r="A5864" s="6" t="s">
        <v>743</v>
      </c>
      <c r="B5864" s="6" t="s">
        <v>6614</v>
      </c>
      <c r="D5864" t="str">
        <f t="shared" si="91"/>
        <v>MOTHANA 400/132kV SS</v>
      </c>
      <c r="E5864">
        <v>45864.43</v>
      </c>
      <c r="F5864">
        <v>45864.43</v>
      </c>
      <c r="G5864">
        <v>0</v>
      </c>
      <c r="H5864">
        <v>45864.43</v>
      </c>
    </row>
    <row r="5865" spans="1:8" hidden="1" x14ac:dyDescent="0.3">
      <c r="A5865" s="6" t="s">
        <v>741</v>
      </c>
      <c r="B5865" s="6" t="s">
        <v>6615</v>
      </c>
      <c r="D5865" t="str">
        <f t="shared" si="91"/>
        <v>MAYSAN 400/132kV SS</v>
      </c>
      <c r="E5865">
        <v>202057.11</v>
      </c>
      <c r="F5865">
        <v>202057.11</v>
      </c>
      <c r="G5865">
        <v>0</v>
      </c>
      <c r="H5865">
        <v>202057.11</v>
      </c>
    </row>
    <row r="5866" spans="1:8" hidden="1" x14ac:dyDescent="0.3">
      <c r="A5866" s="6" t="s">
        <v>3199</v>
      </c>
      <c r="B5866" s="6" t="s">
        <v>6616</v>
      </c>
      <c r="D5866" t="str">
        <f t="shared" si="91"/>
        <v>Dubai Port</v>
      </c>
      <c r="E5866">
        <v>9741.75</v>
      </c>
      <c r="F5866">
        <v>8240.9274999999998</v>
      </c>
      <c r="G5866">
        <v>0</v>
      </c>
      <c r="H5866">
        <v>8240.9274999999998</v>
      </c>
    </row>
    <row r="5867" spans="1:8" hidden="1" x14ac:dyDescent="0.3">
      <c r="A5867" s="6" t="s">
        <v>722</v>
      </c>
      <c r="B5867" s="6" t="s">
        <v>6617</v>
      </c>
      <c r="C5867" s="6">
        <v>71</v>
      </c>
      <c r="D5867" t="str">
        <f t="shared" si="91"/>
        <v>Marsa Matrouh 500KV71</v>
      </c>
      <c r="E5867">
        <v>30722273.120000001</v>
      </c>
      <c r="F5867">
        <v>25118658.370000001</v>
      </c>
      <c r="G5867">
        <v>0</v>
      </c>
      <c r="H5867">
        <v>25118658.370000001</v>
      </c>
    </row>
    <row r="5868" spans="1:8" hidden="1" x14ac:dyDescent="0.3">
      <c r="A5868" s="6" t="s">
        <v>971</v>
      </c>
      <c r="B5868" s="6" t="s">
        <v>6618</v>
      </c>
      <c r="C5868" s="6">
        <v>31</v>
      </c>
      <c r="D5868" t="str">
        <f t="shared" si="91"/>
        <v>Benban 500 K.V / 100 K.M31</v>
      </c>
      <c r="E5868">
        <v>26697762.16</v>
      </c>
      <c r="F5868">
        <v>20583975.48</v>
      </c>
      <c r="G5868">
        <v>2803265.03</v>
      </c>
      <c r="H5868">
        <v>23387240.510000002</v>
      </c>
    </row>
    <row r="5869" spans="1:8" hidden="1" x14ac:dyDescent="0.3">
      <c r="A5869" s="6" t="s">
        <v>1077</v>
      </c>
      <c r="B5869" s="6" t="s">
        <v>6619</v>
      </c>
      <c r="C5869" s="6">
        <v>2</v>
      </c>
      <c r="D5869" t="str">
        <f t="shared" si="91"/>
        <v>Marsa Alam/ Bernes LOT2 OHTL2</v>
      </c>
      <c r="E5869">
        <v>19134441.780000001</v>
      </c>
      <c r="F5869">
        <v>10734410.809999999</v>
      </c>
      <c r="G5869">
        <v>2009116.39</v>
      </c>
      <c r="H5869">
        <v>12743527.199999997</v>
      </c>
    </row>
    <row r="5870" spans="1:8" hidden="1" x14ac:dyDescent="0.3">
      <c r="A5870" s="6" t="s">
        <v>381</v>
      </c>
      <c r="B5870" s="6" t="s">
        <v>6620</v>
      </c>
      <c r="C5870" s="6">
        <v>5</v>
      </c>
      <c r="D5870" t="str">
        <f t="shared" si="91"/>
        <v>ESU Ph2-Enabling &amp; Struc5</v>
      </c>
      <c r="E5870">
        <v>7891719.6200000001</v>
      </c>
      <c r="F5870">
        <v>2392694.7999999998</v>
      </c>
      <c r="G5870">
        <v>2485891.6</v>
      </c>
      <c r="H5870">
        <v>4878586.4000000004</v>
      </c>
    </row>
    <row r="5871" spans="1:8" hidden="1" x14ac:dyDescent="0.3">
      <c r="A5871" s="6" t="s">
        <v>1300</v>
      </c>
      <c r="B5871" s="6" t="s">
        <v>6621</v>
      </c>
      <c r="D5871" t="str">
        <f t="shared" si="91"/>
        <v>Minis Building(Polyurethane)</v>
      </c>
      <c r="E5871">
        <v>334776</v>
      </c>
      <c r="F5871">
        <v>297950.64</v>
      </c>
      <c r="G5871">
        <v>0</v>
      </c>
      <c r="H5871">
        <v>297950.64</v>
      </c>
    </row>
    <row r="5872" spans="1:8" hidden="1" x14ac:dyDescent="0.3">
      <c r="A5872" s="6" t="s">
        <v>786</v>
      </c>
      <c r="B5872" s="6" t="s">
        <v>6622</v>
      </c>
      <c r="C5872" s="6">
        <v>2</v>
      </c>
      <c r="D5872" t="str">
        <f t="shared" si="91"/>
        <v>P-28-16 Balat Owinat Lot 32</v>
      </c>
      <c r="E5872">
        <v>4181384.51</v>
      </c>
      <c r="F5872">
        <v>3144010.85</v>
      </c>
      <c r="G5872">
        <v>439045.37</v>
      </c>
      <c r="H5872">
        <v>3583056.22</v>
      </c>
    </row>
    <row r="5873" spans="1:8" hidden="1" x14ac:dyDescent="0.3">
      <c r="A5873" s="6" t="s">
        <v>895</v>
      </c>
      <c r="B5873" s="6" t="s">
        <v>6623</v>
      </c>
      <c r="D5873" t="str">
        <f t="shared" si="91"/>
        <v>Manshiet Nasser Substation</v>
      </c>
      <c r="E5873">
        <v>1386244.94</v>
      </c>
      <c r="F5873">
        <v>1178308.2</v>
      </c>
      <c r="G5873">
        <v>207936.74</v>
      </c>
      <c r="H5873">
        <v>1386244.94</v>
      </c>
    </row>
    <row r="5874" spans="1:8" hidden="1" x14ac:dyDescent="0.3">
      <c r="A5874" s="6" t="s">
        <v>559</v>
      </c>
      <c r="B5874" s="6" t="s">
        <v>6624</v>
      </c>
      <c r="C5874" s="6">
        <v>1</v>
      </c>
      <c r="D5874" t="str">
        <f t="shared" si="91"/>
        <v>Beni Seuf - 3581</v>
      </c>
      <c r="E5874">
        <v>6287397</v>
      </c>
      <c r="F5874">
        <v>6287397</v>
      </c>
      <c r="G5874">
        <v>0</v>
      </c>
      <c r="H5874">
        <v>6287397</v>
      </c>
    </row>
    <row r="5875" spans="1:8" hidden="1" x14ac:dyDescent="0.3">
      <c r="A5875" s="6" t="s">
        <v>1278</v>
      </c>
      <c r="B5875" s="6" t="s">
        <v>6625</v>
      </c>
      <c r="D5875" t="str">
        <f t="shared" si="91"/>
        <v>LAYAN Substation</v>
      </c>
      <c r="E5875">
        <v>263056.2</v>
      </c>
      <c r="F5875">
        <v>218336.75</v>
      </c>
      <c r="G5875">
        <v>0</v>
      </c>
      <c r="H5875">
        <v>218336.75</v>
      </c>
    </row>
    <row r="5876" spans="1:8" hidden="1" x14ac:dyDescent="0.3">
      <c r="A5876" s="6" t="s">
        <v>9</v>
      </c>
      <c r="B5876" s="6" t="s">
        <v>6626</v>
      </c>
      <c r="C5876" s="6">
        <v>29</v>
      </c>
      <c r="D5876" t="str">
        <f t="shared" si="91"/>
        <v>Royal City29</v>
      </c>
      <c r="E5876">
        <v>17649893.879999999</v>
      </c>
      <c r="F5876">
        <v>12838209.344000001</v>
      </c>
      <c r="G5876">
        <v>5454040.8899999997</v>
      </c>
      <c r="H5876">
        <v>18292250.234000001</v>
      </c>
    </row>
    <row r="5877" spans="1:8" hidden="1" x14ac:dyDescent="0.3">
      <c r="A5877" s="6" t="s">
        <v>705</v>
      </c>
      <c r="B5877" s="6" t="s">
        <v>6627</v>
      </c>
      <c r="D5877" t="str">
        <f t="shared" si="91"/>
        <v>Assuit PP  (CP-118)</v>
      </c>
      <c r="E5877">
        <v>806149.42</v>
      </c>
      <c r="F5877">
        <v>711426.86</v>
      </c>
      <c r="G5877">
        <v>126968.53</v>
      </c>
      <c r="H5877">
        <v>838395.39</v>
      </c>
    </row>
    <row r="5878" spans="1:8" hidden="1" x14ac:dyDescent="0.3">
      <c r="A5878" s="6" t="s">
        <v>1487</v>
      </c>
      <c r="B5878" s="6" t="s">
        <v>6628</v>
      </c>
      <c r="D5878" t="str">
        <f t="shared" si="91"/>
        <v>Mangrouve Hotel - Gouna</v>
      </c>
      <c r="E5878">
        <v>11855.16</v>
      </c>
      <c r="F5878">
        <v>10551.07</v>
      </c>
      <c r="G5878">
        <v>0</v>
      </c>
      <c r="H5878">
        <v>10551.07</v>
      </c>
    </row>
    <row r="5879" spans="1:8" hidden="1" x14ac:dyDescent="0.3">
      <c r="A5879" s="6" t="s">
        <v>980</v>
      </c>
      <c r="B5879" s="6" t="s">
        <v>6629</v>
      </c>
      <c r="C5879" s="6">
        <v>10</v>
      </c>
      <c r="D5879" t="str">
        <f t="shared" si="91"/>
        <v>Canal Sugar OHTL10</v>
      </c>
      <c r="E5879">
        <v>4053275.4</v>
      </c>
      <c r="F5879">
        <v>1538890.85</v>
      </c>
      <c r="G5879">
        <v>0</v>
      </c>
      <c r="H5879">
        <v>1538890.85</v>
      </c>
    </row>
    <row r="5880" spans="1:8" hidden="1" x14ac:dyDescent="0.3">
      <c r="A5880" s="6" t="s">
        <v>1316</v>
      </c>
      <c r="B5880" s="6" t="s">
        <v>6630</v>
      </c>
      <c r="C5880" s="6">
        <v>3</v>
      </c>
      <c r="D5880" t="str">
        <f t="shared" si="91"/>
        <v>Suez Gulf/S4 - 500KV OHTL3</v>
      </c>
      <c r="E5880">
        <v>24468424.760000002</v>
      </c>
      <c r="F5880">
        <v>18620460.060000002</v>
      </c>
      <c r="G5880">
        <v>2569184.6</v>
      </c>
      <c r="H5880">
        <v>21189644.66</v>
      </c>
    </row>
    <row r="5881" spans="1:8" hidden="1" x14ac:dyDescent="0.3">
      <c r="A5881" s="6" t="s">
        <v>516</v>
      </c>
      <c r="B5881" s="6" t="s">
        <v>6631</v>
      </c>
      <c r="C5881" s="6">
        <v>23</v>
      </c>
      <c r="D5881" t="str">
        <f t="shared" si="91"/>
        <v>Ismailiya East Substation23</v>
      </c>
      <c r="E5881">
        <v>1466046</v>
      </c>
      <c r="F5881">
        <v>1304780.94</v>
      </c>
      <c r="G5881">
        <v>0</v>
      </c>
      <c r="H5881">
        <v>1304780.94</v>
      </c>
    </row>
    <row r="5882" spans="1:8" hidden="1" x14ac:dyDescent="0.3">
      <c r="A5882" s="6" t="s">
        <v>289</v>
      </c>
      <c r="B5882" s="6" t="s">
        <v>6632</v>
      </c>
      <c r="C5882" s="6">
        <v>1</v>
      </c>
      <c r="D5882" t="str">
        <f t="shared" si="91"/>
        <v>Aljazi Project1</v>
      </c>
      <c r="E5882">
        <v>278661</v>
      </c>
      <c r="F5882">
        <v>230795</v>
      </c>
      <c r="G5882">
        <v>0</v>
      </c>
      <c r="H5882">
        <v>230795</v>
      </c>
    </row>
    <row r="5883" spans="1:8" hidden="1" x14ac:dyDescent="0.3">
      <c r="A5883" s="6" t="s">
        <v>754</v>
      </c>
      <c r="B5883" s="6" t="s">
        <v>6633</v>
      </c>
      <c r="C5883" s="6">
        <v>4</v>
      </c>
      <c r="D5883" t="str">
        <f t="shared" si="91"/>
        <v>Ministries Buildings4</v>
      </c>
      <c r="E5883">
        <v>30453148.949999999</v>
      </c>
      <c r="F5883">
        <v>19470665</v>
      </c>
      <c r="G5883">
        <v>6490226</v>
      </c>
      <c r="H5883">
        <v>25960891</v>
      </c>
    </row>
    <row r="5884" spans="1:8" hidden="1" x14ac:dyDescent="0.3">
      <c r="A5884" s="6" t="s">
        <v>622</v>
      </c>
      <c r="B5884" s="6" t="s">
        <v>6634</v>
      </c>
      <c r="D5884" t="str">
        <f t="shared" si="91"/>
        <v>Ghana</v>
      </c>
      <c r="E5884">
        <v>631405.86</v>
      </c>
      <c r="F5884">
        <v>631405.8600000001</v>
      </c>
      <c r="G5884">
        <v>0</v>
      </c>
      <c r="H5884">
        <v>631405.86</v>
      </c>
    </row>
    <row r="5885" spans="1:8" hidden="1" x14ac:dyDescent="0.3">
      <c r="A5885" s="6" t="s">
        <v>2694</v>
      </c>
      <c r="B5885" s="6" t="s">
        <v>6635</v>
      </c>
      <c r="D5885" t="str">
        <f t="shared" si="91"/>
        <v>Al-Wukair 11 Substation</v>
      </c>
      <c r="E5885">
        <v>1525153.7</v>
      </c>
      <c r="F5885">
        <v>1525153.7</v>
      </c>
      <c r="G5885">
        <v>0</v>
      </c>
      <c r="H5885">
        <v>1525153.7</v>
      </c>
    </row>
    <row r="5886" spans="1:8" hidden="1" x14ac:dyDescent="0.3">
      <c r="A5886" s="6" t="s">
        <v>1243</v>
      </c>
      <c r="B5886" s="6" t="s">
        <v>6636</v>
      </c>
      <c r="C5886" s="6">
        <v>12</v>
      </c>
      <c r="D5886" t="str">
        <f t="shared" si="91"/>
        <v>Sodic East12</v>
      </c>
      <c r="E5886">
        <v>388943.4</v>
      </c>
      <c r="F5886">
        <v>156832.48000000001</v>
      </c>
      <c r="G5886">
        <v>0</v>
      </c>
      <c r="H5886">
        <v>156832.48000000001</v>
      </c>
    </row>
    <row r="5887" spans="1:8" hidden="1" x14ac:dyDescent="0.3">
      <c r="A5887" s="6" t="s">
        <v>1147</v>
      </c>
      <c r="B5887" s="6" t="s">
        <v>6637</v>
      </c>
      <c r="D5887" t="str">
        <f t="shared" si="91"/>
        <v>Mahmoudia Additional Scope</v>
      </c>
      <c r="E5887">
        <v>8250000</v>
      </c>
      <c r="F5887">
        <v>8250000</v>
      </c>
      <c r="G5887">
        <v>0</v>
      </c>
      <c r="H5887">
        <v>8250000</v>
      </c>
    </row>
    <row r="5888" spans="1:8" hidden="1" x14ac:dyDescent="0.3">
      <c r="A5888" s="6" t="s">
        <v>4717</v>
      </c>
      <c r="B5888" s="6" t="s">
        <v>6638</v>
      </c>
      <c r="D5888" t="str">
        <f t="shared" si="91"/>
        <v>El Banna project</v>
      </c>
      <c r="E5888">
        <v>2825393.32</v>
      </c>
      <c r="F5888">
        <v>2825393.32</v>
      </c>
      <c r="G5888">
        <v>0</v>
      </c>
      <c r="H5888">
        <v>2825393.32</v>
      </c>
    </row>
    <row r="5889" spans="1:8" hidden="1" x14ac:dyDescent="0.3">
      <c r="A5889" s="6" t="s">
        <v>1195</v>
      </c>
      <c r="B5889" s="6" t="s">
        <v>1047</v>
      </c>
      <c r="C5889" s="6">
        <v>6</v>
      </c>
      <c r="D5889" t="str">
        <f t="shared" si="91"/>
        <v>Museum of Egyp. Civilization6</v>
      </c>
      <c r="E5889">
        <v>480649.5</v>
      </c>
      <c r="F5889">
        <v>306508.28999999998</v>
      </c>
      <c r="G5889">
        <v>0</v>
      </c>
      <c r="H5889">
        <v>306508.28999999998</v>
      </c>
    </row>
    <row r="5890" spans="1:8" hidden="1" x14ac:dyDescent="0.3">
      <c r="A5890" s="6" t="s">
        <v>1350</v>
      </c>
      <c r="B5890" s="6" t="s">
        <v>6639</v>
      </c>
      <c r="D5890" t="str">
        <f t="shared" si="91"/>
        <v>Racecores 3092-16 132KV C</v>
      </c>
      <c r="E5890">
        <v>284262.36</v>
      </c>
      <c r="F5890">
        <v>471875.45999999996</v>
      </c>
      <c r="G5890">
        <v>0</v>
      </c>
      <c r="H5890">
        <v>235937.73</v>
      </c>
    </row>
    <row r="5891" spans="1:8" hidden="1" x14ac:dyDescent="0.3">
      <c r="A5891" s="6" t="s">
        <v>6640</v>
      </c>
      <c r="B5891" s="6" t="s">
        <v>499</v>
      </c>
      <c r="D5891" t="str">
        <f t="shared" ref="D5891:D5954" si="92">A5891&amp;C5891</f>
        <v>Iskraemeco show room</v>
      </c>
      <c r="E5891">
        <v>741585.97</v>
      </c>
      <c r="F5891">
        <v>845408</v>
      </c>
      <c r="G5891">
        <v>0</v>
      </c>
      <c r="H5891">
        <v>845408</v>
      </c>
    </row>
    <row r="5892" spans="1:8" hidden="1" x14ac:dyDescent="0.3">
      <c r="A5892" s="6" t="s">
        <v>795</v>
      </c>
      <c r="B5892" s="6" t="s">
        <v>6641</v>
      </c>
      <c r="C5892" s="6">
        <v>52</v>
      </c>
      <c r="D5892" t="str">
        <f t="shared" si="92"/>
        <v>NUCA R05 - Z0252</v>
      </c>
      <c r="E5892">
        <v>37170105.920000002</v>
      </c>
      <c r="F5892">
        <v>18222028.760000002</v>
      </c>
      <c r="G5892">
        <v>3816290.32</v>
      </c>
      <c r="H5892">
        <v>22038319.079999998</v>
      </c>
    </row>
    <row r="5893" spans="1:8" hidden="1" x14ac:dyDescent="0.3">
      <c r="A5893" s="6" t="s">
        <v>795</v>
      </c>
      <c r="B5893" s="6" t="s">
        <v>6642</v>
      </c>
      <c r="C5893" s="6">
        <v>45</v>
      </c>
      <c r="D5893" t="str">
        <f t="shared" si="92"/>
        <v>NUCA R05 - Z0245</v>
      </c>
      <c r="E5893">
        <v>27953981.449999999</v>
      </c>
      <c r="F5893">
        <v>22913073.640000001</v>
      </c>
      <c r="G5893">
        <v>3053354.24</v>
      </c>
      <c r="H5893">
        <v>25966427.879999999</v>
      </c>
    </row>
    <row r="5894" spans="1:8" hidden="1" x14ac:dyDescent="0.3">
      <c r="A5894" s="6" t="s">
        <v>795</v>
      </c>
      <c r="B5894" s="6" t="s">
        <v>6643</v>
      </c>
      <c r="C5894" s="6">
        <v>31</v>
      </c>
      <c r="D5894" t="str">
        <f t="shared" si="92"/>
        <v>NUCA R05 - Z0231</v>
      </c>
      <c r="E5894">
        <v>25879322.449999999</v>
      </c>
      <c r="F5894">
        <v>22239327.600000001</v>
      </c>
      <c r="G5894">
        <v>2782115.7</v>
      </c>
      <c r="H5894">
        <v>25021443.300000001</v>
      </c>
    </row>
    <row r="5895" spans="1:8" hidden="1" x14ac:dyDescent="0.3">
      <c r="A5895" s="6" t="s">
        <v>1082</v>
      </c>
      <c r="B5895" s="6" t="s">
        <v>1201</v>
      </c>
      <c r="C5895" s="6">
        <v>7</v>
      </c>
      <c r="D5895" t="str">
        <f t="shared" si="92"/>
        <v>Port Saad Industiral zone7</v>
      </c>
      <c r="E5895">
        <v>676482.84</v>
      </c>
      <c r="F5895">
        <v>670548.78</v>
      </c>
      <c r="G5895">
        <v>0</v>
      </c>
      <c r="H5895">
        <v>670548.78</v>
      </c>
    </row>
    <row r="5896" spans="1:8" hidden="1" x14ac:dyDescent="0.3">
      <c r="A5896" s="6" t="s">
        <v>722</v>
      </c>
      <c r="B5896" s="6" t="s">
        <v>6644</v>
      </c>
      <c r="D5896" t="str">
        <f t="shared" si="92"/>
        <v>Marsa Matrouh 500KV</v>
      </c>
      <c r="E5896">
        <v>28997790.199999999</v>
      </c>
      <c r="F5896">
        <v>0</v>
      </c>
      <c r="G5896">
        <v>0</v>
      </c>
      <c r="H5896">
        <v>28997790.199999999</v>
      </c>
    </row>
    <row r="5897" spans="1:8" hidden="1" x14ac:dyDescent="0.3">
      <c r="A5897" s="6" t="s">
        <v>519</v>
      </c>
      <c r="B5897" s="6" t="s">
        <v>6645</v>
      </c>
      <c r="C5897" s="6">
        <v>22</v>
      </c>
      <c r="D5897" t="str">
        <f t="shared" si="92"/>
        <v>Tamey El-amdeed Substation22</v>
      </c>
      <c r="E5897">
        <v>125719.77999999998</v>
      </c>
      <c r="F5897">
        <v>93032.62999999999</v>
      </c>
      <c r="G5897">
        <v>18857.97</v>
      </c>
      <c r="H5897">
        <v>111890.60000000002</v>
      </c>
    </row>
    <row r="5898" spans="1:8" hidden="1" x14ac:dyDescent="0.3">
      <c r="A5898" s="6" t="s">
        <v>361</v>
      </c>
      <c r="B5898" s="6" t="s">
        <v>6646</v>
      </c>
      <c r="C5898" s="6">
        <v>15</v>
      </c>
      <c r="D5898" t="str">
        <f t="shared" si="92"/>
        <v>EMAAR- Pkg 140-ITP-Mivida15</v>
      </c>
      <c r="E5898">
        <v>16266667.66</v>
      </c>
      <c r="F5898">
        <v>10902262.273</v>
      </c>
      <c r="G5898">
        <v>1321629.97</v>
      </c>
      <c r="H5898">
        <v>12223892.243000001</v>
      </c>
    </row>
    <row r="5899" spans="1:8" hidden="1" x14ac:dyDescent="0.3">
      <c r="A5899" s="6" t="s">
        <v>1473</v>
      </c>
      <c r="B5899" s="6" t="s">
        <v>6647</v>
      </c>
      <c r="C5899" s="6">
        <v>4</v>
      </c>
      <c r="D5899" t="str">
        <f t="shared" si="92"/>
        <v>Taval Sarai 524</v>
      </c>
      <c r="E5899">
        <v>179731.3</v>
      </c>
      <c r="F5899">
        <v>122105.01000000001</v>
      </c>
      <c r="G5899">
        <v>0</v>
      </c>
      <c r="H5899">
        <v>122105.01</v>
      </c>
    </row>
    <row r="5900" spans="1:8" hidden="1" x14ac:dyDescent="0.3">
      <c r="A5900" s="6" t="s">
        <v>1746</v>
      </c>
      <c r="B5900" s="6" t="s">
        <v>6648</v>
      </c>
      <c r="C5900" s="6">
        <v>3</v>
      </c>
      <c r="D5900" t="str">
        <f t="shared" si="92"/>
        <v>Toshka Farm3</v>
      </c>
      <c r="E5900">
        <v>19732011.690000001</v>
      </c>
      <c r="F5900">
        <v>17360481.66</v>
      </c>
      <c r="G5900">
        <v>877900.85</v>
      </c>
      <c r="H5900">
        <v>18771715.84</v>
      </c>
    </row>
    <row r="5901" spans="1:8" hidden="1" x14ac:dyDescent="0.3">
      <c r="A5901" s="6" t="s">
        <v>1396</v>
      </c>
      <c r="B5901" s="6" t="s">
        <v>6649</v>
      </c>
      <c r="C5901" s="6">
        <v>40</v>
      </c>
      <c r="D5901" t="str">
        <f t="shared" si="92"/>
        <v>Cairo-Alex Railway40</v>
      </c>
      <c r="E5901">
        <v>21031085.300000001</v>
      </c>
      <c r="F5901">
        <v>7949386.8000000007</v>
      </c>
      <c r="G5901">
        <v>8636872.6300000008</v>
      </c>
      <c r="H5901">
        <v>16586259.43</v>
      </c>
    </row>
    <row r="5902" spans="1:8" hidden="1" x14ac:dyDescent="0.3">
      <c r="A5902" s="6" t="s">
        <v>1405</v>
      </c>
      <c r="B5902" s="6" t="s">
        <v>6650</v>
      </c>
      <c r="D5902" t="str">
        <f t="shared" si="92"/>
        <v>Racecores 3092-17 132KV E</v>
      </c>
      <c r="E5902">
        <v>535383.64</v>
      </c>
      <c r="F5902">
        <v>2221842.25</v>
      </c>
      <c r="G5902">
        <v>0</v>
      </c>
      <c r="H5902">
        <v>444368.45</v>
      </c>
    </row>
    <row r="5903" spans="1:8" hidden="1" x14ac:dyDescent="0.3">
      <c r="A5903" s="6" t="s">
        <v>722</v>
      </c>
      <c r="B5903" s="6" t="s">
        <v>6651</v>
      </c>
      <c r="C5903" s="6">
        <v>23</v>
      </c>
      <c r="D5903" t="str">
        <f t="shared" si="92"/>
        <v>Marsa Matrouh 500KV23</v>
      </c>
      <c r="E5903">
        <v>812.09</v>
      </c>
      <c r="F5903">
        <v>794.98</v>
      </c>
      <c r="G5903">
        <v>0</v>
      </c>
      <c r="H5903">
        <v>794.98</v>
      </c>
    </row>
    <row r="5904" spans="1:8" hidden="1" x14ac:dyDescent="0.3">
      <c r="A5904" s="6" t="s">
        <v>1278</v>
      </c>
      <c r="B5904" s="6" t="s">
        <v>6652</v>
      </c>
      <c r="D5904" t="str">
        <f t="shared" si="92"/>
        <v>LAYAN Substation</v>
      </c>
      <c r="E5904">
        <v>4742492.0900000036</v>
      </c>
      <c r="F5904">
        <v>3936268.44</v>
      </c>
      <c r="G5904">
        <v>0</v>
      </c>
      <c r="H5904">
        <v>3936268.44</v>
      </c>
    </row>
    <row r="5905" spans="1:8" hidden="1" x14ac:dyDescent="0.3">
      <c r="A5905" s="6" t="s">
        <v>1308</v>
      </c>
      <c r="B5905" s="6" t="s">
        <v>6653</v>
      </c>
      <c r="C5905" s="6">
        <v>3</v>
      </c>
      <c r="D5905" t="str">
        <f t="shared" si="92"/>
        <v>Ministries A13-A143</v>
      </c>
      <c r="E5905">
        <v>55760</v>
      </c>
      <c r="F5905">
        <v>48401</v>
      </c>
      <c r="G5905">
        <v>0</v>
      </c>
      <c r="H5905">
        <v>48401</v>
      </c>
    </row>
    <row r="5906" spans="1:8" hidden="1" x14ac:dyDescent="0.3">
      <c r="A5906" s="6" t="s">
        <v>1093</v>
      </c>
      <c r="B5906" s="6" t="s">
        <v>920</v>
      </c>
      <c r="D5906" t="str">
        <f t="shared" si="92"/>
        <v>Celia</v>
      </c>
      <c r="E5906">
        <v>105196.81</v>
      </c>
      <c r="F5906">
        <v>74516.56</v>
      </c>
      <c r="G5906">
        <v>0</v>
      </c>
      <c r="H5906">
        <v>74516.56</v>
      </c>
    </row>
    <row r="5907" spans="1:8" hidden="1" x14ac:dyDescent="0.3">
      <c r="A5907" s="6" t="s">
        <v>371</v>
      </c>
      <c r="B5907" s="6" t="s">
        <v>6654</v>
      </c>
      <c r="C5907" s="6">
        <v>27</v>
      </c>
      <c r="D5907" t="str">
        <f t="shared" si="92"/>
        <v>ORA ZED - Ph 01B - Pkgs A&amp;D27</v>
      </c>
      <c r="E5907">
        <v>10547653.65</v>
      </c>
      <c r="F5907">
        <v>8722947.1500000004</v>
      </c>
      <c r="G5907">
        <v>1106531.1299999999</v>
      </c>
      <c r="H5907">
        <v>9829478.2799999993</v>
      </c>
    </row>
    <row r="5908" spans="1:8" hidden="1" x14ac:dyDescent="0.3">
      <c r="A5908" s="6" t="s">
        <v>371</v>
      </c>
      <c r="B5908" s="6" t="s">
        <v>6655</v>
      </c>
      <c r="C5908" s="6">
        <v>3</v>
      </c>
      <c r="D5908" t="str">
        <f t="shared" si="92"/>
        <v>ORA ZED - Ph 01B - Pkgs A&amp;D3</v>
      </c>
      <c r="E5908">
        <v>26768118.079999998</v>
      </c>
      <c r="F5908">
        <v>29651159.333999999</v>
      </c>
      <c r="G5908">
        <v>3529598.47</v>
      </c>
      <c r="H5908">
        <v>33180757.804000001</v>
      </c>
    </row>
    <row r="5909" spans="1:8" hidden="1" x14ac:dyDescent="0.3">
      <c r="A5909" s="6" t="s">
        <v>431</v>
      </c>
      <c r="B5909" s="6" t="s">
        <v>6656</v>
      </c>
      <c r="C5909" s="6">
        <v>5</v>
      </c>
      <c r="D5909" t="str">
        <f t="shared" si="92"/>
        <v>EMAAR-PKG#53-UPTOWN5</v>
      </c>
      <c r="E5909">
        <v>1849502.84</v>
      </c>
      <c r="F5909">
        <v>1729285.152</v>
      </c>
      <c r="G5909">
        <v>0</v>
      </c>
      <c r="H5909">
        <v>1729285.152</v>
      </c>
    </row>
    <row r="5910" spans="1:8" hidden="1" x14ac:dyDescent="0.3">
      <c r="A5910" s="6" t="s">
        <v>1334</v>
      </c>
      <c r="B5910" s="6" t="s">
        <v>6657</v>
      </c>
      <c r="C5910" s="6">
        <v>5</v>
      </c>
      <c r="D5910" t="str">
        <f t="shared" si="92"/>
        <v>Mohamed Ali Palace5</v>
      </c>
      <c r="E5910">
        <v>18719.599999999999</v>
      </c>
      <c r="F5910">
        <v>15724.46</v>
      </c>
      <c r="G5910">
        <v>0</v>
      </c>
      <c r="H5910">
        <v>15724.46</v>
      </c>
    </row>
    <row r="5911" spans="1:8" hidden="1" x14ac:dyDescent="0.3">
      <c r="A5911" s="6" t="s">
        <v>847</v>
      </c>
      <c r="B5911" s="6" t="s">
        <v>6658</v>
      </c>
      <c r="D5911" t="str">
        <f t="shared" si="92"/>
        <v>AWEER POWER STATION 'H' Phase</v>
      </c>
      <c r="E5911">
        <v>408011.58</v>
      </c>
      <c r="F5911">
        <v>428412.15899999999</v>
      </c>
      <c r="G5911">
        <v>0</v>
      </c>
      <c r="H5911">
        <v>428412.15899999999</v>
      </c>
    </row>
    <row r="5912" spans="1:8" hidden="1" x14ac:dyDescent="0.3">
      <c r="A5912" s="6" t="s">
        <v>1953</v>
      </c>
      <c r="B5912" s="6" t="s">
        <v>6659</v>
      </c>
      <c r="C5912" s="6">
        <v>1</v>
      </c>
      <c r="D5912" t="str">
        <f t="shared" si="92"/>
        <v>Ghana Street lighting1</v>
      </c>
      <c r="E5912">
        <v>105593.4</v>
      </c>
      <c r="F5912">
        <v>95034.06</v>
      </c>
      <c r="G5912">
        <v>0</v>
      </c>
      <c r="H5912">
        <v>95034.06</v>
      </c>
    </row>
    <row r="5913" spans="1:8" hidden="1" x14ac:dyDescent="0.3">
      <c r="A5913" s="6" t="s">
        <v>1254</v>
      </c>
      <c r="B5913" s="6" t="s">
        <v>6660</v>
      </c>
      <c r="D5913" t="str">
        <f t="shared" si="92"/>
        <v>Miscellaneous Projects</v>
      </c>
      <c r="E5913">
        <v>151344.64000000001</v>
      </c>
      <c r="F5913">
        <v>172532.88959999999</v>
      </c>
      <c r="G5913">
        <v>0</v>
      </c>
      <c r="H5913">
        <v>172532.88959999999</v>
      </c>
    </row>
    <row r="5914" spans="1:8" hidden="1" x14ac:dyDescent="0.3">
      <c r="A5914" s="6" t="s">
        <v>1433</v>
      </c>
      <c r="B5914" s="6" t="s">
        <v>6661</v>
      </c>
      <c r="D5914" t="str">
        <f t="shared" si="92"/>
        <v>10th of Ramadan Railway</v>
      </c>
      <c r="E5914">
        <v>1528353</v>
      </c>
      <c r="F5914">
        <v>1448114.47</v>
      </c>
      <c r="G5914">
        <v>0</v>
      </c>
      <c r="H5914">
        <v>1448114.47</v>
      </c>
    </row>
    <row r="5915" spans="1:8" hidden="1" x14ac:dyDescent="0.3">
      <c r="A5915" s="6" t="s">
        <v>381</v>
      </c>
      <c r="B5915" s="6" t="s">
        <v>6662</v>
      </c>
      <c r="C5915" s="6">
        <v>10</v>
      </c>
      <c r="D5915" t="str">
        <f t="shared" si="92"/>
        <v>ESU Ph2-Enabling &amp; Struc10</v>
      </c>
      <c r="E5915">
        <v>44073475.240000002</v>
      </c>
      <c r="F5915">
        <v>9765894.2019999996</v>
      </c>
      <c r="G5915">
        <v>12724287.74</v>
      </c>
      <c r="H5915">
        <v>22490181.942000002</v>
      </c>
    </row>
    <row r="5916" spans="1:8" hidden="1" x14ac:dyDescent="0.3">
      <c r="A5916" s="6" t="s">
        <v>348</v>
      </c>
      <c r="B5916" s="6" t="s">
        <v>6663</v>
      </c>
      <c r="C5916" s="6">
        <v>1</v>
      </c>
      <c r="D5916" t="str">
        <f t="shared" si="92"/>
        <v>Lekela 250MW Wind Farm1</v>
      </c>
      <c r="E5916">
        <v>125000</v>
      </c>
      <c r="F5916">
        <v>124228</v>
      </c>
      <c r="G5916">
        <v>0</v>
      </c>
      <c r="H5916">
        <v>124228</v>
      </c>
    </row>
    <row r="5917" spans="1:8" hidden="1" x14ac:dyDescent="0.3">
      <c r="A5917" s="6" t="s">
        <v>1202</v>
      </c>
      <c r="B5917" s="6" t="s">
        <v>6664</v>
      </c>
      <c r="C5917" s="6">
        <v>1</v>
      </c>
      <c r="D5917" t="str">
        <f t="shared" si="92"/>
        <v>Toshka GIS 500 kV1</v>
      </c>
      <c r="E5917">
        <v>28800522.23</v>
      </c>
      <c r="F5917">
        <v>18816139.969999999</v>
      </c>
      <c r="G5917">
        <v>7560137.0899999999</v>
      </c>
      <c r="H5917">
        <v>26376277.059999999</v>
      </c>
    </row>
    <row r="5918" spans="1:8" hidden="1" x14ac:dyDescent="0.3">
      <c r="A5918" s="6" t="s">
        <v>1202</v>
      </c>
      <c r="B5918" s="6" t="s">
        <v>6665</v>
      </c>
      <c r="C5918" s="6">
        <v>16</v>
      </c>
      <c r="D5918" t="str">
        <f t="shared" si="92"/>
        <v>Toshka GIS 500 kV16</v>
      </c>
      <c r="E5918">
        <v>179629.71</v>
      </c>
      <c r="F5918">
        <v>103266.16</v>
      </c>
      <c r="G5918">
        <v>47152.800000000003</v>
      </c>
      <c r="H5918">
        <v>150418.96</v>
      </c>
    </row>
    <row r="5919" spans="1:8" hidden="1" x14ac:dyDescent="0.3">
      <c r="A5919" s="6" t="s">
        <v>1289</v>
      </c>
      <c r="B5919" s="6" t="s">
        <v>6666</v>
      </c>
      <c r="C5919" s="6">
        <v>12</v>
      </c>
      <c r="D5919" t="str">
        <f t="shared" si="92"/>
        <v>R512</v>
      </c>
      <c r="E5919">
        <v>2196000</v>
      </c>
      <c r="F5919">
        <v>329400</v>
      </c>
      <c r="G5919">
        <v>0</v>
      </c>
      <c r="H5919">
        <v>2031742.96</v>
      </c>
    </row>
    <row r="5920" spans="1:8" hidden="1" x14ac:dyDescent="0.3">
      <c r="A5920" s="6" t="s">
        <v>1254</v>
      </c>
      <c r="B5920" s="6" t="s">
        <v>6667</v>
      </c>
      <c r="D5920" t="str">
        <f t="shared" si="92"/>
        <v>Miscellaneous Projects</v>
      </c>
      <c r="E5920">
        <v>158424.28</v>
      </c>
      <c r="F5920">
        <v>180603.67920000001</v>
      </c>
      <c r="G5920">
        <v>0</v>
      </c>
      <c r="H5920">
        <v>180603.67920000001</v>
      </c>
    </row>
    <row r="5921" spans="1:8" hidden="1" x14ac:dyDescent="0.3">
      <c r="A5921" s="6" t="s">
        <v>1254</v>
      </c>
      <c r="B5921" s="6" t="s">
        <v>6668</v>
      </c>
      <c r="D5921" t="str">
        <f t="shared" si="92"/>
        <v>Miscellaneous Projects</v>
      </c>
      <c r="E5921">
        <v>140230.20000000001</v>
      </c>
      <c r="F5921">
        <v>159862.42800000001</v>
      </c>
      <c r="G5921">
        <v>0</v>
      </c>
      <c r="H5921">
        <v>159862.42800000001</v>
      </c>
    </row>
    <row r="5922" spans="1:8" hidden="1" x14ac:dyDescent="0.3">
      <c r="A5922" s="6" t="s">
        <v>559</v>
      </c>
      <c r="B5922" s="6" t="s">
        <v>6669</v>
      </c>
      <c r="C5922" s="6">
        <v>8</v>
      </c>
      <c r="D5922" t="str">
        <f t="shared" si="92"/>
        <v>Beni Seuf - 3588</v>
      </c>
      <c r="E5922">
        <v>12574794.699999999</v>
      </c>
      <c r="F5922">
        <v>8528325.5</v>
      </c>
      <c r="G5922">
        <v>2160249.89</v>
      </c>
      <c r="H5922">
        <v>10688575.390000001</v>
      </c>
    </row>
    <row r="5923" spans="1:8" hidden="1" x14ac:dyDescent="0.3">
      <c r="A5923" s="6" t="s">
        <v>1163</v>
      </c>
      <c r="B5923" s="6" t="s">
        <v>6670</v>
      </c>
      <c r="C5923" s="6">
        <v>7</v>
      </c>
      <c r="D5923" t="str">
        <f t="shared" si="92"/>
        <v>Benban 3/ Toshka 2 LOT 47</v>
      </c>
      <c r="E5923">
        <v>946341.06</v>
      </c>
      <c r="F5923">
        <v>794926.49</v>
      </c>
      <c r="G5923">
        <v>99365.81</v>
      </c>
      <c r="H5923">
        <v>894292.30000000016</v>
      </c>
    </row>
    <row r="5924" spans="1:8" hidden="1" x14ac:dyDescent="0.3">
      <c r="A5924" s="6" t="s">
        <v>980</v>
      </c>
      <c r="B5924" s="6" t="s">
        <v>6671</v>
      </c>
      <c r="C5924" s="6">
        <v>7</v>
      </c>
      <c r="D5924" t="str">
        <f t="shared" si="92"/>
        <v>Canal Sugar OHTL7</v>
      </c>
      <c r="E5924">
        <v>21618233.859999999</v>
      </c>
      <c r="F5924">
        <v>17078404.739999998</v>
      </c>
      <c r="G5924">
        <v>3242735.08</v>
      </c>
      <c r="H5924">
        <v>20321139.82</v>
      </c>
    </row>
    <row r="5925" spans="1:8" hidden="1" x14ac:dyDescent="0.3">
      <c r="A5925" s="6" t="s">
        <v>1384</v>
      </c>
      <c r="B5925" s="6" t="s">
        <v>6672</v>
      </c>
      <c r="C5925" s="6">
        <v>2</v>
      </c>
      <c r="D5925" t="str">
        <f t="shared" si="92"/>
        <v>Group # 1 - 25 LX2</v>
      </c>
      <c r="E5925">
        <v>1212400</v>
      </c>
      <c r="F5925">
        <v>1200276</v>
      </c>
      <c r="G5925">
        <v>0</v>
      </c>
      <c r="H5925">
        <v>1200276</v>
      </c>
    </row>
    <row r="5926" spans="1:8" hidden="1" x14ac:dyDescent="0.3">
      <c r="A5926" s="6" t="s">
        <v>1477</v>
      </c>
      <c r="B5926" s="6" t="s">
        <v>6673</v>
      </c>
      <c r="C5926" s="6">
        <v>4</v>
      </c>
      <c r="D5926" t="str">
        <f t="shared" si="92"/>
        <v>Lahoon 220/22/224</v>
      </c>
      <c r="E5926">
        <v>17396351.170000002</v>
      </c>
      <c r="F5926">
        <v>0</v>
      </c>
      <c r="G5926">
        <v>4349087.79</v>
      </c>
      <c r="H5926">
        <v>4349087.79</v>
      </c>
    </row>
    <row r="5927" spans="1:8" hidden="1" x14ac:dyDescent="0.3">
      <c r="A5927" s="6" t="s">
        <v>1477</v>
      </c>
      <c r="B5927" s="6" t="s">
        <v>6674</v>
      </c>
      <c r="C5927" s="6">
        <v>1</v>
      </c>
      <c r="D5927" t="str">
        <f t="shared" si="92"/>
        <v>Lahoon 220/22/221</v>
      </c>
      <c r="E5927">
        <v>13414631.32</v>
      </c>
      <c r="F5927">
        <v>7899886.7699999996</v>
      </c>
      <c r="G5927">
        <v>3484319.83</v>
      </c>
      <c r="H5927">
        <v>11384206.6</v>
      </c>
    </row>
    <row r="5928" spans="1:8" hidden="1" x14ac:dyDescent="0.3">
      <c r="A5928" s="6" t="s">
        <v>6675</v>
      </c>
      <c r="B5928" s="6" t="s">
        <v>6676</v>
      </c>
      <c r="C5928" s="6">
        <v>1</v>
      </c>
      <c r="D5928" t="str">
        <f t="shared" si="92"/>
        <v>Sherouk Bridge- LOCK&amp;LOAD1</v>
      </c>
      <c r="E5928">
        <v>728000</v>
      </c>
      <c r="F5928">
        <v>550000</v>
      </c>
      <c r="G5928">
        <v>0</v>
      </c>
      <c r="H5928">
        <v>550000</v>
      </c>
    </row>
    <row r="5929" spans="1:8" hidden="1" x14ac:dyDescent="0.3">
      <c r="A5929" s="6" t="s">
        <v>516</v>
      </c>
      <c r="B5929" s="6" t="s">
        <v>6677</v>
      </c>
      <c r="C5929" s="6">
        <v>3</v>
      </c>
      <c r="D5929" t="str">
        <f t="shared" si="92"/>
        <v>Ismailiya East Substation3</v>
      </c>
      <c r="E5929">
        <v>4429057.2</v>
      </c>
      <c r="F5929">
        <v>3700957.79</v>
      </c>
      <c r="G5929">
        <v>0</v>
      </c>
      <c r="H5929">
        <v>3700957.79</v>
      </c>
    </row>
    <row r="5930" spans="1:8" hidden="1" x14ac:dyDescent="0.3">
      <c r="A5930" s="6" t="s">
        <v>847</v>
      </c>
      <c r="B5930" s="6" t="s">
        <v>6678</v>
      </c>
      <c r="D5930" t="str">
        <f t="shared" si="92"/>
        <v>AWEER POWER STATION 'H' Phase</v>
      </c>
      <c r="E5930">
        <v>192126.31</v>
      </c>
      <c r="F5930">
        <v>189991.58</v>
      </c>
      <c r="G5930">
        <v>0</v>
      </c>
      <c r="H5930">
        <v>189991.58</v>
      </c>
    </row>
    <row r="5931" spans="1:8" hidden="1" x14ac:dyDescent="0.3">
      <c r="A5931" s="6" t="s">
        <v>1000</v>
      </c>
      <c r="B5931" s="6" t="s">
        <v>6679</v>
      </c>
      <c r="D5931" t="str">
        <f t="shared" si="92"/>
        <v>4 SS - Technical Service</v>
      </c>
      <c r="E5931">
        <v>98778.12</v>
      </c>
      <c r="F5931">
        <v>98778.12</v>
      </c>
      <c r="G5931">
        <v>0</v>
      </c>
      <c r="H5931">
        <v>98778.12</v>
      </c>
    </row>
    <row r="5932" spans="1:8" hidden="1" x14ac:dyDescent="0.3">
      <c r="A5932" s="6" t="s">
        <v>1254</v>
      </c>
      <c r="B5932" s="6" t="s">
        <v>6680</v>
      </c>
      <c r="D5932" t="str">
        <f t="shared" si="92"/>
        <v>Miscellaneous Projects</v>
      </c>
      <c r="E5932">
        <v>115.06</v>
      </c>
      <c r="F5932">
        <v>0</v>
      </c>
      <c r="G5932">
        <v>0</v>
      </c>
      <c r="H5932">
        <v>0</v>
      </c>
    </row>
    <row r="5933" spans="1:8" hidden="1" x14ac:dyDescent="0.3">
      <c r="A5933" s="6" t="s">
        <v>1326</v>
      </c>
      <c r="B5933" s="6" t="s">
        <v>6681</v>
      </c>
      <c r="C5933" s="6">
        <v>18</v>
      </c>
      <c r="D5933" t="str">
        <f t="shared" si="92"/>
        <v>Ministries A17-A1818</v>
      </c>
      <c r="E5933">
        <v>232012</v>
      </c>
      <c r="F5933">
        <v>195031.42600000001</v>
      </c>
      <c r="G5933">
        <v>0</v>
      </c>
      <c r="H5933">
        <v>195031.42600000001</v>
      </c>
    </row>
    <row r="5934" spans="1:8" hidden="1" x14ac:dyDescent="0.3">
      <c r="A5934" s="6" t="s">
        <v>3608</v>
      </c>
      <c r="B5934" s="6" t="s">
        <v>588</v>
      </c>
      <c r="D5934" t="str">
        <f t="shared" si="92"/>
        <v>Koning Food LP-04-20</v>
      </c>
      <c r="E5934">
        <v>18900</v>
      </c>
      <c r="F5934">
        <v>21546</v>
      </c>
      <c r="G5934">
        <v>0</v>
      </c>
      <c r="H5934">
        <v>21546</v>
      </c>
    </row>
    <row r="5935" spans="1:8" hidden="1" x14ac:dyDescent="0.3">
      <c r="A5935" s="6" t="s">
        <v>1185</v>
      </c>
      <c r="B5935" s="6" t="s">
        <v>6682</v>
      </c>
      <c r="D5935" t="str">
        <f t="shared" si="92"/>
        <v>Nuweibaa (Swro)</v>
      </c>
      <c r="E5935">
        <v>1208131.98</v>
      </c>
      <c r="F5935">
        <v>966505.58</v>
      </c>
      <c r="G5935">
        <v>241626.4</v>
      </c>
      <c r="H5935">
        <v>1208131.98</v>
      </c>
    </row>
    <row r="5936" spans="1:8" hidden="1" x14ac:dyDescent="0.3">
      <c r="A5936" s="6" t="s">
        <v>749</v>
      </c>
      <c r="B5936" s="6" t="s">
        <v>6683</v>
      </c>
      <c r="C5936" s="6">
        <v>1</v>
      </c>
      <c r="D5936" t="str">
        <f t="shared" si="92"/>
        <v>Cairo Capital S11</v>
      </c>
      <c r="E5936">
        <v>66935348.57</v>
      </c>
      <c r="F5936">
        <v>50698102.410000004</v>
      </c>
      <c r="G5936">
        <v>10040302.289999999</v>
      </c>
      <c r="H5936">
        <v>60738404.70000001</v>
      </c>
    </row>
    <row r="5937" spans="1:8" hidden="1" x14ac:dyDescent="0.3">
      <c r="A5937" s="6" t="s">
        <v>1473</v>
      </c>
      <c r="B5937" s="6" t="s">
        <v>6684</v>
      </c>
      <c r="C5937" s="6">
        <v>7</v>
      </c>
      <c r="D5937" t="str">
        <f t="shared" si="92"/>
        <v>Taval Sarai 527</v>
      </c>
      <c r="E5937">
        <v>345987.1</v>
      </c>
      <c r="F5937">
        <v>276290.17000000004</v>
      </c>
      <c r="G5937">
        <v>0</v>
      </c>
      <c r="H5937">
        <v>276290.17</v>
      </c>
    </row>
    <row r="5938" spans="1:8" hidden="1" x14ac:dyDescent="0.3">
      <c r="A5938" s="6" t="s">
        <v>71</v>
      </c>
      <c r="B5938" s="6" t="s">
        <v>6685</v>
      </c>
      <c r="C5938" s="6">
        <v>1</v>
      </c>
      <c r="D5938" t="str">
        <f t="shared" si="92"/>
        <v>EGAT Pelletizing Plant1</v>
      </c>
      <c r="E5938">
        <v>5145072.9000000004</v>
      </c>
      <c r="F5938">
        <v>4836368.8</v>
      </c>
      <c r="G5938">
        <v>514507.29</v>
      </c>
      <c r="H5938">
        <v>5350876.09</v>
      </c>
    </row>
    <row r="5939" spans="1:8" hidden="1" x14ac:dyDescent="0.3">
      <c r="A5939" s="6" t="s">
        <v>1520</v>
      </c>
      <c r="B5939" s="6" t="s">
        <v>6686</v>
      </c>
      <c r="C5939" s="6">
        <v>1</v>
      </c>
      <c r="D5939" t="str">
        <f t="shared" si="92"/>
        <v>LRT1</v>
      </c>
      <c r="E5939">
        <v>80892</v>
      </c>
      <c r="F5939">
        <v>36288.480000000003</v>
      </c>
      <c r="G5939">
        <v>0</v>
      </c>
      <c r="H5939">
        <v>36288.480000000003</v>
      </c>
    </row>
    <row r="5940" spans="1:8" hidden="1" x14ac:dyDescent="0.3">
      <c r="A5940" s="6" t="s">
        <v>1530</v>
      </c>
      <c r="B5940" s="6" t="s">
        <v>6687</v>
      </c>
      <c r="C5940" s="6">
        <v>3</v>
      </c>
      <c r="D5940" t="str">
        <f t="shared" si="92"/>
        <v>West Port Said 220 kV GIS3</v>
      </c>
      <c r="E5940">
        <v>18587846.66</v>
      </c>
      <c r="F5940">
        <v>0</v>
      </c>
      <c r="G5940">
        <v>1951723.9</v>
      </c>
      <c r="H5940">
        <v>1951723.9</v>
      </c>
    </row>
    <row r="5941" spans="1:8" hidden="1" x14ac:dyDescent="0.3">
      <c r="A5941" s="6" t="s">
        <v>1532</v>
      </c>
      <c r="B5941" s="6" t="s">
        <v>6688</v>
      </c>
      <c r="D5941" t="str">
        <f t="shared" si="92"/>
        <v>New Babil 400/132KV Substation</v>
      </c>
      <c r="E5941">
        <v>446401</v>
      </c>
      <c r="F5941">
        <v>446401</v>
      </c>
      <c r="G5941">
        <v>0</v>
      </c>
      <c r="H5941">
        <v>446401</v>
      </c>
    </row>
    <row r="5942" spans="1:8" hidden="1" x14ac:dyDescent="0.3">
      <c r="A5942" s="6" t="s">
        <v>705</v>
      </c>
      <c r="B5942" s="6" t="s">
        <v>6689</v>
      </c>
      <c r="D5942" t="str">
        <f t="shared" si="92"/>
        <v>Assuit PP  (CP-118)</v>
      </c>
      <c r="E5942">
        <v>1956</v>
      </c>
      <c r="F5942">
        <v>1745.73</v>
      </c>
      <c r="G5942">
        <v>308.07</v>
      </c>
      <c r="H5942">
        <v>2053.8000000000002</v>
      </c>
    </row>
    <row r="5943" spans="1:8" hidden="1" x14ac:dyDescent="0.3">
      <c r="A5943" s="6" t="s">
        <v>2694</v>
      </c>
      <c r="B5943" s="6" t="s">
        <v>6690</v>
      </c>
      <c r="D5943" t="str">
        <f t="shared" si="92"/>
        <v>Al-Wukair 11 Substation</v>
      </c>
      <c r="E5943">
        <v>284086.65999999997</v>
      </c>
      <c r="F5943">
        <v>284086.65999999997</v>
      </c>
      <c r="G5943">
        <v>0</v>
      </c>
      <c r="H5943">
        <v>284086.65999999997</v>
      </c>
    </row>
    <row r="5944" spans="1:8" hidden="1" x14ac:dyDescent="0.3">
      <c r="A5944" s="6" t="s">
        <v>847</v>
      </c>
      <c r="B5944" s="6" t="s">
        <v>6691</v>
      </c>
      <c r="C5944" s="6">
        <v>36</v>
      </c>
      <c r="D5944" t="str">
        <f t="shared" si="92"/>
        <v>AWEER POWER STATION 'H' Phase36</v>
      </c>
      <c r="E5944">
        <v>289170.02</v>
      </c>
      <c r="F5944">
        <v>303628.52</v>
      </c>
      <c r="G5944">
        <v>0</v>
      </c>
      <c r="H5944">
        <v>303628.52</v>
      </c>
    </row>
    <row r="5945" spans="1:8" hidden="1" x14ac:dyDescent="0.3">
      <c r="A5945" s="6" t="s">
        <v>795</v>
      </c>
      <c r="B5945" s="6" t="s">
        <v>6692</v>
      </c>
      <c r="C5945" s="6">
        <v>10</v>
      </c>
      <c r="D5945" t="str">
        <f t="shared" si="92"/>
        <v>NUCA R05 - Z0210</v>
      </c>
      <c r="E5945">
        <v>11021038.6</v>
      </c>
      <c r="F5945">
        <v>8733759.5999999996</v>
      </c>
      <c r="G5945">
        <v>1102103.8999999999</v>
      </c>
      <c r="H5945">
        <v>9835863.5</v>
      </c>
    </row>
    <row r="5946" spans="1:8" hidden="1" x14ac:dyDescent="0.3">
      <c r="A5946" s="6" t="s">
        <v>1254</v>
      </c>
      <c r="B5946" s="6" t="s">
        <v>6693</v>
      </c>
      <c r="D5946" t="str">
        <f t="shared" si="92"/>
        <v>Miscellaneous Projects</v>
      </c>
      <c r="E5946">
        <v>119999.34</v>
      </c>
      <c r="F5946">
        <v>136799.2476</v>
      </c>
      <c r="G5946">
        <v>0</v>
      </c>
      <c r="H5946">
        <v>136799.2476</v>
      </c>
    </row>
    <row r="5947" spans="1:8" hidden="1" x14ac:dyDescent="0.3">
      <c r="A5947" s="6" t="s">
        <v>1456</v>
      </c>
      <c r="B5947" s="6" t="s">
        <v>6694</v>
      </c>
      <c r="C5947" s="6">
        <v>5</v>
      </c>
      <c r="D5947" t="str">
        <f t="shared" si="92"/>
        <v>ORA-ZED Towers01B5</v>
      </c>
      <c r="E5947">
        <v>167989.23</v>
      </c>
      <c r="F5947">
        <v>123937.39</v>
      </c>
      <c r="G5947">
        <v>0</v>
      </c>
      <c r="H5947">
        <v>123937.39</v>
      </c>
    </row>
    <row r="5948" spans="1:8" hidden="1" x14ac:dyDescent="0.3">
      <c r="A5948" s="6" t="s">
        <v>1532</v>
      </c>
      <c r="B5948" s="6" t="s">
        <v>6695</v>
      </c>
      <c r="D5948" t="str">
        <f t="shared" si="92"/>
        <v>New Babil 400/132KV Substation</v>
      </c>
      <c r="E5948">
        <v>155065.60999999999</v>
      </c>
      <c r="F5948">
        <v>155065.60999999999</v>
      </c>
      <c r="G5948">
        <v>0</v>
      </c>
      <c r="H5948">
        <v>155065.60999999999</v>
      </c>
    </row>
    <row r="5949" spans="1:8" hidden="1" x14ac:dyDescent="0.3">
      <c r="A5949" s="6" t="s">
        <v>1750</v>
      </c>
      <c r="B5949" s="6" t="s">
        <v>6696</v>
      </c>
      <c r="D5949" t="str">
        <f t="shared" si="92"/>
        <v>158E/2019 33kv Project</v>
      </c>
      <c r="E5949">
        <v>29440</v>
      </c>
      <c r="F5949">
        <v>52992</v>
      </c>
      <c r="G5949">
        <v>0</v>
      </c>
      <c r="H5949">
        <v>26496</v>
      </c>
    </row>
    <row r="5950" spans="1:8" hidden="1" x14ac:dyDescent="0.3">
      <c r="A5950" s="6" t="s">
        <v>1278</v>
      </c>
      <c r="B5950" s="6" t="s">
        <v>6697</v>
      </c>
      <c r="D5950" t="str">
        <f t="shared" si="92"/>
        <v>LAYAN Substation</v>
      </c>
      <c r="E5950">
        <v>733262.82999999984</v>
      </c>
      <c r="F5950">
        <v>4956856.24</v>
      </c>
      <c r="G5950">
        <v>0</v>
      </c>
      <c r="H5950">
        <v>619607.03</v>
      </c>
    </row>
    <row r="5951" spans="1:8" hidden="1" x14ac:dyDescent="0.3">
      <c r="A5951" s="6" t="s">
        <v>1254</v>
      </c>
      <c r="B5951" s="6" t="s">
        <v>6698</v>
      </c>
      <c r="D5951" t="str">
        <f t="shared" si="92"/>
        <v>Miscellaneous Projects</v>
      </c>
      <c r="E5951">
        <v>10500</v>
      </c>
      <c r="F5951">
        <v>11655</v>
      </c>
      <c r="G5951">
        <v>0</v>
      </c>
      <c r="H5951">
        <v>11655</v>
      </c>
    </row>
    <row r="5952" spans="1:8" hidden="1" x14ac:dyDescent="0.3">
      <c r="A5952" s="6" t="s">
        <v>393</v>
      </c>
      <c r="B5952" s="6" t="s">
        <v>6699</v>
      </c>
      <c r="C5952" s="6">
        <v>8</v>
      </c>
      <c r="D5952" t="str">
        <f t="shared" si="92"/>
        <v>EMAAR-Pkg#162/163- Marassi8</v>
      </c>
      <c r="E5952">
        <v>7771514.830000001</v>
      </c>
      <c r="F5952">
        <v>6324880.5415000003</v>
      </c>
      <c r="G5952">
        <v>809350.38</v>
      </c>
      <c r="H5952">
        <v>7134230.9215000002</v>
      </c>
    </row>
    <row r="5953" spans="1:8" hidden="1" x14ac:dyDescent="0.3">
      <c r="A5953" s="6" t="s">
        <v>1953</v>
      </c>
      <c r="B5953" s="6" t="s">
        <v>6700</v>
      </c>
      <c r="C5953" s="6">
        <v>6</v>
      </c>
      <c r="D5953" t="str">
        <f t="shared" si="92"/>
        <v>Ghana Street lighting6</v>
      </c>
      <c r="E5953">
        <v>382165.22</v>
      </c>
      <c r="F5953">
        <v>343948.7</v>
      </c>
      <c r="G5953">
        <v>0</v>
      </c>
      <c r="H5953">
        <v>343948.7</v>
      </c>
    </row>
    <row r="5954" spans="1:8" hidden="1" x14ac:dyDescent="0.3">
      <c r="A5954" s="6" t="s">
        <v>1247</v>
      </c>
      <c r="B5954" s="6" t="s">
        <v>6701</v>
      </c>
      <c r="D5954" t="str">
        <f t="shared" si="92"/>
        <v>SHATRA 400/132kV SS</v>
      </c>
      <c r="E5954">
        <v>1639704.9400000002</v>
      </c>
      <c r="F5954">
        <v>1639704.94</v>
      </c>
      <c r="G5954">
        <v>0</v>
      </c>
      <c r="H5954">
        <v>1639704.9400000002</v>
      </c>
    </row>
    <row r="5955" spans="1:8" hidden="1" x14ac:dyDescent="0.3">
      <c r="A5955" s="6" t="s">
        <v>1594</v>
      </c>
      <c r="B5955" s="6" t="s">
        <v>6702</v>
      </c>
      <c r="C5955" s="6">
        <v>5</v>
      </c>
      <c r="D5955" t="str">
        <f t="shared" ref="D5955:D6018" si="93">A5955&amp;C5955</f>
        <v>Bahr ElBakar – Power Station5</v>
      </c>
      <c r="E5955">
        <v>1513632</v>
      </c>
      <c r="F5955">
        <v>1498495.68</v>
      </c>
      <c r="G5955">
        <v>0</v>
      </c>
      <c r="H5955">
        <v>1498495.68</v>
      </c>
    </row>
    <row r="5956" spans="1:8" hidden="1" x14ac:dyDescent="0.3">
      <c r="A5956" s="6" t="s">
        <v>1532</v>
      </c>
      <c r="B5956" s="6" t="s">
        <v>6703</v>
      </c>
      <c r="D5956" t="str">
        <f t="shared" si="93"/>
        <v>New Babil 400/132KV Substation</v>
      </c>
      <c r="E5956">
        <v>103377.07</v>
      </c>
      <c r="F5956">
        <v>103377.07</v>
      </c>
      <c r="G5956">
        <v>0</v>
      </c>
      <c r="H5956">
        <v>103377.07</v>
      </c>
    </row>
    <row r="5957" spans="1:8" hidden="1" x14ac:dyDescent="0.3">
      <c r="A5957" s="6" t="s">
        <v>950</v>
      </c>
      <c r="B5957" s="6" t="s">
        <v>6704</v>
      </c>
      <c r="C5957" s="6">
        <v>2</v>
      </c>
      <c r="D5957" t="str">
        <f t="shared" si="93"/>
        <v>Mauritania Lot 12</v>
      </c>
      <c r="E5957">
        <v>222136.46</v>
      </c>
      <c r="F5957">
        <v>211029.64</v>
      </c>
      <c r="G5957">
        <v>0</v>
      </c>
      <c r="H5957">
        <v>211029.64</v>
      </c>
    </row>
    <row r="5958" spans="1:8" hidden="1" x14ac:dyDescent="0.3">
      <c r="A5958" s="6" t="s">
        <v>646</v>
      </c>
      <c r="B5958" s="6" t="s">
        <v>6705</v>
      </c>
      <c r="D5958" t="str">
        <f t="shared" si="93"/>
        <v>Akhmem Assiut</v>
      </c>
      <c r="E5958">
        <v>20000000</v>
      </c>
      <c r="F5958">
        <v>20000000</v>
      </c>
      <c r="G5958">
        <v>0</v>
      </c>
      <c r="H5958">
        <v>20000000</v>
      </c>
    </row>
    <row r="5959" spans="1:8" hidden="1" x14ac:dyDescent="0.3">
      <c r="A5959" s="6" t="s">
        <v>1254</v>
      </c>
      <c r="B5959" s="6" t="s">
        <v>6706</v>
      </c>
      <c r="D5959" t="str">
        <f t="shared" si="93"/>
        <v>Miscellaneous Projects</v>
      </c>
      <c r="E5959">
        <v>58260</v>
      </c>
      <c r="F5959">
        <v>66416.399999999994</v>
      </c>
      <c r="G5959">
        <v>0</v>
      </c>
      <c r="H5959">
        <v>66416.399999999994</v>
      </c>
    </row>
    <row r="5960" spans="1:8" hidden="1" x14ac:dyDescent="0.3">
      <c r="A5960" s="6" t="s">
        <v>331</v>
      </c>
      <c r="B5960" s="6" t="s">
        <v>6707</v>
      </c>
      <c r="C5960" s="6">
        <v>16</v>
      </c>
      <c r="D5960" t="str">
        <f t="shared" si="93"/>
        <v>DoubleTree Mangroovy ElGouna16</v>
      </c>
      <c r="E5960">
        <v>4424891.6399999997</v>
      </c>
      <c r="F5960">
        <v>3166964.6120000002</v>
      </c>
      <c r="G5960">
        <v>1067784.06</v>
      </c>
      <c r="H5960">
        <v>4234748.6720000003</v>
      </c>
    </row>
    <row r="5961" spans="1:8" hidden="1" x14ac:dyDescent="0.3">
      <c r="A5961" s="6" t="s">
        <v>1139</v>
      </c>
      <c r="B5961" s="6" t="s">
        <v>6708</v>
      </c>
      <c r="C5961" s="6">
        <v>10</v>
      </c>
      <c r="D5961" t="str">
        <f t="shared" si="93"/>
        <v>Cairo Capital Cables Tunnel10</v>
      </c>
      <c r="E5961">
        <v>24621268.699999999</v>
      </c>
      <c r="F5961">
        <v>16323901</v>
      </c>
      <c r="G5961">
        <v>6155317.2000000002</v>
      </c>
      <c r="H5961">
        <v>22479218.199999999</v>
      </c>
    </row>
    <row r="5962" spans="1:8" hidden="1" x14ac:dyDescent="0.3">
      <c r="A5962" s="6" t="s">
        <v>1630</v>
      </c>
      <c r="B5962" s="6" t="s">
        <v>6709</v>
      </c>
      <c r="C5962" s="6">
        <v>14</v>
      </c>
      <c r="D5962" t="str">
        <f t="shared" si="93"/>
        <v>Faculty of Medicine14</v>
      </c>
      <c r="E5962">
        <v>12586444.76</v>
      </c>
      <c r="F5962">
        <v>10649618.27</v>
      </c>
      <c r="G5962">
        <v>629322.23999999999</v>
      </c>
      <c r="H5962">
        <v>11278940.51</v>
      </c>
    </row>
    <row r="5963" spans="1:8" hidden="1" x14ac:dyDescent="0.3">
      <c r="A5963" s="6" t="s">
        <v>802</v>
      </c>
      <c r="B5963" s="6" t="s">
        <v>6710</v>
      </c>
      <c r="C5963" s="6">
        <v>9</v>
      </c>
      <c r="D5963" t="str">
        <f t="shared" si="93"/>
        <v>R5 Mix-Use Complex Project9</v>
      </c>
      <c r="E5963">
        <v>1179207.8500000001</v>
      </c>
      <c r="F5963">
        <v>1097160.7825</v>
      </c>
      <c r="G5963">
        <v>135321.71</v>
      </c>
      <c r="H5963">
        <v>1232482.4924999999</v>
      </c>
    </row>
    <row r="5964" spans="1:8" hidden="1" x14ac:dyDescent="0.3">
      <c r="A5964" s="6" t="s">
        <v>754</v>
      </c>
      <c r="B5964" s="6" t="s">
        <v>6711</v>
      </c>
      <c r="C5964" s="6">
        <v>4</v>
      </c>
      <c r="D5964" t="str">
        <f t="shared" si="93"/>
        <v>Ministries Buildings4</v>
      </c>
      <c r="E5964">
        <v>158785151.59999999</v>
      </c>
      <c r="F5964">
        <v>19340990</v>
      </c>
      <c r="G5964">
        <v>52365755.850000001</v>
      </c>
      <c r="H5964">
        <v>134736623.84999999</v>
      </c>
    </row>
    <row r="5965" spans="1:8" hidden="1" x14ac:dyDescent="0.3">
      <c r="A5965" s="6" t="s">
        <v>847</v>
      </c>
      <c r="B5965" s="6" t="s">
        <v>6712</v>
      </c>
      <c r="D5965" t="str">
        <f t="shared" si="93"/>
        <v>AWEER POWER STATION 'H' Phase</v>
      </c>
      <c r="E5965">
        <v>1277698.6499999999</v>
      </c>
      <c r="F5965">
        <v>1121535.4724999999</v>
      </c>
      <c r="G5965">
        <v>141966.51999999999</v>
      </c>
      <c r="H5965">
        <v>1263501.9924999999</v>
      </c>
    </row>
    <row r="5966" spans="1:8" hidden="1" x14ac:dyDescent="0.3">
      <c r="A5966" s="6" t="s">
        <v>847</v>
      </c>
      <c r="B5966" s="6" t="s">
        <v>6713</v>
      </c>
      <c r="D5966" t="str">
        <f t="shared" si="93"/>
        <v>AWEER POWER STATION 'H' Phase</v>
      </c>
      <c r="E5966">
        <v>425899.55</v>
      </c>
      <c r="F5966">
        <v>373845.15749999997</v>
      </c>
      <c r="G5966">
        <v>47322.17</v>
      </c>
      <c r="H5966">
        <v>421167.32750000001</v>
      </c>
    </row>
    <row r="5967" spans="1:8" hidden="1" x14ac:dyDescent="0.3">
      <c r="A5967" s="6" t="s">
        <v>1163</v>
      </c>
      <c r="B5967" s="6" t="s">
        <v>6714</v>
      </c>
      <c r="C5967" s="6">
        <v>24</v>
      </c>
      <c r="D5967" t="str">
        <f t="shared" si="93"/>
        <v>Benban 3/ Toshka 2 LOT 424</v>
      </c>
      <c r="E5967">
        <v>61292.22</v>
      </c>
      <c r="F5967">
        <v>47845.8</v>
      </c>
      <c r="G5967">
        <v>6435.68</v>
      </c>
      <c r="H5967">
        <v>54281.48</v>
      </c>
    </row>
    <row r="5968" spans="1:8" hidden="1" x14ac:dyDescent="0.3">
      <c r="A5968" s="6" t="s">
        <v>1000</v>
      </c>
      <c r="B5968" s="6" t="s">
        <v>6715</v>
      </c>
      <c r="D5968" t="str">
        <f t="shared" si="93"/>
        <v>4 SS - Technical Service</v>
      </c>
      <c r="E5968">
        <v>98778.12</v>
      </c>
      <c r="F5968">
        <v>98778.12</v>
      </c>
      <c r="G5968">
        <v>0</v>
      </c>
      <c r="H5968">
        <v>98778.12</v>
      </c>
    </row>
    <row r="5969" spans="1:8" hidden="1" x14ac:dyDescent="0.3">
      <c r="A5969" s="6" t="s">
        <v>1086</v>
      </c>
      <c r="B5969" s="6" t="s">
        <v>6716</v>
      </c>
      <c r="C5969" s="6">
        <v>12</v>
      </c>
      <c r="D5969" t="str">
        <f t="shared" si="93"/>
        <v>33KV Canal Farm Grid12</v>
      </c>
      <c r="E5969">
        <v>22843959.670000002</v>
      </c>
      <c r="F5969">
        <v>17429941.23</v>
      </c>
      <c r="G5969">
        <v>3426593.95</v>
      </c>
      <c r="H5969">
        <v>20856535.18</v>
      </c>
    </row>
    <row r="5970" spans="1:8" hidden="1" x14ac:dyDescent="0.3">
      <c r="A5970" s="6" t="s">
        <v>1086</v>
      </c>
      <c r="B5970" s="6" t="s">
        <v>6717</v>
      </c>
      <c r="C5970" s="6">
        <v>13</v>
      </c>
      <c r="D5970" t="str">
        <f t="shared" si="93"/>
        <v>33KV Canal Farm Grid13</v>
      </c>
      <c r="E5970">
        <v>11233898.710000001</v>
      </c>
      <c r="F5970">
        <v>8571464.7200000007</v>
      </c>
      <c r="G5970">
        <v>1685084.81</v>
      </c>
      <c r="H5970">
        <v>10256549.529999999</v>
      </c>
    </row>
    <row r="5971" spans="1:8" hidden="1" x14ac:dyDescent="0.3">
      <c r="A5971" s="6" t="s">
        <v>2392</v>
      </c>
      <c r="B5971" s="6" t="s">
        <v>6718</v>
      </c>
      <c r="C5971" s="6">
        <v>2</v>
      </c>
      <c r="D5971" t="str">
        <f t="shared" si="93"/>
        <v>Sultana Malak Restoration2</v>
      </c>
      <c r="E5971">
        <v>9278913.6600000001</v>
      </c>
      <c r="F5971">
        <v>0</v>
      </c>
      <c r="G5971">
        <v>7562784.6500000004</v>
      </c>
      <c r="H5971">
        <v>7562784.6500000004</v>
      </c>
    </row>
    <row r="5972" spans="1:8" hidden="1" x14ac:dyDescent="0.3">
      <c r="A5972" s="6" t="s">
        <v>1750</v>
      </c>
      <c r="B5972" s="6" t="s">
        <v>6719</v>
      </c>
      <c r="D5972" t="str">
        <f t="shared" si="93"/>
        <v>158E/2019 33kv Project</v>
      </c>
      <c r="E5972">
        <v>482736</v>
      </c>
      <c r="F5972">
        <v>1303387.2</v>
      </c>
      <c r="G5972">
        <v>0</v>
      </c>
      <c r="H5972">
        <v>434462.4</v>
      </c>
    </row>
    <row r="5973" spans="1:8" hidden="1" x14ac:dyDescent="0.3">
      <c r="A5973" s="6" t="s">
        <v>6720</v>
      </c>
      <c r="B5973" s="6" t="s">
        <v>6721</v>
      </c>
      <c r="D5973" t="str">
        <f t="shared" si="93"/>
        <v>Solera LP-08-21</v>
      </c>
      <c r="E5973">
        <v>723400.12</v>
      </c>
      <c r="F5973">
        <v>704264</v>
      </c>
      <c r="G5973">
        <v>0</v>
      </c>
      <c r="H5973">
        <v>704264</v>
      </c>
    </row>
    <row r="5974" spans="1:8" hidden="1" x14ac:dyDescent="0.3">
      <c r="A5974" s="6" t="s">
        <v>1654</v>
      </c>
      <c r="B5974" s="6" t="s">
        <v>6722</v>
      </c>
      <c r="C5974" s="6">
        <v>5</v>
      </c>
      <c r="D5974" t="str">
        <f t="shared" si="93"/>
        <v>seashell Playa5</v>
      </c>
      <c r="E5974">
        <v>109610</v>
      </c>
      <c r="F5974">
        <v>76518.74500000001</v>
      </c>
      <c r="G5974">
        <v>17537.599999999999</v>
      </c>
      <c r="H5974">
        <v>94056.345000000016</v>
      </c>
    </row>
    <row r="5975" spans="1:8" hidden="1" x14ac:dyDescent="0.3">
      <c r="A5975" s="6" t="s">
        <v>741</v>
      </c>
      <c r="B5975" s="6" t="s">
        <v>6723</v>
      </c>
      <c r="D5975" t="str">
        <f t="shared" si="93"/>
        <v>MAYSAN 400/132kV SS</v>
      </c>
      <c r="E5975">
        <v>83995.03</v>
      </c>
      <c r="F5975">
        <v>83995.03</v>
      </c>
      <c r="G5975">
        <v>0</v>
      </c>
      <c r="H5975">
        <v>83995.03</v>
      </c>
    </row>
    <row r="5976" spans="1:8" hidden="1" x14ac:dyDescent="0.3">
      <c r="A5976" s="6" t="s">
        <v>847</v>
      </c>
      <c r="B5976" s="6" t="s">
        <v>6724</v>
      </c>
      <c r="D5976" t="str">
        <f t="shared" si="93"/>
        <v>AWEER POWER STATION 'H' Phase</v>
      </c>
      <c r="E5976">
        <v>187950.14</v>
      </c>
      <c r="F5976">
        <v>197347.647</v>
      </c>
      <c r="G5976">
        <v>0</v>
      </c>
      <c r="H5976">
        <v>197347.647</v>
      </c>
    </row>
    <row r="5977" spans="1:8" hidden="1" x14ac:dyDescent="0.3">
      <c r="A5977" s="6" t="s">
        <v>1254</v>
      </c>
      <c r="B5977" s="6" t="s">
        <v>6725</v>
      </c>
      <c r="D5977" t="str">
        <f t="shared" si="93"/>
        <v>Miscellaneous Projects</v>
      </c>
      <c r="E5977">
        <v>21000</v>
      </c>
      <c r="F5977">
        <v>23940</v>
      </c>
      <c r="G5977">
        <v>0</v>
      </c>
      <c r="H5977">
        <v>11970</v>
      </c>
    </row>
    <row r="5978" spans="1:8" hidden="1" x14ac:dyDescent="0.3">
      <c r="A5978" s="6" t="s">
        <v>1612</v>
      </c>
      <c r="B5978" s="6" t="s">
        <v>6726</v>
      </c>
      <c r="C5978" s="6">
        <v>4</v>
      </c>
      <c r="D5978" t="str">
        <f t="shared" si="93"/>
        <v>Toshka 2/Owinat East LOT2 OHTL4</v>
      </c>
      <c r="E5978">
        <v>4622103.87</v>
      </c>
      <c r="F5978">
        <v>4122523.81</v>
      </c>
      <c r="G5978">
        <v>485320.91</v>
      </c>
      <c r="H5978">
        <v>4607844.72</v>
      </c>
    </row>
    <row r="5979" spans="1:8" hidden="1" x14ac:dyDescent="0.3">
      <c r="A5979" s="6" t="s">
        <v>378</v>
      </c>
      <c r="B5979" s="6" t="s">
        <v>6727</v>
      </c>
      <c r="C5979" s="6">
        <v>26</v>
      </c>
      <c r="D5979" t="str">
        <f t="shared" si="93"/>
        <v>ORA ZED-Ph 2-Pkgs A&amp;D26</v>
      </c>
      <c r="E5979">
        <v>3475331.25</v>
      </c>
      <c r="F5979">
        <v>2884524.9424999999</v>
      </c>
      <c r="G5979">
        <v>364909.78</v>
      </c>
      <c r="H5979">
        <v>3249434.7225000001</v>
      </c>
    </row>
    <row r="5980" spans="1:8" hidden="1" x14ac:dyDescent="0.3">
      <c r="A5980" s="6" t="s">
        <v>378</v>
      </c>
      <c r="B5980" s="6" t="s">
        <v>6728</v>
      </c>
      <c r="C5980" s="6">
        <v>16</v>
      </c>
      <c r="D5980" t="str">
        <f t="shared" si="93"/>
        <v>ORA ZED-Ph 2-Pkgs A&amp;D16</v>
      </c>
      <c r="E5980">
        <v>11487525.58</v>
      </c>
      <c r="F5980">
        <v>9768410.9408</v>
      </c>
      <c r="G5980">
        <v>1235762.83</v>
      </c>
      <c r="H5980">
        <v>11004173.7708</v>
      </c>
    </row>
    <row r="5981" spans="1:8" hidden="1" x14ac:dyDescent="0.3">
      <c r="A5981" s="6" t="s">
        <v>371</v>
      </c>
      <c r="B5981" s="6" t="s">
        <v>6729</v>
      </c>
      <c r="C5981" s="6">
        <v>20</v>
      </c>
      <c r="D5981" t="str">
        <f t="shared" si="93"/>
        <v>ORA ZED - Ph 01B - Pkgs A&amp;D20</v>
      </c>
      <c r="E5981">
        <v>25297815.239999998</v>
      </c>
      <c r="F5981">
        <v>21744431.032000002</v>
      </c>
      <c r="G5981">
        <v>2587156.1</v>
      </c>
      <c r="H5981">
        <v>24331587.131999999</v>
      </c>
    </row>
    <row r="5982" spans="1:8" hidden="1" x14ac:dyDescent="0.3">
      <c r="A5982" s="6" t="s">
        <v>378</v>
      </c>
      <c r="B5982" s="6" t="s">
        <v>6730</v>
      </c>
      <c r="C5982" s="6">
        <v>13</v>
      </c>
      <c r="D5982" t="str">
        <f t="shared" si="93"/>
        <v>ORA ZED-Ph 2-Pkgs A&amp;D13</v>
      </c>
      <c r="E5982">
        <v>15564144.34</v>
      </c>
      <c r="F5982">
        <v>13357287.557</v>
      </c>
      <c r="G5982">
        <v>1689777.34</v>
      </c>
      <c r="H5982">
        <v>15047064.897</v>
      </c>
    </row>
    <row r="5983" spans="1:8" hidden="1" x14ac:dyDescent="0.3">
      <c r="A5983" s="6" t="s">
        <v>378</v>
      </c>
      <c r="B5983" s="6" t="s">
        <v>6731</v>
      </c>
      <c r="C5983" s="6">
        <v>11</v>
      </c>
      <c r="D5983" t="str">
        <f t="shared" si="93"/>
        <v>ORA ZED-Ph 2-Pkgs A&amp;D11</v>
      </c>
      <c r="E5983">
        <v>10555360.84</v>
      </c>
      <c r="F5983">
        <v>12170282.5</v>
      </c>
      <c r="G5983">
        <v>1533288.84</v>
      </c>
      <c r="H5983">
        <v>13703571.339999998</v>
      </c>
    </row>
    <row r="5984" spans="1:8" hidden="1" x14ac:dyDescent="0.3">
      <c r="A5984" s="6" t="s">
        <v>1626</v>
      </c>
      <c r="B5984" s="6" t="s">
        <v>6732</v>
      </c>
      <c r="C5984" s="6">
        <v>10</v>
      </c>
      <c r="D5984" t="str">
        <f t="shared" si="93"/>
        <v>Air Force Project10</v>
      </c>
      <c r="E5984">
        <v>5938733.5999999996</v>
      </c>
      <c r="F5984">
        <v>4251725</v>
      </c>
      <c r="G5984">
        <v>1484683.4</v>
      </c>
      <c r="H5984">
        <v>5736408.4000000004</v>
      </c>
    </row>
    <row r="5985" spans="1:8" hidden="1" x14ac:dyDescent="0.3">
      <c r="A5985" s="6" t="s">
        <v>1626</v>
      </c>
      <c r="B5985" s="6" t="s">
        <v>6733</v>
      </c>
      <c r="C5985" s="6">
        <v>3</v>
      </c>
      <c r="D5985" t="str">
        <f t="shared" si="93"/>
        <v>Air Force Project3</v>
      </c>
      <c r="E5985">
        <v>8572918.3599999994</v>
      </c>
      <c r="F5985">
        <v>6138209.5</v>
      </c>
      <c r="G5985">
        <v>2143229.59</v>
      </c>
      <c r="H5985">
        <v>8281439.0899999999</v>
      </c>
    </row>
    <row r="5986" spans="1:8" hidden="1" x14ac:dyDescent="0.3">
      <c r="A5986" s="6" t="s">
        <v>1689</v>
      </c>
      <c r="B5986" s="6" t="s">
        <v>6734</v>
      </c>
      <c r="C5986" s="6">
        <v>3</v>
      </c>
      <c r="D5986" t="str">
        <f t="shared" si="93"/>
        <v>Mansoura University3</v>
      </c>
      <c r="E5986">
        <v>159601.57999999999</v>
      </c>
      <c r="F5986">
        <v>153875.91</v>
      </c>
      <c r="G5986">
        <v>0</v>
      </c>
      <c r="H5986">
        <v>153875.91</v>
      </c>
    </row>
    <row r="5987" spans="1:8" hidden="1" x14ac:dyDescent="0.3">
      <c r="A5987" s="6" t="s">
        <v>412</v>
      </c>
      <c r="B5987" s="6" t="s">
        <v>6735</v>
      </c>
      <c r="C5987" s="6">
        <v>8</v>
      </c>
      <c r="D5987" t="str">
        <f t="shared" si="93"/>
        <v>RING ROAD MARYOTIA EXPANSION8</v>
      </c>
      <c r="E5987">
        <v>541409.52</v>
      </c>
      <c r="F5987">
        <v>172574.47</v>
      </c>
      <c r="G5987">
        <v>0</v>
      </c>
      <c r="H5987">
        <v>172574.47</v>
      </c>
    </row>
    <row r="5988" spans="1:8" hidden="1" x14ac:dyDescent="0.3">
      <c r="A5988" s="6" t="s">
        <v>341</v>
      </c>
      <c r="B5988" s="6" t="s">
        <v>6736</v>
      </c>
      <c r="C5988" s="6">
        <v>5</v>
      </c>
      <c r="D5988" t="str">
        <f t="shared" si="93"/>
        <v>Kafr Shokr Bridge5</v>
      </c>
      <c r="E5988">
        <v>6107250</v>
      </c>
      <c r="F5988">
        <v>5371513.6500000004</v>
      </c>
      <c r="G5988">
        <v>0</v>
      </c>
      <c r="H5988">
        <v>5371513.6500000004</v>
      </c>
    </row>
    <row r="5989" spans="1:8" hidden="1" x14ac:dyDescent="0.3">
      <c r="A5989" s="6" t="s">
        <v>391</v>
      </c>
      <c r="B5989" s="6" t="s">
        <v>6737</v>
      </c>
      <c r="D5989" t="str">
        <f t="shared" si="93"/>
        <v>EMAAR-PKG# 144, Marassi</v>
      </c>
      <c r="E5989">
        <v>150533.25</v>
      </c>
      <c r="F5989">
        <v>1116473.9424999999</v>
      </c>
      <c r="G5989">
        <v>0</v>
      </c>
      <c r="H5989">
        <v>1116473.9424999999</v>
      </c>
    </row>
    <row r="5990" spans="1:8" hidden="1" x14ac:dyDescent="0.3">
      <c r="A5990" s="6" t="s">
        <v>6738</v>
      </c>
      <c r="B5990" s="6" t="s">
        <v>5309</v>
      </c>
      <c r="D5990" t="str">
        <f t="shared" si="93"/>
        <v>LP-07-21 Petrojet</v>
      </c>
      <c r="E5990">
        <v>6396932</v>
      </c>
      <c r="F5990">
        <v>3081350.89</v>
      </c>
      <c r="G5990">
        <v>1599233</v>
      </c>
      <c r="H5990">
        <v>4680583.8899999997</v>
      </c>
    </row>
    <row r="5991" spans="1:8" hidden="1" x14ac:dyDescent="0.3">
      <c r="A5991" s="6" t="s">
        <v>2554</v>
      </c>
      <c r="B5991" s="6" t="s">
        <v>6739</v>
      </c>
      <c r="C5991" s="6">
        <v>1</v>
      </c>
      <c r="D5991" t="str">
        <f t="shared" si="93"/>
        <v>Berty Badr Bridge1</v>
      </c>
      <c r="E5991">
        <v>707034.36</v>
      </c>
      <c r="F5991">
        <v>400000</v>
      </c>
      <c r="G5991">
        <v>0</v>
      </c>
      <c r="H5991">
        <v>400000</v>
      </c>
    </row>
    <row r="5992" spans="1:8" hidden="1" x14ac:dyDescent="0.3">
      <c r="A5992" s="6" t="s">
        <v>6740</v>
      </c>
      <c r="B5992" s="6" t="s">
        <v>6741</v>
      </c>
      <c r="C5992" s="6">
        <v>1</v>
      </c>
      <c r="D5992" t="str">
        <f t="shared" si="93"/>
        <v>Supply E.S. Kit - MAUR.1</v>
      </c>
      <c r="E5992">
        <v>29938</v>
      </c>
      <c r="F5992">
        <v>29935.38</v>
      </c>
      <c r="G5992">
        <v>0</v>
      </c>
      <c r="H5992">
        <v>29935.38</v>
      </c>
    </row>
    <row r="5993" spans="1:8" hidden="1" x14ac:dyDescent="0.3">
      <c r="A5993" s="6" t="s">
        <v>948</v>
      </c>
      <c r="B5993" s="6" t="s">
        <v>6742</v>
      </c>
      <c r="C5993" s="6">
        <v>13</v>
      </c>
      <c r="D5993" t="str">
        <f t="shared" si="93"/>
        <v>Mauritania-Lot 213</v>
      </c>
      <c r="E5993">
        <v>395815.79</v>
      </c>
      <c r="F5993">
        <v>375968.88</v>
      </c>
      <c r="G5993">
        <v>0</v>
      </c>
      <c r="H5993">
        <v>375968.88</v>
      </c>
    </row>
    <row r="5994" spans="1:8" hidden="1" x14ac:dyDescent="0.3">
      <c r="A5994" s="6" t="s">
        <v>948</v>
      </c>
      <c r="B5994" s="6" t="s">
        <v>6743</v>
      </c>
      <c r="C5994" s="6">
        <v>12</v>
      </c>
      <c r="D5994" t="str">
        <f t="shared" si="93"/>
        <v>Mauritania-Lot 212</v>
      </c>
      <c r="E5994">
        <v>516333.64</v>
      </c>
      <c r="F5994">
        <v>490516.95999999996</v>
      </c>
      <c r="G5994">
        <v>0</v>
      </c>
      <c r="H5994">
        <v>490516.96</v>
      </c>
    </row>
    <row r="5995" spans="1:8" hidden="1" x14ac:dyDescent="0.3">
      <c r="A5995" s="6" t="s">
        <v>1714</v>
      </c>
      <c r="B5995" s="6" t="s">
        <v>6744</v>
      </c>
      <c r="C5995" s="6">
        <v>5</v>
      </c>
      <c r="D5995" t="str">
        <f t="shared" si="93"/>
        <v>ElMoneeb 25</v>
      </c>
      <c r="E5995">
        <v>67870</v>
      </c>
      <c r="F5995">
        <v>67870</v>
      </c>
      <c r="G5995">
        <v>0</v>
      </c>
      <c r="H5995">
        <v>67870</v>
      </c>
    </row>
    <row r="5996" spans="1:8" hidden="1" x14ac:dyDescent="0.3">
      <c r="A5996" s="6" t="s">
        <v>3608</v>
      </c>
      <c r="B5996" s="6" t="s">
        <v>2689</v>
      </c>
      <c r="D5996" t="str">
        <f t="shared" si="93"/>
        <v>Koning Food LP-04-20</v>
      </c>
      <c r="E5996">
        <v>51860</v>
      </c>
      <c r="F5996">
        <v>59120.4</v>
      </c>
      <c r="G5996">
        <v>0</v>
      </c>
      <c r="H5996">
        <v>59120.4</v>
      </c>
    </row>
    <row r="5997" spans="1:8" hidden="1" x14ac:dyDescent="0.3">
      <c r="A5997" s="6" t="s">
        <v>331</v>
      </c>
      <c r="B5997" s="6" t="s">
        <v>6745</v>
      </c>
      <c r="C5997" s="6">
        <v>18</v>
      </c>
      <c r="D5997" t="str">
        <f t="shared" si="93"/>
        <v>DoubleTree Mangroovy ElGouna18</v>
      </c>
      <c r="E5997">
        <v>2844607.33</v>
      </c>
      <c r="F5997">
        <v>5619891.3535000002</v>
      </c>
      <c r="G5997">
        <v>0</v>
      </c>
      <c r="H5997">
        <v>5619891.3535000002</v>
      </c>
    </row>
    <row r="5998" spans="1:8" hidden="1" x14ac:dyDescent="0.3">
      <c r="A5998" s="6" t="s">
        <v>73</v>
      </c>
      <c r="B5998" s="6" t="s">
        <v>6746</v>
      </c>
      <c r="C5998" s="6">
        <v>3</v>
      </c>
      <c r="D5998" t="str">
        <f t="shared" si="93"/>
        <v>MDF Factory3</v>
      </c>
      <c r="E5998">
        <v>9210979.0099999998</v>
      </c>
      <c r="F5998">
        <v>8598866.2304999996</v>
      </c>
      <c r="G5998">
        <v>2417881.9900000002</v>
      </c>
      <c r="H5998">
        <v>11016748.2205</v>
      </c>
    </row>
    <row r="5999" spans="1:8" hidden="1" x14ac:dyDescent="0.3">
      <c r="A5999" s="6" t="s">
        <v>6747</v>
      </c>
      <c r="B5999" s="6" t="s">
        <v>6748</v>
      </c>
      <c r="D5999" t="str">
        <f t="shared" si="93"/>
        <v>TNYA-WSHP</v>
      </c>
      <c r="E5999">
        <v>740609.52800000005</v>
      </c>
      <c r="F5999">
        <v>1877445.13323</v>
      </c>
      <c r="G5999">
        <v>0</v>
      </c>
      <c r="H5999">
        <v>625815.04440999997</v>
      </c>
    </row>
    <row r="6000" spans="1:8" hidden="1" x14ac:dyDescent="0.3">
      <c r="A6000" s="6" t="s">
        <v>1722</v>
      </c>
      <c r="B6000" s="6" t="s">
        <v>6749</v>
      </c>
      <c r="C6000" s="6">
        <v>1</v>
      </c>
      <c r="D6000" t="str">
        <f t="shared" si="93"/>
        <v>Ras El Teen Hangar1</v>
      </c>
      <c r="E6000">
        <v>3705155.84</v>
      </c>
      <c r="F6000">
        <v>2378339.5319999997</v>
      </c>
      <c r="G6000">
        <v>1167124.0900000001</v>
      </c>
      <c r="H6000">
        <v>3545463.622</v>
      </c>
    </row>
    <row r="6001" spans="1:8" hidden="1" x14ac:dyDescent="0.3">
      <c r="A6001" s="6" t="s">
        <v>335</v>
      </c>
      <c r="B6001" s="6" t="s">
        <v>6750</v>
      </c>
      <c r="C6001" s="6">
        <v>7</v>
      </c>
      <c r="D6001" t="str">
        <f t="shared" si="93"/>
        <v>ElSewedy HQ Internal Finishing7</v>
      </c>
      <c r="E6001">
        <v>14463563.810000001</v>
      </c>
      <c r="F6001">
        <v>9724934.8100000005</v>
      </c>
      <c r="G6001">
        <v>4152776.12</v>
      </c>
      <c r="H6001">
        <v>19095586.960499998</v>
      </c>
    </row>
    <row r="6002" spans="1:8" hidden="1" x14ac:dyDescent="0.3">
      <c r="A6002" s="6" t="s">
        <v>646</v>
      </c>
      <c r="B6002" s="6" t="s">
        <v>6751</v>
      </c>
      <c r="D6002" t="str">
        <f t="shared" si="93"/>
        <v>Akhmem Assiut</v>
      </c>
      <c r="E6002">
        <v>22000000</v>
      </c>
      <c r="F6002">
        <v>22000000</v>
      </c>
      <c r="G6002">
        <v>0</v>
      </c>
      <c r="H6002">
        <v>22000000</v>
      </c>
    </row>
    <row r="6003" spans="1:8" hidden="1" x14ac:dyDescent="0.3">
      <c r="A6003" s="6" t="s">
        <v>1350</v>
      </c>
      <c r="B6003" s="6" t="s">
        <v>6752</v>
      </c>
      <c r="D6003" t="str">
        <f t="shared" si="93"/>
        <v>Racecores 3092-16 132KV C</v>
      </c>
      <c r="E6003">
        <v>124343</v>
      </c>
      <c r="F6003">
        <v>619228.14</v>
      </c>
      <c r="G6003">
        <v>0</v>
      </c>
      <c r="H6003">
        <v>103204.69</v>
      </c>
    </row>
    <row r="6004" spans="1:8" hidden="1" x14ac:dyDescent="0.3">
      <c r="A6004" s="6" t="s">
        <v>746</v>
      </c>
      <c r="B6004" s="6" t="s">
        <v>6753</v>
      </c>
      <c r="D6004" t="str">
        <f t="shared" si="93"/>
        <v>SHAT Al ARAB 400/132kV SS</v>
      </c>
      <c r="E6004">
        <v>38812.400000000001</v>
      </c>
      <c r="F6004">
        <v>38812.400000000001</v>
      </c>
      <c r="G6004">
        <v>0</v>
      </c>
      <c r="H6004">
        <v>38812.400000000001</v>
      </c>
    </row>
    <row r="6005" spans="1:8" hidden="1" x14ac:dyDescent="0.3">
      <c r="A6005" s="6" t="s">
        <v>1405</v>
      </c>
      <c r="B6005" s="6" t="s">
        <v>6754</v>
      </c>
      <c r="D6005" t="str">
        <f t="shared" si="93"/>
        <v>Racecores 3092-17 132KV E</v>
      </c>
      <c r="E6005">
        <v>386877.49</v>
      </c>
      <c r="F6005">
        <v>2568866.6399999997</v>
      </c>
      <c r="G6005">
        <v>0</v>
      </c>
      <c r="H6005">
        <v>321108.33</v>
      </c>
    </row>
    <row r="6006" spans="1:8" hidden="1" x14ac:dyDescent="0.3">
      <c r="A6006" s="6" t="s">
        <v>1697</v>
      </c>
      <c r="B6006" s="6" t="s">
        <v>6755</v>
      </c>
      <c r="D6006" t="str">
        <f t="shared" si="93"/>
        <v>Playa Resort</v>
      </c>
      <c r="E6006">
        <v>30749470</v>
      </c>
      <c r="F6006">
        <v>0</v>
      </c>
      <c r="G6006">
        <v>34746901.100000001</v>
      </c>
      <c r="H6006">
        <v>34746901.100000001</v>
      </c>
    </row>
    <row r="6007" spans="1:8" hidden="1" x14ac:dyDescent="0.3">
      <c r="A6007" s="6" t="s">
        <v>1685</v>
      </c>
      <c r="B6007" s="6" t="s">
        <v>3541</v>
      </c>
      <c r="D6007" t="str">
        <f t="shared" si="93"/>
        <v>New Babil 400/132KV GIS Substa</v>
      </c>
      <c r="E6007">
        <v>1355660</v>
      </c>
      <c r="F6007">
        <v>1355660</v>
      </c>
      <c r="G6007">
        <v>0</v>
      </c>
      <c r="H6007">
        <v>1355660</v>
      </c>
    </row>
    <row r="6008" spans="1:8" hidden="1" x14ac:dyDescent="0.3">
      <c r="A6008" s="6" t="s">
        <v>651</v>
      </c>
      <c r="B6008" s="6" t="s">
        <v>6756</v>
      </c>
      <c r="D6008" t="str">
        <f t="shared" si="93"/>
        <v>Akhmem - Qena</v>
      </c>
      <c r="E6008">
        <v>5000000</v>
      </c>
      <c r="F6008">
        <v>5000000</v>
      </c>
      <c r="G6008">
        <v>0</v>
      </c>
      <c r="H6008">
        <v>5000000</v>
      </c>
    </row>
    <row r="6009" spans="1:8" hidden="1" x14ac:dyDescent="0.3">
      <c r="A6009" s="6" t="s">
        <v>651</v>
      </c>
      <c r="B6009" s="6" t="s">
        <v>6757</v>
      </c>
      <c r="D6009" t="str">
        <f t="shared" si="93"/>
        <v>Akhmem - Qena</v>
      </c>
      <c r="E6009">
        <v>5000000</v>
      </c>
      <c r="F6009">
        <v>0</v>
      </c>
      <c r="G6009">
        <v>0</v>
      </c>
      <c r="H6009">
        <v>5000000</v>
      </c>
    </row>
    <row r="6010" spans="1:8" hidden="1" x14ac:dyDescent="0.3">
      <c r="A6010" s="6" t="s">
        <v>646</v>
      </c>
      <c r="B6010" s="6" t="s">
        <v>6758</v>
      </c>
      <c r="D6010" t="str">
        <f t="shared" si="93"/>
        <v>Akhmem Assiut</v>
      </c>
      <c r="E6010">
        <v>4316843.16</v>
      </c>
      <c r="F6010">
        <v>4316843.16</v>
      </c>
      <c r="G6010">
        <v>0</v>
      </c>
      <c r="H6010">
        <v>4316843.16</v>
      </c>
    </row>
    <row r="6011" spans="1:8" hidden="1" x14ac:dyDescent="0.3">
      <c r="A6011" s="6" t="s">
        <v>1396</v>
      </c>
      <c r="B6011" s="6" t="s">
        <v>6759</v>
      </c>
      <c r="C6011" s="6">
        <v>12</v>
      </c>
      <c r="D6011" t="str">
        <f t="shared" si="93"/>
        <v>Cairo-Alex Railway12</v>
      </c>
      <c r="E6011">
        <v>29658847.989999998</v>
      </c>
      <c r="F6011">
        <v>19205171.100000001</v>
      </c>
      <c r="G6011">
        <v>3114179.04</v>
      </c>
      <c r="H6011">
        <v>22319350.140000001</v>
      </c>
    </row>
    <row r="6012" spans="1:8" hidden="1" x14ac:dyDescent="0.3">
      <c r="A6012" s="6" t="s">
        <v>1350</v>
      </c>
      <c r="B6012" s="6" t="s">
        <v>6760</v>
      </c>
      <c r="D6012" t="str">
        <f t="shared" si="93"/>
        <v>Racecores 3092-16 132KV C</v>
      </c>
      <c r="E6012">
        <v>105755.13</v>
      </c>
      <c r="F6012">
        <v>105755.13</v>
      </c>
      <c r="G6012">
        <v>0</v>
      </c>
      <c r="H6012">
        <v>105755.13</v>
      </c>
    </row>
    <row r="6013" spans="1:8" hidden="1" x14ac:dyDescent="0.3">
      <c r="A6013" s="6" t="s">
        <v>1792</v>
      </c>
      <c r="B6013" s="6" t="s">
        <v>6761</v>
      </c>
      <c r="C6013" s="6">
        <v>11</v>
      </c>
      <c r="D6013" t="str">
        <f t="shared" si="93"/>
        <v>Get Business Complex11</v>
      </c>
      <c r="E6013">
        <v>197003.64</v>
      </c>
      <c r="F6013">
        <v>185183.42</v>
      </c>
      <c r="G6013">
        <v>0</v>
      </c>
      <c r="H6013">
        <v>185183.42</v>
      </c>
    </row>
    <row r="6014" spans="1:8" hidden="1" x14ac:dyDescent="0.3">
      <c r="A6014" s="6" t="s">
        <v>1792</v>
      </c>
      <c r="B6014" s="6" t="s">
        <v>6762</v>
      </c>
      <c r="C6014" s="6">
        <v>8</v>
      </c>
      <c r="D6014" t="str">
        <f t="shared" si="93"/>
        <v>Get Business Complex8</v>
      </c>
      <c r="E6014">
        <v>896679.8</v>
      </c>
      <c r="F6014">
        <v>842879.00999999989</v>
      </c>
      <c r="G6014">
        <v>0</v>
      </c>
      <c r="H6014">
        <v>842879.01</v>
      </c>
    </row>
    <row r="6015" spans="1:8" hidden="1" x14ac:dyDescent="0.3">
      <c r="A6015" s="6" t="s">
        <v>2330</v>
      </c>
      <c r="B6015" s="6" t="s">
        <v>6763</v>
      </c>
      <c r="C6015" s="6">
        <v>2</v>
      </c>
      <c r="D6015" t="str">
        <f t="shared" si="93"/>
        <v>Senator2</v>
      </c>
      <c r="E6015">
        <v>296549</v>
      </c>
      <c r="F6015">
        <v>171000</v>
      </c>
      <c r="G6015">
        <v>0</v>
      </c>
      <c r="H6015">
        <v>171000</v>
      </c>
    </row>
    <row r="6016" spans="1:8" hidden="1" x14ac:dyDescent="0.3">
      <c r="A6016" s="6" t="s">
        <v>1797</v>
      </c>
      <c r="B6016" s="6" t="s">
        <v>6764</v>
      </c>
      <c r="C6016" s="6">
        <v>3</v>
      </c>
      <c r="D6016" t="str">
        <f t="shared" si="93"/>
        <v>Ring Road Bridges Project3</v>
      </c>
      <c r="E6016">
        <v>503859.8</v>
      </c>
      <c r="F6016">
        <v>392881.91</v>
      </c>
      <c r="G6016">
        <v>0</v>
      </c>
      <c r="H6016">
        <v>392881.91</v>
      </c>
    </row>
    <row r="6017" spans="1:8" hidden="1" x14ac:dyDescent="0.3">
      <c r="A6017" s="6" t="s">
        <v>1060</v>
      </c>
      <c r="B6017" s="6" t="s">
        <v>6765</v>
      </c>
      <c r="D6017" t="str">
        <f t="shared" si="93"/>
        <v>LAYYAH CCPP</v>
      </c>
      <c r="E6017">
        <v>7712820</v>
      </c>
      <c r="F6017">
        <v>6402637</v>
      </c>
      <c r="G6017">
        <v>1310183</v>
      </c>
      <c r="H6017">
        <v>7712820</v>
      </c>
    </row>
    <row r="6018" spans="1:8" hidden="1" x14ac:dyDescent="0.3">
      <c r="A6018" s="6" t="s">
        <v>71</v>
      </c>
      <c r="B6018" s="6" t="s">
        <v>6766</v>
      </c>
      <c r="C6018" s="6">
        <v>7</v>
      </c>
      <c r="D6018" t="str">
        <f t="shared" si="93"/>
        <v>EGAT Pelletizing Plant7</v>
      </c>
      <c r="E6018">
        <v>12829691.380000001</v>
      </c>
      <c r="F6018">
        <v>12058937.829</v>
      </c>
      <c r="G6018">
        <v>1283941.21</v>
      </c>
      <c r="H6018">
        <v>13342879.039000001</v>
      </c>
    </row>
    <row r="6019" spans="1:8" hidden="1" x14ac:dyDescent="0.3">
      <c r="A6019" s="6" t="s">
        <v>1626</v>
      </c>
      <c r="B6019" s="6" t="s">
        <v>6767</v>
      </c>
      <c r="C6019" s="6">
        <v>20</v>
      </c>
      <c r="D6019" t="str">
        <f t="shared" ref="D6019:D6082" si="94">A6019&amp;C6019</f>
        <v>Air Force Project20</v>
      </c>
      <c r="E6019">
        <v>3250344.96</v>
      </c>
      <c r="F6019">
        <v>3139668</v>
      </c>
      <c r="G6019">
        <v>0</v>
      </c>
      <c r="H6019">
        <v>3139668</v>
      </c>
    </row>
    <row r="6020" spans="1:8" hidden="1" x14ac:dyDescent="0.3">
      <c r="A6020" s="6" t="s">
        <v>1761</v>
      </c>
      <c r="B6020" s="6" t="s">
        <v>6768</v>
      </c>
      <c r="C6020" s="6">
        <v>3</v>
      </c>
      <c r="D6020" t="str">
        <f t="shared" si="94"/>
        <v>Ain Sokhna Bridge – RME3</v>
      </c>
      <c r="E6020">
        <v>1355125</v>
      </c>
      <c r="F6020">
        <v>135512.5</v>
      </c>
      <c r="G6020">
        <v>0</v>
      </c>
      <c r="H6020">
        <v>1334241.5</v>
      </c>
    </row>
    <row r="6021" spans="1:8" hidden="1" x14ac:dyDescent="0.3">
      <c r="A6021" s="6" t="s">
        <v>646</v>
      </c>
      <c r="B6021" s="6" t="s">
        <v>6769</v>
      </c>
      <c r="D6021" t="str">
        <f t="shared" si="94"/>
        <v>Akhmem Assiut</v>
      </c>
      <c r="E6021">
        <v>3471149.12</v>
      </c>
      <c r="F6021">
        <v>3431960.96</v>
      </c>
      <c r="G6021">
        <v>0</v>
      </c>
      <c r="H6021">
        <v>3431960.96</v>
      </c>
    </row>
    <row r="6022" spans="1:8" hidden="1" x14ac:dyDescent="0.3">
      <c r="A6022" s="6" t="s">
        <v>1692</v>
      </c>
      <c r="B6022" s="6" t="s">
        <v>6770</v>
      </c>
      <c r="D6022" t="str">
        <f t="shared" si="94"/>
        <v>TZ – Offshore E&amp;M Procurement</v>
      </c>
      <c r="E6022">
        <v>135857</v>
      </c>
      <c r="F6022">
        <v>122271.3</v>
      </c>
      <c r="G6022">
        <v>0</v>
      </c>
      <c r="H6022">
        <v>122271.3</v>
      </c>
    </row>
    <row r="6023" spans="1:8" hidden="1" x14ac:dyDescent="0.3">
      <c r="A6023" s="6" t="s">
        <v>651</v>
      </c>
      <c r="B6023" s="6" t="s">
        <v>6771</v>
      </c>
      <c r="D6023" t="str">
        <f t="shared" si="94"/>
        <v>Akhmem - Qena</v>
      </c>
      <c r="E6023">
        <v>5000000</v>
      </c>
      <c r="F6023">
        <v>5000000</v>
      </c>
      <c r="G6023">
        <v>0</v>
      </c>
      <c r="H6023">
        <v>5000000</v>
      </c>
    </row>
    <row r="6024" spans="1:8" hidden="1" x14ac:dyDescent="0.3">
      <c r="A6024" s="6" t="s">
        <v>651</v>
      </c>
      <c r="B6024" s="6" t="s">
        <v>6772</v>
      </c>
      <c r="D6024" t="str">
        <f t="shared" si="94"/>
        <v>Akhmem - Qena</v>
      </c>
      <c r="E6024">
        <v>5000000</v>
      </c>
      <c r="F6024">
        <v>5000000</v>
      </c>
      <c r="G6024">
        <v>0</v>
      </c>
      <c r="H6024">
        <v>5000000</v>
      </c>
    </row>
    <row r="6025" spans="1:8" hidden="1" x14ac:dyDescent="0.3">
      <c r="A6025" s="6" t="s">
        <v>1405</v>
      </c>
      <c r="B6025" s="6" t="s">
        <v>6773</v>
      </c>
      <c r="D6025" t="str">
        <f t="shared" si="94"/>
        <v>Racecores 3092-17 132KV E</v>
      </c>
      <c r="E6025">
        <v>10080</v>
      </c>
      <c r="F6025">
        <v>10584</v>
      </c>
      <c r="G6025">
        <v>0</v>
      </c>
      <c r="H6025">
        <v>10584</v>
      </c>
    </row>
    <row r="6026" spans="1:8" hidden="1" x14ac:dyDescent="0.3">
      <c r="A6026" s="6" t="s">
        <v>341</v>
      </c>
      <c r="B6026" s="6" t="s">
        <v>6774</v>
      </c>
      <c r="C6026" s="6">
        <v>1</v>
      </c>
      <c r="D6026" t="str">
        <f t="shared" si="94"/>
        <v>Kafr Shokr Bridge1</v>
      </c>
      <c r="E6026">
        <v>32770679.809999999</v>
      </c>
      <c r="F6026">
        <v>29730005.760499999</v>
      </c>
      <c r="G6026">
        <v>0</v>
      </c>
      <c r="H6026">
        <v>29730005.760499999</v>
      </c>
    </row>
    <row r="6027" spans="1:8" hidden="1" x14ac:dyDescent="0.3">
      <c r="A6027" s="6" t="s">
        <v>1761</v>
      </c>
      <c r="B6027" s="6" t="s">
        <v>6775</v>
      </c>
      <c r="C6027" s="6">
        <v>4</v>
      </c>
      <c r="D6027" t="str">
        <f t="shared" si="94"/>
        <v>Ain Sokhna Bridge – RME4</v>
      </c>
      <c r="E6027">
        <v>1558625</v>
      </c>
      <c r="F6027">
        <v>360619.75</v>
      </c>
      <c r="G6027">
        <v>0</v>
      </c>
      <c r="H6027">
        <v>1543038.75</v>
      </c>
    </row>
    <row r="6028" spans="1:8" hidden="1" x14ac:dyDescent="0.3">
      <c r="A6028" s="6" t="s">
        <v>1396</v>
      </c>
      <c r="B6028" s="6" t="s">
        <v>6776</v>
      </c>
      <c r="C6028" s="6">
        <v>7</v>
      </c>
      <c r="D6028" t="str">
        <f t="shared" si="94"/>
        <v>Cairo-Alex Railway7</v>
      </c>
      <c r="E6028">
        <v>24014920</v>
      </c>
      <c r="F6028">
        <v>16990381.600000001</v>
      </c>
      <c r="G6028">
        <v>2401492</v>
      </c>
      <c r="H6028">
        <v>19391873.600000001</v>
      </c>
    </row>
    <row r="6029" spans="1:8" hidden="1" x14ac:dyDescent="0.3">
      <c r="A6029" s="6" t="s">
        <v>1692</v>
      </c>
      <c r="B6029" s="6" t="s">
        <v>6777</v>
      </c>
      <c r="D6029" t="str">
        <f t="shared" si="94"/>
        <v>TZ – Offshore E&amp;M Procurement</v>
      </c>
      <c r="E6029">
        <v>5830.48</v>
      </c>
      <c r="F6029">
        <v>5830.48</v>
      </c>
      <c r="G6029">
        <v>0</v>
      </c>
      <c r="H6029">
        <v>5830.48</v>
      </c>
    </row>
    <row r="6030" spans="1:8" hidden="1" x14ac:dyDescent="0.3">
      <c r="A6030" s="6" t="s">
        <v>967</v>
      </c>
      <c r="B6030" s="6" t="s">
        <v>6778</v>
      </c>
      <c r="D6030" t="str">
        <f t="shared" si="94"/>
        <v>Benban 500 K.V/95 K.M</v>
      </c>
      <c r="E6030">
        <v>1447097.67</v>
      </c>
      <c r="F6030">
        <v>1447097.67</v>
      </c>
      <c r="G6030">
        <v>0</v>
      </c>
      <c r="H6030">
        <v>1447097.67</v>
      </c>
    </row>
    <row r="6031" spans="1:8" hidden="1" x14ac:dyDescent="0.3">
      <c r="A6031" s="6" t="s">
        <v>1350</v>
      </c>
      <c r="B6031" s="6" t="s">
        <v>6779</v>
      </c>
      <c r="D6031" t="str">
        <f t="shared" si="94"/>
        <v>Racecores 3092-16 132KV C</v>
      </c>
      <c r="E6031">
        <v>10500</v>
      </c>
      <c r="F6031">
        <v>11025</v>
      </c>
      <c r="G6031">
        <v>0</v>
      </c>
      <c r="H6031">
        <v>11025</v>
      </c>
    </row>
    <row r="6032" spans="1:8" hidden="1" x14ac:dyDescent="0.3">
      <c r="A6032" s="6" t="s">
        <v>1692</v>
      </c>
      <c r="B6032" s="6" t="s">
        <v>6780</v>
      </c>
      <c r="D6032" t="str">
        <f t="shared" si="94"/>
        <v>TZ – Offshore E&amp;M Procurement</v>
      </c>
      <c r="E6032">
        <v>275681.7</v>
      </c>
      <c r="F6032">
        <v>192977.22</v>
      </c>
      <c r="G6032">
        <v>55136.09</v>
      </c>
      <c r="H6032">
        <v>248113.31</v>
      </c>
    </row>
    <row r="6033" spans="1:8" hidden="1" x14ac:dyDescent="0.3">
      <c r="A6033" s="6" t="s">
        <v>1247</v>
      </c>
      <c r="B6033" s="6" t="s">
        <v>6781</v>
      </c>
      <c r="D6033" t="str">
        <f t="shared" si="94"/>
        <v>SHATRA 400/132kV SS</v>
      </c>
      <c r="E6033">
        <v>134990.29</v>
      </c>
      <c r="F6033">
        <v>134990.29</v>
      </c>
      <c r="G6033">
        <v>0</v>
      </c>
      <c r="H6033">
        <v>134990.29</v>
      </c>
    </row>
    <row r="6034" spans="1:8" hidden="1" x14ac:dyDescent="0.3">
      <c r="A6034" s="6" t="s">
        <v>1350</v>
      </c>
      <c r="B6034" s="6" t="s">
        <v>6782</v>
      </c>
      <c r="D6034" t="str">
        <f t="shared" si="94"/>
        <v>Racecores 3092-16 132KV C</v>
      </c>
      <c r="E6034">
        <v>11400</v>
      </c>
      <c r="F6034">
        <v>11970</v>
      </c>
      <c r="G6034">
        <v>0</v>
      </c>
      <c r="H6034">
        <v>11970</v>
      </c>
    </row>
    <row r="6035" spans="1:8" hidden="1" x14ac:dyDescent="0.3">
      <c r="A6035" s="6" t="s">
        <v>412</v>
      </c>
      <c r="B6035" s="6" t="s">
        <v>6783</v>
      </c>
      <c r="C6035" s="6">
        <v>14</v>
      </c>
      <c r="D6035" t="str">
        <f t="shared" si="94"/>
        <v>RING ROAD MARYOTIA EXPANSION14</v>
      </c>
      <c r="E6035">
        <v>44712557.520000003</v>
      </c>
      <c r="F6035">
        <v>14554103.9</v>
      </c>
      <c r="G6035">
        <v>0</v>
      </c>
      <c r="H6035">
        <v>39554103.899999999</v>
      </c>
    </row>
    <row r="6036" spans="1:8" hidden="1" x14ac:dyDescent="0.3">
      <c r="A6036" s="6" t="s">
        <v>1405</v>
      </c>
      <c r="B6036" s="6" t="s">
        <v>6784</v>
      </c>
      <c r="D6036" t="str">
        <f t="shared" si="94"/>
        <v>Racecores 3092-17 132KV E</v>
      </c>
      <c r="E6036">
        <v>331266.33999990002</v>
      </c>
      <c r="F6036">
        <v>1099804.24</v>
      </c>
      <c r="G6036">
        <v>0</v>
      </c>
      <c r="H6036">
        <v>274951.06</v>
      </c>
    </row>
    <row r="6037" spans="1:8" hidden="1" x14ac:dyDescent="0.3">
      <c r="A6037" s="6" t="s">
        <v>2103</v>
      </c>
      <c r="B6037" s="6" t="s">
        <v>6785</v>
      </c>
      <c r="C6037" s="6">
        <v>1</v>
      </c>
      <c r="D6037" t="str">
        <f t="shared" si="94"/>
        <v>Hyper One Badr1</v>
      </c>
      <c r="E6037">
        <v>1835955</v>
      </c>
      <c r="F6037">
        <v>1633999.95</v>
      </c>
      <c r="G6037">
        <v>0</v>
      </c>
      <c r="H6037">
        <v>1633999.95</v>
      </c>
    </row>
    <row r="6038" spans="1:8" hidden="1" x14ac:dyDescent="0.3">
      <c r="A6038" s="6" t="s">
        <v>1953</v>
      </c>
      <c r="B6038" s="6" t="s">
        <v>6786</v>
      </c>
      <c r="C6038" s="6">
        <v>11</v>
      </c>
      <c r="D6038" t="str">
        <f t="shared" si="94"/>
        <v>Ghana Street lighting11</v>
      </c>
      <c r="E6038">
        <v>190827.34</v>
      </c>
      <c r="F6038">
        <v>171744.6</v>
      </c>
      <c r="G6038">
        <v>0</v>
      </c>
      <c r="H6038">
        <v>171744.6</v>
      </c>
    </row>
    <row r="6039" spans="1:8" hidden="1" x14ac:dyDescent="0.3">
      <c r="A6039" s="6" t="s">
        <v>651</v>
      </c>
      <c r="B6039" s="6" t="s">
        <v>6787</v>
      </c>
      <c r="D6039" t="str">
        <f t="shared" si="94"/>
        <v>Akhmem - Qena</v>
      </c>
      <c r="E6039">
        <v>283226.77</v>
      </c>
      <c r="F6039">
        <v>276511.90000000002</v>
      </c>
      <c r="G6039">
        <v>0</v>
      </c>
      <c r="H6039">
        <v>276511.90000000002</v>
      </c>
    </row>
    <row r="6040" spans="1:8" hidden="1" x14ac:dyDescent="0.3">
      <c r="A6040" s="6" t="s">
        <v>1547</v>
      </c>
      <c r="B6040" s="6" t="s">
        <v>6788</v>
      </c>
      <c r="C6040" s="6">
        <v>13</v>
      </c>
      <c r="D6040" t="str">
        <f t="shared" si="94"/>
        <v>Zone(J) South Valley Toshka13</v>
      </c>
      <c r="E6040">
        <v>81984536</v>
      </c>
      <c r="F6040">
        <v>61573816.850000001</v>
      </c>
      <c r="G6040">
        <v>10494020.640000001</v>
      </c>
      <c r="H6040">
        <v>72067837.489999995</v>
      </c>
    </row>
    <row r="6041" spans="1:8" hidden="1" x14ac:dyDescent="0.3">
      <c r="A6041" s="6" t="s">
        <v>1487</v>
      </c>
      <c r="B6041" s="6" t="s">
        <v>6789</v>
      </c>
      <c r="C6041" s="6">
        <v>4</v>
      </c>
      <c r="D6041" t="str">
        <f t="shared" si="94"/>
        <v>Mangrouve Hotel - Gouna4</v>
      </c>
      <c r="E6041">
        <v>5069.28</v>
      </c>
      <c r="F6041">
        <v>4488.8600000000006</v>
      </c>
      <c r="G6041">
        <v>0</v>
      </c>
      <c r="H6041">
        <v>4488.8599999999997</v>
      </c>
    </row>
    <row r="6042" spans="1:8" hidden="1" x14ac:dyDescent="0.3">
      <c r="A6042" s="6" t="s">
        <v>84</v>
      </c>
      <c r="B6042" s="6" t="s">
        <v>6790</v>
      </c>
      <c r="C6042" s="6">
        <v>2</v>
      </c>
      <c r="D6042" t="str">
        <f t="shared" si="94"/>
        <v>New Giza Hospital2</v>
      </c>
      <c r="E6042">
        <v>49576.04</v>
      </c>
      <c r="F6042">
        <v>42541.21</v>
      </c>
      <c r="G6042">
        <v>0</v>
      </c>
      <c r="H6042">
        <v>42541.21</v>
      </c>
    </row>
    <row r="6043" spans="1:8" hidden="1" x14ac:dyDescent="0.3">
      <c r="A6043" s="6" t="s">
        <v>1350</v>
      </c>
      <c r="B6043" s="6" t="s">
        <v>6791</v>
      </c>
      <c r="D6043" t="str">
        <f t="shared" si="94"/>
        <v>Racecores 3092-16 132KV C</v>
      </c>
      <c r="E6043">
        <v>7000</v>
      </c>
      <c r="F6043">
        <v>7350</v>
      </c>
      <c r="G6043">
        <v>0</v>
      </c>
      <c r="H6043">
        <v>7350</v>
      </c>
    </row>
    <row r="6044" spans="1:8" hidden="1" x14ac:dyDescent="0.3">
      <c r="A6044" s="6" t="s">
        <v>6792</v>
      </c>
      <c r="B6044" s="6" t="s">
        <v>6793</v>
      </c>
      <c r="D6044" t="str">
        <f t="shared" si="94"/>
        <v>Abou Matamer &amp; Samanoud</v>
      </c>
      <c r="E6044">
        <v>4561945.18</v>
      </c>
      <c r="F6044">
        <v>4561945.18</v>
      </c>
      <c r="G6044">
        <v>0</v>
      </c>
      <c r="H6044">
        <v>4561945.18</v>
      </c>
    </row>
    <row r="6045" spans="1:8" hidden="1" x14ac:dyDescent="0.3">
      <c r="A6045" s="6" t="s">
        <v>1766</v>
      </c>
      <c r="B6045" s="6" t="s">
        <v>6794</v>
      </c>
      <c r="D6045" t="str">
        <f t="shared" si="94"/>
        <v>Governmental Campus-N2</v>
      </c>
      <c r="E6045">
        <v>136850</v>
      </c>
      <c r="F6045">
        <v>136850</v>
      </c>
      <c r="G6045">
        <v>0</v>
      </c>
      <c r="H6045">
        <v>136850</v>
      </c>
    </row>
    <row r="6046" spans="1:8" hidden="1" x14ac:dyDescent="0.3">
      <c r="A6046" s="6" t="s">
        <v>3624</v>
      </c>
      <c r="B6046" s="6" t="s">
        <v>6795</v>
      </c>
      <c r="D6046" t="str">
        <f t="shared" si="94"/>
        <v>Infra Project 4428</v>
      </c>
      <c r="E6046">
        <v>-134285714.28999999</v>
      </c>
      <c r="F6046">
        <v>0</v>
      </c>
      <c r="G6046">
        <v>0</v>
      </c>
      <c r="H6046">
        <v>0</v>
      </c>
    </row>
    <row r="6047" spans="1:8" hidden="1" x14ac:dyDescent="0.3">
      <c r="A6047" s="6" t="s">
        <v>1405</v>
      </c>
      <c r="B6047" s="6" t="s">
        <v>6796</v>
      </c>
      <c r="D6047" t="str">
        <f t="shared" si="94"/>
        <v>Racecores 3092-17 132KV E</v>
      </c>
      <c r="E6047">
        <v>1452.53</v>
      </c>
      <c r="F6047">
        <v>1452.53</v>
      </c>
      <c r="G6047">
        <v>0</v>
      </c>
      <c r="H6047">
        <v>1452.53</v>
      </c>
    </row>
    <row r="6048" spans="1:8" hidden="1" x14ac:dyDescent="0.3">
      <c r="A6048" s="6" t="s">
        <v>1405</v>
      </c>
      <c r="B6048" s="6" t="s">
        <v>6797</v>
      </c>
      <c r="D6048" t="str">
        <f t="shared" si="94"/>
        <v>Racecores 3092-17 132KV E</v>
      </c>
      <c r="E6048">
        <v>58508.73</v>
      </c>
      <c r="F6048">
        <v>49440.376500000006</v>
      </c>
      <c r="G6048">
        <v>0</v>
      </c>
      <c r="H6048">
        <v>49440.376499999998</v>
      </c>
    </row>
    <row r="6049" spans="1:8" hidden="1" x14ac:dyDescent="0.3">
      <c r="A6049" s="6" t="s">
        <v>1637</v>
      </c>
      <c r="B6049" s="6" t="s">
        <v>6798</v>
      </c>
      <c r="C6049" s="6">
        <v>7</v>
      </c>
      <c r="D6049" t="str">
        <f t="shared" si="94"/>
        <v>October Dry Port7</v>
      </c>
      <c r="E6049">
        <v>25984270.5</v>
      </c>
      <c r="F6049">
        <v>6366407.6799999997</v>
      </c>
      <c r="G6049">
        <v>6820871.0099999998</v>
      </c>
      <c r="H6049">
        <v>13187278.689999999</v>
      </c>
    </row>
    <row r="6050" spans="1:8" hidden="1" x14ac:dyDescent="0.3">
      <c r="A6050" s="6" t="s">
        <v>73</v>
      </c>
      <c r="B6050" s="6" t="s">
        <v>6799</v>
      </c>
      <c r="C6050" s="6">
        <v>4</v>
      </c>
      <c r="D6050" t="str">
        <f t="shared" si="94"/>
        <v>MDF Factory4</v>
      </c>
      <c r="E6050">
        <v>2097847.2000000002</v>
      </c>
      <c r="F6050">
        <v>2118825.6680000001</v>
      </c>
      <c r="G6050">
        <v>0</v>
      </c>
      <c r="H6050">
        <v>2118825.6680000001</v>
      </c>
    </row>
    <row r="6051" spans="1:8" hidden="1" x14ac:dyDescent="0.3">
      <c r="A6051" s="6" t="s">
        <v>363</v>
      </c>
      <c r="B6051" s="6" t="s">
        <v>6800</v>
      </c>
      <c r="C6051" s="6">
        <v>29</v>
      </c>
      <c r="D6051" t="str">
        <f t="shared" si="94"/>
        <v>Mivida BP#18929</v>
      </c>
      <c r="E6051">
        <v>369049.79</v>
      </c>
      <c r="F6051">
        <v>2690517.4594999999</v>
      </c>
      <c r="G6051">
        <v>357346.78</v>
      </c>
      <c r="H6051">
        <v>3047864.2395000001</v>
      </c>
    </row>
    <row r="6052" spans="1:8" hidden="1" x14ac:dyDescent="0.3">
      <c r="A6052" s="6" t="s">
        <v>1953</v>
      </c>
      <c r="B6052" s="6" t="s">
        <v>6801</v>
      </c>
      <c r="C6052" s="6">
        <v>12</v>
      </c>
      <c r="D6052" t="str">
        <f t="shared" si="94"/>
        <v>Ghana Street lighting12</v>
      </c>
      <c r="E6052">
        <v>19782.53</v>
      </c>
      <c r="F6052">
        <v>17804.28</v>
      </c>
      <c r="G6052">
        <v>0</v>
      </c>
      <c r="H6052">
        <v>17804.28</v>
      </c>
    </row>
    <row r="6053" spans="1:8" hidden="1" x14ac:dyDescent="0.3">
      <c r="A6053" s="6" t="s">
        <v>1853</v>
      </c>
      <c r="B6053" s="6" t="s">
        <v>6802</v>
      </c>
      <c r="C6053" s="6">
        <v>8</v>
      </c>
      <c r="D6053" t="str">
        <f t="shared" si="94"/>
        <v>PLAYA ROOF &amp; Wet Areas8</v>
      </c>
      <c r="E6053">
        <v>211822.15</v>
      </c>
      <c r="F6053">
        <v>180758.74</v>
      </c>
      <c r="G6053">
        <v>0</v>
      </c>
      <c r="H6053">
        <v>180758.74</v>
      </c>
    </row>
    <row r="6054" spans="1:8" hidden="1" x14ac:dyDescent="0.3">
      <c r="A6054" s="6" t="s">
        <v>71</v>
      </c>
      <c r="B6054" s="6" t="s">
        <v>6803</v>
      </c>
      <c r="C6054" s="6">
        <v>7</v>
      </c>
      <c r="D6054" t="str">
        <f t="shared" si="94"/>
        <v>EGAT Pelletizing Plant7</v>
      </c>
      <c r="E6054">
        <v>399729.3</v>
      </c>
      <c r="F6054">
        <v>395732.005</v>
      </c>
      <c r="G6054">
        <v>0</v>
      </c>
      <c r="H6054">
        <v>395732.005</v>
      </c>
    </row>
    <row r="6055" spans="1:8" hidden="1" x14ac:dyDescent="0.3">
      <c r="A6055" s="6" t="s">
        <v>847</v>
      </c>
      <c r="B6055" s="6" t="s">
        <v>6804</v>
      </c>
      <c r="D6055" t="str">
        <f t="shared" si="94"/>
        <v>AWEER POWER STATION 'H' Phase</v>
      </c>
      <c r="E6055">
        <v>1230673.3999999999</v>
      </c>
      <c r="F6055">
        <v>1292207.07</v>
      </c>
      <c r="G6055">
        <v>0</v>
      </c>
      <c r="H6055">
        <v>1292207.07</v>
      </c>
    </row>
    <row r="6056" spans="1:8" hidden="1" x14ac:dyDescent="0.3">
      <c r="A6056" s="6" t="s">
        <v>1630</v>
      </c>
      <c r="B6056" s="6" t="s">
        <v>6805</v>
      </c>
      <c r="C6056" s="6">
        <v>17</v>
      </c>
      <c r="D6056" t="str">
        <f t="shared" si="94"/>
        <v>Faculty of Medicine17</v>
      </c>
      <c r="E6056">
        <v>33386477.140000001</v>
      </c>
      <c r="F6056">
        <v>24807431</v>
      </c>
      <c r="G6056">
        <v>5007971.57</v>
      </c>
      <c r="H6056">
        <v>29815402.570000004</v>
      </c>
    </row>
    <row r="6057" spans="1:8" hidden="1" x14ac:dyDescent="0.3">
      <c r="A6057" s="6" t="s">
        <v>1637</v>
      </c>
      <c r="B6057" s="6" t="s">
        <v>6806</v>
      </c>
      <c r="C6057" s="6">
        <v>9</v>
      </c>
      <c r="D6057" t="str">
        <f t="shared" si="94"/>
        <v>October Dry Port9</v>
      </c>
      <c r="E6057">
        <v>21934548.75</v>
      </c>
      <c r="F6057">
        <v>15623254.08</v>
      </c>
      <c r="G6057">
        <v>5757819.0499999998</v>
      </c>
      <c r="H6057">
        <v>21381073.129999999</v>
      </c>
    </row>
    <row r="6058" spans="1:8" hidden="1" x14ac:dyDescent="0.3">
      <c r="A6058" s="6" t="s">
        <v>1077</v>
      </c>
      <c r="B6058" s="6" t="s">
        <v>6807</v>
      </c>
      <c r="C6058" s="6">
        <v>14</v>
      </c>
      <c r="D6058" t="str">
        <f t="shared" si="94"/>
        <v>Marsa Alam/ Bernes LOT2 OHTL14</v>
      </c>
      <c r="E6058">
        <v>424162.49</v>
      </c>
      <c r="F6058">
        <v>382089.84</v>
      </c>
      <c r="G6058">
        <v>0</v>
      </c>
      <c r="H6058">
        <v>382089.84</v>
      </c>
    </row>
    <row r="6059" spans="1:8" hidden="1" x14ac:dyDescent="0.3">
      <c r="A6059" s="6" t="s">
        <v>375</v>
      </c>
      <c r="B6059" s="6" t="s">
        <v>6808</v>
      </c>
      <c r="C6059" s="6">
        <v>21</v>
      </c>
      <c r="D6059" t="str">
        <f t="shared" si="94"/>
        <v>Ora Zed Landscape Ph121</v>
      </c>
      <c r="E6059">
        <v>324859.52000000002</v>
      </c>
      <c r="F6059">
        <v>108767.386</v>
      </c>
      <c r="G6059">
        <v>144976.25</v>
      </c>
      <c r="H6059">
        <v>253743.636</v>
      </c>
    </row>
    <row r="6060" spans="1:8" hidden="1" x14ac:dyDescent="0.3">
      <c r="A6060" s="6" t="s">
        <v>375</v>
      </c>
      <c r="B6060" s="6" t="s">
        <v>6809</v>
      </c>
      <c r="C6060" s="6">
        <v>15</v>
      </c>
      <c r="D6060" t="str">
        <f t="shared" si="94"/>
        <v>Ora Zed Landscape Ph115</v>
      </c>
      <c r="E6060">
        <v>3753240.01</v>
      </c>
      <c r="F6060">
        <v>3165189.2</v>
      </c>
      <c r="G6060">
        <v>394090.2</v>
      </c>
      <c r="H6060">
        <v>3559279.4</v>
      </c>
    </row>
    <row r="6061" spans="1:8" hidden="1" x14ac:dyDescent="0.3">
      <c r="A6061" s="6" t="s">
        <v>2013</v>
      </c>
      <c r="B6061" s="6" t="s">
        <v>6810</v>
      </c>
      <c r="C6061" s="6">
        <v>5</v>
      </c>
      <c r="D6061" t="str">
        <f t="shared" si="94"/>
        <v>Railway Bridge - El Hammam5</v>
      </c>
      <c r="E6061">
        <v>468238</v>
      </c>
      <c r="F6061">
        <v>426786.65</v>
      </c>
      <c r="G6061">
        <v>0</v>
      </c>
      <c r="H6061">
        <v>426786.65</v>
      </c>
    </row>
    <row r="6062" spans="1:8" hidden="1" x14ac:dyDescent="0.3">
      <c r="A6062" s="6" t="s">
        <v>1646</v>
      </c>
      <c r="B6062" s="6" t="s">
        <v>6811</v>
      </c>
      <c r="C6062" s="6">
        <v>9</v>
      </c>
      <c r="D6062" t="str">
        <f t="shared" si="94"/>
        <v>Hosh Essa 220 KV OHTL9</v>
      </c>
      <c r="E6062">
        <v>7150106.6699999999</v>
      </c>
      <c r="F6062">
        <v>1037876.75</v>
      </c>
      <c r="G6062">
        <v>750761.2</v>
      </c>
      <c r="H6062">
        <v>1788637.95</v>
      </c>
    </row>
    <row r="6063" spans="1:8" hidden="1" x14ac:dyDescent="0.3">
      <c r="A6063" s="6" t="s">
        <v>1646</v>
      </c>
      <c r="B6063" s="6" t="s">
        <v>6812</v>
      </c>
      <c r="C6063" s="6">
        <v>10</v>
      </c>
      <c r="D6063" t="str">
        <f t="shared" si="94"/>
        <v>Hosh Essa 220 KV OHTL10</v>
      </c>
      <c r="E6063">
        <v>182617.60000000001</v>
      </c>
      <c r="F6063">
        <v>96969.45</v>
      </c>
      <c r="G6063">
        <v>19174.849999999999</v>
      </c>
      <c r="H6063">
        <v>116144.3</v>
      </c>
    </row>
    <row r="6064" spans="1:8" hidden="1" x14ac:dyDescent="0.3">
      <c r="A6064" s="6" t="s">
        <v>1510</v>
      </c>
      <c r="B6064" s="6" t="s">
        <v>6813</v>
      </c>
      <c r="D6064" t="str">
        <f t="shared" si="94"/>
        <v>Hassan El Mamoun Bridge</v>
      </c>
      <c r="E6064">
        <v>21747325.710000001</v>
      </c>
      <c r="F6064">
        <v>2283455</v>
      </c>
      <c r="G6064">
        <v>17968704.18</v>
      </c>
      <c r="H6064">
        <v>20252159.18</v>
      </c>
    </row>
    <row r="6065" spans="1:8" hidden="1" x14ac:dyDescent="0.3">
      <c r="A6065" s="6" t="s">
        <v>1685</v>
      </c>
      <c r="B6065" s="6" t="s">
        <v>1932</v>
      </c>
      <c r="D6065" t="str">
        <f t="shared" si="94"/>
        <v>New Babil 400/132KV GIS Substa</v>
      </c>
      <c r="E6065">
        <v>2734793.51</v>
      </c>
      <c r="F6065">
        <v>2734793.51</v>
      </c>
      <c r="G6065">
        <v>0</v>
      </c>
      <c r="H6065">
        <v>2734793.51</v>
      </c>
    </row>
    <row r="6066" spans="1:8" hidden="1" x14ac:dyDescent="0.3">
      <c r="A6066" s="6" t="s">
        <v>2017</v>
      </c>
      <c r="B6066" s="6" t="s">
        <v>6814</v>
      </c>
      <c r="C6066" s="6">
        <v>2</v>
      </c>
      <c r="D6066" t="str">
        <f t="shared" si="94"/>
        <v>HST Bridges-Sokhna &amp; Mahager2</v>
      </c>
      <c r="E6066">
        <v>15445843.810000001</v>
      </c>
      <c r="F6066">
        <v>13771117.520500001</v>
      </c>
      <c r="G6066">
        <v>0</v>
      </c>
      <c r="H6066">
        <v>13771117.520500001</v>
      </c>
    </row>
    <row r="6067" spans="1:8" hidden="1" x14ac:dyDescent="0.3">
      <c r="A6067" s="6" t="s">
        <v>3105</v>
      </c>
      <c r="B6067" s="6" t="s">
        <v>6815</v>
      </c>
      <c r="C6067" s="6">
        <v>2</v>
      </c>
      <c r="D6067" t="str">
        <f t="shared" si="94"/>
        <v>Neighborhood New Capital R52</v>
      </c>
      <c r="E6067">
        <v>326600</v>
      </c>
      <c r="F6067">
        <v>301125.2</v>
      </c>
      <c r="G6067">
        <v>0</v>
      </c>
      <c r="H6067">
        <v>301125.2</v>
      </c>
    </row>
    <row r="6068" spans="1:8" hidden="1" x14ac:dyDescent="0.3">
      <c r="A6068" s="6" t="s">
        <v>1163</v>
      </c>
      <c r="B6068" s="6" t="s">
        <v>6816</v>
      </c>
      <c r="D6068" t="str">
        <f t="shared" si="94"/>
        <v>Benban 3/ Toshka 2 LOT 4</v>
      </c>
      <c r="E6068">
        <v>33020632.09</v>
      </c>
      <c r="F6068">
        <v>33020632.09</v>
      </c>
      <c r="G6068">
        <v>0</v>
      </c>
      <c r="H6068">
        <v>33020632.09</v>
      </c>
    </row>
    <row r="6069" spans="1:8" hidden="1" x14ac:dyDescent="0.3">
      <c r="A6069" s="6" t="s">
        <v>498</v>
      </c>
      <c r="B6069" s="6" t="s">
        <v>6817</v>
      </c>
      <c r="D6069" t="str">
        <f t="shared" si="94"/>
        <v>Abo Quir - Badr 500KV</v>
      </c>
      <c r="E6069">
        <v>113544.93</v>
      </c>
      <c r="F6069">
        <v>113544.93</v>
      </c>
      <c r="G6069">
        <v>0</v>
      </c>
      <c r="H6069">
        <v>113544.93</v>
      </c>
    </row>
    <row r="6070" spans="1:8" hidden="1" x14ac:dyDescent="0.3">
      <c r="A6070" s="6" t="s">
        <v>1163</v>
      </c>
      <c r="B6070" s="6" t="s">
        <v>6818</v>
      </c>
      <c r="C6070" s="6">
        <v>28</v>
      </c>
      <c r="D6070" t="str">
        <f t="shared" si="94"/>
        <v>Benban 3/ Toshka 2 LOT 428</v>
      </c>
      <c r="E6070">
        <v>14932972.26</v>
      </c>
      <c r="F6070">
        <v>9369229.2599999998</v>
      </c>
      <c r="G6070">
        <v>0</v>
      </c>
      <c r="H6070">
        <v>9369229.2599999998</v>
      </c>
    </row>
    <row r="6071" spans="1:8" hidden="1" x14ac:dyDescent="0.3">
      <c r="A6071" s="6" t="s">
        <v>1692</v>
      </c>
      <c r="B6071" s="6" t="s">
        <v>6250</v>
      </c>
      <c r="D6071" t="str">
        <f t="shared" si="94"/>
        <v>TZ – Offshore E&amp;M Procurement</v>
      </c>
      <c r="E6071">
        <v>-274863.23</v>
      </c>
      <c r="F6071">
        <v>-274863.23</v>
      </c>
      <c r="G6071">
        <v>0</v>
      </c>
      <c r="H6071">
        <v>-274863.23</v>
      </c>
    </row>
    <row r="6072" spans="1:8" hidden="1" x14ac:dyDescent="0.3">
      <c r="A6072" s="6" t="s">
        <v>1692</v>
      </c>
      <c r="B6072" s="6" t="s">
        <v>2648</v>
      </c>
      <c r="D6072" t="str">
        <f t="shared" si="94"/>
        <v>TZ – Offshore E&amp;M Procurement</v>
      </c>
      <c r="E6072">
        <v>832010.31</v>
      </c>
      <c r="F6072">
        <v>624008.18999999994</v>
      </c>
      <c r="G6072">
        <v>124801.09</v>
      </c>
      <c r="H6072">
        <v>748809.27999999991</v>
      </c>
    </row>
    <row r="6073" spans="1:8" hidden="1" x14ac:dyDescent="0.3">
      <c r="A6073" s="6" t="s">
        <v>5027</v>
      </c>
      <c r="B6073" s="6" t="s">
        <v>6819</v>
      </c>
      <c r="C6073" s="6">
        <v>1</v>
      </c>
      <c r="D6073" t="str">
        <f t="shared" si="94"/>
        <v>Marassi - Water proofing1</v>
      </c>
      <c r="E6073">
        <v>73972.36</v>
      </c>
      <c r="F6073">
        <v>65502.52</v>
      </c>
      <c r="G6073">
        <v>0</v>
      </c>
      <c r="H6073">
        <v>65502.52</v>
      </c>
    </row>
    <row r="6074" spans="1:8" hidden="1" x14ac:dyDescent="0.3">
      <c r="A6074" s="6" t="s">
        <v>397</v>
      </c>
      <c r="B6074" s="6" t="s">
        <v>6820</v>
      </c>
      <c r="C6074" s="6">
        <v>8</v>
      </c>
      <c r="D6074" t="str">
        <f t="shared" si="94"/>
        <v>BKG#178-Lagoon Discharge8</v>
      </c>
      <c r="E6074">
        <v>1389835.52</v>
      </c>
      <c r="F6074">
        <v>668886.79599999997</v>
      </c>
      <c r="G6074">
        <v>0</v>
      </c>
      <c r="H6074">
        <v>668886.79599999997</v>
      </c>
    </row>
    <row r="6075" spans="1:8" hidden="1" x14ac:dyDescent="0.3">
      <c r="A6075" s="6" t="s">
        <v>795</v>
      </c>
      <c r="B6075" s="6" t="s">
        <v>6821</v>
      </c>
      <c r="C6075" s="6">
        <v>20</v>
      </c>
      <c r="D6075" t="str">
        <f t="shared" si="94"/>
        <v>NUCA R05 - Z0220</v>
      </c>
      <c r="E6075">
        <v>32863219.489999998</v>
      </c>
      <c r="F6075">
        <v>27573057.68</v>
      </c>
      <c r="G6075">
        <v>3515743.2</v>
      </c>
      <c r="H6075">
        <v>31088800.879999999</v>
      </c>
    </row>
    <row r="6076" spans="1:8" hidden="1" x14ac:dyDescent="0.3">
      <c r="A6076" s="6" t="s">
        <v>1853</v>
      </c>
      <c r="B6076" s="6" t="s">
        <v>4240</v>
      </c>
      <c r="D6076" t="str">
        <f t="shared" si="94"/>
        <v>PLAYA ROOF &amp; Wet Areas</v>
      </c>
      <c r="E6076">
        <v>805054.45299999998</v>
      </c>
      <c r="F6076">
        <v>690817.23300000001</v>
      </c>
      <c r="G6076">
        <v>0</v>
      </c>
      <c r="H6076">
        <v>690817.23300000001</v>
      </c>
    </row>
    <row r="6077" spans="1:8" hidden="1" x14ac:dyDescent="0.3">
      <c r="A6077" s="6" t="s">
        <v>1654</v>
      </c>
      <c r="B6077" s="6" t="s">
        <v>6822</v>
      </c>
      <c r="C6077" s="6">
        <v>20</v>
      </c>
      <c r="D6077" t="str">
        <f t="shared" si="94"/>
        <v>seashell Playa20</v>
      </c>
      <c r="E6077">
        <v>579335.06999999995</v>
      </c>
      <c r="F6077">
        <v>497127.43</v>
      </c>
      <c r="G6077">
        <v>0</v>
      </c>
      <c r="H6077">
        <v>497127.43</v>
      </c>
    </row>
    <row r="6078" spans="1:8" hidden="1" x14ac:dyDescent="0.3">
      <c r="A6078" s="6" t="s">
        <v>2392</v>
      </c>
      <c r="B6078" s="6" t="s">
        <v>6823</v>
      </c>
      <c r="C6078" s="6">
        <v>1</v>
      </c>
      <c r="D6078" t="str">
        <f t="shared" si="94"/>
        <v>Sultana Malak Restoration1</v>
      </c>
      <c r="E6078">
        <v>8421662.9000000004</v>
      </c>
      <c r="F6078">
        <v>7827175</v>
      </c>
      <c r="G6078">
        <v>0</v>
      </c>
      <c r="H6078">
        <v>7827175</v>
      </c>
    </row>
    <row r="6079" spans="1:8" hidden="1" x14ac:dyDescent="0.3">
      <c r="A6079" s="6" t="s">
        <v>393</v>
      </c>
      <c r="B6079" s="6" t="s">
        <v>6824</v>
      </c>
      <c r="C6079" s="6">
        <v>23</v>
      </c>
      <c r="D6079" t="str">
        <f t="shared" si="94"/>
        <v>EMAAR-Pkg#162/163- Marassi23</v>
      </c>
      <c r="E6079">
        <v>6328514.7800000003</v>
      </c>
      <c r="F6079">
        <v>3653330.3790000002</v>
      </c>
      <c r="G6079">
        <v>0</v>
      </c>
      <c r="H6079">
        <v>3653330.3790000002</v>
      </c>
    </row>
    <row r="6080" spans="1:8" hidden="1" x14ac:dyDescent="0.3">
      <c r="A6080" s="6" t="s">
        <v>393</v>
      </c>
      <c r="B6080" s="6" t="s">
        <v>6825</v>
      </c>
      <c r="C6080" s="6">
        <v>24</v>
      </c>
      <c r="D6080" t="str">
        <f t="shared" si="94"/>
        <v>EMAAR-Pkg#162/163- Marassi24</v>
      </c>
      <c r="E6080">
        <v>6666259.3200000003</v>
      </c>
      <c r="F6080">
        <v>6005632.2460000003</v>
      </c>
      <c r="G6080">
        <v>0</v>
      </c>
      <c r="H6080">
        <v>6005632.2460000003</v>
      </c>
    </row>
    <row r="6081" spans="1:8" hidden="1" x14ac:dyDescent="0.3">
      <c r="A6081" s="6" t="s">
        <v>342</v>
      </c>
      <c r="B6081" s="6" t="s">
        <v>6826</v>
      </c>
      <c r="C6081" s="6">
        <v>17</v>
      </c>
      <c r="D6081" t="str">
        <f t="shared" si="94"/>
        <v>Kattameya Creeks17</v>
      </c>
      <c r="E6081">
        <v>37521775.170000002</v>
      </c>
      <c r="F6081">
        <v>36571027.748500004</v>
      </c>
      <c r="G6081">
        <v>2451618.4300000002</v>
      </c>
      <c r="H6081">
        <v>39022646.178499997</v>
      </c>
    </row>
    <row r="6082" spans="1:8" hidden="1" x14ac:dyDescent="0.3">
      <c r="A6082" s="6" t="s">
        <v>1991</v>
      </c>
      <c r="B6082" s="6" t="s">
        <v>6827</v>
      </c>
      <c r="C6082" s="6">
        <v>4</v>
      </c>
      <c r="D6082" t="str">
        <f t="shared" si="94"/>
        <v>SSC Suez Steel Company Project4</v>
      </c>
      <c r="E6082">
        <v>389998.19</v>
      </c>
      <c r="F6082">
        <v>0</v>
      </c>
      <c r="G6082">
        <v>145113.66</v>
      </c>
      <c r="H6082">
        <v>440697.95659999998</v>
      </c>
    </row>
    <row r="6083" spans="1:8" hidden="1" x14ac:dyDescent="0.3">
      <c r="A6083" s="6" t="s">
        <v>1991</v>
      </c>
      <c r="B6083" s="6" t="s">
        <v>6828</v>
      </c>
      <c r="C6083" s="6">
        <v>5</v>
      </c>
      <c r="D6083" t="str">
        <f t="shared" ref="D6083:D6146" si="95">A6083&amp;C6083</f>
        <v>SSC Suez Steel Company Project5</v>
      </c>
      <c r="E6083">
        <v>8225548.1699999999</v>
      </c>
      <c r="F6083">
        <v>0</v>
      </c>
      <c r="G6083">
        <v>2834850.89</v>
      </c>
      <c r="H6083">
        <v>9294869.4338000007</v>
      </c>
    </row>
    <row r="6084" spans="1:8" hidden="1" x14ac:dyDescent="0.3">
      <c r="A6084" s="6" t="s">
        <v>1991</v>
      </c>
      <c r="B6084" s="6" t="s">
        <v>6829</v>
      </c>
      <c r="C6084" s="6">
        <v>2</v>
      </c>
      <c r="D6084" t="str">
        <f t="shared" si="95"/>
        <v>SSC Suez Steel Company Project2</v>
      </c>
      <c r="E6084">
        <v>8551701.5600000005</v>
      </c>
      <c r="F6084">
        <v>7437728.3383999998</v>
      </c>
      <c r="G6084">
        <v>2225694.42</v>
      </c>
      <c r="H6084">
        <v>9663422.7584000006</v>
      </c>
    </row>
    <row r="6085" spans="1:8" hidden="1" x14ac:dyDescent="0.3">
      <c r="A6085" s="6" t="s">
        <v>1991</v>
      </c>
      <c r="B6085" s="6" t="s">
        <v>6830</v>
      </c>
      <c r="C6085" s="6">
        <v>5</v>
      </c>
      <c r="D6085" t="str">
        <f t="shared" si="95"/>
        <v>SSC Suez Steel Company Project5</v>
      </c>
      <c r="E6085">
        <v>2754124.9</v>
      </c>
      <c r="F6085">
        <v>2699925.4759999998</v>
      </c>
      <c r="G6085">
        <v>357153.16</v>
      </c>
      <c r="H6085">
        <v>3057078.6359999999</v>
      </c>
    </row>
    <row r="6086" spans="1:8" hidden="1" x14ac:dyDescent="0.3">
      <c r="A6086" s="6" t="s">
        <v>1259</v>
      </c>
      <c r="B6086" s="6" t="s">
        <v>6831</v>
      </c>
      <c r="D6086" t="str">
        <f t="shared" si="95"/>
        <v>Air Defence College</v>
      </c>
      <c r="E6086">
        <v>434589</v>
      </c>
      <c r="F6086">
        <v>368966.06</v>
      </c>
      <c r="G6086">
        <v>0</v>
      </c>
      <c r="H6086">
        <v>368966.06</v>
      </c>
    </row>
    <row r="6087" spans="1:8" hidden="1" x14ac:dyDescent="0.3">
      <c r="A6087" s="6" t="s">
        <v>1841</v>
      </c>
      <c r="B6087" s="6" t="s">
        <v>6832</v>
      </c>
      <c r="C6087" s="6">
        <v>39</v>
      </c>
      <c r="D6087" t="str">
        <f t="shared" si="95"/>
        <v>Egyptian Exchange building39</v>
      </c>
      <c r="E6087">
        <v>15357.47</v>
      </c>
      <c r="F6087">
        <v>12569.04</v>
      </c>
      <c r="G6087">
        <v>0</v>
      </c>
      <c r="H6087">
        <v>12569.04</v>
      </c>
    </row>
    <row r="6088" spans="1:8" hidden="1" x14ac:dyDescent="0.3">
      <c r="A6088" s="6" t="s">
        <v>1853</v>
      </c>
      <c r="B6088" s="6" t="s">
        <v>6833</v>
      </c>
      <c r="D6088" t="str">
        <f t="shared" si="95"/>
        <v>PLAYA ROOF &amp; Wet Areas</v>
      </c>
      <c r="E6088">
        <v>141699.04</v>
      </c>
      <c r="F6088">
        <v>121591.95</v>
      </c>
      <c r="G6088">
        <v>0</v>
      </c>
      <c r="H6088">
        <v>121591.95</v>
      </c>
    </row>
    <row r="6089" spans="1:8" hidden="1" x14ac:dyDescent="0.3">
      <c r="A6089" s="6" t="s">
        <v>1697</v>
      </c>
      <c r="B6089" s="6" t="s">
        <v>6834</v>
      </c>
      <c r="D6089" t="str">
        <f t="shared" si="95"/>
        <v>Playa Resort</v>
      </c>
      <c r="E6089">
        <v>35000</v>
      </c>
      <c r="F6089">
        <v>0</v>
      </c>
      <c r="G6089">
        <v>35000</v>
      </c>
      <c r="H6089">
        <v>35000</v>
      </c>
    </row>
    <row r="6090" spans="1:8" hidden="1" x14ac:dyDescent="0.3">
      <c r="A6090" s="6" t="s">
        <v>754</v>
      </c>
      <c r="B6090" s="6" t="s">
        <v>6835</v>
      </c>
      <c r="C6090" s="6">
        <v>4</v>
      </c>
      <c r="D6090" t="str">
        <f t="shared" si="95"/>
        <v>Ministries Buildings4</v>
      </c>
      <c r="E6090">
        <v>2124658</v>
      </c>
      <c r="F6090">
        <v>1789620</v>
      </c>
      <c r="G6090">
        <v>0</v>
      </c>
      <c r="H6090">
        <v>1789620</v>
      </c>
    </row>
    <row r="6091" spans="1:8" hidden="1" x14ac:dyDescent="0.3">
      <c r="A6091" s="6" t="s">
        <v>2078</v>
      </c>
      <c r="B6091" s="6" t="s">
        <v>6836</v>
      </c>
      <c r="C6091" s="6">
        <v>3</v>
      </c>
      <c r="D6091" t="str">
        <f t="shared" si="95"/>
        <v>Ring Road El Mansoria3</v>
      </c>
      <c r="E6091">
        <v>145140</v>
      </c>
      <c r="F6091">
        <v>58056</v>
      </c>
      <c r="G6091">
        <v>0</v>
      </c>
      <c r="H6091">
        <v>58056</v>
      </c>
    </row>
    <row r="6092" spans="1:8" hidden="1" x14ac:dyDescent="0.3">
      <c r="A6092" s="6" t="s">
        <v>2013</v>
      </c>
      <c r="B6092" s="6" t="s">
        <v>6837</v>
      </c>
      <c r="C6092" s="6">
        <v>4</v>
      </c>
      <c r="D6092" t="str">
        <f t="shared" si="95"/>
        <v>Railway Bridge - El Hammam4</v>
      </c>
      <c r="E6092">
        <v>1811308</v>
      </c>
      <c r="F6092">
        <v>1523339.51</v>
      </c>
      <c r="G6092">
        <v>0</v>
      </c>
      <c r="H6092">
        <v>1523339.51</v>
      </c>
    </row>
    <row r="6093" spans="1:8" hidden="1" x14ac:dyDescent="0.3">
      <c r="A6093" s="6" t="s">
        <v>378</v>
      </c>
      <c r="B6093" s="6" t="s">
        <v>6838</v>
      </c>
      <c r="C6093" s="6">
        <v>10</v>
      </c>
      <c r="D6093" t="str">
        <f t="shared" si="95"/>
        <v>ORA ZED-Ph 2-Pkgs A&amp;D10</v>
      </c>
      <c r="E6093">
        <v>25761823.859999999</v>
      </c>
      <c r="F6093">
        <v>22199070.248999998</v>
      </c>
      <c r="G6093">
        <v>2641249.36</v>
      </c>
      <c r="H6093">
        <v>24840319.609000001</v>
      </c>
    </row>
    <row r="6094" spans="1:8" hidden="1" x14ac:dyDescent="0.3">
      <c r="A6094" s="6" t="s">
        <v>2013</v>
      </c>
      <c r="B6094" s="6" t="s">
        <v>6839</v>
      </c>
      <c r="C6094" s="6">
        <v>3</v>
      </c>
      <c r="D6094" t="str">
        <f t="shared" si="95"/>
        <v>Railway Bridge - El Hammam3</v>
      </c>
      <c r="E6094">
        <v>532834.48</v>
      </c>
      <c r="F6094">
        <v>498466.66</v>
      </c>
      <c r="G6094">
        <v>0</v>
      </c>
      <c r="H6094">
        <v>498466.66</v>
      </c>
    </row>
    <row r="6095" spans="1:8" hidden="1" x14ac:dyDescent="0.3">
      <c r="A6095" s="6" t="s">
        <v>361</v>
      </c>
      <c r="B6095" s="6" t="s">
        <v>6840</v>
      </c>
      <c r="C6095" s="6">
        <v>27</v>
      </c>
      <c r="D6095" t="str">
        <f t="shared" si="95"/>
        <v>EMAAR- Pkg 140-ITP-Mivida27</v>
      </c>
      <c r="E6095">
        <v>825139.18</v>
      </c>
      <c r="F6095">
        <v>6499741.7089999998</v>
      </c>
      <c r="G6095">
        <v>0</v>
      </c>
      <c r="H6095">
        <v>6499741.7089999998</v>
      </c>
    </row>
    <row r="6096" spans="1:8" hidden="1" x14ac:dyDescent="0.3">
      <c r="A6096" s="6" t="s">
        <v>754</v>
      </c>
      <c r="B6096" s="6" t="s">
        <v>6841</v>
      </c>
      <c r="C6096" s="6">
        <v>9</v>
      </c>
      <c r="D6096" t="str">
        <f t="shared" si="95"/>
        <v>Ministries Buildings9</v>
      </c>
      <c r="E6096">
        <v>18018358</v>
      </c>
      <c r="F6096">
        <v>0</v>
      </c>
      <c r="G6096">
        <v>0</v>
      </c>
      <c r="H6096">
        <v>16036338.619999999</v>
      </c>
    </row>
    <row r="6097" spans="1:8" hidden="1" x14ac:dyDescent="0.3">
      <c r="A6097" s="6" t="s">
        <v>1828</v>
      </c>
      <c r="B6097" s="6" t="s">
        <v>6842</v>
      </c>
      <c r="C6097" s="6">
        <v>8</v>
      </c>
      <c r="D6097" t="str">
        <f t="shared" si="95"/>
        <v>Egat Rolling Mill no.48</v>
      </c>
      <c r="E6097">
        <v>21317723</v>
      </c>
      <c r="F6097">
        <v>16970582.32</v>
      </c>
      <c r="G6097">
        <v>5199849.5999999996</v>
      </c>
      <c r="H6097">
        <v>22170431.920000002</v>
      </c>
    </row>
    <row r="6098" spans="1:8" hidden="1" x14ac:dyDescent="0.3">
      <c r="A6098" s="6" t="s">
        <v>73</v>
      </c>
      <c r="B6098" s="6" t="s">
        <v>6843</v>
      </c>
      <c r="C6098" s="6">
        <v>5</v>
      </c>
      <c r="D6098" t="str">
        <f t="shared" si="95"/>
        <v>MDF Factory5</v>
      </c>
      <c r="E6098">
        <v>3536061.27</v>
      </c>
      <c r="F6098">
        <v>2517907.4177999999</v>
      </c>
      <c r="G6098">
        <v>1007777.46</v>
      </c>
      <c r="H6098">
        <v>3525684.8778000004</v>
      </c>
    </row>
    <row r="6099" spans="1:8" hidden="1" x14ac:dyDescent="0.3">
      <c r="A6099" s="6" t="s">
        <v>1710</v>
      </c>
      <c r="B6099" s="6" t="s">
        <v>6844</v>
      </c>
      <c r="C6099" s="6">
        <v>8</v>
      </c>
      <c r="D6099" t="str">
        <f t="shared" si="95"/>
        <v>Railway Bridge - Assuit8</v>
      </c>
      <c r="E6099">
        <v>1153260</v>
      </c>
      <c r="F6099">
        <v>1060999.2</v>
      </c>
      <c r="G6099">
        <v>0</v>
      </c>
      <c r="H6099">
        <v>1060999.2</v>
      </c>
    </row>
    <row r="6100" spans="1:8" hidden="1" x14ac:dyDescent="0.3">
      <c r="A6100" s="6" t="s">
        <v>516</v>
      </c>
      <c r="B6100" s="6" t="s">
        <v>6845</v>
      </c>
      <c r="C6100" s="6">
        <v>28</v>
      </c>
      <c r="D6100" t="str">
        <f t="shared" si="95"/>
        <v>Ismailiya East Substation28</v>
      </c>
      <c r="E6100">
        <v>2858104.7</v>
      </c>
      <c r="F6100">
        <v>2294947.36</v>
      </c>
      <c r="G6100">
        <v>0</v>
      </c>
      <c r="H6100">
        <v>2294947.36</v>
      </c>
    </row>
    <row r="6101" spans="1:8" hidden="1" x14ac:dyDescent="0.3">
      <c r="A6101" s="6" t="s">
        <v>89</v>
      </c>
      <c r="B6101" s="6" t="s">
        <v>6846</v>
      </c>
      <c r="C6101" s="6">
        <v>1</v>
      </c>
      <c r="D6101" t="str">
        <f t="shared" si="95"/>
        <v>Sokhna Port Expansion1</v>
      </c>
      <c r="E6101">
        <v>2098544.62</v>
      </c>
      <c r="F6101">
        <v>1800470.45</v>
      </c>
      <c r="G6101">
        <v>0</v>
      </c>
      <c r="H6101">
        <v>1800470.45</v>
      </c>
    </row>
    <row r="6102" spans="1:8" hidden="1" x14ac:dyDescent="0.3">
      <c r="A6102" s="6" t="s">
        <v>1792</v>
      </c>
      <c r="B6102" s="6" t="s">
        <v>6847</v>
      </c>
      <c r="C6102" s="6">
        <v>14</v>
      </c>
      <c r="D6102" t="str">
        <f t="shared" si="95"/>
        <v>Get Business Complex14</v>
      </c>
      <c r="E6102">
        <v>230869.31</v>
      </c>
      <c r="F6102">
        <v>217017.15000000002</v>
      </c>
      <c r="G6102">
        <v>0</v>
      </c>
      <c r="H6102">
        <v>217017.15</v>
      </c>
    </row>
    <row r="6103" spans="1:8" hidden="1" x14ac:dyDescent="0.3">
      <c r="A6103" s="6" t="s">
        <v>1654</v>
      </c>
      <c r="B6103" s="6" t="s">
        <v>6848</v>
      </c>
      <c r="C6103" s="6">
        <v>24</v>
      </c>
      <c r="D6103" t="str">
        <f t="shared" si="95"/>
        <v>seashell Playa24</v>
      </c>
      <c r="E6103">
        <v>867016.27</v>
      </c>
      <c r="F6103">
        <v>743981.76</v>
      </c>
      <c r="G6103">
        <v>0</v>
      </c>
      <c r="H6103">
        <v>743981.76</v>
      </c>
    </row>
    <row r="6104" spans="1:8" hidden="1" x14ac:dyDescent="0.3">
      <c r="A6104" s="6" t="s">
        <v>1654</v>
      </c>
      <c r="B6104" s="6" t="s">
        <v>6849</v>
      </c>
      <c r="C6104" s="6">
        <v>23</v>
      </c>
      <c r="D6104" t="str">
        <f t="shared" si="95"/>
        <v>seashell Playa23</v>
      </c>
      <c r="E6104">
        <v>617575.14</v>
      </c>
      <c r="F6104">
        <v>499891.23</v>
      </c>
      <c r="G6104">
        <v>0</v>
      </c>
      <c r="H6104">
        <v>499891.23</v>
      </c>
    </row>
    <row r="6105" spans="1:8" hidden="1" x14ac:dyDescent="0.3">
      <c r="A6105" s="6" t="s">
        <v>1396</v>
      </c>
      <c r="B6105" s="6" t="s">
        <v>6850</v>
      </c>
      <c r="C6105" s="6">
        <v>30</v>
      </c>
      <c r="D6105" t="str">
        <f t="shared" si="95"/>
        <v>Cairo-Alex Railway30</v>
      </c>
      <c r="E6105">
        <v>12783976.189999999</v>
      </c>
      <c r="F6105">
        <v>617363.65</v>
      </c>
      <c r="G6105">
        <v>9603026.5</v>
      </c>
      <c r="H6105">
        <v>10220390.15</v>
      </c>
    </row>
    <row r="6106" spans="1:8" hidden="1" x14ac:dyDescent="0.3">
      <c r="A6106" s="6" t="s">
        <v>1654</v>
      </c>
      <c r="B6106" s="6" t="s">
        <v>2632</v>
      </c>
      <c r="C6106" s="6">
        <v>22</v>
      </c>
      <c r="D6106" t="str">
        <f t="shared" si="95"/>
        <v>seashell Playa22</v>
      </c>
      <c r="E6106">
        <v>621903.28</v>
      </c>
      <c r="F6106">
        <v>507755.22</v>
      </c>
      <c r="G6106">
        <v>0</v>
      </c>
      <c r="H6106">
        <v>507755.22</v>
      </c>
    </row>
    <row r="6107" spans="1:8" hidden="1" x14ac:dyDescent="0.3">
      <c r="A6107" s="6" t="s">
        <v>305</v>
      </c>
      <c r="B6107" s="6" t="s">
        <v>6851</v>
      </c>
      <c r="C6107" s="6">
        <v>10</v>
      </c>
      <c r="D6107" t="str">
        <f t="shared" si="95"/>
        <v>Creeks URBN-K10</v>
      </c>
      <c r="E6107">
        <v>20086171.5</v>
      </c>
      <c r="F6107">
        <v>889617.68200000003</v>
      </c>
      <c r="G6107">
        <v>20000000</v>
      </c>
      <c r="H6107">
        <v>20889617.682</v>
      </c>
    </row>
    <row r="6108" spans="1:8" hidden="1" x14ac:dyDescent="0.3">
      <c r="A6108" s="6" t="s">
        <v>2119</v>
      </c>
      <c r="B6108" s="6" t="s">
        <v>6852</v>
      </c>
      <c r="C6108" s="6">
        <v>5</v>
      </c>
      <c r="D6108" t="str">
        <f t="shared" si="95"/>
        <v>HSR-6th of October5</v>
      </c>
      <c r="E6108">
        <v>1253000</v>
      </c>
      <c r="F6108">
        <v>1090110</v>
      </c>
      <c r="G6108">
        <v>0</v>
      </c>
      <c r="H6108">
        <v>1090110</v>
      </c>
    </row>
    <row r="6109" spans="1:8" hidden="1" x14ac:dyDescent="0.3">
      <c r="A6109" s="6" t="s">
        <v>2183</v>
      </c>
      <c r="B6109" s="6" t="s">
        <v>6853</v>
      </c>
      <c r="C6109" s="6">
        <v>9</v>
      </c>
      <c r="D6109" t="str">
        <f t="shared" si="95"/>
        <v>Sixty Iconic Tower9</v>
      </c>
      <c r="E6109">
        <v>1120470</v>
      </c>
      <c r="F6109">
        <v>315202.5</v>
      </c>
      <c r="G6109">
        <v>0</v>
      </c>
      <c r="H6109">
        <v>315202.5</v>
      </c>
    </row>
    <row r="6110" spans="1:8" hidden="1" x14ac:dyDescent="0.3">
      <c r="A6110" s="6" t="s">
        <v>567</v>
      </c>
      <c r="B6110" s="6" t="s">
        <v>6854</v>
      </c>
      <c r="C6110" s="6">
        <v>4</v>
      </c>
      <c r="D6110" t="str">
        <f t="shared" si="95"/>
        <v>Kayan 3 New Cairo Capital City4</v>
      </c>
      <c r="E6110">
        <v>2093783</v>
      </c>
      <c r="F6110">
        <v>1972990</v>
      </c>
      <c r="G6110">
        <v>0</v>
      </c>
      <c r="H6110">
        <v>1972990</v>
      </c>
    </row>
    <row r="6111" spans="1:8" hidden="1" x14ac:dyDescent="0.3">
      <c r="A6111" s="6" t="s">
        <v>2157</v>
      </c>
      <c r="B6111" s="6" t="s">
        <v>6855</v>
      </c>
      <c r="C6111" s="6">
        <v>1</v>
      </c>
      <c r="D6111" t="str">
        <f t="shared" si="95"/>
        <v>Seashell Playa 5 Villas1</v>
      </c>
      <c r="E6111">
        <v>161096.6</v>
      </c>
      <c r="F6111">
        <v>130727.19</v>
      </c>
      <c r="G6111">
        <v>0</v>
      </c>
      <c r="H6111">
        <v>130727.19</v>
      </c>
    </row>
    <row r="6112" spans="1:8" hidden="1" x14ac:dyDescent="0.3">
      <c r="A6112" s="6" t="s">
        <v>1991</v>
      </c>
      <c r="B6112" s="6" t="s">
        <v>6856</v>
      </c>
      <c r="C6112" s="6">
        <v>9</v>
      </c>
      <c r="D6112" t="str">
        <f t="shared" si="95"/>
        <v>SSC Suez Steel Company Project9</v>
      </c>
      <c r="E6112">
        <v>1572976.38</v>
      </c>
      <c r="F6112">
        <v>1085353.7052</v>
      </c>
      <c r="G6112">
        <v>471892.91</v>
      </c>
      <c r="H6112">
        <v>1557246.6151999999</v>
      </c>
    </row>
    <row r="6113" spans="1:8" hidden="1" x14ac:dyDescent="0.3">
      <c r="A6113" s="6" t="s">
        <v>1991</v>
      </c>
      <c r="B6113" s="6" t="s">
        <v>6857</v>
      </c>
      <c r="C6113" s="6">
        <v>3</v>
      </c>
      <c r="D6113" t="str">
        <f t="shared" si="95"/>
        <v>SSC Suez Steel Company Project3</v>
      </c>
      <c r="E6113">
        <v>2879525.93</v>
      </c>
      <c r="F6113">
        <v>0</v>
      </c>
      <c r="G6113">
        <v>863857.79</v>
      </c>
      <c r="H6113">
        <v>2994706.9671999998</v>
      </c>
    </row>
    <row r="6114" spans="1:8" hidden="1" x14ac:dyDescent="0.3">
      <c r="A6114" s="6" t="s">
        <v>1991</v>
      </c>
      <c r="B6114" s="6" t="s">
        <v>6858</v>
      </c>
      <c r="C6114" s="6">
        <v>1</v>
      </c>
      <c r="D6114" t="str">
        <f t="shared" si="95"/>
        <v>SSC Suez Steel Company Project1</v>
      </c>
      <c r="E6114">
        <v>3199345.21</v>
      </c>
      <c r="F6114">
        <v>2207548.1984000001</v>
      </c>
      <c r="G6114">
        <v>959803.56</v>
      </c>
      <c r="H6114">
        <v>3167351.7584000002</v>
      </c>
    </row>
    <row r="6115" spans="1:8" hidden="1" x14ac:dyDescent="0.3">
      <c r="A6115" s="6" t="s">
        <v>956</v>
      </c>
      <c r="B6115" s="6" t="s">
        <v>6859</v>
      </c>
      <c r="C6115" s="6">
        <v>1</v>
      </c>
      <c r="D6115" t="str">
        <f t="shared" si="95"/>
        <v>Air Defense College1</v>
      </c>
      <c r="E6115">
        <v>90222127</v>
      </c>
      <c r="F6115">
        <v>14363600</v>
      </c>
      <c r="G6115">
        <v>53500000</v>
      </c>
      <c r="H6115">
        <v>74274425</v>
      </c>
    </row>
    <row r="6116" spans="1:8" hidden="1" x14ac:dyDescent="0.3">
      <c r="A6116" s="6" t="s">
        <v>1853</v>
      </c>
      <c r="B6116" s="6" t="s">
        <v>6860</v>
      </c>
      <c r="C6116" s="6">
        <v>15</v>
      </c>
      <c r="D6116" t="str">
        <f t="shared" si="95"/>
        <v>PLAYA ROOF &amp; Wet Areas15</v>
      </c>
      <c r="E6116">
        <v>94886.04</v>
      </c>
      <c r="F6116">
        <v>51371.71</v>
      </c>
      <c r="G6116">
        <v>0</v>
      </c>
      <c r="H6116">
        <v>51371.71</v>
      </c>
    </row>
    <row r="6117" spans="1:8" hidden="1" x14ac:dyDescent="0.3">
      <c r="A6117" s="6" t="s">
        <v>371</v>
      </c>
      <c r="B6117" s="6" t="s">
        <v>6861</v>
      </c>
      <c r="C6117" s="6">
        <v>4</v>
      </c>
      <c r="D6117" t="str">
        <f t="shared" si="95"/>
        <v>ORA ZED - Ph 01B - Pkgs A&amp;D4</v>
      </c>
      <c r="E6117">
        <v>26593168.540000003</v>
      </c>
      <c r="F6117">
        <v>26411905.937000003</v>
      </c>
      <c r="G6117">
        <v>3145501.01</v>
      </c>
      <c r="H6117">
        <v>29557406.947000001</v>
      </c>
    </row>
    <row r="6118" spans="1:8" hidden="1" x14ac:dyDescent="0.3">
      <c r="A6118" s="6" t="s">
        <v>1991</v>
      </c>
      <c r="B6118" s="6" t="s">
        <v>6862</v>
      </c>
      <c r="C6118" s="6">
        <v>3</v>
      </c>
      <c r="D6118" t="str">
        <f t="shared" si="95"/>
        <v>SSC Suez Steel Company Project3</v>
      </c>
      <c r="E6118">
        <v>9778491.4600000009</v>
      </c>
      <c r="F6118">
        <v>8116147.9144000001</v>
      </c>
      <c r="G6118">
        <v>2933547.44</v>
      </c>
      <c r="H6118">
        <v>11049695.3544</v>
      </c>
    </row>
    <row r="6119" spans="1:8" hidden="1" x14ac:dyDescent="0.3">
      <c r="A6119" s="6" t="s">
        <v>2068</v>
      </c>
      <c r="B6119" s="6" t="s">
        <v>6863</v>
      </c>
      <c r="C6119" s="6">
        <v>5</v>
      </c>
      <c r="D6119" t="str">
        <f t="shared" si="95"/>
        <v>ORA-ZED Towers P01B5</v>
      </c>
      <c r="E6119">
        <v>189600</v>
      </c>
      <c r="F6119">
        <v>167890.8</v>
      </c>
      <c r="G6119">
        <v>0</v>
      </c>
      <c r="H6119">
        <v>167890.8</v>
      </c>
    </row>
    <row r="6120" spans="1:8" hidden="1" x14ac:dyDescent="0.3">
      <c r="A6120" s="6" t="s">
        <v>318</v>
      </c>
      <c r="B6120" s="6" t="s">
        <v>6864</v>
      </c>
      <c r="C6120" s="6">
        <v>10</v>
      </c>
      <c r="D6120" t="str">
        <f t="shared" si="95"/>
        <v>EGAT Lock &amp; Load10</v>
      </c>
      <c r="E6120">
        <v>931996.59</v>
      </c>
      <c r="F6120">
        <v>876076.78950000007</v>
      </c>
      <c r="G6120">
        <v>93199.66</v>
      </c>
      <c r="H6120">
        <v>969276.44949999999</v>
      </c>
    </row>
    <row r="6121" spans="1:8" hidden="1" x14ac:dyDescent="0.3">
      <c r="A6121" s="6" t="s">
        <v>2075</v>
      </c>
      <c r="B6121" s="6" t="s">
        <v>6865</v>
      </c>
      <c r="C6121" s="6">
        <v>5</v>
      </c>
      <c r="D6121" t="str">
        <f t="shared" si="95"/>
        <v>Kemet Tower5</v>
      </c>
      <c r="E6121">
        <v>237600</v>
      </c>
      <c r="F6121">
        <v>163708.56</v>
      </c>
      <c r="G6121">
        <v>0</v>
      </c>
      <c r="H6121">
        <v>163708.56</v>
      </c>
    </row>
    <row r="6122" spans="1:8" hidden="1" x14ac:dyDescent="0.3">
      <c r="A6122" s="6" t="s">
        <v>1853</v>
      </c>
      <c r="B6122" s="6" t="s">
        <v>6866</v>
      </c>
      <c r="C6122" s="6">
        <v>18</v>
      </c>
      <c r="D6122" t="str">
        <f t="shared" si="95"/>
        <v>PLAYA ROOF &amp; Wet Areas18</v>
      </c>
      <c r="E6122">
        <v>32805.449999999997</v>
      </c>
      <c r="F6122">
        <v>26544.77</v>
      </c>
      <c r="G6122">
        <v>0</v>
      </c>
      <c r="H6122">
        <v>26544.77</v>
      </c>
    </row>
    <row r="6123" spans="1:8" hidden="1" x14ac:dyDescent="0.3">
      <c r="A6123" s="6" t="s">
        <v>1654</v>
      </c>
      <c r="B6123" s="6" t="s">
        <v>6867</v>
      </c>
      <c r="D6123" t="str">
        <f t="shared" si="95"/>
        <v>seashell Playa</v>
      </c>
      <c r="E6123">
        <v>64275.61</v>
      </c>
      <c r="F6123">
        <v>55154.9</v>
      </c>
      <c r="G6123">
        <v>0</v>
      </c>
      <c r="H6123">
        <v>55154.9</v>
      </c>
    </row>
    <row r="6124" spans="1:8" hidden="1" x14ac:dyDescent="0.3">
      <c r="A6124" s="6" t="s">
        <v>2088</v>
      </c>
      <c r="B6124" s="6" t="s">
        <v>6868</v>
      </c>
      <c r="C6124" s="6">
        <v>2</v>
      </c>
      <c r="D6124" t="str">
        <f t="shared" si="95"/>
        <v>U4,U8 Seashell Playa2</v>
      </c>
      <c r="E6124">
        <v>572180.64</v>
      </c>
      <c r="F6124">
        <v>353035.2</v>
      </c>
      <c r="G6124">
        <v>0</v>
      </c>
      <c r="H6124">
        <v>353035.2</v>
      </c>
    </row>
    <row r="6125" spans="1:8" hidden="1" x14ac:dyDescent="0.3">
      <c r="A6125" s="6" t="s">
        <v>425</v>
      </c>
      <c r="B6125" s="6" t="s">
        <v>6869</v>
      </c>
      <c r="C6125" s="6">
        <v>1</v>
      </c>
      <c r="D6125" t="str">
        <f t="shared" si="95"/>
        <v>Olympic Multi – Sports Hall1</v>
      </c>
      <c r="E6125">
        <v>887566</v>
      </c>
      <c r="F6125">
        <v>160730</v>
      </c>
      <c r="G6125">
        <v>580000</v>
      </c>
      <c r="H6125">
        <v>740730</v>
      </c>
    </row>
    <row r="6126" spans="1:8" hidden="1" x14ac:dyDescent="0.3">
      <c r="A6126" s="6" t="s">
        <v>2244</v>
      </c>
      <c r="B6126" s="6" t="s">
        <v>6870</v>
      </c>
      <c r="C6126" s="6">
        <v>5</v>
      </c>
      <c r="D6126" t="str">
        <f t="shared" si="95"/>
        <v>EGAT Injection5</v>
      </c>
      <c r="E6126">
        <v>18749.55</v>
      </c>
      <c r="F6126">
        <v>16088.99</v>
      </c>
      <c r="G6126">
        <v>0</v>
      </c>
      <c r="H6126">
        <v>16088.99</v>
      </c>
    </row>
    <row r="6127" spans="1:8" hidden="1" x14ac:dyDescent="0.3">
      <c r="A6127" s="6" t="s">
        <v>1841</v>
      </c>
      <c r="B6127" s="6" t="s">
        <v>6871</v>
      </c>
      <c r="C6127" s="6">
        <v>10</v>
      </c>
      <c r="D6127" t="str">
        <f t="shared" si="95"/>
        <v>Egyptian Exchange building10</v>
      </c>
      <c r="E6127">
        <v>85472.01</v>
      </c>
      <c r="F6127">
        <v>75685.47</v>
      </c>
      <c r="G6127">
        <v>0</v>
      </c>
      <c r="H6127">
        <v>75685.47</v>
      </c>
    </row>
    <row r="6128" spans="1:8" hidden="1" x14ac:dyDescent="0.3">
      <c r="A6128" s="6" t="s">
        <v>567</v>
      </c>
      <c r="B6128" s="6" t="s">
        <v>6872</v>
      </c>
      <c r="D6128" t="str">
        <f t="shared" si="95"/>
        <v>Kayan 3 New Cairo Capital City</v>
      </c>
      <c r="E6128">
        <v>29771651</v>
      </c>
      <c r="F6128">
        <v>13451220</v>
      </c>
      <c r="G6128">
        <v>0</v>
      </c>
      <c r="H6128">
        <v>13451220</v>
      </c>
    </row>
    <row r="6129" spans="1:8" hidden="1" x14ac:dyDescent="0.3">
      <c r="A6129" s="6" t="s">
        <v>795</v>
      </c>
      <c r="B6129" s="6" t="s">
        <v>6873</v>
      </c>
      <c r="C6129" s="6">
        <v>32</v>
      </c>
      <c r="D6129" t="str">
        <f t="shared" si="95"/>
        <v>NUCA R05 - Z0232</v>
      </c>
      <c r="E6129">
        <v>29719120.949999999</v>
      </c>
      <c r="F6129">
        <v>22951401.3805</v>
      </c>
      <c r="G6129">
        <v>2895575.5</v>
      </c>
      <c r="H6129">
        <v>25846976.8805</v>
      </c>
    </row>
    <row r="6130" spans="1:8" hidden="1" x14ac:dyDescent="0.3">
      <c r="A6130" s="6" t="s">
        <v>3838</v>
      </c>
      <c r="B6130" s="6" t="s">
        <v>6874</v>
      </c>
      <c r="C6130" s="6">
        <v>1</v>
      </c>
      <c r="D6130" t="str">
        <f t="shared" si="95"/>
        <v>HST El Mahager Bridge1</v>
      </c>
      <c r="E6130">
        <v>42907858.329999998</v>
      </c>
      <c r="F6130">
        <v>3290022.0866999999</v>
      </c>
      <c r="G6130">
        <v>0</v>
      </c>
      <c r="H6130">
        <v>37408234.0867</v>
      </c>
    </row>
    <row r="6131" spans="1:8" hidden="1" x14ac:dyDescent="0.3">
      <c r="A6131" s="6" t="s">
        <v>6875</v>
      </c>
      <c r="B6131" s="6" t="s">
        <v>6876</v>
      </c>
      <c r="C6131" s="6">
        <v>1</v>
      </c>
      <c r="D6131" t="str">
        <f t="shared" si="95"/>
        <v>HST Culverts1</v>
      </c>
      <c r="E6131">
        <v>39779000.759999998</v>
      </c>
      <c r="F6131">
        <v>22255333.237599999</v>
      </c>
      <c r="G6131">
        <v>0</v>
      </c>
      <c r="H6131">
        <v>36255333.237599999</v>
      </c>
    </row>
    <row r="6132" spans="1:8" hidden="1" x14ac:dyDescent="0.3">
      <c r="A6132" s="6" t="s">
        <v>73</v>
      </c>
      <c r="B6132" s="6" t="s">
        <v>6877</v>
      </c>
      <c r="C6132" s="6">
        <v>14</v>
      </c>
      <c r="D6132" t="str">
        <f t="shared" si="95"/>
        <v>MDF Factory14</v>
      </c>
      <c r="E6132">
        <v>1329223.07</v>
      </c>
      <c r="F6132">
        <v>1342515</v>
      </c>
      <c r="G6132">
        <v>0</v>
      </c>
      <c r="H6132">
        <v>1342515</v>
      </c>
    </row>
    <row r="6133" spans="1:8" hidden="1" x14ac:dyDescent="0.3">
      <c r="A6133" s="6" t="s">
        <v>1991</v>
      </c>
      <c r="B6133" s="6" t="s">
        <v>6878</v>
      </c>
      <c r="C6133" s="6">
        <v>1</v>
      </c>
      <c r="D6133" t="str">
        <f t="shared" si="95"/>
        <v>SSC Suez Steel Company Project1</v>
      </c>
      <c r="E6133">
        <v>14675847.720000001</v>
      </c>
      <c r="F6133">
        <v>15849915.5156</v>
      </c>
      <c r="G6133">
        <v>0</v>
      </c>
      <c r="H6133">
        <v>15849915.5156</v>
      </c>
    </row>
    <row r="6134" spans="1:8" hidden="1" x14ac:dyDescent="0.3">
      <c r="A6134" s="6" t="s">
        <v>313</v>
      </c>
      <c r="B6134" s="6" t="s">
        <v>6879</v>
      </c>
      <c r="C6134" s="6">
        <v>11</v>
      </c>
      <c r="D6134" t="str">
        <f t="shared" si="95"/>
        <v>DP World Basin 2 Ph211</v>
      </c>
      <c r="E6134">
        <v>58932579.700000003</v>
      </c>
      <c r="F6134">
        <v>43610108.979999997</v>
      </c>
      <c r="G6134">
        <v>8839886.9499999993</v>
      </c>
      <c r="H6134">
        <v>52449995.93</v>
      </c>
    </row>
    <row r="6135" spans="1:8" hidden="1" x14ac:dyDescent="0.3">
      <c r="A6135" s="6" t="s">
        <v>313</v>
      </c>
      <c r="B6135" s="6" t="s">
        <v>6880</v>
      </c>
      <c r="C6135" s="6">
        <v>7</v>
      </c>
      <c r="D6135" t="str">
        <f t="shared" si="95"/>
        <v>DP World Basin 2 Ph27</v>
      </c>
      <c r="E6135">
        <v>21511754.48</v>
      </c>
      <c r="F6135">
        <v>15918423.282</v>
      </c>
      <c r="G6135">
        <v>3226763.17</v>
      </c>
      <c r="H6135">
        <v>19145186.452</v>
      </c>
    </row>
    <row r="6136" spans="1:8" hidden="1" x14ac:dyDescent="0.3">
      <c r="A6136" s="6" t="s">
        <v>71</v>
      </c>
      <c r="B6136" s="6" t="s">
        <v>6881</v>
      </c>
      <c r="C6136" s="6">
        <v>4</v>
      </c>
      <c r="D6136" t="str">
        <f t="shared" si="95"/>
        <v>EGAT Pelletizing Plant4</v>
      </c>
      <c r="E6136">
        <v>456912.02</v>
      </c>
      <c r="F6136">
        <v>475188.50079999998</v>
      </c>
      <c r="G6136">
        <v>0</v>
      </c>
      <c r="H6136">
        <v>475188.50079999998</v>
      </c>
    </row>
    <row r="6137" spans="1:8" hidden="1" x14ac:dyDescent="0.3">
      <c r="A6137" s="6" t="s">
        <v>2133</v>
      </c>
      <c r="B6137" s="6" t="s">
        <v>6882</v>
      </c>
      <c r="C6137" s="6">
        <v>2</v>
      </c>
      <c r="D6137" t="str">
        <f t="shared" si="95"/>
        <v>Wady El Natroon Bridge2</v>
      </c>
      <c r="E6137">
        <v>10422940</v>
      </c>
      <c r="F6137">
        <v>3115862.55</v>
      </c>
      <c r="G6137">
        <v>0</v>
      </c>
      <c r="H6137">
        <v>3115862.55</v>
      </c>
    </row>
    <row r="6138" spans="1:8" hidden="1" x14ac:dyDescent="0.3">
      <c r="A6138" s="6" t="s">
        <v>6875</v>
      </c>
      <c r="B6138" s="6" t="s">
        <v>6883</v>
      </c>
      <c r="C6138" s="6">
        <v>2</v>
      </c>
      <c r="D6138" t="str">
        <f t="shared" si="95"/>
        <v>HST Culverts2</v>
      </c>
      <c r="E6138">
        <v>524792.18999999994</v>
      </c>
      <c r="F6138">
        <v>433670.8</v>
      </c>
      <c r="G6138">
        <v>0</v>
      </c>
      <c r="H6138">
        <v>433670.8</v>
      </c>
    </row>
    <row r="6139" spans="1:8" hidden="1" x14ac:dyDescent="0.3">
      <c r="A6139" s="6" t="s">
        <v>2183</v>
      </c>
      <c r="B6139" s="6" t="s">
        <v>6884</v>
      </c>
      <c r="C6139" s="6">
        <v>1</v>
      </c>
      <c r="D6139" t="str">
        <f t="shared" si="95"/>
        <v>Sixty Iconic Tower1</v>
      </c>
      <c r="E6139">
        <v>1454355</v>
      </c>
      <c r="F6139">
        <v>4101281.1</v>
      </c>
      <c r="G6139">
        <v>0</v>
      </c>
      <c r="H6139">
        <v>1367093.7</v>
      </c>
    </row>
    <row r="6140" spans="1:8" hidden="1" x14ac:dyDescent="0.3">
      <c r="A6140" s="6" t="s">
        <v>1991</v>
      </c>
      <c r="B6140" s="6" t="s">
        <v>6885</v>
      </c>
      <c r="C6140" s="6">
        <v>4</v>
      </c>
      <c r="D6140" t="str">
        <f t="shared" si="95"/>
        <v>SSC Suez Steel Company Project4</v>
      </c>
      <c r="E6140">
        <v>7605000</v>
      </c>
      <c r="F6140">
        <v>6312150</v>
      </c>
      <c r="G6140">
        <v>2281500</v>
      </c>
      <c r="H6140">
        <v>8593650</v>
      </c>
    </row>
    <row r="6141" spans="1:8" hidden="1" x14ac:dyDescent="0.3">
      <c r="A6141" s="6" t="s">
        <v>425</v>
      </c>
      <c r="B6141" s="6" t="s">
        <v>6886</v>
      </c>
      <c r="C6141" s="6">
        <v>1</v>
      </c>
      <c r="D6141" t="str">
        <f t="shared" si="95"/>
        <v>Olympic Multi – Sports Hall1</v>
      </c>
      <c r="E6141">
        <v>7086895</v>
      </c>
      <c r="F6141">
        <v>1590500</v>
      </c>
      <c r="G6141">
        <v>4300000</v>
      </c>
      <c r="H6141">
        <v>5890500</v>
      </c>
    </row>
    <row r="6142" spans="1:8" hidden="1" x14ac:dyDescent="0.3">
      <c r="A6142" s="6" t="s">
        <v>1991</v>
      </c>
      <c r="B6142" s="6" t="s">
        <v>6887</v>
      </c>
      <c r="C6142" s="6">
        <v>1</v>
      </c>
      <c r="D6142" t="str">
        <f t="shared" si="95"/>
        <v>SSC Suez Steel Company Project1</v>
      </c>
      <c r="E6142">
        <v>2250265.4</v>
      </c>
      <c r="F6142">
        <v>1730229.064</v>
      </c>
      <c r="G6142">
        <v>767565.53</v>
      </c>
      <c r="H6142">
        <v>2497794.594</v>
      </c>
    </row>
    <row r="6143" spans="1:8" hidden="1" x14ac:dyDescent="0.3">
      <c r="A6143" s="6" t="s">
        <v>1991</v>
      </c>
      <c r="B6143" s="6" t="s">
        <v>6888</v>
      </c>
      <c r="C6143" s="6">
        <v>2</v>
      </c>
      <c r="D6143" t="str">
        <f t="shared" si="95"/>
        <v>SSC Suez Steel Company Project2</v>
      </c>
      <c r="E6143">
        <v>1896616.8</v>
      </c>
      <c r="F6143">
        <v>1574191.942</v>
      </c>
      <c r="G6143">
        <v>568985.04</v>
      </c>
      <c r="H6143">
        <v>2143176.9819999998</v>
      </c>
    </row>
    <row r="6144" spans="1:8" hidden="1" x14ac:dyDescent="0.3">
      <c r="A6144" s="6" t="s">
        <v>412</v>
      </c>
      <c r="B6144" s="6" t="s">
        <v>6889</v>
      </c>
      <c r="C6144" s="6">
        <v>6</v>
      </c>
      <c r="D6144" t="str">
        <f t="shared" si="95"/>
        <v>RING ROAD MARYOTIA EXPANSION6</v>
      </c>
      <c r="E6144">
        <v>1415139.8999999997</v>
      </c>
      <c r="F6144">
        <v>1254124.8500000001</v>
      </c>
      <c r="G6144">
        <v>0</v>
      </c>
      <c r="H6144">
        <v>1254124.8500000001</v>
      </c>
    </row>
    <row r="6145" spans="1:8" hidden="1" x14ac:dyDescent="0.3">
      <c r="A6145" s="6" t="s">
        <v>2157</v>
      </c>
      <c r="B6145" s="6" t="s">
        <v>6890</v>
      </c>
      <c r="C6145" s="6">
        <v>1</v>
      </c>
      <c r="D6145" t="str">
        <f t="shared" si="95"/>
        <v>Seashell Playa 5 Villas1</v>
      </c>
      <c r="E6145">
        <v>106544.39</v>
      </c>
      <c r="F6145">
        <v>92011.74</v>
      </c>
      <c r="G6145">
        <v>0</v>
      </c>
      <c r="H6145">
        <v>92011.74</v>
      </c>
    </row>
    <row r="6146" spans="1:8" hidden="1" x14ac:dyDescent="0.3">
      <c r="A6146" s="6" t="s">
        <v>6891</v>
      </c>
      <c r="B6146" s="6" t="s">
        <v>6892</v>
      </c>
      <c r="C6146" s="6">
        <v>1</v>
      </c>
      <c r="D6146" t="str">
        <f t="shared" si="95"/>
        <v>Expansion of Ring Road-CFA1</v>
      </c>
      <c r="E6146">
        <v>1739849.5</v>
      </c>
      <c r="F6146">
        <v>110000</v>
      </c>
      <c r="G6146">
        <v>0</v>
      </c>
      <c r="H6146">
        <v>110000</v>
      </c>
    </row>
    <row r="6147" spans="1:8" hidden="1" x14ac:dyDescent="0.3">
      <c r="A6147" s="6" t="s">
        <v>425</v>
      </c>
      <c r="B6147" s="6" t="s">
        <v>6893</v>
      </c>
      <c r="C6147" s="6">
        <v>3</v>
      </c>
      <c r="D6147" t="str">
        <f t="shared" ref="D6147:D6210" si="96">A6147&amp;C6147</f>
        <v>Olympic Multi – Sports Hall3</v>
      </c>
      <c r="E6147">
        <v>51360259.649999999</v>
      </c>
      <c r="F6147">
        <v>43710626.090000004</v>
      </c>
      <c r="G6147">
        <v>0</v>
      </c>
      <c r="H6147">
        <v>43710626.090000004</v>
      </c>
    </row>
    <row r="6148" spans="1:8" hidden="1" x14ac:dyDescent="0.3">
      <c r="A6148" s="6" t="s">
        <v>1752</v>
      </c>
      <c r="B6148" s="6" t="s">
        <v>6894</v>
      </c>
      <c r="D6148" t="str">
        <f t="shared" si="96"/>
        <v>Ahl Misr P3 – Zamalek Sector</v>
      </c>
      <c r="E6148">
        <v>587250</v>
      </c>
      <c r="F6148">
        <v>568164.37</v>
      </c>
      <c r="G6148">
        <v>0</v>
      </c>
      <c r="H6148">
        <v>568164.37</v>
      </c>
    </row>
    <row r="6149" spans="1:8" hidden="1" x14ac:dyDescent="0.3">
      <c r="A6149" s="6" t="s">
        <v>3753</v>
      </c>
      <c r="B6149" s="6" t="s">
        <v>6895</v>
      </c>
      <c r="C6149" s="6">
        <v>2</v>
      </c>
      <c r="D6149" t="str">
        <f t="shared" si="96"/>
        <v>PVD - El Hammam2</v>
      </c>
      <c r="E6149">
        <v>231328.57</v>
      </c>
      <c r="F6149">
        <v>204494.45</v>
      </c>
      <c r="G6149">
        <v>0</v>
      </c>
      <c r="H6149">
        <v>204494.45</v>
      </c>
    </row>
    <row r="6150" spans="1:8" hidden="1" x14ac:dyDescent="0.3">
      <c r="A6150" s="6" t="s">
        <v>2455</v>
      </c>
      <c r="B6150" s="6" t="s">
        <v>6896</v>
      </c>
      <c r="C6150" s="6">
        <v>5</v>
      </c>
      <c r="D6150" t="str">
        <f t="shared" si="96"/>
        <v>AIRDEFNSE -EPOXY5</v>
      </c>
      <c r="E6150">
        <v>381884.4</v>
      </c>
      <c r="F6150">
        <v>324219.86</v>
      </c>
      <c r="G6150">
        <v>0</v>
      </c>
      <c r="H6150">
        <v>324219.86</v>
      </c>
    </row>
    <row r="6151" spans="1:8" hidden="1" x14ac:dyDescent="0.3">
      <c r="A6151" s="6" t="s">
        <v>2256</v>
      </c>
      <c r="B6151" s="6" t="s">
        <v>6897</v>
      </c>
      <c r="C6151" s="6">
        <v>4</v>
      </c>
      <c r="D6151" t="str">
        <f t="shared" si="96"/>
        <v>U7-SEASHELL4</v>
      </c>
      <c r="E6151">
        <v>454840.57</v>
      </c>
      <c r="F6151">
        <v>392800.31</v>
      </c>
      <c r="G6151">
        <v>0</v>
      </c>
      <c r="H6151">
        <v>392800.31</v>
      </c>
    </row>
    <row r="6152" spans="1:8" hidden="1" x14ac:dyDescent="0.3">
      <c r="A6152" s="6" t="s">
        <v>958</v>
      </c>
      <c r="B6152" s="6" t="s">
        <v>6898</v>
      </c>
      <c r="C6152" s="6">
        <v>1</v>
      </c>
      <c r="D6152" t="str">
        <f t="shared" si="96"/>
        <v>Alamein Coastal Road Bridge1</v>
      </c>
      <c r="E6152">
        <v>3743238.1</v>
      </c>
      <c r="F6152">
        <v>2832840</v>
      </c>
      <c r="G6152">
        <v>0</v>
      </c>
      <c r="H6152">
        <v>2832840</v>
      </c>
    </row>
    <row r="6153" spans="1:8" hidden="1" x14ac:dyDescent="0.3">
      <c r="A6153" s="6" t="s">
        <v>358</v>
      </c>
      <c r="B6153" s="6" t="s">
        <v>6899</v>
      </c>
      <c r="C6153" s="6">
        <v>2</v>
      </c>
      <c r="D6153" t="str">
        <f t="shared" si="96"/>
        <v>EGAT Mechanical Installations2</v>
      </c>
      <c r="E6153">
        <v>24000790.600000001</v>
      </c>
      <c r="F6153">
        <v>18238200.7161</v>
      </c>
      <c r="G6153">
        <v>6000197.6500000004</v>
      </c>
      <c r="H6153">
        <v>24238398.366099998</v>
      </c>
    </row>
    <row r="6154" spans="1:8" hidden="1" x14ac:dyDescent="0.3">
      <c r="A6154" s="6" t="s">
        <v>2157</v>
      </c>
      <c r="B6154" s="6" t="s">
        <v>6900</v>
      </c>
      <c r="C6154" s="6">
        <v>3</v>
      </c>
      <c r="D6154" t="str">
        <f t="shared" si="96"/>
        <v>Seashell Playa 5 Villas3</v>
      </c>
      <c r="E6154">
        <v>49879.56</v>
      </c>
      <c r="F6154">
        <v>70606.100000000006</v>
      </c>
      <c r="G6154">
        <v>0</v>
      </c>
      <c r="H6154">
        <v>70606.100000000006</v>
      </c>
    </row>
    <row r="6155" spans="1:8" hidden="1" x14ac:dyDescent="0.3">
      <c r="A6155" s="6" t="s">
        <v>2176</v>
      </c>
      <c r="B6155" s="6" t="s">
        <v>6901</v>
      </c>
      <c r="C6155" s="6">
        <v>1</v>
      </c>
      <c r="D6155" t="str">
        <f t="shared" si="96"/>
        <v>SEASHELL TECHNICAL ROOM1</v>
      </c>
      <c r="E6155">
        <v>74256</v>
      </c>
      <c r="F6155">
        <v>64127.43</v>
      </c>
      <c r="G6155">
        <v>0</v>
      </c>
      <c r="H6155">
        <v>64127.43</v>
      </c>
    </row>
    <row r="6156" spans="1:8" hidden="1" x14ac:dyDescent="0.3">
      <c r="A6156" s="6" t="s">
        <v>1853</v>
      </c>
      <c r="B6156" s="6" t="s">
        <v>6902</v>
      </c>
      <c r="C6156" s="6">
        <v>23</v>
      </c>
      <c r="D6156" t="str">
        <f t="shared" si="96"/>
        <v>PLAYA ROOF &amp; Wet Areas23</v>
      </c>
      <c r="E6156">
        <v>55933.7</v>
      </c>
      <c r="F6156">
        <v>47996.7</v>
      </c>
      <c r="G6156">
        <v>0</v>
      </c>
      <c r="H6156">
        <v>47996.7</v>
      </c>
    </row>
    <row r="6157" spans="1:8" hidden="1" x14ac:dyDescent="0.3">
      <c r="A6157" s="6" t="s">
        <v>2113</v>
      </c>
      <c r="B6157" s="6" t="s">
        <v>6903</v>
      </c>
      <c r="C6157" s="6">
        <v>8</v>
      </c>
      <c r="D6157" t="str">
        <f t="shared" si="96"/>
        <v>U3 &amp; U58</v>
      </c>
      <c r="E6157">
        <v>230620.4</v>
      </c>
      <c r="F6157">
        <v>199163.78</v>
      </c>
      <c r="G6157">
        <v>0</v>
      </c>
      <c r="H6157">
        <v>199163.78</v>
      </c>
    </row>
    <row r="6158" spans="1:8" hidden="1" x14ac:dyDescent="0.3">
      <c r="A6158" s="6" t="s">
        <v>2096</v>
      </c>
      <c r="B6158" s="6" t="s">
        <v>6904</v>
      </c>
      <c r="C6158" s="6">
        <v>8</v>
      </c>
      <c r="D6158" t="str">
        <f t="shared" si="96"/>
        <v>Katameya Creeks - RME8</v>
      </c>
      <c r="E6158">
        <v>266794.69</v>
      </c>
      <c r="F6158">
        <v>236246.7</v>
      </c>
      <c r="G6158">
        <v>0</v>
      </c>
      <c r="H6158">
        <v>236246.7</v>
      </c>
    </row>
    <row r="6159" spans="1:8" hidden="1" x14ac:dyDescent="0.3">
      <c r="A6159" s="6" t="s">
        <v>2271</v>
      </c>
      <c r="B6159" s="6" t="s">
        <v>6905</v>
      </c>
      <c r="C6159" s="6">
        <v>4</v>
      </c>
      <c r="D6159" t="str">
        <f t="shared" si="96"/>
        <v>Central Capital4</v>
      </c>
      <c r="E6159">
        <v>147420</v>
      </c>
      <c r="F6159">
        <v>55211.759999999995</v>
      </c>
      <c r="G6159">
        <v>0</v>
      </c>
      <c r="H6159">
        <v>55211.76</v>
      </c>
    </row>
    <row r="6160" spans="1:8" hidden="1" x14ac:dyDescent="0.3">
      <c r="A6160" s="6" t="s">
        <v>89</v>
      </c>
      <c r="B6160" s="6" t="s">
        <v>6906</v>
      </c>
      <c r="C6160" s="6">
        <v>1</v>
      </c>
      <c r="D6160" t="str">
        <f t="shared" si="96"/>
        <v>Sokhna Port Expansion1</v>
      </c>
      <c r="E6160">
        <v>57988132.799999997</v>
      </c>
      <c r="F6160">
        <v>39700885.25</v>
      </c>
      <c r="G6160">
        <v>11597626.560000001</v>
      </c>
      <c r="H6160">
        <v>51298511.810000002</v>
      </c>
    </row>
    <row r="6161" spans="1:8" hidden="1" x14ac:dyDescent="0.3">
      <c r="A6161" s="6" t="s">
        <v>1396</v>
      </c>
      <c r="B6161" s="6" t="s">
        <v>6907</v>
      </c>
      <c r="C6161" s="6">
        <v>41</v>
      </c>
      <c r="D6161" t="str">
        <f t="shared" si="96"/>
        <v>Cairo-Alex Railway41</v>
      </c>
      <c r="E6161">
        <v>6779667</v>
      </c>
      <c r="F6161">
        <v>77863291.799999997</v>
      </c>
      <c r="G6161">
        <v>0</v>
      </c>
      <c r="H6161">
        <v>77863291.799999997</v>
      </c>
    </row>
    <row r="6162" spans="1:8" hidden="1" x14ac:dyDescent="0.3">
      <c r="A6162" s="6" t="s">
        <v>1396</v>
      </c>
      <c r="B6162" s="6" t="s">
        <v>6908</v>
      </c>
      <c r="C6162" s="6">
        <v>15</v>
      </c>
      <c r="D6162" t="str">
        <f t="shared" si="96"/>
        <v>Cairo-Alex Railway15</v>
      </c>
      <c r="E6162">
        <v>94581172.879999995</v>
      </c>
      <c r="F6162">
        <v>65617126.409999996</v>
      </c>
      <c r="G6162">
        <v>9931023.1500000004</v>
      </c>
      <c r="H6162">
        <v>75548149.560000002</v>
      </c>
    </row>
    <row r="6163" spans="1:8" hidden="1" x14ac:dyDescent="0.3">
      <c r="A6163" s="6" t="s">
        <v>318</v>
      </c>
      <c r="B6163" s="6" t="s">
        <v>6909</v>
      </c>
      <c r="C6163" s="6">
        <v>8</v>
      </c>
      <c r="D6163" t="str">
        <f t="shared" si="96"/>
        <v>EGAT Lock &amp; Load8</v>
      </c>
      <c r="E6163">
        <v>2786604.1</v>
      </c>
      <c r="F6163">
        <v>2619407.855</v>
      </c>
      <c r="G6163">
        <v>278660.40999999997</v>
      </c>
      <c r="H6163">
        <v>2898068.2650000001</v>
      </c>
    </row>
    <row r="6164" spans="1:8" hidden="1" x14ac:dyDescent="0.3">
      <c r="A6164" s="6" t="s">
        <v>71</v>
      </c>
      <c r="B6164" s="6" t="s">
        <v>6910</v>
      </c>
      <c r="C6164" s="6">
        <v>3</v>
      </c>
      <c r="D6164" t="str">
        <f t="shared" si="96"/>
        <v>EGAT Pelletizing Plant3</v>
      </c>
      <c r="E6164">
        <v>1266155.18</v>
      </c>
      <c r="F6164">
        <v>1316801.3872</v>
      </c>
      <c r="G6164">
        <v>0</v>
      </c>
      <c r="H6164">
        <v>1316801.3872</v>
      </c>
    </row>
    <row r="6165" spans="1:8" hidden="1" x14ac:dyDescent="0.3">
      <c r="A6165" s="6" t="s">
        <v>71</v>
      </c>
      <c r="B6165" s="6" t="s">
        <v>6911</v>
      </c>
      <c r="C6165" s="6">
        <v>1</v>
      </c>
      <c r="D6165" t="str">
        <f t="shared" si="96"/>
        <v>EGAT Pelletizing Plant1</v>
      </c>
      <c r="E6165">
        <v>2011978.5</v>
      </c>
      <c r="F6165">
        <v>2092457.64</v>
      </c>
      <c r="G6165">
        <v>0</v>
      </c>
      <c r="H6165">
        <v>2092457.64</v>
      </c>
    </row>
    <row r="6166" spans="1:8" hidden="1" x14ac:dyDescent="0.3">
      <c r="A6166" s="6" t="s">
        <v>1697</v>
      </c>
      <c r="B6166" s="6" t="s">
        <v>6912</v>
      </c>
      <c r="D6166" t="str">
        <f t="shared" si="96"/>
        <v>Playa Resort</v>
      </c>
      <c r="E6166">
        <v>35000</v>
      </c>
      <c r="F6166">
        <v>35000</v>
      </c>
      <c r="G6166">
        <v>0</v>
      </c>
      <c r="H6166">
        <v>35000</v>
      </c>
    </row>
    <row r="6167" spans="1:8" hidden="1" x14ac:dyDescent="0.3">
      <c r="A6167" s="6" t="s">
        <v>2199</v>
      </c>
      <c r="B6167" s="6" t="s">
        <v>6913</v>
      </c>
      <c r="C6167" s="6">
        <v>1</v>
      </c>
      <c r="D6167" t="str">
        <f t="shared" si="96"/>
        <v>Tarek Abdel-Hakim Center1</v>
      </c>
      <c r="E6167">
        <v>1174788.1000000001</v>
      </c>
      <c r="F6167">
        <v>903999.44</v>
      </c>
      <c r="G6167">
        <v>105730.93</v>
      </c>
      <c r="H6167">
        <v>1009730.37</v>
      </c>
    </row>
    <row r="6168" spans="1:8" hidden="1" x14ac:dyDescent="0.3">
      <c r="A6168" s="6" t="s">
        <v>1259</v>
      </c>
      <c r="B6168" s="6" t="s">
        <v>6914</v>
      </c>
      <c r="C6168" s="6">
        <v>17</v>
      </c>
      <c r="D6168" t="str">
        <f t="shared" si="96"/>
        <v>Air Defence College17</v>
      </c>
      <c r="E6168">
        <v>121741.26</v>
      </c>
      <c r="F6168">
        <v>103358.32399999999</v>
      </c>
      <c r="G6168">
        <v>0</v>
      </c>
      <c r="H6168">
        <v>103358.32399999999</v>
      </c>
    </row>
    <row r="6169" spans="1:8" hidden="1" x14ac:dyDescent="0.3">
      <c r="A6169" s="6" t="s">
        <v>1259</v>
      </c>
      <c r="B6169" s="6" t="s">
        <v>6915</v>
      </c>
      <c r="C6169" s="6">
        <v>16</v>
      </c>
      <c r="D6169" t="str">
        <f t="shared" si="96"/>
        <v>Air Defence College16</v>
      </c>
      <c r="E6169">
        <v>51341.93</v>
      </c>
      <c r="F6169">
        <v>55089.29</v>
      </c>
      <c r="G6169">
        <v>0</v>
      </c>
      <c r="H6169">
        <v>55089.29</v>
      </c>
    </row>
    <row r="6170" spans="1:8" hidden="1" x14ac:dyDescent="0.3">
      <c r="A6170" s="6" t="s">
        <v>399</v>
      </c>
      <c r="B6170" s="6" t="s">
        <v>6916</v>
      </c>
      <c r="C6170" s="6">
        <v>2</v>
      </c>
      <c r="D6170" t="str">
        <f t="shared" si="96"/>
        <v>SOL Town PKG.2202</v>
      </c>
      <c r="E6170">
        <v>11462411.01</v>
      </c>
      <c r="F6170">
        <v>5980500.04</v>
      </c>
      <c r="G6170">
        <v>3610659.47</v>
      </c>
      <c r="H6170">
        <v>9591159.5099999998</v>
      </c>
    </row>
    <row r="6171" spans="1:8" hidden="1" x14ac:dyDescent="0.3">
      <c r="A6171" s="6" t="s">
        <v>2157</v>
      </c>
      <c r="B6171" s="6" t="s">
        <v>6917</v>
      </c>
      <c r="C6171" s="6">
        <v>2</v>
      </c>
      <c r="D6171" t="str">
        <f t="shared" si="96"/>
        <v>Seashell Playa 5 Villas2</v>
      </c>
      <c r="E6171">
        <v>251899.5</v>
      </c>
      <c r="F6171">
        <v>230135.37</v>
      </c>
      <c r="G6171">
        <v>0</v>
      </c>
      <c r="H6171">
        <v>230135.37</v>
      </c>
    </row>
    <row r="6172" spans="1:8" hidden="1" x14ac:dyDescent="0.3">
      <c r="A6172" s="6" t="s">
        <v>2157</v>
      </c>
      <c r="B6172" s="6" t="s">
        <v>6918</v>
      </c>
      <c r="C6172" s="6">
        <v>3</v>
      </c>
      <c r="D6172" t="str">
        <f t="shared" si="96"/>
        <v>Seashell Playa 5 Villas3</v>
      </c>
      <c r="E6172">
        <v>55618.05</v>
      </c>
      <c r="F6172">
        <v>50812.87</v>
      </c>
      <c r="G6172">
        <v>0</v>
      </c>
      <c r="H6172">
        <v>50812.87</v>
      </c>
    </row>
    <row r="6173" spans="1:8" hidden="1" x14ac:dyDescent="0.3">
      <c r="A6173" s="6" t="s">
        <v>2157</v>
      </c>
      <c r="B6173" s="6" t="s">
        <v>6919</v>
      </c>
      <c r="C6173" s="6">
        <v>3</v>
      </c>
      <c r="D6173" t="str">
        <f t="shared" si="96"/>
        <v>Seashell Playa 5 Villas3</v>
      </c>
      <c r="E6173">
        <v>35410.74</v>
      </c>
      <c r="F6173">
        <v>20973.67</v>
      </c>
      <c r="G6173">
        <v>0</v>
      </c>
      <c r="H6173">
        <v>20973.67</v>
      </c>
    </row>
    <row r="6174" spans="1:8" hidden="1" x14ac:dyDescent="0.3">
      <c r="A6174" s="6" t="s">
        <v>2157</v>
      </c>
      <c r="B6174" s="6" t="s">
        <v>6920</v>
      </c>
      <c r="C6174" s="6">
        <v>2</v>
      </c>
      <c r="D6174" t="str">
        <f t="shared" si="96"/>
        <v>Seashell Playa 5 Villas2</v>
      </c>
      <c r="E6174">
        <v>281581.78999999998</v>
      </c>
      <c r="F6174">
        <v>243173.96</v>
      </c>
      <c r="G6174">
        <v>0</v>
      </c>
      <c r="H6174">
        <v>243173.96</v>
      </c>
    </row>
    <row r="6175" spans="1:8" hidden="1" x14ac:dyDescent="0.3">
      <c r="A6175" s="6" t="s">
        <v>1853</v>
      </c>
      <c r="B6175" s="6" t="s">
        <v>6921</v>
      </c>
      <c r="C6175" s="6">
        <v>24</v>
      </c>
      <c r="D6175" t="str">
        <f t="shared" si="96"/>
        <v>PLAYA ROOF &amp; Wet Areas24</v>
      </c>
      <c r="E6175">
        <v>7711.2</v>
      </c>
      <c r="F6175">
        <v>6616.98</v>
      </c>
      <c r="G6175">
        <v>0</v>
      </c>
      <c r="H6175">
        <v>6616.98</v>
      </c>
    </row>
    <row r="6176" spans="1:8" hidden="1" x14ac:dyDescent="0.3">
      <c r="A6176" s="6" t="s">
        <v>1259</v>
      </c>
      <c r="B6176" s="6" t="s">
        <v>6922</v>
      </c>
      <c r="C6176" s="6">
        <v>19</v>
      </c>
      <c r="D6176" t="str">
        <f t="shared" si="96"/>
        <v>Air Defence College19</v>
      </c>
      <c r="E6176">
        <v>160397.93</v>
      </c>
      <c r="F6176">
        <v>143427.84</v>
      </c>
      <c r="G6176">
        <v>0</v>
      </c>
      <c r="H6176">
        <v>143427.84</v>
      </c>
    </row>
    <row r="6177" spans="1:8" hidden="1" x14ac:dyDescent="0.3">
      <c r="A6177" s="6" t="s">
        <v>1562</v>
      </c>
      <c r="B6177" s="6" t="s">
        <v>6923</v>
      </c>
      <c r="C6177" s="6">
        <v>24</v>
      </c>
      <c r="D6177" t="str">
        <f t="shared" si="96"/>
        <v>GOV2 - Infra24</v>
      </c>
      <c r="E6177">
        <v>6866553.9500000002</v>
      </c>
      <c r="F6177">
        <v>2728755.6533000004</v>
      </c>
      <c r="G6177">
        <v>415258.04000000004</v>
      </c>
      <c r="H6177">
        <v>3144013.6932999999</v>
      </c>
    </row>
    <row r="6178" spans="1:8" hidden="1" x14ac:dyDescent="0.3">
      <c r="A6178" s="6" t="s">
        <v>6924</v>
      </c>
      <c r="B6178" s="6" t="s">
        <v>6925</v>
      </c>
      <c r="C6178" s="6">
        <v>1</v>
      </c>
      <c r="D6178" t="str">
        <f t="shared" si="96"/>
        <v>Villa Clustera Playa1</v>
      </c>
      <c r="E6178">
        <v>874855</v>
      </c>
      <c r="F6178">
        <v>653224.78</v>
      </c>
      <c r="G6178">
        <v>0</v>
      </c>
      <c r="H6178">
        <v>653224.78</v>
      </c>
    </row>
    <row r="6179" spans="1:8" hidden="1" x14ac:dyDescent="0.3">
      <c r="A6179" s="6" t="s">
        <v>2239</v>
      </c>
      <c r="B6179" s="6" t="s">
        <v>6926</v>
      </c>
      <c r="C6179" s="6">
        <v>1</v>
      </c>
      <c r="D6179" t="str">
        <f t="shared" si="96"/>
        <v>U6T11 PART1 Palay1</v>
      </c>
      <c r="E6179">
        <v>19226.59</v>
      </c>
      <c r="F6179">
        <v>17565.41</v>
      </c>
      <c r="G6179">
        <v>0</v>
      </c>
      <c r="H6179">
        <v>17565.41</v>
      </c>
    </row>
    <row r="6180" spans="1:8" hidden="1" x14ac:dyDescent="0.3">
      <c r="A6180" s="6" t="s">
        <v>425</v>
      </c>
      <c r="B6180" s="6" t="s">
        <v>6927</v>
      </c>
      <c r="C6180" s="6">
        <v>6</v>
      </c>
      <c r="D6180" t="str">
        <f t="shared" si="96"/>
        <v>Olympic Multi – Sports Hall6</v>
      </c>
      <c r="E6180">
        <v>12369937</v>
      </c>
      <c r="F6180">
        <v>10421270</v>
      </c>
      <c r="G6180">
        <v>0</v>
      </c>
      <c r="H6180">
        <v>10421270</v>
      </c>
    </row>
    <row r="6181" spans="1:8" hidden="1" x14ac:dyDescent="0.3">
      <c r="A6181" s="6" t="s">
        <v>754</v>
      </c>
      <c r="B6181" s="6" t="s">
        <v>6928</v>
      </c>
      <c r="C6181" s="6">
        <v>13</v>
      </c>
      <c r="D6181" t="str">
        <f t="shared" si="96"/>
        <v>Ministries Buildings13</v>
      </c>
      <c r="E6181">
        <v>2077967</v>
      </c>
      <c r="F6181">
        <v>1750290</v>
      </c>
      <c r="G6181">
        <v>0</v>
      </c>
      <c r="H6181">
        <v>1750290</v>
      </c>
    </row>
    <row r="6182" spans="1:8" hidden="1" x14ac:dyDescent="0.3">
      <c r="A6182" s="6" t="s">
        <v>1991</v>
      </c>
      <c r="B6182" s="6" t="s">
        <v>6929</v>
      </c>
      <c r="C6182" s="6">
        <v>3</v>
      </c>
      <c r="D6182" t="str">
        <f t="shared" si="96"/>
        <v>SSC Suez Steel Company Project3</v>
      </c>
      <c r="E6182">
        <v>22345362</v>
      </c>
      <c r="F6182">
        <v>15418299.779999999</v>
      </c>
      <c r="G6182">
        <v>6703608.5999999996</v>
      </c>
      <c r="H6182">
        <v>22121908.379999999</v>
      </c>
    </row>
    <row r="6183" spans="1:8" hidden="1" x14ac:dyDescent="0.3">
      <c r="A6183" s="6" t="s">
        <v>2290</v>
      </c>
      <c r="B6183" s="6" t="s">
        <v>6930</v>
      </c>
      <c r="C6183" s="6">
        <v>1</v>
      </c>
      <c r="D6183" t="str">
        <f t="shared" si="96"/>
        <v>EL Baragil Bridge1</v>
      </c>
      <c r="E6183">
        <v>1685715.85</v>
      </c>
      <c r="F6183">
        <v>1584572.9</v>
      </c>
      <c r="G6183">
        <v>0</v>
      </c>
      <c r="H6183">
        <v>1584572.9</v>
      </c>
    </row>
    <row r="6184" spans="1:8" hidden="1" x14ac:dyDescent="0.3">
      <c r="A6184" s="6" t="s">
        <v>2116</v>
      </c>
      <c r="B6184" s="6" t="s">
        <v>6931</v>
      </c>
      <c r="C6184" s="6">
        <v>4</v>
      </c>
      <c r="D6184" t="str">
        <f t="shared" si="96"/>
        <v>Irrigation Tank4</v>
      </c>
      <c r="E6184">
        <v>69919.199999999997</v>
      </c>
      <c r="F6184">
        <v>60382.22</v>
      </c>
      <c r="G6184">
        <v>0</v>
      </c>
      <c r="H6184">
        <v>60382.22</v>
      </c>
    </row>
    <row r="6185" spans="1:8" hidden="1" x14ac:dyDescent="0.3">
      <c r="A6185" s="6" t="s">
        <v>2068</v>
      </c>
      <c r="B6185" s="6" t="s">
        <v>6932</v>
      </c>
      <c r="C6185" s="6">
        <v>12</v>
      </c>
      <c r="D6185" t="str">
        <f t="shared" si="96"/>
        <v>ORA-ZED Towers P01B12</v>
      </c>
      <c r="E6185">
        <v>110583.5</v>
      </c>
      <c r="F6185">
        <v>97921.67</v>
      </c>
      <c r="G6185">
        <v>0</v>
      </c>
      <c r="H6185">
        <v>97921.67</v>
      </c>
    </row>
    <row r="6186" spans="1:8" hidden="1" x14ac:dyDescent="0.3">
      <c r="A6186" s="6" t="s">
        <v>2318</v>
      </c>
      <c r="B6186" s="6" t="s">
        <v>6933</v>
      </c>
      <c r="C6186" s="6">
        <v>2</v>
      </c>
      <c r="D6186" t="str">
        <f t="shared" si="96"/>
        <v>Open Channal2</v>
      </c>
      <c r="E6186">
        <v>78848</v>
      </c>
      <c r="F6186">
        <v>68014.28</v>
      </c>
      <c r="G6186">
        <v>0</v>
      </c>
      <c r="H6186">
        <v>68014.28</v>
      </c>
    </row>
    <row r="6187" spans="1:8" hidden="1" x14ac:dyDescent="0.3">
      <c r="A6187" s="6" t="s">
        <v>2455</v>
      </c>
      <c r="B6187" s="6" t="s">
        <v>6934</v>
      </c>
      <c r="C6187" s="6">
        <v>7</v>
      </c>
      <c r="D6187" t="str">
        <f t="shared" si="96"/>
        <v>AIRDEFNSE -EPOXY7</v>
      </c>
      <c r="E6187">
        <v>38228.400000000001</v>
      </c>
      <c r="F6187">
        <v>32455.91</v>
      </c>
      <c r="G6187">
        <v>0</v>
      </c>
      <c r="H6187">
        <v>32455.91</v>
      </c>
    </row>
    <row r="6188" spans="1:8" hidden="1" x14ac:dyDescent="0.3">
      <c r="A6188" s="6" t="s">
        <v>3891</v>
      </c>
      <c r="B6188" s="6" t="s">
        <v>6935</v>
      </c>
      <c r="C6188" s="6">
        <v>3</v>
      </c>
      <c r="D6188" t="str">
        <f t="shared" si="96"/>
        <v>El-Warraq3</v>
      </c>
      <c r="E6188">
        <v>736709.19999999984</v>
      </c>
      <c r="F6188">
        <v>0</v>
      </c>
      <c r="G6188">
        <v>0</v>
      </c>
      <c r="H6188">
        <v>0</v>
      </c>
    </row>
    <row r="6189" spans="1:8" hidden="1" x14ac:dyDescent="0.3">
      <c r="A6189" s="6" t="s">
        <v>89</v>
      </c>
      <c r="B6189" s="6" t="s">
        <v>6936</v>
      </c>
      <c r="C6189" s="6">
        <v>5</v>
      </c>
      <c r="D6189" t="str">
        <f t="shared" si="96"/>
        <v>Sokhna Port Expansion5</v>
      </c>
      <c r="E6189">
        <v>4703267</v>
      </c>
      <c r="F6189">
        <v>3240800</v>
      </c>
      <c r="G6189">
        <v>940653.4</v>
      </c>
      <c r="H6189">
        <v>4181453.4</v>
      </c>
    </row>
    <row r="6190" spans="1:8" hidden="1" x14ac:dyDescent="0.3">
      <c r="A6190" s="6" t="s">
        <v>2392</v>
      </c>
      <c r="B6190" s="6" t="s">
        <v>6937</v>
      </c>
      <c r="D6190" t="str">
        <f t="shared" si="96"/>
        <v>Sultana Malak Restoration</v>
      </c>
      <c r="E6190">
        <v>368114</v>
      </c>
      <c r="F6190">
        <v>346340</v>
      </c>
      <c r="G6190">
        <v>0</v>
      </c>
      <c r="H6190">
        <v>346340</v>
      </c>
    </row>
    <row r="6191" spans="1:8" hidden="1" x14ac:dyDescent="0.3">
      <c r="A6191" s="6" t="s">
        <v>2017</v>
      </c>
      <c r="B6191" s="6" t="s">
        <v>6938</v>
      </c>
      <c r="C6191" s="6">
        <v>16</v>
      </c>
      <c r="D6191" t="str">
        <f t="shared" si="96"/>
        <v>HST Bridges-Sokhna &amp; Mahager16</v>
      </c>
      <c r="E6191">
        <v>9873400</v>
      </c>
      <c r="F6191">
        <v>7751054.0999999996</v>
      </c>
      <c r="G6191">
        <v>0</v>
      </c>
      <c r="H6191">
        <v>7751054.0999999996</v>
      </c>
    </row>
    <row r="6192" spans="1:8" hidden="1" x14ac:dyDescent="0.3">
      <c r="A6192" s="6" t="s">
        <v>2133</v>
      </c>
      <c r="B6192" s="6" t="s">
        <v>6939</v>
      </c>
      <c r="C6192" s="6">
        <v>6</v>
      </c>
      <c r="D6192" t="str">
        <f t="shared" si="96"/>
        <v>Wady El Natroon Bridge6</v>
      </c>
      <c r="E6192">
        <v>21784193.329999998</v>
      </c>
      <c r="F6192">
        <v>4693085.9700000007</v>
      </c>
      <c r="G6192">
        <v>0</v>
      </c>
      <c r="H6192">
        <v>19693085.969999999</v>
      </c>
    </row>
    <row r="6193" spans="1:8" hidden="1" x14ac:dyDescent="0.3">
      <c r="A6193" s="6" t="s">
        <v>2096</v>
      </c>
      <c r="B6193" s="6" t="s">
        <v>6940</v>
      </c>
      <c r="C6193" s="6">
        <v>13</v>
      </c>
      <c r="D6193" t="str">
        <f t="shared" si="96"/>
        <v>Katameya Creeks - RME13</v>
      </c>
      <c r="E6193">
        <v>36591.65</v>
      </c>
      <c r="F6193">
        <v>32401.91</v>
      </c>
      <c r="G6193">
        <v>0</v>
      </c>
      <c r="H6193">
        <v>32401.91</v>
      </c>
    </row>
    <row r="6194" spans="1:8" hidden="1" x14ac:dyDescent="0.3">
      <c r="A6194" s="6" t="s">
        <v>2096</v>
      </c>
      <c r="B6194" s="6" t="s">
        <v>6941</v>
      </c>
      <c r="C6194" s="6">
        <v>15</v>
      </c>
      <c r="D6194" t="str">
        <f t="shared" si="96"/>
        <v>Katameya Creeks - RME15</v>
      </c>
      <c r="E6194">
        <v>96306.39</v>
      </c>
      <c r="F6194">
        <v>85279.31</v>
      </c>
      <c r="G6194">
        <v>0</v>
      </c>
      <c r="H6194">
        <v>85279.31</v>
      </c>
    </row>
    <row r="6195" spans="1:8" hidden="1" x14ac:dyDescent="0.3">
      <c r="A6195" s="6" t="s">
        <v>2253</v>
      </c>
      <c r="B6195" s="6" t="s">
        <v>6942</v>
      </c>
      <c r="D6195" t="str">
        <f t="shared" si="96"/>
        <v>EIPICO Factory</v>
      </c>
      <c r="E6195">
        <v>58672.5</v>
      </c>
      <c r="F6195">
        <v>50346.85</v>
      </c>
      <c r="G6195">
        <v>0</v>
      </c>
      <c r="H6195">
        <v>50346.85</v>
      </c>
    </row>
    <row r="6196" spans="1:8" hidden="1" x14ac:dyDescent="0.3">
      <c r="A6196" s="6" t="s">
        <v>5027</v>
      </c>
      <c r="B6196" s="6" t="s">
        <v>6943</v>
      </c>
      <c r="C6196" s="6">
        <v>4</v>
      </c>
      <c r="D6196" t="str">
        <f t="shared" si="96"/>
        <v>Marassi - Water proofing4</v>
      </c>
      <c r="E6196">
        <v>76374.399999999994</v>
      </c>
      <c r="F6196">
        <v>67629.539999999994</v>
      </c>
      <c r="G6196">
        <v>0</v>
      </c>
      <c r="H6196">
        <v>67629.539999999994</v>
      </c>
    </row>
    <row r="6197" spans="1:8" hidden="1" x14ac:dyDescent="0.3">
      <c r="A6197" s="6" t="s">
        <v>2226</v>
      </c>
      <c r="B6197" s="6" t="s">
        <v>6944</v>
      </c>
      <c r="C6197" s="6">
        <v>6</v>
      </c>
      <c r="D6197" t="str">
        <f t="shared" si="96"/>
        <v>VILLA CLUSTRER B6</v>
      </c>
      <c r="E6197">
        <v>47940</v>
      </c>
      <c r="F6197">
        <v>41400.979999999996</v>
      </c>
      <c r="G6197">
        <v>0</v>
      </c>
      <c r="H6197">
        <v>41400.980000000003</v>
      </c>
    </row>
    <row r="6198" spans="1:8" hidden="1" x14ac:dyDescent="0.3">
      <c r="A6198" s="6" t="s">
        <v>2256</v>
      </c>
      <c r="B6198" s="6" t="s">
        <v>6945</v>
      </c>
      <c r="C6198" s="6">
        <v>13</v>
      </c>
      <c r="D6198" t="str">
        <f t="shared" si="96"/>
        <v>U7-SEASHELL13</v>
      </c>
      <c r="E6198">
        <v>16346.4</v>
      </c>
      <c r="F6198">
        <v>14116.75</v>
      </c>
      <c r="G6198">
        <v>0</v>
      </c>
      <c r="H6198">
        <v>14116.75</v>
      </c>
    </row>
    <row r="6199" spans="1:8" hidden="1" x14ac:dyDescent="0.3">
      <c r="A6199" s="6" t="s">
        <v>3893</v>
      </c>
      <c r="B6199" s="6" t="s">
        <v>6946</v>
      </c>
      <c r="D6199" t="str">
        <f t="shared" si="96"/>
        <v>El Zomor Axis (2) - Leaaba</v>
      </c>
      <c r="E6199">
        <v>49500</v>
      </c>
      <c r="F6199">
        <v>43065</v>
      </c>
      <c r="G6199">
        <v>0</v>
      </c>
      <c r="H6199">
        <v>43065</v>
      </c>
    </row>
    <row r="6200" spans="1:8" hidden="1" x14ac:dyDescent="0.3">
      <c r="A6200" s="6" t="s">
        <v>1991</v>
      </c>
      <c r="B6200" s="6" t="s">
        <v>6947</v>
      </c>
      <c r="C6200" s="6">
        <v>1</v>
      </c>
      <c r="D6200" t="str">
        <f t="shared" si="96"/>
        <v>SSC Suez Steel Company Project1</v>
      </c>
      <c r="E6200">
        <v>762742.21</v>
      </c>
      <c r="F6200">
        <v>418218.35239999997</v>
      </c>
      <c r="G6200">
        <v>0</v>
      </c>
      <c r="H6200">
        <v>755114.7524</v>
      </c>
    </row>
    <row r="6201" spans="1:8" hidden="1" x14ac:dyDescent="0.3">
      <c r="A6201" s="6" t="s">
        <v>3903</v>
      </c>
      <c r="B6201" s="6" t="s">
        <v>6948</v>
      </c>
      <c r="C6201" s="6">
        <v>4</v>
      </c>
      <c r="D6201" t="str">
        <f t="shared" si="96"/>
        <v>Roof-Playa Cluster A,B,C4</v>
      </c>
      <c r="E6201">
        <v>2177425</v>
      </c>
      <c r="F6201">
        <v>1819674.23</v>
      </c>
      <c r="G6201">
        <v>0</v>
      </c>
      <c r="H6201">
        <v>1819674.23</v>
      </c>
    </row>
    <row r="6202" spans="1:8" hidden="1" x14ac:dyDescent="0.3">
      <c r="A6202" s="6" t="s">
        <v>6204</v>
      </c>
      <c r="B6202" s="6" t="s">
        <v>6949</v>
      </c>
      <c r="C6202" s="6">
        <v>1</v>
      </c>
      <c r="D6202" t="str">
        <f t="shared" si="96"/>
        <v>Residence 8 ( K10 )1</v>
      </c>
      <c r="E6202">
        <v>802825</v>
      </c>
      <c r="F6202">
        <v>725753</v>
      </c>
      <c r="G6202">
        <v>0</v>
      </c>
      <c r="H6202">
        <v>725753</v>
      </c>
    </row>
    <row r="6203" spans="1:8" hidden="1" x14ac:dyDescent="0.3">
      <c r="A6203" s="6" t="s">
        <v>2301</v>
      </c>
      <c r="B6203" s="6" t="s">
        <v>6950</v>
      </c>
      <c r="D6203" t="str">
        <f t="shared" si="96"/>
        <v>Tarek AbdelHakim Center - KSA</v>
      </c>
      <c r="E6203">
        <v>1799632.85</v>
      </c>
      <c r="F6203">
        <v>0</v>
      </c>
      <c r="G6203">
        <v>0</v>
      </c>
      <c r="H6203">
        <v>1862620</v>
      </c>
    </row>
    <row r="6204" spans="1:8" hidden="1" x14ac:dyDescent="0.3">
      <c r="A6204" s="6" t="s">
        <v>4004</v>
      </c>
      <c r="B6204" s="6" t="s">
        <v>6951</v>
      </c>
      <c r="C6204" s="6">
        <v>4</v>
      </c>
      <c r="D6204" t="str">
        <f t="shared" si="96"/>
        <v>South Dabaa Axis4</v>
      </c>
      <c r="E6204">
        <v>557198.4</v>
      </c>
      <c r="F6204">
        <v>493399.19</v>
      </c>
      <c r="G6204">
        <v>0</v>
      </c>
      <c r="H6204">
        <v>493399.19</v>
      </c>
    </row>
    <row r="6205" spans="1:8" hidden="1" x14ac:dyDescent="0.3">
      <c r="A6205" s="6" t="s">
        <v>1943</v>
      </c>
      <c r="B6205" s="6" t="s">
        <v>6952</v>
      </c>
      <c r="C6205" s="6">
        <v>6</v>
      </c>
      <c r="D6205" t="str">
        <f t="shared" si="96"/>
        <v>Beymen Fit Out6</v>
      </c>
      <c r="E6205">
        <v>494969.77</v>
      </c>
      <c r="F6205">
        <v>484105.18</v>
      </c>
      <c r="G6205">
        <v>0</v>
      </c>
      <c r="H6205">
        <v>484105.18</v>
      </c>
    </row>
    <row r="6206" spans="1:8" hidden="1" x14ac:dyDescent="0.3">
      <c r="A6206" s="6" t="s">
        <v>2113</v>
      </c>
      <c r="B6206" s="6" t="s">
        <v>6953</v>
      </c>
      <c r="C6206" s="6">
        <v>19</v>
      </c>
      <c r="D6206" t="str">
        <f t="shared" si="96"/>
        <v>U3 &amp; U519</v>
      </c>
      <c r="E6206">
        <v>100891.1</v>
      </c>
      <c r="F6206">
        <v>87129.54</v>
      </c>
      <c r="G6206">
        <v>0</v>
      </c>
      <c r="H6206">
        <v>87129.54</v>
      </c>
    </row>
    <row r="6207" spans="1:8" hidden="1" x14ac:dyDescent="0.3">
      <c r="A6207" s="6" t="s">
        <v>305</v>
      </c>
      <c r="B6207" s="6" t="s">
        <v>6954</v>
      </c>
      <c r="C6207" s="6">
        <v>10</v>
      </c>
      <c r="D6207" t="str">
        <f t="shared" si="96"/>
        <v>Creeks URBN-K10</v>
      </c>
      <c r="E6207">
        <v>20145681.949999999</v>
      </c>
      <c r="F6207">
        <v>18357105.318</v>
      </c>
      <c r="G6207">
        <v>1729602.61</v>
      </c>
      <c r="H6207">
        <v>20086707.927999999</v>
      </c>
    </row>
    <row r="6208" spans="1:8" hidden="1" x14ac:dyDescent="0.3">
      <c r="A6208" s="6" t="s">
        <v>2277</v>
      </c>
      <c r="B6208" s="6" t="s">
        <v>6955</v>
      </c>
      <c r="C6208" s="6">
        <v>7</v>
      </c>
      <c r="D6208" t="str">
        <f t="shared" si="96"/>
        <v>ZED Phase 27</v>
      </c>
      <c r="E6208">
        <v>72261.55</v>
      </c>
      <c r="F6208">
        <v>61385.8</v>
      </c>
      <c r="G6208">
        <v>0</v>
      </c>
      <c r="H6208">
        <v>61385.8</v>
      </c>
    </row>
    <row r="6209" spans="1:8" hidden="1" x14ac:dyDescent="0.3">
      <c r="A6209" s="6" t="s">
        <v>335</v>
      </c>
      <c r="B6209" s="6" t="s">
        <v>6956</v>
      </c>
      <c r="C6209" s="6">
        <v>26</v>
      </c>
      <c r="D6209" t="str">
        <f t="shared" si="96"/>
        <v>ElSewedy HQ Internal Finishing26</v>
      </c>
      <c r="E6209">
        <v>15848994.310000001</v>
      </c>
      <c r="F6209">
        <v>11230610.0055</v>
      </c>
      <c r="G6209">
        <v>0</v>
      </c>
      <c r="H6209">
        <v>23450753.085499998</v>
      </c>
    </row>
    <row r="6210" spans="1:8" hidden="1" x14ac:dyDescent="0.3">
      <c r="A6210" s="6" t="s">
        <v>401</v>
      </c>
      <c r="B6210" s="6" t="s">
        <v>6957</v>
      </c>
      <c r="C6210" s="6">
        <v>25</v>
      </c>
      <c r="D6210" t="str">
        <f t="shared" si="96"/>
        <v>Port Said Port Silos25</v>
      </c>
      <c r="E6210">
        <v>4504741.9000000004</v>
      </c>
      <c r="F6210">
        <v>3280047.5660000001</v>
      </c>
      <c r="G6210">
        <v>450474.19</v>
      </c>
      <c r="H6210">
        <v>3730521.7560000001</v>
      </c>
    </row>
    <row r="6211" spans="1:8" hidden="1" x14ac:dyDescent="0.3">
      <c r="A6211" s="6" t="s">
        <v>1259</v>
      </c>
      <c r="B6211" s="6" t="s">
        <v>6958</v>
      </c>
      <c r="C6211" s="6">
        <v>24</v>
      </c>
      <c r="D6211" t="str">
        <f t="shared" ref="D6211:D6274" si="97">A6211&amp;C6211</f>
        <v>Air Defence College24</v>
      </c>
      <c r="E6211">
        <v>33825.599999999999</v>
      </c>
      <c r="F6211">
        <v>28717.93</v>
      </c>
      <c r="G6211">
        <v>0</v>
      </c>
      <c r="H6211">
        <v>28717.93</v>
      </c>
    </row>
    <row r="6212" spans="1:8" hidden="1" x14ac:dyDescent="0.3">
      <c r="A6212" s="6" t="s">
        <v>2096</v>
      </c>
      <c r="B6212" s="6" t="s">
        <v>6959</v>
      </c>
      <c r="C6212" s="6">
        <v>17</v>
      </c>
      <c r="D6212" t="str">
        <f t="shared" si="97"/>
        <v>Katameya Creeks - RME17</v>
      </c>
      <c r="E6212">
        <v>137202.31</v>
      </c>
      <c r="F6212">
        <v>121492.64</v>
      </c>
      <c r="G6212">
        <v>0</v>
      </c>
      <c r="H6212">
        <v>121492.64</v>
      </c>
    </row>
    <row r="6213" spans="1:8" hidden="1" x14ac:dyDescent="0.3">
      <c r="A6213" s="6" t="s">
        <v>342</v>
      </c>
      <c r="B6213" s="6" t="s">
        <v>6960</v>
      </c>
      <c r="C6213" s="6">
        <v>38</v>
      </c>
      <c r="D6213" t="str">
        <f t="shared" si="97"/>
        <v>Kattameya Creeks38</v>
      </c>
      <c r="E6213">
        <v>78865309.719999999</v>
      </c>
      <c r="F6213">
        <v>79235149.888799995</v>
      </c>
      <c r="G6213">
        <v>2486946.2200000002</v>
      </c>
      <c r="H6213">
        <v>81722096.108799994</v>
      </c>
    </row>
    <row r="6214" spans="1:8" hidden="1" x14ac:dyDescent="0.3">
      <c r="A6214" s="6" t="s">
        <v>2324</v>
      </c>
      <c r="B6214" s="6" t="s">
        <v>6961</v>
      </c>
      <c r="C6214" s="6">
        <v>4</v>
      </c>
      <c r="D6214" t="str">
        <f t="shared" si="97"/>
        <v>Koumassi Flyover4</v>
      </c>
      <c r="E6214">
        <v>161714858</v>
      </c>
      <c r="F6214">
        <v>145543371</v>
      </c>
      <c r="G6214">
        <v>0</v>
      </c>
      <c r="H6214">
        <v>145543371</v>
      </c>
    </row>
    <row r="6215" spans="1:8" hidden="1" x14ac:dyDescent="0.3">
      <c r="A6215" s="6" t="s">
        <v>2324</v>
      </c>
      <c r="B6215" s="6" t="s">
        <v>6962</v>
      </c>
      <c r="C6215" s="6">
        <v>6</v>
      </c>
      <c r="D6215" t="str">
        <f t="shared" si="97"/>
        <v>Koumassi Flyover6</v>
      </c>
      <c r="E6215">
        <v>225560250</v>
      </c>
      <c r="F6215">
        <v>203004225</v>
      </c>
      <c r="G6215">
        <v>0</v>
      </c>
      <c r="H6215">
        <v>203004225</v>
      </c>
    </row>
    <row r="6216" spans="1:8" hidden="1" x14ac:dyDescent="0.3">
      <c r="A6216" s="6" t="s">
        <v>2116</v>
      </c>
      <c r="B6216" s="6" t="s">
        <v>6963</v>
      </c>
      <c r="C6216" s="6">
        <v>9</v>
      </c>
      <c r="D6216" t="str">
        <f t="shared" si="97"/>
        <v>Irrigation Tank9</v>
      </c>
      <c r="E6216">
        <v>1116341.1000000001</v>
      </c>
      <c r="F6216">
        <v>964072.17</v>
      </c>
      <c r="G6216">
        <v>0</v>
      </c>
      <c r="H6216">
        <v>964072.17</v>
      </c>
    </row>
    <row r="6217" spans="1:8" hidden="1" x14ac:dyDescent="0.3">
      <c r="A6217" s="6" t="s">
        <v>2113</v>
      </c>
      <c r="B6217" s="6" t="s">
        <v>6964</v>
      </c>
      <c r="C6217" s="6">
        <v>20</v>
      </c>
      <c r="D6217" t="str">
        <f t="shared" si="97"/>
        <v>U3 &amp; U520</v>
      </c>
      <c r="E6217">
        <v>169727.9</v>
      </c>
      <c r="F6217">
        <v>146577.01999999999</v>
      </c>
      <c r="G6217">
        <v>0</v>
      </c>
      <c r="H6217">
        <v>146577.01999999999</v>
      </c>
    </row>
    <row r="6218" spans="1:8" hidden="1" x14ac:dyDescent="0.3">
      <c r="A6218" s="6" t="s">
        <v>3931</v>
      </c>
      <c r="B6218" s="6" t="s">
        <v>6965</v>
      </c>
      <c r="C6218" s="6">
        <v>1</v>
      </c>
      <c r="D6218" t="str">
        <f t="shared" si="97"/>
        <v>Hosh Eisa Hospital1</v>
      </c>
      <c r="E6218">
        <v>364500</v>
      </c>
      <c r="F6218">
        <v>312777.45</v>
      </c>
      <c r="G6218">
        <v>0</v>
      </c>
      <c r="H6218">
        <v>312777.45</v>
      </c>
    </row>
    <row r="6219" spans="1:8" hidden="1" x14ac:dyDescent="0.3">
      <c r="A6219" s="6" t="s">
        <v>358</v>
      </c>
      <c r="B6219" s="6" t="s">
        <v>6966</v>
      </c>
      <c r="C6219" s="6">
        <v>5</v>
      </c>
      <c r="D6219" t="str">
        <f t="shared" si="97"/>
        <v>EGAT Mechanical Installations5</v>
      </c>
      <c r="E6219">
        <v>12224551.859999999</v>
      </c>
      <c r="F6219">
        <v>9289436.9600000009</v>
      </c>
      <c r="G6219">
        <v>3056137.9745999998</v>
      </c>
      <c r="H6219">
        <v>12345574.934599999</v>
      </c>
    </row>
    <row r="6220" spans="1:8" hidden="1" x14ac:dyDescent="0.3">
      <c r="A6220" s="6" t="s">
        <v>2088</v>
      </c>
      <c r="B6220" s="6" t="s">
        <v>6967</v>
      </c>
      <c r="C6220" s="6">
        <v>13</v>
      </c>
      <c r="D6220" t="str">
        <f t="shared" si="97"/>
        <v>U4,U8 Seashell Playa13</v>
      </c>
      <c r="E6220">
        <v>147841.60000000001</v>
      </c>
      <c r="F6220">
        <v>127676</v>
      </c>
      <c r="G6220">
        <v>0</v>
      </c>
      <c r="H6220">
        <v>127676</v>
      </c>
    </row>
    <row r="6221" spans="1:8" hidden="1" x14ac:dyDescent="0.3">
      <c r="A6221" s="6" t="s">
        <v>1809</v>
      </c>
      <c r="B6221" s="6" t="s">
        <v>6968</v>
      </c>
      <c r="C6221" s="6">
        <v>3</v>
      </c>
      <c r="D6221" t="str">
        <f t="shared" si="97"/>
        <v>Port Said Grain Storage3</v>
      </c>
      <c r="E6221">
        <v>153350</v>
      </c>
      <c r="F6221">
        <v>141836.22</v>
      </c>
      <c r="G6221">
        <v>0</v>
      </c>
      <c r="H6221">
        <v>141836.22</v>
      </c>
    </row>
    <row r="6222" spans="1:8" hidden="1" x14ac:dyDescent="0.3">
      <c r="A6222" s="6" t="s">
        <v>89</v>
      </c>
      <c r="B6222" s="6" t="s">
        <v>6969</v>
      </c>
      <c r="D6222" t="str">
        <f t="shared" si="97"/>
        <v>Sokhna Port Expansion</v>
      </c>
      <c r="E6222">
        <v>1211958</v>
      </c>
      <c r="F6222">
        <v>1211958</v>
      </c>
      <c r="G6222">
        <v>0</v>
      </c>
      <c r="H6222">
        <v>1211958</v>
      </c>
    </row>
    <row r="6223" spans="1:8" hidden="1" x14ac:dyDescent="0.3">
      <c r="A6223" s="6" t="s">
        <v>2017</v>
      </c>
      <c r="B6223" s="6" t="s">
        <v>6970</v>
      </c>
      <c r="D6223" t="str">
        <f t="shared" si="97"/>
        <v>HST Bridges-Sokhna &amp; Mahager</v>
      </c>
      <c r="E6223">
        <v>4655327.38</v>
      </c>
      <c r="F6223">
        <v>3150292.95</v>
      </c>
      <c r="G6223">
        <v>0</v>
      </c>
      <c r="H6223">
        <v>3150292.95</v>
      </c>
    </row>
    <row r="6224" spans="1:8" hidden="1" x14ac:dyDescent="0.3">
      <c r="A6224" s="6" t="s">
        <v>405</v>
      </c>
      <c r="B6224" s="6" t="s">
        <v>6971</v>
      </c>
      <c r="C6224" s="6">
        <v>3</v>
      </c>
      <c r="D6224" t="str">
        <f t="shared" si="97"/>
        <v>Rabigh PP - Piling Works3</v>
      </c>
      <c r="E6224">
        <v>840198</v>
      </c>
      <c r="F6224">
        <v>2898683.1</v>
      </c>
      <c r="G6224">
        <v>0</v>
      </c>
      <c r="H6224">
        <v>966227.7</v>
      </c>
    </row>
    <row r="6225" spans="1:8" hidden="1" x14ac:dyDescent="0.3">
      <c r="A6225" s="6" t="s">
        <v>2354</v>
      </c>
      <c r="B6225" s="6" t="s">
        <v>6972</v>
      </c>
      <c r="C6225" s="6">
        <v>5</v>
      </c>
      <c r="D6225" t="str">
        <f t="shared" si="97"/>
        <v>Olympic MultiSport Hall5</v>
      </c>
      <c r="E6225">
        <v>25760</v>
      </c>
      <c r="F6225">
        <v>21677.040000000001</v>
      </c>
      <c r="G6225">
        <v>0</v>
      </c>
      <c r="H6225">
        <v>21677.040000000001</v>
      </c>
    </row>
    <row r="6226" spans="1:8" hidden="1" x14ac:dyDescent="0.3">
      <c r="A6226" s="6" t="s">
        <v>1259</v>
      </c>
      <c r="B6226" s="6" t="s">
        <v>6973</v>
      </c>
      <c r="C6226" s="6">
        <v>25</v>
      </c>
      <c r="D6226" t="str">
        <f t="shared" si="97"/>
        <v>Air Defence College25</v>
      </c>
      <c r="E6226">
        <v>20217.599999999999</v>
      </c>
      <c r="F6226">
        <v>17164.740000000002</v>
      </c>
      <c r="G6226">
        <v>0</v>
      </c>
      <c r="H6226">
        <v>17164.740000000002</v>
      </c>
    </row>
    <row r="6227" spans="1:8" hidden="1" x14ac:dyDescent="0.3">
      <c r="A6227" s="6" t="s">
        <v>1991</v>
      </c>
      <c r="B6227" s="6" t="s">
        <v>6974</v>
      </c>
      <c r="C6227" s="6">
        <v>4</v>
      </c>
      <c r="D6227" t="str">
        <f t="shared" si="97"/>
        <v>SSC Suez Steel Company Project4</v>
      </c>
      <c r="E6227">
        <v>11760884</v>
      </c>
      <c r="F6227">
        <v>6072172.6100000003</v>
      </c>
      <c r="G6227">
        <v>3528265.2</v>
      </c>
      <c r="H6227">
        <v>11547684.17</v>
      </c>
    </row>
    <row r="6228" spans="1:8" hidden="1" x14ac:dyDescent="0.3">
      <c r="A6228" s="6" t="s">
        <v>5215</v>
      </c>
      <c r="B6228" s="6" t="s">
        <v>6975</v>
      </c>
      <c r="C6228" s="6">
        <v>1</v>
      </c>
      <c r="D6228" t="str">
        <f t="shared" si="97"/>
        <v>EDNC Retail - SEOUDI MODI1</v>
      </c>
      <c r="E6228">
        <v>1533908.63</v>
      </c>
      <c r="F6228">
        <v>622410.12</v>
      </c>
      <c r="G6228">
        <v>691590.61</v>
      </c>
      <c r="H6228">
        <v>1314000.73</v>
      </c>
    </row>
    <row r="6229" spans="1:8" hidden="1" x14ac:dyDescent="0.3">
      <c r="A6229" s="6" t="s">
        <v>3896</v>
      </c>
      <c r="B6229" s="6" t="s">
        <v>6976</v>
      </c>
      <c r="C6229" s="6">
        <v>8</v>
      </c>
      <c r="D6229" t="str">
        <f t="shared" si="97"/>
        <v>Kattmeya Creeks Urban8</v>
      </c>
      <c r="E6229">
        <v>57380.28</v>
      </c>
      <c r="F6229">
        <v>50810.25</v>
      </c>
      <c r="G6229">
        <v>0</v>
      </c>
      <c r="H6229">
        <v>50810.25</v>
      </c>
    </row>
    <row r="6230" spans="1:8" hidden="1" x14ac:dyDescent="0.3">
      <c r="A6230" s="6" t="s">
        <v>73</v>
      </c>
      <c r="B6230" s="6" t="s">
        <v>6977</v>
      </c>
      <c r="C6230" s="6">
        <v>40</v>
      </c>
      <c r="D6230" t="str">
        <f t="shared" si="97"/>
        <v>MDF Factory40</v>
      </c>
      <c r="E6230">
        <v>759488.56</v>
      </c>
      <c r="F6230">
        <v>14022964.76</v>
      </c>
      <c r="G6230">
        <v>624505.64</v>
      </c>
      <c r="H6230">
        <v>14647470.4</v>
      </c>
    </row>
    <row r="6231" spans="1:8" hidden="1" x14ac:dyDescent="0.3">
      <c r="A6231" s="6" t="s">
        <v>342</v>
      </c>
      <c r="B6231" s="6" t="s">
        <v>6978</v>
      </c>
      <c r="C6231" s="6">
        <v>42</v>
      </c>
      <c r="D6231" t="str">
        <f t="shared" si="97"/>
        <v>Kattameya Creeks42</v>
      </c>
      <c r="E6231">
        <v>52161798.490000002</v>
      </c>
      <c r="F6231">
        <v>52791233</v>
      </c>
      <c r="G6231">
        <v>1154383.5</v>
      </c>
      <c r="H6231">
        <v>53945616.5</v>
      </c>
    </row>
    <row r="6232" spans="1:8" hidden="1" x14ac:dyDescent="0.3">
      <c r="A6232" s="6" t="s">
        <v>89</v>
      </c>
      <c r="B6232" s="6" t="s">
        <v>6979</v>
      </c>
      <c r="D6232" t="str">
        <f t="shared" si="97"/>
        <v>Sokhna Port Expansion</v>
      </c>
      <c r="E6232">
        <v>116453697</v>
      </c>
      <c r="F6232">
        <v>103409321</v>
      </c>
      <c r="G6232">
        <v>0</v>
      </c>
      <c r="H6232">
        <v>103409321</v>
      </c>
    </row>
    <row r="6233" spans="1:8" hidden="1" x14ac:dyDescent="0.3">
      <c r="A6233" s="6" t="s">
        <v>2416</v>
      </c>
      <c r="B6233" s="6" t="s">
        <v>6980</v>
      </c>
      <c r="C6233" s="6">
        <v>3</v>
      </c>
      <c r="D6233" t="str">
        <f t="shared" si="97"/>
        <v>MDF Factory - Sadat3</v>
      </c>
      <c r="E6233">
        <v>200465.2</v>
      </c>
      <c r="F6233">
        <v>151770.12</v>
      </c>
      <c r="G6233">
        <v>0</v>
      </c>
      <c r="H6233">
        <v>151770.12</v>
      </c>
    </row>
    <row r="6234" spans="1:8" hidden="1" x14ac:dyDescent="0.3">
      <c r="A6234" s="6" t="s">
        <v>3903</v>
      </c>
      <c r="B6234" s="6" t="s">
        <v>6981</v>
      </c>
      <c r="C6234" s="6">
        <v>8</v>
      </c>
      <c r="D6234" t="str">
        <f t="shared" si="97"/>
        <v>Roof-Playa Cluster A,B,C8</v>
      </c>
      <c r="E6234">
        <v>153525</v>
      </c>
      <c r="F6234">
        <v>109906.58</v>
      </c>
      <c r="G6234">
        <v>0</v>
      </c>
      <c r="H6234">
        <v>109906.58</v>
      </c>
    </row>
    <row r="6235" spans="1:8" hidden="1" x14ac:dyDescent="0.3">
      <c r="A6235" s="6" t="s">
        <v>2410</v>
      </c>
      <c r="B6235" s="6" t="s">
        <v>6982</v>
      </c>
      <c r="C6235" s="6">
        <v>1</v>
      </c>
      <c r="D6235" t="str">
        <f t="shared" si="97"/>
        <v>Open Chanel Epoxy1</v>
      </c>
      <c r="E6235">
        <v>470400</v>
      </c>
      <c r="F6235">
        <v>266016</v>
      </c>
      <c r="G6235">
        <v>0</v>
      </c>
      <c r="H6235">
        <v>266016</v>
      </c>
    </row>
    <row r="6236" spans="1:8" hidden="1" x14ac:dyDescent="0.3">
      <c r="A6236" s="6" t="s">
        <v>335</v>
      </c>
      <c r="B6236" s="6" t="s">
        <v>6983</v>
      </c>
      <c r="C6236" s="6">
        <v>3</v>
      </c>
      <c r="D6236" t="str">
        <f t="shared" si="97"/>
        <v>ElSewedy HQ Internal Finishing3</v>
      </c>
      <c r="E6236">
        <v>12533035.140000001</v>
      </c>
      <c r="F6236">
        <v>8552112.0600000005</v>
      </c>
      <c r="G6236">
        <v>3483377.1</v>
      </c>
      <c r="H6236">
        <v>12035489.160000002</v>
      </c>
    </row>
    <row r="6237" spans="1:8" hidden="1" x14ac:dyDescent="0.3">
      <c r="A6237" s="6" t="s">
        <v>410</v>
      </c>
      <c r="B6237" s="6" t="s">
        <v>6984</v>
      </c>
      <c r="C6237" s="6">
        <v>1</v>
      </c>
      <c r="D6237" t="str">
        <f t="shared" si="97"/>
        <v>Red Sea Museum-Bab El-Bunt1</v>
      </c>
      <c r="E6237">
        <v>2538014.9700000002</v>
      </c>
      <c r="F6237">
        <v>8756151.6600000001</v>
      </c>
      <c r="G6237">
        <v>0</v>
      </c>
      <c r="H6237">
        <v>2918717.22</v>
      </c>
    </row>
    <row r="6238" spans="1:8" hidden="1" x14ac:dyDescent="0.3">
      <c r="A6238" s="6" t="s">
        <v>2285</v>
      </c>
      <c r="B6238" s="6" t="s">
        <v>6985</v>
      </c>
      <c r="C6238" s="6">
        <v>10</v>
      </c>
      <c r="D6238" t="str">
        <f t="shared" si="97"/>
        <v>R05 (New)10</v>
      </c>
      <c r="E6238">
        <v>31236.6</v>
      </c>
      <c r="F6238">
        <v>33246.76</v>
      </c>
      <c r="G6238">
        <v>0</v>
      </c>
      <c r="H6238">
        <v>33246.76</v>
      </c>
    </row>
    <row r="6239" spans="1:8" hidden="1" x14ac:dyDescent="0.3">
      <c r="A6239" s="6" t="s">
        <v>2318</v>
      </c>
      <c r="B6239" s="6" t="s">
        <v>6986</v>
      </c>
      <c r="C6239" s="6">
        <v>8</v>
      </c>
      <c r="D6239" t="str">
        <f t="shared" si="97"/>
        <v>Open Channal8</v>
      </c>
      <c r="E6239">
        <v>118939.8</v>
      </c>
      <c r="F6239">
        <v>102597.47</v>
      </c>
      <c r="G6239">
        <v>0</v>
      </c>
      <c r="H6239">
        <v>102597.47</v>
      </c>
    </row>
    <row r="6240" spans="1:8" hidden="1" x14ac:dyDescent="0.3">
      <c r="A6240" s="6" t="s">
        <v>2324</v>
      </c>
      <c r="B6240" s="6" t="s">
        <v>6987</v>
      </c>
      <c r="C6240" s="6">
        <v>10</v>
      </c>
      <c r="D6240" t="str">
        <f t="shared" si="97"/>
        <v>Koumassi Flyover10</v>
      </c>
      <c r="E6240">
        <v>326864217.55000001</v>
      </c>
      <c r="F6240">
        <v>294177795.79999995</v>
      </c>
      <c r="G6240">
        <v>0</v>
      </c>
      <c r="H6240">
        <v>294177795.80000001</v>
      </c>
    </row>
    <row r="6241" spans="1:8" hidden="1" x14ac:dyDescent="0.3">
      <c r="A6241" s="6" t="s">
        <v>1980</v>
      </c>
      <c r="B6241" s="6" t="s">
        <v>6988</v>
      </c>
      <c r="C6241" s="6">
        <v>14</v>
      </c>
      <c r="D6241" t="str">
        <f t="shared" si="97"/>
        <v>WADY EL-NATROUN BRIDGE(HST)14</v>
      </c>
      <c r="E6241">
        <v>937184.63</v>
      </c>
      <c r="F6241">
        <v>838200.28</v>
      </c>
      <c r="G6241">
        <v>0</v>
      </c>
      <c r="H6241">
        <v>838200.28</v>
      </c>
    </row>
    <row r="6242" spans="1:8" hidden="1" x14ac:dyDescent="0.3">
      <c r="A6242" s="6" t="s">
        <v>6989</v>
      </c>
      <c r="B6242" s="6" t="s">
        <v>6990</v>
      </c>
      <c r="C6242" s="6">
        <v>2</v>
      </c>
      <c r="D6242" t="str">
        <f t="shared" si="97"/>
        <v>Wadi El Natroun Bridge2</v>
      </c>
      <c r="E6242">
        <v>1931400</v>
      </c>
      <c r="F6242">
        <v>55379.88</v>
      </c>
      <c r="G6242">
        <v>0</v>
      </c>
      <c r="H6242">
        <v>55379.88</v>
      </c>
    </row>
    <row r="6243" spans="1:8" hidden="1" x14ac:dyDescent="0.3">
      <c r="A6243" s="6" t="s">
        <v>2157</v>
      </c>
      <c r="B6243" s="6" t="s">
        <v>6991</v>
      </c>
      <c r="C6243" s="6">
        <v>7</v>
      </c>
      <c r="D6243" t="str">
        <f t="shared" si="97"/>
        <v>Seashell Playa 5 Villas7</v>
      </c>
      <c r="E6243">
        <v>99466.1</v>
      </c>
      <c r="F6243">
        <v>85898.91</v>
      </c>
      <c r="G6243">
        <v>0</v>
      </c>
      <c r="H6243">
        <v>85898.91</v>
      </c>
    </row>
    <row r="6244" spans="1:8" hidden="1" x14ac:dyDescent="0.3">
      <c r="A6244" s="6" t="s">
        <v>1657</v>
      </c>
      <c r="B6244" s="6" t="s">
        <v>6992</v>
      </c>
      <c r="C6244" s="6">
        <v>13</v>
      </c>
      <c r="D6244" t="str">
        <f t="shared" si="97"/>
        <v>Capital One13</v>
      </c>
      <c r="E6244">
        <v>678083.6</v>
      </c>
      <c r="F6244">
        <v>108089.995</v>
      </c>
      <c r="G6244">
        <v>0</v>
      </c>
      <c r="H6244">
        <v>108089.995</v>
      </c>
    </row>
    <row r="6245" spans="1:8" hidden="1" x14ac:dyDescent="0.3">
      <c r="A6245" s="6" t="s">
        <v>1630</v>
      </c>
      <c r="B6245" s="6" t="s">
        <v>6993</v>
      </c>
      <c r="C6245" s="6">
        <v>27</v>
      </c>
      <c r="D6245" t="str">
        <f t="shared" si="97"/>
        <v>Faculty of Medicine27</v>
      </c>
      <c r="E6245">
        <v>30831221.899999999</v>
      </c>
      <c r="F6245">
        <v>13404311</v>
      </c>
      <c r="G6245">
        <v>4624683.29</v>
      </c>
      <c r="H6245">
        <v>18028994.289999999</v>
      </c>
    </row>
    <row r="6246" spans="1:8" hidden="1" x14ac:dyDescent="0.3">
      <c r="A6246" s="6" t="s">
        <v>2538</v>
      </c>
      <c r="B6246" s="6" t="s">
        <v>6373</v>
      </c>
      <c r="D6246" t="str">
        <f t="shared" si="97"/>
        <v>FX-05-22 Close compound</v>
      </c>
      <c r="E6246">
        <v>71615.63</v>
      </c>
      <c r="F6246">
        <v>0</v>
      </c>
      <c r="G6246">
        <v>0</v>
      </c>
      <c r="H6246" t="e">
        <v>#DIV/0!</v>
      </c>
    </row>
    <row r="6247" spans="1:8" hidden="1" x14ac:dyDescent="0.3">
      <c r="A6247" s="6" t="s">
        <v>475</v>
      </c>
      <c r="B6247" s="6" t="s">
        <v>6994</v>
      </c>
      <c r="D6247" t="str">
        <f t="shared" si="97"/>
        <v>Suez Gulf Substation</v>
      </c>
      <c r="E6247">
        <v>0.1</v>
      </c>
      <c r="F6247">
        <v>0</v>
      </c>
      <c r="G6247">
        <v>0</v>
      </c>
      <c r="H6247" t="e">
        <v>#DIV/0!</v>
      </c>
    </row>
    <row r="6248" spans="1:8" hidden="1" x14ac:dyDescent="0.3">
      <c r="A6248" s="6" t="s">
        <v>514</v>
      </c>
      <c r="B6248" s="6" t="s">
        <v>6995</v>
      </c>
      <c r="D6248" t="str">
        <f t="shared" si="97"/>
        <v>Beni-Suef Power Plant EPC</v>
      </c>
      <c r="E6248">
        <v>-202616757</v>
      </c>
      <c r="F6248">
        <v>0</v>
      </c>
      <c r="G6248">
        <v>0</v>
      </c>
      <c r="H6248" t="e">
        <v>#DIV/0!</v>
      </c>
    </row>
    <row r="6249" spans="1:8" hidden="1" x14ac:dyDescent="0.3">
      <c r="A6249" s="6" t="s">
        <v>456</v>
      </c>
      <c r="B6249" s="6" t="s">
        <v>6996</v>
      </c>
      <c r="D6249" t="str">
        <f t="shared" si="97"/>
        <v>Al-Shabab PP Phase II (CP-117)</v>
      </c>
      <c r="E6249">
        <v>430785.67</v>
      </c>
      <c r="F6249">
        <v>0</v>
      </c>
      <c r="G6249">
        <v>0</v>
      </c>
      <c r="H6249" t="e">
        <v>#DIV/0!</v>
      </c>
    </row>
    <row r="6250" spans="1:8" hidden="1" x14ac:dyDescent="0.3">
      <c r="A6250" s="6" t="s">
        <v>897</v>
      </c>
      <c r="B6250" s="6" t="s">
        <v>588</v>
      </c>
      <c r="D6250" t="str">
        <f t="shared" si="97"/>
        <v>Zafranaa - Ras Ghareb</v>
      </c>
      <c r="E6250">
        <v>21538.63</v>
      </c>
      <c r="F6250">
        <v>0</v>
      </c>
      <c r="G6250">
        <v>0</v>
      </c>
      <c r="H6250" t="e">
        <v>#DIV/0!</v>
      </c>
    </row>
    <row r="6251" spans="1:8" hidden="1" x14ac:dyDescent="0.3">
      <c r="A6251" s="6" t="s">
        <v>458</v>
      </c>
      <c r="B6251" s="6" t="s">
        <v>6997</v>
      </c>
      <c r="C6251" s="6">
        <v>7</v>
      </c>
      <c r="D6251" t="str">
        <f t="shared" si="97"/>
        <v>W Dam PP Phase II (CP-117)7</v>
      </c>
      <c r="E6251">
        <v>0</v>
      </c>
      <c r="F6251">
        <v>0</v>
      </c>
      <c r="G6251">
        <v>0</v>
      </c>
      <c r="H6251" t="e">
        <v>#DIV/0!</v>
      </c>
    </row>
    <row r="6252" spans="1:8" hidden="1" x14ac:dyDescent="0.3">
      <c r="A6252" s="6" t="s">
        <v>1477</v>
      </c>
      <c r="B6252" s="6" t="s">
        <v>6998</v>
      </c>
      <c r="C6252" s="6">
        <v>1</v>
      </c>
      <c r="D6252" t="str">
        <f t="shared" si="97"/>
        <v>Lahoon 220/22/221</v>
      </c>
      <c r="E6252">
        <v>522647.98</v>
      </c>
      <c r="F6252">
        <v>0</v>
      </c>
      <c r="G6252">
        <v>0</v>
      </c>
      <c r="H6252" t="e">
        <v>#DIV/0!</v>
      </c>
    </row>
    <row r="6253" spans="1:8" hidden="1" x14ac:dyDescent="0.3">
      <c r="A6253" s="6" t="s">
        <v>4069</v>
      </c>
      <c r="B6253" s="6" t="s">
        <v>6999</v>
      </c>
      <c r="D6253" t="str">
        <f t="shared" si="97"/>
        <v>Closed</v>
      </c>
      <c r="E6253">
        <v>0</v>
      </c>
      <c r="F6253">
        <v>0</v>
      </c>
      <c r="G6253">
        <v>0</v>
      </c>
      <c r="H6253" t="e">
        <v>#DIV/0!</v>
      </c>
    </row>
    <row r="6254" spans="1:8" hidden="1" x14ac:dyDescent="0.3">
      <c r="A6254" s="6" t="s">
        <v>506</v>
      </c>
      <c r="B6254" s="6" t="s">
        <v>7000</v>
      </c>
      <c r="C6254" s="6">
        <v>7</v>
      </c>
      <c r="D6254" t="str">
        <f t="shared" si="97"/>
        <v>New Capital7</v>
      </c>
      <c r="E6254">
        <v>0</v>
      </c>
      <c r="F6254">
        <v>0</v>
      </c>
      <c r="G6254">
        <v>0</v>
      </c>
      <c r="H6254" t="e">
        <v>#DIV/0!</v>
      </c>
    </row>
    <row r="6255" spans="1:8" hidden="1" x14ac:dyDescent="0.3">
      <c r="A6255" s="6" t="s">
        <v>980</v>
      </c>
      <c r="B6255" s="6" t="s">
        <v>7001</v>
      </c>
      <c r="D6255" t="str">
        <f t="shared" si="97"/>
        <v>Canal Sugar OHTL</v>
      </c>
      <c r="E6255">
        <v>5000</v>
      </c>
      <c r="F6255">
        <v>0</v>
      </c>
      <c r="G6255">
        <v>0</v>
      </c>
      <c r="H6255" t="e">
        <v>#DIV/0!</v>
      </c>
    </row>
    <row r="6256" spans="1:8" hidden="1" x14ac:dyDescent="0.3">
      <c r="A6256" s="6" t="s">
        <v>3539</v>
      </c>
      <c r="B6256" s="6" t="s">
        <v>7002</v>
      </c>
      <c r="C6256" s="6">
        <v>13</v>
      </c>
      <c r="D6256" t="str">
        <f t="shared" si="97"/>
        <v>Zafranaa - Beni Suef13</v>
      </c>
      <c r="E6256">
        <v>0</v>
      </c>
      <c r="F6256">
        <v>0</v>
      </c>
      <c r="G6256">
        <v>0</v>
      </c>
      <c r="H6256" t="e">
        <v>#DIV/0!</v>
      </c>
    </row>
    <row r="6257" spans="1:8" hidden="1" x14ac:dyDescent="0.3">
      <c r="A6257" s="6" t="s">
        <v>500</v>
      </c>
      <c r="B6257" s="6" t="s">
        <v>7003</v>
      </c>
      <c r="D6257" t="str">
        <f t="shared" si="97"/>
        <v>South Helwan PP (CP-117)</v>
      </c>
      <c r="E6257">
        <v>0</v>
      </c>
      <c r="F6257">
        <v>0</v>
      </c>
      <c r="G6257">
        <v>0</v>
      </c>
      <c r="H6257" t="e">
        <v>#DIV/0!</v>
      </c>
    </row>
    <row r="6258" spans="1:8" hidden="1" x14ac:dyDescent="0.3">
      <c r="A6258" s="6" t="s">
        <v>2318</v>
      </c>
      <c r="B6258" s="6" t="s">
        <v>7004</v>
      </c>
      <c r="D6258" t="str">
        <f t="shared" si="97"/>
        <v>Open Channal</v>
      </c>
      <c r="E6258">
        <v>0</v>
      </c>
      <c r="F6258">
        <v>0</v>
      </c>
      <c r="G6258">
        <v>0</v>
      </c>
      <c r="H6258" t="e">
        <v>#DIV/0!</v>
      </c>
    </row>
    <row r="6259" spans="1:8" hidden="1" x14ac:dyDescent="0.3">
      <c r="A6259" s="6" t="s">
        <v>1093</v>
      </c>
      <c r="B6259" s="6" t="s">
        <v>2563</v>
      </c>
      <c r="C6259" s="6">
        <v>3</v>
      </c>
      <c r="D6259" t="str">
        <f t="shared" si="97"/>
        <v>Celia3</v>
      </c>
      <c r="E6259">
        <v>0</v>
      </c>
      <c r="F6259">
        <v>0</v>
      </c>
      <c r="G6259">
        <v>0</v>
      </c>
      <c r="H6259" t="e">
        <v>#DIV/0!</v>
      </c>
    </row>
    <row r="6260" spans="1:8" hidden="1" x14ac:dyDescent="0.3">
      <c r="A6260" s="6" t="s">
        <v>458</v>
      </c>
      <c r="B6260" s="6" t="s">
        <v>7005</v>
      </c>
      <c r="D6260" t="str">
        <f t="shared" si="97"/>
        <v>W Dam PP Phase II (CP-117)</v>
      </c>
      <c r="E6260">
        <v>35142.339999999997</v>
      </c>
      <c r="F6260">
        <v>0</v>
      </c>
      <c r="G6260">
        <v>0</v>
      </c>
      <c r="H6260" t="e">
        <v>#DIV/0!</v>
      </c>
    </row>
    <row r="6261" spans="1:8" hidden="1" x14ac:dyDescent="0.3">
      <c r="A6261" s="6" t="s">
        <v>456</v>
      </c>
      <c r="B6261" s="6" t="s">
        <v>7006</v>
      </c>
      <c r="D6261" t="str">
        <f t="shared" si="97"/>
        <v>Al-Shabab PP Phase II (CP-117)</v>
      </c>
      <c r="E6261">
        <v>0</v>
      </c>
      <c r="F6261">
        <v>0</v>
      </c>
      <c r="G6261">
        <v>0</v>
      </c>
      <c r="H6261" t="e">
        <v>#DIV/0!</v>
      </c>
    </row>
    <row r="6262" spans="1:8" hidden="1" x14ac:dyDescent="0.3">
      <c r="A6262" s="6" t="s">
        <v>509</v>
      </c>
      <c r="B6262" s="6" t="s">
        <v>7007</v>
      </c>
      <c r="D6262" t="str">
        <f t="shared" si="97"/>
        <v>Gabal Elgalalaa</v>
      </c>
      <c r="E6262">
        <v>1213769.83</v>
      </c>
      <c r="F6262">
        <v>0</v>
      </c>
      <c r="G6262">
        <v>0</v>
      </c>
      <c r="H6262" t="e">
        <v>#DIV/0!</v>
      </c>
    </row>
    <row r="6263" spans="1:8" hidden="1" x14ac:dyDescent="0.3">
      <c r="A6263" s="6" t="s">
        <v>2612</v>
      </c>
      <c r="B6263" s="6" t="s">
        <v>6187</v>
      </c>
      <c r="D6263" t="str">
        <f t="shared" si="97"/>
        <v>Containment Data Center-</v>
      </c>
      <c r="E6263">
        <v>0</v>
      </c>
      <c r="F6263">
        <v>0</v>
      </c>
      <c r="G6263">
        <v>0</v>
      </c>
      <c r="H6263" t="e">
        <v>#DIV/0!</v>
      </c>
    </row>
    <row r="6264" spans="1:8" hidden="1" x14ac:dyDescent="0.3">
      <c r="A6264" s="6" t="s">
        <v>847</v>
      </c>
      <c r="B6264" s="6" t="s">
        <v>7008</v>
      </c>
      <c r="D6264" t="str">
        <f t="shared" si="97"/>
        <v>AWEER POWER STATION 'H' Phase</v>
      </c>
      <c r="E6264">
        <v>0</v>
      </c>
      <c r="F6264">
        <v>0</v>
      </c>
      <c r="G6264">
        <v>0</v>
      </c>
      <c r="H6264" t="e">
        <v>#DIV/0!</v>
      </c>
    </row>
    <row r="6265" spans="1:8" hidden="1" x14ac:dyDescent="0.3">
      <c r="A6265" s="6" t="s">
        <v>3433</v>
      </c>
      <c r="B6265" s="6" t="s">
        <v>4043</v>
      </c>
      <c r="D6265" t="str">
        <f t="shared" si="97"/>
        <v>EGYTEC A1,A3  ( LP-05-21)</v>
      </c>
      <c r="E6265">
        <v>0</v>
      </c>
      <c r="F6265">
        <v>0</v>
      </c>
      <c r="G6265">
        <v>0</v>
      </c>
      <c r="H6265" t="e">
        <v>#DIV/0!</v>
      </c>
    </row>
    <row r="6266" spans="1:8" hidden="1" x14ac:dyDescent="0.3">
      <c r="A6266" s="6" t="s">
        <v>514</v>
      </c>
      <c r="B6266" s="6" t="s">
        <v>7009</v>
      </c>
      <c r="D6266" t="str">
        <f t="shared" si="97"/>
        <v>Beni-Suef Power Plant EPC</v>
      </c>
      <c r="E6266">
        <v>0</v>
      </c>
      <c r="F6266">
        <v>0</v>
      </c>
      <c r="G6266">
        <v>0</v>
      </c>
      <c r="H6266" t="e">
        <v>#DIV/0!</v>
      </c>
    </row>
    <row r="6267" spans="1:8" hidden="1" x14ac:dyDescent="0.3">
      <c r="A6267" s="6" t="s">
        <v>1077</v>
      </c>
      <c r="B6267" s="6" t="s">
        <v>7010</v>
      </c>
      <c r="C6267" s="6">
        <v>6</v>
      </c>
      <c r="D6267" t="str">
        <f t="shared" si="97"/>
        <v>Marsa Alam/ Bernes LOT2 OHTL6</v>
      </c>
      <c r="E6267">
        <v>24428.57</v>
      </c>
      <c r="F6267">
        <v>0</v>
      </c>
      <c r="G6267">
        <v>0</v>
      </c>
      <c r="H6267" t="e">
        <v>#DIV/0!</v>
      </c>
    </row>
    <row r="6268" spans="1:8" hidden="1" x14ac:dyDescent="0.3">
      <c r="A6268" s="6" t="s">
        <v>1477</v>
      </c>
      <c r="B6268" s="6" t="s">
        <v>7011</v>
      </c>
      <c r="C6268" s="6">
        <v>3</v>
      </c>
      <c r="D6268" t="str">
        <f t="shared" si="97"/>
        <v>Lahoon 220/22/223</v>
      </c>
      <c r="E6268">
        <v>1843216.21</v>
      </c>
      <c r="F6268">
        <v>0</v>
      </c>
      <c r="G6268">
        <v>0</v>
      </c>
      <c r="H6268" t="e">
        <v>#DIV/0!</v>
      </c>
    </row>
    <row r="6269" spans="1:8" hidden="1" x14ac:dyDescent="0.3">
      <c r="A6269" s="6" t="s">
        <v>1227</v>
      </c>
      <c r="B6269" s="6" t="s">
        <v>7012</v>
      </c>
      <c r="C6269" s="6">
        <v>2020</v>
      </c>
      <c r="D6269" t="str">
        <f t="shared" si="97"/>
        <v>Maspiro Towers2020</v>
      </c>
      <c r="E6269">
        <v>0</v>
      </c>
      <c r="F6269">
        <v>0</v>
      </c>
      <c r="G6269">
        <v>0</v>
      </c>
      <c r="H6269" t="e">
        <v>#DIV/0!</v>
      </c>
    </row>
    <row r="6270" spans="1:8" hidden="1" x14ac:dyDescent="0.3">
      <c r="A6270" s="6" t="s">
        <v>2271</v>
      </c>
      <c r="B6270" s="6" t="s">
        <v>7013</v>
      </c>
      <c r="C6270" s="6">
        <v>6</v>
      </c>
      <c r="D6270" t="str">
        <f t="shared" si="97"/>
        <v>Central Capital6</v>
      </c>
      <c r="E6270">
        <v>16380</v>
      </c>
      <c r="F6270">
        <v>0</v>
      </c>
      <c r="G6270">
        <v>0</v>
      </c>
      <c r="H6270" t="e">
        <v>#DIV/0!</v>
      </c>
    </row>
    <row r="6271" spans="1:8" hidden="1" x14ac:dyDescent="0.3">
      <c r="A6271" s="6" t="s">
        <v>475</v>
      </c>
      <c r="B6271" s="6" t="s">
        <v>7014</v>
      </c>
      <c r="D6271" t="str">
        <f t="shared" si="97"/>
        <v>Suez Gulf Substation</v>
      </c>
      <c r="E6271">
        <v>2957422.0857000002</v>
      </c>
      <c r="F6271">
        <v>0</v>
      </c>
      <c r="G6271">
        <v>0</v>
      </c>
      <c r="H6271" t="e">
        <v>#DIV/0!</v>
      </c>
    </row>
    <row r="6272" spans="1:8" hidden="1" x14ac:dyDescent="0.3">
      <c r="A6272" s="6" t="s">
        <v>458</v>
      </c>
      <c r="B6272" s="6" t="s">
        <v>7015</v>
      </c>
      <c r="D6272" t="str">
        <f t="shared" si="97"/>
        <v>W Dam PP Phase II (CP-117)</v>
      </c>
      <c r="E6272">
        <v>16158.31</v>
      </c>
      <c r="F6272">
        <v>0</v>
      </c>
      <c r="G6272">
        <v>0</v>
      </c>
      <c r="H6272" t="e">
        <v>#DIV/0!</v>
      </c>
    </row>
    <row r="6273" spans="1:8" hidden="1" x14ac:dyDescent="0.3">
      <c r="A6273" s="6" t="s">
        <v>1377</v>
      </c>
      <c r="B6273" s="6" t="s">
        <v>7016</v>
      </c>
      <c r="C6273" s="6">
        <v>7</v>
      </c>
      <c r="D6273" t="str">
        <f t="shared" si="97"/>
        <v>Mivida7</v>
      </c>
      <c r="E6273">
        <v>118510</v>
      </c>
      <c r="F6273">
        <v>0</v>
      </c>
      <c r="G6273">
        <v>0</v>
      </c>
      <c r="H6273" t="e">
        <v>#DIV/0!</v>
      </c>
    </row>
    <row r="6274" spans="1:8" hidden="1" x14ac:dyDescent="0.3">
      <c r="A6274" s="6" t="s">
        <v>1720</v>
      </c>
      <c r="B6274" s="6" t="s">
        <v>7017</v>
      </c>
      <c r="C6274" s="6">
        <v>23</v>
      </c>
      <c r="D6274" t="str">
        <f t="shared" si="97"/>
        <v>Ain Sokhna Port Development23</v>
      </c>
      <c r="E6274">
        <v>925596</v>
      </c>
      <c r="F6274">
        <v>0</v>
      </c>
      <c r="G6274">
        <v>0</v>
      </c>
      <c r="H6274" t="e">
        <v>#DIV/0!</v>
      </c>
    </row>
    <row r="6275" spans="1:8" hidden="1" x14ac:dyDescent="0.3">
      <c r="A6275" s="6" t="s">
        <v>433</v>
      </c>
      <c r="B6275" s="6" t="s">
        <v>7018</v>
      </c>
      <c r="C6275" s="6">
        <v>5</v>
      </c>
      <c r="D6275" t="str">
        <f t="shared" ref="D6275:D6338" si="98">A6275&amp;C6275</f>
        <v>Wadi Halfa Port5</v>
      </c>
      <c r="E6275">
        <v>0</v>
      </c>
      <c r="F6275">
        <v>0</v>
      </c>
      <c r="G6275">
        <v>0</v>
      </c>
      <c r="H6275" t="e">
        <v>#DIV/0!</v>
      </c>
    </row>
    <row r="6276" spans="1:8" hidden="1" x14ac:dyDescent="0.3">
      <c r="A6276" s="6" t="s">
        <v>1530</v>
      </c>
      <c r="B6276" s="6" t="s">
        <v>7019</v>
      </c>
      <c r="C6276" s="6">
        <v>45</v>
      </c>
      <c r="D6276" t="str">
        <f t="shared" si="98"/>
        <v>West Port Said 220 kV GIS45</v>
      </c>
      <c r="E6276">
        <v>5000</v>
      </c>
      <c r="F6276">
        <v>0</v>
      </c>
      <c r="G6276">
        <v>0</v>
      </c>
      <c r="H6276" t="e">
        <v>#DIV/0!</v>
      </c>
    </row>
    <row r="6277" spans="1:8" hidden="1" x14ac:dyDescent="0.3">
      <c r="A6277" s="6" t="s">
        <v>3360</v>
      </c>
      <c r="B6277" s="6" t="s">
        <v>7020</v>
      </c>
      <c r="C6277" s="6">
        <v>2020</v>
      </c>
      <c r="D6277" t="str">
        <f t="shared" si="98"/>
        <v>ElMarg2020</v>
      </c>
      <c r="E6277">
        <v>0</v>
      </c>
      <c r="F6277">
        <v>0</v>
      </c>
      <c r="G6277">
        <v>0</v>
      </c>
      <c r="H6277" t="e">
        <v>#DIV/0!</v>
      </c>
    </row>
    <row r="6278" spans="1:8" hidden="1" x14ac:dyDescent="0.3">
      <c r="A6278" s="6" t="s">
        <v>371</v>
      </c>
      <c r="B6278" s="6" t="s">
        <v>7021</v>
      </c>
      <c r="C6278" s="6">
        <v>23</v>
      </c>
      <c r="D6278" t="str">
        <f t="shared" si="98"/>
        <v>ORA ZED - Ph 01B - Pkgs A&amp;D23</v>
      </c>
      <c r="E6278">
        <v>0</v>
      </c>
      <c r="F6278">
        <v>0</v>
      </c>
      <c r="G6278">
        <v>0</v>
      </c>
      <c r="H6278" t="e">
        <v>#DIV/0!</v>
      </c>
    </row>
    <row r="6279" spans="1:8" hidden="1" x14ac:dyDescent="0.3">
      <c r="A6279" s="6" t="s">
        <v>2349</v>
      </c>
      <c r="B6279" s="6" t="s">
        <v>7022</v>
      </c>
      <c r="C6279" s="6">
        <v>5</v>
      </c>
      <c r="D6279" t="str">
        <f t="shared" si="98"/>
        <v>HSR5</v>
      </c>
      <c r="E6279">
        <v>0</v>
      </c>
      <c r="F6279">
        <v>0</v>
      </c>
      <c r="G6279">
        <v>0</v>
      </c>
      <c r="H6279" t="e">
        <v>#DIV/0!</v>
      </c>
    </row>
    <row r="6280" spans="1:8" hidden="1" x14ac:dyDescent="0.3">
      <c r="A6280" s="6" t="s">
        <v>3234</v>
      </c>
      <c r="B6280" s="6" t="s">
        <v>7023</v>
      </c>
      <c r="D6280" t="str">
        <f t="shared" si="98"/>
        <v>Ministry Building EPOXY</v>
      </c>
      <c r="E6280">
        <v>0</v>
      </c>
      <c r="F6280">
        <v>0</v>
      </c>
      <c r="G6280">
        <v>0</v>
      </c>
      <c r="H6280" t="e">
        <v>#DIV/0!</v>
      </c>
    </row>
    <row r="6281" spans="1:8" hidden="1" x14ac:dyDescent="0.3">
      <c r="A6281" s="6" t="s">
        <v>500</v>
      </c>
      <c r="B6281" s="6" t="s">
        <v>7024</v>
      </c>
      <c r="D6281" t="str">
        <f t="shared" si="98"/>
        <v>South Helwan PP (CP-117)</v>
      </c>
      <c r="E6281">
        <v>0</v>
      </c>
      <c r="F6281">
        <v>0</v>
      </c>
      <c r="G6281">
        <v>0</v>
      </c>
      <c r="H6281" t="e">
        <v>#DIV/0!</v>
      </c>
    </row>
    <row r="6282" spans="1:8" hidden="1" x14ac:dyDescent="0.3">
      <c r="A6282" s="6" t="s">
        <v>475</v>
      </c>
      <c r="B6282" s="6" t="s">
        <v>4905</v>
      </c>
      <c r="D6282" t="str">
        <f t="shared" si="98"/>
        <v>Suez Gulf Substation</v>
      </c>
      <c r="E6282">
        <v>666000</v>
      </c>
      <c r="F6282">
        <v>0</v>
      </c>
      <c r="G6282">
        <v>0</v>
      </c>
      <c r="H6282" t="e">
        <v>#DIV/0!</v>
      </c>
    </row>
    <row r="6283" spans="1:8" hidden="1" x14ac:dyDescent="0.3">
      <c r="A6283" s="6" t="s">
        <v>456</v>
      </c>
      <c r="B6283" s="6" t="s">
        <v>7025</v>
      </c>
      <c r="D6283" t="str">
        <f t="shared" si="98"/>
        <v>Al-Shabab PP Phase II (CP-117)</v>
      </c>
      <c r="E6283">
        <v>0</v>
      </c>
      <c r="F6283">
        <v>0</v>
      </c>
      <c r="G6283">
        <v>0</v>
      </c>
      <c r="H6283" t="e">
        <v>#DIV/0!</v>
      </c>
    </row>
    <row r="6284" spans="1:8" hidden="1" x14ac:dyDescent="0.3">
      <c r="A6284" s="6" t="s">
        <v>3252</v>
      </c>
      <c r="B6284" s="6" t="s">
        <v>7026</v>
      </c>
      <c r="D6284" t="str">
        <f t="shared" si="98"/>
        <v>Club House-Sodic Wesset</v>
      </c>
      <c r="E6284">
        <v>0</v>
      </c>
      <c r="F6284">
        <v>0</v>
      </c>
      <c r="G6284">
        <v>0</v>
      </c>
      <c r="H6284" t="e">
        <v>#DIV/0!</v>
      </c>
    </row>
    <row r="6285" spans="1:8" hidden="1" x14ac:dyDescent="0.3">
      <c r="A6285" s="6" t="s">
        <v>2795</v>
      </c>
      <c r="B6285" s="6" t="s">
        <v>7027</v>
      </c>
      <c r="D6285" t="str">
        <f t="shared" si="98"/>
        <v>Pyramids Industrial Park</v>
      </c>
      <c r="E6285">
        <v>2262130.7799999998</v>
      </c>
      <c r="F6285">
        <v>0</v>
      </c>
      <c r="G6285">
        <v>0</v>
      </c>
      <c r="H6285" t="e">
        <v>#DIV/0!</v>
      </c>
    </row>
    <row r="6286" spans="1:8" hidden="1" x14ac:dyDescent="0.3">
      <c r="A6286" s="6" t="s">
        <v>1456</v>
      </c>
      <c r="B6286" s="6" t="s">
        <v>7028</v>
      </c>
      <c r="C6286" s="6">
        <v>4</v>
      </c>
      <c r="D6286" t="str">
        <f t="shared" si="98"/>
        <v>ORA-ZED Towers01B4</v>
      </c>
      <c r="E6286">
        <v>0</v>
      </c>
      <c r="F6286">
        <v>0</v>
      </c>
      <c r="G6286">
        <v>0</v>
      </c>
      <c r="H6286" t="e">
        <v>#DIV/0!</v>
      </c>
    </row>
    <row r="6287" spans="1:8" hidden="1" x14ac:dyDescent="0.3">
      <c r="A6287" s="6" t="s">
        <v>341</v>
      </c>
      <c r="B6287" s="6" t="s">
        <v>7029</v>
      </c>
      <c r="C6287" s="6">
        <v>1</v>
      </c>
      <c r="D6287" t="str">
        <f t="shared" si="98"/>
        <v>Kafr Shokr Bridge1</v>
      </c>
      <c r="E6287">
        <v>0</v>
      </c>
      <c r="F6287">
        <v>0</v>
      </c>
      <c r="G6287">
        <v>0</v>
      </c>
      <c r="H6287" t="e">
        <v>#DIV/0!</v>
      </c>
    </row>
    <row r="6288" spans="1:8" hidden="1" x14ac:dyDescent="0.3">
      <c r="A6288" s="6" t="s">
        <v>1405</v>
      </c>
      <c r="B6288" s="6" t="s">
        <v>7030</v>
      </c>
      <c r="D6288" t="str">
        <f t="shared" si="98"/>
        <v>Racecores 3092-17 132KV E</v>
      </c>
      <c r="E6288">
        <v>0</v>
      </c>
      <c r="F6288">
        <v>0</v>
      </c>
      <c r="G6288">
        <v>0</v>
      </c>
      <c r="H6288" t="e">
        <v>#DIV/0!</v>
      </c>
    </row>
    <row r="6289" spans="1:8" hidden="1" x14ac:dyDescent="0.3">
      <c r="A6289" s="6" t="s">
        <v>569</v>
      </c>
      <c r="B6289" s="6" t="s">
        <v>7031</v>
      </c>
      <c r="C6289" s="6">
        <v>36</v>
      </c>
      <c r="D6289" t="str">
        <f t="shared" si="98"/>
        <v>Giza North PP Ph I,II (CP-117)36</v>
      </c>
      <c r="E6289">
        <v>0</v>
      </c>
      <c r="F6289">
        <v>0</v>
      </c>
      <c r="G6289">
        <v>0</v>
      </c>
      <c r="H6289" t="e">
        <v>#DIV/0!</v>
      </c>
    </row>
    <row r="6290" spans="1:8" hidden="1" x14ac:dyDescent="0.3">
      <c r="A6290" s="6" t="s">
        <v>498</v>
      </c>
      <c r="B6290" s="6" t="s">
        <v>7032</v>
      </c>
      <c r="D6290" t="str">
        <f t="shared" si="98"/>
        <v>Abo Quir - Badr 500KV</v>
      </c>
      <c r="E6290">
        <v>233093.09</v>
      </c>
      <c r="F6290">
        <v>0</v>
      </c>
      <c r="G6290">
        <v>0</v>
      </c>
      <c r="H6290" t="e">
        <v>#DIV/0!</v>
      </c>
    </row>
    <row r="6291" spans="1:8" hidden="1" x14ac:dyDescent="0.3">
      <c r="A6291" s="6" t="s">
        <v>1259</v>
      </c>
      <c r="B6291" s="6" t="s">
        <v>7033</v>
      </c>
      <c r="C6291" s="6">
        <v>26</v>
      </c>
      <c r="D6291" t="str">
        <f t="shared" si="98"/>
        <v>Air Defence College26</v>
      </c>
      <c r="E6291">
        <v>135222.68</v>
      </c>
      <c r="F6291">
        <v>0</v>
      </c>
      <c r="G6291">
        <v>0</v>
      </c>
      <c r="H6291" t="e">
        <v>#DIV/0!</v>
      </c>
    </row>
    <row r="6292" spans="1:8" hidden="1" x14ac:dyDescent="0.3">
      <c r="A6292" s="6" t="s">
        <v>493</v>
      </c>
      <c r="B6292" s="6" t="s">
        <v>1503</v>
      </c>
      <c r="D6292" t="str">
        <f t="shared" si="98"/>
        <v>Damac 2x60/22 KV S/S</v>
      </c>
      <c r="E6292">
        <v>1280709.49</v>
      </c>
      <c r="F6292">
        <v>0</v>
      </c>
      <c r="G6292">
        <v>0</v>
      </c>
      <c r="H6292" t="e">
        <v>#DIV/0!</v>
      </c>
    </row>
    <row r="6293" spans="1:8" hidden="1" x14ac:dyDescent="0.3">
      <c r="A6293" s="6" t="s">
        <v>4876</v>
      </c>
      <c r="B6293" s="6" t="s">
        <v>7034</v>
      </c>
      <c r="C6293" s="6">
        <v>4</v>
      </c>
      <c r="D6293" t="str">
        <f t="shared" si="98"/>
        <v>Borg El Arab Bridge - Km 214</v>
      </c>
      <c r="E6293">
        <v>122668.6</v>
      </c>
      <c r="F6293">
        <v>0</v>
      </c>
      <c r="G6293">
        <v>0</v>
      </c>
      <c r="H6293" t="e">
        <v>#DIV/0!</v>
      </c>
    </row>
    <row r="6294" spans="1:8" hidden="1" x14ac:dyDescent="0.3">
      <c r="A6294" s="6" t="s">
        <v>559</v>
      </c>
      <c r="B6294" s="6" t="s">
        <v>7035</v>
      </c>
      <c r="D6294" t="str">
        <f t="shared" si="98"/>
        <v>Beni Seuf - 358</v>
      </c>
      <c r="E6294">
        <v>8174127</v>
      </c>
      <c r="F6294">
        <v>0</v>
      </c>
      <c r="G6294">
        <v>0</v>
      </c>
      <c r="H6294" t="e">
        <v>#DIV/0!</v>
      </c>
    </row>
    <row r="6295" spans="1:8" x14ac:dyDescent="0.3">
      <c r="A6295" s="6" t="s">
        <v>287</v>
      </c>
      <c r="B6295" s="6" t="s">
        <v>7036</v>
      </c>
      <c r="C6295" s="6">
        <v>2</v>
      </c>
      <c r="D6295" t="str">
        <f t="shared" si="98"/>
        <v>October Under-Railway Tunnel2</v>
      </c>
      <c r="E6295">
        <v>0</v>
      </c>
      <c r="F6295">
        <v>0</v>
      </c>
      <c r="G6295">
        <v>0</v>
      </c>
      <c r="H6295" t="e">
        <v>#DIV/0!</v>
      </c>
    </row>
    <row r="6296" spans="1:8" hidden="1" x14ac:dyDescent="0.3">
      <c r="A6296" s="6" t="s">
        <v>5671</v>
      </c>
      <c r="B6296" s="6" t="s">
        <v>7037</v>
      </c>
      <c r="C6296" s="6">
        <v>17</v>
      </c>
      <c r="D6296" t="str">
        <f t="shared" si="98"/>
        <v>Port Said17</v>
      </c>
      <c r="E6296">
        <v>0</v>
      </c>
      <c r="F6296">
        <v>0</v>
      </c>
      <c r="G6296">
        <v>0</v>
      </c>
      <c r="H6296" t="e">
        <v>#DIV/0!</v>
      </c>
    </row>
    <row r="6297" spans="1:8" hidden="1" x14ac:dyDescent="0.3">
      <c r="A6297" s="6" t="s">
        <v>2601</v>
      </c>
      <c r="B6297" s="6" t="s">
        <v>7038</v>
      </c>
      <c r="D6297" t="str">
        <f t="shared" si="98"/>
        <v>Egyptian Exchange Building</v>
      </c>
      <c r="E6297">
        <v>0</v>
      </c>
      <c r="F6297">
        <v>0</v>
      </c>
      <c r="G6297">
        <v>0</v>
      </c>
      <c r="H6297" t="e">
        <v>#DIV/0!</v>
      </c>
    </row>
    <row r="6298" spans="1:8" hidden="1" x14ac:dyDescent="0.3">
      <c r="A6298" s="6" t="s">
        <v>1966</v>
      </c>
      <c r="B6298" s="6" t="s">
        <v>7039</v>
      </c>
      <c r="D6298" t="str">
        <f t="shared" si="98"/>
        <v>Infra Project 2524</v>
      </c>
      <c r="E6298">
        <v>0</v>
      </c>
      <c r="F6298">
        <v>0</v>
      </c>
      <c r="G6298">
        <v>0</v>
      </c>
      <c r="H6298" t="e">
        <v>#DIV/0!</v>
      </c>
    </row>
    <row r="6299" spans="1:8" hidden="1" x14ac:dyDescent="0.3">
      <c r="A6299" s="6" t="s">
        <v>646</v>
      </c>
      <c r="B6299" s="6" t="s">
        <v>7040</v>
      </c>
      <c r="C6299" s="6">
        <v>16</v>
      </c>
      <c r="D6299" t="str">
        <f t="shared" si="98"/>
        <v>Akhmem Assiut16</v>
      </c>
      <c r="E6299">
        <v>0</v>
      </c>
      <c r="F6299">
        <v>0</v>
      </c>
      <c r="G6299">
        <v>0</v>
      </c>
      <c r="H6299" t="e">
        <v>#DIV/0!</v>
      </c>
    </row>
    <row r="6300" spans="1:8" hidden="1" x14ac:dyDescent="0.3">
      <c r="A6300" s="6" t="s">
        <v>4067</v>
      </c>
      <c r="B6300" s="6" t="s">
        <v>7041</v>
      </c>
      <c r="C6300" s="6">
        <v>1</v>
      </c>
      <c r="D6300" t="str">
        <f t="shared" si="98"/>
        <v>Zayed Monorail 66/22 KV GIS1</v>
      </c>
      <c r="E6300">
        <v>7123937.8399999999</v>
      </c>
      <c r="F6300">
        <v>0</v>
      </c>
      <c r="G6300">
        <v>0</v>
      </c>
      <c r="H6300" t="e">
        <v>#DIV/0!</v>
      </c>
    </row>
    <row r="6301" spans="1:8" hidden="1" x14ac:dyDescent="0.3">
      <c r="A6301" s="6" t="s">
        <v>741</v>
      </c>
      <c r="B6301" s="6" t="s">
        <v>7042</v>
      </c>
      <c r="D6301" t="str">
        <f t="shared" si="98"/>
        <v>MAYSAN 400/132kV SS</v>
      </c>
      <c r="E6301">
        <v>0</v>
      </c>
      <c r="F6301">
        <v>0</v>
      </c>
      <c r="G6301">
        <v>0</v>
      </c>
      <c r="H6301" t="e">
        <v>#DIV/0!</v>
      </c>
    </row>
    <row r="6302" spans="1:8" hidden="1" x14ac:dyDescent="0.3">
      <c r="A6302" s="6" t="s">
        <v>1637</v>
      </c>
      <c r="B6302" s="6" t="s">
        <v>7043</v>
      </c>
      <c r="C6302" s="6">
        <v>32</v>
      </c>
      <c r="D6302" t="str">
        <f t="shared" si="98"/>
        <v>October Dry Port32</v>
      </c>
      <c r="E6302">
        <v>5000</v>
      </c>
      <c r="F6302">
        <v>0</v>
      </c>
      <c r="G6302">
        <v>0</v>
      </c>
      <c r="H6302" t="e">
        <v>#DIV/0!</v>
      </c>
    </row>
    <row r="6303" spans="1:8" hidden="1" x14ac:dyDescent="0.3">
      <c r="A6303" s="6" t="s">
        <v>746</v>
      </c>
      <c r="B6303" s="6" t="s">
        <v>7044</v>
      </c>
      <c r="D6303" t="str">
        <f t="shared" si="98"/>
        <v>SHAT Al ARAB 400/132kV SS</v>
      </c>
      <c r="E6303">
        <v>-4240533.3600000003</v>
      </c>
      <c r="F6303">
        <v>0</v>
      </c>
      <c r="G6303">
        <v>0</v>
      </c>
      <c r="H6303" t="e">
        <v>#DIV/0!</v>
      </c>
    </row>
    <row r="6304" spans="1:8" hidden="1" x14ac:dyDescent="0.3">
      <c r="A6304" s="6" t="s">
        <v>1337</v>
      </c>
      <c r="B6304" s="6" t="s">
        <v>7045</v>
      </c>
      <c r="C6304" s="6">
        <v>2020</v>
      </c>
      <c r="D6304" t="str">
        <f t="shared" si="98"/>
        <v>Ameria2020</v>
      </c>
      <c r="E6304">
        <v>0</v>
      </c>
      <c r="F6304">
        <v>0</v>
      </c>
      <c r="G6304">
        <v>0</v>
      </c>
      <c r="H6304" t="e">
        <v>#DIV/0!</v>
      </c>
    </row>
    <row r="6305" spans="1:8" hidden="1" x14ac:dyDescent="0.3">
      <c r="A6305" s="6" t="s">
        <v>490</v>
      </c>
      <c r="B6305" s="6" t="s">
        <v>7046</v>
      </c>
      <c r="C6305" s="6">
        <v>23</v>
      </c>
      <c r="D6305" t="str">
        <f t="shared" si="98"/>
        <v>Barwa 2x60/22 KV S/S23</v>
      </c>
      <c r="E6305">
        <v>0</v>
      </c>
      <c r="F6305">
        <v>0</v>
      </c>
      <c r="G6305">
        <v>0</v>
      </c>
      <c r="H6305" t="e">
        <v>#DIV/0!</v>
      </c>
    </row>
    <row r="6306" spans="1:8" hidden="1" x14ac:dyDescent="0.3">
      <c r="A6306" s="6" t="s">
        <v>7047</v>
      </c>
      <c r="B6306" s="6" t="s">
        <v>7048</v>
      </c>
      <c r="C6306" s="6">
        <v>11</v>
      </c>
      <c r="D6306" t="str">
        <f t="shared" si="98"/>
        <v>WPS Substation 311</v>
      </c>
      <c r="E6306">
        <v>5000</v>
      </c>
      <c r="F6306">
        <v>0</v>
      </c>
      <c r="G6306">
        <v>0</v>
      </c>
      <c r="H6306" t="e">
        <v>#DIV/0!</v>
      </c>
    </row>
    <row r="6307" spans="1:8" hidden="1" x14ac:dyDescent="0.3">
      <c r="A6307" s="6" t="s">
        <v>486</v>
      </c>
      <c r="B6307" s="6" t="s">
        <v>7049</v>
      </c>
      <c r="D6307" t="str">
        <f t="shared" si="98"/>
        <v>Abou El Matameer and Sammanoud</v>
      </c>
      <c r="E6307">
        <v>0</v>
      </c>
      <c r="F6307">
        <v>0</v>
      </c>
      <c r="G6307">
        <v>0</v>
      </c>
      <c r="H6307" t="e">
        <v>#DIV/0!</v>
      </c>
    </row>
    <row r="6308" spans="1:8" hidden="1" x14ac:dyDescent="0.3">
      <c r="A6308" s="6" t="s">
        <v>378</v>
      </c>
      <c r="B6308" s="6" t="s">
        <v>7050</v>
      </c>
      <c r="C6308" s="6">
        <v>22</v>
      </c>
      <c r="D6308" t="str">
        <f t="shared" si="98"/>
        <v>ORA ZED-Ph 2-Pkgs A&amp;D22</v>
      </c>
      <c r="E6308">
        <v>0</v>
      </c>
      <c r="F6308">
        <v>0</v>
      </c>
      <c r="G6308">
        <v>0</v>
      </c>
      <c r="H6308" t="e">
        <v>#DIV/0!</v>
      </c>
    </row>
    <row r="6309" spans="1:8" hidden="1" x14ac:dyDescent="0.3">
      <c r="A6309" s="6" t="s">
        <v>7051</v>
      </c>
      <c r="B6309" s="6" t="s">
        <v>6374</v>
      </c>
      <c r="D6309" t="str">
        <f t="shared" si="98"/>
        <v>LP-17-21 ODP-Computing</v>
      </c>
      <c r="E6309">
        <v>211225.15</v>
      </c>
      <c r="F6309">
        <v>0</v>
      </c>
      <c r="G6309">
        <v>0</v>
      </c>
      <c r="H6309" t="e">
        <v>#DIV/0!</v>
      </c>
    </row>
    <row r="6310" spans="1:8" hidden="1" x14ac:dyDescent="0.3">
      <c r="A6310" s="6" t="s">
        <v>475</v>
      </c>
      <c r="B6310" s="6" t="s">
        <v>7052</v>
      </c>
      <c r="D6310" t="str">
        <f t="shared" si="98"/>
        <v>Suez Gulf Substation</v>
      </c>
      <c r="E6310">
        <v>0</v>
      </c>
      <c r="F6310">
        <v>0</v>
      </c>
      <c r="G6310">
        <v>0</v>
      </c>
      <c r="H6310" t="e">
        <v>#DIV/0!</v>
      </c>
    </row>
    <row r="6311" spans="1:8" hidden="1" x14ac:dyDescent="0.3">
      <c r="A6311" s="6" t="s">
        <v>475</v>
      </c>
      <c r="B6311" s="6" t="s">
        <v>7053</v>
      </c>
      <c r="D6311" t="str">
        <f t="shared" si="98"/>
        <v>Suez Gulf Substation</v>
      </c>
      <c r="E6311">
        <v>20565.077600000001</v>
      </c>
      <c r="F6311">
        <v>0</v>
      </c>
      <c r="G6311">
        <v>0</v>
      </c>
      <c r="H6311" t="e">
        <v>#DIV/0!</v>
      </c>
    </row>
    <row r="6312" spans="1:8" hidden="1" x14ac:dyDescent="0.3">
      <c r="A6312" s="6" t="s">
        <v>1646</v>
      </c>
      <c r="B6312" s="6" t="s">
        <v>7054</v>
      </c>
      <c r="C6312" s="6">
        <v>2</v>
      </c>
      <c r="D6312" t="str">
        <f t="shared" si="98"/>
        <v>Hosh Essa 220 KV OHTL2</v>
      </c>
      <c r="E6312">
        <v>13116.19</v>
      </c>
      <c r="F6312">
        <v>0</v>
      </c>
      <c r="G6312">
        <v>0</v>
      </c>
      <c r="H6312" t="e">
        <v>#DIV/0!</v>
      </c>
    </row>
    <row r="6313" spans="1:8" hidden="1" x14ac:dyDescent="0.3">
      <c r="A6313" s="6" t="s">
        <v>448</v>
      </c>
      <c r="B6313" s="6" t="s">
        <v>7055</v>
      </c>
      <c r="D6313" t="str">
        <f t="shared" si="98"/>
        <v>Cameron EDC</v>
      </c>
      <c r="E6313">
        <v>0</v>
      </c>
      <c r="F6313">
        <v>0</v>
      </c>
      <c r="G6313">
        <v>0</v>
      </c>
      <c r="H6313" t="e">
        <v>#DIV/0!</v>
      </c>
    </row>
    <row r="6314" spans="1:8" hidden="1" x14ac:dyDescent="0.3">
      <c r="A6314" s="6" t="s">
        <v>456</v>
      </c>
      <c r="B6314" s="6" t="s">
        <v>7056</v>
      </c>
      <c r="D6314" t="str">
        <f t="shared" si="98"/>
        <v>Al-Shabab PP Phase II (CP-117)</v>
      </c>
      <c r="E6314">
        <v>-2073161.5523999999</v>
      </c>
      <c r="F6314">
        <v>0</v>
      </c>
      <c r="G6314">
        <v>0</v>
      </c>
      <c r="H6314" t="e">
        <v>#DIV/0!</v>
      </c>
    </row>
    <row r="6315" spans="1:8" hidden="1" x14ac:dyDescent="0.3">
      <c r="A6315" s="6" t="s">
        <v>486</v>
      </c>
      <c r="B6315" s="6" t="s">
        <v>7057</v>
      </c>
      <c r="C6315" s="6">
        <v>81</v>
      </c>
      <c r="D6315" t="str">
        <f t="shared" si="98"/>
        <v>Abou El Matameer and Sammanoud81</v>
      </c>
      <c r="E6315">
        <v>0</v>
      </c>
      <c r="F6315">
        <v>0</v>
      </c>
      <c r="G6315">
        <v>0</v>
      </c>
      <c r="H6315" t="e">
        <v>#DIV/0!</v>
      </c>
    </row>
    <row r="6316" spans="1:8" hidden="1" x14ac:dyDescent="0.3">
      <c r="A6316" s="6" t="s">
        <v>651</v>
      </c>
      <c r="B6316" s="6" t="s">
        <v>7058</v>
      </c>
      <c r="C6316" s="6">
        <v>52</v>
      </c>
      <c r="D6316" t="str">
        <f t="shared" si="98"/>
        <v>Akhmem - Qena52</v>
      </c>
      <c r="E6316">
        <v>688.6</v>
      </c>
      <c r="F6316">
        <v>0</v>
      </c>
      <c r="G6316">
        <v>0</v>
      </c>
      <c r="H6316" t="e">
        <v>#DIV/0!</v>
      </c>
    </row>
    <row r="6317" spans="1:8" hidden="1" x14ac:dyDescent="0.3">
      <c r="A6317" s="6" t="s">
        <v>456</v>
      </c>
      <c r="B6317" s="6" t="s">
        <v>7059</v>
      </c>
      <c r="C6317" s="6">
        <v>20</v>
      </c>
      <c r="D6317" t="str">
        <f t="shared" si="98"/>
        <v>Al-Shabab PP Phase II (CP-117)20</v>
      </c>
      <c r="E6317">
        <v>0</v>
      </c>
      <c r="F6317">
        <v>0</v>
      </c>
      <c r="G6317">
        <v>0</v>
      </c>
      <c r="H6317" t="e">
        <v>#DIV/0!</v>
      </c>
    </row>
    <row r="6318" spans="1:8" hidden="1" x14ac:dyDescent="0.3">
      <c r="A6318" s="6" t="s">
        <v>1766</v>
      </c>
      <c r="B6318" s="6" t="s">
        <v>5411</v>
      </c>
      <c r="D6318" t="str">
        <f t="shared" si="98"/>
        <v>Governmental Campus-N2</v>
      </c>
      <c r="E6318">
        <v>234313</v>
      </c>
      <c r="F6318">
        <v>0</v>
      </c>
      <c r="G6318">
        <v>0</v>
      </c>
      <c r="H6318" t="e">
        <v>#DIV/0!</v>
      </c>
    </row>
    <row r="6319" spans="1:8" hidden="1" x14ac:dyDescent="0.3">
      <c r="A6319" s="6" t="s">
        <v>6891</v>
      </c>
      <c r="B6319" s="6" t="s">
        <v>7060</v>
      </c>
      <c r="C6319" s="6">
        <v>2</v>
      </c>
      <c r="D6319" t="str">
        <f t="shared" si="98"/>
        <v>Expansion of Ring Road-CFA2</v>
      </c>
      <c r="E6319">
        <v>58014</v>
      </c>
      <c r="F6319">
        <v>0</v>
      </c>
      <c r="G6319">
        <v>0</v>
      </c>
      <c r="H6319" t="e">
        <v>#DIV/0!</v>
      </c>
    </row>
    <row r="6320" spans="1:8" hidden="1" x14ac:dyDescent="0.3">
      <c r="A6320" s="6" t="s">
        <v>320</v>
      </c>
      <c r="B6320" s="6" t="s">
        <v>7061</v>
      </c>
      <c r="D6320" t="str">
        <f t="shared" si="98"/>
        <v>EPICO 3 Facility</v>
      </c>
      <c r="E6320">
        <v>0</v>
      </c>
      <c r="F6320">
        <v>0</v>
      </c>
      <c r="G6320">
        <v>0</v>
      </c>
      <c r="H6320" t="e">
        <v>#DIV/0!</v>
      </c>
    </row>
    <row r="6321" spans="1:8" hidden="1" x14ac:dyDescent="0.3">
      <c r="A6321" s="6" t="s">
        <v>4742</v>
      </c>
      <c r="B6321" s="6" t="s">
        <v>7062</v>
      </c>
      <c r="C6321" s="6">
        <v>2020</v>
      </c>
      <c r="D6321" t="str">
        <f t="shared" si="98"/>
        <v>Abas El Akkad Bridge2020</v>
      </c>
      <c r="E6321">
        <v>0</v>
      </c>
      <c r="F6321">
        <v>0</v>
      </c>
      <c r="G6321">
        <v>0</v>
      </c>
      <c r="H6321" t="e">
        <v>#DIV/0!</v>
      </c>
    </row>
    <row r="6322" spans="1:8" hidden="1" x14ac:dyDescent="0.3">
      <c r="A6322" s="6" t="s">
        <v>897</v>
      </c>
      <c r="B6322" s="6" t="s">
        <v>7063</v>
      </c>
      <c r="D6322" t="str">
        <f t="shared" si="98"/>
        <v>Zafranaa - Ras Ghareb</v>
      </c>
      <c r="E6322">
        <v>8035.51</v>
      </c>
      <c r="F6322">
        <v>0</v>
      </c>
      <c r="G6322">
        <v>0</v>
      </c>
      <c r="H6322" t="e">
        <v>#DIV/0!</v>
      </c>
    </row>
    <row r="6323" spans="1:8" hidden="1" x14ac:dyDescent="0.3">
      <c r="A6323" s="6" t="s">
        <v>3433</v>
      </c>
      <c r="B6323" s="6" t="s">
        <v>7064</v>
      </c>
      <c r="D6323" t="str">
        <f t="shared" si="98"/>
        <v>EGYTEC A1,A3  ( LP-05-21)</v>
      </c>
      <c r="E6323">
        <v>0</v>
      </c>
      <c r="F6323">
        <v>0</v>
      </c>
      <c r="G6323">
        <v>0</v>
      </c>
      <c r="H6323" t="e">
        <v>#DIV/0!</v>
      </c>
    </row>
    <row r="6324" spans="1:8" hidden="1" x14ac:dyDescent="0.3">
      <c r="A6324" s="6" t="s">
        <v>1254</v>
      </c>
      <c r="B6324" s="6" t="s">
        <v>7065</v>
      </c>
      <c r="D6324" t="str">
        <f t="shared" si="98"/>
        <v>Miscellaneous Projects</v>
      </c>
      <c r="E6324">
        <v>815592</v>
      </c>
      <c r="F6324">
        <v>0</v>
      </c>
      <c r="G6324">
        <v>0</v>
      </c>
      <c r="H6324" t="e">
        <v>#DIV/0!</v>
      </c>
    </row>
    <row r="6325" spans="1:8" hidden="1" x14ac:dyDescent="0.3">
      <c r="A6325" s="6" t="s">
        <v>651</v>
      </c>
      <c r="B6325" s="6" t="s">
        <v>7066</v>
      </c>
      <c r="C6325" s="6">
        <v>52</v>
      </c>
      <c r="D6325" t="str">
        <f t="shared" si="98"/>
        <v>Akhmem - Qena52</v>
      </c>
      <c r="E6325">
        <v>83237</v>
      </c>
      <c r="F6325">
        <v>0</v>
      </c>
      <c r="G6325">
        <v>0</v>
      </c>
      <c r="H6325" t="e">
        <v>#DIV/0!</v>
      </c>
    </row>
    <row r="6326" spans="1:8" hidden="1" x14ac:dyDescent="0.3">
      <c r="A6326" s="6" t="s">
        <v>2795</v>
      </c>
      <c r="B6326" s="6" t="s">
        <v>7067</v>
      </c>
      <c r="D6326" t="str">
        <f t="shared" si="98"/>
        <v>Pyramids Industrial Park</v>
      </c>
      <c r="E6326">
        <v>551706.16</v>
      </c>
      <c r="F6326">
        <v>0</v>
      </c>
      <c r="G6326">
        <v>0</v>
      </c>
      <c r="H6326" t="e">
        <v>#DIV/0!</v>
      </c>
    </row>
    <row r="6327" spans="1:8" hidden="1" x14ac:dyDescent="0.3">
      <c r="A6327" s="6" t="s">
        <v>456</v>
      </c>
      <c r="B6327" s="6" t="s">
        <v>7068</v>
      </c>
      <c r="D6327" t="str">
        <f t="shared" si="98"/>
        <v>Al-Shabab PP Phase II (CP-117)</v>
      </c>
      <c r="E6327">
        <v>0</v>
      </c>
      <c r="F6327">
        <v>0</v>
      </c>
      <c r="G6327">
        <v>0</v>
      </c>
      <c r="H6327" t="e">
        <v>#DIV/0!</v>
      </c>
    </row>
    <row r="6328" spans="1:8" hidden="1" x14ac:dyDescent="0.3">
      <c r="A6328" s="6" t="s">
        <v>386</v>
      </c>
      <c r="B6328" s="6" t="s">
        <v>7069</v>
      </c>
      <c r="D6328" t="str">
        <f t="shared" si="98"/>
        <v>EMAAR-PKG#107-MARASSI</v>
      </c>
      <c r="E6328">
        <v>0</v>
      </c>
      <c r="F6328">
        <v>0</v>
      </c>
      <c r="G6328">
        <v>0</v>
      </c>
      <c r="H6328" t="e">
        <v>#DIV/0!</v>
      </c>
    </row>
    <row r="6329" spans="1:8" hidden="1" x14ac:dyDescent="0.3">
      <c r="A6329" s="6" t="s">
        <v>1316</v>
      </c>
      <c r="B6329" s="6" t="s">
        <v>7070</v>
      </c>
      <c r="C6329" s="6">
        <v>19</v>
      </c>
      <c r="D6329" t="str">
        <f t="shared" si="98"/>
        <v>Suez Gulf/S4 - 500KV OHTL19</v>
      </c>
      <c r="E6329">
        <v>194271.05</v>
      </c>
      <c r="F6329">
        <v>0</v>
      </c>
      <c r="G6329">
        <v>0</v>
      </c>
      <c r="H6329" t="e">
        <v>#DIV/0!</v>
      </c>
    </row>
    <row r="6330" spans="1:8" hidden="1" x14ac:dyDescent="0.3">
      <c r="A6330" s="6" t="s">
        <v>370</v>
      </c>
      <c r="B6330" s="6" t="s">
        <v>7071</v>
      </c>
      <c r="D6330" t="str">
        <f t="shared" si="98"/>
        <v>New Giza 2</v>
      </c>
      <c r="E6330">
        <v>5444916.4500000002</v>
      </c>
      <c r="F6330">
        <v>0</v>
      </c>
      <c r="G6330">
        <v>0</v>
      </c>
      <c r="H6330" t="e">
        <v>#DIV/0!</v>
      </c>
    </row>
    <row r="6331" spans="1:8" hidden="1" x14ac:dyDescent="0.3">
      <c r="A6331" s="6" t="s">
        <v>73</v>
      </c>
      <c r="B6331" s="6" t="s">
        <v>7072</v>
      </c>
      <c r="C6331" s="6">
        <v>7</v>
      </c>
      <c r="D6331" t="str">
        <f t="shared" si="98"/>
        <v>MDF Factory7</v>
      </c>
      <c r="E6331">
        <v>0</v>
      </c>
      <c r="F6331">
        <v>0</v>
      </c>
      <c r="G6331">
        <v>0</v>
      </c>
      <c r="H6331" t="e">
        <v>#DIV/0!</v>
      </c>
    </row>
    <row r="6332" spans="1:8" hidden="1" x14ac:dyDescent="0.3">
      <c r="A6332" s="6" t="s">
        <v>1122</v>
      </c>
      <c r="B6332" s="6" t="s">
        <v>7073</v>
      </c>
      <c r="C6332" s="6">
        <v>14</v>
      </c>
      <c r="D6332" t="str">
        <f t="shared" si="98"/>
        <v>El Katameya Mall14</v>
      </c>
      <c r="E6332">
        <v>0</v>
      </c>
      <c r="F6332">
        <v>0</v>
      </c>
      <c r="G6332">
        <v>0</v>
      </c>
      <c r="H6332" t="e">
        <v>#DIV/0!</v>
      </c>
    </row>
    <row r="6333" spans="1:8" hidden="1" x14ac:dyDescent="0.3">
      <c r="A6333" s="6" t="s">
        <v>651</v>
      </c>
      <c r="B6333" s="6" t="s">
        <v>7074</v>
      </c>
      <c r="C6333" s="6">
        <v>5</v>
      </c>
      <c r="D6333" t="str">
        <f t="shared" si="98"/>
        <v>Akhmem - Qena5</v>
      </c>
      <c r="E6333">
        <v>0</v>
      </c>
      <c r="F6333">
        <v>0</v>
      </c>
      <c r="G6333">
        <v>0</v>
      </c>
      <c r="H6333" t="e">
        <v>#DIV/0!</v>
      </c>
    </row>
    <row r="6334" spans="1:8" hidden="1" x14ac:dyDescent="0.3">
      <c r="A6334" s="6" t="s">
        <v>1797</v>
      </c>
      <c r="B6334" s="6" t="s">
        <v>7075</v>
      </c>
      <c r="C6334" s="6">
        <v>10</v>
      </c>
      <c r="D6334" t="str">
        <f t="shared" si="98"/>
        <v>Ring Road Bridges Project10</v>
      </c>
      <c r="E6334">
        <v>6900702</v>
      </c>
      <c r="F6334">
        <v>0</v>
      </c>
      <c r="G6334">
        <v>0</v>
      </c>
      <c r="H6334" t="e">
        <v>#DIV/0!</v>
      </c>
    </row>
    <row r="6335" spans="1:8" hidden="1" x14ac:dyDescent="0.3">
      <c r="A6335" s="6" t="s">
        <v>2694</v>
      </c>
      <c r="B6335" s="6" t="s">
        <v>7076</v>
      </c>
      <c r="D6335" t="str">
        <f t="shared" si="98"/>
        <v>Al-Wukair 11 Substation</v>
      </c>
      <c r="E6335">
        <v>0</v>
      </c>
      <c r="F6335">
        <v>0</v>
      </c>
      <c r="G6335">
        <v>0</v>
      </c>
      <c r="H6335" t="e">
        <v>#DIV/0!</v>
      </c>
    </row>
    <row r="6336" spans="1:8" hidden="1" x14ac:dyDescent="0.3">
      <c r="A6336" s="6" t="s">
        <v>3629</v>
      </c>
      <c r="B6336" s="6" t="s">
        <v>7077</v>
      </c>
      <c r="D6336" t="str">
        <f t="shared" si="98"/>
        <v>Racecores 3092-15 132KV A</v>
      </c>
      <c r="E6336">
        <v>0</v>
      </c>
      <c r="F6336">
        <v>0</v>
      </c>
      <c r="G6336">
        <v>0</v>
      </c>
      <c r="H6336" t="e">
        <v>#DIV/0!</v>
      </c>
    </row>
    <row r="6337" spans="1:8" hidden="1" x14ac:dyDescent="0.3">
      <c r="A6337" s="6" t="s">
        <v>3539</v>
      </c>
      <c r="B6337" s="6" t="s">
        <v>7078</v>
      </c>
      <c r="D6337" t="str">
        <f t="shared" si="98"/>
        <v>Zafranaa - Beni Suef</v>
      </c>
      <c r="E6337">
        <v>0</v>
      </c>
      <c r="F6337">
        <v>0</v>
      </c>
      <c r="G6337">
        <v>0</v>
      </c>
      <c r="H6337" t="e">
        <v>#DIV/0!</v>
      </c>
    </row>
    <row r="6338" spans="1:8" hidden="1" x14ac:dyDescent="0.3">
      <c r="A6338" s="6" t="s">
        <v>2529</v>
      </c>
      <c r="B6338" s="6" t="s">
        <v>7079</v>
      </c>
      <c r="D6338" t="str">
        <f t="shared" si="98"/>
        <v>FURJAN  Cable Works</v>
      </c>
      <c r="E6338">
        <v>0</v>
      </c>
      <c r="F6338">
        <v>0</v>
      </c>
      <c r="G6338">
        <v>0</v>
      </c>
      <c r="H6338" t="e">
        <v>#DIV/0!</v>
      </c>
    </row>
    <row r="6339" spans="1:8" hidden="1" x14ac:dyDescent="0.3">
      <c r="A6339" s="6" t="s">
        <v>1841</v>
      </c>
      <c r="B6339" s="6" t="s">
        <v>7080</v>
      </c>
      <c r="C6339" s="6">
        <v>10</v>
      </c>
      <c r="D6339" t="str">
        <f t="shared" ref="D6339:D6402" si="99">A6339&amp;C6339</f>
        <v>Egyptian Exchange building10</v>
      </c>
      <c r="E6339">
        <v>0</v>
      </c>
      <c r="F6339">
        <v>0</v>
      </c>
      <c r="G6339">
        <v>0</v>
      </c>
      <c r="H6339" t="e">
        <v>#DIV/0!</v>
      </c>
    </row>
    <row r="6340" spans="1:8" hidden="1" x14ac:dyDescent="0.3">
      <c r="A6340" s="6" t="s">
        <v>622</v>
      </c>
      <c r="B6340" s="6" t="s">
        <v>7081</v>
      </c>
      <c r="D6340" t="str">
        <f t="shared" si="99"/>
        <v>Ghana</v>
      </c>
      <c r="E6340">
        <v>0</v>
      </c>
      <c r="F6340">
        <v>0</v>
      </c>
      <c r="G6340">
        <v>0</v>
      </c>
      <c r="H6340" t="e">
        <v>#DIV/0!</v>
      </c>
    </row>
    <row r="6341" spans="1:8" hidden="1" x14ac:dyDescent="0.3">
      <c r="A6341" s="6" t="s">
        <v>475</v>
      </c>
      <c r="B6341" s="6" t="s">
        <v>7082</v>
      </c>
      <c r="D6341" t="str">
        <f t="shared" si="99"/>
        <v>Suez Gulf Substation</v>
      </c>
      <c r="E6341">
        <v>336730.54</v>
      </c>
      <c r="F6341">
        <v>0</v>
      </c>
      <c r="G6341">
        <v>0</v>
      </c>
      <c r="H6341" t="e">
        <v>#DIV/0!</v>
      </c>
    </row>
    <row r="6342" spans="1:8" hidden="1" x14ac:dyDescent="0.3">
      <c r="A6342" s="6" t="s">
        <v>7083</v>
      </c>
      <c r="B6342" s="6" t="s">
        <v>7084</v>
      </c>
      <c r="D6342" t="str">
        <f t="shared" si="99"/>
        <v>JICA lot 02</v>
      </c>
      <c r="E6342">
        <v>5909653.3799999999</v>
      </c>
      <c r="F6342">
        <v>0</v>
      </c>
      <c r="G6342">
        <v>0</v>
      </c>
      <c r="H6342" t="e">
        <v>#DIV/0!</v>
      </c>
    </row>
    <row r="6343" spans="1:8" hidden="1" x14ac:dyDescent="0.3">
      <c r="A6343" s="6" t="s">
        <v>2173</v>
      </c>
      <c r="B6343" s="6" t="s">
        <v>7085</v>
      </c>
      <c r="C6343" s="6">
        <v>2</v>
      </c>
      <c r="D6343" t="str">
        <f t="shared" si="99"/>
        <v>British International School2</v>
      </c>
      <c r="E6343">
        <v>0</v>
      </c>
      <c r="F6343">
        <v>0</v>
      </c>
      <c r="G6343">
        <v>0</v>
      </c>
      <c r="H6343" t="e">
        <v>#DIV/0!</v>
      </c>
    </row>
    <row r="6344" spans="1:8" hidden="1" x14ac:dyDescent="0.3">
      <c r="A6344" s="6" t="s">
        <v>2244</v>
      </c>
      <c r="B6344" s="6" t="s">
        <v>7086</v>
      </c>
      <c r="C6344" s="6">
        <v>17</v>
      </c>
      <c r="D6344" t="str">
        <f t="shared" si="99"/>
        <v>EGAT Injection17</v>
      </c>
      <c r="E6344">
        <v>52956</v>
      </c>
      <c r="F6344">
        <v>0</v>
      </c>
      <c r="G6344">
        <v>0</v>
      </c>
      <c r="H6344" t="e">
        <v>#DIV/0!</v>
      </c>
    </row>
    <row r="6345" spans="1:8" hidden="1" x14ac:dyDescent="0.3">
      <c r="A6345" s="6" t="s">
        <v>486</v>
      </c>
      <c r="B6345" s="6" t="s">
        <v>7087</v>
      </c>
      <c r="C6345" s="6">
        <v>12</v>
      </c>
      <c r="D6345" t="str">
        <f t="shared" si="99"/>
        <v>Abou El Matameer and Sammanoud12</v>
      </c>
      <c r="E6345">
        <v>0</v>
      </c>
      <c r="F6345">
        <v>0</v>
      </c>
      <c r="G6345">
        <v>0</v>
      </c>
      <c r="H6345" t="e">
        <v>#DIV/0!</v>
      </c>
    </row>
    <row r="6346" spans="1:8" hidden="1" x14ac:dyDescent="0.3">
      <c r="A6346" s="6" t="s">
        <v>1766</v>
      </c>
      <c r="B6346" s="6" t="s">
        <v>2684</v>
      </c>
      <c r="D6346" t="str">
        <f t="shared" si="99"/>
        <v>Governmental Campus-N2</v>
      </c>
      <c r="E6346">
        <v>248466</v>
      </c>
      <c r="F6346">
        <v>0</v>
      </c>
      <c r="G6346">
        <v>0</v>
      </c>
      <c r="H6346" t="e">
        <v>#DIV/0!</v>
      </c>
    </row>
    <row r="6347" spans="1:8" hidden="1" x14ac:dyDescent="0.3">
      <c r="A6347" s="6" t="s">
        <v>971</v>
      </c>
      <c r="B6347" s="6" t="s">
        <v>7088</v>
      </c>
      <c r="D6347" t="str">
        <f t="shared" si="99"/>
        <v>Benban 500 K.V / 100 K.M</v>
      </c>
      <c r="E6347">
        <v>5000</v>
      </c>
      <c r="F6347">
        <v>0</v>
      </c>
      <c r="G6347">
        <v>0</v>
      </c>
      <c r="H6347" t="e">
        <v>#DIV/0!</v>
      </c>
    </row>
    <row r="6348" spans="1:8" hidden="1" x14ac:dyDescent="0.3">
      <c r="A6348" s="6" t="s">
        <v>366</v>
      </c>
      <c r="B6348" s="6" t="s">
        <v>7089</v>
      </c>
      <c r="C6348" s="6">
        <v>2</v>
      </c>
      <c r="D6348" t="str">
        <f t="shared" si="99"/>
        <v>MOC HQ at Diriyah2</v>
      </c>
      <c r="E6348">
        <v>2521761.64</v>
      </c>
      <c r="F6348">
        <v>0</v>
      </c>
      <c r="G6348">
        <v>0</v>
      </c>
      <c r="H6348" t="e">
        <v>#DIV/0!</v>
      </c>
    </row>
    <row r="6349" spans="1:8" hidden="1" x14ac:dyDescent="0.3">
      <c r="A6349" s="6" t="s">
        <v>7090</v>
      </c>
      <c r="B6349" s="6" t="s">
        <v>7091</v>
      </c>
      <c r="D6349" t="str">
        <f t="shared" si="99"/>
        <v>LP-19-21 N2 Extension</v>
      </c>
      <c r="E6349">
        <v>3282236</v>
      </c>
      <c r="F6349">
        <v>0</v>
      </c>
      <c r="G6349">
        <v>0</v>
      </c>
      <c r="H6349" t="e">
        <v>#DIV/0!</v>
      </c>
    </row>
    <row r="6350" spans="1:8" hidden="1" x14ac:dyDescent="0.3">
      <c r="A6350" s="6" t="s">
        <v>1254</v>
      </c>
      <c r="B6350" s="6" t="s">
        <v>7092</v>
      </c>
      <c r="D6350" t="str">
        <f t="shared" si="99"/>
        <v>Miscellaneous Projects</v>
      </c>
      <c r="E6350">
        <v>0</v>
      </c>
      <c r="F6350">
        <v>0</v>
      </c>
      <c r="G6350">
        <v>0</v>
      </c>
      <c r="H6350" t="e">
        <v>#DIV/0!</v>
      </c>
    </row>
    <row r="6351" spans="1:8" hidden="1" x14ac:dyDescent="0.3">
      <c r="A6351" s="6" t="s">
        <v>456</v>
      </c>
      <c r="B6351" s="6" t="s">
        <v>7093</v>
      </c>
      <c r="D6351" t="str">
        <f t="shared" si="99"/>
        <v>Al-Shabab PP Phase II (CP-117)</v>
      </c>
      <c r="E6351">
        <v>2530842.34</v>
      </c>
      <c r="F6351">
        <v>0</v>
      </c>
      <c r="G6351">
        <v>0</v>
      </c>
      <c r="H6351" t="e">
        <v>#DIV/0!</v>
      </c>
    </row>
    <row r="6352" spans="1:8" hidden="1" x14ac:dyDescent="0.3">
      <c r="A6352" s="6" t="s">
        <v>4200</v>
      </c>
      <c r="B6352" s="6" t="s">
        <v>7094</v>
      </c>
      <c r="C6352" s="6">
        <v>27</v>
      </c>
      <c r="D6352" t="str">
        <f t="shared" si="99"/>
        <v>Ethiopia S/S27</v>
      </c>
      <c r="E6352">
        <v>0</v>
      </c>
      <c r="F6352">
        <v>0</v>
      </c>
      <c r="G6352">
        <v>0</v>
      </c>
      <c r="H6352" t="e">
        <v>#DIV/0!</v>
      </c>
    </row>
    <row r="6353" spans="1:8" hidden="1" x14ac:dyDescent="0.3">
      <c r="A6353" s="6" t="s">
        <v>4711</v>
      </c>
      <c r="B6353" s="6" t="s">
        <v>7095</v>
      </c>
      <c r="C6353" s="6">
        <v>2020</v>
      </c>
      <c r="D6353" t="str">
        <f t="shared" si="99"/>
        <v>Bahr El Baqar Treatment Plant2020</v>
      </c>
      <c r="E6353">
        <v>0</v>
      </c>
      <c r="F6353">
        <v>0</v>
      </c>
      <c r="G6353">
        <v>0</v>
      </c>
      <c r="H6353" t="e">
        <v>#DIV/0!</v>
      </c>
    </row>
    <row r="6354" spans="1:8" hidden="1" x14ac:dyDescent="0.3">
      <c r="A6354" s="6" t="s">
        <v>475</v>
      </c>
      <c r="B6354" s="6" t="s">
        <v>3572</v>
      </c>
      <c r="D6354" t="str">
        <f t="shared" si="99"/>
        <v>Suez Gulf Substation</v>
      </c>
      <c r="E6354">
        <v>2886000</v>
      </c>
      <c r="F6354">
        <v>0</v>
      </c>
      <c r="G6354">
        <v>0</v>
      </c>
      <c r="H6354" t="e">
        <v>#DIV/0!</v>
      </c>
    </row>
    <row r="6355" spans="1:8" hidden="1" x14ac:dyDescent="0.3">
      <c r="A6355" s="6" t="s">
        <v>488</v>
      </c>
      <c r="B6355" s="6" t="s">
        <v>7096</v>
      </c>
      <c r="C6355" s="6">
        <v>14</v>
      </c>
      <c r="D6355" t="str">
        <f t="shared" si="99"/>
        <v>Siemens 6x500/220 KV GIS-MOU14</v>
      </c>
      <c r="E6355">
        <v>0</v>
      </c>
      <c r="F6355">
        <v>0</v>
      </c>
      <c r="G6355">
        <v>0</v>
      </c>
      <c r="H6355" t="e">
        <v>#DIV/0!</v>
      </c>
    </row>
    <row r="6356" spans="1:8" hidden="1" x14ac:dyDescent="0.3">
      <c r="A6356" s="6" t="s">
        <v>3199</v>
      </c>
      <c r="B6356" s="6" t="s">
        <v>7097</v>
      </c>
      <c r="D6356" t="str">
        <f t="shared" si="99"/>
        <v>Dubai Port</v>
      </c>
      <c r="E6356">
        <v>0</v>
      </c>
      <c r="F6356">
        <v>0</v>
      </c>
      <c r="G6356">
        <v>0</v>
      </c>
      <c r="H6356" t="e">
        <v>#DIV/0!</v>
      </c>
    </row>
    <row r="6357" spans="1:8" hidden="1" x14ac:dyDescent="0.3">
      <c r="A6357" s="6" t="s">
        <v>1060</v>
      </c>
      <c r="B6357" s="6" t="s">
        <v>3150</v>
      </c>
      <c r="D6357" t="str">
        <f t="shared" si="99"/>
        <v>LAYYAH CCPP</v>
      </c>
      <c r="E6357">
        <v>0</v>
      </c>
      <c r="F6357">
        <v>0</v>
      </c>
      <c r="G6357">
        <v>0</v>
      </c>
      <c r="H6357" t="e">
        <v>#DIV/0!</v>
      </c>
    </row>
    <row r="6358" spans="1:8" hidden="1" x14ac:dyDescent="0.3">
      <c r="A6358" s="6" t="s">
        <v>475</v>
      </c>
      <c r="B6358" s="6" t="s">
        <v>7098</v>
      </c>
      <c r="D6358" t="str">
        <f t="shared" si="99"/>
        <v>Suez Gulf Substation</v>
      </c>
      <c r="E6358">
        <v>3536.21</v>
      </c>
      <c r="F6358">
        <v>0</v>
      </c>
      <c r="G6358">
        <v>0</v>
      </c>
      <c r="H6358" t="e">
        <v>#DIV/0!</v>
      </c>
    </row>
    <row r="6359" spans="1:8" hidden="1" x14ac:dyDescent="0.3">
      <c r="A6359" s="6" t="s">
        <v>581</v>
      </c>
      <c r="B6359" s="6" t="s">
        <v>7099</v>
      </c>
      <c r="C6359" s="6">
        <v>11</v>
      </c>
      <c r="D6359" t="str">
        <f t="shared" si="99"/>
        <v>New Heliopolis11</v>
      </c>
      <c r="E6359">
        <v>0</v>
      </c>
      <c r="F6359">
        <v>0</v>
      </c>
      <c r="G6359">
        <v>0</v>
      </c>
      <c r="H6359" t="e">
        <v>#DIV/0!</v>
      </c>
    </row>
    <row r="6360" spans="1:8" hidden="1" x14ac:dyDescent="0.3">
      <c r="A6360" s="6" t="s">
        <v>1626</v>
      </c>
      <c r="B6360" s="6" t="s">
        <v>7100</v>
      </c>
      <c r="C6360" s="6">
        <v>12</v>
      </c>
      <c r="D6360" t="str">
        <f t="shared" si="99"/>
        <v>Air Force Project12</v>
      </c>
      <c r="E6360">
        <v>5000</v>
      </c>
      <c r="F6360">
        <v>0</v>
      </c>
      <c r="G6360">
        <v>0</v>
      </c>
      <c r="H6360" t="e">
        <v>#DIV/0!</v>
      </c>
    </row>
    <row r="6361" spans="1:8" hidden="1" x14ac:dyDescent="0.3">
      <c r="A6361" s="6" t="s">
        <v>1331</v>
      </c>
      <c r="B6361" s="6" t="s">
        <v>7101</v>
      </c>
      <c r="D6361" t="str">
        <f t="shared" si="99"/>
        <v>Ain-Sokhna PP (CP-117)</v>
      </c>
      <c r="E6361">
        <v>0</v>
      </c>
      <c r="F6361">
        <v>0</v>
      </c>
      <c r="G6361">
        <v>0</v>
      </c>
      <c r="H6361" t="e">
        <v>#DIV/0!</v>
      </c>
    </row>
    <row r="6362" spans="1:8" hidden="1" x14ac:dyDescent="0.3">
      <c r="A6362" s="6" t="s">
        <v>458</v>
      </c>
      <c r="B6362" s="6" t="s">
        <v>3101</v>
      </c>
      <c r="D6362" t="str">
        <f t="shared" si="99"/>
        <v>W Dam PP Phase II (CP-117)</v>
      </c>
      <c r="E6362">
        <v>0</v>
      </c>
      <c r="F6362">
        <v>0</v>
      </c>
      <c r="G6362">
        <v>0</v>
      </c>
      <c r="H6362" t="e">
        <v>#DIV/0!</v>
      </c>
    </row>
    <row r="6363" spans="1:8" hidden="1" x14ac:dyDescent="0.3">
      <c r="A6363" s="6" t="s">
        <v>475</v>
      </c>
      <c r="B6363" s="6" t="s">
        <v>7102</v>
      </c>
      <c r="D6363" t="str">
        <f t="shared" si="99"/>
        <v>Suez Gulf Substation</v>
      </c>
      <c r="E6363">
        <v>0</v>
      </c>
      <c r="F6363">
        <v>0</v>
      </c>
      <c r="G6363">
        <v>0</v>
      </c>
      <c r="H6363" t="e">
        <v>#DIV/0!</v>
      </c>
    </row>
    <row r="6364" spans="1:8" hidden="1" x14ac:dyDescent="0.3">
      <c r="A6364" s="6" t="s">
        <v>4069</v>
      </c>
      <c r="B6364" s="6" t="s">
        <v>7103</v>
      </c>
      <c r="D6364" t="str">
        <f t="shared" si="99"/>
        <v>Closed</v>
      </c>
      <c r="E6364">
        <v>2320.56</v>
      </c>
      <c r="F6364">
        <v>0</v>
      </c>
      <c r="G6364">
        <v>0</v>
      </c>
      <c r="H6364" t="e">
        <v>#DIV/0!</v>
      </c>
    </row>
    <row r="6365" spans="1:8" hidden="1" x14ac:dyDescent="0.3">
      <c r="A6365" s="6" t="s">
        <v>7104</v>
      </c>
      <c r="B6365" s="6" t="s">
        <v>7105</v>
      </c>
      <c r="C6365" s="6">
        <v>1</v>
      </c>
      <c r="D6365" t="str">
        <f t="shared" si="99"/>
        <v>Ring Road El Monib1</v>
      </c>
      <c r="E6365">
        <v>1781000</v>
      </c>
      <c r="F6365">
        <v>0</v>
      </c>
      <c r="G6365">
        <v>0</v>
      </c>
      <c r="H6365" t="e">
        <v>#DIV/0!</v>
      </c>
    </row>
    <row r="6366" spans="1:8" hidden="1" x14ac:dyDescent="0.3">
      <c r="A6366" s="6" t="s">
        <v>1809</v>
      </c>
      <c r="B6366" s="6" t="s">
        <v>7106</v>
      </c>
      <c r="C6366" s="6">
        <v>5</v>
      </c>
      <c r="D6366" t="str">
        <f t="shared" si="99"/>
        <v>Port Said Grain Storage5</v>
      </c>
      <c r="E6366">
        <v>144600</v>
      </c>
      <c r="F6366">
        <v>0</v>
      </c>
      <c r="G6366">
        <v>0</v>
      </c>
      <c r="H6366" t="e">
        <v>#DIV/0!</v>
      </c>
    </row>
    <row r="6367" spans="1:8" hidden="1" x14ac:dyDescent="0.3">
      <c r="A6367" s="6" t="s">
        <v>500</v>
      </c>
      <c r="B6367" s="6" t="s">
        <v>7107</v>
      </c>
      <c r="D6367" t="str">
        <f t="shared" si="99"/>
        <v>South Helwan PP (CP-117)</v>
      </c>
      <c r="E6367">
        <v>257510.019</v>
      </c>
      <c r="F6367">
        <v>0</v>
      </c>
      <c r="G6367">
        <v>0</v>
      </c>
      <c r="H6367" t="e">
        <v>#DIV/0!</v>
      </c>
    </row>
    <row r="6368" spans="1:8" hidden="1" x14ac:dyDescent="0.3">
      <c r="A6368" s="6" t="s">
        <v>1254</v>
      </c>
      <c r="B6368" s="6" t="s">
        <v>7108</v>
      </c>
      <c r="D6368" t="str">
        <f t="shared" si="99"/>
        <v>Miscellaneous Projects</v>
      </c>
      <c r="E6368">
        <v>0</v>
      </c>
      <c r="F6368">
        <v>0</v>
      </c>
      <c r="G6368">
        <v>0</v>
      </c>
      <c r="H6368" t="e">
        <v>#DIV/0!</v>
      </c>
    </row>
    <row r="6369" spans="1:8" hidden="1" x14ac:dyDescent="0.3">
      <c r="A6369" s="6" t="s">
        <v>458</v>
      </c>
      <c r="B6369" s="6" t="s">
        <v>7109</v>
      </c>
      <c r="C6369" s="6">
        <v>18</v>
      </c>
      <c r="D6369" t="str">
        <f t="shared" si="99"/>
        <v>W Dam PP Phase II (CP-117)18</v>
      </c>
      <c r="E6369">
        <v>0</v>
      </c>
      <c r="F6369">
        <v>0</v>
      </c>
      <c r="G6369">
        <v>0</v>
      </c>
      <c r="H6369" t="e">
        <v>#DIV/0!</v>
      </c>
    </row>
    <row r="6370" spans="1:8" hidden="1" x14ac:dyDescent="0.3">
      <c r="A6370" s="6" t="s">
        <v>1980</v>
      </c>
      <c r="B6370" s="6" t="s">
        <v>7110</v>
      </c>
      <c r="D6370" t="str">
        <f t="shared" si="99"/>
        <v>WADY EL-NATROUN BRIDGE(HST)</v>
      </c>
      <c r="E6370">
        <v>-1255380</v>
      </c>
      <c r="F6370">
        <v>0</v>
      </c>
      <c r="G6370">
        <v>0</v>
      </c>
      <c r="H6370" t="e">
        <v>#DIV/0!</v>
      </c>
    </row>
    <row r="6371" spans="1:8" hidden="1" x14ac:dyDescent="0.3">
      <c r="A6371" s="6" t="s">
        <v>1752</v>
      </c>
      <c r="B6371" s="6" t="s">
        <v>7111</v>
      </c>
      <c r="C6371" s="6">
        <v>6</v>
      </c>
      <c r="D6371" t="str">
        <f t="shared" si="99"/>
        <v>Ahl Misr P3 – Zamalek Sector6</v>
      </c>
      <c r="E6371">
        <v>0</v>
      </c>
      <c r="F6371">
        <v>0</v>
      </c>
      <c r="G6371">
        <v>0</v>
      </c>
      <c r="H6371" t="e">
        <v>#DIV/0!</v>
      </c>
    </row>
    <row r="6372" spans="1:8" hidden="1" x14ac:dyDescent="0.3">
      <c r="A6372" s="6" t="s">
        <v>1074</v>
      </c>
      <c r="B6372" s="6" t="s">
        <v>7112</v>
      </c>
      <c r="C6372" s="6">
        <v>1</v>
      </c>
      <c r="D6372" t="str">
        <f t="shared" si="99"/>
        <v>Fish Market1</v>
      </c>
      <c r="E6372">
        <v>-1763430.3999999999</v>
      </c>
      <c r="F6372">
        <v>0</v>
      </c>
      <c r="G6372">
        <v>0</v>
      </c>
      <c r="H6372" t="e">
        <v>#DIV/0!</v>
      </c>
    </row>
    <row r="6373" spans="1:8" hidden="1" x14ac:dyDescent="0.3">
      <c r="A6373" s="6" t="s">
        <v>456</v>
      </c>
      <c r="B6373" s="6" t="s">
        <v>7113</v>
      </c>
      <c r="D6373" t="str">
        <f t="shared" si="99"/>
        <v>Al-Shabab PP Phase II (CP-117)</v>
      </c>
      <c r="E6373">
        <v>0</v>
      </c>
      <c r="F6373">
        <v>0</v>
      </c>
      <c r="G6373">
        <v>0</v>
      </c>
      <c r="H6373" t="e">
        <v>#DIV/0!</v>
      </c>
    </row>
    <row r="6374" spans="1:8" hidden="1" x14ac:dyDescent="0.3">
      <c r="A6374" s="6" t="s">
        <v>3252</v>
      </c>
      <c r="B6374" s="6" t="s">
        <v>7114</v>
      </c>
      <c r="D6374" t="str">
        <f t="shared" si="99"/>
        <v>Club House-Sodic Wesset</v>
      </c>
      <c r="E6374">
        <v>0</v>
      </c>
      <c r="F6374">
        <v>0</v>
      </c>
      <c r="G6374">
        <v>0</v>
      </c>
      <c r="H6374" t="e">
        <v>#DIV/0!</v>
      </c>
    </row>
    <row r="6375" spans="1:8" hidden="1" x14ac:dyDescent="0.3">
      <c r="A6375" s="6" t="s">
        <v>456</v>
      </c>
      <c r="B6375" s="6" t="s">
        <v>7115</v>
      </c>
      <c r="D6375" t="str">
        <f t="shared" si="99"/>
        <v>Al-Shabab PP Phase II (CP-117)</v>
      </c>
      <c r="E6375">
        <v>0</v>
      </c>
      <c r="F6375">
        <v>0</v>
      </c>
      <c r="G6375">
        <v>0</v>
      </c>
      <c r="H6375" t="e">
        <v>#DIV/0!</v>
      </c>
    </row>
    <row r="6376" spans="1:8" hidden="1" x14ac:dyDescent="0.3">
      <c r="A6376" s="6" t="s">
        <v>6164</v>
      </c>
      <c r="B6376" s="6" t="s">
        <v>7116</v>
      </c>
      <c r="C6376" s="6">
        <v>2</v>
      </c>
      <c r="D6376" t="str">
        <f t="shared" si="99"/>
        <v>6 Octobar Stores2</v>
      </c>
      <c r="E6376">
        <v>70056</v>
      </c>
      <c r="F6376">
        <v>0</v>
      </c>
      <c r="G6376">
        <v>0</v>
      </c>
      <c r="H6376" t="e">
        <v>#DIV/0!</v>
      </c>
    </row>
    <row r="6377" spans="1:8" hidden="1" x14ac:dyDescent="0.3">
      <c r="A6377" s="6" t="s">
        <v>7117</v>
      </c>
      <c r="B6377" s="6" t="s">
        <v>7118</v>
      </c>
      <c r="D6377" t="str">
        <f t="shared" si="99"/>
        <v>FX-03-22 Urban Communities-WD</v>
      </c>
      <c r="E6377">
        <v>231883.8</v>
      </c>
      <c r="F6377">
        <v>0</v>
      </c>
      <c r="G6377">
        <v>0</v>
      </c>
      <c r="H6377" t="e">
        <v>#DIV/0!</v>
      </c>
    </row>
    <row r="6378" spans="1:8" hidden="1" x14ac:dyDescent="0.3">
      <c r="A6378" s="6" t="s">
        <v>1043</v>
      </c>
      <c r="B6378" s="6" t="s">
        <v>7119</v>
      </c>
      <c r="D6378" t="str">
        <f t="shared" si="99"/>
        <v>Zambia Project</v>
      </c>
      <c r="E6378">
        <v>0</v>
      </c>
      <c r="F6378">
        <v>0</v>
      </c>
      <c r="G6378">
        <v>0</v>
      </c>
      <c r="H6378" t="e">
        <v>#DIV/0!</v>
      </c>
    </row>
    <row r="6379" spans="1:8" hidden="1" x14ac:dyDescent="0.3">
      <c r="A6379" s="6" t="s">
        <v>1788</v>
      </c>
      <c r="B6379" s="6" t="s">
        <v>7120</v>
      </c>
      <c r="C6379" s="6">
        <v>1</v>
      </c>
      <c r="D6379" t="str">
        <f t="shared" si="99"/>
        <v>Pridge 51</v>
      </c>
      <c r="E6379">
        <v>0</v>
      </c>
      <c r="F6379">
        <v>0</v>
      </c>
      <c r="G6379">
        <v>0</v>
      </c>
      <c r="H6379" t="e">
        <v>#DIV/0!</v>
      </c>
    </row>
    <row r="6380" spans="1:8" hidden="1" x14ac:dyDescent="0.3">
      <c r="A6380" s="6" t="s">
        <v>1259</v>
      </c>
      <c r="B6380" s="6" t="s">
        <v>7121</v>
      </c>
      <c r="C6380" s="6">
        <v>11</v>
      </c>
      <c r="D6380" t="str">
        <f t="shared" si="99"/>
        <v>Air Defence College11</v>
      </c>
      <c r="E6380">
        <v>0</v>
      </c>
      <c r="F6380">
        <v>0</v>
      </c>
      <c r="G6380">
        <v>0</v>
      </c>
      <c r="H6380" t="e">
        <v>#DIV/0!</v>
      </c>
    </row>
    <row r="6381" spans="1:8" hidden="1" x14ac:dyDescent="0.3">
      <c r="A6381" s="6" t="s">
        <v>1495</v>
      </c>
      <c r="B6381" s="6" t="s">
        <v>7122</v>
      </c>
      <c r="C6381" s="6">
        <v>1</v>
      </c>
      <c r="D6381" t="str">
        <f t="shared" si="99"/>
        <v>ITS1</v>
      </c>
      <c r="E6381">
        <v>0</v>
      </c>
      <c r="F6381">
        <v>0</v>
      </c>
      <c r="G6381">
        <v>0</v>
      </c>
      <c r="H6381" t="e">
        <v>#DIV/0!</v>
      </c>
    </row>
    <row r="6382" spans="1:8" hidden="1" x14ac:dyDescent="0.3">
      <c r="A6382" s="6" t="s">
        <v>456</v>
      </c>
      <c r="B6382" s="6" t="s">
        <v>7123</v>
      </c>
      <c r="D6382" t="str">
        <f t="shared" si="99"/>
        <v>Al-Shabab PP Phase II (CP-117)</v>
      </c>
      <c r="E6382">
        <v>2580132</v>
      </c>
      <c r="F6382">
        <v>0</v>
      </c>
      <c r="G6382">
        <v>0</v>
      </c>
      <c r="H6382" t="e">
        <v>#DIV/0!</v>
      </c>
    </row>
    <row r="6383" spans="1:8" hidden="1" x14ac:dyDescent="0.3">
      <c r="A6383" s="6" t="s">
        <v>1308</v>
      </c>
      <c r="B6383" s="6" t="s">
        <v>7124</v>
      </c>
      <c r="C6383" s="6">
        <v>3</v>
      </c>
      <c r="D6383" t="str">
        <f t="shared" si="99"/>
        <v>Ministries A13-A143</v>
      </c>
      <c r="E6383">
        <v>0</v>
      </c>
      <c r="F6383">
        <v>0</v>
      </c>
      <c r="G6383">
        <v>0</v>
      </c>
      <c r="H6383" t="e">
        <v>#DIV/0!</v>
      </c>
    </row>
    <row r="6384" spans="1:8" hidden="1" x14ac:dyDescent="0.3">
      <c r="A6384" s="6" t="s">
        <v>486</v>
      </c>
      <c r="B6384" s="6" t="s">
        <v>7125</v>
      </c>
      <c r="D6384" t="str">
        <f t="shared" si="99"/>
        <v>Abou El Matameer and Sammanoud</v>
      </c>
      <c r="E6384">
        <v>397908</v>
      </c>
      <c r="F6384">
        <v>0</v>
      </c>
      <c r="G6384">
        <v>0</v>
      </c>
      <c r="H6384" t="e">
        <v>#DIV/0!</v>
      </c>
    </row>
    <row r="6385" spans="1:8" hidden="1" x14ac:dyDescent="0.3">
      <c r="A6385" s="6" t="s">
        <v>1587</v>
      </c>
      <c r="B6385" s="6" t="s">
        <v>7093</v>
      </c>
      <c r="D6385" t="str">
        <f t="shared" si="99"/>
        <v>UIC Project (LP-04-21)</v>
      </c>
      <c r="E6385">
        <v>0</v>
      </c>
      <c r="F6385">
        <v>0</v>
      </c>
      <c r="G6385">
        <v>0</v>
      </c>
      <c r="H6385" t="e">
        <v>#DIV/0!</v>
      </c>
    </row>
    <row r="6386" spans="1:8" hidden="1" x14ac:dyDescent="0.3">
      <c r="A6386" s="6" t="s">
        <v>828</v>
      </c>
      <c r="B6386" s="6" t="s">
        <v>7126</v>
      </c>
      <c r="C6386" s="6">
        <v>2020</v>
      </c>
      <c r="D6386" t="str">
        <f t="shared" si="99"/>
        <v>El Boghaz Brigde2020</v>
      </c>
      <c r="E6386">
        <v>0</v>
      </c>
      <c r="F6386">
        <v>0</v>
      </c>
      <c r="G6386">
        <v>0</v>
      </c>
      <c r="H6386" t="e">
        <v>#DIV/0!</v>
      </c>
    </row>
    <row r="6387" spans="1:8" hidden="1" x14ac:dyDescent="0.3">
      <c r="A6387" s="6" t="s">
        <v>431</v>
      </c>
      <c r="B6387" s="6" t="s">
        <v>7127</v>
      </c>
      <c r="D6387" t="str">
        <f t="shared" si="99"/>
        <v>EMAAR-PKG#53-UPTOWN</v>
      </c>
      <c r="E6387">
        <v>0</v>
      </c>
      <c r="F6387">
        <v>0</v>
      </c>
      <c r="G6387">
        <v>0</v>
      </c>
      <c r="H6387" t="e">
        <v>#DIV/0!</v>
      </c>
    </row>
    <row r="6388" spans="1:8" hidden="1" x14ac:dyDescent="0.3">
      <c r="A6388" s="6" t="s">
        <v>1077</v>
      </c>
      <c r="B6388" s="6" t="s">
        <v>7128</v>
      </c>
      <c r="C6388" s="6">
        <v>4</v>
      </c>
      <c r="D6388" t="str">
        <f t="shared" si="99"/>
        <v>Marsa Alam/ Bernes LOT2 OHTL4</v>
      </c>
      <c r="E6388">
        <v>0</v>
      </c>
      <c r="F6388">
        <v>0</v>
      </c>
      <c r="G6388">
        <v>0</v>
      </c>
      <c r="H6388" t="e">
        <v>#DIV/0!</v>
      </c>
    </row>
    <row r="6389" spans="1:8" hidden="1" x14ac:dyDescent="0.3">
      <c r="A6389" s="6" t="s">
        <v>456</v>
      </c>
      <c r="B6389" s="6" t="s">
        <v>7129</v>
      </c>
      <c r="C6389" s="6">
        <v>11</v>
      </c>
      <c r="D6389" t="str">
        <f t="shared" si="99"/>
        <v>Al-Shabab PP Phase II (CP-117)11</v>
      </c>
      <c r="E6389">
        <v>0</v>
      </c>
      <c r="F6389">
        <v>0</v>
      </c>
      <c r="G6389">
        <v>0</v>
      </c>
      <c r="H6389" t="e">
        <v>#DIV/0!</v>
      </c>
    </row>
    <row r="6390" spans="1:8" hidden="1" x14ac:dyDescent="0.3">
      <c r="A6390" s="6" t="s">
        <v>2199</v>
      </c>
      <c r="B6390" s="6" t="s">
        <v>7130</v>
      </c>
      <c r="D6390" t="str">
        <f t="shared" si="99"/>
        <v>Tarek Abdel-Hakim Center</v>
      </c>
      <c r="E6390">
        <v>0</v>
      </c>
      <c r="F6390">
        <v>0</v>
      </c>
      <c r="G6390">
        <v>0</v>
      </c>
      <c r="H6390" t="e">
        <v>#DIV/0!</v>
      </c>
    </row>
    <row r="6391" spans="1:8" hidden="1" x14ac:dyDescent="0.3">
      <c r="A6391" s="6" t="s">
        <v>6204</v>
      </c>
      <c r="B6391" s="6" t="s">
        <v>7131</v>
      </c>
      <c r="C6391" s="6">
        <v>2</v>
      </c>
      <c r="D6391" t="str">
        <f t="shared" si="99"/>
        <v>Residence 8 ( K10 )2</v>
      </c>
      <c r="E6391">
        <v>125124.61</v>
      </c>
      <c r="F6391">
        <v>0</v>
      </c>
      <c r="G6391">
        <v>0</v>
      </c>
      <c r="H6391">
        <v>125124.61</v>
      </c>
    </row>
    <row r="6392" spans="1:8" hidden="1" x14ac:dyDescent="0.3">
      <c r="A6392" s="6" t="s">
        <v>5345</v>
      </c>
      <c r="B6392" s="6" t="s">
        <v>7132</v>
      </c>
      <c r="C6392" s="6">
        <v>1</v>
      </c>
      <c r="D6392" t="str">
        <f t="shared" si="99"/>
        <v>Residence 8 ( S09 )1</v>
      </c>
      <c r="E6392">
        <v>52676.63</v>
      </c>
      <c r="F6392">
        <v>0</v>
      </c>
      <c r="G6392">
        <v>0</v>
      </c>
      <c r="H6392">
        <v>52676.63</v>
      </c>
    </row>
    <row r="6393" spans="1:8" hidden="1" x14ac:dyDescent="0.3">
      <c r="A6393" s="6" t="s">
        <v>2199</v>
      </c>
      <c r="B6393" s="6" t="s">
        <v>7133</v>
      </c>
      <c r="C6393" s="6">
        <v>6</v>
      </c>
      <c r="D6393" t="str">
        <f t="shared" si="99"/>
        <v>Tarek Abdel-Hakim Center6</v>
      </c>
      <c r="E6393">
        <v>1234570.04</v>
      </c>
      <c r="F6393">
        <v>0</v>
      </c>
      <c r="G6393">
        <v>0</v>
      </c>
      <c r="H6393">
        <v>1234570.04</v>
      </c>
    </row>
    <row r="6394" spans="1:8" hidden="1" x14ac:dyDescent="0.3">
      <c r="A6394" s="6" t="s">
        <v>2199</v>
      </c>
      <c r="B6394" s="6" t="s">
        <v>7134</v>
      </c>
      <c r="C6394" s="6">
        <v>7</v>
      </c>
      <c r="D6394" t="str">
        <f t="shared" si="99"/>
        <v>Tarek Abdel-Hakim Center7</v>
      </c>
      <c r="E6394">
        <v>2195644.04</v>
      </c>
      <c r="F6394">
        <v>0</v>
      </c>
      <c r="G6394">
        <v>0</v>
      </c>
      <c r="H6394">
        <v>2195644.04</v>
      </c>
    </row>
    <row r="6395" spans="1:8" hidden="1" x14ac:dyDescent="0.3">
      <c r="A6395" s="6" t="s">
        <v>2199</v>
      </c>
      <c r="B6395" s="6" t="s">
        <v>7135</v>
      </c>
      <c r="D6395" t="str">
        <f t="shared" si="99"/>
        <v>Tarek Abdel-Hakim Center</v>
      </c>
      <c r="E6395">
        <v>1021554.87</v>
      </c>
      <c r="F6395">
        <v>0</v>
      </c>
      <c r="G6395">
        <v>0</v>
      </c>
      <c r="H6395">
        <v>1021554.87</v>
      </c>
    </row>
    <row r="6396" spans="1:8" hidden="1" x14ac:dyDescent="0.3">
      <c r="A6396" s="6" t="s">
        <v>295</v>
      </c>
      <c r="B6396" s="6" t="s">
        <v>7136</v>
      </c>
      <c r="C6396" s="6">
        <v>19</v>
      </c>
      <c r="D6396" t="str">
        <f t="shared" si="99"/>
        <v>Waldorf Astoria Cairo19</v>
      </c>
      <c r="E6396">
        <v>12873774.16</v>
      </c>
      <c r="F6396">
        <v>0</v>
      </c>
      <c r="G6396">
        <v>0</v>
      </c>
      <c r="H6396">
        <v>13517462.868000001</v>
      </c>
    </row>
    <row r="6397" spans="1:8" hidden="1" x14ac:dyDescent="0.3">
      <c r="A6397" s="6" t="s">
        <v>1122</v>
      </c>
      <c r="B6397" s="6" t="s">
        <v>7137</v>
      </c>
      <c r="C6397" s="6">
        <v>13</v>
      </c>
      <c r="D6397" t="str">
        <f t="shared" si="99"/>
        <v>El Katameya Mall13</v>
      </c>
      <c r="E6397">
        <v>44072</v>
      </c>
      <c r="F6397">
        <v>0</v>
      </c>
      <c r="G6397">
        <v>0</v>
      </c>
      <c r="H6397">
        <v>44072</v>
      </c>
    </row>
    <row r="6398" spans="1:8" hidden="1" x14ac:dyDescent="0.3">
      <c r="A6398" s="6" t="s">
        <v>375</v>
      </c>
      <c r="B6398" s="6" t="s">
        <v>7138</v>
      </c>
      <c r="C6398" s="6">
        <v>2</v>
      </c>
      <c r="D6398" t="str">
        <f t="shared" si="99"/>
        <v>Ora Zed Landscape Ph12</v>
      </c>
      <c r="E6398">
        <v>2071866.5</v>
      </c>
      <c r="F6398">
        <v>0</v>
      </c>
      <c r="G6398">
        <v>0</v>
      </c>
      <c r="H6398">
        <v>2175459.8250000002</v>
      </c>
    </row>
    <row r="6399" spans="1:8" hidden="1" x14ac:dyDescent="0.3">
      <c r="A6399" s="6" t="s">
        <v>1396</v>
      </c>
      <c r="B6399" s="6" t="s">
        <v>7139</v>
      </c>
      <c r="C6399" s="6">
        <v>41</v>
      </c>
      <c r="D6399" t="str">
        <f t="shared" si="99"/>
        <v>Cairo-Alex Railway41</v>
      </c>
      <c r="E6399">
        <v>6779667</v>
      </c>
      <c r="F6399">
        <v>0</v>
      </c>
      <c r="G6399">
        <v>0</v>
      </c>
      <c r="H6399">
        <v>7118650.3499999996</v>
      </c>
    </row>
    <row r="6400" spans="1:8" hidden="1" x14ac:dyDescent="0.3">
      <c r="A6400" s="6" t="s">
        <v>2113</v>
      </c>
      <c r="B6400" s="6" t="s">
        <v>7140</v>
      </c>
      <c r="C6400" s="6">
        <v>1</v>
      </c>
      <c r="D6400" t="str">
        <f t="shared" si="99"/>
        <v>U3 &amp; U51</v>
      </c>
      <c r="E6400">
        <v>741275.46</v>
      </c>
      <c r="F6400">
        <v>0</v>
      </c>
      <c r="G6400">
        <v>0</v>
      </c>
      <c r="H6400">
        <v>741275.46</v>
      </c>
    </row>
    <row r="6401" spans="1:8" hidden="1" x14ac:dyDescent="0.3">
      <c r="A6401" s="6" t="s">
        <v>401</v>
      </c>
      <c r="B6401" s="6" t="s">
        <v>7141</v>
      </c>
      <c r="D6401" t="str">
        <f t="shared" si="99"/>
        <v>Port Said Port Silos</v>
      </c>
      <c r="E6401">
        <v>673851.6</v>
      </c>
      <c r="F6401">
        <v>0</v>
      </c>
      <c r="G6401">
        <v>0</v>
      </c>
      <c r="H6401">
        <v>768190.82400000002</v>
      </c>
    </row>
    <row r="6402" spans="1:8" x14ac:dyDescent="0.3">
      <c r="A6402" s="6" t="s">
        <v>287</v>
      </c>
      <c r="B6402" s="6" t="s">
        <v>7142</v>
      </c>
      <c r="C6402" s="6">
        <v>2</v>
      </c>
      <c r="D6402" t="str">
        <f t="shared" si="99"/>
        <v>October Under-Railway Tunnel2</v>
      </c>
      <c r="E6402">
        <v>4380339.1900000004</v>
      </c>
      <c r="F6402">
        <v>0</v>
      </c>
      <c r="G6402">
        <v>0</v>
      </c>
      <c r="H6402">
        <v>4599356.1495000003</v>
      </c>
    </row>
    <row r="6403" spans="1:8" hidden="1" x14ac:dyDescent="0.3">
      <c r="A6403" s="6" t="s">
        <v>7143</v>
      </c>
      <c r="B6403" s="6" t="s">
        <v>7144</v>
      </c>
      <c r="D6403" t="str">
        <f t="shared" ref="D6403:D6466" si="100">A6403&amp;C6403</f>
        <v>184E Substation</v>
      </c>
      <c r="E6403">
        <v>155857.75</v>
      </c>
      <c r="F6403">
        <v>0</v>
      </c>
      <c r="G6403">
        <v>0</v>
      </c>
      <c r="H6403">
        <v>160157.75</v>
      </c>
    </row>
    <row r="6404" spans="1:8" hidden="1" x14ac:dyDescent="0.3">
      <c r="A6404" s="6" t="s">
        <v>1966</v>
      </c>
      <c r="B6404" s="6" t="s">
        <v>7145</v>
      </c>
      <c r="D6404" t="str">
        <f t="shared" si="100"/>
        <v>Infra Project 2524</v>
      </c>
      <c r="E6404">
        <v>81703008.090000004</v>
      </c>
      <c r="F6404">
        <v>0</v>
      </c>
      <c r="G6404">
        <v>0</v>
      </c>
      <c r="H6404">
        <v>85788158.494499996</v>
      </c>
    </row>
    <row r="6405" spans="1:8" hidden="1" x14ac:dyDescent="0.3">
      <c r="A6405" s="6" t="s">
        <v>1809</v>
      </c>
      <c r="B6405" s="6" t="s">
        <v>7146</v>
      </c>
      <c r="C6405" s="6">
        <v>1</v>
      </c>
      <c r="D6405" t="str">
        <f t="shared" si="100"/>
        <v>Port Said Grain Storage1</v>
      </c>
      <c r="E6405">
        <v>1709400</v>
      </c>
      <c r="F6405">
        <v>0</v>
      </c>
      <c r="G6405">
        <v>0</v>
      </c>
      <c r="H6405">
        <v>1709400</v>
      </c>
    </row>
    <row r="6406" spans="1:8" hidden="1" x14ac:dyDescent="0.3">
      <c r="A6406" s="6" t="s">
        <v>705</v>
      </c>
      <c r="B6406" s="6" t="s">
        <v>1932</v>
      </c>
      <c r="D6406" t="str">
        <f t="shared" si="100"/>
        <v>Assuit PP  (CP-118)</v>
      </c>
      <c r="E6406">
        <v>2850495.23</v>
      </c>
      <c r="F6406">
        <v>0</v>
      </c>
      <c r="G6406">
        <v>0</v>
      </c>
      <c r="H6406">
        <v>2993019.99</v>
      </c>
    </row>
    <row r="6407" spans="1:8" hidden="1" x14ac:dyDescent="0.3">
      <c r="A6407" s="6" t="s">
        <v>1337</v>
      </c>
      <c r="B6407" s="6" t="s">
        <v>7147</v>
      </c>
      <c r="D6407" t="str">
        <f t="shared" si="100"/>
        <v>Ameria</v>
      </c>
      <c r="E6407">
        <v>120000</v>
      </c>
      <c r="F6407">
        <v>0</v>
      </c>
      <c r="G6407">
        <v>0</v>
      </c>
      <c r="H6407">
        <v>120000</v>
      </c>
    </row>
    <row r="6408" spans="1:8" hidden="1" x14ac:dyDescent="0.3">
      <c r="A6408" s="6" t="s">
        <v>1405</v>
      </c>
      <c r="B6408" s="6" t="s">
        <v>7148</v>
      </c>
      <c r="D6408" t="str">
        <f t="shared" si="100"/>
        <v>Racecores 3092-17 132KV E</v>
      </c>
      <c r="E6408">
        <v>11778.21</v>
      </c>
      <c r="F6408">
        <v>0</v>
      </c>
      <c r="G6408">
        <v>0</v>
      </c>
      <c r="H6408">
        <v>12109.476500000001</v>
      </c>
    </row>
    <row r="6409" spans="1:8" hidden="1" x14ac:dyDescent="0.3">
      <c r="A6409" s="6" t="s">
        <v>1185</v>
      </c>
      <c r="B6409" s="6" t="s">
        <v>7149</v>
      </c>
      <c r="D6409" t="str">
        <f t="shared" si="100"/>
        <v>Nuweibaa (Swro)</v>
      </c>
      <c r="E6409">
        <v>308452.2</v>
      </c>
      <c r="F6409">
        <v>0</v>
      </c>
      <c r="G6409">
        <v>0</v>
      </c>
      <c r="H6409">
        <v>308452.2</v>
      </c>
    </row>
    <row r="6410" spans="1:8" hidden="1" x14ac:dyDescent="0.3">
      <c r="A6410" s="6" t="s">
        <v>646</v>
      </c>
      <c r="B6410" s="6" t="s">
        <v>7150</v>
      </c>
      <c r="D6410" t="str">
        <f t="shared" si="100"/>
        <v>Akhmem Assiut</v>
      </c>
      <c r="E6410">
        <v>5000000</v>
      </c>
      <c r="F6410">
        <v>0</v>
      </c>
      <c r="G6410">
        <v>0</v>
      </c>
      <c r="H6410">
        <v>5000000</v>
      </c>
    </row>
    <row r="6411" spans="1:8" hidden="1" x14ac:dyDescent="0.3">
      <c r="A6411" s="6" t="s">
        <v>1752</v>
      </c>
      <c r="B6411" s="6" t="s">
        <v>7151</v>
      </c>
      <c r="C6411" s="6">
        <v>5</v>
      </c>
      <c r="D6411" t="str">
        <f t="shared" si="100"/>
        <v>Ahl Misr P3 – Zamalek Sector5</v>
      </c>
      <c r="E6411">
        <v>425700</v>
      </c>
      <c r="F6411">
        <v>0</v>
      </c>
      <c r="G6411">
        <v>0</v>
      </c>
      <c r="H6411">
        <v>425700</v>
      </c>
    </row>
    <row r="6412" spans="1:8" hidden="1" x14ac:dyDescent="0.3">
      <c r="A6412" s="6" t="s">
        <v>1752</v>
      </c>
      <c r="B6412" s="6" t="s">
        <v>7152</v>
      </c>
      <c r="C6412" s="6">
        <v>6</v>
      </c>
      <c r="D6412" t="str">
        <f t="shared" si="100"/>
        <v>Ahl Misr P3 – Zamalek Sector6</v>
      </c>
      <c r="E6412">
        <v>231900</v>
      </c>
      <c r="F6412">
        <v>0</v>
      </c>
      <c r="G6412">
        <v>0</v>
      </c>
      <c r="H6412">
        <v>231900</v>
      </c>
    </row>
    <row r="6413" spans="1:8" hidden="1" x14ac:dyDescent="0.3">
      <c r="A6413" s="6" t="s">
        <v>1254</v>
      </c>
      <c r="B6413" s="6" t="s">
        <v>7153</v>
      </c>
      <c r="D6413" t="str">
        <f t="shared" si="100"/>
        <v>Miscellaneous Projects</v>
      </c>
      <c r="E6413">
        <v>239998.68</v>
      </c>
      <c r="F6413">
        <v>479997.36</v>
      </c>
      <c r="G6413">
        <v>0</v>
      </c>
      <c r="H6413">
        <v>239998.68</v>
      </c>
    </row>
    <row r="6414" spans="1:8" hidden="1" x14ac:dyDescent="0.3">
      <c r="A6414" s="6" t="s">
        <v>847</v>
      </c>
      <c r="B6414" s="6" t="s">
        <v>7154</v>
      </c>
      <c r="D6414" t="str">
        <f t="shared" si="100"/>
        <v>AWEER POWER STATION 'H' Phase</v>
      </c>
      <c r="E6414">
        <v>371821.23</v>
      </c>
      <c r="F6414">
        <v>371821.23</v>
      </c>
      <c r="G6414">
        <v>0</v>
      </c>
      <c r="H6414">
        <v>389527</v>
      </c>
    </row>
    <row r="6415" spans="1:8" hidden="1" x14ac:dyDescent="0.3">
      <c r="A6415" s="6" t="s">
        <v>1456</v>
      </c>
      <c r="B6415" s="6" t="s">
        <v>7155</v>
      </c>
      <c r="C6415" s="6">
        <v>4</v>
      </c>
      <c r="D6415" t="str">
        <f t="shared" si="100"/>
        <v>ORA-ZED Towers01B4</v>
      </c>
      <c r="E6415">
        <v>132779.22</v>
      </c>
      <c r="F6415">
        <v>0</v>
      </c>
      <c r="G6415">
        <v>0</v>
      </c>
      <c r="H6415">
        <v>132779.22</v>
      </c>
    </row>
    <row r="6416" spans="1:8" hidden="1" x14ac:dyDescent="0.3">
      <c r="A6416" s="6" t="s">
        <v>4742</v>
      </c>
      <c r="B6416" s="6" t="s">
        <v>7156</v>
      </c>
      <c r="C6416" s="6">
        <v>2020</v>
      </c>
      <c r="D6416" t="str">
        <f t="shared" si="100"/>
        <v>Abas El Akkad Bridge2020</v>
      </c>
      <c r="E6416">
        <v>1393425</v>
      </c>
      <c r="F6416">
        <v>0</v>
      </c>
      <c r="G6416">
        <v>0</v>
      </c>
      <c r="H6416">
        <v>1393425</v>
      </c>
    </row>
    <row r="6417" spans="1:8" hidden="1" x14ac:dyDescent="0.3">
      <c r="A6417" s="6" t="s">
        <v>2098</v>
      </c>
      <c r="B6417" s="6" t="s">
        <v>7157</v>
      </c>
      <c r="C6417" s="6">
        <v>2020</v>
      </c>
      <c r="D6417" t="str">
        <f t="shared" si="100"/>
        <v>El-Herafeen brigde2020</v>
      </c>
      <c r="E6417">
        <v>1263235</v>
      </c>
      <c r="F6417">
        <v>0</v>
      </c>
      <c r="G6417">
        <v>0</v>
      </c>
      <c r="H6417">
        <v>1263235</v>
      </c>
    </row>
    <row r="6418" spans="1:8" hidden="1" x14ac:dyDescent="0.3">
      <c r="A6418" s="6" t="s">
        <v>1243</v>
      </c>
      <c r="B6418" s="6" t="s">
        <v>7158</v>
      </c>
      <c r="D6418" t="str">
        <f t="shared" si="100"/>
        <v>Sodic East</v>
      </c>
      <c r="E6418">
        <v>180185.97</v>
      </c>
      <c r="F6418">
        <v>0</v>
      </c>
      <c r="G6418">
        <v>0</v>
      </c>
      <c r="H6418">
        <v>180185.97</v>
      </c>
    </row>
    <row r="6419" spans="1:8" hidden="1" x14ac:dyDescent="0.3">
      <c r="A6419" s="6" t="s">
        <v>1331</v>
      </c>
      <c r="B6419" s="6" t="s">
        <v>7159</v>
      </c>
      <c r="D6419" t="str">
        <f t="shared" si="100"/>
        <v>Ain-Sokhna PP (CP-117)</v>
      </c>
      <c r="E6419">
        <v>28251.08</v>
      </c>
      <c r="F6419">
        <v>28251.08</v>
      </c>
      <c r="G6419">
        <v>0</v>
      </c>
      <c r="H6419">
        <v>28251.08</v>
      </c>
    </row>
    <row r="6420" spans="1:8" hidden="1" x14ac:dyDescent="0.3">
      <c r="A6420" s="6" t="s">
        <v>674</v>
      </c>
      <c r="B6420" s="6" t="s">
        <v>7160</v>
      </c>
      <c r="D6420" t="str">
        <f t="shared" si="100"/>
        <v>El Mostakbal City Project</v>
      </c>
      <c r="E6420">
        <v>279055</v>
      </c>
      <c r="F6420">
        <v>0</v>
      </c>
      <c r="G6420">
        <v>0</v>
      </c>
      <c r="H6420">
        <v>279055</v>
      </c>
    </row>
    <row r="6421" spans="1:8" hidden="1" x14ac:dyDescent="0.3">
      <c r="A6421" s="6" t="s">
        <v>967</v>
      </c>
      <c r="B6421" s="6" t="s">
        <v>7161</v>
      </c>
      <c r="D6421" t="str">
        <f t="shared" si="100"/>
        <v>Benban 500 K.V/95 K.M</v>
      </c>
      <c r="E6421">
        <v>5000</v>
      </c>
      <c r="F6421">
        <v>0</v>
      </c>
      <c r="G6421">
        <v>0</v>
      </c>
      <c r="H6421">
        <v>5000</v>
      </c>
    </row>
    <row r="6422" spans="1:8" hidden="1" x14ac:dyDescent="0.3">
      <c r="A6422" s="6" t="s">
        <v>448</v>
      </c>
      <c r="B6422" s="6" t="s">
        <v>7162</v>
      </c>
      <c r="D6422" t="str">
        <f t="shared" si="100"/>
        <v>Cameron EDC</v>
      </c>
      <c r="E6422">
        <v>148684449.87</v>
      </c>
      <c r="F6422">
        <v>0</v>
      </c>
      <c r="G6422">
        <v>0</v>
      </c>
      <c r="H6422">
        <v>148684449.87</v>
      </c>
    </row>
    <row r="6423" spans="1:8" hidden="1" x14ac:dyDescent="0.3">
      <c r="A6423" s="6" t="s">
        <v>1060</v>
      </c>
      <c r="B6423" s="6" t="s">
        <v>7163</v>
      </c>
      <c r="C6423" s="6">
        <v>9</v>
      </c>
      <c r="D6423" t="str">
        <f t="shared" si="100"/>
        <v>LAYYAH CCPP9</v>
      </c>
      <c r="E6423">
        <v>8569800</v>
      </c>
      <c r="F6423">
        <v>0</v>
      </c>
      <c r="G6423">
        <v>0</v>
      </c>
      <c r="H6423">
        <v>8569800</v>
      </c>
    </row>
    <row r="6424" spans="1:8" hidden="1" x14ac:dyDescent="0.3">
      <c r="A6424" s="6" t="s">
        <v>847</v>
      </c>
      <c r="B6424" s="6" t="s">
        <v>7164</v>
      </c>
      <c r="D6424" t="str">
        <f t="shared" si="100"/>
        <v>AWEER POWER STATION 'H' Phase</v>
      </c>
      <c r="E6424">
        <v>13096334.050000001</v>
      </c>
      <c r="F6424">
        <v>13096334.050000001</v>
      </c>
      <c r="G6424">
        <v>0</v>
      </c>
      <c r="H6424">
        <v>13096334.050000001</v>
      </c>
    </row>
    <row r="6425" spans="1:8" hidden="1" x14ac:dyDescent="0.3">
      <c r="A6425" s="6" t="s">
        <v>475</v>
      </c>
      <c r="B6425" s="6" t="s">
        <v>7165</v>
      </c>
      <c r="D6425" t="str">
        <f t="shared" si="100"/>
        <v>Suez Gulf Substation</v>
      </c>
      <c r="E6425">
        <v>499195.28</v>
      </c>
      <c r="F6425">
        <v>499195.28</v>
      </c>
      <c r="G6425">
        <v>0</v>
      </c>
      <c r="H6425">
        <v>499195.28</v>
      </c>
    </row>
    <row r="6426" spans="1:8" hidden="1" x14ac:dyDescent="0.3">
      <c r="A6426" s="6" t="s">
        <v>475</v>
      </c>
      <c r="B6426" s="6" t="s">
        <v>7166</v>
      </c>
      <c r="D6426" t="str">
        <f t="shared" si="100"/>
        <v>Suez Gulf Substation</v>
      </c>
      <c r="E6426">
        <v>26812</v>
      </c>
      <c r="F6426">
        <v>26812</v>
      </c>
      <c r="G6426">
        <v>0</v>
      </c>
      <c r="H6426">
        <v>26812</v>
      </c>
    </row>
    <row r="6427" spans="1:8" hidden="1" x14ac:dyDescent="0.3">
      <c r="A6427" s="6" t="s">
        <v>514</v>
      </c>
      <c r="B6427" s="6" t="s">
        <v>7167</v>
      </c>
      <c r="C6427" s="6">
        <v>180132</v>
      </c>
      <c r="D6427" t="str">
        <f t="shared" si="100"/>
        <v>Beni-Suef Power Plant EPC180132</v>
      </c>
      <c r="E6427">
        <v>283799492.52999997</v>
      </c>
      <c r="F6427">
        <v>283799492.52999997</v>
      </c>
      <c r="G6427">
        <v>0</v>
      </c>
      <c r="H6427">
        <v>283799492.52999997</v>
      </c>
    </row>
    <row r="6428" spans="1:8" hidden="1" x14ac:dyDescent="0.3">
      <c r="A6428" s="6" t="s">
        <v>311</v>
      </c>
      <c r="B6428" s="6" t="s">
        <v>7168</v>
      </c>
      <c r="C6428" s="6">
        <v>6</v>
      </c>
      <c r="D6428" t="str">
        <f t="shared" si="100"/>
        <v>DPW Onshore Port &amp; Terminal6</v>
      </c>
      <c r="E6428">
        <v>66782711.189999998</v>
      </c>
      <c r="F6428">
        <v>0</v>
      </c>
      <c r="G6428">
        <v>0</v>
      </c>
      <c r="H6428">
        <v>66782711.189999998</v>
      </c>
    </row>
    <row r="6429" spans="1:8" hidden="1" x14ac:dyDescent="0.3">
      <c r="A6429" s="6" t="s">
        <v>514</v>
      </c>
      <c r="B6429" s="6" t="s">
        <v>7169</v>
      </c>
      <c r="C6429" s="6">
        <v>17</v>
      </c>
      <c r="D6429" t="str">
        <f t="shared" si="100"/>
        <v>Beni-Suef Power Plant EPC17</v>
      </c>
      <c r="E6429">
        <v>24516559.48</v>
      </c>
      <c r="F6429">
        <v>24516559.48</v>
      </c>
      <c r="G6429">
        <v>0</v>
      </c>
      <c r="H6429">
        <v>24516559.48</v>
      </c>
    </row>
    <row r="6430" spans="1:8" hidden="1" x14ac:dyDescent="0.3">
      <c r="A6430" s="6" t="s">
        <v>5314</v>
      </c>
      <c r="B6430" s="6" t="s">
        <v>7170</v>
      </c>
      <c r="C6430" s="6">
        <v>50</v>
      </c>
      <c r="D6430" t="str">
        <f t="shared" si="100"/>
        <v>Mozambique TL50</v>
      </c>
      <c r="E6430">
        <v>4823630</v>
      </c>
      <c r="F6430">
        <v>0</v>
      </c>
      <c r="G6430">
        <v>0</v>
      </c>
      <c r="H6430">
        <v>4823630</v>
      </c>
    </row>
    <row r="6431" spans="1:8" hidden="1" x14ac:dyDescent="0.3">
      <c r="A6431" s="6" t="s">
        <v>7171</v>
      </c>
      <c r="B6431" s="6" t="s">
        <v>7172</v>
      </c>
      <c r="C6431" s="6">
        <v>2</v>
      </c>
      <c r="D6431" t="str">
        <f t="shared" si="100"/>
        <v>Zambia2</v>
      </c>
      <c r="E6431">
        <v>146431587</v>
      </c>
      <c r="F6431">
        <v>0</v>
      </c>
      <c r="G6431">
        <v>0</v>
      </c>
      <c r="H6431">
        <v>146431587</v>
      </c>
    </row>
    <row r="6432" spans="1:8" hidden="1" x14ac:dyDescent="0.3">
      <c r="A6432" s="6" t="s">
        <v>2676</v>
      </c>
      <c r="B6432" s="6" t="s">
        <v>7173</v>
      </c>
      <c r="D6432" t="str">
        <f t="shared" si="100"/>
        <v>Abu Qir PP (CP-117)</v>
      </c>
      <c r="E6432">
        <v>4019577.17</v>
      </c>
      <c r="F6432">
        <v>4019577.17</v>
      </c>
      <c r="G6432">
        <v>0</v>
      </c>
      <c r="H6432">
        <v>4019577.17</v>
      </c>
    </row>
    <row r="6433" spans="1:8" hidden="1" x14ac:dyDescent="0.3">
      <c r="A6433" s="6" t="s">
        <v>453</v>
      </c>
      <c r="B6433" s="6" t="s">
        <v>7174</v>
      </c>
      <c r="C6433" s="6">
        <v>10</v>
      </c>
      <c r="D6433" t="str">
        <f t="shared" si="100"/>
        <v>Kuwait10</v>
      </c>
      <c r="E6433">
        <v>10946097.720000001</v>
      </c>
      <c r="F6433">
        <v>0</v>
      </c>
      <c r="G6433">
        <v>0</v>
      </c>
      <c r="H6433">
        <v>10946097.720000001</v>
      </c>
    </row>
    <row r="6434" spans="1:8" hidden="1" x14ac:dyDescent="0.3">
      <c r="A6434" s="6" t="s">
        <v>622</v>
      </c>
      <c r="B6434" s="6" t="s">
        <v>7175</v>
      </c>
      <c r="D6434" t="str">
        <f t="shared" si="100"/>
        <v>Ghana</v>
      </c>
      <c r="E6434">
        <v>86324678.530000001</v>
      </c>
      <c r="F6434">
        <v>0</v>
      </c>
      <c r="G6434">
        <v>0</v>
      </c>
      <c r="H6434">
        <v>86324678.530000001</v>
      </c>
    </row>
    <row r="6435" spans="1:8" hidden="1" x14ac:dyDescent="0.3">
      <c r="A6435" s="6" t="s">
        <v>475</v>
      </c>
      <c r="B6435" s="6" t="s">
        <v>7176</v>
      </c>
      <c r="D6435" t="str">
        <f t="shared" si="100"/>
        <v>Suez Gulf Substation</v>
      </c>
      <c r="E6435">
        <v>294832.33</v>
      </c>
      <c r="F6435">
        <v>279140.63</v>
      </c>
      <c r="G6435">
        <v>31015.63</v>
      </c>
      <c r="H6435">
        <v>310156.26</v>
      </c>
    </row>
    <row r="6436" spans="1:8" hidden="1" x14ac:dyDescent="0.3">
      <c r="A6436" s="6" t="s">
        <v>475</v>
      </c>
      <c r="B6436" s="6" t="s">
        <v>7177</v>
      </c>
      <c r="D6436" t="str">
        <f t="shared" si="100"/>
        <v>Suez Gulf Substation</v>
      </c>
      <c r="E6436">
        <v>410529.34999999992</v>
      </c>
      <c r="F6436">
        <v>388679.97</v>
      </c>
      <c r="G6436">
        <v>43186.66</v>
      </c>
      <c r="H6436">
        <v>431866.63000000006</v>
      </c>
    </row>
    <row r="6437" spans="1:8" hidden="1" x14ac:dyDescent="0.3">
      <c r="A6437" s="6" t="s">
        <v>458</v>
      </c>
      <c r="B6437" s="6" t="s">
        <v>7178</v>
      </c>
      <c r="D6437" t="str">
        <f t="shared" si="100"/>
        <v>W Dam PP Phase II (CP-117)</v>
      </c>
      <c r="E6437">
        <v>93003.520000000004</v>
      </c>
      <c r="F6437">
        <v>93003.520000000004</v>
      </c>
      <c r="G6437">
        <v>0</v>
      </c>
      <c r="H6437">
        <v>93003.520000000004</v>
      </c>
    </row>
    <row r="6438" spans="1:8" hidden="1" x14ac:dyDescent="0.3">
      <c r="A6438" s="6" t="s">
        <v>897</v>
      </c>
      <c r="B6438" s="6" t="s">
        <v>7179</v>
      </c>
      <c r="C6438" s="6">
        <v>14</v>
      </c>
      <c r="D6438" t="str">
        <f t="shared" si="100"/>
        <v>Zafranaa - Ras Ghareb14</v>
      </c>
      <c r="E6438">
        <v>639342.57999999996</v>
      </c>
      <c r="F6438">
        <v>0</v>
      </c>
      <c r="G6438">
        <v>0</v>
      </c>
      <c r="H6438">
        <v>3387.56</v>
      </c>
    </row>
    <row r="6439" spans="1:8" hidden="1" x14ac:dyDescent="0.3">
      <c r="A6439" s="6" t="s">
        <v>589</v>
      </c>
      <c r="B6439" s="6" t="s">
        <v>7180</v>
      </c>
      <c r="C6439" s="6">
        <v>3</v>
      </c>
      <c r="D6439" t="str">
        <f t="shared" si="100"/>
        <v>Barwa and Damac 220 OHTL3</v>
      </c>
      <c r="E6439">
        <v>9000846.4299999997</v>
      </c>
      <c r="F6439">
        <v>0</v>
      </c>
      <c r="G6439">
        <v>0</v>
      </c>
      <c r="H6439">
        <v>9000846.4299999997</v>
      </c>
    </row>
    <row r="6440" spans="1:8" hidden="1" x14ac:dyDescent="0.3">
      <c r="A6440" s="6" t="s">
        <v>7181</v>
      </c>
      <c r="B6440" s="6" t="s">
        <v>7182</v>
      </c>
      <c r="C6440" s="6">
        <v>2</v>
      </c>
      <c r="D6440" t="str">
        <f t="shared" si="100"/>
        <v>PIP West 22</v>
      </c>
      <c r="E6440">
        <v>21544102.559999999</v>
      </c>
      <c r="F6440">
        <v>0</v>
      </c>
      <c r="G6440">
        <v>0</v>
      </c>
      <c r="H6440">
        <v>21544102.559999999</v>
      </c>
    </row>
    <row r="6441" spans="1:8" hidden="1" x14ac:dyDescent="0.3">
      <c r="A6441" s="6" t="s">
        <v>514</v>
      </c>
      <c r="B6441" s="6" t="s">
        <v>7183</v>
      </c>
      <c r="D6441" t="str">
        <f t="shared" si="100"/>
        <v>Beni-Suef Power Plant EPC</v>
      </c>
      <c r="E6441">
        <v>71416141.319999993</v>
      </c>
      <c r="F6441">
        <v>0</v>
      </c>
      <c r="G6441">
        <v>0</v>
      </c>
      <c r="H6441">
        <v>71416141.319999993</v>
      </c>
    </row>
    <row r="6442" spans="1:8" hidden="1" x14ac:dyDescent="0.3">
      <c r="A6442" s="6" t="s">
        <v>615</v>
      </c>
      <c r="B6442" s="6" t="s">
        <v>558</v>
      </c>
      <c r="D6442" t="str">
        <f t="shared" si="100"/>
        <v>Apache Electrical Works</v>
      </c>
      <c r="E6442">
        <v>76066343</v>
      </c>
      <c r="F6442">
        <v>0</v>
      </c>
      <c r="G6442">
        <v>0</v>
      </c>
      <c r="H6442">
        <v>76066343</v>
      </c>
    </row>
    <row r="6443" spans="1:8" hidden="1" x14ac:dyDescent="0.3">
      <c r="A6443" s="6" t="s">
        <v>2832</v>
      </c>
      <c r="B6443" s="6" t="s">
        <v>6833</v>
      </c>
      <c r="D6443" t="str">
        <f t="shared" si="100"/>
        <v>Tebbin PP Rehabitation(CP-124)</v>
      </c>
      <c r="E6443">
        <v>12876077</v>
      </c>
      <c r="F6443">
        <v>0</v>
      </c>
      <c r="G6443">
        <v>0</v>
      </c>
      <c r="H6443">
        <v>12876077</v>
      </c>
    </row>
    <row r="6444" spans="1:8" hidden="1" x14ac:dyDescent="0.3">
      <c r="A6444" s="6" t="s">
        <v>3099</v>
      </c>
      <c r="B6444" s="6" t="s">
        <v>7184</v>
      </c>
      <c r="D6444" t="str">
        <f t="shared" si="100"/>
        <v>Suez IPB</v>
      </c>
      <c r="E6444">
        <v>6959007.1398</v>
      </c>
      <c r="F6444">
        <v>0</v>
      </c>
      <c r="G6444">
        <v>0</v>
      </c>
      <c r="H6444">
        <v>6959007.1398</v>
      </c>
    </row>
    <row r="6445" spans="1:8" hidden="1" x14ac:dyDescent="0.3">
      <c r="A6445" s="6" t="s">
        <v>458</v>
      </c>
      <c r="B6445" s="6" t="s">
        <v>7185</v>
      </c>
      <c r="D6445" t="str">
        <f t="shared" si="100"/>
        <v>W Dam PP Phase II (CP-117)</v>
      </c>
      <c r="E6445">
        <v>10445.3048</v>
      </c>
      <c r="F6445">
        <v>0</v>
      </c>
      <c r="G6445">
        <v>0</v>
      </c>
      <c r="H6445">
        <v>10967.57</v>
      </c>
    </row>
    <row r="6446" spans="1:8" hidden="1" x14ac:dyDescent="0.3">
      <c r="A6446" s="6" t="s">
        <v>502</v>
      </c>
      <c r="B6446" s="6" t="s">
        <v>1768</v>
      </c>
      <c r="D6446" t="str">
        <f t="shared" si="100"/>
        <v>Abu Qir PP (CP-118)</v>
      </c>
      <c r="E6446">
        <v>420405.09210000001</v>
      </c>
      <c r="F6446">
        <v>0</v>
      </c>
      <c r="G6446">
        <v>0</v>
      </c>
      <c r="H6446">
        <v>420405.09210000001</v>
      </c>
    </row>
    <row r="6447" spans="1:8" hidden="1" x14ac:dyDescent="0.3">
      <c r="A6447" s="6" t="s">
        <v>7186</v>
      </c>
      <c r="B6447" s="6" t="s">
        <v>7187</v>
      </c>
      <c r="D6447" t="str">
        <f t="shared" si="100"/>
        <v>Tebbin PP Rehabitation (CP106)</v>
      </c>
      <c r="E6447">
        <v>125133.41</v>
      </c>
      <c r="F6447">
        <v>0</v>
      </c>
      <c r="G6447">
        <v>0</v>
      </c>
      <c r="H6447">
        <v>125133.41</v>
      </c>
    </row>
    <row r="6448" spans="1:8" hidden="1" x14ac:dyDescent="0.3">
      <c r="A6448" s="6" t="s">
        <v>2694</v>
      </c>
      <c r="B6448" s="6" t="s">
        <v>4117</v>
      </c>
      <c r="D6448" t="str">
        <f t="shared" si="100"/>
        <v>Al-Wukair 11 Substation</v>
      </c>
      <c r="E6448">
        <v>276134509.48650002</v>
      </c>
      <c r="F6448">
        <v>0</v>
      </c>
      <c r="G6448">
        <v>0</v>
      </c>
      <c r="H6448">
        <v>276134509.48650002</v>
      </c>
    </row>
    <row r="6449" spans="1:8" hidden="1" x14ac:dyDescent="0.3">
      <c r="A6449" s="6" t="s">
        <v>458</v>
      </c>
      <c r="B6449" s="6" t="s">
        <v>7188</v>
      </c>
      <c r="D6449" t="str">
        <f t="shared" si="100"/>
        <v>W Dam PP Phase II (CP-117)</v>
      </c>
      <c r="E6449">
        <v>47134.485699999997</v>
      </c>
      <c r="F6449">
        <v>0</v>
      </c>
      <c r="G6449">
        <v>0</v>
      </c>
      <c r="H6449">
        <v>49491.21</v>
      </c>
    </row>
    <row r="6450" spans="1:8" hidden="1" x14ac:dyDescent="0.3">
      <c r="A6450" s="6" t="s">
        <v>496</v>
      </c>
      <c r="B6450" s="6" t="s">
        <v>6721</v>
      </c>
      <c r="D6450" t="str">
        <f t="shared" si="100"/>
        <v>IRAQ - Substations Soil Invest</v>
      </c>
      <c r="E6450">
        <v>555000</v>
      </c>
      <c r="F6450">
        <v>0</v>
      </c>
      <c r="G6450">
        <v>0</v>
      </c>
      <c r="H6450">
        <v>555000</v>
      </c>
    </row>
    <row r="6451" spans="1:8" hidden="1" x14ac:dyDescent="0.3">
      <c r="A6451" s="6" t="s">
        <v>569</v>
      </c>
      <c r="B6451" s="6" t="s">
        <v>588</v>
      </c>
      <c r="D6451" t="str">
        <f t="shared" si="100"/>
        <v>Giza North PP Ph I,II (CP-117)</v>
      </c>
      <c r="E6451">
        <v>43917116</v>
      </c>
      <c r="F6451">
        <v>0</v>
      </c>
      <c r="G6451">
        <v>0</v>
      </c>
      <c r="H6451">
        <v>43917116</v>
      </c>
    </row>
    <row r="6452" spans="1:8" hidden="1" x14ac:dyDescent="0.3">
      <c r="A6452" s="6" t="s">
        <v>2452</v>
      </c>
      <c r="B6452" s="6" t="s">
        <v>5826</v>
      </c>
      <c r="D6452" t="str">
        <f t="shared" si="100"/>
        <v>Giza North PP Phase3(CP-117)</v>
      </c>
      <c r="E6452">
        <v>29807353.760000002</v>
      </c>
      <c r="F6452">
        <v>0</v>
      </c>
      <c r="G6452">
        <v>0</v>
      </c>
      <c r="H6452">
        <v>29807353.760000002</v>
      </c>
    </row>
    <row r="6453" spans="1:8" hidden="1" x14ac:dyDescent="0.3">
      <c r="A6453" s="6" t="s">
        <v>2452</v>
      </c>
      <c r="B6453" s="6" t="s">
        <v>2584</v>
      </c>
      <c r="D6453" t="str">
        <f t="shared" si="100"/>
        <v>Giza North PP Phase3(CP-117)</v>
      </c>
      <c r="E6453">
        <v>-24375617.153299998</v>
      </c>
      <c r="F6453">
        <v>0</v>
      </c>
      <c r="G6453">
        <v>0</v>
      </c>
      <c r="H6453">
        <v>-24375617.153299998</v>
      </c>
    </row>
    <row r="6454" spans="1:8" hidden="1" x14ac:dyDescent="0.3">
      <c r="A6454" s="6" t="s">
        <v>2520</v>
      </c>
      <c r="B6454" s="6" t="s">
        <v>4793</v>
      </c>
      <c r="D6454" t="str">
        <f t="shared" si="100"/>
        <v>6th Oct. Ph2 PP-Elect Work</v>
      </c>
      <c r="E6454">
        <v>11271114</v>
      </c>
      <c r="F6454">
        <v>0</v>
      </c>
      <c r="G6454">
        <v>0</v>
      </c>
      <c r="H6454">
        <v>11271114</v>
      </c>
    </row>
    <row r="6455" spans="1:8" hidden="1" x14ac:dyDescent="0.3">
      <c r="A6455" s="6" t="s">
        <v>569</v>
      </c>
      <c r="B6455" s="6" t="s">
        <v>7189</v>
      </c>
      <c r="D6455" t="str">
        <f t="shared" si="100"/>
        <v>Giza North PP Ph I,II (CP-117)</v>
      </c>
      <c r="E6455">
        <v>345309.59</v>
      </c>
      <c r="F6455">
        <v>345309.59</v>
      </c>
      <c r="G6455">
        <v>0</v>
      </c>
      <c r="H6455">
        <v>345309.59</v>
      </c>
    </row>
    <row r="6456" spans="1:8" hidden="1" x14ac:dyDescent="0.3">
      <c r="A6456" s="6" t="s">
        <v>458</v>
      </c>
      <c r="B6456" s="6" t="s">
        <v>7190</v>
      </c>
      <c r="D6456" t="str">
        <f t="shared" si="100"/>
        <v>W Dam PP Phase II (CP-117)</v>
      </c>
      <c r="E6456">
        <v>35639.519999999997</v>
      </c>
      <c r="F6456">
        <v>0</v>
      </c>
      <c r="G6456">
        <v>0</v>
      </c>
      <c r="H6456">
        <v>35639.519999999997</v>
      </c>
    </row>
    <row r="6457" spans="1:8" hidden="1" x14ac:dyDescent="0.3">
      <c r="A6457" s="6" t="s">
        <v>581</v>
      </c>
      <c r="B6457" s="6" t="s">
        <v>7191</v>
      </c>
      <c r="C6457" s="6">
        <v>7</v>
      </c>
      <c r="D6457" t="str">
        <f t="shared" si="100"/>
        <v>New Heliopolis7</v>
      </c>
      <c r="E6457">
        <v>3631713.98</v>
      </c>
      <c r="F6457">
        <v>0</v>
      </c>
      <c r="G6457">
        <v>0</v>
      </c>
      <c r="H6457">
        <v>3631713.98</v>
      </c>
    </row>
    <row r="6458" spans="1:8" hidden="1" x14ac:dyDescent="0.3">
      <c r="A6458" s="6" t="s">
        <v>486</v>
      </c>
      <c r="B6458" s="6" t="s">
        <v>7192</v>
      </c>
      <c r="C6458" s="6">
        <v>80</v>
      </c>
      <c r="D6458" t="str">
        <f t="shared" si="100"/>
        <v>Abou El Matameer and Sammanoud80</v>
      </c>
      <c r="E6458">
        <v>5875862.8600000003</v>
      </c>
      <c r="F6458">
        <v>0</v>
      </c>
      <c r="G6458">
        <v>0</v>
      </c>
      <c r="H6458">
        <v>5875862.8600000003</v>
      </c>
    </row>
    <row r="6459" spans="1:8" hidden="1" x14ac:dyDescent="0.3">
      <c r="A6459" s="6" t="s">
        <v>651</v>
      </c>
      <c r="B6459" s="6" t="s">
        <v>7193</v>
      </c>
      <c r="C6459" s="6">
        <v>12</v>
      </c>
      <c r="D6459" t="str">
        <f t="shared" si="100"/>
        <v>Akhmem - Qena12</v>
      </c>
      <c r="E6459">
        <v>26867410.18</v>
      </c>
      <c r="F6459">
        <v>0</v>
      </c>
      <c r="G6459">
        <v>0</v>
      </c>
      <c r="H6459">
        <v>26867410.18</v>
      </c>
    </row>
    <row r="6460" spans="1:8" hidden="1" x14ac:dyDescent="0.3">
      <c r="A6460" s="6" t="s">
        <v>651</v>
      </c>
      <c r="B6460" s="6" t="s">
        <v>7194</v>
      </c>
      <c r="C6460" s="6">
        <v>11</v>
      </c>
      <c r="D6460" t="str">
        <f t="shared" si="100"/>
        <v>Akhmem - Qena11</v>
      </c>
      <c r="E6460">
        <v>31190172.66</v>
      </c>
      <c r="F6460">
        <v>0</v>
      </c>
      <c r="G6460">
        <v>0</v>
      </c>
      <c r="H6460">
        <v>31190172.66</v>
      </c>
    </row>
    <row r="6461" spans="1:8" hidden="1" x14ac:dyDescent="0.3">
      <c r="A6461" s="6" t="s">
        <v>651</v>
      </c>
      <c r="B6461" s="6" t="s">
        <v>7195</v>
      </c>
      <c r="C6461" s="6">
        <v>10</v>
      </c>
      <c r="D6461" t="str">
        <f t="shared" si="100"/>
        <v>Akhmem - Qena10</v>
      </c>
      <c r="E6461">
        <v>14206943.630000001</v>
      </c>
      <c r="F6461">
        <v>0</v>
      </c>
      <c r="G6461">
        <v>0</v>
      </c>
      <c r="H6461">
        <v>14206943.630000001</v>
      </c>
    </row>
    <row r="6462" spans="1:8" hidden="1" x14ac:dyDescent="0.3">
      <c r="A6462" s="6" t="s">
        <v>651</v>
      </c>
      <c r="B6462" s="6" t="s">
        <v>7196</v>
      </c>
      <c r="C6462" s="6">
        <v>8</v>
      </c>
      <c r="D6462" t="str">
        <f t="shared" si="100"/>
        <v>Akhmem - Qena8</v>
      </c>
      <c r="E6462">
        <v>893041.7</v>
      </c>
      <c r="F6462">
        <v>0</v>
      </c>
      <c r="G6462">
        <v>0</v>
      </c>
      <c r="H6462">
        <v>893041.7</v>
      </c>
    </row>
    <row r="6463" spans="1:8" hidden="1" x14ac:dyDescent="0.3">
      <c r="A6463" s="6" t="s">
        <v>651</v>
      </c>
      <c r="B6463" s="6" t="s">
        <v>7197</v>
      </c>
      <c r="C6463" s="6">
        <v>5</v>
      </c>
      <c r="D6463" t="str">
        <f t="shared" si="100"/>
        <v>Akhmem - Qena5</v>
      </c>
      <c r="E6463">
        <v>69969724.950000003</v>
      </c>
      <c r="F6463">
        <v>0</v>
      </c>
      <c r="G6463">
        <v>0</v>
      </c>
      <c r="H6463">
        <v>69969724.950000003</v>
      </c>
    </row>
    <row r="6464" spans="1:8" hidden="1" x14ac:dyDescent="0.3">
      <c r="A6464" s="6" t="s">
        <v>514</v>
      </c>
      <c r="B6464" s="6" t="s">
        <v>7198</v>
      </c>
      <c r="D6464" t="str">
        <f t="shared" si="100"/>
        <v>Beni-Suef Power Plant EPC</v>
      </c>
      <c r="E6464">
        <v>232187</v>
      </c>
      <c r="F6464">
        <v>232187</v>
      </c>
      <c r="G6464">
        <v>0</v>
      </c>
      <c r="H6464">
        <v>232187</v>
      </c>
    </row>
    <row r="6465" spans="1:8" hidden="1" x14ac:dyDescent="0.3">
      <c r="A6465" s="6" t="s">
        <v>490</v>
      </c>
      <c r="B6465" s="6" t="s">
        <v>4054</v>
      </c>
      <c r="D6465" t="str">
        <f t="shared" si="100"/>
        <v>Barwa 2x60/22 KV S/S</v>
      </c>
      <c r="E6465">
        <v>1000</v>
      </c>
      <c r="F6465">
        <v>0</v>
      </c>
      <c r="G6465">
        <v>0</v>
      </c>
      <c r="H6465">
        <v>1000</v>
      </c>
    </row>
    <row r="6466" spans="1:8" hidden="1" x14ac:dyDescent="0.3">
      <c r="A6466" s="6" t="s">
        <v>567</v>
      </c>
      <c r="B6466" s="6" t="s">
        <v>7199</v>
      </c>
      <c r="D6466" t="str">
        <f t="shared" si="100"/>
        <v>Kayan 3 New Cairo Capital City</v>
      </c>
      <c r="E6466">
        <v>132593.04999999999</v>
      </c>
      <c r="F6466">
        <v>0</v>
      </c>
      <c r="G6466">
        <v>0</v>
      </c>
      <c r="H6466">
        <v>132593.04999999999</v>
      </c>
    </row>
    <row r="6467" spans="1:8" hidden="1" x14ac:dyDescent="0.3">
      <c r="A6467" s="6" t="s">
        <v>4176</v>
      </c>
      <c r="B6467" s="6" t="s">
        <v>7200</v>
      </c>
      <c r="D6467" t="str">
        <f t="shared" ref="D6467:D6530" si="101">A6467&amp;C6467</f>
        <v>IRAQ - Al-Diwaniya Power Plant</v>
      </c>
      <c r="E6467">
        <v>1178165.5523999999</v>
      </c>
      <c r="F6467">
        <v>0</v>
      </c>
      <c r="G6467">
        <v>0</v>
      </c>
      <c r="H6467">
        <v>1237073.83</v>
      </c>
    </row>
    <row r="6468" spans="1:8" hidden="1" x14ac:dyDescent="0.3">
      <c r="A6468" s="6" t="s">
        <v>2474</v>
      </c>
      <c r="B6468" s="6" t="s">
        <v>7201</v>
      </c>
      <c r="D6468" t="str">
        <f t="shared" si="101"/>
        <v>Palm Hill-Infra Str(Elec.Work)</v>
      </c>
      <c r="E6468">
        <v>699577.96</v>
      </c>
      <c r="F6468">
        <v>0</v>
      </c>
      <c r="G6468">
        <v>0</v>
      </c>
      <c r="H6468">
        <v>769535.75600000005</v>
      </c>
    </row>
    <row r="6469" spans="1:8" hidden="1" x14ac:dyDescent="0.3">
      <c r="A6469" s="6" t="s">
        <v>475</v>
      </c>
      <c r="B6469" s="6" t="s">
        <v>7202</v>
      </c>
      <c r="D6469" t="str">
        <f t="shared" si="101"/>
        <v>Suez Gulf Substation</v>
      </c>
      <c r="E6469">
        <v>321146.2451</v>
      </c>
      <c r="F6469">
        <v>0</v>
      </c>
      <c r="G6469">
        <v>0</v>
      </c>
      <c r="H6469">
        <v>325000</v>
      </c>
    </row>
    <row r="6470" spans="1:8" hidden="1" x14ac:dyDescent="0.3">
      <c r="A6470" s="6" t="s">
        <v>448</v>
      </c>
      <c r="B6470" s="6" t="s">
        <v>7203</v>
      </c>
      <c r="D6470" t="str">
        <f t="shared" si="101"/>
        <v>Cameron EDC</v>
      </c>
      <c r="E6470">
        <v>175964727.63</v>
      </c>
      <c r="F6470">
        <v>87982363.810000002</v>
      </c>
      <c r="G6470">
        <v>0</v>
      </c>
      <c r="H6470">
        <v>87982363.810000002</v>
      </c>
    </row>
    <row r="6471" spans="1:8" hidden="1" x14ac:dyDescent="0.3">
      <c r="A6471" s="6" t="s">
        <v>458</v>
      </c>
      <c r="B6471" s="6" t="s">
        <v>7204</v>
      </c>
      <c r="D6471" t="str">
        <f t="shared" si="101"/>
        <v>W Dam PP Phase II (CP-117)</v>
      </c>
      <c r="E6471">
        <v>212073.67619999999</v>
      </c>
      <c r="F6471">
        <v>0</v>
      </c>
      <c r="G6471">
        <v>0</v>
      </c>
      <c r="H6471">
        <v>222677.36</v>
      </c>
    </row>
    <row r="6472" spans="1:8" hidden="1" x14ac:dyDescent="0.3">
      <c r="A6472" s="6" t="s">
        <v>456</v>
      </c>
      <c r="B6472" s="6" t="s">
        <v>7205</v>
      </c>
      <c r="D6472" t="str">
        <f t="shared" si="101"/>
        <v>Al-Shabab PP Phase II (CP-117)</v>
      </c>
      <c r="E6472">
        <v>25777.9143</v>
      </c>
      <c r="F6472">
        <v>0</v>
      </c>
      <c r="G6472">
        <v>0</v>
      </c>
      <c r="H6472">
        <v>27066.81</v>
      </c>
    </row>
    <row r="6473" spans="1:8" hidden="1" x14ac:dyDescent="0.3">
      <c r="A6473" s="6" t="s">
        <v>456</v>
      </c>
      <c r="B6473" s="6" t="s">
        <v>7206</v>
      </c>
      <c r="D6473" t="str">
        <f t="shared" si="101"/>
        <v>Al-Shabab PP Phase II (CP-117)</v>
      </c>
      <c r="E6473">
        <v>2580132</v>
      </c>
      <c r="F6473">
        <v>0</v>
      </c>
      <c r="G6473">
        <v>406370.79</v>
      </c>
      <c r="H6473">
        <v>406370.79</v>
      </c>
    </row>
    <row r="6474" spans="1:8" hidden="1" x14ac:dyDescent="0.3">
      <c r="A6474" s="6" t="s">
        <v>458</v>
      </c>
      <c r="B6474" s="6" t="s">
        <v>7207</v>
      </c>
      <c r="D6474" t="str">
        <f t="shared" si="101"/>
        <v>W Dam PP Phase II (CP-117)</v>
      </c>
      <c r="E6474">
        <v>252473.17139999999</v>
      </c>
      <c r="F6474">
        <v>0</v>
      </c>
      <c r="G6474">
        <v>39764.519999999997</v>
      </c>
      <c r="H6474">
        <v>39764.519999999997</v>
      </c>
    </row>
    <row r="6475" spans="1:8" hidden="1" x14ac:dyDescent="0.3">
      <c r="A6475" s="6" t="s">
        <v>458</v>
      </c>
      <c r="B6475" s="6" t="s">
        <v>7208</v>
      </c>
      <c r="D6475" t="str">
        <f t="shared" si="101"/>
        <v>W Dam PP Phase II (CP-117)</v>
      </c>
      <c r="E6475">
        <v>41431.67</v>
      </c>
      <c r="F6475">
        <v>35639.519999999997</v>
      </c>
      <c r="G6475">
        <v>6289.33</v>
      </c>
      <c r="H6475">
        <v>41928.85</v>
      </c>
    </row>
    <row r="6476" spans="1:8" hidden="1" x14ac:dyDescent="0.3">
      <c r="A6476" s="6" t="s">
        <v>458</v>
      </c>
      <c r="B6476" s="6" t="s">
        <v>7209</v>
      </c>
      <c r="D6476" t="str">
        <f t="shared" si="101"/>
        <v>W Dam PP Phase II (CP-117)</v>
      </c>
      <c r="E6476">
        <v>1814725.2767</v>
      </c>
      <c r="F6476">
        <v>0</v>
      </c>
      <c r="G6476">
        <v>275475.3</v>
      </c>
      <c r="H6476">
        <v>1836501.98</v>
      </c>
    </row>
    <row r="6477" spans="1:8" hidden="1" x14ac:dyDescent="0.3">
      <c r="A6477" s="6" t="s">
        <v>475</v>
      </c>
      <c r="B6477" s="6" t="s">
        <v>7210</v>
      </c>
      <c r="D6477" t="str">
        <f t="shared" si="101"/>
        <v>Suez Gulf Substation</v>
      </c>
      <c r="E6477">
        <v>371737.59999999998</v>
      </c>
      <c r="F6477">
        <v>0</v>
      </c>
      <c r="G6477">
        <v>0</v>
      </c>
      <c r="H6477">
        <v>371737.59999999998</v>
      </c>
    </row>
    <row r="6478" spans="1:8" hidden="1" x14ac:dyDescent="0.3">
      <c r="A6478" s="6" t="s">
        <v>498</v>
      </c>
      <c r="B6478" s="6" t="s">
        <v>7211</v>
      </c>
      <c r="C6478" s="6">
        <v>74</v>
      </c>
      <c r="D6478" t="str">
        <f t="shared" si="101"/>
        <v>Abo Quir - Badr 500KV74</v>
      </c>
      <c r="E6478">
        <v>1639063.13</v>
      </c>
      <c r="F6478">
        <v>0</v>
      </c>
      <c r="G6478">
        <v>327812.63</v>
      </c>
      <c r="H6478">
        <v>327812.63</v>
      </c>
    </row>
    <row r="6479" spans="1:8" hidden="1" x14ac:dyDescent="0.3">
      <c r="A6479" s="6" t="s">
        <v>493</v>
      </c>
      <c r="B6479" s="6" t="s">
        <v>7212</v>
      </c>
      <c r="D6479" t="str">
        <f t="shared" si="101"/>
        <v>Damac 2x60/22 KV S/S</v>
      </c>
      <c r="E6479">
        <v>2415534.88</v>
      </c>
      <c r="F6479">
        <v>1708800.3800000001</v>
      </c>
      <c r="G6479">
        <v>362330.25</v>
      </c>
      <c r="H6479">
        <v>2071130.63</v>
      </c>
    </row>
    <row r="6480" spans="1:8" hidden="1" x14ac:dyDescent="0.3">
      <c r="A6480" s="6" t="s">
        <v>500</v>
      </c>
      <c r="B6480" s="6" t="s">
        <v>7213</v>
      </c>
      <c r="D6480" t="str">
        <f t="shared" si="101"/>
        <v>South Helwan PP (CP-117)</v>
      </c>
      <c r="E6480">
        <v>55261.120000000003</v>
      </c>
      <c r="F6480">
        <v>58024.175999999999</v>
      </c>
      <c r="G6480">
        <v>0</v>
      </c>
      <c r="H6480">
        <v>58024.175999999999</v>
      </c>
    </row>
    <row r="6481" spans="1:8" hidden="1" x14ac:dyDescent="0.3">
      <c r="A6481" s="6" t="s">
        <v>524</v>
      </c>
      <c r="B6481" s="6" t="s">
        <v>7214</v>
      </c>
      <c r="C6481" s="6">
        <v>2</v>
      </c>
      <c r="D6481" t="str">
        <f t="shared" si="101"/>
        <v>Beni Suef Substation R612</v>
      </c>
      <c r="E6481">
        <v>650978.28</v>
      </c>
      <c r="F6481">
        <v>538871.06999999995</v>
      </c>
      <c r="G6481">
        <v>97646.74</v>
      </c>
      <c r="H6481">
        <v>636517.81000000006</v>
      </c>
    </row>
    <row r="6482" spans="1:8" hidden="1" x14ac:dyDescent="0.3">
      <c r="A6482" s="6" t="s">
        <v>532</v>
      </c>
      <c r="B6482" s="6" t="s">
        <v>7215</v>
      </c>
      <c r="C6482" s="6">
        <v>22</v>
      </c>
      <c r="D6482" t="str">
        <f t="shared" si="101"/>
        <v>Al Mostathmreen GIS Substation22</v>
      </c>
      <c r="E6482">
        <v>1745640</v>
      </c>
      <c r="F6482">
        <v>1300501.8</v>
      </c>
      <c r="G6482">
        <v>261846</v>
      </c>
      <c r="H6482">
        <v>1562347.8</v>
      </c>
    </row>
    <row r="6483" spans="1:8" hidden="1" x14ac:dyDescent="0.3">
      <c r="A6483" s="6" t="s">
        <v>519</v>
      </c>
      <c r="B6483" s="6" t="s">
        <v>7216</v>
      </c>
      <c r="C6483" s="6">
        <v>1</v>
      </c>
      <c r="D6483" t="str">
        <f t="shared" si="101"/>
        <v>Tamey El-amdeed Substation1</v>
      </c>
      <c r="E6483">
        <v>634375</v>
      </c>
      <c r="F6483">
        <v>472609.37</v>
      </c>
      <c r="G6483">
        <v>95156.25</v>
      </c>
      <c r="H6483">
        <v>567765.62</v>
      </c>
    </row>
    <row r="6484" spans="1:8" hidden="1" x14ac:dyDescent="0.3">
      <c r="A6484" s="6" t="s">
        <v>519</v>
      </c>
      <c r="B6484" s="6" t="s">
        <v>7217</v>
      </c>
      <c r="D6484" t="str">
        <f t="shared" si="101"/>
        <v>Tamey El-amdeed Substation</v>
      </c>
      <c r="E6484">
        <v>3819167.14</v>
      </c>
      <c r="F6484">
        <v>2844752.9</v>
      </c>
      <c r="G6484">
        <v>572875.06999999995</v>
      </c>
      <c r="H6484">
        <v>3417627.97</v>
      </c>
    </row>
    <row r="6485" spans="1:8" hidden="1" x14ac:dyDescent="0.3">
      <c r="A6485" s="6" t="s">
        <v>532</v>
      </c>
      <c r="B6485" s="6" t="s">
        <v>7218</v>
      </c>
      <c r="D6485" t="str">
        <f t="shared" si="101"/>
        <v>Al Mostathmreen GIS Substation</v>
      </c>
      <c r="E6485">
        <v>1114848</v>
      </c>
      <c r="F6485">
        <v>808264.12</v>
      </c>
      <c r="G6485">
        <v>167227.29999999999</v>
      </c>
      <c r="H6485">
        <v>975491.42</v>
      </c>
    </row>
    <row r="6486" spans="1:8" hidden="1" x14ac:dyDescent="0.3">
      <c r="A6486" s="6" t="s">
        <v>559</v>
      </c>
      <c r="B6486" s="6" t="s">
        <v>7219</v>
      </c>
      <c r="C6486" s="6">
        <v>16</v>
      </c>
      <c r="D6486" t="str">
        <f t="shared" si="101"/>
        <v>Beni Seuf - 35816</v>
      </c>
      <c r="E6486">
        <v>5877613.75</v>
      </c>
      <c r="F6486">
        <v>0</v>
      </c>
      <c r="G6486">
        <v>1010855.15</v>
      </c>
      <c r="H6486">
        <v>1010855.15</v>
      </c>
    </row>
    <row r="6487" spans="1:8" hidden="1" x14ac:dyDescent="0.3">
      <c r="A6487" s="6" t="s">
        <v>559</v>
      </c>
      <c r="B6487" s="6" t="s">
        <v>7220</v>
      </c>
      <c r="C6487" s="6">
        <v>7</v>
      </c>
      <c r="D6487" t="str">
        <f t="shared" si="101"/>
        <v>Beni Seuf - 3587</v>
      </c>
      <c r="E6487">
        <v>3768028.61</v>
      </c>
      <c r="F6487">
        <v>2603908.9700000002</v>
      </c>
      <c r="G6487">
        <v>636595.64</v>
      </c>
      <c r="H6487">
        <v>3240504.61</v>
      </c>
    </row>
    <row r="6488" spans="1:8" hidden="1" x14ac:dyDescent="0.3">
      <c r="A6488" s="6" t="s">
        <v>370</v>
      </c>
      <c r="B6488" s="6" t="s">
        <v>7221</v>
      </c>
      <c r="D6488" t="str">
        <f t="shared" si="101"/>
        <v>New Giza 2</v>
      </c>
      <c r="E6488">
        <v>115829.98</v>
      </c>
      <c r="F6488">
        <v>115829.98</v>
      </c>
      <c r="G6488">
        <v>0</v>
      </c>
      <c r="H6488">
        <v>115829.98</v>
      </c>
    </row>
    <row r="6489" spans="1:8" hidden="1" x14ac:dyDescent="0.3">
      <c r="A6489" s="6" t="s">
        <v>569</v>
      </c>
      <c r="B6489" s="6" t="s">
        <v>7222</v>
      </c>
      <c r="D6489" t="str">
        <f t="shared" si="101"/>
        <v>Giza North PP Ph I,II (CP-117)</v>
      </c>
      <c r="E6489">
        <v>28871.333299999998</v>
      </c>
      <c r="F6489">
        <v>30314.9</v>
      </c>
      <c r="G6489">
        <v>0</v>
      </c>
      <c r="H6489">
        <v>30314.9</v>
      </c>
    </row>
    <row r="6490" spans="1:8" hidden="1" x14ac:dyDescent="0.3">
      <c r="A6490" s="6" t="s">
        <v>431</v>
      </c>
      <c r="B6490" s="6" t="s">
        <v>7223</v>
      </c>
      <c r="D6490" t="str">
        <f t="shared" si="101"/>
        <v>EMAAR-PKG#53-UPTOWN</v>
      </c>
      <c r="E6490">
        <v>308431.19</v>
      </c>
      <c r="F6490">
        <v>308431.19</v>
      </c>
      <c r="G6490">
        <v>0</v>
      </c>
      <c r="H6490">
        <v>308431.19</v>
      </c>
    </row>
    <row r="6491" spans="1:8" hidden="1" x14ac:dyDescent="0.3">
      <c r="A6491" s="6" t="s">
        <v>2792</v>
      </c>
      <c r="B6491" s="6" t="s">
        <v>7224</v>
      </c>
      <c r="C6491" s="6">
        <v>3</v>
      </c>
      <c r="D6491" t="str">
        <f t="shared" si="101"/>
        <v>PIP Zona 23</v>
      </c>
      <c r="E6491">
        <v>3505222.55</v>
      </c>
      <c r="F6491">
        <v>3294909.1974999998</v>
      </c>
      <c r="G6491">
        <v>0</v>
      </c>
      <c r="H6491">
        <v>3294909.1974999998</v>
      </c>
    </row>
    <row r="6492" spans="1:8" hidden="1" x14ac:dyDescent="0.3">
      <c r="A6492" s="6" t="s">
        <v>7225</v>
      </c>
      <c r="B6492" s="6" t="s">
        <v>7226</v>
      </c>
      <c r="D6492" t="str">
        <f t="shared" si="101"/>
        <v>Borolos Over Head</v>
      </c>
      <c r="E6492">
        <v>2100000</v>
      </c>
      <c r="F6492">
        <v>1870602.15</v>
      </c>
      <c r="G6492">
        <v>0</v>
      </c>
      <c r="H6492">
        <v>1970602.1499999997</v>
      </c>
    </row>
    <row r="6493" spans="1:8" hidden="1" x14ac:dyDescent="0.3">
      <c r="A6493" s="6" t="s">
        <v>475</v>
      </c>
      <c r="B6493" s="6" t="s">
        <v>7227</v>
      </c>
      <c r="D6493" t="str">
        <f t="shared" si="101"/>
        <v>Suez Gulf Substation</v>
      </c>
      <c r="E6493">
        <v>7191000</v>
      </c>
      <c r="F6493">
        <v>7191000</v>
      </c>
      <c r="G6493">
        <v>0</v>
      </c>
      <c r="H6493">
        <v>7191000</v>
      </c>
    </row>
    <row r="6494" spans="1:8" hidden="1" x14ac:dyDescent="0.3">
      <c r="A6494" s="6" t="s">
        <v>817</v>
      </c>
      <c r="B6494" s="6" t="s">
        <v>7228</v>
      </c>
      <c r="C6494" s="6">
        <v>7</v>
      </c>
      <c r="D6494" t="str">
        <f t="shared" si="101"/>
        <v>Beni Suef COMCAVI7</v>
      </c>
      <c r="E6494">
        <v>2036941.11</v>
      </c>
      <c r="F6494">
        <v>2036941.11</v>
      </c>
      <c r="G6494">
        <v>0</v>
      </c>
      <c r="H6494">
        <v>2036941.11</v>
      </c>
    </row>
    <row r="6495" spans="1:8" hidden="1" x14ac:dyDescent="0.3">
      <c r="A6495" s="6" t="s">
        <v>615</v>
      </c>
      <c r="B6495" s="6" t="s">
        <v>7229</v>
      </c>
      <c r="D6495" t="str">
        <f t="shared" si="101"/>
        <v>Apache Electrical Works</v>
      </c>
      <c r="E6495">
        <v>39634.79</v>
      </c>
      <c r="F6495">
        <v>39634.79</v>
      </c>
      <c r="G6495">
        <v>0</v>
      </c>
      <c r="H6495">
        <v>39634.79</v>
      </c>
    </row>
    <row r="6496" spans="1:8" hidden="1" x14ac:dyDescent="0.3">
      <c r="A6496" s="6" t="s">
        <v>567</v>
      </c>
      <c r="B6496" s="6" t="s">
        <v>7230</v>
      </c>
      <c r="C6496" s="6">
        <v>3</v>
      </c>
      <c r="D6496" t="str">
        <f t="shared" si="101"/>
        <v>Kayan 3 New Cairo Capital City3</v>
      </c>
      <c r="E6496">
        <v>76333661</v>
      </c>
      <c r="F6496">
        <v>66272397.350000001</v>
      </c>
      <c r="G6496">
        <v>3000000</v>
      </c>
      <c r="H6496">
        <v>69272397.349999994</v>
      </c>
    </row>
    <row r="6497" spans="1:8" hidden="1" x14ac:dyDescent="0.3">
      <c r="A6497" s="6" t="s">
        <v>431</v>
      </c>
      <c r="B6497" s="6" t="s">
        <v>7231</v>
      </c>
      <c r="D6497" t="str">
        <f t="shared" si="101"/>
        <v>EMAAR-PKG#53-UPTOWN</v>
      </c>
      <c r="E6497">
        <v>6555257.7699999996</v>
      </c>
      <c r="F6497">
        <v>0</v>
      </c>
      <c r="G6497">
        <v>0</v>
      </c>
      <c r="H6497">
        <v>0</v>
      </c>
    </row>
    <row r="6498" spans="1:8" hidden="1" x14ac:dyDescent="0.3">
      <c r="A6498" s="6" t="s">
        <v>532</v>
      </c>
      <c r="B6498" s="6" t="s">
        <v>7232</v>
      </c>
      <c r="D6498" t="str">
        <f t="shared" si="101"/>
        <v>Al Mostathmreen GIS Substation</v>
      </c>
      <c r="E6498">
        <v>670146</v>
      </c>
      <c r="F6498">
        <v>499258.57</v>
      </c>
      <c r="G6498">
        <v>100522.02</v>
      </c>
      <c r="H6498">
        <v>599780.59</v>
      </c>
    </row>
    <row r="6499" spans="1:8" hidden="1" x14ac:dyDescent="0.3">
      <c r="A6499" s="6" t="s">
        <v>458</v>
      </c>
      <c r="B6499" s="6" t="s">
        <v>7233</v>
      </c>
      <c r="D6499" t="str">
        <f t="shared" si="101"/>
        <v>W Dam PP Phase II (CP-117)</v>
      </c>
      <c r="E6499">
        <v>593704.09</v>
      </c>
      <c r="F6499">
        <v>593704.09</v>
      </c>
      <c r="G6499">
        <v>0</v>
      </c>
      <c r="H6499">
        <v>593704.09</v>
      </c>
    </row>
    <row r="6500" spans="1:8" hidden="1" x14ac:dyDescent="0.3">
      <c r="A6500" s="6" t="s">
        <v>453</v>
      </c>
      <c r="B6500" s="6" t="s">
        <v>7234</v>
      </c>
      <c r="C6500" s="6">
        <v>132</v>
      </c>
      <c r="D6500" t="str">
        <f t="shared" si="101"/>
        <v>Kuwait132</v>
      </c>
      <c r="E6500">
        <v>54755.32</v>
      </c>
      <c r="F6500">
        <v>41066.49</v>
      </c>
      <c r="G6500">
        <v>0</v>
      </c>
      <c r="H6500">
        <v>41066.49</v>
      </c>
    </row>
    <row r="6501" spans="1:8" hidden="1" x14ac:dyDescent="0.3">
      <c r="A6501" s="6" t="s">
        <v>9</v>
      </c>
      <c r="B6501" s="6" t="s">
        <v>7235</v>
      </c>
      <c r="D6501" t="str">
        <f t="shared" si="101"/>
        <v>Royal City</v>
      </c>
      <c r="E6501">
        <v>7725328</v>
      </c>
      <c r="F6501">
        <v>7924629.0199999996</v>
      </c>
      <c r="G6501">
        <v>1500964.3</v>
      </c>
      <c r="H6501">
        <v>9425593.3200000003</v>
      </c>
    </row>
    <row r="6502" spans="1:8" hidden="1" x14ac:dyDescent="0.3">
      <c r="A6502" s="6" t="s">
        <v>2683</v>
      </c>
      <c r="B6502" s="6" t="s">
        <v>7236</v>
      </c>
      <c r="D6502" t="str">
        <f t="shared" si="101"/>
        <v>Cairo South PP Rehabilitation</v>
      </c>
      <c r="E6502">
        <v>27162.77</v>
      </c>
      <c r="F6502">
        <v>27162.77</v>
      </c>
      <c r="G6502">
        <v>0</v>
      </c>
      <c r="H6502">
        <v>27162.77</v>
      </c>
    </row>
    <row r="6503" spans="1:8" hidden="1" x14ac:dyDescent="0.3">
      <c r="A6503" s="6" t="s">
        <v>622</v>
      </c>
      <c r="B6503" s="6" t="s">
        <v>7237</v>
      </c>
      <c r="D6503" t="str">
        <f t="shared" si="101"/>
        <v>Ghana</v>
      </c>
      <c r="E6503">
        <v>59795.74</v>
      </c>
      <c r="F6503">
        <v>59781.25</v>
      </c>
      <c r="G6503">
        <v>0</v>
      </c>
      <c r="H6503">
        <v>59781.25</v>
      </c>
    </row>
    <row r="6504" spans="1:8" hidden="1" x14ac:dyDescent="0.3">
      <c r="A6504" s="6" t="s">
        <v>488</v>
      </c>
      <c r="B6504" s="6" t="s">
        <v>7238</v>
      </c>
      <c r="C6504" s="6">
        <v>84</v>
      </c>
      <c r="D6504" t="str">
        <f t="shared" si="101"/>
        <v>Siemens 6x500/220 KV GIS-MOU84</v>
      </c>
      <c r="E6504">
        <v>1473372.7</v>
      </c>
      <c r="F6504">
        <v>1056015.33</v>
      </c>
      <c r="G6504">
        <v>221005.91</v>
      </c>
      <c r="H6504">
        <v>1277021.24</v>
      </c>
    </row>
    <row r="6505" spans="1:8" hidden="1" x14ac:dyDescent="0.3">
      <c r="A6505" s="6" t="s">
        <v>486</v>
      </c>
      <c r="B6505" s="6" t="s">
        <v>7239</v>
      </c>
      <c r="C6505" s="6">
        <v>73</v>
      </c>
      <c r="D6505" t="str">
        <f t="shared" si="101"/>
        <v>Abou El Matameer and Sammanoud73</v>
      </c>
      <c r="E6505">
        <v>9985043.3599999994</v>
      </c>
      <c r="F6505">
        <v>7223180.3599999994</v>
      </c>
      <c r="G6505">
        <v>1497756.5</v>
      </c>
      <c r="H6505">
        <v>8720936.8599999994</v>
      </c>
    </row>
    <row r="6506" spans="1:8" hidden="1" x14ac:dyDescent="0.3">
      <c r="A6506" s="6" t="s">
        <v>679</v>
      </c>
      <c r="B6506" s="6" t="s">
        <v>7240</v>
      </c>
      <c r="C6506" s="6">
        <v>23</v>
      </c>
      <c r="D6506" t="str">
        <f t="shared" si="101"/>
        <v>Badr23</v>
      </c>
      <c r="E6506">
        <v>4554739.8499999996</v>
      </c>
      <c r="F6506">
        <v>3381482.8</v>
      </c>
      <c r="G6506">
        <v>683211</v>
      </c>
      <c r="H6506">
        <v>4064693.8</v>
      </c>
    </row>
    <row r="6507" spans="1:8" hidden="1" x14ac:dyDescent="0.3">
      <c r="A6507" s="6" t="s">
        <v>679</v>
      </c>
      <c r="B6507" s="6" t="s">
        <v>7241</v>
      </c>
      <c r="C6507" s="6">
        <v>5</v>
      </c>
      <c r="D6507" t="str">
        <f t="shared" si="101"/>
        <v>Badr5</v>
      </c>
      <c r="E6507">
        <v>7202522.8600000003</v>
      </c>
      <c r="F6507">
        <v>5347452.7</v>
      </c>
      <c r="G6507">
        <v>1080378.45</v>
      </c>
      <c r="H6507">
        <v>6427831.1500000004</v>
      </c>
    </row>
    <row r="6508" spans="1:8" hidden="1" x14ac:dyDescent="0.3">
      <c r="A6508" s="6" t="s">
        <v>488</v>
      </c>
      <c r="B6508" s="6" t="s">
        <v>7242</v>
      </c>
      <c r="D6508" t="str">
        <f t="shared" si="101"/>
        <v>Siemens 6x500/220 KV GIS-MOU</v>
      </c>
      <c r="E6508">
        <v>115457.3</v>
      </c>
      <c r="F6508">
        <v>115457.3</v>
      </c>
      <c r="G6508">
        <v>0</v>
      </c>
      <c r="H6508">
        <v>115457.3</v>
      </c>
    </row>
    <row r="6509" spans="1:8" hidden="1" x14ac:dyDescent="0.3">
      <c r="A6509" s="6" t="s">
        <v>475</v>
      </c>
      <c r="B6509" s="6" t="s">
        <v>7243</v>
      </c>
      <c r="C6509" s="6">
        <v>3</v>
      </c>
      <c r="D6509" t="str">
        <f t="shared" si="101"/>
        <v>Suez Gulf Substation3</v>
      </c>
      <c r="E6509">
        <v>993961.36190000002</v>
      </c>
      <c r="F6509">
        <v>939293.49</v>
      </c>
      <c r="G6509">
        <v>104365.94</v>
      </c>
      <c r="H6509">
        <v>1043659.43</v>
      </c>
    </row>
    <row r="6510" spans="1:8" hidden="1" x14ac:dyDescent="0.3">
      <c r="A6510" s="6" t="s">
        <v>567</v>
      </c>
      <c r="B6510" s="6" t="s">
        <v>7244</v>
      </c>
      <c r="D6510" t="str">
        <f t="shared" si="101"/>
        <v>Kayan 3 New Cairo Capital City</v>
      </c>
      <c r="E6510">
        <v>26989555</v>
      </c>
      <c r="F6510">
        <v>11242619.75</v>
      </c>
      <c r="G6510">
        <v>13250000</v>
      </c>
      <c r="H6510">
        <v>24492619.75</v>
      </c>
    </row>
    <row r="6511" spans="1:8" hidden="1" x14ac:dyDescent="0.3">
      <c r="A6511" s="6" t="s">
        <v>532</v>
      </c>
      <c r="B6511" s="6" t="s">
        <v>7245</v>
      </c>
      <c r="D6511" t="str">
        <f t="shared" si="101"/>
        <v>Al Mostathmreen GIS Substation</v>
      </c>
      <c r="E6511">
        <v>139309</v>
      </c>
      <c r="F6511">
        <v>108531.2</v>
      </c>
      <c r="G6511">
        <v>20896.349999999999</v>
      </c>
      <c r="H6511">
        <v>129427.55</v>
      </c>
    </row>
    <row r="6512" spans="1:8" hidden="1" x14ac:dyDescent="0.3">
      <c r="A6512" s="6" t="s">
        <v>581</v>
      </c>
      <c r="B6512" s="6" t="s">
        <v>7246</v>
      </c>
      <c r="D6512" t="str">
        <f t="shared" si="101"/>
        <v>New Heliopolis</v>
      </c>
      <c r="E6512">
        <v>2000</v>
      </c>
      <c r="F6512">
        <v>1998.79</v>
      </c>
      <c r="G6512">
        <v>0</v>
      </c>
      <c r="H6512">
        <v>1998.79</v>
      </c>
    </row>
    <row r="6513" spans="1:8" hidden="1" x14ac:dyDescent="0.3">
      <c r="A6513" s="6" t="s">
        <v>651</v>
      </c>
      <c r="B6513" s="6" t="s">
        <v>7247</v>
      </c>
      <c r="D6513" t="str">
        <f t="shared" si="101"/>
        <v>Akhmem - Qena</v>
      </c>
      <c r="E6513">
        <v>3994754.86</v>
      </c>
      <c r="F6513">
        <v>3994754.86</v>
      </c>
      <c r="G6513">
        <v>0</v>
      </c>
      <c r="H6513">
        <v>3994754.86</v>
      </c>
    </row>
    <row r="6514" spans="1:8" hidden="1" x14ac:dyDescent="0.3">
      <c r="A6514" s="6" t="s">
        <v>705</v>
      </c>
      <c r="B6514" s="6" t="s">
        <v>7248</v>
      </c>
      <c r="D6514" t="str">
        <f t="shared" si="101"/>
        <v>Assuit PP  (CP-118)</v>
      </c>
      <c r="E6514">
        <v>463083.99</v>
      </c>
      <c r="F6514">
        <v>486238.19</v>
      </c>
      <c r="G6514">
        <v>0</v>
      </c>
      <c r="H6514">
        <v>486238.19</v>
      </c>
    </row>
    <row r="6515" spans="1:8" hidden="1" x14ac:dyDescent="0.3">
      <c r="A6515" s="6" t="s">
        <v>705</v>
      </c>
      <c r="B6515" s="6" t="s">
        <v>7249</v>
      </c>
      <c r="D6515" t="str">
        <f t="shared" si="101"/>
        <v>Assuit PP  (CP-118)</v>
      </c>
      <c r="E6515">
        <v>70200.44</v>
      </c>
      <c r="F6515">
        <v>62653.89</v>
      </c>
      <c r="G6515">
        <v>11056.57</v>
      </c>
      <c r="H6515">
        <v>73710.460000000006</v>
      </c>
    </row>
    <row r="6516" spans="1:8" hidden="1" x14ac:dyDescent="0.3">
      <c r="A6516" s="6" t="s">
        <v>705</v>
      </c>
      <c r="B6516" s="6" t="s">
        <v>7250</v>
      </c>
      <c r="D6516" t="str">
        <f t="shared" si="101"/>
        <v>Assuit PP  (CP-118)</v>
      </c>
      <c r="E6516">
        <v>108568.3</v>
      </c>
      <c r="F6516">
        <v>96897.21</v>
      </c>
      <c r="G6516">
        <v>17099.509999999998</v>
      </c>
      <c r="H6516">
        <v>113996.72</v>
      </c>
    </row>
    <row r="6517" spans="1:8" hidden="1" x14ac:dyDescent="0.3">
      <c r="A6517" s="6" t="s">
        <v>705</v>
      </c>
      <c r="B6517" s="6" t="s">
        <v>7251</v>
      </c>
      <c r="D6517" t="str">
        <f t="shared" si="101"/>
        <v>Assuit PP  (CP-118)</v>
      </c>
      <c r="E6517">
        <v>2116105.4</v>
      </c>
      <c r="F6517">
        <v>1867463.02</v>
      </c>
      <c r="G6517">
        <v>333286.59999999998</v>
      </c>
      <c r="H6517">
        <v>2200749.62</v>
      </c>
    </row>
    <row r="6518" spans="1:8" hidden="1" x14ac:dyDescent="0.3">
      <c r="A6518" s="6" t="s">
        <v>705</v>
      </c>
      <c r="B6518" s="6" t="s">
        <v>5957</v>
      </c>
      <c r="D6518" t="str">
        <f t="shared" si="101"/>
        <v>Assuit PP  (CP-118)</v>
      </c>
      <c r="E6518">
        <v>2559390.19</v>
      </c>
      <c r="F6518">
        <v>2258661.85</v>
      </c>
      <c r="G6518">
        <v>403103.95</v>
      </c>
      <c r="H6518">
        <v>2661765.7999999998</v>
      </c>
    </row>
    <row r="6519" spans="1:8" hidden="1" x14ac:dyDescent="0.3">
      <c r="A6519" s="6" t="s">
        <v>705</v>
      </c>
      <c r="B6519" s="6" t="s">
        <v>7252</v>
      </c>
      <c r="D6519" t="str">
        <f t="shared" si="101"/>
        <v>Assuit PP  (CP-118)</v>
      </c>
      <c r="E6519">
        <v>269254.5</v>
      </c>
      <c r="F6519">
        <v>240309.65</v>
      </c>
      <c r="G6519">
        <v>42407.58</v>
      </c>
      <c r="H6519">
        <v>282717.23</v>
      </c>
    </row>
    <row r="6520" spans="1:8" hidden="1" x14ac:dyDescent="0.3">
      <c r="A6520" s="6" t="s">
        <v>705</v>
      </c>
      <c r="B6520" s="6" t="s">
        <v>7253</v>
      </c>
      <c r="D6520" t="str">
        <f t="shared" si="101"/>
        <v>Assuit PP  (CP-118)</v>
      </c>
      <c r="E6520">
        <v>163099.07</v>
      </c>
      <c r="F6520">
        <v>145565.92000000001</v>
      </c>
      <c r="G6520">
        <v>25688.1</v>
      </c>
      <c r="H6520">
        <v>171254.02</v>
      </c>
    </row>
    <row r="6521" spans="1:8" hidden="1" x14ac:dyDescent="0.3">
      <c r="A6521" s="6" t="s">
        <v>500</v>
      </c>
      <c r="B6521" s="6" t="s">
        <v>7254</v>
      </c>
      <c r="C6521" s="6">
        <v>19</v>
      </c>
      <c r="D6521" t="str">
        <f t="shared" si="101"/>
        <v>South Helwan PP (CP-117)19</v>
      </c>
      <c r="E6521">
        <v>23885.1</v>
      </c>
      <c r="F6521">
        <v>23885.1</v>
      </c>
      <c r="G6521">
        <v>0</v>
      </c>
      <c r="H6521">
        <v>23885.1</v>
      </c>
    </row>
    <row r="6522" spans="1:8" hidden="1" x14ac:dyDescent="0.3">
      <c r="A6522" s="6" t="s">
        <v>722</v>
      </c>
      <c r="B6522" s="6" t="s">
        <v>7255</v>
      </c>
      <c r="C6522" s="6">
        <v>32</v>
      </c>
      <c r="D6522" t="str">
        <f t="shared" si="101"/>
        <v>Marsa Matrouh 500KV32</v>
      </c>
      <c r="E6522">
        <v>95611.43</v>
      </c>
      <c r="F6522">
        <v>83516.09</v>
      </c>
      <c r="G6522">
        <v>10039.200000000001</v>
      </c>
      <c r="H6522">
        <v>93555.29</v>
      </c>
    </row>
    <row r="6523" spans="1:8" hidden="1" x14ac:dyDescent="0.3">
      <c r="A6523" s="6" t="s">
        <v>646</v>
      </c>
      <c r="B6523" s="6" t="s">
        <v>7256</v>
      </c>
      <c r="D6523" t="str">
        <f t="shared" si="101"/>
        <v>Akhmem Assiut</v>
      </c>
      <c r="E6523">
        <v>2999691.3</v>
      </c>
      <c r="F6523">
        <v>2999691.3</v>
      </c>
      <c r="G6523">
        <v>0</v>
      </c>
      <c r="H6523">
        <v>2999691.3</v>
      </c>
    </row>
    <row r="6524" spans="1:8" hidden="1" x14ac:dyDescent="0.3">
      <c r="A6524" s="6" t="s">
        <v>486</v>
      </c>
      <c r="B6524" s="6" t="s">
        <v>7257</v>
      </c>
      <c r="C6524" s="6">
        <v>77</v>
      </c>
      <c r="D6524" t="str">
        <f t="shared" si="101"/>
        <v>Abou El Matameer and Sammanoud77</v>
      </c>
      <c r="E6524">
        <v>6735132.2000000002</v>
      </c>
      <c r="F6524">
        <v>4872194.6300000008</v>
      </c>
      <c r="G6524">
        <v>1010269.83</v>
      </c>
      <c r="H6524">
        <v>5882464.46</v>
      </c>
    </row>
    <row r="6525" spans="1:8" hidden="1" x14ac:dyDescent="0.3">
      <c r="A6525" s="6" t="s">
        <v>907</v>
      </c>
      <c r="B6525" s="6" t="s">
        <v>7258</v>
      </c>
      <c r="D6525" t="str">
        <f t="shared" si="101"/>
        <v>kayan wall lock &amp; Load</v>
      </c>
      <c r="E6525">
        <v>21438000</v>
      </c>
      <c r="F6525">
        <v>18666574.100000001</v>
      </c>
      <c r="G6525">
        <v>0</v>
      </c>
      <c r="H6525">
        <v>18666574.100000001</v>
      </c>
    </row>
    <row r="6526" spans="1:8" hidden="1" x14ac:dyDescent="0.3">
      <c r="A6526" s="6" t="s">
        <v>628</v>
      </c>
      <c r="B6526" s="6" t="s">
        <v>7259</v>
      </c>
      <c r="C6526" s="6">
        <v>12</v>
      </c>
      <c r="D6526" t="str">
        <f t="shared" si="101"/>
        <v>Military 110 Kayan Project12</v>
      </c>
      <c r="E6526">
        <v>8621922.75</v>
      </c>
      <c r="F6526">
        <v>7462365.75</v>
      </c>
      <c r="G6526">
        <v>0</v>
      </c>
      <c r="H6526">
        <v>7462365.75</v>
      </c>
    </row>
    <row r="6527" spans="1:8" hidden="1" x14ac:dyDescent="0.3">
      <c r="A6527" s="6" t="s">
        <v>615</v>
      </c>
      <c r="B6527" s="6" t="s">
        <v>7260</v>
      </c>
      <c r="D6527" t="str">
        <f t="shared" si="101"/>
        <v>Apache Electrical Works</v>
      </c>
      <c r="E6527">
        <v>281018.5</v>
      </c>
      <c r="F6527">
        <v>281018.5</v>
      </c>
      <c r="G6527">
        <v>0</v>
      </c>
      <c r="H6527">
        <v>281018.5</v>
      </c>
    </row>
    <row r="6528" spans="1:8" hidden="1" x14ac:dyDescent="0.3">
      <c r="A6528" s="6" t="s">
        <v>2915</v>
      </c>
      <c r="B6528" s="6" t="s">
        <v>7261</v>
      </c>
      <c r="D6528" t="str">
        <f t="shared" si="101"/>
        <v>Lina Farm Substation</v>
      </c>
      <c r="E6528">
        <v>66596.539999999994</v>
      </c>
      <c r="F6528">
        <v>66596.539999999994</v>
      </c>
      <c r="G6528">
        <v>0</v>
      </c>
      <c r="H6528">
        <v>66596.539999999994</v>
      </c>
    </row>
    <row r="6529" spans="1:8" hidden="1" x14ac:dyDescent="0.3">
      <c r="A6529" s="6" t="s">
        <v>646</v>
      </c>
      <c r="B6529" s="6" t="s">
        <v>7262</v>
      </c>
      <c r="C6529" s="6">
        <v>2</v>
      </c>
      <c r="D6529" t="str">
        <f t="shared" si="101"/>
        <v>Akhmem Assiut2</v>
      </c>
      <c r="E6529">
        <v>1023877.33</v>
      </c>
      <c r="F6529">
        <v>865978.87</v>
      </c>
      <c r="G6529">
        <v>0</v>
      </c>
      <c r="H6529">
        <v>865978.87</v>
      </c>
    </row>
    <row r="6530" spans="1:8" hidden="1" x14ac:dyDescent="0.3">
      <c r="A6530" s="6" t="s">
        <v>628</v>
      </c>
      <c r="B6530" s="6" t="s">
        <v>7263</v>
      </c>
      <c r="C6530" s="6">
        <v>13</v>
      </c>
      <c r="D6530" t="str">
        <f t="shared" si="101"/>
        <v>Military 110 Kayan Project13</v>
      </c>
      <c r="E6530">
        <v>11919021.380000001</v>
      </c>
      <c r="F6530">
        <v>10816106.25</v>
      </c>
      <c r="G6530">
        <v>0</v>
      </c>
      <c r="H6530">
        <v>10816106.25</v>
      </c>
    </row>
    <row r="6531" spans="1:8" hidden="1" x14ac:dyDescent="0.3">
      <c r="A6531" s="6" t="s">
        <v>646</v>
      </c>
      <c r="B6531" s="6" t="s">
        <v>7264</v>
      </c>
      <c r="C6531" s="6">
        <v>9</v>
      </c>
      <c r="D6531" t="str">
        <f t="shared" ref="D6531:D6594" si="102">A6531&amp;C6531</f>
        <v>Akhmem Assiut9</v>
      </c>
      <c r="E6531">
        <v>1110147.3999999999</v>
      </c>
      <c r="F6531">
        <v>937877.35</v>
      </c>
      <c r="G6531">
        <v>0</v>
      </c>
      <c r="H6531">
        <v>937877.35</v>
      </c>
    </row>
    <row r="6532" spans="1:8" hidden="1" x14ac:dyDescent="0.3">
      <c r="A6532" s="6" t="s">
        <v>795</v>
      </c>
      <c r="B6532" s="6" t="s">
        <v>7265</v>
      </c>
      <c r="C6532" s="6">
        <v>7</v>
      </c>
      <c r="D6532" t="str">
        <f t="shared" si="102"/>
        <v>NUCA R05 - Z027</v>
      </c>
      <c r="E6532">
        <v>32455409</v>
      </c>
      <c r="F6532">
        <v>25485572.57</v>
      </c>
      <c r="G6532">
        <v>3181003.7</v>
      </c>
      <c r="H6532">
        <v>28666576.27</v>
      </c>
    </row>
    <row r="6533" spans="1:8" hidden="1" x14ac:dyDescent="0.3">
      <c r="A6533" s="6" t="s">
        <v>873</v>
      </c>
      <c r="B6533" s="6" t="s">
        <v>7266</v>
      </c>
      <c r="C6533" s="6">
        <v>3</v>
      </c>
      <c r="D6533" t="str">
        <f t="shared" si="102"/>
        <v>New Capital Tunnels3</v>
      </c>
      <c r="E6533">
        <v>39415048.579999998</v>
      </c>
      <c r="F6533">
        <v>18748.3</v>
      </c>
      <c r="G6533">
        <v>0</v>
      </c>
      <c r="H6533">
        <v>35368748.299999997</v>
      </c>
    </row>
    <row r="6534" spans="1:8" hidden="1" x14ac:dyDescent="0.3">
      <c r="A6534" s="6" t="s">
        <v>651</v>
      </c>
      <c r="B6534" s="6" t="s">
        <v>7267</v>
      </c>
      <c r="D6534" t="str">
        <f t="shared" si="102"/>
        <v>Akhmem - Qena</v>
      </c>
      <c r="E6534">
        <v>50866194.100000001</v>
      </c>
      <c r="F6534">
        <v>50866194.100000001</v>
      </c>
      <c r="G6534">
        <v>0</v>
      </c>
      <c r="H6534">
        <v>50866194.100000001</v>
      </c>
    </row>
    <row r="6535" spans="1:8" hidden="1" x14ac:dyDescent="0.3">
      <c r="A6535" s="6" t="s">
        <v>1449</v>
      </c>
      <c r="B6535" s="6" t="s">
        <v>7268</v>
      </c>
      <c r="C6535" s="6">
        <v>3</v>
      </c>
      <c r="D6535" t="str">
        <f t="shared" si="102"/>
        <v>El-Nyaba El-Ama3</v>
      </c>
      <c r="E6535">
        <v>3364450.65</v>
      </c>
      <c r="F6535">
        <v>2750033.55</v>
      </c>
      <c r="G6535">
        <v>252333.8</v>
      </c>
      <c r="H6535">
        <v>3002367.35</v>
      </c>
    </row>
    <row r="6536" spans="1:8" hidden="1" x14ac:dyDescent="0.3">
      <c r="A6536" s="6" t="s">
        <v>722</v>
      </c>
      <c r="B6536" s="6" t="s">
        <v>7269</v>
      </c>
      <c r="C6536" s="6">
        <v>2</v>
      </c>
      <c r="D6536" t="str">
        <f t="shared" si="102"/>
        <v>Marsa Matrouh 500KV2</v>
      </c>
      <c r="E6536">
        <v>65050776.780000001</v>
      </c>
      <c r="F6536">
        <v>65050776.780000001</v>
      </c>
      <c r="G6536">
        <v>0</v>
      </c>
      <c r="H6536">
        <v>65050776.780000001</v>
      </c>
    </row>
    <row r="6537" spans="1:8" hidden="1" x14ac:dyDescent="0.3">
      <c r="A6537" s="6" t="s">
        <v>646</v>
      </c>
      <c r="B6537" s="6" t="s">
        <v>7270</v>
      </c>
      <c r="C6537" s="6">
        <v>13</v>
      </c>
      <c r="D6537" t="str">
        <f t="shared" si="102"/>
        <v>Akhmem Assiut13</v>
      </c>
      <c r="E6537">
        <v>1422550.68</v>
      </c>
      <c r="F6537">
        <v>1206606.6100000001</v>
      </c>
      <c r="G6537">
        <v>0</v>
      </c>
      <c r="H6537">
        <v>1206606.6100000001</v>
      </c>
    </row>
    <row r="6538" spans="1:8" hidden="1" x14ac:dyDescent="0.3">
      <c r="A6538" s="6" t="s">
        <v>532</v>
      </c>
      <c r="B6538" s="6" t="s">
        <v>7271</v>
      </c>
      <c r="C6538" s="6">
        <v>26</v>
      </c>
      <c r="D6538" t="str">
        <f t="shared" si="102"/>
        <v>Al Mostathmreen GIS Substation26</v>
      </c>
      <c r="E6538">
        <v>658215.6</v>
      </c>
      <c r="F6538">
        <v>490370.62</v>
      </c>
      <c r="G6538">
        <v>98732.34</v>
      </c>
      <c r="H6538">
        <v>589102.96</v>
      </c>
    </row>
    <row r="6539" spans="1:8" hidden="1" x14ac:dyDescent="0.3">
      <c r="A6539" s="6" t="s">
        <v>651</v>
      </c>
      <c r="B6539" s="6" t="s">
        <v>7272</v>
      </c>
      <c r="D6539" t="str">
        <f t="shared" si="102"/>
        <v>Akhmem - Qena</v>
      </c>
      <c r="E6539">
        <v>35936571.43</v>
      </c>
      <c r="F6539">
        <v>35936571.43</v>
      </c>
      <c r="G6539">
        <v>0</v>
      </c>
      <c r="H6539">
        <v>35936571.43</v>
      </c>
    </row>
    <row r="6540" spans="1:8" hidden="1" x14ac:dyDescent="0.3">
      <c r="A6540" s="6" t="s">
        <v>628</v>
      </c>
      <c r="B6540" s="6" t="s">
        <v>7273</v>
      </c>
      <c r="C6540" s="6">
        <v>14</v>
      </c>
      <c r="D6540" t="str">
        <f t="shared" si="102"/>
        <v>Military 110 Kayan Project14</v>
      </c>
      <c r="E6540">
        <v>4202691.67</v>
      </c>
      <c r="F6540">
        <v>3792524.7</v>
      </c>
      <c r="G6540">
        <v>0</v>
      </c>
      <c r="H6540">
        <v>3792524.7</v>
      </c>
    </row>
    <row r="6541" spans="1:8" hidden="1" x14ac:dyDescent="0.3">
      <c r="A6541" s="6" t="s">
        <v>519</v>
      </c>
      <c r="B6541" s="6" t="s">
        <v>7274</v>
      </c>
      <c r="C6541" s="6">
        <v>1</v>
      </c>
      <c r="D6541" t="str">
        <f t="shared" si="102"/>
        <v>Tamey El-amdeed Substation1</v>
      </c>
      <c r="E6541">
        <v>271650</v>
      </c>
      <c r="F6541">
        <v>202379.25</v>
      </c>
      <c r="G6541">
        <v>40747.5</v>
      </c>
      <c r="H6541">
        <v>243126.75</v>
      </c>
    </row>
    <row r="6542" spans="1:8" hidden="1" x14ac:dyDescent="0.3">
      <c r="A6542" s="6" t="s">
        <v>646</v>
      </c>
      <c r="B6542" s="6" t="s">
        <v>7275</v>
      </c>
      <c r="C6542" s="6">
        <v>7</v>
      </c>
      <c r="D6542" t="str">
        <f t="shared" si="102"/>
        <v>Akhmem Assiut7</v>
      </c>
      <c r="E6542">
        <v>2317274.58</v>
      </c>
      <c r="F6542">
        <v>1953940.23</v>
      </c>
      <c r="G6542">
        <v>0</v>
      </c>
      <c r="H6542">
        <v>1953940.2299999997</v>
      </c>
    </row>
    <row r="6543" spans="1:8" hidden="1" x14ac:dyDescent="0.3">
      <c r="A6543" s="6" t="s">
        <v>328</v>
      </c>
      <c r="B6543" s="6" t="s">
        <v>7276</v>
      </c>
      <c r="C6543" s="6">
        <v>5</v>
      </c>
      <c r="D6543" t="str">
        <f t="shared" si="102"/>
        <v>Substation Elco Steel5</v>
      </c>
      <c r="E6543">
        <v>5784479.6900000004</v>
      </c>
      <c r="F6543">
        <v>4588851.87</v>
      </c>
      <c r="G6543">
        <v>1156895.94</v>
      </c>
      <c r="H6543">
        <v>5745747.8099999996</v>
      </c>
    </row>
    <row r="6544" spans="1:8" hidden="1" x14ac:dyDescent="0.3">
      <c r="A6544" s="6" t="s">
        <v>628</v>
      </c>
      <c r="B6544" s="6" t="s">
        <v>7277</v>
      </c>
      <c r="C6544" s="6">
        <v>15</v>
      </c>
      <c r="D6544" t="str">
        <f t="shared" si="102"/>
        <v>Military 110 Kayan Project15</v>
      </c>
      <c r="E6544">
        <v>2387909.4700000002</v>
      </c>
      <c r="F6544">
        <v>2154686.65</v>
      </c>
      <c r="G6544">
        <v>0</v>
      </c>
      <c r="H6544">
        <v>2154686.65</v>
      </c>
    </row>
    <row r="6545" spans="1:8" hidden="1" x14ac:dyDescent="0.3">
      <c r="A6545" s="6" t="s">
        <v>323</v>
      </c>
      <c r="B6545" s="6" t="s">
        <v>7278</v>
      </c>
      <c r="D6545" t="str">
        <f t="shared" si="102"/>
        <v>Elsewedy Univ - Enabling Works</v>
      </c>
      <c r="E6545">
        <v>5976537.1100000003</v>
      </c>
      <c r="F6545">
        <v>6754267.5654999996</v>
      </c>
      <c r="G6545">
        <v>1255072.79</v>
      </c>
      <c r="H6545">
        <v>8009340.3554999996</v>
      </c>
    </row>
    <row r="6546" spans="1:8" hidden="1" x14ac:dyDescent="0.3">
      <c r="A6546" s="6" t="s">
        <v>847</v>
      </c>
      <c r="B6546" s="6" t="s">
        <v>7279</v>
      </c>
      <c r="D6546" t="str">
        <f t="shared" si="102"/>
        <v>AWEER POWER STATION 'H' Phase</v>
      </c>
      <c r="E6546">
        <v>319424.65999999997</v>
      </c>
      <c r="F6546">
        <v>0</v>
      </c>
      <c r="G6546">
        <v>35491.629999999997</v>
      </c>
      <c r="H6546">
        <v>35491.629999999997</v>
      </c>
    </row>
    <row r="6547" spans="1:8" hidden="1" x14ac:dyDescent="0.3">
      <c r="A6547" s="6" t="s">
        <v>847</v>
      </c>
      <c r="B6547" s="6" t="s">
        <v>7280</v>
      </c>
      <c r="D6547" t="str">
        <f t="shared" si="102"/>
        <v>AWEER POWER STATION 'H' Phase</v>
      </c>
      <c r="E6547">
        <v>1352629.53</v>
      </c>
      <c r="F6547">
        <v>1149663.2875000001</v>
      </c>
      <c r="G6547">
        <v>150292.17000000001</v>
      </c>
      <c r="H6547">
        <v>1299955.4575</v>
      </c>
    </row>
    <row r="6548" spans="1:8" hidden="1" x14ac:dyDescent="0.3">
      <c r="A6548" s="6" t="s">
        <v>847</v>
      </c>
      <c r="B6548" s="6" t="s">
        <v>7281</v>
      </c>
      <c r="D6548" t="str">
        <f t="shared" si="102"/>
        <v>AWEER POWER STATION 'H' Phase</v>
      </c>
      <c r="E6548">
        <v>866261.45</v>
      </c>
      <c r="F6548">
        <v>790463.57</v>
      </c>
      <c r="G6548">
        <v>0</v>
      </c>
      <c r="H6548">
        <v>790463.57</v>
      </c>
    </row>
    <row r="6549" spans="1:8" hidden="1" x14ac:dyDescent="0.3">
      <c r="A6549" s="6" t="s">
        <v>847</v>
      </c>
      <c r="B6549" s="6" t="s">
        <v>7282</v>
      </c>
      <c r="C6549" s="6">
        <v>8</v>
      </c>
      <c r="D6549" t="str">
        <f t="shared" si="102"/>
        <v>AWEER POWER STATION 'H' Phase8</v>
      </c>
      <c r="E6549">
        <v>1387024.56</v>
      </c>
      <c r="F6549">
        <v>1371591.1800000002</v>
      </c>
      <c r="G6549">
        <v>0</v>
      </c>
      <c r="H6549">
        <v>1371591.18</v>
      </c>
    </row>
    <row r="6550" spans="1:8" hidden="1" x14ac:dyDescent="0.3">
      <c r="A6550" s="6" t="s">
        <v>847</v>
      </c>
      <c r="B6550" s="6" t="s">
        <v>7283</v>
      </c>
      <c r="C6550" s="6">
        <v>10</v>
      </c>
      <c r="D6550" t="str">
        <f t="shared" si="102"/>
        <v>AWEER POWER STATION 'H' Phase10</v>
      </c>
      <c r="E6550">
        <v>1419665.16</v>
      </c>
      <c r="F6550">
        <v>1263430.18</v>
      </c>
      <c r="G6550">
        <v>0</v>
      </c>
      <c r="H6550">
        <v>1405396.6900000002</v>
      </c>
    </row>
    <row r="6551" spans="1:8" hidden="1" x14ac:dyDescent="0.3">
      <c r="A6551" s="6" t="s">
        <v>847</v>
      </c>
      <c r="B6551" s="6" t="s">
        <v>7284</v>
      </c>
      <c r="C6551" s="6">
        <v>8</v>
      </c>
      <c r="D6551" t="str">
        <f t="shared" si="102"/>
        <v>AWEER POWER STATION 'H' Phase8</v>
      </c>
      <c r="E6551">
        <v>1277698.6499999999</v>
      </c>
      <c r="F6551">
        <v>1121535.47</v>
      </c>
      <c r="G6551">
        <v>141966.52100000001</v>
      </c>
      <c r="H6551">
        <v>1263501.9909999999</v>
      </c>
    </row>
    <row r="6552" spans="1:8" hidden="1" x14ac:dyDescent="0.3">
      <c r="A6552" s="6" t="s">
        <v>500</v>
      </c>
      <c r="B6552" s="6" t="s">
        <v>7285</v>
      </c>
      <c r="D6552" t="str">
        <f t="shared" si="102"/>
        <v>South Helwan PP (CP-117)</v>
      </c>
      <c r="E6552">
        <v>70286.47</v>
      </c>
      <c r="F6552">
        <v>73208.98</v>
      </c>
      <c r="G6552">
        <v>0</v>
      </c>
      <c r="H6552">
        <v>73208.98</v>
      </c>
    </row>
    <row r="6553" spans="1:8" hidden="1" x14ac:dyDescent="0.3">
      <c r="A6553" s="6" t="s">
        <v>524</v>
      </c>
      <c r="B6553" s="6" t="s">
        <v>7286</v>
      </c>
      <c r="C6553" s="6">
        <v>2</v>
      </c>
      <c r="D6553" t="str">
        <f t="shared" si="102"/>
        <v>Beni Suef Substation R612</v>
      </c>
      <c r="E6553">
        <v>660897.29</v>
      </c>
      <c r="F6553">
        <v>503546.17</v>
      </c>
      <c r="G6553">
        <v>99134.59</v>
      </c>
      <c r="H6553">
        <v>602680.76</v>
      </c>
    </row>
    <row r="6554" spans="1:8" hidden="1" x14ac:dyDescent="0.3">
      <c r="A6554" s="6" t="s">
        <v>3631</v>
      </c>
      <c r="B6554" s="6" t="s">
        <v>7287</v>
      </c>
      <c r="C6554" s="6">
        <v>4</v>
      </c>
      <c r="D6554" t="str">
        <f t="shared" si="102"/>
        <v>Phosfat4</v>
      </c>
      <c r="E6554">
        <v>400851</v>
      </c>
      <c r="F6554">
        <v>357362.9</v>
      </c>
      <c r="G6554">
        <v>0</v>
      </c>
      <c r="H6554">
        <v>357362.9</v>
      </c>
    </row>
    <row r="6555" spans="1:8" hidden="1" x14ac:dyDescent="0.3">
      <c r="A6555" s="6" t="s">
        <v>881</v>
      </c>
      <c r="B6555" s="6" t="s">
        <v>7288</v>
      </c>
      <c r="C6555" s="6">
        <v>2</v>
      </c>
      <c r="D6555" t="str">
        <f t="shared" si="102"/>
        <v>Asec Spare-Parts2</v>
      </c>
      <c r="E6555">
        <v>905120</v>
      </c>
      <c r="F6555">
        <v>800208</v>
      </c>
      <c r="G6555">
        <v>226280</v>
      </c>
      <c r="H6555">
        <v>1026488</v>
      </c>
    </row>
    <row r="6556" spans="1:8" hidden="1" x14ac:dyDescent="0.3">
      <c r="A6556" s="6" t="s">
        <v>311</v>
      </c>
      <c r="B6556" s="6" t="s">
        <v>7289</v>
      </c>
      <c r="C6556" s="6">
        <v>29</v>
      </c>
      <c r="D6556" t="str">
        <f t="shared" si="102"/>
        <v>DPW Onshore Port &amp; Terminal29</v>
      </c>
      <c r="E6556">
        <v>27690935.600000001</v>
      </c>
      <c r="F6556">
        <v>20394668.34</v>
      </c>
      <c r="G6556">
        <v>4153640.34</v>
      </c>
      <c r="H6556">
        <v>24548308.68</v>
      </c>
    </row>
    <row r="6557" spans="1:8" hidden="1" x14ac:dyDescent="0.3">
      <c r="A6557" s="6" t="s">
        <v>897</v>
      </c>
      <c r="B6557" s="6" t="s">
        <v>7290</v>
      </c>
      <c r="D6557" t="str">
        <f t="shared" si="102"/>
        <v>Zafranaa - Ras Ghareb</v>
      </c>
      <c r="E6557">
        <v>-8034.1</v>
      </c>
      <c r="F6557">
        <v>0</v>
      </c>
      <c r="G6557">
        <v>0</v>
      </c>
      <c r="H6557">
        <v>-8034.1</v>
      </c>
    </row>
    <row r="6558" spans="1:8" hidden="1" x14ac:dyDescent="0.3">
      <c r="A6558" s="6" t="s">
        <v>646</v>
      </c>
      <c r="B6558" s="6" t="s">
        <v>7291</v>
      </c>
      <c r="C6558" s="6">
        <v>43</v>
      </c>
      <c r="D6558" t="str">
        <f t="shared" si="102"/>
        <v>Akhmem Assiut43</v>
      </c>
      <c r="E6558">
        <v>520753.57</v>
      </c>
      <c r="F6558">
        <v>520753.57</v>
      </c>
      <c r="G6558">
        <v>0</v>
      </c>
      <c r="H6558">
        <v>520753.57</v>
      </c>
    </row>
    <row r="6559" spans="1:8" hidden="1" x14ac:dyDescent="0.3">
      <c r="A6559" s="6" t="s">
        <v>3631</v>
      </c>
      <c r="B6559" s="6" t="s">
        <v>7292</v>
      </c>
      <c r="C6559" s="6">
        <v>3</v>
      </c>
      <c r="D6559" t="str">
        <f t="shared" si="102"/>
        <v>Phosfat3</v>
      </c>
      <c r="E6559">
        <v>1155861.3</v>
      </c>
      <c r="F6559">
        <v>1031209.75</v>
      </c>
      <c r="G6559">
        <v>0</v>
      </c>
      <c r="H6559">
        <v>1031209.75</v>
      </c>
    </row>
    <row r="6560" spans="1:8" hidden="1" x14ac:dyDescent="0.3">
      <c r="A6560" s="6" t="s">
        <v>453</v>
      </c>
      <c r="B6560" s="6" t="s">
        <v>7293</v>
      </c>
      <c r="D6560" t="str">
        <f t="shared" si="102"/>
        <v>Kuwait</v>
      </c>
      <c r="E6560">
        <v>35275.18</v>
      </c>
      <c r="F6560">
        <v>26456.39</v>
      </c>
      <c r="G6560">
        <v>0</v>
      </c>
      <c r="H6560">
        <v>26456.39</v>
      </c>
    </row>
    <row r="6561" spans="1:8" hidden="1" x14ac:dyDescent="0.3">
      <c r="A6561" s="6" t="s">
        <v>646</v>
      </c>
      <c r="B6561" s="6" t="s">
        <v>7294</v>
      </c>
      <c r="D6561" t="str">
        <f t="shared" si="102"/>
        <v>Akhmem Assiut</v>
      </c>
      <c r="E6561">
        <v>85910.91</v>
      </c>
      <c r="F6561">
        <v>85060</v>
      </c>
      <c r="G6561">
        <v>0</v>
      </c>
      <c r="H6561">
        <v>85060</v>
      </c>
    </row>
    <row r="6562" spans="1:8" hidden="1" x14ac:dyDescent="0.3">
      <c r="A6562" s="6" t="s">
        <v>2779</v>
      </c>
      <c r="B6562" s="6" t="s">
        <v>7295</v>
      </c>
      <c r="C6562" s="6">
        <v>2</v>
      </c>
      <c r="D6562" t="str">
        <f t="shared" si="102"/>
        <v>Ismalia Bridge2</v>
      </c>
      <c r="E6562">
        <v>4468989.34</v>
      </c>
      <c r="F6562">
        <v>4256312.3</v>
      </c>
      <c r="G6562">
        <v>0</v>
      </c>
      <c r="H6562">
        <v>4256312.3</v>
      </c>
    </row>
    <row r="6563" spans="1:8" hidden="1" x14ac:dyDescent="0.3">
      <c r="A6563" s="6" t="s">
        <v>2439</v>
      </c>
      <c r="B6563" s="6" t="s">
        <v>7296</v>
      </c>
      <c r="D6563" t="str">
        <f t="shared" si="102"/>
        <v>Roots -Kafr ElSheikh Bridge</v>
      </c>
      <c r="E6563">
        <v>40800</v>
      </c>
      <c r="F6563">
        <v>0</v>
      </c>
      <c r="G6563">
        <v>0</v>
      </c>
      <c r="H6563">
        <v>39984</v>
      </c>
    </row>
    <row r="6564" spans="1:8" hidden="1" x14ac:dyDescent="0.3">
      <c r="A6564" s="6" t="s">
        <v>895</v>
      </c>
      <c r="B6564" s="6" t="s">
        <v>7297</v>
      </c>
      <c r="D6564" t="str">
        <f t="shared" si="102"/>
        <v>Manshiet Nasser Substation</v>
      </c>
      <c r="E6564">
        <v>62140.65</v>
      </c>
      <c r="F6564">
        <v>13365.15</v>
      </c>
      <c r="G6564">
        <v>9321.1</v>
      </c>
      <c r="H6564">
        <v>22686.25</v>
      </c>
    </row>
    <row r="6565" spans="1:8" hidden="1" x14ac:dyDescent="0.3">
      <c r="A6565" s="6" t="s">
        <v>895</v>
      </c>
      <c r="B6565" s="6" t="s">
        <v>7298</v>
      </c>
      <c r="D6565" t="str">
        <f t="shared" si="102"/>
        <v>Manshiet Nasser Substation</v>
      </c>
      <c r="E6565">
        <v>3763.04</v>
      </c>
      <c r="F6565">
        <v>2801</v>
      </c>
      <c r="G6565">
        <v>594.16</v>
      </c>
      <c r="H6565">
        <v>3395.16</v>
      </c>
    </row>
    <row r="6566" spans="1:8" hidden="1" x14ac:dyDescent="0.3">
      <c r="A6566" s="6" t="s">
        <v>895</v>
      </c>
      <c r="B6566" s="6" t="s">
        <v>7299</v>
      </c>
      <c r="D6566" t="str">
        <f t="shared" si="102"/>
        <v>Manshiet Nasser Substation</v>
      </c>
      <c r="E6566">
        <v>9322.65</v>
      </c>
      <c r="F6566">
        <v>7924.25</v>
      </c>
      <c r="G6566">
        <v>1398.4</v>
      </c>
      <c r="H6566">
        <v>9322.65</v>
      </c>
    </row>
    <row r="6567" spans="1:8" hidden="1" x14ac:dyDescent="0.3">
      <c r="A6567" s="6" t="s">
        <v>431</v>
      </c>
      <c r="B6567" s="6" t="s">
        <v>7300</v>
      </c>
      <c r="C6567" s="6">
        <v>38</v>
      </c>
      <c r="D6567" t="str">
        <f t="shared" si="102"/>
        <v>EMAAR-PKG#53-UPTOWN38</v>
      </c>
      <c r="E6567">
        <v>726341.65</v>
      </c>
      <c r="F6567">
        <v>2284218.6225000001</v>
      </c>
      <c r="G6567">
        <v>0</v>
      </c>
      <c r="H6567">
        <v>2284218.6225000001</v>
      </c>
    </row>
    <row r="6568" spans="1:8" hidden="1" x14ac:dyDescent="0.3">
      <c r="A6568" s="6" t="s">
        <v>486</v>
      </c>
      <c r="B6568" s="6" t="s">
        <v>7301</v>
      </c>
      <c r="C6568" s="6">
        <v>99</v>
      </c>
      <c r="D6568" t="str">
        <f t="shared" si="102"/>
        <v>Abou El Matameer and Sammanoud99</v>
      </c>
      <c r="E6568">
        <v>4435698.4400000004</v>
      </c>
      <c r="F6568">
        <v>3059273.9699999997</v>
      </c>
      <c r="G6568">
        <v>665354.77</v>
      </c>
      <c r="H6568">
        <v>3724628.74</v>
      </c>
    </row>
    <row r="6569" spans="1:8" hidden="1" x14ac:dyDescent="0.3">
      <c r="A6569" s="6" t="s">
        <v>567</v>
      </c>
      <c r="B6569" s="6" t="s">
        <v>7302</v>
      </c>
      <c r="C6569" s="6">
        <v>6</v>
      </c>
      <c r="D6569" t="str">
        <f t="shared" si="102"/>
        <v>Kayan 3 New Cairo Capital City6</v>
      </c>
      <c r="E6569">
        <v>44346905.25</v>
      </c>
      <c r="F6569">
        <v>20011341.75</v>
      </c>
      <c r="G6569">
        <v>20011344</v>
      </c>
      <c r="H6569">
        <v>40022685.75</v>
      </c>
    </row>
    <row r="6570" spans="1:8" hidden="1" x14ac:dyDescent="0.3">
      <c r="A6570" s="6" t="s">
        <v>3631</v>
      </c>
      <c r="B6570" s="6" t="s">
        <v>7303</v>
      </c>
      <c r="C6570" s="6">
        <v>5</v>
      </c>
      <c r="D6570" t="str">
        <f t="shared" si="102"/>
        <v>Phosfat5</v>
      </c>
      <c r="E6570">
        <v>396824.45</v>
      </c>
      <c r="F6570">
        <v>353768.05</v>
      </c>
      <c r="G6570">
        <v>0</v>
      </c>
      <c r="H6570">
        <v>353768.05</v>
      </c>
    </row>
    <row r="6571" spans="1:8" hidden="1" x14ac:dyDescent="0.3">
      <c r="A6571" s="6" t="s">
        <v>743</v>
      </c>
      <c r="B6571" s="6" t="s">
        <v>7304</v>
      </c>
      <c r="D6571" t="str">
        <f t="shared" si="102"/>
        <v>MOTHANA 400/132kV SS</v>
      </c>
      <c r="E6571">
        <v>608929.16</v>
      </c>
      <c r="F6571">
        <v>608929.16</v>
      </c>
      <c r="G6571">
        <v>0</v>
      </c>
      <c r="H6571">
        <v>608929.16</v>
      </c>
    </row>
    <row r="6572" spans="1:8" hidden="1" x14ac:dyDescent="0.3">
      <c r="A6572" s="6" t="s">
        <v>847</v>
      </c>
      <c r="B6572" s="6" t="s">
        <v>7305</v>
      </c>
      <c r="D6572" t="str">
        <f t="shared" si="102"/>
        <v>AWEER POWER STATION 'H' Phase</v>
      </c>
      <c r="E6572">
        <v>286803.09999999998</v>
      </c>
      <c r="F6572">
        <v>301143.255</v>
      </c>
      <c r="G6572">
        <v>0</v>
      </c>
      <c r="H6572">
        <v>301143.255</v>
      </c>
    </row>
    <row r="6573" spans="1:8" hidden="1" x14ac:dyDescent="0.3">
      <c r="A6573" s="6" t="s">
        <v>967</v>
      </c>
      <c r="B6573" s="6" t="s">
        <v>7306</v>
      </c>
      <c r="C6573" s="6">
        <v>29</v>
      </c>
      <c r="D6573" t="str">
        <f t="shared" si="102"/>
        <v>Benban 500 K.V/95 K.M29</v>
      </c>
      <c r="E6573">
        <v>294497.14</v>
      </c>
      <c r="F6573">
        <v>227064.7</v>
      </c>
      <c r="G6573">
        <v>30922.2</v>
      </c>
      <c r="H6573">
        <v>257986.9</v>
      </c>
    </row>
    <row r="6574" spans="1:8" hidden="1" x14ac:dyDescent="0.3">
      <c r="A6574" s="6" t="s">
        <v>967</v>
      </c>
      <c r="B6574" s="6" t="s">
        <v>7307</v>
      </c>
      <c r="C6574" s="6">
        <v>18</v>
      </c>
      <c r="D6574" t="str">
        <f t="shared" si="102"/>
        <v>Benban 500 K.V/95 K.M18</v>
      </c>
      <c r="E6574">
        <v>4365592.53</v>
      </c>
      <c r="F6574">
        <v>3365276.96</v>
      </c>
      <c r="G6574">
        <v>458387.22</v>
      </c>
      <c r="H6574">
        <v>3823664.18</v>
      </c>
    </row>
    <row r="6575" spans="1:8" hidden="1" x14ac:dyDescent="0.3">
      <c r="A6575" s="6" t="s">
        <v>967</v>
      </c>
      <c r="B6575" s="6" t="s">
        <v>7308</v>
      </c>
      <c r="C6575" s="6">
        <v>16</v>
      </c>
      <c r="D6575" t="str">
        <f t="shared" si="102"/>
        <v>Benban 500 K.V/95 K.M16</v>
      </c>
      <c r="E6575">
        <v>2348261.3199999998</v>
      </c>
      <c r="F6575">
        <v>1810514.82</v>
      </c>
      <c r="G6575">
        <v>246567.44</v>
      </c>
      <c r="H6575">
        <v>2057082.26</v>
      </c>
    </row>
    <row r="6576" spans="1:8" hidden="1" x14ac:dyDescent="0.3">
      <c r="A6576" s="6" t="s">
        <v>967</v>
      </c>
      <c r="B6576" s="6" t="s">
        <v>7309</v>
      </c>
      <c r="C6576" s="6">
        <v>8</v>
      </c>
      <c r="D6576" t="str">
        <f t="shared" si="102"/>
        <v>Benban 500 K.V/95 K.M8</v>
      </c>
      <c r="E6576">
        <v>922953</v>
      </c>
      <c r="F6576">
        <v>711599.33</v>
      </c>
      <c r="G6576">
        <v>96910.07</v>
      </c>
      <c r="H6576">
        <v>808509.4</v>
      </c>
    </row>
    <row r="6577" spans="1:8" hidden="1" x14ac:dyDescent="0.3">
      <c r="A6577" s="6" t="s">
        <v>971</v>
      </c>
      <c r="B6577" s="6" t="s">
        <v>7310</v>
      </c>
      <c r="C6577" s="6">
        <v>18</v>
      </c>
      <c r="D6577" t="str">
        <f t="shared" si="102"/>
        <v>Benban 500 K.V / 100 K.M18</v>
      </c>
      <c r="E6577">
        <v>609441.4</v>
      </c>
      <c r="F6577">
        <v>469886.28</v>
      </c>
      <c r="G6577">
        <v>63991.35</v>
      </c>
      <c r="H6577">
        <v>533877.63</v>
      </c>
    </row>
    <row r="6578" spans="1:8" hidden="1" x14ac:dyDescent="0.3">
      <c r="A6578" s="6" t="s">
        <v>500</v>
      </c>
      <c r="B6578" s="6" t="s">
        <v>7311</v>
      </c>
      <c r="C6578" s="6">
        <v>40</v>
      </c>
      <c r="D6578" t="str">
        <f t="shared" si="102"/>
        <v>South Helwan PP (CP-117)40</v>
      </c>
      <c r="E6578">
        <v>7459.4</v>
      </c>
      <c r="F6578">
        <v>7459.4</v>
      </c>
      <c r="G6578">
        <v>0</v>
      </c>
      <c r="H6578">
        <v>7459.4</v>
      </c>
    </row>
    <row r="6579" spans="1:8" hidden="1" x14ac:dyDescent="0.3">
      <c r="A6579" s="6" t="s">
        <v>722</v>
      </c>
      <c r="B6579" s="6" t="s">
        <v>7312</v>
      </c>
      <c r="C6579" s="6">
        <v>17</v>
      </c>
      <c r="D6579" t="str">
        <f t="shared" si="102"/>
        <v>Marsa Matrouh 500KV17</v>
      </c>
      <c r="E6579">
        <v>4562801.5999999996</v>
      </c>
      <c r="F6579">
        <v>3985608.41</v>
      </c>
      <c r="G6579">
        <v>479094.17</v>
      </c>
      <c r="H6579">
        <v>4464702.58</v>
      </c>
    </row>
    <row r="6580" spans="1:8" hidden="1" x14ac:dyDescent="0.3">
      <c r="A6580" s="6" t="s">
        <v>722</v>
      </c>
      <c r="B6580" s="6" t="s">
        <v>7313</v>
      </c>
      <c r="C6580" s="6">
        <v>18</v>
      </c>
      <c r="D6580" t="str">
        <f t="shared" si="102"/>
        <v>Marsa Matrouh 500KV18</v>
      </c>
      <c r="E6580">
        <v>43700303.530000001</v>
      </c>
      <c r="F6580">
        <v>38172221.759999998</v>
      </c>
      <c r="G6580">
        <v>4588531.87</v>
      </c>
      <c r="H6580">
        <v>42760753.630000003</v>
      </c>
    </row>
    <row r="6581" spans="1:8" hidden="1" x14ac:dyDescent="0.3">
      <c r="A6581" s="6" t="s">
        <v>982</v>
      </c>
      <c r="B6581" s="6" t="s">
        <v>7314</v>
      </c>
      <c r="C6581" s="6">
        <v>6</v>
      </c>
      <c r="D6581" t="str">
        <f t="shared" si="102"/>
        <v>Canal Sugar S/s6</v>
      </c>
      <c r="E6581">
        <v>60958313.149999999</v>
      </c>
      <c r="F6581">
        <v>48157067.390000001</v>
      </c>
      <c r="G6581">
        <v>9143746.9700000007</v>
      </c>
      <c r="H6581">
        <v>57300814.359999992</v>
      </c>
    </row>
    <row r="6582" spans="1:8" hidden="1" x14ac:dyDescent="0.3">
      <c r="A6582" s="6" t="s">
        <v>1045</v>
      </c>
      <c r="B6582" s="6" t="s">
        <v>7315</v>
      </c>
      <c r="D6582" t="str">
        <f t="shared" si="102"/>
        <v>Elco Steel 220/33 KV SS</v>
      </c>
      <c r="E6582">
        <v>4045768.95</v>
      </c>
      <c r="F6582">
        <v>8496114.8000000007</v>
      </c>
      <c r="G6582">
        <v>0</v>
      </c>
      <c r="H6582">
        <v>4248057.4000000004</v>
      </c>
    </row>
    <row r="6583" spans="1:8" hidden="1" x14ac:dyDescent="0.3">
      <c r="A6583" s="6" t="s">
        <v>1000</v>
      </c>
      <c r="B6583" s="6" t="s">
        <v>5284</v>
      </c>
      <c r="D6583" t="str">
        <f t="shared" si="102"/>
        <v>4 SS - Technical Service</v>
      </c>
      <c r="E6583">
        <v>98778.12</v>
      </c>
      <c r="F6583">
        <v>98778.12</v>
      </c>
      <c r="G6583">
        <v>0</v>
      </c>
      <c r="H6583">
        <v>98778.12</v>
      </c>
    </row>
    <row r="6584" spans="1:8" hidden="1" x14ac:dyDescent="0.3">
      <c r="A6584" s="6" t="s">
        <v>651</v>
      </c>
      <c r="B6584" s="6" t="s">
        <v>7316</v>
      </c>
      <c r="D6584" t="str">
        <f t="shared" si="102"/>
        <v>Akhmem - Qena</v>
      </c>
      <c r="E6584">
        <v>1774568.26</v>
      </c>
      <c r="F6584">
        <v>1773966.11</v>
      </c>
      <c r="G6584">
        <v>0</v>
      </c>
      <c r="H6584">
        <v>1773966.11</v>
      </c>
    </row>
    <row r="6585" spans="1:8" hidden="1" x14ac:dyDescent="0.3">
      <c r="A6585" s="6" t="s">
        <v>361</v>
      </c>
      <c r="B6585" s="6" t="s">
        <v>7317</v>
      </c>
      <c r="C6585" s="6">
        <v>22</v>
      </c>
      <c r="D6585" t="str">
        <f t="shared" si="102"/>
        <v>EMAAR- Pkg 140-ITP-Mivida22</v>
      </c>
      <c r="E6585">
        <v>5467007.0499999998</v>
      </c>
      <c r="F6585">
        <v>4603109.1524999999</v>
      </c>
      <c r="G6585">
        <v>574035.74</v>
      </c>
      <c r="H6585">
        <v>5177144.8925000001</v>
      </c>
    </row>
    <row r="6586" spans="1:8" hidden="1" x14ac:dyDescent="0.3">
      <c r="A6586" s="6" t="s">
        <v>646</v>
      </c>
      <c r="B6586" s="6" t="s">
        <v>7318</v>
      </c>
      <c r="D6586" t="str">
        <f t="shared" si="102"/>
        <v>Akhmem Assiut</v>
      </c>
      <c r="E6586">
        <v>48705.75</v>
      </c>
      <c r="F6586">
        <v>48705.75</v>
      </c>
      <c r="G6586">
        <v>0</v>
      </c>
      <c r="H6586">
        <v>48705.75</v>
      </c>
    </row>
    <row r="6587" spans="1:8" hidden="1" x14ac:dyDescent="0.3">
      <c r="A6587" s="6" t="s">
        <v>9</v>
      </c>
      <c r="B6587" s="6" t="s">
        <v>7319</v>
      </c>
      <c r="C6587" s="6">
        <v>6</v>
      </c>
      <c r="D6587" t="str">
        <f t="shared" si="102"/>
        <v>Royal City6</v>
      </c>
      <c r="E6587">
        <v>12948953.9</v>
      </c>
      <c r="F6587">
        <v>9240902.25</v>
      </c>
      <c r="G6587">
        <v>2498771.15</v>
      </c>
      <c r="H6587">
        <v>11739673.4</v>
      </c>
    </row>
    <row r="6588" spans="1:8" hidden="1" x14ac:dyDescent="0.3">
      <c r="A6588" s="6" t="s">
        <v>1023</v>
      </c>
      <c r="B6588" s="6" t="s">
        <v>7320</v>
      </c>
      <c r="C6588" s="6">
        <v>7</v>
      </c>
      <c r="D6588" t="str">
        <f t="shared" si="102"/>
        <v>Port Said Subs 220/667</v>
      </c>
      <c r="E6588">
        <v>36684942.020000003</v>
      </c>
      <c r="F6588">
        <v>21827135</v>
      </c>
      <c r="G6588">
        <v>9171235.5099999998</v>
      </c>
      <c r="H6588">
        <v>30998370.510000002</v>
      </c>
    </row>
    <row r="6589" spans="1:8" hidden="1" x14ac:dyDescent="0.3">
      <c r="A6589" s="6" t="s">
        <v>519</v>
      </c>
      <c r="B6589" s="6" t="s">
        <v>7321</v>
      </c>
      <c r="C6589" s="6">
        <v>17</v>
      </c>
      <c r="D6589" t="str">
        <f t="shared" si="102"/>
        <v>Tamey El-amdeed Substation17</v>
      </c>
      <c r="E6589">
        <v>3347787.42</v>
      </c>
      <c r="F6589">
        <v>2477362.7000000002</v>
      </c>
      <c r="G6589">
        <v>502168.11</v>
      </c>
      <c r="H6589">
        <v>2979530.81</v>
      </c>
    </row>
    <row r="6590" spans="1:8" hidden="1" x14ac:dyDescent="0.3">
      <c r="A6590" s="6" t="s">
        <v>389</v>
      </c>
      <c r="B6590" s="6" t="s">
        <v>7322</v>
      </c>
      <c r="C6590" s="6">
        <v>6</v>
      </c>
      <c r="D6590" t="str">
        <f t="shared" si="102"/>
        <v>EMAAR-PKG# 101-UPTOWN6</v>
      </c>
      <c r="E6590">
        <v>2226073.87</v>
      </c>
      <c r="F6590">
        <v>2051541.97</v>
      </c>
      <c r="G6590">
        <v>1066234.31</v>
      </c>
      <c r="H6590">
        <v>3117776.28</v>
      </c>
    </row>
    <row r="6591" spans="1:8" hidden="1" x14ac:dyDescent="0.3">
      <c r="A6591" s="6" t="s">
        <v>3099</v>
      </c>
      <c r="B6591" s="6" t="s">
        <v>7323</v>
      </c>
      <c r="D6591" t="str">
        <f t="shared" si="102"/>
        <v>Suez IPB</v>
      </c>
      <c r="E6591">
        <v>675.89</v>
      </c>
      <c r="F6591">
        <v>675.89</v>
      </c>
      <c r="G6591">
        <v>0</v>
      </c>
      <c r="H6591">
        <v>675.89</v>
      </c>
    </row>
    <row r="6592" spans="1:8" hidden="1" x14ac:dyDescent="0.3">
      <c r="A6592" s="6" t="s">
        <v>746</v>
      </c>
      <c r="B6592" s="6" t="s">
        <v>7324</v>
      </c>
      <c r="D6592" t="str">
        <f t="shared" si="102"/>
        <v>SHAT Al ARAB 400/132kV SS</v>
      </c>
      <c r="E6592">
        <v>255045.23</v>
      </c>
      <c r="F6592">
        <v>255045.22999999998</v>
      </c>
      <c r="G6592">
        <v>0</v>
      </c>
      <c r="H6592">
        <v>255045.23</v>
      </c>
    </row>
    <row r="6593" spans="1:8" hidden="1" x14ac:dyDescent="0.3">
      <c r="A6593" s="6" t="s">
        <v>1247</v>
      </c>
      <c r="B6593" s="6" t="s">
        <v>7325</v>
      </c>
      <c r="D6593" t="str">
        <f t="shared" si="102"/>
        <v>SHATRA 400/132kV SS</v>
      </c>
      <c r="E6593">
        <v>544712.1</v>
      </c>
      <c r="F6593">
        <v>544712.1</v>
      </c>
      <c r="G6593">
        <v>0</v>
      </c>
      <c r="H6593">
        <v>544712.1</v>
      </c>
    </row>
    <row r="6594" spans="1:8" hidden="1" x14ac:dyDescent="0.3">
      <c r="A6594" s="6" t="s">
        <v>743</v>
      </c>
      <c r="B6594" s="6" t="s">
        <v>7326</v>
      </c>
      <c r="D6594" t="str">
        <f t="shared" si="102"/>
        <v>MOTHANA 400/132kV SS</v>
      </c>
      <c r="E6594">
        <v>608298.72</v>
      </c>
      <c r="F6594">
        <v>608298.72</v>
      </c>
      <c r="G6594">
        <v>0</v>
      </c>
      <c r="H6594">
        <v>608298.72</v>
      </c>
    </row>
    <row r="6595" spans="1:8" hidden="1" x14ac:dyDescent="0.3">
      <c r="A6595" s="6" t="s">
        <v>1054</v>
      </c>
      <c r="B6595" s="6" t="s">
        <v>7327</v>
      </c>
      <c r="C6595" s="6">
        <v>22</v>
      </c>
      <c r="D6595" t="str">
        <f t="shared" ref="D6595:D6658" si="103">A6595&amp;C6595</f>
        <v>Latin Compound - New Alamin22</v>
      </c>
      <c r="E6595">
        <v>786553.6</v>
      </c>
      <c r="F6595">
        <v>49725.46</v>
      </c>
      <c r="G6595">
        <v>157310.72</v>
      </c>
      <c r="H6595">
        <v>207036.18000000002</v>
      </c>
    </row>
    <row r="6596" spans="1:8" hidden="1" x14ac:dyDescent="0.3">
      <c r="A6596" s="6" t="s">
        <v>1054</v>
      </c>
      <c r="B6596" s="6" t="s">
        <v>7328</v>
      </c>
      <c r="C6596" s="6">
        <v>13</v>
      </c>
      <c r="D6596" t="str">
        <f t="shared" si="103"/>
        <v>Latin Compound - New Alamin13</v>
      </c>
      <c r="E6596">
        <v>304463.59999999998</v>
      </c>
      <c r="F6596">
        <v>249907.38</v>
      </c>
      <c r="G6596">
        <v>0</v>
      </c>
      <c r="H6596">
        <v>249907.38</v>
      </c>
    </row>
    <row r="6597" spans="1:8" hidden="1" x14ac:dyDescent="0.3">
      <c r="A6597" s="6" t="s">
        <v>1147</v>
      </c>
      <c r="B6597" s="6" t="s">
        <v>7329</v>
      </c>
      <c r="C6597" s="6">
        <v>1</v>
      </c>
      <c r="D6597" t="str">
        <f t="shared" si="103"/>
        <v>Mahmoudia Additional Scope1</v>
      </c>
      <c r="E6597">
        <v>19798312.5</v>
      </c>
      <c r="F6597">
        <v>19540937.370000001</v>
      </c>
      <c r="G6597">
        <v>0</v>
      </c>
      <c r="H6597">
        <v>19540937.370000001</v>
      </c>
    </row>
    <row r="6598" spans="1:8" hidden="1" x14ac:dyDescent="0.3">
      <c r="A6598" s="6" t="s">
        <v>3136</v>
      </c>
      <c r="B6598" s="6" t="s">
        <v>7330</v>
      </c>
      <c r="D6598" t="str">
        <f t="shared" si="103"/>
        <v>Beni Suef Add-on Sales</v>
      </c>
      <c r="E6598">
        <v>255228.79999999999</v>
      </c>
      <c r="F6598">
        <v>283303.96999999997</v>
      </c>
      <c r="G6598">
        <v>0</v>
      </c>
      <c r="H6598">
        <v>283303.96999999997</v>
      </c>
    </row>
    <row r="6599" spans="1:8" hidden="1" x14ac:dyDescent="0.3">
      <c r="A6599" s="6" t="s">
        <v>1247</v>
      </c>
      <c r="B6599" s="6" t="s">
        <v>2561</v>
      </c>
      <c r="D6599" t="str">
        <f t="shared" si="103"/>
        <v>SHATRA 400/132kV SS</v>
      </c>
      <c r="E6599">
        <v>500773.71</v>
      </c>
      <c r="F6599">
        <v>500773.71</v>
      </c>
      <c r="G6599">
        <v>0</v>
      </c>
      <c r="H6599">
        <v>500773.71</v>
      </c>
    </row>
    <row r="6600" spans="1:8" hidden="1" x14ac:dyDescent="0.3">
      <c r="A6600" s="6" t="s">
        <v>1077</v>
      </c>
      <c r="B6600" s="6" t="s">
        <v>7331</v>
      </c>
      <c r="C6600" s="6">
        <v>1</v>
      </c>
      <c r="D6600" t="str">
        <f t="shared" si="103"/>
        <v>Marsa Alam/ Bernes LOT2 OHTL1</v>
      </c>
      <c r="E6600">
        <v>44190920.450000003</v>
      </c>
      <c r="F6600">
        <v>24791099.66</v>
      </c>
      <c r="G6600">
        <v>4640046.6500000004</v>
      </c>
      <c r="H6600">
        <v>29431146.309999999</v>
      </c>
    </row>
    <row r="6601" spans="1:8" hidden="1" x14ac:dyDescent="0.3">
      <c r="A6601" s="6" t="s">
        <v>516</v>
      </c>
      <c r="B6601" s="6" t="s">
        <v>7332</v>
      </c>
      <c r="C6601" s="6">
        <v>1</v>
      </c>
      <c r="D6601" t="str">
        <f t="shared" si="103"/>
        <v>Ismailiya East Substation1</v>
      </c>
      <c r="E6601">
        <v>2652366.6</v>
      </c>
      <c r="F6601">
        <v>2163351.2000000002</v>
      </c>
      <c r="G6601">
        <v>197255.07</v>
      </c>
      <c r="H6601">
        <v>2360606.27</v>
      </c>
    </row>
    <row r="6602" spans="1:8" hidden="1" x14ac:dyDescent="0.3">
      <c r="A6602" s="6" t="s">
        <v>1086</v>
      </c>
      <c r="B6602" s="6" t="s">
        <v>7333</v>
      </c>
      <c r="C6602" s="6">
        <v>11</v>
      </c>
      <c r="D6602" t="str">
        <f t="shared" si="103"/>
        <v>33KV Canal Farm Grid11</v>
      </c>
      <c r="E6602">
        <v>16845205.870000001</v>
      </c>
      <c r="F6602">
        <v>12852892.08</v>
      </c>
      <c r="G6602">
        <v>2526780.88</v>
      </c>
      <c r="H6602">
        <v>15379672.960000001</v>
      </c>
    </row>
    <row r="6603" spans="1:8" hidden="1" x14ac:dyDescent="0.3">
      <c r="A6603" s="6" t="s">
        <v>997</v>
      </c>
      <c r="B6603" s="6" t="s">
        <v>7334</v>
      </c>
      <c r="C6603" s="6">
        <v>2</v>
      </c>
      <c r="D6603" t="str">
        <f t="shared" si="103"/>
        <v>Tunnel of Sokhna Road (2)2</v>
      </c>
      <c r="E6603">
        <v>4550425</v>
      </c>
      <c r="F6603">
        <v>2166935.25</v>
      </c>
      <c r="G6603">
        <v>2166940</v>
      </c>
      <c r="H6603">
        <v>4333875.25</v>
      </c>
    </row>
    <row r="6604" spans="1:8" hidden="1" x14ac:dyDescent="0.3">
      <c r="A6604" s="6" t="s">
        <v>337</v>
      </c>
      <c r="B6604" s="6" t="s">
        <v>7335</v>
      </c>
      <c r="C6604" s="6">
        <v>14</v>
      </c>
      <c r="D6604" t="str">
        <f t="shared" si="103"/>
        <v>HyperOne Zayed Extension14</v>
      </c>
      <c r="E6604">
        <v>5698546.5999999996</v>
      </c>
      <c r="F6604">
        <v>4476191</v>
      </c>
      <c r="G6604">
        <v>1424635</v>
      </c>
      <c r="H6604">
        <v>5900826</v>
      </c>
    </row>
    <row r="6605" spans="1:8" hidden="1" x14ac:dyDescent="0.3">
      <c r="A6605" s="6" t="s">
        <v>7336</v>
      </c>
      <c r="B6605" s="6" t="s">
        <v>7337</v>
      </c>
      <c r="D6605" t="str">
        <f t="shared" si="103"/>
        <v>Gesr El suez</v>
      </c>
      <c r="E6605">
        <v>75000</v>
      </c>
      <c r="F6605">
        <v>75000</v>
      </c>
      <c r="G6605">
        <v>0</v>
      </c>
      <c r="H6605">
        <v>75000</v>
      </c>
    </row>
    <row r="6606" spans="1:8" hidden="1" x14ac:dyDescent="0.3">
      <c r="A6606" s="6" t="s">
        <v>967</v>
      </c>
      <c r="B6606" s="6" t="s">
        <v>7338</v>
      </c>
      <c r="C6606" s="6">
        <v>8</v>
      </c>
      <c r="D6606" t="str">
        <f t="shared" si="103"/>
        <v>Benban 500 K.V/95 K.M8</v>
      </c>
      <c r="E6606">
        <v>46035.040000000001</v>
      </c>
      <c r="F6606">
        <v>38669.43</v>
      </c>
      <c r="G6606">
        <v>4833.68</v>
      </c>
      <c r="H6606">
        <v>43503.11</v>
      </c>
    </row>
    <row r="6607" spans="1:8" hidden="1" x14ac:dyDescent="0.3">
      <c r="A6607" s="6" t="s">
        <v>1247</v>
      </c>
      <c r="B6607" s="6" t="s">
        <v>7339</v>
      </c>
      <c r="D6607" t="str">
        <f t="shared" si="103"/>
        <v>SHATRA 400/132kV SS</v>
      </c>
      <c r="E6607">
        <v>147363.81</v>
      </c>
      <c r="F6607">
        <v>147363.81</v>
      </c>
      <c r="G6607">
        <v>0</v>
      </c>
      <c r="H6607">
        <v>147363.81</v>
      </c>
    </row>
    <row r="6608" spans="1:8" hidden="1" x14ac:dyDescent="0.3">
      <c r="A6608" s="6" t="s">
        <v>741</v>
      </c>
      <c r="B6608" s="6" t="s">
        <v>7340</v>
      </c>
      <c r="D6608" t="str">
        <f t="shared" si="103"/>
        <v>MAYSAN 400/132kV SS</v>
      </c>
      <c r="E6608">
        <v>872403.51</v>
      </c>
      <c r="F6608">
        <v>872403.51</v>
      </c>
      <c r="G6608">
        <v>0</v>
      </c>
      <c r="H6608">
        <v>872403.51</v>
      </c>
    </row>
    <row r="6609" spans="1:8" hidden="1" x14ac:dyDescent="0.3">
      <c r="A6609" s="6" t="s">
        <v>1953</v>
      </c>
      <c r="B6609" s="6" t="s">
        <v>7341</v>
      </c>
      <c r="C6609" s="6">
        <v>5</v>
      </c>
      <c r="D6609" t="str">
        <f t="shared" si="103"/>
        <v>Ghana Street lighting5</v>
      </c>
      <c r="E6609">
        <v>79814.12</v>
      </c>
      <c r="F6609">
        <v>71829.75</v>
      </c>
      <c r="G6609">
        <v>0</v>
      </c>
      <c r="H6609">
        <v>71829.75</v>
      </c>
    </row>
    <row r="6610" spans="1:8" hidden="1" x14ac:dyDescent="0.3">
      <c r="A6610" s="6" t="s">
        <v>1953</v>
      </c>
      <c r="B6610" s="6" t="s">
        <v>7342</v>
      </c>
      <c r="C6610" s="6">
        <v>4</v>
      </c>
      <c r="D6610" t="str">
        <f t="shared" si="103"/>
        <v>Ghana Street lighting4</v>
      </c>
      <c r="E6610">
        <v>54959.5</v>
      </c>
      <c r="F6610">
        <v>54959.5</v>
      </c>
      <c r="G6610">
        <v>0</v>
      </c>
      <c r="H6610">
        <v>54959.5</v>
      </c>
    </row>
    <row r="6611" spans="1:8" hidden="1" x14ac:dyDescent="0.3">
      <c r="A6611" s="6" t="s">
        <v>967</v>
      </c>
      <c r="B6611" s="6" t="s">
        <v>7343</v>
      </c>
      <c r="C6611" s="6">
        <v>13</v>
      </c>
      <c r="D6611" t="str">
        <f t="shared" si="103"/>
        <v>Benban 500 K.V/95 K.M13</v>
      </c>
      <c r="E6611">
        <v>224967.76</v>
      </c>
      <c r="F6611">
        <v>173452.84</v>
      </c>
      <c r="G6611">
        <v>23621.62</v>
      </c>
      <c r="H6611">
        <v>197074.46</v>
      </c>
    </row>
    <row r="6612" spans="1:8" hidden="1" x14ac:dyDescent="0.3">
      <c r="A6612" s="6" t="s">
        <v>387</v>
      </c>
      <c r="B6612" s="6" t="s">
        <v>7344</v>
      </c>
      <c r="C6612" s="6">
        <v>12</v>
      </c>
      <c r="D6612" t="str">
        <f t="shared" si="103"/>
        <v>EMAAR-PKG117- MARASSI12</v>
      </c>
      <c r="E6612">
        <v>2921423.41</v>
      </c>
      <c r="F6612">
        <v>3430971.3805</v>
      </c>
      <c r="G6612">
        <v>0</v>
      </c>
      <c r="H6612">
        <v>3430971.3805</v>
      </c>
    </row>
    <row r="6613" spans="1:8" hidden="1" x14ac:dyDescent="0.3">
      <c r="A6613" s="6" t="s">
        <v>741</v>
      </c>
      <c r="B6613" s="6" t="s">
        <v>7345</v>
      </c>
      <c r="D6613" t="str">
        <f t="shared" si="103"/>
        <v>MAYSAN 400/132kV SS</v>
      </c>
      <c r="E6613">
        <v>951144.62</v>
      </c>
      <c r="F6613">
        <v>951144.62000000011</v>
      </c>
      <c r="G6613">
        <v>0</v>
      </c>
      <c r="H6613">
        <v>951144.62</v>
      </c>
    </row>
    <row r="6614" spans="1:8" hidden="1" x14ac:dyDescent="0.3">
      <c r="A6614" s="6" t="s">
        <v>741</v>
      </c>
      <c r="B6614" s="6" t="s">
        <v>7346</v>
      </c>
      <c r="D6614" t="str">
        <f t="shared" si="103"/>
        <v>MAYSAN 400/132kV SS</v>
      </c>
      <c r="E6614">
        <v>95508.96</v>
      </c>
      <c r="F6614">
        <v>95508.96</v>
      </c>
      <c r="G6614">
        <v>0</v>
      </c>
      <c r="H6614">
        <v>95508.96</v>
      </c>
    </row>
    <row r="6615" spans="1:8" hidden="1" x14ac:dyDescent="0.3">
      <c r="A6615" s="6" t="s">
        <v>743</v>
      </c>
      <c r="B6615" s="6" t="s">
        <v>7347</v>
      </c>
      <c r="D6615" t="str">
        <f t="shared" si="103"/>
        <v>MOTHANA 400/132kV SS</v>
      </c>
      <c r="E6615">
        <v>1488764.49</v>
      </c>
      <c r="F6615">
        <v>1488764.49</v>
      </c>
      <c r="G6615">
        <v>0</v>
      </c>
      <c r="H6615">
        <v>1488764.49</v>
      </c>
    </row>
    <row r="6616" spans="1:8" hidden="1" x14ac:dyDescent="0.3">
      <c r="A6616" s="6" t="s">
        <v>381</v>
      </c>
      <c r="B6616" s="6" t="s">
        <v>7348</v>
      </c>
      <c r="C6616" s="6">
        <v>2</v>
      </c>
      <c r="D6616" t="str">
        <f t="shared" si="103"/>
        <v>ESU Ph2-Enabling &amp; Struc2</v>
      </c>
      <c r="E6616">
        <v>9229848.2899999991</v>
      </c>
      <c r="F6616">
        <v>8526565.2945000008</v>
      </c>
      <c r="G6616">
        <v>305476.53000000003</v>
      </c>
      <c r="H6616">
        <v>8832041.8245000001</v>
      </c>
    </row>
    <row r="6617" spans="1:8" hidden="1" x14ac:dyDescent="0.3">
      <c r="A6617" s="6" t="s">
        <v>1093</v>
      </c>
      <c r="B6617" s="6" t="s">
        <v>1303</v>
      </c>
      <c r="C6617" s="6">
        <v>4</v>
      </c>
      <c r="D6617" t="str">
        <f t="shared" si="103"/>
        <v>Celia4</v>
      </c>
      <c r="E6617">
        <v>263685.03000000003</v>
      </c>
      <c r="F6617">
        <v>240744.43</v>
      </c>
      <c r="G6617">
        <v>0</v>
      </c>
      <c r="H6617">
        <v>240744.43000000002</v>
      </c>
    </row>
    <row r="6618" spans="1:8" hidden="1" x14ac:dyDescent="0.3">
      <c r="A6618" s="6" t="s">
        <v>1147</v>
      </c>
      <c r="B6618" s="6" t="s">
        <v>7349</v>
      </c>
      <c r="D6618" t="str">
        <f t="shared" si="103"/>
        <v>Mahmoudia Additional Scope</v>
      </c>
      <c r="E6618">
        <v>0</v>
      </c>
      <c r="F6618">
        <v>-19798312.5</v>
      </c>
      <c r="G6618">
        <v>0</v>
      </c>
      <c r="H6618">
        <v>-19798312.5</v>
      </c>
    </row>
    <row r="6619" spans="1:8" hidden="1" x14ac:dyDescent="0.3">
      <c r="A6619" s="6" t="s">
        <v>514</v>
      </c>
      <c r="B6619" s="6" t="s">
        <v>7350</v>
      </c>
      <c r="D6619" t="str">
        <f t="shared" si="103"/>
        <v>Beni-Suef Power Plant EPC</v>
      </c>
      <c r="E6619">
        <v>15575298.859999999</v>
      </c>
      <c r="F6619">
        <v>15575298.859999999</v>
      </c>
      <c r="G6619">
        <v>0</v>
      </c>
      <c r="H6619">
        <v>15575298.859999999</v>
      </c>
    </row>
    <row r="6620" spans="1:8" hidden="1" x14ac:dyDescent="0.3">
      <c r="A6620" s="6" t="s">
        <v>1045</v>
      </c>
      <c r="B6620" s="6" t="s">
        <v>7351</v>
      </c>
      <c r="D6620" t="str">
        <f t="shared" si="103"/>
        <v>Elco Steel 220/33 KV SS</v>
      </c>
      <c r="E6620">
        <v>3867608.88</v>
      </c>
      <c r="F6620">
        <v>4060989.32</v>
      </c>
      <c r="G6620">
        <v>0</v>
      </c>
      <c r="H6620">
        <v>4060989.32</v>
      </c>
    </row>
    <row r="6621" spans="1:8" hidden="1" x14ac:dyDescent="0.3">
      <c r="A6621" s="6" t="s">
        <v>741</v>
      </c>
      <c r="B6621" s="6" t="s">
        <v>7352</v>
      </c>
      <c r="D6621" t="str">
        <f t="shared" si="103"/>
        <v>MAYSAN 400/132kV SS</v>
      </c>
      <c r="E6621">
        <v>57277.09</v>
      </c>
      <c r="F6621">
        <v>57277.09</v>
      </c>
      <c r="G6621">
        <v>0</v>
      </c>
      <c r="H6621">
        <v>57277.09</v>
      </c>
    </row>
    <row r="6622" spans="1:8" hidden="1" x14ac:dyDescent="0.3">
      <c r="A6622" s="6" t="s">
        <v>741</v>
      </c>
      <c r="B6622" s="6" t="s">
        <v>7353</v>
      </c>
      <c r="D6622" t="str">
        <f t="shared" si="103"/>
        <v>MAYSAN 400/132kV SS</v>
      </c>
      <c r="E6622">
        <v>535440.19999999995</v>
      </c>
      <c r="F6622">
        <v>535440.19999999995</v>
      </c>
      <c r="G6622">
        <v>0</v>
      </c>
      <c r="H6622">
        <v>535440.19999999995</v>
      </c>
    </row>
    <row r="6623" spans="1:8" hidden="1" x14ac:dyDescent="0.3">
      <c r="A6623" s="6" t="s">
        <v>1163</v>
      </c>
      <c r="B6623" s="6" t="s">
        <v>7354</v>
      </c>
      <c r="C6623" s="6">
        <v>22</v>
      </c>
      <c r="D6623" t="str">
        <f t="shared" si="103"/>
        <v>Benban 3/ Toshka 2 LOT 422</v>
      </c>
      <c r="E6623">
        <v>1185100.78</v>
      </c>
      <c r="F6623">
        <v>932281.41</v>
      </c>
      <c r="G6623">
        <v>124435.58</v>
      </c>
      <c r="H6623">
        <v>1056716.99</v>
      </c>
    </row>
    <row r="6624" spans="1:8" hidden="1" x14ac:dyDescent="0.3">
      <c r="A6624" s="6" t="s">
        <v>300</v>
      </c>
      <c r="B6624" s="6" t="s">
        <v>7355</v>
      </c>
      <c r="C6624" s="6">
        <v>1</v>
      </c>
      <c r="D6624" t="str">
        <f t="shared" si="103"/>
        <v>CFC Podium 21</v>
      </c>
      <c r="E6624">
        <v>6586123.1799999997</v>
      </c>
      <c r="F6624">
        <v>6200445.3590000002</v>
      </c>
      <c r="G6624">
        <v>746907.51</v>
      </c>
      <c r="H6624">
        <v>6947352.8689999999</v>
      </c>
    </row>
    <row r="6625" spans="1:8" hidden="1" x14ac:dyDescent="0.3">
      <c r="A6625" s="6" t="s">
        <v>9</v>
      </c>
      <c r="B6625" s="6" t="s">
        <v>7356</v>
      </c>
      <c r="C6625" s="6">
        <v>1</v>
      </c>
      <c r="D6625" t="str">
        <f t="shared" si="103"/>
        <v>Royal City1</v>
      </c>
      <c r="E6625">
        <v>1714285.71</v>
      </c>
      <c r="F6625">
        <v>1782857.1355000001</v>
      </c>
      <c r="G6625">
        <v>0</v>
      </c>
      <c r="H6625">
        <v>1782857.1355000001</v>
      </c>
    </row>
    <row r="6626" spans="1:8" hidden="1" x14ac:dyDescent="0.3">
      <c r="A6626" s="6" t="s">
        <v>361</v>
      </c>
      <c r="B6626" s="6" t="s">
        <v>7357</v>
      </c>
      <c r="D6626" t="str">
        <f t="shared" si="103"/>
        <v>EMAAR- Pkg 140-ITP-Mivida</v>
      </c>
      <c r="E6626">
        <v>7170532.1100000003</v>
      </c>
      <c r="F6626">
        <v>6547225.8200000003</v>
      </c>
      <c r="G6626">
        <v>840511.96</v>
      </c>
      <c r="H6626">
        <v>7387737.7800000003</v>
      </c>
    </row>
    <row r="6627" spans="1:8" hidden="1" x14ac:dyDescent="0.3">
      <c r="A6627" s="6" t="s">
        <v>1177</v>
      </c>
      <c r="B6627" s="6" t="s">
        <v>7358</v>
      </c>
      <c r="C6627" s="6">
        <v>2</v>
      </c>
      <c r="D6627" t="str">
        <f t="shared" si="103"/>
        <v>Badr 500 S/S / Zizenia 220 Kv2</v>
      </c>
      <c r="E6627">
        <v>2936556</v>
      </c>
      <c r="F6627">
        <v>1725832.9</v>
      </c>
      <c r="G6627">
        <v>734139</v>
      </c>
      <c r="H6627">
        <v>2459971.9</v>
      </c>
    </row>
    <row r="6628" spans="1:8" hidden="1" x14ac:dyDescent="0.3">
      <c r="A6628" s="6" t="s">
        <v>897</v>
      </c>
      <c r="B6628" s="6" t="s">
        <v>7359</v>
      </c>
      <c r="D6628" t="str">
        <f t="shared" si="103"/>
        <v>Zafranaa - Ras Ghareb</v>
      </c>
      <c r="E6628">
        <v>69944</v>
      </c>
      <c r="F6628">
        <v>66749.5</v>
      </c>
      <c r="G6628">
        <v>0</v>
      </c>
      <c r="H6628">
        <v>66749.5</v>
      </c>
    </row>
    <row r="6629" spans="1:8" hidden="1" x14ac:dyDescent="0.3">
      <c r="A6629" s="6" t="s">
        <v>895</v>
      </c>
      <c r="B6629" s="6" t="s">
        <v>1061</v>
      </c>
      <c r="D6629" t="str">
        <f t="shared" si="103"/>
        <v>Manshiet Nasser Substation</v>
      </c>
      <c r="E6629">
        <v>4964442.5999999996</v>
      </c>
      <c r="F6629">
        <v>2708454.87</v>
      </c>
      <c r="G6629">
        <v>0</v>
      </c>
      <c r="H6629">
        <v>2708454.87</v>
      </c>
    </row>
    <row r="6630" spans="1:8" hidden="1" x14ac:dyDescent="0.3">
      <c r="A6630" s="6" t="s">
        <v>300</v>
      </c>
      <c r="B6630" s="6" t="s">
        <v>7360</v>
      </c>
      <c r="C6630" s="6">
        <v>13</v>
      </c>
      <c r="D6630" t="str">
        <f t="shared" si="103"/>
        <v>CFC Podium 213</v>
      </c>
      <c r="E6630">
        <v>13989651.960000001</v>
      </c>
      <c r="F6630">
        <v>23213755.800000001</v>
      </c>
      <c r="G6630">
        <v>4308604.78</v>
      </c>
      <c r="H6630">
        <v>27522360.579999998</v>
      </c>
    </row>
    <row r="6631" spans="1:8" hidden="1" x14ac:dyDescent="0.3">
      <c r="A6631" s="6" t="s">
        <v>420</v>
      </c>
      <c r="B6631" s="6" t="s">
        <v>7361</v>
      </c>
      <c r="C6631" s="6">
        <v>10</v>
      </c>
      <c r="D6631" t="str">
        <f t="shared" si="103"/>
        <v>EDNC Retail &amp; Offices Civil10</v>
      </c>
      <c r="E6631">
        <v>82638241.079999998</v>
      </c>
      <c r="F6631">
        <v>33486093.463999998</v>
      </c>
      <c r="G6631">
        <v>0</v>
      </c>
      <c r="H6631">
        <v>33486093.464000002</v>
      </c>
    </row>
    <row r="6632" spans="1:8" hidden="1" x14ac:dyDescent="0.3">
      <c r="A6632" s="6" t="s">
        <v>1202</v>
      </c>
      <c r="B6632" s="6" t="s">
        <v>7362</v>
      </c>
      <c r="C6632" s="6">
        <v>24</v>
      </c>
      <c r="D6632" t="str">
        <f t="shared" si="103"/>
        <v>Toshka GIS 500 kV24</v>
      </c>
      <c r="E6632">
        <v>25418.1</v>
      </c>
      <c r="F6632">
        <v>14193.95</v>
      </c>
      <c r="G6632">
        <v>6672.25</v>
      </c>
      <c r="H6632">
        <v>20866.2</v>
      </c>
    </row>
    <row r="6633" spans="1:8" hidden="1" x14ac:dyDescent="0.3">
      <c r="A6633" s="6" t="s">
        <v>1254</v>
      </c>
      <c r="B6633" s="6" t="s">
        <v>7363</v>
      </c>
      <c r="D6633" t="str">
        <f t="shared" si="103"/>
        <v>Miscellaneous Projects</v>
      </c>
      <c r="E6633">
        <v>2705.17</v>
      </c>
      <c r="F6633">
        <v>3002.73</v>
      </c>
      <c r="G6633">
        <v>0</v>
      </c>
      <c r="H6633">
        <v>3002.73</v>
      </c>
    </row>
    <row r="6634" spans="1:8" hidden="1" x14ac:dyDescent="0.3">
      <c r="A6634" s="6" t="s">
        <v>651</v>
      </c>
      <c r="B6634" s="6" t="s">
        <v>7364</v>
      </c>
      <c r="C6634" s="6">
        <v>24</v>
      </c>
      <c r="D6634" t="str">
        <f t="shared" si="103"/>
        <v>Akhmem - Qena24</v>
      </c>
      <c r="E6634">
        <v>730.39</v>
      </c>
      <c r="F6634">
        <v>730.39</v>
      </c>
      <c r="G6634">
        <v>0</v>
      </c>
      <c r="H6634">
        <v>730.39</v>
      </c>
    </row>
    <row r="6635" spans="1:8" hidden="1" x14ac:dyDescent="0.3">
      <c r="A6635" s="6" t="s">
        <v>3234</v>
      </c>
      <c r="B6635" s="6" t="s">
        <v>7365</v>
      </c>
      <c r="D6635" t="str">
        <f t="shared" si="103"/>
        <v>Ministry Building EPOXY</v>
      </c>
      <c r="E6635">
        <v>8038.67</v>
      </c>
      <c r="F6635">
        <v>7556.35</v>
      </c>
      <c r="G6635">
        <v>0</v>
      </c>
      <c r="H6635">
        <v>7556.35</v>
      </c>
    </row>
    <row r="6636" spans="1:8" hidden="1" x14ac:dyDescent="0.3">
      <c r="A6636" s="6" t="s">
        <v>2480</v>
      </c>
      <c r="B6636" s="6" t="s">
        <v>7366</v>
      </c>
      <c r="D6636" t="str">
        <f t="shared" si="103"/>
        <v>Baron Palace</v>
      </c>
      <c r="E6636">
        <v>13094.4</v>
      </c>
      <c r="F6636">
        <v>11654.02</v>
      </c>
      <c r="G6636">
        <v>0</v>
      </c>
      <c r="H6636">
        <v>11654.02</v>
      </c>
    </row>
    <row r="6637" spans="1:8" hidden="1" x14ac:dyDescent="0.3">
      <c r="A6637" s="6" t="s">
        <v>7367</v>
      </c>
      <c r="B6637" s="6" t="s">
        <v>7368</v>
      </c>
      <c r="D6637" t="str">
        <f t="shared" si="103"/>
        <v>Sodic Wesset</v>
      </c>
      <c r="E6637">
        <v>81830</v>
      </c>
      <c r="F6637">
        <v>74710.795800000007</v>
      </c>
      <c r="G6637">
        <v>0</v>
      </c>
      <c r="H6637">
        <v>74710.795800000007</v>
      </c>
    </row>
    <row r="6638" spans="1:8" hidden="1" x14ac:dyDescent="0.3">
      <c r="A6638" s="6" t="s">
        <v>746</v>
      </c>
      <c r="B6638" s="6" t="s">
        <v>7369</v>
      </c>
      <c r="D6638" t="str">
        <f t="shared" si="103"/>
        <v>SHAT Al ARAB 400/132kV SS</v>
      </c>
      <c r="E6638">
        <v>427366.81</v>
      </c>
      <c r="F6638">
        <v>427366.81</v>
      </c>
      <c r="G6638">
        <v>0</v>
      </c>
      <c r="H6638">
        <v>427366.81</v>
      </c>
    </row>
    <row r="6639" spans="1:8" hidden="1" x14ac:dyDescent="0.3">
      <c r="A6639" s="6" t="s">
        <v>741</v>
      </c>
      <c r="B6639" s="6" t="s">
        <v>7370</v>
      </c>
      <c r="D6639" t="str">
        <f t="shared" si="103"/>
        <v>MAYSAN 400/132kV SS</v>
      </c>
      <c r="E6639">
        <v>38529.769999999997</v>
      </c>
      <c r="F6639">
        <v>38529.769999999997</v>
      </c>
      <c r="G6639">
        <v>0</v>
      </c>
      <c r="H6639">
        <v>38529.769999999997</v>
      </c>
    </row>
    <row r="6640" spans="1:8" hidden="1" x14ac:dyDescent="0.3">
      <c r="A6640" s="6" t="s">
        <v>746</v>
      </c>
      <c r="B6640" s="6" t="s">
        <v>7371</v>
      </c>
      <c r="D6640" t="str">
        <f t="shared" si="103"/>
        <v>SHAT Al ARAB 400/132kV SS</v>
      </c>
      <c r="E6640">
        <v>342052.44</v>
      </c>
      <c r="F6640">
        <v>342052.44</v>
      </c>
      <c r="G6640">
        <v>0</v>
      </c>
      <c r="H6640">
        <v>342052.44</v>
      </c>
    </row>
    <row r="6641" spans="1:8" hidden="1" x14ac:dyDescent="0.3">
      <c r="A6641" s="6" t="s">
        <v>1247</v>
      </c>
      <c r="B6641" s="6" t="s">
        <v>7372</v>
      </c>
      <c r="D6641" t="str">
        <f t="shared" si="103"/>
        <v>SHATRA 400/132kV SS</v>
      </c>
      <c r="E6641">
        <v>794555.75</v>
      </c>
      <c r="F6641">
        <v>794555.75</v>
      </c>
      <c r="G6641">
        <v>0</v>
      </c>
      <c r="H6641">
        <v>794555.75</v>
      </c>
    </row>
    <row r="6642" spans="1:8" hidden="1" x14ac:dyDescent="0.3">
      <c r="A6642" s="6" t="s">
        <v>743</v>
      </c>
      <c r="B6642" s="6" t="s">
        <v>7373</v>
      </c>
      <c r="D6642" t="str">
        <f t="shared" si="103"/>
        <v>MOTHANA 400/132kV SS</v>
      </c>
      <c r="E6642">
        <v>511828.9</v>
      </c>
      <c r="F6642">
        <v>511828.9</v>
      </c>
      <c r="G6642">
        <v>0</v>
      </c>
      <c r="H6642">
        <v>511828.9</v>
      </c>
    </row>
    <row r="6643" spans="1:8" hidden="1" x14ac:dyDescent="0.3">
      <c r="A6643" s="6" t="s">
        <v>743</v>
      </c>
      <c r="B6643" s="6" t="s">
        <v>7374</v>
      </c>
      <c r="D6643" t="str">
        <f t="shared" si="103"/>
        <v>MOTHANA 400/132kV SS</v>
      </c>
      <c r="E6643">
        <v>276832.06</v>
      </c>
      <c r="F6643">
        <v>276832.06</v>
      </c>
      <c r="G6643">
        <v>0</v>
      </c>
      <c r="H6643">
        <v>276832.06</v>
      </c>
    </row>
    <row r="6644" spans="1:8" hidden="1" x14ac:dyDescent="0.3">
      <c r="A6644" s="6" t="s">
        <v>743</v>
      </c>
      <c r="B6644" s="6" t="s">
        <v>7375</v>
      </c>
      <c r="D6644" t="str">
        <f t="shared" si="103"/>
        <v>MOTHANA 400/132kV SS</v>
      </c>
      <c r="E6644">
        <v>125524.85</v>
      </c>
      <c r="F6644">
        <v>125524.85</v>
      </c>
      <c r="G6644">
        <v>0</v>
      </c>
      <c r="H6644">
        <v>125524.85</v>
      </c>
    </row>
    <row r="6645" spans="1:8" hidden="1" x14ac:dyDescent="0.3">
      <c r="A6645" s="6" t="s">
        <v>1323</v>
      </c>
      <c r="B6645" s="6" t="s">
        <v>1083</v>
      </c>
      <c r="C6645" s="6">
        <v>1</v>
      </c>
      <c r="D6645" t="str">
        <f t="shared" si="103"/>
        <v>Elhegaz1</v>
      </c>
      <c r="E6645">
        <v>2073000</v>
      </c>
      <c r="F6645">
        <v>77808.5</v>
      </c>
      <c r="G6645">
        <v>0</v>
      </c>
      <c r="H6645">
        <v>2052270</v>
      </c>
    </row>
    <row r="6646" spans="1:8" hidden="1" x14ac:dyDescent="0.3">
      <c r="A6646" s="6" t="s">
        <v>1000</v>
      </c>
      <c r="B6646" s="6" t="s">
        <v>7376</v>
      </c>
      <c r="D6646" t="str">
        <f t="shared" si="103"/>
        <v>4 SS - Technical Service</v>
      </c>
      <c r="E6646">
        <v>98778.12</v>
      </c>
      <c r="F6646">
        <v>98778.12</v>
      </c>
      <c r="G6646">
        <v>0</v>
      </c>
      <c r="H6646">
        <v>98778.12</v>
      </c>
    </row>
    <row r="6647" spans="1:8" hidden="1" x14ac:dyDescent="0.3">
      <c r="A6647" s="6" t="s">
        <v>5293</v>
      </c>
      <c r="B6647" s="6" t="s">
        <v>7377</v>
      </c>
      <c r="C6647" s="6">
        <v>1</v>
      </c>
      <c r="D6647" t="str">
        <f t="shared" si="103"/>
        <v>Benban 4 As El-Nakra 220 K.V1</v>
      </c>
      <c r="E6647">
        <v>6953627.1600000001</v>
      </c>
      <c r="F6647">
        <v>6456442.8799999999</v>
      </c>
      <c r="G6647">
        <v>0</v>
      </c>
      <c r="H6647">
        <v>6456442.8799999999</v>
      </c>
    </row>
    <row r="6648" spans="1:8" hidden="1" x14ac:dyDescent="0.3">
      <c r="A6648" s="6" t="s">
        <v>847</v>
      </c>
      <c r="B6648" s="6" t="s">
        <v>7378</v>
      </c>
      <c r="C6648" s="6">
        <v>27</v>
      </c>
      <c r="D6648" t="str">
        <f t="shared" si="103"/>
        <v>AWEER POWER STATION 'H' Phase27</v>
      </c>
      <c r="E6648">
        <v>35689.97</v>
      </c>
      <c r="F6648">
        <v>37474.468500000003</v>
      </c>
      <c r="G6648">
        <v>0</v>
      </c>
      <c r="H6648">
        <v>37474.468500000003</v>
      </c>
    </row>
    <row r="6649" spans="1:8" hidden="1" x14ac:dyDescent="0.3">
      <c r="A6649" s="6" t="s">
        <v>381</v>
      </c>
      <c r="B6649" s="6" t="s">
        <v>7379</v>
      </c>
      <c r="C6649" s="6">
        <v>2</v>
      </c>
      <c r="D6649" t="str">
        <f t="shared" si="103"/>
        <v>ESU Ph2-Enabling &amp; Struc2</v>
      </c>
      <c r="E6649">
        <v>21431317.620000001</v>
      </c>
      <c r="F6649">
        <v>5698476.1500000004</v>
      </c>
      <c r="G6649">
        <v>6675234.6299999999</v>
      </c>
      <c r="H6649">
        <v>33433624.129999999</v>
      </c>
    </row>
    <row r="6650" spans="1:8" hidden="1" x14ac:dyDescent="0.3">
      <c r="A6650" s="6" t="s">
        <v>1289</v>
      </c>
      <c r="B6650" s="6" t="s">
        <v>7380</v>
      </c>
      <c r="C6650" s="6">
        <v>5</v>
      </c>
      <c r="D6650" t="str">
        <f t="shared" si="103"/>
        <v>R55</v>
      </c>
      <c r="E6650">
        <v>1399065</v>
      </c>
      <c r="F6650">
        <v>740392.25</v>
      </c>
      <c r="G6650">
        <v>0</v>
      </c>
      <c r="H6650">
        <v>1273424.31</v>
      </c>
    </row>
    <row r="6651" spans="1:8" hidden="1" x14ac:dyDescent="0.3">
      <c r="A6651" s="6" t="s">
        <v>1218</v>
      </c>
      <c r="B6651" s="6" t="s">
        <v>7381</v>
      </c>
      <c r="D6651" t="str">
        <f t="shared" si="103"/>
        <v>Multi Sport Hall</v>
      </c>
      <c r="E6651">
        <v>150313.25</v>
      </c>
      <c r="F6651">
        <v>133778.79999999999</v>
      </c>
      <c r="G6651">
        <v>0</v>
      </c>
      <c r="H6651">
        <v>133778.79999999999</v>
      </c>
    </row>
    <row r="6652" spans="1:8" hidden="1" x14ac:dyDescent="0.3">
      <c r="A6652" s="6" t="s">
        <v>458</v>
      </c>
      <c r="B6652" s="6" t="s">
        <v>7382</v>
      </c>
      <c r="D6652" t="str">
        <f t="shared" si="103"/>
        <v>W Dam PP Phase II (CP-117)</v>
      </c>
      <c r="E6652">
        <v>19430.12</v>
      </c>
      <c r="F6652">
        <v>20440</v>
      </c>
      <c r="G6652">
        <v>0</v>
      </c>
      <c r="H6652">
        <v>20440</v>
      </c>
    </row>
    <row r="6653" spans="1:8" hidden="1" x14ac:dyDescent="0.3">
      <c r="A6653" s="6" t="s">
        <v>1163</v>
      </c>
      <c r="B6653" s="6" t="s">
        <v>7383</v>
      </c>
      <c r="C6653" s="6">
        <v>1</v>
      </c>
      <c r="D6653" t="str">
        <f t="shared" si="103"/>
        <v>Benban 3/ Toshka 2 LOT 41</v>
      </c>
      <c r="E6653">
        <v>4009745.48</v>
      </c>
      <c r="F6653">
        <v>3086514.46</v>
      </c>
      <c r="G6653">
        <v>421023.28</v>
      </c>
      <c r="H6653">
        <v>3507537.74</v>
      </c>
    </row>
    <row r="6654" spans="1:8" hidden="1" x14ac:dyDescent="0.3">
      <c r="A6654" s="6" t="s">
        <v>1218</v>
      </c>
      <c r="B6654" s="6" t="s">
        <v>7384</v>
      </c>
      <c r="D6654" t="str">
        <f t="shared" si="103"/>
        <v>Multi Sport Hall</v>
      </c>
      <c r="E6654">
        <v>364760</v>
      </c>
      <c r="F6654">
        <v>320824</v>
      </c>
      <c r="G6654">
        <v>0</v>
      </c>
      <c r="H6654">
        <v>320824</v>
      </c>
    </row>
    <row r="6655" spans="1:8" hidden="1" x14ac:dyDescent="0.3">
      <c r="A6655" s="6" t="s">
        <v>2480</v>
      </c>
      <c r="B6655" s="6" t="s">
        <v>7385</v>
      </c>
      <c r="D6655" t="str">
        <f t="shared" si="103"/>
        <v>Baron Palace</v>
      </c>
      <c r="E6655">
        <v>1816.32</v>
      </c>
      <c r="F6655">
        <v>1616.52</v>
      </c>
      <c r="G6655">
        <v>0</v>
      </c>
      <c r="H6655">
        <v>1616.52</v>
      </c>
    </row>
    <row r="6656" spans="1:8" hidden="1" x14ac:dyDescent="0.3">
      <c r="A6656" s="6" t="s">
        <v>1323</v>
      </c>
      <c r="B6656" s="6" t="s">
        <v>7386</v>
      </c>
      <c r="C6656" s="6">
        <v>1</v>
      </c>
      <c r="D6656" t="str">
        <f t="shared" si="103"/>
        <v>Elhegaz1</v>
      </c>
      <c r="E6656">
        <v>310102.8</v>
      </c>
      <c r="F6656">
        <v>0</v>
      </c>
      <c r="G6656">
        <v>0</v>
      </c>
      <c r="H6656">
        <v>307382.59999999998</v>
      </c>
    </row>
    <row r="6657" spans="1:8" hidden="1" x14ac:dyDescent="0.3">
      <c r="A6657" s="6" t="s">
        <v>3423</v>
      </c>
      <c r="B6657" s="6" t="s">
        <v>7387</v>
      </c>
      <c r="C6657" s="6">
        <v>1</v>
      </c>
      <c r="D6657" t="str">
        <f t="shared" si="103"/>
        <v>El Sewedy University1</v>
      </c>
      <c r="E6657">
        <v>628419.21</v>
      </c>
      <c r="F6657">
        <v>31420.959999999999</v>
      </c>
      <c r="G6657">
        <v>0</v>
      </c>
      <c r="H6657">
        <v>536342.25</v>
      </c>
    </row>
    <row r="6658" spans="1:8" hidden="1" x14ac:dyDescent="0.3">
      <c r="A6658" s="6" t="s">
        <v>1254</v>
      </c>
      <c r="B6658" s="6" t="s">
        <v>7388</v>
      </c>
      <c r="D6658" t="str">
        <f t="shared" si="103"/>
        <v>Miscellaneous Projects</v>
      </c>
      <c r="E6658">
        <v>-16071.1</v>
      </c>
      <c r="F6658">
        <v>-17838.923999999999</v>
      </c>
      <c r="G6658">
        <v>0</v>
      </c>
      <c r="H6658">
        <v>-17838.923999999999</v>
      </c>
    </row>
    <row r="6659" spans="1:8" hidden="1" x14ac:dyDescent="0.3">
      <c r="A6659" s="6" t="s">
        <v>1060</v>
      </c>
      <c r="B6659" s="6" t="s">
        <v>5716</v>
      </c>
      <c r="D6659" t="str">
        <f t="shared" ref="D6659:D6722" si="104">A6659&amp;C6659</f>
        <v>LAYYAH CCPP</v>
      </c>
      <c r="E6659">
        <v>6538440</v>
      </c>
      <c r="F6659">
        <v>5861484.6500000004</v>
      </c>
      <c r="G6659">
        <v>971207</v>
      </c>
      <c r="H6659">
        <v>6832691.6500000013</v>
      </c>
    </row>
    <row r="6660" spans="1:8" hidden="1" x14ac:dyDescent="0.3">
      <c r="A6660" s="6" t="s">
        <v>1060</v>
      </c>
      <c r="B6660" s="6" t="s">
        <v>3025</v>
      </c>
      <c r="D6660" t="str">
        <f t="shared" si="104"/>
        <v>LAYYAH CCPP</v>
      </c>
      <c r="E6660">
        <v>527000</v>
      </c>
      <c r="F6660">
        <v>895900</v>
      </c>
      <c r="G6660">
        <v>158100</v>
      </c>
      <c r="H6660">
        <v>527000</v>
      </c>
    </row>
    <row r="6661" spans="1:8" hidden="1" x14ac:dyDescent="0.3">
      <c r="A6661" s="6" t="s">
        <v>722</v>
      </c>
      <c r="B6661" s="6" t="s">
        <v>7389</v>
      </c>
      <c r="D6661" t="str">
        <f t="shared" si="104"/>
        <v>Marsa Matrouh 500KV</v>
      </c>
      <c r="E6661">
        <v>61395309.93</v>
      </c>
      <c r="F6661">
        <v>56937414.75</v>
      </c>
      <c r="G6661">
        <v>0</v>
      </c>
      <c r="H6661">
        <v>56937414.75</v>
      </c>
    </row>
    <row r="6662" spans="1:8" hidden="1" x14ac:dyDescent="0.3">
      <c r="A6662" s="6" t="s">
        <v>743</v>
      </c>
      <c r="B6662" s="6" t="s">
        <v>7390</v>
      </c>
      <c r="D6662" t="str">
        <f t="shared" si="104"/>
        <v>MOTHANA 400/132kV SS</v>
      </c>
      <c r="E6662">
        <v>1192960.6200000001</v>
      </c>
      <c r="F6662">
        <v>1192960.6199999999</v>
      </c>
      <c r="G6662">
        <v>0</v>
      </c>
      <c r="H6662">
        <v>1192960.6200000001</v>
      </c>
    </row>
    <row r="6663" spans="1:8" hidden="1" x14ac:dyDescent="0.3">
      <c r="A6663" s="6" t="s">
        <v>795</v>
      </c>
      <c r="B6663" s="6" t="s">
        <v>7391</v>
      </c>
      <c r="C6663" s="6">
        <v>49</v>
      </c>
      <c r="D6663" t="str">
        <f t="shared" si="104"/>
        <v>NUCA R05 - Z0249</v>
      </c>
      <c r="E6663">
        <v>12129061.24</v>
      </c>
      <c r="F6663">
        <v>14397594.5</v>
      </c>
      <c r="G6663">
        <v>1885695.51</v>
      </c>
      <c r="H6663">
        <v>16283290.01</v>
      </c>
    </row>
    <row r="6664" spans="1:8" hidden="1" x14ac:dyDescent="0.3">
      <c r="A6664" s="6" t="s">
        <v>722</v>
      </c>
      <c r="B6664" s="6" t="s">
        <v>7392</v>
      </c>
      <c r="D6664" t="str">
        <f t="shared" si="104"/>
        <v>Marsa Matrouh 500KV</v>
      </c>
      <c r="E6664">
        <v>77665491.480000004</v>
      </c>
      <c r="F6664">
        <v>77549954.219999999</v>
      </c>
      <c r="G6664">
        <v>0</v>
      </c>
      <c r="H6664">
        <v>77549954.219999999</v>
      </c>
    </row>
    <row r="6665" spans="1:8" hidden="1" x14ac:dyDescent="0.3">
      <c r="A6665" s="6" t="s">
        <v>1243</v>
      </c>
      <c r="B6665" s="6" t="s">
        <v>7393</v>
      </c>
      <c r="C6665" s="6">
        <v>14</v>
      </c>
      <c r="D6665" t="str">
        <f t="shared" si="104"/>
        <v>Sodic East14</v>
      </c>
      <c r="E6665">
        <v>1150616.1000000001</v>
      </c>
      <c r="F6665">
        <v>719286.82</v>
      </c>
      <c r="G6665">
        <v>0</v>
      </c>
      <c r="H6665">
        <v>719286.82</v>
      </c>
    </row>
    <row r="6666" spans="1:8" hidden="1" x14ac:dyDescent="0.3">
      <c r="A6666" s="6" t="s">
        <v>1300</v>
      </c>
      <c r="B6666" s="6" t="s">
        <v>7394</v>
      </c>
      <c r="C6666" s="6">
        <v>14</v>
      </c>
      <c r="D6666" t="str">
        <f t="shared" si="104"/>
        <v>Minis Building(Polyurethane)14</v>
      </c>
      <c r="E6666">
        <v>140805.4</v>
      </c>
      <c r="F6666">
        <v>125316.81</v>
      </c>
      <c r="G6666">
        <v>0</v>
      </c>
      <c r="H6666">
        <v>125316.81</v>
      </c>
    </row>
    <row r="6667" spans="1:8" hidden="1" x14ac:dyDescent="0.3">
      <c r="A6667" s="6" t="s">
        <v>1243</v>
      </c>
      <c r="B6667" s="6" t="s">
        <v>7395</v>
      </c>
      <c r="C6667" s="6">
        <v>16</v>
      </c>
      <c r="D6667" t="str">
        <f t="shared" si="104"/>
        <v>Sodic East16</v>
      </c>
      <c r="E6667">
        <v>509144.6</v>
      </c>
      <c r="F6667">
        <v>450847.54329999996</v>
      </c>
      <c r="G6667">
        <v>0</v>
      </c>
      <c r="H6667">
        <v>450847.54330000002</v>
      </c>
    </row>
    <row r="6668" spans="1:8" hidden="1" x14ac:dyDescent="0.3">
      <c r="A6668" s="6" t="s">
        <v>388</v>
      </c>
      <c r="B6668" s="6" t="s">
        <v>7396</v>
      </c>
      <c r="D6668" t="str">
        <f t="shared" si="104"/>
        <v>EMAAR-PKG#22-MARASSI</v>
      </c>
      <c r="E6668">
        <v>80820.929999999993</v>
      </c>
      <c r="F6668">
        <v>80820.929999999993</v>
      </c>
      <c r="G6668">
        <v>0</v>
      </c>
      <c r="H6668">
        <v>80820.929999999993</v>
      </c>
    </row>
    <row r="6669" spans="1:8" hidden="1" x14ac:dyDescent="0.3">
      <c r="A6669" s="6" t="s">
        <v>1218</v>
      </c>
      <c r="B6669" s="6" t="s">
        <v>7397</v>
      </c>
      <c r="C6669" s="6">
        <v>13</v>
      </c>
      <c r="D6669" t="str">
        <f t="shared" si="104"/>
        <v>Multi Sport Hall13</v>
      </c>
      <c r="E6669">
        <v>49020</v>
      </c>
      <c r="F6669">
        <v>43627.8</v>
      </c>
      <c r="G6669">
        <v>0</v>
      </c>
      <c r="H6669">
        <v>43627.8</v>
      </c>
    </row>
    <row r="6670" spans="1:8" hidden="1" x14ac:dyDescent="0.3">
      <c r="A6670" s="6" t="s">
        <v>746</v>
      </c>
      <c r="B6670" s="6" t="s">
        <v>7398</v>
      </c>
      <c r="D6670" t="str">
        <f t="shared" si="104"/>
        <v>SHAT Al ARAB 400/132kV SS</v>
      </c>
      <c r="E6670">
        <v>46724.52</v>
      </c>
      <c r="F6670">
        <v>46724.52</v>
      </c>
      <c r="G6670">
        <v>0</v>
      </c>
      <c r="H6670">
        <v>46724.52</v>
      </c>
    </row>
    <row r="6671" spans="1:8" hidden="1" x14ac:dyDescent="0.3">
      <c r="A6671" s="6" t="s">
        <v>705</v>
      </c>
      <c r="B6671" s="6" t="s">
        <v>7399</v>
      </c>
      <c r="D6671" t="str">
        <f t="shared" si="104"/>
        <v>Assuit PP  (CP-118)</v>
      </c>
      <c r="E6671">
        <v>402402.68</v>
      </c>
      <c r="F6671">
        <v>359105.39</v>
      </c>
      <c r="G6671">
        <v>63378.42</v>
      </c>
      <c r="H6671">
        <v>422483.81</v>
      </c>
    </row>
    <row r="6672" spans="1:8" hidden="1" x14ac:dyDescent="0.3">
      <c r="A6672" s="6" t="s">
        <v>371</v>
      </c>
      <c r="B6672" s="6" t="s">
        <v>7400</v>
      </c>
      <c r="C6672" s="6">
        <v>36</v>
      </c>
      <c r="D6672" t="str">
        <f t="shared" si="104"/>
        <v>ORA ZED - Ph 01B - Pkgs A&amp;D36</v>
      </c>
      <c r="E6672">
        <v>9427628.5700000003</v>
      </c>
      <c r="F6672">
        <v>7054023.71</v>
      </c>
      <c r="G6672">
        <v>989901</v>
      </c>
      <c r="H6672">
        <v>8043924.71</v>
      </c>
    </row>
    <row r="6673" spans="1:8" hidden="1" x14ac:dyDescent="0.3">
      <c r="A6673" s="6" t="s">
        <v>1334</v>
      </c>
      <c r="B6673" s="6" t="s">
        <v>7401</v>
      </c>
      <c r="D6673" t="str">
        <f t="shared" si="104"/>
        <v>Mohamed Ali Palace</v>
      </c>
      <c r="E6673">
        <v>46349.8</v>
      </c>
      <c r="F6673">
        <v>16222.43</v>
      </c>
      <c r="G6673">
        <v>0</v>
      </c>
      <c r="H6673">
        <v>16222.43</v>
      </c>
    </row>
    <row r="6674" spans="1:8" hidden="1" x14ac:dyDescent="0.3">
      <c r="A6674" s="6" t="s">
        <v>1202</v>
      </c>
      <c r="B6674" s="6" t="s">
        <v>7402</v>
      </c>
      <c r="C6674" s="6">
        <v>5</v>
      </c>
      <c r="D6674" t="str">
        <f t="shared" si="104"/>
        <v>Toshka GIS 500 kV5</v>
      </c>
      <c r="E6674">
        <v>75446.67</v>
      </c>
      <c r="F6674">
        <v>51022.35</v>
      </c>
      <c r="G6674">
        <v>19804.75</v>
      </c>
      <c r="H6674">
        <v>70827.100000000006</v>
      </c>
    </row>
    <row r="6675" spans="1:8" hidden="1" x14ac:dyDescent="0.3">
      <c r="A6675" s="6" t="s">
        <v>1202</v>
      </c>
      <c r="B6675" s="6" t="s">
        <v>7403</v>
      </c>
      <c r="C6675" s="6">
        <v>6</v>
      </c>
      <c r="D6675" t="str">
        <f t="shared" si="104"/>
        <v>Toshka GIS 500 kV6</v>
      </c>
      <c r="E6675">
        <v>226768.1</v>
      </c>
      <c r="F6675">
        <v>145455.66</v>
      </c>
      <c r="G6675">
        <v>59526.63</v>
      </c>
      <c r="H6675">
        <v>204982.29</v>
      </c>
    </row>
    <row r="6676" spans="1:8" hidden="1" x14ac:dyDescent="0.3">
      <c r="A6676" s="6" t="s">
        <v>847</v>
      </c>
      <c r="B6676" s="6" t="s">
        <v>7404</v>
      </c>
      <c r="C6676" s="6">
        <v>16</v>
      </c>
      <c r="D6676" t="str">
        <f t="shared" si="104"/>
        <v>AWEER POWER STATION 'H' Phase16</v>
      </c>
      <c r="E6676">
        <v>638849.31999999995</v>
      </c>
      <c r="F6676">
        <v>631751</v>
      </c>
      <c r="G6676">
        <v>0</v>
      </c>
      <c r="H6676">
        <v>631751</v>
      </c>
    </row>
    <row r="6677" spans="1:8" hidden="1" x14ac:dyDescent="0.3">
      <c r="A6677" s="6" t="s">
        <v>1953</v>
      </c>
      <c r="B6677" s="6" t="s">
        <v>7405</v>
      </c>
      <c r="C6677" s="6">
        <v>1</v>
      </c>
      <c r="D6677" t="str">
        <f t="shared" si="104"/>
        <v>Ghana Street lighting1</v>
      </c>
      <c r="E6677">
        <v>374376.6</v>
      </c>
      <c r="F6677">
        <v>336938.94</v>
      </c>
      <c r="G6677">
        <v>0</v>
      </c>
      <c r="H6677">
        <v>336938.94</v>
      </c>
    </row>
    <row r="6678" spans="1:8" hidden="1" x14ac:dyDescent="0.3">
      <c r="A6678" s="6" t="s">
        <v>754</v>
      </c>
      <c r="B6678" s="6" t="s">
        <v>7406</v>
      </c>
      <c r="C6678" s="6">
        <v>3</v>
      </c>
      <c r="D6678" t="str">
        <f t="shared" si="104"/>
        <v>Ministries Buildings3</v>
      </c>
      <c r="E6678">
        <v>3144575.84</v>
      </c>
      <c r="F6678">
        <v>2018500</v>
      </c>
      <c r="G6678">
        <v>672850</v>
      </c>
      <c r="H6678">
        <v>2691350</v>
      </c>
    </row>
    <row r="6679" spans="1:8" hidden="1" x14ac:dyDescent="0.3">
      <c r="A6679" s="6" t="s">
        <v>1953</v>
      </c>
      <c r="B6679" s="6" t="s">
        <v>7407</v>
      </c>
      <c r="C6679" s="6">
        <v>2</v>
      </c>
      <c r="D6679" t="str">
        <f t="shared" si="104"/>
        <v>Ghana Street lighting2</v>
      </c>
      <c r="E6679">
        <v>640139.36</v>
      </c>
      <c r="F6679">
        <v>640139.36</v>
      </c>
      <c r="G6679">
        <v>0</v>
      </c>
      <c r="H6679">
        <v>640139.36</v>
      </c>
    </row>
    <row r="6680" spans="1:8" hidden="1" x14ac:dyDescent="0.3">
      <c r="A6680" s="6" t="s">
        <v>982</v>
      </c>
      <c r="B6680" s="6" t="s">
        <v>7408</v>
      </c>
      <c r="C6680" s="6">
        <v>10</v>
      </c>
      <c r="D6680" t="str">
        <f t="shared" si="104"/>
        <v>Canal Sugar S/s10</v>
      </c>
      <c r="E6680">
        <v>19475165.77</v>
      </c>
      <c r="F6680">
        <v>14859551.48</v>
      </c>
      <c r="G6680">
        <v>2921274.87</v>
      </c>
      <c r="H6680">
        <v>17780826.350000001</v>
      </c>
    </row>
    <row r="6681" spans="1:8" hidden="1" x14ac:dyDescent="0.3">
      <c r="A6681" s="6" t="s">
        <v>1054</v>
      </c>
      <c r="B6681" s="6" t="s">
        <v>7409</v>
      </c>
      <c r="C6681" s="6">
        <v>24</v>
      </c>
      <c r="D6681" t="str">
        <f t="shared" si="104"/>
        <v>Latin Compound - New Alamin24</v>
      </c>
      <c r="E6681">
        <v>815614.80000000016</v>
      </c>
      <c r="F6681">
        <v>487553.77</v>
      </c>
      <c r="G6681">
        <v>203903.7</v>
      </c>
      <c r="H6681">
        <v>691457.47</v>
      </c>
    </row>
    <row r="6682" spans="1:8" hidden="1" x14ac:dyDescent="0.3">
      <c r="A6682" s="6" t="s">
        <v>335</v>
      </c>
      <c r="B6682" s="6" t="s">
        <v>7410</v>
      </c>
      <c r="C6682" s="6">
        <v>2</v>
      </c>
      <c r="D6682" t="str">
        <f t="shared" si="104"/>
        <v>ElSewedy HQ Internal Finishing2</v>
      </c>
      <c r="E6682">
        <v>7766126.669999999</v>
      </c>
      <c r="F6682">
        <v>8230813.2419999996</v>
      </c>
      <c r="G6682">
        <v>1075170.1100000001</v>
      </c>
      <c r="H6682">
        <v>9305983.352</v>
      </c>
    </row>
    <row r="6683" spans="1:8" hidden="1" x14ac:dyDescent="0.3">
      <c r="A6683" s="6" t="s">
        <v>1453</v>
      </c>
      <c r="B6683" s="6" t="s">
        <v>7411</v>
      </c>
      <c r="C6683" s="6">
        <v>5</v>
      </c>
      <c r="D6683" t="str">
        <f t="shared" si="104"/>
        <v>Toshka-04  GIS Substation5</v>
      </c>
      <c r="E6683">
        <v>5476607.6500000004</v>
      </c>
      <c r="F6683">
        <v>0</v>
      </c>
      <c r="G6683">
        <v>575043.80000000005</v>
      </c>
      <c r="H6683">
        <v>575043.80000000005</v>
      </c>
    </row>
    <row r="6684" spans="1:8" hidden="1" x14ac:dyDescent="0.3">
      <c r="A6684" s="6" t="s">
        <v>1254</v>
      </c>
      <c r="B6684" s="6" t="s">
        <v>7412</v>
      </c>
      <c r="D6684" t="str">
        <f t="shared" si="104"/>
        <v>Miscellaneous Projects</v>
      </c>
      <c r="E6684">
        <v>4035.7</v>
      </c>
      <c r="F6684">
        <v>4600.7</v>
      </c>
      <c r="G6684">
        <v>0</v>
      </c>
      <c r="H6684">
        <v>4600.7</v>
      </c>
    </row>
    <row r="6685" spans="1:8" hidden="1" x14ac:dyDescent="0.3">
      <c r="A6685" s="6" t="s">
        <v>328</v>
      </c>
      <c r="B6685" s="6" t="s">
        <v>7413</v>
      </c>
      <c r="D6685" t="str">
        <f t="shared" si="104"/>
        <v>Substation Elco Steel</v>
      </c>
      <c r="E6685">
        <v>54510.720000000001</v>
      </c>
      <c r="F6685">
        <v>1648328.74</v>
      </c>
      <c r="G6685">
        <v>0</v>
      </c>
      <c r="H6685">
        <v>1648328.74</v>
      </c>
    </row>
    <row r="6686" spans="1:8" hidden="1" x14ac:dyDescent="0.3">
      <c r="A6686" s="6" t="s">
        <v>342</v>
      </c>
      <c r="B6686" s="6" t="s">
        <v>7414</v>
      </c>
      <c r="C6686" s="6">
        <v>13</v>
      </c>
      <c r="D6686" t="str">
        <f t="shared" si="104"/>
        <v>Kattameya Creeks13</v>
      </c>
      <c r="E6686">
        <v>41829784.579999998</v>
      </c>
      <c r="F6686">
        <v>39353596.009000003</v>
      </c>
      <c r="G6686">
        <v>4126609.95</v>
      </c>
      <c r="H6686">
        <v>43480205.958999999</v>
      </c>
    </row>
    <row r="6687" spans="1:8" hidden="1" x14ac:dyDescent="0.3">
      <c r="A6687" s="6" t="s">
        <v>342</v>
      </c>
      <c r="B6687" s="6" t="s">
        <v>7415</v>
      </c>
      <c r="C6687" s="6">
        <v>2</v>
      </c>
      <c r="D6687" t="str">
        <f t="shared" si="104"/>
        <v>Kattameya Creeks2</v>
      </c>
      <c r="E6687">
        <v>12368012.17</v>
      </c>
      <c r="F6687">
        <v>11295285.7785</v>
      </c>
      <c r="G6687">
        <v>1567446.9</v>
      </c>
      <c r="H6687">
        <v>12862732.6785</v>
      </c>
    </row>
    <row r="6688" spans="1:8" hidden="1" x14ac:dyDescent="0.3">
      <c r="A6688" s="6" t="s">
        <v>1743</v>
      </c>
      <c r="B6688" s="6" t="s">
        <v>7416</v>
      </c>
      <c r="C6688" s="6">
        <v>1</v>
      </c>
      <c r="D6688" t="str">
        <f t="shared" si="104"/>
        <v>Al-Ula Towers1</v>
      </c>
      <c r="E6688">
        <v>406211.6</v>
      </c>
      <c r="F6688">
        <v>402149.49</v>
      </c>
      <c r="G6688">
        <v>0</v>
      </c>
      <c r="H6688">
        <v>402149.49</v>
      </c>
    </row>
    <row r="6689" spans="1:8" hidden="1" x14ac:dyDescent="0.3">
      <c r="A6689" s="6" t="s">
        <v>1300</v>
      </c>
      <c r="B6689" s="6" t="s">
        <v>7417</v>
      </c>
      <c r="C6689" s="6">
        <v>19</v>
      </c>
      <c r="D6689" t="str">
        <f t="shared" si="104"/>
        <v>Minis Building(Polyurethane)19</v>
      </c>
      <c r="E6689">
        <v>75366.570000000007</v>
      </c>
      <c r="F6689">
        <v>67076.240000000005</v>
      </c>
      <c r="G6689">
        <v>0</v>
      </c>
      <c r="H6689">
        <v>67076.240000000005</v>
      </c>
    </row>
    <row r="6690" spans="1:8" hidden="1" x14ac:dyDescent="0.3">
      <c r="A6690" s="6" t="s">
        <v>391</v>
      </c>
      <c r="B6690" s="6" t="s">
        <v>7418</v>
      </c>
      <c r="C6690" s="6">
        <v>15</v>
      </c>
      <c r="D6690" t="str">
        <f t="shared" si="104"/>
        <v>EMAAR-PKG# 144, Marassi15</v>
      </c>
      <c r="E6690">
        <v>2638692.38</v>
      </c>
      <c r="F6690">
        <v>5968624.2390000001</v>
      </c>
      <c r="G6690">
        <v>0</v>
      </c>
      <c r="H6690">
        <v>5968624.2390000001</v>
      </c>
    </row>
    <row r="6691" spans="1:8" hidden="1" x14ac:dyDescent="0.3">
      <c r="A6691" s="6" t="s">
        <v>1316</v>
      </c>
      <c r="B6691" s="6" t="s">
        <v>7419</v>
      </c>
      <c r="C6691" s="6">
        <v>6</v>
      </c>
      <c r="D6691" t="str">
        <f t="shared" si="104"/>
        <v>Suez Gulf/S4 - 500KV OHTL6</v>
      </c>
      <c r="E6691">
        <v>1340748.22</v>
      </c>
      <c r="F6691">
        <v>1087338.54</v>
      </c>
      <c r="G6691">
        <v>140778.56</v>
      </c>
      <c r="H6691">
        <v>1228117.1000000001</v>
      </c>
    </row>
    <row r="6692" spans="1:8" hidden="1" x14ac:dyDescent="0.3">
      <c r="A6692" s="6" t="s">
        <v>754</v>
      </c>
      <c r="B6692" s="6" t="s">
        <v>7420</v>
      </c>
      <c r="C6692" s="6">
        <v>3</v>
      </c>
      <c r="D6692" t="str">
        <f t="shared" si="104"/>
        <v>Ministries Buildings3</v>
      </c>
      <c r="E6692">
        <v>6495102.1200000001</v>
      </c>
      <c r="F6692">
        <v>231155</v>
      </c>
      <c r="G6692">
        <v>0</v>
      </c>
      <c r="H6692">
        <v>5864232.8399999999</v>
      </c>
    </row>
    <row r="6693" spans="1:8" hidden="1" x14ac:dyDescent="0.3">
      <c r="A6693" s="6" t="s">
        <v>1453</v>
      </c>
      <c r="B6693" s="6" t="s">
        <v>7421</v>
      </c>
      <c r="C6693" s="6">
        <v>1</v>
      </c>
      <c r="D6693" t="str">
        <f t="shared" si="104"/>
        <v>Toshka-04  GIS Substation1</v>
      </c>
      <c r="E6693">
        <v>5356664.9400000004</v>
      </c>
      <c r="F6693">
        <v>0</v>
      </c>
      <c r="G6693">
        <v>562449.81999999995</v>
      </c>
      <c r="H6693">
        <v>562449.81999999995</v>
      </c>
    </row>
    <row r="6694" spans="1:8" hidden="1" x14ac:dyDescent="0.3">
      <c r="A6694" s="6" t="s">
        <v>926</v>
      </c>
      <c r="B6694" s="6" t="s">
        <v>7422</v>
      </c>
      <c r="D6694" t="str">
        <f t="shared" si="104"/>
        <v>HAC CCC JV</v>
      </c>
      <c r="E6694">
        <v>260595</v>
      </c>
      <c r="F6694">
        <v>223127.83</v>
      </c>
      <c r="G6694">
        <v>0</v>
      </c>
      <c r="H6694">
        <v>223127.83</v>
      </c>
    </row>
    <row r="6695" spans="1:8" hidden="1" x14ac:dyDescent="0.3">
      <c r="A6695" s="6" t="s">
        <v>1254</v>
      </c>
      <c r="B6695" s="6" t="s">
        <v>7423</v>
      </c>
      <c r="D6695" t="str">
        <f t="shared" si="104"/>
        <v>Miscellaneous Projects</v>
      </c>
      <c r="E6695">
        <v>249355.92</v>
      </c>
      <c r="F6695">
        <v>284265.7488</v>
      </c>
      <c r="G6695">
        <v>0</v>
      </c>
      <c r="H6695">
        <v>284265.7488</v>
      </c>
    </row>
    <row r="6696" spans="1:8" hidden="1" x14ac:dyDescent="0.3">
      <c r="A6696" s="6" t="s">
        <v>1530</v>
      </c>
      <c r="B6696" s="6" t="s">
        <v>7424</v>
      </c>
      <c r="C6696" s="6">
        <v>3</v>
      </c>
      <c r="D6696" t="str">
        <f t="shared" si="104"/>
        <v>West Port Said 220 kV GIS3</v>
      </c>
      <c r="E6696">
        <v>1248647.6200000001</v>
      </c>
      <c r="F6696">
        <v>0</v>
      </c>
      <c r="G6696">
        <v>131108</v>
      </c>
      <c r="H6696">
        <v>131108</v>
      </c>
    </row>
    <row r="6697" spans="1:8" hidden="1" x14ac:dyDescent="0.3">
      <c r="A6697" s="6" t="s">
        <v>1530</v>
      </c>
      <c r="B6697" s="6" t="s">
        <v>7425</v>
      </c>
      <c r="C6697" s="6">
        <v>1</v>
      </c>
      <c r="D6697" t="str">
        <f t="shared" si="104"/>
        <v>West Port Said 220 kV GIS1</v>
      </c>
      <c r="E6697">
        <v>4122810.48</v>
      </c>
      <c r="F6697">
        <v>0</v>
      </c>
      <c r="G6697">
        <v>432895.1</v>
      </c>
      <c r="H6697">
        <v>432895.1</v>
      </c>
    </row>
    <row r="6698" spans="1:8" hidden="1" x14ac:dyDescent="0.3">
      <c r="A6698" s="6" t="s">
        <v>1532</v>
      </c>
      <c r="B6698" s="6" t="s">
        <v>7426</v>
      </c>
      <c r="D6698" t="str">
        <f t="shared" si="104"/>
        <v>New Babil 400/132KV Substation</v>
      </c>
      <c r="E6698">
        <v>225549.98</v>
      </c>
      <c r="F6698">
        <v>225549.98</v>
      </c>
      <c r="G6698">
        <v>0</v>
      </c>
      <c r="H6698">
        <v>225549.98</v>
      </c>
    </row>
    <row r="6699" spans="1:8" hidden="1" x14ac:dyDescent="0.3">
      <c r="A6699" s="6" t="s">
        <v>1556</v>
      </c>
      <c r="B6699" s="6" t="s">
        <v>7427</v>
      </c>
      <c r="C6699" s="6">
        <v>1</v>
      </c>
      <c r="D6699" t="str">
        <f t="shared" si="104"/>
        <v>Ahl Misr Walkway1</v>
      </c>
      <c r="E6699">
        <v>230152</v>
      </c>
      <c r="F6699">
        <v>221751.46</v>
      </c>
      <c r="G6699">
        <v>0</v>
      </c>
      <c r="H6699">
        <v>221751.46</v>
      </c>
    </row>
    <row r="6700" spans="1:8" hidden="1" x14ac:dyDescent="0.3">
      <c r="A6700" s="6" t="s">
        <v>1316</v>
      </c>
      <c r="B6700" s="6" t="s">
        <v>7428</v>
      </c>
      <c r="C6700" s="6">
        <v>1</v>
      </c>
      <c r="D6700" t="str">
        <f t="shared" si="104"/>
        <v>Suez Gulf/S4 - 500KV OHTL1</v>
      </c>
      <c r="E6700">
        <v>724268.61</v>
      </c>
      <c r="F6700">
        <v>548598.15</v>
      </c>
      <c r="G6700">
        <v>78376.210000000006</v>
      </c>
      <c r="H6700">
        <v>626974.36</v>
      </c>
    </row>
    <row r="6701" spans="1:8" hidden="1" x14ac:dyDescent="0.3">
      <c r="A6701" s="6" t="s">
        <v>1547</v>
      </c>
      <c r="B6701" s="6" t="s">
        <v>7429</v>
      </c>
      <c r="C6701" s="6">
        <v>12</v>
      </c>
      <c r="D6701" t="str">
        <f t="shared" si="104"/>
        <v>Zone(J) South Valley Toshka12</v>
      </c>
      <c r="E6701">
        <v>33976423.100000001</v>
      </c>
      <c r="F6701">
        <v>25600265.350000001</v>
      </c>
      <c r="G6701">
        <v>4348982.2</v>
      </c>
      <c r="H6701">
        <v>29949247.550000001</v>
      </c>
    </row>
    <row r="6702" spans="1:8" hidden="1" x14ac:dyDescent="0.3">
      <c r="A6702" s="6" t="s">
        <v>1547</v>
      </c>
      <c r="B6702" s="6" t="s">
        <v>7430</v>
      </c>
      <c r="C6702" s="6">
        <v>10</v>
      </c>
      <c r="D6702" t="str">
        <f t="shared" si="104"/>
        <v>Zone(J) South Valley Toshka10</v>
      </c>
      <c r="E6702">
        <v>39027367.43</v>
      </c>
      <c r="F6702">
        <v>29518000.800000001</v>
      </c>
      <c r="G6702">
        <v>4995503.08</v>
      </c>
      <c r="H6702">
        <v>34513503.880000003</v>
      </c>
    </row>
    <row r="6703" spans="1:8" hidden="1" x14ac:dyDescent="0.3">
      <c r="A6703" s="6" t="s">
        <v>3631</v>
      </c>
      <c r="B6703" s="6" t="s">
        <v>7431</v>
      </c>
      <c r="C6703" s="6">
        <v>7</v>
      </c>
      <c r="D6703" t="str">
        <f t="shared" si="104"/>
        <v>Phosfat7</v>
      </c>
      <c r="E6703">
        <v>1607817.98</v>
      </c>
      <c r="F6703">
        <v>1346953.2</v>
      </c>
      <c r="G6703">
        <v>0</v>
      </c>
      <c r="H6703">
        <v>1346953.2</v>
      </c>
    </row>
    <row r="6704" spans="1:8" hidden="1" x14ac:dyDescent="0.3">
      <c r="A6704" s="6" t="s">
        <v>847</v>
      </c>
      <c r="B6704" s="6" t="s">
        <v>7432</v>
      </c>
      <c r="D6704" t="str">
        <f t="shared" si="104"/>
        <v>AWEER POWER STATION 'H' Phase</v>
      </c>
      <c r="E6704">
        <v>149868.45000000001</v>
      </c>
      <c r="F6704">
        <v>157361.87</v>
      </c>
      <c r="G6704">
        <v>0</v>
      </c>
      <c r="H6704">
        <v>157361.87</v>
      </c>
    </row>
    <row r="6705" spans="1:8" hidden="1" x14ac:dyDescent="0.3">
      <c r="A6705" s="6" t="s">
        <v>393</v>
      </c>
      <c r="B6705" s="6" t="s">
        <v>7433</v>
      </c>
      <c r="C6705" s="6">
        <v>6</v>
      </c>
      <c r="D6705" t="str">
        <f t="shared" si="104"/>
        <v>EMAAR-Pkg#162/163- Marassi6</v>
      </c>
      <c r="E6705">
        <v>1E-3</v>
      </c>
      <c r="F6705">
        <v>2070801.281</v>
      </c>
      <c r="G6705">
        <v>264985.84999999998</v>
      </c>
      <c r="H6705">
        <v>2335787.1310000001</v>
      </c>
    </row>
    <row r="6706" spans="1:8" hidden="1" x14ac:dyDescent="0.3">
      <c r="A6706" s="6" t="s">
        <v>1077</v>
      </c>
      <c r="B6706" s="6" t="s">
        <v>7434</v>
      </c>
      <c r="D6706" t="str">
        <f t="shared" si="104"/>
        <v>Marsa Alam/ Bernes LOT2 OHTL</v>
      </c>
      <c r="E6706">
        <v>2046623.19</v>
      </c>
      <c r="F6706">
        <v>1301246.19</v>
      </c>
      <c r="G6706">
        <v>0</v>
      </c>
      <c r="H6706">
        <v>1301246.19</v>
      </c>
    </row>
    <row r="6707" spans="1:8" hidden="1" x14ac:dyDescent="0.3">
      <c r="A6707" s="6" t="s">
        <v>847</v>
      </c>
      <c r="B6707" s="6" t="s">
        <v>7435</v>
      </c>
      <c r="D6707" t="str">
        <f t="shared" si="104"/>
        <v>AWEER POWER STATION 'H' Phase</v>
      </c>
      <c r="E6707">
        <v>198675.86</v>
      </c>
      <c r="F6707">
        <v>208609.65299999999</v>
      </c>
      <c r="G6707">
        <v>0</v>
      </c>
      <c r="H6707">
        <v>208609.65299999999</v>
      </c>
    </row>
    <row r="6708" spans="1:8" hidden="1" x14ac:dyDescent="0.3">
      <c r="A6708" s="6" t="s">
        <v>679</v>
      </c>
      <c r="B6708" s="6" t="s">
        <v>7436</v>
      </c>
      <c r="C6708" s="6">
        <v>27</v>
      </c>
      <c r="D6708" t="str">
        <f t="shared" si="104"/>
        <v>Badr27</v>
      </c>
      <c r="E6708">
        <v>16367375.550000001</v>
      </c>
      <c r="F6708">
        <v>11259705.15</v>
      </c>
      <c r="G6708">
        <v>2455106.35</v>
      </c>
      <c r="H6708">
        <v>13714811.5</v>
      </c>
    </row>
    <row r="6709" spans="1:8" hidden="1" x14ac:dyDescent="0.3">
      <c r="A6709" s="6" t="s">
        <v>950</v>
      </c>
      <c r="B6709" s="6" t="s">
        <v>7437</v>
      </c>
      <c r="C6709" s="6">
        <v>14</v>
      </c>
      <c r="D6709" t="str">
        <f t="shared" si="104"/>
        <v>Mauritania Lot 114</v>
      </c>
      <c r="E6709">
        <v>242060.67</v>
      </c>
      <c r="F6709">
        <v>229943.01</v>
      </c>
      <c r="G6709">
        <v>0</v>
      </c>
      <c r="H6709">
        <v>229943.01</v>
      </c>
    </row>
    <row r="6710" spans="1:8" hidden="1" x14ac:dyDescent="0.3">
      <c r="A6710" s="6" t="s">
        <v>950</v>
      </c>
      <c r="B6710" s="6" t="s">
        <v>7438</v>
      </c>
      <c r="C6710" s="6">
        <v>13</v>
      </c>
      <c r="D6710" t="str">
        <f t="shared" si="104"/>
        <v>Mauritania Lot 113</v>
      </c>
      <c r="E6710">
        <v>216173.948</v>
      </c>
      <c r="F6710">
        <v>205350.63</v>
      </c>
      <c r="G6710">
        <v>0</v>
      </c>
      <c r="H6710">
        <v>205350.63</v>
      </c>
    </row>
    <row r="6711" spans="1:8" hidden="1" x14ac:dyDescent="0.3">
      <c r="A6711" s="6" t="s">
        <v>1953</v>
      </c>
      <c r="B6711" s="6" t="s">
        <v>7439</v>
      </c>
      <c r="D6711" t="str">
        <f t="shared" si="104"/>
        <v>Ghana Street lighting</v>
      </c>
      <c r="E6711">
        <v>49881.79</v>
      </c>
      <c r="F6711">
        <v>44893.61</v>
      </c>
      <c r="G6711">
        <v>0</v>
      </c>
      <c r="H6711">
        <v>44893.61</v>
      </c>
    </row>
    <row r="6712" spans="1:8" hidden="1" x14ac:dyDescent="0.3">
      <c r="A6712" s="6" t="s">
        <v>651</v>
      </c>
      <c r="B6712" s="6" t="s">
        <v>7440</v>
      </c>
      <c r="D6712" t="str">
        <f t="shared" si="104"/>
        <v>Akhmem - Qena</v>
      </c>
      <c r="E6712">
        <v>30000000</v>
      </c>
      <c r="F6712">
        <v>0</v>
      </c>
      <c r="G6712">
        <v>0</v>
      </c>
      <c r="H6712">
        <v>0</v>
      </c>
    </row>
    <row r="6713" spans="1:8" hidden="1" x14ac:dyDescent="0.3">
      <c r="A6713" s="6" t="s">
        <v>1623</v>
      </c>
      <c r="B6713" s="6" t="s">
        <v>7441</v>
      </c>
      <c r="C6713" s="6">
        <v>1</v>
      </c>
      <c r="D6713" t="str">
        <f t="shared" si="104"/>
        <v>Diplomatic District - Infra1</v>
      </c>
      <c r="E6713">
        <v>1E-3</v>
      </c>
      <c r="F6713">
        <v>1022317.6810000001</v>
      </c>
      <c r="G6713">
        <v>123339.89</v>
      </c>
      <c r="H6713">
        <v>1145657.571</v>
      </c>
    </row>
    <row r="6714" spans="1:8" hidden="1" x14ac:dyDescent="0.3">
      <c r="A6714" s="6" t="s">
        <v>1626</v>
      </c>
      <c r="B6714" s="6" t="s">
        <v>7442</v>
      </c>
      <c r="C6714" s="6">
        <v>6</v>
      </c>
      <c r="D6714" t="str">
        <f t="shared" si="104"/>
        <v>Air Force Project6</v>
      </c>
      <c r="E6714">
        <v>8495366.5</v>
      </c>
      <c r="F6714">
        <v>6082682.2999999998</v>
      </c>
      <c r="G6714">
        <v>2123841.65</v>
      </c>
      <c r="H6714">
        <v>8206523.9500000002</v>
      </c>
    </row>
    <row r="6715" spans="1:8" hidden="1" x14ac:dyDescent="0.3">
      <c r="A6715" s="6" t="s">
        <v>1626</v>
      </c>
      <c r="B6715" s="6" t="s">
        <v>7443</v>
      </c>
      <c r="C6715" s="6">
        <v>1</v>
      </c>
      <c r="D6715" t="str">
        <f t="shared" si="104"/>
        <v>Air Force Project1</v>
      </c>
      <c r="E6715">
        <v>15160757.98</v>
      </c>
      <c r="F6715">
        <v>10587000</v>
      </c>
      <c r="G6715">
        <v>3790189.5</v>
      </c>
      <c r="H6715">
        <v>14377189.5</v>
      </c>
    </row>
    <row r="6716" spans="1:8" hidden="1" x14ac:dyDescent="0.3">
      <c r="A6716" s="6" t="s">
        <v>1247</v>
      </c>
      <c r="B6716" s="6" t="s">
        <v>7444</v>
      </c>
      <c r="D6716" t="str">
        <f t="shared" si="104"/>
        <v>SHATRA 400/132kV SS</v>
      </c>
      <c r="E6716">
        <v>758009.99</v>
      </c>
      <c r="F6716">
        <v>758009.99</v>
      </c>
      <c r="G6716">
        <v>0</v>
      </c>
      <c r="H6716">
        <v>758009.99</v>
      </c>
    </row>
    <row r="6717" spans="1:8" hidden="1" x14ac:dyDescent="0.3">
      <c r="A6717" s="6" t="s">
        <v>71</v>
      </c>
      <c r="B6717" s="6" t="s">
        <v>7445</v>
      </c>
      <c r="C6717" s="6">
        <v>2</v>
      </c>
      <c r="D6717" t="str">
        <f t="shared" si="104"/>
        <v>EGAT Pelletizing Plant2</v>
      </c>
      <c r="E6717">
        <v>2028589.79</v>
      </c>
      <c r="F6717">
        <v>2008303.8895</v>
      </c>
      <c r="G6717">
        <v>0</v>
      </c>
      <c r="H6717">
        <v>2008303.8895</v>
      </c>
    </row>
    <row r="6718" spans="1:8" hidden="1" x14ac:dyDescent="0.3">
      <c r="A6718" s="6" t="s">
        <v>1278</v>
      </c>
      <c r="B6718" s="6" t="s">
        <v>7446</v>
      </c>
      <c r="D6718" t="str">
        <f t="shared" si="104"/>
        <v>LAYAN Substation</v>
      </c>
      <c r="E6718">
        <v>18500</v>
      </c>
      <c r="F6718">
        <v>19425</v>
      </c>
      <c r="G6718">
        <v>0</v>
      </c>
      <c r="H6718">
        <v>19425</v>
      </c>
    </row>
    <row r="6719" spans="1:8" hidden="1" x14ac:dyDescent="0.3">
      <c r="A6719" s="6" t="s">
        <v>1685</v>
      </c>
      <c r="B6719" s="6" t="s">
        <v>2882</v>
      </c>
      <c r="D6719" t="str">
        <f t="shared" si="104"/>
        <v>New Babil 400/132KV GIS Substa</v>
      </c>
      <c r="E6719">
        <v>136269.78</v>
      </c>
      <c r="F6719">
        <v>136269.78</v>
      </c>
      <c r="G6719">
        <v>0</v>
      </c>
      <c r="H6719">
        <v>136269.78</v>
      </c>
    </row>
    <row r="6720" spans="1:8" hidden="1" x14ac:dyDescent="0.3">
      <c r="A6720" s="6" t="s">
        <v>1045</v>
      </c>
      <c r="B6720" s="6" t="s">
        <v>7447</v>
      </c>
      <c r="D6720" t="str">
        <f t="shared" si="104"/>
        <v>Elco Steel 220/33 KV SS</v>
      </c>
      <c r="E6720">
        <v>3839.94</v>
      </c>
      <c r="F6720">
        <v>4031.9369999999999</v>
      </c>
      <c r="G6720">
        <v>0</v>
      </c>
      <c r="H6720">
        <v>4031.9369999999999</v>
      </c>
    </row>
    <row r="6721" spans="1:8" hidden="1" x14ac:dyDescent="0.3">
      <c r="A6721" s="6" t="s">
        <v>3608</v>
      </c>
      <c r="B6721" s="6" t="s">
        <v>7448</v>
      </c>
      <c r="D6721" t="str">
        <f t="shared" si="104"/>
        <v>Koning Food LP-04-20</v>
      </c>
      <c r="E6721">
        <v>20000</v>
      </c>
      <c r="F6721">
        <v>17764.173999999999</v>
      </c>
      <c r="G6721">
        <v>5000</v>
      </c>
      <c r="H6721">
        <v>22764.173999999999</v>
      </c>
    </row>
    <row r="6722" spans="1:8" hidden="1" x14ac:dyDescent="0.3">
      <c r="A6722" s="6" t="s">
        <v>3549</v>
      </c>
      <c r="B6722" s="6" t="s">
        <v>7449</v>
      </c>
      <c r="C6722" s="6">
        <v>1</v>
      </c>
      <c r="D6722" t="str">
        <f t="shared" si="104"/>
        <v>Mehwar elsalam Lock &amp; Load1</v>
      </c>
      <c r="E6722">
        <v>2777108.86</v>
      </c>
      <c r="F6722">
        <v>2471626.89</v>
      </c>
      <c r="G6722">
        <v>0</v>
      </c>
      <c r="H6722">
        <v>2471626.89</v>
      </c>
    </row>
    <row r="6723" spans="1:8" hidden="1" x14ac:dyDescent="0.3">
      <c r="A6723" s="6" t="s">
        <v>1247</v>
      </c>
      <c r="B6723" s="6" t="s">
        <v>7450</v>
      </c>
      <c r="D6723" t="str">
        <f t="shared" ref="D6723:D6786" si="105">A6723&amp;C6723</f>
        <v>SHATRA 400/132kV SS</v>
      </c>
      <c r="E6723">
        <v>149957.89000000001</v>
      </c>
      <c r="F6723">
        <v>149957.89000000001</v>
      </c>
      <c r="G6723">
        <v>0</v>
      </c>
      <c r="H6723">
        <v>149957.89000000001</v>
      </c>
    </row>
    <row r="6724" spans="1:8" hidden="1" x14ac:dyDescent="0.3">
      <c r="A6724" s="6" t="s">
        <v>705</v>
      </c>
      <c r="B6724" s="6" t="s">
        <v>5909</v>
      </c>
      <c r="D6724" t="str">
        <f t="shared" si="105"/>
        <v>Assuit PP  (CP-118)</v>
      </c>
      <c r="E6724">
        <v>-6446.14</v>
      </c>
      <c r="F6724">
        <v>-6446.14</v>
      </c>
      <c r="G6724">
        <v>0</v>
      </c>
      <c r="H6724">
        <v>-6446.14</v>
      </c>
    </row>
    <row r="6725" spans="1:8" hidden="1" x14ac:dyDescent="0.3">
      <c r="A6725" s="6" t="s">
        <v>1254</v>
      </c>
      <c r="B6725" s="6" t="s">
        <v>7451</v>
      </c>
      <c r="D6725" t="str">
        <f t="shared" si="105"/>
        <v>Miscellaneous Projects</v>
      </c>
      <c r="E6725">
        <v>132787.20000000001</v>
      </c>
      <c r="F6725">
        <v>151377.41</v>
      </c>
      <c r="G6725">
        <v>0</v>
      </c>
      <c r="H6725">
        <v>151377.41</v>
      </c>
    </row>
    <row r="6726" spans="1:8" hidden="1" x14ac:dyDescent="0.3">
      <c r="A6726" s="6" t="s">
        <v>412</v>
      </c>
      <c r="B6726" s="6" t="s">
        <v>7452</v>
      </c>
      <c r="C6726" s="6">
        <v>8</v>
      </c>
      <c r="D6726" t="str">
        <f t="shared" si="105"/>
        <v>RING ROAD MARYOTIA EXPANSION8</v>
      </c>
      <c r="E6726">
        <v>2554128.5699999998</v>
      </c>
      <c r="F6726">
        <v>2528587.2799999998</v>
      </c>
      <c r="G6726">
        <v>0</v>
      </c>
      <c r="H6726">
        <v>2528587.2799999998</v>
      </c>
    </row>
    <row r="6727" spans="1:8" hidden="1" x14ac:dyDescent="0.3">
      <c r="A6727" s="6" t="s">
        <v>982</v>
      </c>
      <c r="B6727" s="6" t="s">
        <v>7453</v>
      </c>
      <c r="D6727" t="str">
        <f t="shared" si="105"/>
        <v>Canal Sugar S/s</v>
      </c>
      <c r="E6727">
        <v>11335814.58</v>
      </c>
      <c r="F6727">
        <v>11335814.58</v>
      </c>
      <c r="G6727">
        <v>0</v>
      </c>
      <c r="H6727">
        <v>11335814.58</v>
      </c>
    </row>
    <row r="6728" spans="1:8" hidden="1" x14ac:dyDescent="0.3">
      <c r="A6728" s="6" t="s">
        <v>1084</v>
      </c>
      <c r="B6728" s="6" t="s">
        <v>7454</v>
      </c>
      <c r="D6728" t="str">
        <f t="shared" si="105"/>
        <v>Canal Sugar 33KV OHTL</v>
      </c>
      <c r="E6728">
        <v>338437.98</v>
      </c>
      <c r="F6728">
        <v>338437.98</v>
      </c>
      <c r="G6728">
        <v>0</v>
      </c>
      <c r="H6728">
        <v>338437.98</v>
      </c>
    </row>
    <row r="6729" spans="1:8" hidden="1" x14ac:dyDescent="0.3">
      <c r="A6729" s="6" t="s">
        <v>7455</v>
      </c>
      <c r="B6729" s="6" t="s">
        <v>7456</v>
      </c>
      <c r="C6729" s="6">
        <v>1</v>
      </c>
      <c r="D6729" t="str">
        <f t="shared" si="105"/>
        <v>South Mohamed Ben Zayed S.L1</v>
      </c>
      <c r="E6729">
        <v>21877894.100000001</v>
      </c>
      <c r="F6729">
        <v>17754986.460000001</v>
      </c>
      <c r="G6729">
        <v>0</v>
      </c>
      <c r="H6729">
        <v>17754986.460000001</v>
      </c>
    </row>
    <row r="6730" spans="1:8" hidden="1" x14ac:dyDescent="0.3">
      <c r="A6730" s="6" t="s">
        <v>895</v>
      </c>
      <c r="B6730" s="6" t="s">
        <v>7457</v>
      </c>
      <c r="D6730" t="str">
        <f t="shared" si="105"/>
        <v>Manshiet Nasser Substation</v>
      </c>
      <c r="E6730">
        <v>104206.18</v>
      </c>
      <c r="F6730">
        <v>67811.25</v>
      </c>
      <c r="G6730">
        <v>16771.87</v>
      </c>
      <c r="H6730">
        <v>84583.12</v>
      </c>
    </row>
    <row r="6731" spans="1:8" hidden="1" x14ac:dyDescent="0.3">
      <c r="A6731" s="6" t="s">
        <v>71</v>
      </c>
      <c r="B6731" s="6" t="s">
        <v>7458</v>
      </c>
      <c r="C6731" s="6">
        <v>4</v>
      </c>
      <c r="D6731" t="str">
        <f t="shared" si="105"/>
        <v>EGAT Pelletizing Plant4</v>
      </c>
      <c r="E6731">
        <v>766173.48</v>
      </c>
      <c r="F6731">
        <v>758512.36</v>
      </c>
      <c r="G6731">
        <v>0</v>
      </c>
      <c r="H6731">
        <v>758512.36</v>
      </c>
    </row>
    <row r="6732" spans="1:8" hidden="1" x14ac:dyDescent="0.3">
      <c r="A6732" s="6" t="s">
        <v>1512</v>
      </c>
      <c r="B6732" s="6" t="s">
        <v>7459</v>
      </c>
      <c r="C6732" s="6">
        <v>5</v>
      </c>
      <c r="D6732" t="str">
        <f t="shared" si="105"/>
        <v>LRT Project5</v>
      </c>
      <c r="E6732">
        <v>215928.65</v>
      </c>
      <c r="F6732">
        <v>170000</v>
      </c>
      <c r="G6732">
        <v>0</v>
      </c>
      <c r="H6732">
        <v>170000</v>
      </c>
    </row>
    <row r="6733" spans="1:8" hidden="1" x14ac:dyDescent="0.3">
      <c r="A6733" s="6" t="s">
        <v>741</v>
      </c>
      <c r="B6733" s="6" t="s">
        <v>7460</v>
      </c>
      <c r="D6733" t="str">
        <f t="shared" si="105"/>
        <v>MAYSAN 400/132kV SS</v>
      </c>
      <c r="E6733">
        <v>7852.01</v>
      </c>
      <c r="F6733">
        <v>7852.01</v>
      </c>
      <c r="G6733">
        <v>0</v>
      </c>
      <c r="H6733">
        <v>7852.01</v>
      </c>
    </row>
    <row r="6734" spans="1:8" hidden="1" x14ac:dyDescent="0.3">
      <c r="A6734" s="6" t="s">
        <v>295</v>
      </c>
      <c r="B6734" s="6" t="s">
        <v>7461</v>
      </c>
      <c r="C6734" s="6">
        <v>4</v>
      </c>
      <c r="D6734" t="str">
        <f t="shared" si="105"/>
        <v>Waldorf Astoria Cairo4</v>
      </c>
      <c r="E6734">
        <v>5452379.9800000004</v>
      </c>
      <c r="F6734">
        <v>4634265</v>
      </c>
      <c r="G6734">
        <v>4727040.72</v>
      </c>
      <c r="H6734">
        <v>9361305.7200000007</v>
      </c>
    </row>
    <row r="6735" spans="1:8" hidden="1" x14ac:dyDescent="0.3">
      <c r="A6735" s="6" t="s">
        <v>1685</v>
      </c>
      <c r="B6735" s="6" t="s">
        <v>1827</v>
      </c>
      <c r="D6735" t="str">
        <f t="shared" si="105"/>
        <v>New Babil 400/132KV GIS Substa</v>
      </c>
      <c r="E6735">
        <v>737736.39</v>
      </c>
      <c r="F6735">
        <v>737736.39</v>
      </c>
      <c r="G6735">
        <v>0</v>
      </c>
      <c r="H6735">
        <v>737736.39</v>
      </c>
    </row>
    <row r="6736" spans="1:8" hidden="1" x14ac:dyDescent="0.3">
      <c r="A6736" s="6" t="s">
        <v>1626</v>
      </c>
      <c r="B6736" s="6" t="s">
        <v>7462</v>
      </c>
      <c r="C6736" s="6">
        <v>15</v>
      </c>
      <c r="D6736" t="str">
        <f t="shared" si="105"/>
        <v>Air Force Project15</v>
      </c>
      <c r="E6736">
        <v>6930616.4100000001</v>
      </c>
      <c r="F6736">
        <v>6694570</v>
      </c>
      <c r="G6736">
        <v>0</v>
      </c>
      <c r="H6736">
        <v>6694570</v>
      </c>
    </row>
    <row r="6737" spans="1:8" hidden="1" x14ac:dyDescent="0.3">
      <c r="A6737" s="6" t="s">
        <v>646</v>
      </c>
      <c r="B6737" s="6" t="s">
        <v>7463</v>
      </c>
      <c r="D6737" t="str">
        <f t="shared" si="105"/>
        <v>Akhmem Assiut</v>
      </c>
      <c r="E6737">
        <v>20000000</v>
      </c>
      <c r="F6737">
        <v>20000000</v>
      </c>
      <c r="G6737">
        <v>0</v>
      </c>
      <c r="H6737">
        <v>20000000</v>
      </c>
    </row>
    <row r="6738" spans="1:8" hidden="1" x14ac:dyDescent="0.3">
      <c r="A6738" s="6" t="s">
        <v>1612</v>
      </c>
      <c r="B6738" s="6" t="s">
        <v>7464</v>
      </c>
      <c r="C6738" s="6">
        <v>7</v>
      </c>
      <c r="D6738" t="str">
        <f t="shared" si="105"/>
        <v>Toshka 2/Owinat East LOT2 OHTL7</v>
      </c>
      <c r="E6738">
        <v>5119267.58</v>
      </c>
      <c r="F6738">
        <v>4297214.97</v>
      </c>
      <c r="G6738">
        <v>537523.1</v>
      </c>
      <c r="H6738">
        <v>4834738.07</v>
      </c>
    </row>
    <row r="6739" spans="1:8" hidden="1" x14ac:dyDescent="0.3">
      <c r="A6739" s="6" t="s">
        <v>1405</v>
      </c>
      <c r="B6739" s="6" t="s">
        <v>7465</v>
      </c>
      <c r="D6739" t="str">
        <f t="shared" si="105"/>
        <v>Racecores 3092-17 132KV E</v>
      </c>
      <c r="E6739">
        <v>74618.740000000005</v>
      </c>
      <c r="F6739">
        <v>74618.740000000005</v>
      </c>
      <c r="G6739">
        <v>0</v>
      </c>
      <c r="H6739">
        <v>74618.740000000005</v>
      </c>
    </row>
    <row r="6740" spans="1:8" hidden="1" x14ac:dyDescent="0.3">
      <c r="A6740" s="6" t="s">
        <v>1473</v>
      </c>
      <c r="B6740" s="6" t="s">
        <v>7466</v>
      </c>
      <c r="C6740" s="6">
        <v>14</v>
      </c>
      <c r="D6740" t="str">
        <f t="shared" si="105"/>
        <v>Taval Sarai 5214</v>
      </c>
      <c r="E6740">
        <v>609504.80000000005</v>
      </c>
      <c r="F6740">
        <v>62502.661999999997</v>
      </c>
      <c r="G6740">
        <v>0</v>
      </c>
      <c r="H6740">
        <v>62502.661999999997</v>
      </c>
    </row>
    <row r="6741" spans="1:8" hidden="1" x14ac:dyDescent="0.3">
      <c r="A6741" s="6" t="s">
        <v>335</v>
      </c>
      <c r="B6741" s="6" t="s">
        <v>7467</v>
      </c>
      <c r="C6741" s="6">
        <v>9</v>
      </c>
      <c r="D6741" t="str">
        <f t="shared" si="105"/>
        <v>ElSewedy HQ Internal Finishing9</v>
      </c>
      <c r="E6741">
        <v>11039038.380000001</v>
      </c>
      <c r="F6741">
        <v>10415313.809</v>
      </c>
      <c r="G6741">
        <v>2893338.07</v>
      </c>
      <c r="H6741">
        <v>20068257.919</v>
      </c>
    </row>
    <row r="6742" spans="1:8" hidden="1" x14ac:dyDescent="0.3">
      <c r="A6742" s="6" t="s">
        <v>1792</v>
      </c>
      <c r="B6742" s="6" t="s">
        <v>7468</v>
      </c>
      <c r="C6742" s="6">
        <v>16</v>
      </c>
      <c r="D6742" t="str">
        <f t="shared" si="105"/>
        <v>Get Business Complex16</v>
      </c>
      <c r="E6742">
        <v>1172197.1000000001</v>
      </c>
      <c r="F6742">
        <v>841428.0959999999</v>
      </c>
      <c r="G6742">
        <v>0</v>
      </c>
      <c r="H6742">
        <v>841428.09600000002</v>
      </c>
    </row>
    <row r="6743" spans="1:8" hidden="1" x14ac:dyDescent="0.3">
      <c r="A6743" s="6" t="s">
        <v>1685</v>
      </c>
      <c r="B6743" s="6" t="s">
        <v>7469</v>
      </c>
      <c r="D6743" t="str">
        <f t="shared" si="105"/>
        <v>New Babil 400/132KV GIS Substa</v>
      </c>
      <c r="E6743">
        <v>234031.6</v>
      </c>
      <c r="F6743">
        <v>234031.6</v>
      </c>
      <c r="G6743">
        <v>0</v>
      </c>
      <c r="H6743">
        <v>234031.6</v>
      </c>
    </row>
    <row r="6744" spans="1:8" hidden="1" x14ac:dyDescent="0.3">
      <c r="A6744" s="6" t="s">
        <v>1646</v>
      </c>
      <c r="B6744" s="6" t="s">
        <v>7470</v>
      </c>
      <c r="C6744" s="6">
        <v>1</v>
      </c>
      <c r="D6744" t="str">
        <f t="shared" si="105"/>
        <v>Hosh Essa 220 KV OHTL1</v>
      </c>
      <c r="E6744">
        <v>12313722.65</v>
      </c>
      <c r="F6744">
        <v>7395451.7800000003</v>
      </c>
      <c r="G6744">
        <v>1292940.8799999999</v>
      </c>
      <c r="H6744">
        <v>8688392.6600000001</v>
      </c>
    </row>
    <row r="6745" spans="1:8" hidden="1" x14ac:dyDescent="0.3">
      <c r="A6745" s="6" t="s">
        <v>1710</v>
      </c>
      <c r="B6745" s="6" t="s">
        <v>7471</v>
      </c>
      <c r="C6745" s="6">
        <v>5</v>
      </c>
      <c r="D6745" t="str">
        <f t="shared" si="105"/>
        <v>Railway Bridge - Assuit5</v>
      </c>
      <c r="E6745">
        <v>1021200</v>
      </c>
      <c r="F6745">
        <v>880194</v>
      </c>
      <c r="G6745">
        <v>0</v>
      </c>
      <c r="H6745">
        <v>880194</v>
      </c>
    </row>
    <row r="6746" spans="1:8" hidden="1" x14ac:dyDescent="0.3">
      <c r="A6746" s="6" t="s">
        <v>971</v>
      </c>
      <c r="B6746" s="6" t="s">
        <v>7472</v>
      </c>
      <c r="D6746" t="str">
        <f t="shared" si="105"/>
        <v>Benban 500 K.V / 100 K.M</v>
      </c>
      <c r="E6746">
        <v>5000000</v>
      </c>
      <c r="F6746">
        <v>5000000</v>
      </c>
      <c r="G6746">
        <v>0</v>
      </c>
      <c r="H6746">
        <v>5000000</v>
      </c>
    </row>
    <row r="6747" spans="1:8" hidden="1" x14ac:dyDescent="0.3">
      <c r="A6747" s="6" t="s">
        <v>3629</v>
      </c>
      <c r="B6747" s="6" t="s">
        <v>7473</v>
      </c>
      <c r="D6747" t="str">
        <f t="shared" si="105"/>
        <v>Racecores 3092-15 132KV A</v>
      </c>
      <c r="E6747">
        <v>2663.71</v>
      </c>
      <c r="F6747">
        <v>2663.71</v>
      </c>
      <c r="G6747">
        <v>0</v>
      </c>
      <c r="H6747">
        <v>2663.71</v>
      </c>
    </row>
    <row r="6748" spans="1:8" hidden="1" x14ac:dyDescent="0.3">
      <c r="A6748" s="6" t="s">
        <v>367</v>
      </c>
      <c r="B6748" s="6" t="s">
        <v>7474</v>
      </c>
      <c r="C6748" s="6">
        <v>1</v>
      </c>
      <c r="D6748" t="str">
        <f t="shared" si="105"/>
        <v>New Giza Teaching Hospital1</v>
      </c>
      <c r="E6748">
        <v>34312846.590000004</v>
      </c>
      <c r="F6748">
        <v>24876813.769500002</v>
      </c>
      <c r="G6748">
        <v>9007122.2300000004</v>
      </c>
      <c r="H6748">
        <v>33883935.999499999</v>
      </c>
    </row>
    <row r="6749" spans="1:8" hidden="1" x14ac:dyDescent="0.3">
      <c r="A6749" s="6" t="s">
        <v>412</v>
      </c>
      <c r="B6749" s="6" t="s">
        <v>7475</v>
      </c>
      <c r="C6749" s="6">
        <v>10</v>
      </c>
      <c r="D6749" t="str">
        <f t="shared" si="105"/>
        <v>RING ROAD MARYOTIA EXPANSION10</v>
      </c>
      <c r="E6749">
        <v>3155065.2</v>
      </c>
      <c r="F6749">
        <v>2795847.4</v>
      </c>
      <c r="G6749">
        <v>0</v>
      </c>
      <c r="H6749">
        <v>2795847.4</v>
      </c>
    </row>
    <row r="6750" spans="1:8" hidden="1" x14ac:dyDescent="0.3">
      <c r="A6750" s="6" t="s">
        <v>401</v>
      </c>
      <c r="B6750" s="6" t="s">
        <v>7476</v>
      </c>
      <c r="C6750" s="6">
        <v>4</v>
      </c>
      <c r="D6750" t="str">
        <f t="shared" si="105"/>
        <v>Port Said Port Silos4</v>
      </c>
      <c r="E6750">
        <v>4365761.5040999996</v>
      </c>
      <c r="F6750">
        <v>13666840</v>
      </c>
      <c r="G6750">
        <v>1746292.92</v>
      </c>
      <c r="H6750">
        <v>3853283.23</v>
      </c>
    </row>
    <row r="6751" spans="1:8" hidden="1" x14ac:dyDescent="0.3">
      <c r="A6751" s="6" t="s">
        <v>1405</v>
      </c>
      <c r="B6751" s="6" t="s">
        <v>7477</v>
      </c>
      <c r="D6751" t="str">
        <f t="shared" si="105"/>
        <v>Racecores 3092-17 132KV E</v>
      </c>
      <c r="E6751">
        <v>4969</v>
      </c>
      <c r="F6751">
        <v>4969</v>
      </c>
      <c r="G6751">
        <v>0</v>
      </c>
      <c r="H6751">
        <v>4969</v>
      </c>
    </row>
    <row r="6752" spans="1:8" hidden="1" x14ac:dyDescent="0.3">
      <c r="A6752" s="6" t="s">
        <v>1350</v>
      </c>
      <c r="B6752" s="6" t="s">
        <v>7478</v>
      </c>
      <c r="D6752" t="str">
        <f t="shared" si="105"/>
        <v>Racecores 3092-16 132KV C</v>
      </c>
      <c r="E6752">
        <v>733.71</v>
      </c>
      <c r="F6752">
        <v>733.71</v>
      </c>
      <c r="G6752">
        <v>0</v>
      </c>
      <c r="H6752">
        <v>733.71</v>
      </c>
    </row>
    <row r="6753" spans="1:8" hidden="1" x14ac:dyDescent="0.3">
      <c r="A6753" s="6" t="s">
        <v>7479</v>
      </c>
      <c r="B6753" s="6" t="s">
        <v>5283</v>
      </c>
      <c r="D6753" t="str">
        <f t="shared" si="105"/>
        <v>LP-25-21 UIC4  Printers</v>
      </c>
      <c r="E6753">
        <v>12719.25</v>
      </c>
      <c r="F6753">
        <v>14372.75</v>
      </c>
      <c r="G6753">
        <v>0</v>
      </c>
      <c r="H6753">
        <v>14372.75</v>
      </c>
    </row>
    <row r="6754" spans="1:8" hidden="1" x14ac:dyDescent="0.3">
      <c r="A6754" s="6" t="s">
        <v>1350</v>
      </c>
      <c r="B6754" s="6" t="s">
        <v>7480</v>
      </c>
      <c r="D6754" t="str">
        <f t="shared" si="105"/>
        <v>Racecores 3092-16 132KV C</v>
      </c>
      <c r="E6754">
        <v>10500</v>
      </c>
      <c r="F6754">
        <v>0</v>
      </c>
      <c r="G6754">
        <v>0</v>
      </c>
      <c r="H6754">
        <v>11025</v>
      </c>
    </row>
    <row r="6755" spans="1:8" hidden="1" x14ac:dyDescent="0.3">
      <c r="A6755" s="6" t="s">
        <v>7481</v>
      </c>
      <c r="B6755" s="6" t="s">
        <v>7482</v>
      </c>
      <c r="D6755" t="str">
        <f t="shared" si="105"/>
        <v>DEWA 36 (OPGW)</v>
      </c>
      <c r="E6755">
        <v>50442</v>
      </c>
      <c r="F6755">
        <v>50442</v>
      </c>
      <c r="G6755">
        <v>0</v>
      </c>
      <c r="H6755">
        <v>50442</v>
      </c>
    </row>
    <row r="6756" spans="1:8" hidden="1" x14ac:dyDescent="0.3">
      <c r="A6756" s="6" t="s">
        <v>1023</v>
      </c>
      <c r="B6756" s="6" t="s">
        <v>7483</v>
      </c>
      <c r="C6756" s="6">
        <v>6</v>
      </c>
      <c r="D6756" t="str">
        <f t="shared" si="105"/>
        <v>Port Said Subs 220/666</v>
      </c>
      <c r="E6756">
        <v>103208213.09</v>
      </c>
      <c r="F6756">
        <v>61408475</v>
      </c>
      <c r="G6756">
        <v>25802053.300000001</v>
      </c>
      <c r="H6756">
        <v>87210528.299999997</v>
      </c>
    </row>
    <row r="6757" spans="1:8" hidden="1" x14ac:dyDescent="0.3">
      <c r="A6757" s="6" t="s">
        <v>73</v>
      </c>
      <c r="B6757" s="6" t="s">
        <v>7484</v>
      </c>
      <c r="C6757" s="6">
        <v>3</v>
      </c>
      <c r="D6757" t="str">
        <f t="shared" si="105"/>
        <v>MDF Factory3</v>
      </c>
      <c r="E6757">
        <v>2443274.75</v>
      </c>
      <c r="F6757">
        <v>2459303.395</v>
      </c>
      <c r="G6757">
        <v>0</v>
      </c>
      <c r="H6757">
        <v>2459303.395</v>
      </c>
    </row>
    <row r="6758" spans="1:8" hidden="1" x14ac:dyDescent="0.3">
      <c r="A6758" s="6" t="s">
        <v>847</v>
      </c>
      <c r="B6758" s="6" t="s">
        <v>7485</v>
      </c>
      <c r="D6758" t="str">
        <f t="shared" si="105"/>
        <v>AWEER POWER STATION 'H' Phase</v>
      </c>
      <c r="E6758">
        <v>60327.519999999997</v>
      </c>
      <c r="F6758">
        <v>63343.896000000001</v>
      </c>
      <c r="G6758">
        <v>0</v>
      </c>
      <c r="H6758">
        <v>63343.896000000001</v>
      </c>
    </row>
    <row r="6759" spans="1:8" hidden="1" x14ac:dyDescent="0.3">
      <c r="A6759" s="6" t="s">
        <v>559</v>
      </c>
      <c r="B6759" s="6" t="s">
        <v>7486</v>
      </c>
      <c r="C6759" s="6">
        <v>12</v>
      </c>
      <c r="D6759" t="str">
        <f t="shared" si="105"/>
        <v>Beni Seuf - 35812</v>
      </c>
      <c r="E6759">
        <v>91294935.390000001</v>
      </c>
      <c r="F6759">
        <v>50000000</v>
      </c>
      <c r="G6759">
        <v>15704052.4</v>
      </c>
      <c r="H6759">
        <v>65811831.080000006</v>
      </c>
    </row>
    <row r="6760" spans="1:8" hidden="1" x14ac:dyDescent="0.3">
      <c r="A6760" s="6" t="s">
        <v>1786</v>
      </c>
      <c r="B6760" s="6" t="s">
        <v>7487</v>
      </c>
      <c r="C6760" s="6">
        <v>7</v>
      </c>
      <c r="D6760" t="str">
        <f t="shared" si="105"/>
        <v>El Taameer Axis Expansion7</v>
      </c>
      <c r="E6760">
        <v>911196</v>
      </c>
      <c r="F6760">
        <v>880215.34000000008</v>
      </c>
      <c r="G6760">
        <v>0</v>
      </c>
      <c r="H6760">
        <v>880215.34</v>
      </c>
    </row>
    <row r="6761" spans="1:8" hidden="1" x14ac:dyDescent="0.3">
      <c r="A6761" s="6" t="s">
        <v>1243</v>
      </c>
      <c r="B6761" s="6" t="s">
        <v>7488</v>
      </c>
      <c r="D6761" t="str">
        <f t="shared" si="105"/>
        <v>Sodic East</v>
      </c>
      <c r="E6761">
        <v>-261545</v>
      </c>
      <c r="F6761">
        <v>120750.94</v>
      </c>
      <c r="G6761">
        <v>0</v>
      </c>
      <c r="H6761">
        <v>120750.94</v>
      </c>
    </row>
    <row r="6762" spans="1:8" hidden="1" x14ac:dyDescent="0.3">
      <c r="A6762" s="6" t="s">
        <v>71</v>
      </c>
      <c r="B6762" s="6" t="s">
        <v>7489</v>
      </c>
      <c r="C6762" s="6">
        <v>11</v>
      </c>
      <c r="D6762" t="str">
        <f t="shared" si="105"/>
        <v>EGAT Pelletizing Plant11</v>
      </c>
      <c r="E6762">
        <v>1787146.2</v>
      </c>
      <c r="F6762">
        <v>1769274.74</v>
      </c>
      <c r="G6762">
        <v>0</v>
      </c>
      <c r="H6762">
        <v>1769274.74</v>
      </c>
    </row>
    <row r="6763" spans="1:8" hidden="1" x14ac:dyDescent="0.3">
      <c r="A6763" s="6" t="s">
        <v>1953</v>
      </c>
      <c r="B6763" s="6" t="s">
        <v>7490</v>
      </c>
      <c r="C6763" s="6">
        <v>10</v>
      </c>
      <c r="D6763" t="str">
        <f t="shared" si="105"/>
        <v>Ghana Street lighting10</v>
      </c>
      <c r="E6763">
        <v>45614.39</v>
      </c>
      <c r="F6763">
        <v>41052.949999999997</v>
      </c>
      <c r="G6763">
        <v>0</v>
      </c>
      <c r="H6763">
        <v>41052.949999999997</v>
      </c>
    </row>
    <row r="6764" spans="1:8" hidden="1" x14ac:dyDescent="0.3">
      <c r="A6764" s="6" t="s">
        <v>1405</v>
      </c>
      <c r="B6764" s="6" t="s">
        <v>7491</v>
      </c>
      <c r="D6764" t="str">
        <f t="shared" si="105"/>
        <v>Racecores 3092-17 132KV E</v>
      </c>
      <c r="E6764">
        <v>1451.42</v>
      </c>
      <c r="F6764">
        <v>1451.42</v>
      </c>
      <c r="G6764">
        <v>0</v>
      </c>
      <c r="H6764">
        <v>1451.42</v>
      </c>
    </row>
    <row r="6765" spans="1:8" hidden="1" x14ac:dyDescent="0.3">
      <c r="A6765" s="6" t="s">
        <v>7492</v>
      </c>
      <c r="B6765" s="6" t="s">
        <v>4090</v>
      </c>
      <c r="D6765" t="str">
        <f t="shared" si="105"/>
        <v>LP-27-21-Elsewedy1000RFID</v>
      </c>
      <c r="E6765">
        <v>5530</v>
      </c>
      <c r="F6765">
        <v>6304.2</v>
      </c>
      <c r="G6765">
        <v>0</v>
      </c>
      <c r="H6765">
        <v>6304.2</v>
      </c>
    </row>
    <row r="6766" spans="1:8" hidden="1" x14ac:dyDescent="0.3">
      <c r="A6766" s="6" t="s">
        <v>1316</v>
      </c>
      <c r="B6766" s="6" t="s">
        <v>7493</v>
      </c>
      <c r="C6766" s="6">
        <v>13</v>
      </c>
      <c r="D6766" t="str">
        <f t="shared" si="105"/>
        <v>Suez Gulf/S4 - 500KV OHTL13</v>
      </c>
      <c r="E6766">
        <v>5214701.88</v>
      </c>
      <c r="F6766">
        <v>1776644.04</v>
      </c>
      <c r="G6766">
        <v>0</v>
      </c>
      <c r="H6766">
        <v>1776644.04</v>
      </c>
    </row>
    <row r="6767" spans="1:8" hidden="1" x14ac:dyDescent="0.3">
      <c r="A6767" s="6" t="s">
        <v>1692</v>
      </c>
      <c r="B6767" s="6" t="s">
        <v>7494</v>
      </c>
      <c r="D6767" t="str">
        <f t="shared" si="105"/>
        <v>TZ – Offshore E&amp;M Procurement</v>
      </c>
      <c r="E6767">
        <v>249384.72</v>
      </c>
      <c r="F6767">
        <v>174569.3</v>
      </c>
      <c r="G6767">
        <v>49876.94</v>
      </c>
      <c r="H6767">
        <v>224446.24</v>
      </c>
    </row>
    <row r="6768" spans="1:8" hidden="1" x14ac:dyDescent="0.3">
      <c r="A6768" s="6" t="s">
        <v>1254</v>
      </c>
      <c r="B6768" s="6" t="s">
        <v>1906</v>
      </c>
      <c r="D6768" t="str">
        <f t="shared" si="105"/>
        <v>Miscellaneous Projects</v>
      </c>
      <c r="E6768">
        <v>648182</v>
      </c>
      <c r="F6768">
        <v>738927.48</v>
      </c>
      <c r="G6768">
        <v>0</v>
      </c>
      <c r="H6768">
        <v>738927.48</v>
      </c>
    </row>
    <row r="6769" spans="1:8" hidden="1" x14ac:dyDescent="0.3">
      <c r="A6769" s="6" t="s">
        <v>1853</v>
      </c>
      <c r="B6769" s="6" t="s">
        <v>7495</v>
      </c>
      <c r="C6769" s="6">
        <v>6</v>
      </c>
      <c r="D6769" t="str">
        <f t="shared" si="105"/>
        <v>PLAYA ROOF &amp; Wet Areas6</v>
      </c>
      <c r="E6769">
        <v>156120.79999999999</v>
      </c>
      <c r="F6769">
        <v>133577.26</v>
      </c>
      <c r="G6769">
        <v>0</v>
      </c>
      <c r="H6769">
        <v>133577.26</v>
      </c>
    </row>
    <row r="6770" spans="1:8" hidden="1" x14ac:dyDescent="0.3">
      <c r="A6770" s="6" t="s">
        <v>1685</v>
      </c>
      <c r="B6770" s="6" t="s">
        <v>4162</v>
      </c>
      <c r="D6770" t="str">
        <f t="shared" si="105"/>
        <v>New Babil 400/132KV GIS Substa</v>
      </c>
      <c r="E6770">
        <v>721910.7</v>
      </c>
      <c r="F6770">
        <v>577528.56000000006</v>
      </c>
      <c r="G6770">
        <v>0</v>
      </c>
      <c r="H6770">
        <v>721910.7</v>
      </c>
    </row>
    <row r="6771" spans="1:8" hidden="1" x14ac:dyDescent="0.3">
      <c r="A6771" s="6" t="s">
        <v>363</v>
      </c>
      <c r="B6771" s="6" t="s">
        <v>7496</v>
      </c>
      <c r="C6771" s="6">
        <v>21</v>
      </c>
      <c r="D6771" t="str">
        <f t="shared" si="105"/>
        <v>Mivida BP#18921</v>
      </c>
      <c r="E6771">
        <v>22586754.170000002</v>
      </c>
      <c r="F6771">
        <v>14476604.058499999</v>
      </c>
      <c r="G6771">
        <v>1839999.52</v>
      </c>
      <c r="H6771">
        <v>16316603.578500001</v>
      </c>
    </row>
    <row r="6772" spans="1:8" hidden="1" x14ac:dyDescent="0.3">
      <c r="A6772" s="6" t="s">
        <v>1943</v>
      </c>
      <c r="B6772" s="6" t="s">
        <v>7497</v>
      </c>
      <c r="C6772" s="6">
        <v>4</v>
      </c>
      <c r="D6772" t="str">
        <f t="shared" si="105"/>
        <v>Beymen Fit Out4</v>
      </c>
      <c r="E6772">
        <v>355037.33</v>
      </c>
      <c r="F6772">
        <v>323379.51</v>
      </c>
      <c r="G6772">
        <v>23864.739999999998</v>
      </c>
      <c r="H6772">
        <v>347244.25</v>
      </c>
    </row>
    <row r="6773" spans="1:8" hidden="1" x14ac:dyDescent="0.3">
      <c r="A6773" s="6" t="s">
        <v>1685</v>
      </c>
      <c r="B6773" s="6" t="s">
        <v>2604</v>
      </c>
      <c r="D6773" t="str">
        <f t="shared" si="105"/>
        <v>New Babil 400/132KV GIS Substa</v>
      </c>
      <c r="E6773">
        <v>2589125.81</v>
      </c>
      <c r="F6773">
        <v>2589125.81</v>
      </c>
      <c r="G6773">
        <v>0</v>
      </c>
      <c r="H6773">
        <v>2589125.81</v>
      </c>
    </row>
    <row r="6774" spans="1:8" hidden="1" x14ac:dyDescent="0.3">
      <c r="A6774" s="6" t="s">
        <v>421</v>
      </c>
      <c r="B6774" s="6" t="s">
        <v>7498</v>
      </c>
      <c r="C6774" s="6">
        <v>3</v>
      </c>
      <c r="D6774" t="str">
        <f t="shared" si="105"/>
        <v>EDNC Hardscape Package3</v>
      </c>
      <c r="E6774">
        <v>5414598.2400000002</v>
      </c>
      <c r="F6774">
        <v>5240048.5120000001</v>
      </c>
      <c r="G6774">
        <v>0</v>
      </c>
      <c r="H6774">
        <v>5240048.5120000001</v>
      </c>
    </row>
    <row r="6775" spans="1:8" hidden="1" x14ac:dyDescent="0.3">
      <c r="A6775" s="6" t="s">
        <v>1743</v>
      </c>
      <c r="B6775" s="6" t="s">
        <v>7499</v>
      </c>
      <c r="C6775" s="6">
        <v>3</v>
      </c>
      <c r="D6775" t="str">
        <f t="shared" si="105"/>
        <v>Al-Ula Towers3</v>
      </c>
      <c r="E6775">
        <v>704867.2</v>
      </c>
      <c r="F6775">
        <v>470009.89</v>
      </c>
      <c r="G6775">
        <v>0</v>
      </c>
      <c r="H6775">
        <v>470009.89</v>
      </c>
    </row>
    <row r="6776" spans="1:8" hidden="1" x14ac:dyDescent="0.3">
      <c r="A6776" s="6" t="s">
        <v>1953</v>
      </c>
      <c r="B6776" s="6" t="s">
        <v>7500</v>
      </c>
      <c r="C6776" s="6">
        <v>14</v>
      </c>
      <c r="D6776" t="str">
        <f t="shared" si="105"/>
        <v>Ghana Street lighting14</v>
      </c>
      <c r="E6776">
        <v>30507.77</v>
      </c>
      <c r="F6776">
        <v>27456.99</v>
      </c>
      <c r="G6776">
        <v>0</v>
      </c>
      <c r="H6776">
        <v>27456.99</v>
      </c>
    </row>
    <row r="6777" spans="1:8" hidden="1" x14ac:dyDescent="0.3">
      <c r="A6777" s="6" t="s">
        <v>1147</v>
      </c>
      <c r="B6777" s="6" t="s">
        <v>7501</v>
      </c>
      <c r="D6777" t="str">
        <f t="shared" si="105"/>
        <v>Mahmoudia Additional Scope</v>
      </c>
      <c r="E6777">
        <v>625000</v>
      </c>
      <c r="F6777">
        <v>225000</v>
      </c>
      <c r="G6777">
        <v>400000</v>
      </c>
      <c r="H6777">
        <v>625000</v>
      </c>
    </row>
    <row r="6778" spans="1:8" hidden="1" x14ac:dyDescent="0.3">
      <c r="A6778" s="6" t="s">
        <v>567</v>
      </c>
      <c r="B6778" s="6" t="s">
        <v>7502</v>
      </c>
      <c r="C6778" s="6">
        <v>4</v>
      </c>
      <c r="D6778" t="str">
        <f t="shared" si="105"/>
        <v>Kayan 3 New Cairo Capital City4</v>
      </c>
      <c r="E6778">
        <v>2205970</v>
      </c>
      <c r="F6778">
        <v>1578873.1</v>
      </c>
      <c r="G6778">
        <v>0</v>
      </c>
      <c r="H6778">
        <v>1578873.1</v>
      </c>
    </row>
    <row r="6779" spans="1:8" hidden="1" x14ac:dyDescent="0.3">
      <c r="A6779" s="6" t="s">
        <v>705</v>
      </c>
      <c r="B6779" s="6" t="s">
        <v>7503</v>
      </c>
      <c r="D6779" t="str">
        <f t="shared" si="105"/>
        <v>Assuit PP  (CP-118)</v>
      </c>
      <c r="E6779">
        <v>2850495.23</v>
      </c>
      <c r="F6779">
        <v>2993019.99</v>
      </c>
      <c r="G6779">
        <v>0</v>
      </c>
      <c r="H6779">
        <v>2993019.99</v>
      </c>
    </row>
    <row r="6780" spans="1:8" hidden="1" x14ac:dyDescent="0.3">
      <c r="A6780" s="6" t="s">
        <v>1163</v>
      </c>
      <c r="B6780" s="6" t="s">
        <v>7504</v>
      </c>
      <c r="C6780" s="6">
        <v>22</v>
      </c>
      <c r="D6780" t="str">
        <f t="shared" si="105"/>
        <v>Benban 3/ Toshka 2 LOT 422</v>
      </c>
      <c r="E6780">
        <v>3132051.2999999993</v>
      </c>
      <c r="F6780">
        <v>2793396.41</v>
      </c>
      <c r="G6780">
        <v>0</v>
      </c>
      <c r="H6780">
        <v>2793396.41</v>
      </c>
    </row>
    <row r="6781" spans="1:8" hidden="1" x14ac:dyDescent="0.3">
      <c r="A6781" s="6" t="s">
        <v>971</v>
      </c>
      <c r="B6781" s="6" t="s">
        <v>7505</v>
      </c>
      <c r="D6781" t="str">
        <f t="shared" si="105"/>
        <v>Benban 500 K.V / 100 K.M</v>
      </c>
      <c r="E6781">
        <v>6000000</v>
      </c>
      <c r="F6781">
        <v>6000000</v>
      </c>
      <c r="G6781">
        <v>0</v>
      </c>
      <c r="H6781">
        <v>6000000</v>
      </c>
    </row>
    <row r="6782" spans="1:8" hidden="1" x14ac:dyDescent="0.3">
      <c r="A6782" s="6" t="s">
        <v>1750</v>
      </c>
      <c r="B6782" s="6" t="s">
        <v>7506</v>
      </c>
      <c r="D6782" t="str">
        <f t="shared" si="105"/>
        <v>158E/2019 33kv Project</v>
      </c>
      <c r="E6782">
        <v>2198273.88</v>
      </c>
      <c r="F6782">
        <v>2587844.86</v>
      </c>
      <c r="G6782">
        <v>0</v>
      </c>
      <c r="H6782">
        <v>1293922.43</v>
      </c>
    </row>
    <row r="6783" spans="1:8" hidden="1" x14ac:dyDescent="0.3">
      <c r="A6783" s="6" t="s">
        <v>73</v>
      </c>
      <c r="B6783" s="6" t="s">
        <v>7507</v>
      </c>
      <c r="C6783" s="6">
        <v>18</v>
      </c>
      <c r="D6783" t="str">
        <f t="shared" si="105"/>
        <v>MDF Factory18</v>
      </c>
      <c r="E6783">
        <v>3979485.33</v>
      </c>
      <c r="F6783">
        <v>3423126.0965</v>
      </c>
      <c r="G6783">
        <v>1306895.58</v>
      </c>
      <c r="H6783">
        <v>4730021.6765000001</v>
      </c>
    </row>
    <row r="6784" spans="1:8" hidden="1" x14ac:dyDescent="0.3">
      <c r="A6784" s="6" t="s">
        <v>1853</v>
      </c>
      <c r="B6784" s="6" t="s">
        <v>7508</v>
      </c>
      <c r="C6784" s="6">
        <v>2</v>
      </c>
      <c r="D6784" t="str">
        <f t="shared" si="105"/>
        <v>PLAYA ROOF &amp; Wet Areas2</v>
      </c>
      <c r="E6784">
        <v>60260.25</v>
      </c>
      <c r="F6784">
        <v>51709.33</v>
      </c>
      <c r="G6784">
        <v>0</v>
      </c>
      <c r="H6784">
        <v>51709.33</v>
      </c>
    </row>
    <row r="6785" spans="1:8" hidden="1" x14ac:dyDescent="0.3">
      <c r="A6785" s="6" t="s">
        <v>2480</v>
      </c>
      <c r="B6785" s="6" t="s">
        <v>7509</v>
      </c>
      <c r="D6785" t="str">
        <f t="shared" si="105"/>
        <v>Baron Palace</v>
      </c>
      <c r="E6785">
        <v>8025.6</v>
      </c>
      <c r="F6785">
        <v>7142.7839999999997</v>
      </c>
      <c r="G6785">
        <v>0</v>
      </c>
      <c r="H6785">
        <v>7142.7839999999997</v>
      </c>
    </row>
    <row r="6786" spans="1:8" hidden="1" x14ac:dyDescent="0.3">
      <c r="A6786" s="6" t="s">
        <v>456</v>
      </c>
      <c r="B6786" s="6" t="s">
        <v>7510</v>
      </c>
      <c r="D6786" t="str">
        <f t="shared" si="105"/>
        <v>Al-Shabab PP Phase II (CP-117)</v>
      </c>
      <c r="E6786">
        <v>0</v>
      </c>
      <c r="F6786">
        <v>-0.03</v>
      </c>
      <c r="G6786">
        <v>0</v>
      </c>
      <c r="H6786">
        <v>-0.03</v>
      </c>
    </row>
    <row r="6787" spans="1:8" hidden="1" x14ac:dyDescent="0.3">
      <c r="A6787" s="6" t="s">
        <v>73</v>
      </c>
      <c r="B6787" s="6" t="s">
        <v>7511</v>
      </c>
      <c r="C6787" s="6">
        <v>7</v>
      </c>
      <c r="D6787" t="str">
        <f t="shared" ref="D6787:D6850" si="106">A6787&amp;C6787</f>
        <v>MDF Factory7</v>
      </c>
      <c r="E6787">
        <v>787160.02</v>
      </c>
      <c r="F6787">
        <v>795031.62280000001</v>
      </c>
      <c r="G6787">
        <v>0</v>
      </c>
      <c r="H6787">
        <v>795031.62280000001</v>
      </c>
    </row>
    <row r="6788" spans="1:8" hidden="1" x14ac:dyDescent="0.3">
      <c r="A6788" s="6" t="s">
        <v>1350</v>
      </c>
      <c r="B6788" s="6" t="s">
        <v>7512</v>
      </c>
      <c r="D6788" t="str">
        <f t="shared" si="106"/>
        <v>Racecores 3092-16 132KV C</v>
      </c>
      <c r="E6788">
        <v>10800</v>
      </c>
      <c r="F6788">
        <v>11340</v>
      </c>
      <c r="G6788">
        <v>0</v>
      </c>
      <c r="H6788">
        <v>11340</v>
      </c>
    </row>
    <row r="6789" spans="1:8" hidden="1" x14ac:dyDescent="0.3">
      <c r="A6789" s="6" t="s">
        <v>1991</v>
      </c>
      <c r="B6789" s="6" t="s">
        <v>7513</v>
      </c>
      <c r="C6789" s="6">
        <v>3</v>
      </c>
      <c r="D6789" t="str">
        <f t="shared" si="106"/>
        <v>SSC Suez Steel Company Project3</v>
      </c>
      <c r="E6789">
        <v>1037578.56</v>
      </c>
      <c r="F6789">
        <v>814872.9584</v>
      </c>
      <c r="G6789">
        <v>357590.81</v>
      </c>
      <c r="H6789">
        <v>1172463.7683999999</v>
      </c>
    </row>
    <row r="6790" spans="1:8" hidden="1" x14ac:dyDescent="0.3">
      <c r="A6790" s="6" t="s">
        <v>7514</v>
      </c>
      <c r="B6790" s="6" t="s">
        <v>6375</v>
      </c>
      <c r="D6790" t="str">
        <f t="shared" si="106"/>
        <v>LP-16-21 VC Elsewedy P.</v>
      </c>
      <c r="E6790">
        <v>1635028.68</v>
      </c>
      <c r="F6790">
        <v>931966.35</v>
      </c>
      <c r="G6790">
        <v>0</v>
      </c>
      <c r="H6790">
        <v>931966.35</v>
      </c>
    </row>
    <row r="6791" spans="1:8" hidden="1" x14ac:dyDescent="0.3">
      <c r="A6791" s="6" t="s">
        <v>412</v>
      </c>
      <c r="B6791" s="6" t="s">
        <v>7515</v>
      </c>
      <c r="C6791" s="6">
        <v>18</v>
      </c>
      <c r="D6791" t="str">
        <f t="shared" si="106"/>
        <v>RING ROAD MARYOTIA EXPANSION18</v>
      </c>
      <c r="E6791">
        <v>27321187.620000001</v>
      </c>
      <c r="F6791">
        <v>27047975.741</v>
      </c>
      <c r="G6791">
        <v>0</v>
      </c>
      <c r="H6791">
        <v>27047975.741</v>
      </c>
    </row>
    <row r="6792" spans="1:8" hidden="1" x14ac:dyDescent="0.3">
      <c r="A6792" s="6" t="s">
        <v>1396</v>
      </c>
      <c r="B6792" s="6" t="s">
        <v>7516</v>
      </c>
      <c r="C6792" s="6">
        <v>28</v>
      </c>
      <c r="D6792" t="str">
        <f t="shared" si="106"/>
        <v>Cairo-Alex Railway28</v>
      </c>
      <c r="E6792">
        <v>2127149</v>
      </c>
      <c r="F6792">
        <v>1545725.91</v>
      </c>
      <c r="G6792">
        <v>223350.65</v>
      </c>
      <c r="H6792">
        <v>1769076.56</v>
      </c>
    </row>
    <row r="6793" spans="1:8" hidden="1" x14ac:dyDescent="0.3">
      <c r="A6793" s="6" t="s">
        <v>1720</v>
      </c>
      <c r="B6793" s="6" t="s">
        <v>7517</v>
      </c>
      <c r="C6793" s="6">
        <v>19</v>
      </c>
      <c r="D6793" t="str">
        <f t="shared" si="106"/>
        <v>Ain Sokhna Port Development19</v>
      </c>
      <c r="E6793">
        <v>740772</v>
      </c>
      <c r="F6793">
        <v>555082.66</v>
      </c>
      <c r="G6793">
        <v>0</v>
      </c>
      <c r="H6793">
        <v>693853.32</v>
      </c>
    </row>
    <row r="6794" spans="1:8" hidden="1" x14ac:dyDescent="0.3">
      <c r="A6794" s="6" t="s">
        <v>421</v>
      </c>
      <c r="B6794" s="6" t="s">
        <v>7518</v>
      </c>
      <c r="C6794" s="6">
        <v>9</v>
      </c>
      <c r="D6794" t="str">
        <f t="shared" si="106"/>
        <v>EDNC Hardscape Package9</v>
      </c>
      <c r="E6794">
        <v>5047602.1900000004</v>
      </c>
      <c r="F6794">
        <v>1004245.4694999999</v>
      </c>
      <c r="G6794">
        <v>0</v>
      </c>
      <c r="H6794">
        <v>1004245.4695</v>
      </c>
    </row>
    <row r="6795" spans="1:8" hidden="1" x14ac:dyDescent="0.3">
      <c r="A6795" s="6" t="s">
        <v>754</v>
      </c>
      <c r="B6795" s="6" t="s">
        <v>7519</v>
      </c>
      <c r="C6795" s="6">
        <v>4</v>
      </c>
      <c r="D6795" t="str">
        <f t="shared" si="106"/>
        <v>Ministries Buildings4</v>
      </c>
      <c r="E6795">
        <v>37243120.899999999</v>
      </c>
      <c r="F6795">
        <v>31376920</v>
      </c>
      <c r="G6795">
        <v>0</v>
      </c>
      <c r="H6795">
        <v>31376920</v>
      </c>
    </row>
    <row r="6796" spans="1:8" hidden="1" x14ac:dyDescent="0.3">
      <c r="A6796" s="6" t="s">
        <v>1916</v>
      </c>
      <c r="B6796" s="6" t="s">
        <v>7520</v>
      </c>
      <c r="C6796" s="6">
        <v>5</v>
      </c>
      <c r="D6796" t="str">
        <f t="shared" si="106"/>
        <v>Abou Ghaleb Bridge5</v>
      </c>
      <c r="E6796">
        <v>13460041.27</v>
      </c>
      <c r="F6796">
        <v>11836953.4135</v>
      </c>
      <c r="G6796">
        <v>0</v>
      </c>
      <c r="H6796">
        <v>11836953.4135</v>
      </c>
    </row>
    <row r="6797" spans="1:8" hidden="1" x14ac:dyDescent="0.3">
      <c r="A6797" s="6" t="s">
        <v>287</v>
      </c>
      <c r="B6797" s="6" t="s">
        <v>7521</v>
      </c>
      <c r="C6797" s="6">
        <v>1</v>
      </c>
      <c r="D6797" t="str">
        <f t="shared" si="106"/>
        <v>October Under-Railway Tunnel1</v>
      </c>
      <c r="E6797">
        <v>802790.71</v>
      </c>
      <c r="F6797">
        <v>1520548</v>
      </c>
      <c r="G6797">
        <v>0</v>
      </c>
      <c r="H6797">
        <v>1520548</v>
      </c>
    </row>
    <row r="6798" spans="1:8" hidden="1" x14ac:dyDescent="0.3">
      <c r="A6798" s="6" t="s">
        <v>346</v>
      </c>
      <c r="B6798" s="6" t="s">
        <v>7522</v>
      </c>
      <c r="C6798" s="6">
        <v>6</v>
      </c>
      <c r="D6798" t="str">
        <f t="shared" si="106"/>
        <v>El Khatatba Bridge6</v>
      </c>
      <c r="E6798">
        <v>11047474.289999999</v>
      </c>
      <c r="F6798">
        <v>9612859.4500000011</v>
      </c>
      <c r="G6798">
        <v>0</v>
      </c>
      <c r="H6798">
        <v>9612859.4499999993</v>
      </c>
    </row>
    <row r="6799" spans="1:8" hidden="1" x14ac:dyDescent="0.3">
      <c r="A6799" s="6" t="s">
        <v>1654</v>
      </c>
      <c r="B6799" s="6" t="s">
        <v>7523</v>
      </c>
      <c r="C6799" s="6">
        <v>24</v>
      </c>
      <c r="D6799" t="str">
        <f t="shared" si="106"/>
        <v>seashell Playa24</v>
      </c>
      <c r="E6799">
        <v>34.51</v>
      </c>
      <c r="F6799">
        <v>34.51</v>
      </c>
      <c r="G6799">
        <v>0</v>
      </c>
      <c r="H6799">
        <v>34.51</v>
      </c>
    </row>
    <row r="6800" spans="1:8" hidden="1" x14ac:dyDescent="0.3">
      <c r="A6800" s="6" t="s">
        <v>305</v>
      </c>
      <c r="B6800" s="6" t="s">
        <v>7524</v>
      </c>
      <c r="C6800" s="6">
        <v>11</v>
      </c>
      <c r="D6800" t="str">
        <f t="shared" si="106"/>
        <v>Creeks URBN-K11</v>
      </c>
      <c r="E6800">
        <v>13885723.369999999</v>
      </c>
      <c r="F6800">
        <v>11569432</v>
      </c>
      <c r="G6800">
        <v>1914479.74</v>
      </c>
      <c r="H6800">
        <v>13483911.74</v>
      </c>
    </row>
    <row r="6801" spans="1:8" hidden="1" x14ac:dyDescent="0.3">
      <c r="A6801" s="6" t="s">
        <v>305</v>
      </c>
      <c r="B6801" s="6" t="s">
        <v>7525</v>
      </c>
      <c r="C6801" s="6">
        <v>12</v>
      </c>
      <c r="D6801" t="str">
        <f t="shared" si="106"/>
        <v>Creeks URBN-K12</v>
      </c>
      <c r="E6801">
        <v>10141133.17</v>
      </c>
      <c r="F6801">
        <v>8618325</v>
      </c>
      <c r="G6801">
        <v>1285635.17</v>
      </c>
      <c r="H6801">
        <v>9903960.1699999999</v>
      </c>
    </row>
    <row r="6802" spans="1:8" hidden="1" x14ac:dyDescent="0.3">
      <c r="A6802" s="6" t="s">
        <v>2157</v>
      </c>
      <c r="B6802" s="6" t="s">
        <v>7526</v>
      </c>
      <c r="C6802" s="6">
        <v>2</v>
      </c>
      <c r="D6802" t="str">
        <f t="shared" si="106"/>
        <v>Seashell Playa 5 Villas2</v>
      </c>
      <c r="E6802">
        <v>297533.34999999998</v>
      </c>
      <c r="F6802">
        <v>249026.8</v>
      </c>
      <c r="G6802">
        <v>0</v>
      </c>
      <c r="H6802">
        <v>249026.8</v>
      </c>
    </row>
    <row r="6803" spans="1:8" hidden="1" x14ac:dyDescent="0.3">
      <c r="A6803" s="6" t="s">
        <v>89</v>
      </c>
      <c r="B6803" s="6" t="s">
        <v>7527</v>
      </c>
      <c r="C6803" s="6">
        <v>4</v>
      </c>
      <c r="D6803" t="str">
        <f t="shared" si="106"/>
        <v>Sokhna Port Expansion4</v>
      </c>
      <c r="E6803">
        <v>24751031.100000005</v>
      </c>
      <c r="F6803">
        <v>16604871.935000001</v>
      </c>
      <c r="G6803">
        <v>5197716.53</v>
      </c>
      <c r="H6803">
        <v>21802588.465</v>
      </c>
    </row>
    <row r="6804" spans="1:8" hidden="1" x14ac:dyDescent="0.3">
      <c r="A6804" s="6" t="s">
        <v>1991</v>
      </c>
      <c r="B6804" s="6" t="s">
        <v>7528</v>
      </c>
      <c r="C6804" s="6">
        <v>4</v>
      </c>
      <c r="D6804" t="str">
        <f t="shared" si="106"/>
        <v>SSC Suez Steel Company Project4</v>
      </c>
      <c r="E6804">
        <v>1554992.04</v>
      </c>
      <c r="F6804">
        <v>1195633.3755999999</v>
      </c>
      <c r="G6804">
        <v>530407.79</v>
      </c>
      <c r="H6804">
        <v>1726041.1655999999</v>
      </c>
    </row>
    <row r="6805" spans="1:8" hidden="1" x14ac:dyDescent="0.3">
      <c r="A6805" s="6" t="s">
        <v>1991</v>
      </c>
      <c r="B6805" s="6" t="s">
        <v>7529</v>
      </c>
      <c r="C6805" s="6">
        <v>5</v>
      </c>
      <c r="D6805" t="str">
        <f t="shared" si="106"/>
        <v>SSC Suez Steel Company Project5</v>
      </c>
      <c r="E6805">
        <v>4510403.17</v>
      </c>
      <c r="F6805">
        <v>0</v>
      </c>
      <c r="G6805">
        <v>1353120.95</v>
      </c>
      <c r="H6805">
        <v>5096755.5838000001</v>
      </c>
    </row>
    <row r="6806" spans="1:8" hidden="1" x14ac:dyDescent="0.3">
      <c r="A6806" s="6" t="s">
        <v>2068</v>
      </c>
      <c r="B6806" s="6" t="s">
        <v>7530</v>
      </c>
      <c r="C6806" s="6">
        <v>3</v>
      </c>
      <c r="D6806" t="str">
        <f t="shared" si="106"/>
        <v>ORA-ZED Towers P01B3</v>
      </c>
      <c r="E6806">
        <v>128121.83</v>
      </c>
      <c r="F6806">
        <v>113451.88</v>
      </c>
      <c r="G6806">
        <v>0</v>
      </c>
      <c r="H6806">
        <v>113451.88</v>
      </c>
    </row>
    <row r="6807" spans="1:8" hidden="1" x14ac:dyDescent="0.3">
      <c r="A6807" s="6" t="s">
        <v>3693</v>
      </c>
      <c r="B6807" s="6" t="s">
        <v>588</v>
      </c>
      <c r="D6807" t="str">
        <f t="shared" si="106"/>
        <v>Playa Epoxy</v>
      </c>
      <c r="E6807">
        <v>84594.2</v>
      </c>
      <c r="F6807">
        <v>72590.28</v>
      </c>
      <c r="G6807">
        <v>0</v>
      </c>
      <c r="H6807">
        <v>72590.28</v>
      </c>
    </row>
    <row r="6808" spans="1:8" hidden="1" x14ac:dyDescent="0.3">
      <c r="A6808" s="6" t="s">
        <v>2119</v>
      </c>
      <c r="B6808" s="6" t="s">
        <v>7531</v>
      </c>
      <c r="D6808" t="str">
        <f t="shared" si="106"/>
        <v>HSR-6th of October</v>
      </c>
      <c r="E6808">
        <v>1275240</v>
      </c>
      <c r="F6808">
        <v>1001891.28</v>
      </c>
      <c r="G6808">
        <v>0</v>
      </c>
      <c r="H6808">
        <v>1001891.28</v>
      </c>
    </row>
    <row r="6809" spans="1:8" hidden="1" x14ac:dyDescent="0.3">
      <c r="A6809" s="6" t="s">
        <v>320</v>
      </c>
      <c r="B6809" s="6" t="s">
        <v>7532</v>
      </c>
      <c r="C6809" s="6">
        <v>2</v>
      </c>
      <c r="D6809" t="str">
        <f t="shared" si="106"/>
        <v>EPICO 3 Facility2</v>
      </c>
      <c r="E6809">
        <v>13487203.1</v>
      </c>
      <c r="F6809">
        <v>13338534.970000001</v>
      </c>
      <c r="G6809">
        <v>0</v>
      </c>
      <c r="H6809">
        <v>13338534.970000001</v>
      </c>
    </row>
    <row r="6810" spans="1:8" hidden="1" x14ac:dyDescent="0.3">
      <c r="A6810" s="6" t="s">
        <v>2096</v>
      </c>
      <c r="B6810" s="6" t="s">
        <v>7533</v>
      </c>
      <c r="C6810" s="6">
        <v>2</v>
      </c>
      <c r="D6810" t="str">
        <f t="shared" si="106"/>
        <v>Katameya Creeks - RME2</v>
      </c>
      <c r="E6810">
        <v>13243.47</v>
      </c>
      <c r="F6810">
        <v>11227.1</v>
      </c>
      <c r="G6810">
        <v>0</v>
      </c>
      <c r="H6810">
        <v>11227.1</v>
      </c>
    </row>
    <row r="6811" spans="1:8" hidden="1" x14ac:dyDescent="0.3">
      <c r="A6811" s="6" t="s">
        <v>73</v>
      </c>
      <c r="B6811" s="6" t="s">
        <v>7534</v>
      </c>
      <c r="C6811" s="6">
        <v>10</v>
      </c>
      <c r="D6811" t="str">
        <f t="shared" si="106"/>
        <v>MDF Factory10</v>
      </c>
      <c r="E6811">
        <v>606265.19999999995</v>
      </c>
      <c r="F6811">
        <v>612327.848</v>
      </c>
      <c r="G6811">
        <v>0</v>
      </c>
      <c r="H6811">
        <v>612327.848</v>
      </c>
    </row>
    <row r="6812" spans="1:8" hidden="1" x14ac:dyDescent="0.3">
      <c r="A6812" s="6" t="s">
        <v>2113</v>
      </c>
      <c r="B6812" s="6" t="s">
        <v>7535</v>
      </c>
      <c r="C6812" s="6">
        <v>1</v>
      </c>
      <c r="D6812" t="str">
        <f t="shared" si="106"/>
        <v>U3 &amp; U51</v>
      </c>
      <c r="E6812">
        <v>741275.46</v>
      </c>
      <c r="F6812">
        <v>640165</v>
      </c>
      <c r="G6812">
        <v>0</v>
      </c>
      <c r="H6812">
        <v>640165</v>
      </c>
    </row>
    <row r="6813" spans="1:8" hidden="1" x14ac:dyDescent="0.3">
      <c r="A6813" s="6" t="s">
        <v>3891</v>
      </c>
      <c r="B6813" s="6" t="s">
        <v>7536</v>
      </c>
      <c r="C6813" s="6">
        <v>1</v>
      </c>
      <c r="D6813" t="str">
        <f t="shared" si="106"/>
        <v>El-Warraq1</v>
      </c>
      <c r="E6813">
        <v>860000</v>
      </c>
      <c r="F6813">
        <v>763766</v>
      </c>
      <c r="G6813">
        <v>0</v>
      </c>
      <c r="H6813">
        <v>763766</v>
      </c>
    </row>
    <row r="6814" spans="1:8" hidden="1" x14ac:dyDescent="0.3">
      <c r="A6814" s="6" t="s">
        <v>2085</v>
      </c>
      <c r="B6814" s="6" t="s">
        <v>7537</v>
      </c>
      <c r="C6814" s="6">
        <v>1</v>
      </c>
      <c r="D6814" t="str">
        <f t="shared" si="106"/>
        <v>MAF HQ Renovation1</v>
      </c>
      <c r="E6814">
        <v>1198156.2</v>
      </c>
      <c r="F6814">
        <v>805760.04799999995</v>
      </c>
      <c r="G6814">
        <v>314516</v>
      </c>
      <c r="H6814">
        <v>1120276.048</v>
      </c>
    </row>
    <row r="6815" spans="1:8" hidden="1" x14ac:dyDescent="0.3">
      <c r="A6815" s="6" t="s">
        <v>73</v>
      </c>
      <c r="B6815" s="6" t="s">
        <v>7538</v>
      </c>
      <c r="C6815" s="6">
        <v>16</v>
      </c>
      <c r="D6815" t="str">
        <f t="shared" si="106"/>
        <v>MDF Factory16</v>
      </c>
      <c r="E6815">
        <v>953893.47</v>
      </c>
      <c r="F6815">
        <v>963432.40579999995</v>
      </c>
      <c r="G6815">
        <v>0</v>
      </c>
      <c r="H6815">
        <v>963432.40579999995</v>
      </c>
    </row>
    <row r="6816" spans="1:8" hidden="1" x14ac:dyDescent="0.3">
      <c r="A6816" s="6" t="s">
        <v>2103</v>
      </c>
      <c r="B6816" s="6" t="s">
        <v>7539</v>
      </c>
      <c r="C6816" s="6">
        <v>11</v>
      </c>
      <c r="D6816" t="str">
        <f t="shared" si="106"/>
        <v>Hyper One Badr11</v>
      </c>
      <c r="E6816">
        <v>553473.99</v>
      </c>
      <c r="F6816">
        <v>476513.88</v>
      </c>
      <c r="G6816">
        <v>0</v>
      </c>
      <c r="H6816">
        <v>476513.88</v>
      </c>
    </row>
    <row r="6817" spans="1:8" hidden="1" x14ac:dyDescent="0.3">
      <c r="A6817" s="6" t="s">
        <v>7540</v>
      </c>
      <c r="B6817" s="6" t="s">
        <v>7541</v>
      </c>
      <c r="D6817" t="str">
        <f t="shared" si="106"/>
        <v>Asmarat Roads L&amp;L</v>
      </c>
      <c r="E6817">
        <v>2917810</v>
      </c>
      <c r="F6817">
        <v>2256420</v>
      </c>
      <c r="G6817">
        <v>0</v>
      </c>
      <c r="H6817">
        <v>2256420</v>
      </c>
    </row>
    <row r="6818" spans="1:8" hidden="1" x14ac:dyDescent="0.3">
      <c r="A6818" s="6" t="s">
        <v>1853</v>
      </c>
      <c r="B6818" s="6" t="s">
        <v>7542</v>
      </c>
      <c r="C6818" s="6">
        <v>20</v>
      </c>
      <c r="D6818" t="str">
        <f t="shared" si="106"/>
        <v>PLAYA ROOF &amp; Wet Areas20</v>
      </c>
      <c r="E6818">
        <v>118402.29</v>
      </c>
      <c r="F6818">
        <v>101601.02</v>
      </c>
      <c r="G6818">
        <v>0</v>
      </c>
      <c r="H6818">
        <v>101601.02</v>
      </c>
    </row>
    <row r="6819" spans="1:8" hidden="1" x14ac:dyDescent="0.3">
      <c r="A6819" s="6" t="s">
        <v>320</v>
      </c>
      <c r="B6819" s="6" t="s">
        <v>7543</v>
      </c>
      <c r="C6819" s="6">
        <v>3</v>
      </c>
      <c r="D6819" t="str">
        <f t="shared" si="106"/>
        <v>EPICO 3 Facility3</v>
      </c>
      <c r="E6819">
        <v>8222480.29</v>
      </c>
      <c r="F6819">
        <v>13033885</v>
      </c>
      <c r="G6819">
        <v>0</v>
      </c>
      <c r="H6819">
        <v>13033885</v>
      </c>
    </row>
    <row r="6820" spans="1:8" hidden="1" x14ac:dyDescent="0.3">
      <c r="A6820" s="6" t="s">
        <v>73</v>
      </c>
      <c r="B6820" s="6" t="s">
        <v>7544</v>
      </c>
      <c r="C6820" s="6">
        <v>13</v>
      </c>
      <c r="D6820" t="str">
        <f t="shared" si="106"/>
        <v>MDF Factory13</v>
      </c>
      <c r="E6820">
        <v>3743051.03</v>
      </c>
      <c r="F6820">
        <v>0</v>
      </c>
      <c r="G6820">
        <v>3780481.5442000004</v>
      </c>
      <c r="H6820">
        <v>3780481.5441999999</v>
      </c>
    </row>
    <row r="6821" spans="1:8" hidden="1" x14ac:dyDescent="0.3">
      <c r="A6821" s="6" t="s">
        <v>2151</v>
      </c>
      <c r="B6821" s="6" t="s">
        <v>7545</v>
      </c>
      <c r="C6821" s="6">
        <v>4</v>
      </c>
      <c r="D6821" t="str">
        <f t="shared" si="106"/>
        <v>Abo Shanab El Agamien4</v>
      </c>
      <c r="E6821">
        <v>14117757.67</v>
      </c>
      <c r="F6821">
        <v>0</v>
      </c>
      <c r="G6821">
        <v>4383784.66</v>
      </c>
      <c r="H6821">
        <v>4383784.66</v>
      </c>
    </row>
    <row r="6822" spans="1:8" hidden="1" x14ac:dyDescent="0.3">
      <c r="A6822" s="6" t="s">
        <v>1259</v>
      </c>
      <c r="B6822" s="6" t="s">
        <v>7546</v>
      </c>
      <c r="C6822" s="6">
        <v>14</v>
      </c>
      <c r="D6822" t="str">
        <f t="shared" si="106"/>
        <v>Air Defence College14</v>
      </c>
      <c r="E6822">
        <v>277883.71999999997</v>
      </c>
      <c r="F6822">
        <v>235923.26</v>
      </c>
      <c r="G6822">
        <v>0</v>
      </c>
      <c r="H6822">
        <v>235923.26</v>
      </c>
    </row>
    <row r="6823" spans="1:8" hidden="1" x14ac:dyDescent="0.3">
      <c r="A6823" s="6" t="s">
        <v>1697</v>
      </c>
      <c r="B6823" s="6" t="s">
        <v>7547</v>
      </c>
      <c r="D6823" t="str">
        <f t="shared" si="106"/>
        <v>Playa Resort</v>
      </c>
      <c r="E6823">
        <v>35000</v>
      </c>
      <c r="F6823">
        <v>35000</v>
      </c>
      <c r="G6823">
        <v>0</v>
      </c>
      <c r="H6823">
        <v>35000</v>
      </c>
    </row>
    <row r="6824" spans="1:8" hidden="1" x14ac:dyDescent="0.3">
      <c r="A6824" s="6" t="s">
        <v>73</v>
      </c>
      <c r="B6824" s="6" t="s">
        <v>7548</v>
      </c>
      <c r="C6824" s="6">
        <v>34</v>
      </c>
      <c r="D6824" t="str">
        <f t="shared" si="106"/>
        <v>MDF Factory34</v>
      </c>
      <c r="E6824">
        <v>27337098.5</v>
      </c>
      <c r="F6824">
        <v>12636241.380000001</v>
      </c>
      <c r="G6824">
        <v>11483337.33</v>
      </c>
      <c r="H6824">
        <v>24119578.710000001</v>
      </c>
    </row>
    <row r="6825" spans="1:8" hidden="1" x14ac:dyDescent="0.3">
      <c r="A6825" s="6" t="s">
        <v>2253</v>
      </c>
      <c r="B6825" s="6" t="s">
        <v>7549</v>
      </c>
      <c r="C6825" s="6">
        <v>1</v>
      </c>
      <c r="D6825" t="str">
        <f t="shared" si="106"/>
        <v>EIPICO Factory1</v>
      </c>
      <c r="E6825">
        <v>176320</v>
      </c>
      <c r="F6825">
        <v>151300.19</v>
      </c>
      <c r="G6825">
        <v>0</v>
      </c>
      <c r="H6825">
        <v>151300.19</v>
      </c>
    </row>
    <row r="6826" spans="1:8" hidden="1" x14ac:dyDescent="0.3">
      <c r="A6826" s="6" t="s">
        <v>4069</v>
      </c>
      <c r="B6826" s="6" t="s">
        <v>7550</v>
      </c>
      <c r="D6826" t="str">
        <f t="shared" si="106"/>
        <v>Closed</v>
      </c>
      <c r="E6826">
        <v>539887</v>
      </c>
      <c r="F6826">
        <v>1228520.8899999999</v>
      </c>
      <c r="G6826">
        <v>0</v>
      </c>
      <c r="H6826">
        <v>1228520.8899999999</v>
      </c>
    </row>
    <row r="6827" spans="1:8" hidden="1" x14ac:dyDescent="0.3">
      <c r="A6827" s="6" t="s">
        <v>2176</v>
      </c>
      <c r="B6827" s="6" t="s">
        <v>7551</v>
      </c>
      <c r="C6827" s="6">
        <v>2</v>
      </c>
      <c r="D6827" t="str">
        <f t="shared" si="106"/>
        <v>SEASHELL TECHNICAL ROOM2</v>
      </c>
      <c r="E6827">
        <v>373089.4</v>
      </c>
      <c r="F6827">
        <v>322200.01</v>
      </c>
      <c r="G6827">
        <v>0</v>
      </c>
      <c r="H6827">
        <v>322200.01</v>
      </c>
    </row>
    <row r="6828" spans="1:8" hidden="1" x14ac:dyDescent="0.3">
      <c r="A6828" s="6" t="s">
        <v>358</v>
      </c>
      <c r="B6828" s="6" t="s">
        <v>7552</v>
      </c>
      <c r="C6828" s="6">
        <v>1</v>
      </c>
      <c r="D6828" t="str">
        <f t="shared" si="106"/>
        <v>EGAT Mechanical Installations1</v>
      </c>
      <c r="E6828">
        <v>42583.33</v>
      </c>
      <c r="F6828">
        <v>32359.066200000001</v>
      </c>
      <c r="G6828">
        <v>10645.83</v>
      </c>
      <c r="H6828">
        <v>43004.896200000003</v>
      </c>
    </row>
    <row r="6829" spans="1:8" hidden="1" x14ac:dyDescent="0.3">
      <c r="A6829" s="6" t="s">
        <v>71</v>
      </c>
      <c r="B6829" s="6" t="s">
        <v>7553</v>
      </c>
      <c r="C6829" s="6">
        <v>2</v>
      </c>
      <c r="D6829" t="str">
        <f t="shared" si="106"/>
        <v>EGAT Pelletizing Plant2</v>
      </c>
      <c r="E6829">
        <v>2837834.44</v>
      </c>
      <c r="F6829">
        <v>1818704.1772</v>
      </c>
      <c r="G6829">
        <v>1388048.74</v>
      </c>
      <c r="H6829">
        <v>3206752.9172</v>
      </c>
    </row>
    <row r="6830" spans="1:8" hidden="1" x14ac:dyDescent="0.3">
      <c r="A6830" s="6" t="s">
        <v>71</v>
      </c>
      <c r="B6830" s="6" t="s">
        <v>7554</v>
      </c>
      <c r="C6830" s="6">
        <v>2</v>
      </c>
      <c r="D6830" t="str">
        <f t="shared" si="106"/>
        <v>EGAT Pelletizing Plant2</v>
      </c>
      <c r="E6830">
        <v>112937.5</v>
      </c>
      <c r="F6830">
        <v>117455</v>
      </c>
      <c r="G6830">
        <v>0</v>
      </c>
      <c r="H6830">
        <v>117455</v>
      </c>
    </row>
    <row r="6831" spans="1:8" hidden="1" x14ac:dyDescent="0.3">
      <c r="A6831" s="6" t="s">
        <v>73</v>
      </c>
      <c r="B6831" s="6" t="s">
        <v>7555</v>
      </c>
      <c r="C6831" s="6">
        <v>18</v>
      </c>
      <c r="D6831" t="str">
        <f t="shared" si="106"/>
        <v>MDF Factory18</v>
      </c>
      <c r="E6831">
        <v>355884.12</v>
      </c>
      <c r="F6831">
        <v>359356.67</v>
      </c>
      <c r="G6831">
        <v>0</v>
      </c>
      <c r="H6831">
        <v>359356.67</v>
      </c>
    </row>
    <row r="6832" spans="1:8" hidden="1" x14ac:dyDescent="0.3">
      <c r="A6832" s="6" t="s">
        <v>2392</v>
      </c>
      <c r="B6832" s="6" t="s">
        <v>7556</v>
      </c>
      <c r="D6832" t="str">
        <f t="shared" si="106"/>
        <v>Sultana Malak Restoration</v>
      </c>
      <c r="E6832">
        <v>3151023.81</v>
      </c>
      <c r="F6832">
        <v>2967850</v>
      </c>
      <c r="G6832">
        <v>0</v>
      </c>
      <c r="H6832">
        <v>2967850</v>
      </c>
    </row>
    <row r="6833" spans="1:8" hidden="1" x14ac:dyDescent="0.3">
      <c r="A6833" s="6" t="s">
        <v>393</v>
      </c>
      <c r="B6833" s="6" t="s">
        <v>7557</v>
      </c>
      <c r="C6833" s="6">
        <v>40</v>
      </c>
      <c r="D6833" t="str">
        <f t="shared" si="106"/>
        <v>EMAAR-Pkg#162/163- Marassi40</v>
      </c>
      <c r="E6833">
        <v>2265659.38</v>
      </c>
      <c r="F6833">
        <v>118928.159</v>
      </c>
      <c r="G6833">
        <v>0</v>
      </c>
      <c r="H6833">
        <v>118928.159</v>
      </c>
    </row>
    <row r="6834" spans="1:8" hidden="1" x14ac:dyDescent="0.3">
      <c r="A6834" s="6" t="s">
        <v>2107</v>
      </c>
      <c r="B6834" s="6" t="s">
        <v>7558</v>
      </c>
      <c r="C6834" s="6">
        <v>4</v>
      </c>
      <c r="D6834" t="str">
        <f t="shared" si="106"/>
        <v>HST - 6 October - Arab Cont.4</v>
      </c>
      <c r="E6834">
        <v>5781955</v>
      </c>
      <c r="F6834">
        <v>4959479.76</v>
      </c>
      <c r="G6834">
        <v>0</v>
      </c>
      <c r="H6834">
        <v>4959479.76</v>
      </c>
    </row>
    <row r="6835" spans="1:8" hidden="1" x14ac:dyDescent="0.3">
      <c r="A6835" s="6" t="s">
        <v>1194</v>
      </c>
      <c r="B6835" s="6" t="s">
        <v>1303</v>
      </c>
      <c r="C6835" s="6">
        <v>4</v>
      </c>
      <c r="D6835" t="str">
        <f t="shared" si="106"/>
        <v>Wadi El Natroun4</v>
      </c>
      <c r="E6835">
        <v>750915</v>
      </c>
      <c r="F6835">
        <v>698815.1</v>
      </c>
      <c r="G6835">
        <v>0</v>
      </c>
      <c r="H6835">
        <v>698815.1</v>
      </c>
    </row>
    <row r="6836" spans="1:8" hidden="1" x14ac:dyDescent="0.3">
      <c r="A6836" s="6" t="s">
        <v>1704</v>
      </c>
      <c r="B6836" s="6" t="s">
        <v>1127</v>
      </c>
      <c r="C6836" s="6">
        <v>2</v>
      </c>
      <c r="D6836" t="str">
        <f t="shared" si="106"/>
        <v>El Salam Bridge2</v>
      </c>
      <c r="E6836">
        <v>348690</v>
      </c>
      <c r="F6836">
        <v>-128634.3</v>
      </c>
      <c r="G6836">
        <v>0</v>
      </c>
      <c r="H6836">
        <v>-128634.3</v>
      </c>
    </row>
    <row r="6837" spans="1:8" hidden="1" x14ac:dyDescent="0.3">
      <c r="A6837" s="6" t="s">
        <v>2392</v>
      </c>
      <c r="B6837" s="6" t="s">
        <v>7559</v>
      </c>
      <c r="D6837" t="str">
        <f t="shared" si="106"/>
        <v>Sultana Malak Restoration</v>
      </c>
      <c r="E6837">
        <v>212099.05</v>
      </c>
      <c r="F6837">
        <v>199390</v>
      </c>
      <c r="G6837">
        <v>0</v>
      </c>
      <c r="H6837">
        <v>199390</v>
      </c>
    </row>
    <row r="6838" spans="1:8" hidden="1" x14ac:dyDescent="0.3">
      <c r="A6838" s="6" t="s">
        <v>2113</v>
      </c>
      <c r="B6838" s="6" t="s">
        <v>7560</v>
      </c>
      <c r="C6838" s="6">
        <v>11</v>
      </c>
      <c r="D6838" t="str">
        <f t="shared" si="106"/>
        <v>U3 &amp; U511</v>
      </c>
      <c r="E6838">
        <v>234462.55</v>
      </c>
      <c r="F6838">
        <v>202481.85</v>
      </c>
      <c r="G6838">
        <v>0</v>
      </c>
      <c r="H6838">
        <v>202481.85</v>
      </c>
    </row>
    <row r="6839" spans="1:8" hidden="1" x14ac:dyDescent="0.3">
      <c r="A6839" s="6" t="s">
        <v>2226</v>
      </c>
      <c r="B6839" s="6" t="s">
        <v>7561</v>
      </c>
      <c r="C6839" s="6">
        <v>7</v>
      </c>
      <c r="D6839" t="str">
        <f t="shared" si="106"/>
        <v>VILLA CLUSTRER B7</v>
      </c>
      <c r="E6839">
        <v>204666.5</v>
      </c>
      <c r="F6839">
        <v>176749.97</v>
      </c>
      <c r="G6839">
        <v>0</v>
      </c>
      <c r="H6839">
        <v>176749.97</v>
      </c>
    </row>
    <row r="6840" spans="1:8" hidden="1" x14ac:dyDescent="0.3">
      <c r="A6840" s="6" t="s">
        <v>2277</v>
      </c>
      <c r="B6840" s="6" t="s">
        <v>7562</v>
      </c>
      <c r="C6840" s="6">
        <v>1</v>
      </c>
      <c r="D6840" t="str">
        <f t="shared" si="106"/>
        <v>ZED Phase 21</v>
      </c>
      <c r="E6840">
        <v>75881.78</v>
      </c>
      <c r="F6840">
        <v>64461.55</v>
      </c>
      <c r="G6840">
        <v>0</v>
      </c>
      <c r="H6840">
        <v>64461.55</v>
      </c>
    </row>
    <row r="6841" spans="1:8" hidden="1" x14ac:dyDescent="0.3">
      <c r="A6841" s="6" t="s">
        <v>73</v>
      </c>
      <c r="B6841" s="6" t="s">
        <v>7563</v>
      </c>
      <c r="C6841" s="6">
        <v>19</v>
      </c>
      <c r="D6841" t="str">
        <f t="shared" si="106"/>
        <v>MDF Factory19</v>
      </c>
      <c r="E6841">
        <v>1179001.02</v>
      </c>
      <c r="F6841">
        <v>1190791</v>
      </c>
      <c r="G6841">
        <v>0</v>
      </c>
      <c r="H6841">
        <v>1190791</v>
      </c>
    </row>
    <row r="6842" spans="1:8" hidden="1" x14ac:dyDescent="0.3">
      <c r="A6842" s="6" t="s">
        <v>363</v>
      </c>
      <c r="B6842" s="6" t="s">
        <v>7564</v>
      </c>
      <c r="C6842" s="6">
        <v>4</v>
      </c>
      <c r="D6842" t="str">
        <f t="shared" si="106"/>
        <v>Mivida BP#1894</v>
      </c>
      <c r="E6842">
        <v>24279069.679999996</v>
      </c>
      <c r="F6842">
        <v>21067752.4505</v>
      </c>
      <c r="G6842">
        <v>2534689.17</v>
      </c>
      <c r="H6842">
        <v>23602441.620499998</v>
      </c>
    </row>
    <row r="6843" spans="1:8" hidden="1" x14ac:dyDescent="0.3">
      <c r="A6843" s="6" t="s">
        <v>2017</v>
      </c>
      <c r="B6843" s="6" t="s">
        <v>7565</v>
      </c>
      <c r="C6843" s="6">
        <v>16</v>
      </c>
      <c r="D6843" t="str">
        <f t="shared" si="106"/>
        <v>HST Bridges-Sokhna &amp; Mahager16</v>
      </c>
      <c r="E6843">
        <v>16000000</v>
      </c>
      <c r="F6843">
        <v>4888975.7</v>
      </c>
      <c r="G6843">
        <v>0</v>
      </c>
      <c r="H6843">
        <v>14888975.699999999</v>
      </c>
    </row>
    <row r="6844" spans="1:8" hidden="1" x14ac:dyDescent="0.3">
      <c r="A6844" s="6" t="s">
        <v>2268</v>
      </c>
      <c r="B6844" s="6" t="s">
        <v>7566</v>
      </c>
      <c r="C6844" s="6">
        <v>3</v>
      </c>
      <c r="D6844" t="str">
        <f t="shared" si="106"/>
        <v>EIPICO C002-233</v>
      </c>
      <c r="E6844">
        <v>167886.92</v>
      </c>
      <c r="F6844">
        <v>144063.76</v>
      </c>
      <c r="G6844">
        <v>0</v>
      </c>
      <c r="H6844">
        <v>144063.76</v>
      </c>
    </row>
    <row r="6845" spans="1:8" hidden="1" x14ac:dyDescent="0.3">
      <c r="A6845" s="6" t="s">
        <v>2133</v>
      </c>
      <c r="B6845" s="6" t="s">
        <v>7567</v>
      </c>
      <c r="C6845" s="6">
        <v>5</v>
      </c>
      <c r="D6845" t="str">
        <f t="shared" si="106"/>
        <v>Wady El Natroon Bridge5</v>
      </c>
      <c r="E6845">
        <v>8632100</v>
      </c>
      <c r="F6845">
        <v>7689057.5999999996</v>
      </c>
      <c r="G6845">
        <v>0</v>
      </c>
      <c r="H6845">
        <v>7689057.5999999996</v>
      </c>
    </row>
    <row r="6846" spans="1:8" hidden="1" x14ac:dyDescent="0.3">
      <c r="A6846" s="6" t="s">
        <v>2199</v>
      </c>
      <c r="B6846" s="6" t="s">
        <v>7568</v>
      </c>
      <c r="C6846" s="6">
        <v>7</v>
      </c>
      <c r="D6846" t="str">
        <f t="shared" si="106"/>
        <v>Tarek Abdel-Hakim Center7</v>
      </c>
      <c r="E6846">
        <v>2195644.04</v>
      </c>
      <c r="F6846">
        <v>1689548.1</v>
      </c>
      <c r="G6846">
        <v>197607.96</v>
      </c>
      <c r="H6846">
        <v>1887156.06</v>
      </c>
    </row>
    <row r="6847" spans="1:8" hidden="1" x14ac:dyDescent="0.3">
      <c r="A6847" s="6" t="s">
        <v>2256</v>
      </c>
      <c r="B6847" s="6" t="s">
        <v>7569</v>
      </c>
      <c r="C6847" s="6">
        <v>9</v>
      </c>
      <c r="D6847" t="str">
        <f t="shared" si="106"/>
        <v>U7-SEASHELL9</v>
      </c>
      <c r="E6847">
        <v>502420.5</v>
      </c>
      <c r="F6847">
        <v>433890.33</v>
      </c>
      <c r="G6847">
        <v>0</v>
      </c>
      <c r="H6847">
        <v>433890.33</v>
      </c>
    </row>
    <row r="6848" spans="1:8" hidden="1" x14ac:dyDescent="0.3">
      <c r="A6848" s="6" t="s">
        <v>2157</v>
      </c>
      <c r="B6848" s="6" t="s">
        <v>7570</v>
      </c>
      <c r="C6848" s="6">
        <v>4</v>
      </c>
      <c r="D6848" t="str">
        <f t="shared" si="106"/>
        <v>Seashell Playa 5 Villas4</v>
      </c>
      <c r="E6848">
        <v>16406.84</v>
      </c>
      <c r="F6848">
        <v>14168.95</v>
      </c>
      <c r="G6848">
        <v>0</v>
      </c>
      <c r="H6848">
        <v>14168.95</v>
      </c>
    </row>
    <row r="6849" spans="1:8" hidden="1" x14ac:dyDescent="0.3">
      <c r="A6849" s="6" t="s">
        <v>2151</v>
      </c>
      <c r="B6849" s="6" t="s">
        <v>7571</v>
      </c>
      <c r="C6849" s="6">
        <v>1</v>
      </c>
      <c r="D6849" t="str">
        <f t="shared" si="106"/>
        <v>Abo Shanab El Agamien1</v>
      </c>
      <c r="E6849">
        <v>8743501.2799999993</v>
      </c>
      <c r="F6849">
        <v>19325460.170000002</v>
      </c>
      <c r="G6849">
        <v>0</v>
      </c>
      <c r="H6849">
        <v>19325460.170000002</v>
      </c>
    </row>
    <row r="6850" spans="1:8" hidden="1" x14ac:dyDescent="0.3">
      <c r="A6850" s="6" t="s">
        <v>2253</v>
      </c>
      <c r="B6850" s="6" t="s">
        <v>7572</v>
      </c>
      <c r="C6850" s="6">
        <v>5</v>
      </c>
      <c r="D6850" t="str">
        <f t="shared" si="106"/>
        <v>EIPICO Factory5</v>
      </c>
      <c r="E6850">
        <v>24286.400000000001</v>
      </c>
      <c r="F6850">
        <v>20840.16</v>
      </c>
      <c r="G6850">
        <v>0</v>
      </c>
      <c r="H6850">
        <v>20840.16</v>
      </c>
    </row>
    <row r="6851" spans="1:8" hidden="1" x14ac:dyDescent="0.3">
      <c r="A6851" s="6" t="s">
        <v>363</v>
      </c>
      <c r="B6851" s="6" t="s">
        <v>7573</v>
      </c>
      <c r="C6851" s="6">
        <v>19</v>
      </c>
      <c r="D6851" t="str">
        <f t="shared" ref="D6851:D6914" si="107">A6851&amp;C6851</f>
        <v>Mivida BP#18919</v>
      </c>
      <c r="E6851">
        <v>21710553.309999999</v>
      </c>
      <c r="F6851">
        <v>23323710.105500001</v>
      </c>
      <c r="G6851">
        <v>2962118.09</v>
      </c>
      <c r="H6851">
        <v>26285828.195500001</v>
      </c>
    </row>
    <row r="6852" spans="1:8" hidden="1" x14ac:dyDescent="0.3">
      <c r="A6852" s="6" t="s">
        <v>3896</v>
      </c>
      <c r="B6852" s="6" t="s">
        <v>7574</v>
      </c>
      <c r="C6852" s="6">
        <v>4</v>
      </c>
      <c r="D6852" t="str">
        <f t="shared" si="107"/>
        <v>Kattmeya Creeks Urban4</v>
      </c>
      <c r="E6852">
        <v>81683.7</v>
      </c>
      <c r="F6852">
        <v>72330.899999999994</v>
      </c>
      <c r="G6852">
        <v>0</v>
      </c>
      <c r="H6852">
        <v>72330.899999999994</v>
      </c>
    </row>
    <row r="6853" spans="1:8" hidden="1" x14ac:dyDescent="0.3">
      <c r="A6853" s="6" t="s">
        <v>2455</v>
      </c>
      <c r="B6853" s="6" t="s">
        <v>7575</v>
      </c>
      <c r="C6853" s="6">
        <v>1</v>
      </c>
      <c r="D6853" t="str">
        <f t="shared" si="107"/>
        <v>AIRDEFNSE -EPOXY1</v>
      </c>
      <c r="E6853">
        <v>25160</v>
      </c>
      <c r="F6853">
        <v>21360.84</v>
      </c>
      <c r="G6853">
        <v>0</v>
      </c>
      <c r="H6853">
        <v>21360.84</v>
      </c>
    </row>
    <row r="6854" spans="1:8" hidden="1" x14ac:dyDescent="0.3">
      <c r="A6854" s="6" t="s">
        <v>3896</v>
      </c>
      <c r="B6854" s="6" t="s">
        <v>7576</v>
      </c>
      <c r="C6854" s="6">
        <v>1</v>
      </c>
      <c r="D6854" t="str">
        <f t="shared" si="107"/>
        <v>Kattmeya Creeks Urban1</v>
      </c>
      <c r="E6854">
        <v>863894.37</v>
      </c>
      <c r="F6854">
        <v>764978.47</v>
      </c>
      <c r="G6854">
        <v>0</v>
      </c>
      <c r="H6854">
        <v>764978.47</v>
      </c>
    </row>
    <row r="6855" spans="1:8" hidden="1" x14ac:dyDescent="0.3">
      <c r="A6855" s="6" t="s">
        <v>7577</v>
      </c>
      <c r="B6855" s="6" t="s">
        <v>7578</v>
      </c>
      <c r="C6855" s="6">
        <v>1</v>
      </c>
      <c r="D6855" t="str">
        <f t="shared" si="107"/>
        <v>Ora Zed -Landscape1</v>
      </c>
      <c r="E6855">
        <v>43231.19</v>
      </c>
      <c r="F6855">
        <v>37096.69</v>
      </c>
      <c r="G6855">
        <v>0</v>
      </c>
      <c r="H6855">
        <v>37096.69</v>
      </c>
    </row>
    <row r="6856" spans="1:8" hidden="1" x14ac:dyDescent="0.3">
      <c r="A6856" s="6" t="s">
        <v>2285</v>
      </c>
      <c r="B6856" s="6" t="s">
        <v>7579</v>
      </c>
      <c r="C6856" s="6">
        <v>5</v>
      </c>
      <c r="D6856" t="str">
        <f t="shared" si="107"/>
        <v>R05 (New)5</v>
      </c>
      <c r="E6856">
        <v>88844</v>
      </c>
      <c r="F6856">
        <v>75348.59</v>
      </c>
      <c r="G6856">
        <v>0</v>
      </c>
      <c r="H6856">
        <v>75348.59</v>
      </c>
    </row>
    <row r="6857" spans="1:8" hidden="1" x14ac:dyDescent="0.3">
      <c r="A6857" s="6" t="s">
        <v>2113</v>
      </c>
      <c r="B6857" s="6" t="s">
        <v>7580</v>
      </c>
      <c r="C6857" s="6">
        <v>17</v>
      </c>
      <c r="D6857" t="str">
        <f t="shared" si="107"/>
        <v>U3 &amp; U517</v>
      </c>
      <c r="E6857">
        <v>254302.57</v>
      </c>
      <c r="F6857">
        <v>219615.69</v>
      </c>
      <c r="G6857">
        <v>0</v>
      </c>
      <c r="H6857">
        <v>219615.69</v>
      </c>
    </row>
    <row r="6858" spans="1:8" hidden="1" x14ac:dyDescent="0.3">
      <c r="A6858" s="6" t="s">
        <v>3896</v>
      </c>
      <c r="B6858" s="6" t="s">
        <v>7581</v>
      </c>
      <c r="C6858" s="6">
        <v>5</v>
      </c>
      <c r="D6858" t="str">
        <f t="shared" si="107"/>
        <v>Kattmeya Creeks Urban5</v>
      </c>
      <c r="E6858">
        <v>64024.38</v>
      </c>
      <c r="F6858">
        <v>56693.59</v>
      </c>
      <c r="G6858">
        <v>0</v>
      </c>
      <c r="H6858">
        <v>56693.59</v>
      </c>
    </row>
    <row r="6859" spans="1:8" hidden="1" x14ac:dyDescent="0.3">
      <c r="A6859" s="6" t="s">
        <v>3903</v>
      </c>
      <c r="B6859" s="6" t="s">
        <v>7582</v>
      </c>
      <c r="C6859" s="6">
        <v>7</v>
      </c>
      <c r="D6859" t="str">
        <f t="shared" si="107"/>
        <v>Roof-Playa Cluster A,B,C7</v>
      </c>
      <c r="E6859">
        <v>628606.13</v>
      </c>
      <c r="F6859">
        <v>542864.25</v>
      </c>
      <c r="G6859">
        <v>0</v>
      </c>
      <c r="H6859">
        <v>542864.25</v>
      </c>
    </row>
    <row r="6860" spans="1:8" hidden="1" x14ac:dyDescent="0.3">
      <c r="A6860" s="6" t="s">
        <v>2157</v>
      </c>
      <c r="B6860" s="6" t="s">
        <v>7583</v>
      </c>
      <c r="C6860" s="6">
        <v>11</v>
      </c>
      <c r="D6860" t="str">
        <f t="shared" si="107"/>
        <v>Seashell Playa 5 Villas11</v>
      </c>
      <c r="E6860">
        <v>60385.23</v>
      </c>
      <c r="F6860">
        <v>11638.46</v>
      </c>
      <c r="G6860">
        <v>0</v>
      </c>
      <c r="H6860">
        <v>11638.46</v>
      </c>
    </row>
    <row r="6861" spans="1:8" hidden="1" x14ac:dyDescent="0.3">
      <c r="A6861" s="6" t="s">
        <v>1980</v>
      </c>
      <c r="B6861" s="6" t="s">
        <v>7584</v>
      </c>
      <c r="C6861" s="6">
        <v>17</v>
      </c>
      <c r="D6861" t="str">
        <f t="shared" si="107"/>
        <v>WADY EL-NATROUN BRIDGE(HST)17</v>
      </c>
      <c r="E6861">
        <v>1667492.5</v>
      </c>
      <c r="F6861">
        <v>777131.40999999992</v>
      </c>
      <c r="G6861">
        <v>0</v>
      </c>
      <c r="H6861">
        <v>777131.41</v>
      </c>
    </row>
    <row r="6862" spans="1:8" hidden="1" x14ac:dyDescent="0.3">
      <c r="A6862" s="6" t="s">
        <v>2268</v>
      </c>
      <c r="B6862" s="6" t="s">
        <v>7585</v>
      </c>
      <c r="C6862" s="6">
        <v>5</v>
      </c>
      <c r="D6862" t="str">
        <f t="shared" si="107"/>
        <v>EIPICO C002-235</v>
      </c>
      <c r="E6862">
        <v>30916.9</v>
      </c>
      <c r="F6862">
        <v>26529.78</v>
      </c>
      <c r="G6862">
        <v>0</v>
      </c>
      <c r="H6862">
        <v>26529.78</v>
      </c>
    </row>
    <row r="6863" spans="1:8" hidden="1" x14ac:dyDescent="0.3">
      <c r="A6863" s="6" t="s">
        <v>1809</v>
      </c>
      <c r="B6863" s="6" t="s">
        <v>7586</v>
      </c>
      <c r="C6863" s="6">
        <v>11</v>
      </c>
      <c r="D6863" t="str">
        <f t="shared" si="107"/>
        <v>Port Said Grain Storage11</v>
      </c>
      <c r="E6863">
        <v>1200866</v>
      </c>
      <c r="F6863">
        <v>76901.19</v>
      </c>
      <c r="G6863">
        <v>0</v>
      </c>
      <c r="H6863">
        <v>76901.19</v>
      </c>
    </row>
    <row r="6864" spans="1:8" hidden="1" x14ac:dyDescent="0.3">
      <c r="A6864" s="6" t="s">
        <v>2277</v>
      </c>
      <c r="B6864" s="6" t="s">
        <v>7587</v>
      </c>
      <c r="C6864" s="6">
        <v>8</v>
      </c>
      <c r="D6864" t="str">
        <f t="shared" si="107"/>
        <v>ZED Phase 28</v>
      </c>
      <c r="E6864">
        <v>88072.620999999999</v>
      </c>
      <c r="F6864">
        <v>74817.41</v>
      </c>
      <c r="G6864">
        <v>0</v>
      </c>
      <c r="H6864">
        <v>74817.41</v>
      </c>
    </row>
    <row r="6865" spans="1:8" hidden="1" x14ac:dyDescent="0.3">
      <c r="A6865" s="6" t="s">
        <v>2256</v>
      </c>
      <c r="B6865" s="6" t="s">
        <v>7588</v>
      </c>
      <c r="C6865" s="6">
        <v>15</v>
      </c>
      <c r="D6865" t="str">
        <f t="shared" si="107"/>
        <v>U7-SEASHELL15</v>
      </c>
      <c r="E6865">
        <v>38381</v>
      </c>
      <c r="F6865">
        <v>33145.839999999997</v>
      </c>
      <c r="G6865">
        <v>0</v>
      </c>
      <c r="H6865">
        <v>33145.839999999997</v>
      </c>
    </row>
    <row r="6866" spans="1:8" hidden="1" x14ac:dyDescent="0.3">
      <c r="A6866" s="6" t="s">
        <v>1562</v>
      </c>
      <c r="B6866" s="6" t="s">
        <v>7589</v>
      </c>
      <c r="C6866" s="6">
        <v>26</v>
      </c>
      <c r="D6866" t="str">
        <f t="shared" si="107"/>
        <v>GOV2 - Infra26</v>
      </c>
      <c r="E6866">
        <v>12717028</v>
      </c>
      <c r="F6866">
        <v>4895688.12</v>
      </c>
      <c r="G6866">
        <v>825933.51</v>
      </c>
      <c r="H6866">
        <v>5721621.6299999999</v>
      </c>
    </row>
    <row r="6867" spans="1:8" hidden="1" x14ac:dyDescent="0.3">
      <c r="A6867" s="6" t="s">
        <v>2199</v>
      </c>
      <c r="B6867" s="6" t="s">
        <v>7590</v>
      </c>
      <c r="C6867" s="6">
        <v>11</v>
      </c>
      <c r="D6867" t="str">
        <f t="shared" si="107"/>
        <v>Tarek Abdel-Hakim Center11</v>
      </c>
      <c r="E6867">
        <v>6272151.5800000001</v>
      </c>
      <c r="F6867">
        <v>4826420.6399999997</v>
      </c>
      <c r="G6867">
        <v>564493.64</v>
      </c>
      <c r="H6867">
        <v>5390914.2800000003</v>
      </c>
    </row>
    <row r="6868" spans="1:8" hidden="1" x14ac:dyDescent="0.3">
      <c r="A6868" s="6" t="s">
        <v>1980</v>
      </c>
      <c r="B6868" s="6" t="s">
        <v>7591</v>
      </c>
      <c r="C6868" s="6">
        <v>18</v>
      </c>
      <c r="D6868" t="str">
        <f t="shared" si="107"/>
        <v>WADY EL-NATROUN BRIDGE(HST)18</v>
      </c>
      <c r="E6868">
        <v>859617.5</v>
      </c>
      <c r="F6868">
        <v>767908.49</v>
      </c>
      <c r="G6868">
        <v>0</v>
      </c>
      <c r="H6868">
        <v>767908.49</v>
      </c>
    </row>
    <row r="6869" spans="1:8" hidden="1" x14ac:dyDescent="0.3">
      <c r="A6869" s="6" t="s">
        <v>2256</v>
      </c>
      <c r="B6869" s="6" t="s">
        <v>7592</v>
      </c>
      <c r="C6869" s="6">
        <v>16</v>
      </c>
      <c r="D6869" t="str">
        <f t="shared" si="107"/>
        <v>U7-SEASHELL16</v>
      </c>
      <c r="E6869">
        <v>26208</v>
      </c>
      <c r="F6869">
        <v>22633.22</v>
      </c>
      <c r="G6869">
        <v>0</v>
      </c>
      <c r="H6869">
        <v>22633.22</v>
      </c>
    </row>
    <row r="6870" spans="1:8" hidden="1" x14ac:dyDescent="0.3">
      <c r="A6870" s="6" t="s">
        <v>2256</v>
      </c>
      <c r="B6870" s="6" t="s">
        <v>7593</v>
      </c>
      <c r="C6870" s="6">
        <v>18</v>
      </c>
      <c r="D6870" t="str">
        <f t="shared" si="107"/>
        <v>U7-SEASHELL18</v>
      </c>
      <c r="E6870">
        <v>83992.9</v>
      </c>
      <c r="F6870">
        <v>72536.259999999995</v>
      </c>
      <c r="G6870">
        <v>0</v>
      </c>
      <c r="H6870">
        <v>72536.259999999995</v>
      </c>
    </row>
    <row r="6871" spans="1:8" hidden="1" x14ac:dyDescent="0.3">
      <c r="A6871" s="6" t="s">
        <v>2226</v>
      </c>
      <c r="B6871" s="6" t="s">
        <v>7594</v>
      </c>
      <c r="C6871" s="6">
        <v>8</v>
      </c>
      <c r="D6871" t="str">
        <f t="shared" si="107"/>
        <v>VILLA CLUSTRER B8</v>
      </c>
      <c r="E6871">
        <v>371481.88</v>
      </c>
      <c r="F6871">
        <v>291405.93</v>
      </c>
      <c r="G6871">
        <v>0</v>
      </c>
      <c r="H6871">
        <v>291405.93</v>
      </c>
    </row>
    <row r="6872" spans="1:8" hidden="1" x14ac:dyDescent="0.3">
      <c r="A6872" s="6" t="s">
        <v>7595</v>
      </c>
      <c r="B6872" s="6" t="s">
        <v>7596</v>
      </c>
      <c r="D6872" t="str">
        <f t="shared" si="107"/>
        <v>Samaya Factory - 2</v>
      </c>
      <c r="E6872">
        <v>386925</v>
      </c>
      <c r="F6872">
        <v>360000</v>
      </c>
      <c r="G6872">
        <v>0</v>
      </c>
      <c r="H6872">
        <v>360000</v>
      </c>
    </row>
    <row r="6873" spans="1:8" hidden="1" x14ac:dyDescent="0.3">
      <c r="A6873" s="6" t="s">
        <v>2157</v>
      </c>
      <c r="B6873" s="6" t="s">
        <v>7597</v>
      </c>
      <c r="C6873" s="6">
        <v>3</v>
      </c>
      <c r="D6873" t="str">
        <f t="shared" si="107"/>
        <v>Seashell Playa 5 Villas3</v>
      </c>
      <c r="E6873">
        <v>119758.36</v>
      </c>
      <c r="F6873">
        <v>109411.24</v>
      </c>
      <c r="G6873">
        <v>0</v>
      </c>
      <c r="H6873">
        <v>109411.24</v>
      </c>
    </row>
    <row r="6874" spans="1:8" hidden="1" x14ac:dyDescent="0.3">
      <c r="A6874" s="6" t="s">
        <v>73</v>
      </c>
      <c r="B6874" s="6" t="s">
        <v>7598</v>
      </c>
      <c r="C6874" s="6">
        <v>39</v>
      </c>
      <c r="D6874" t="str">
        <f t="shared" si="107"/>
        <v>MDF Factory39</v>
      </c>
      <c r="E6874">
        <v>17738610.899999999</v>
      </c>
      <c r="F6874">
        <v>6984174.9199999999</v>
      </c>
      <c r="G6874">
        <v>7449976.8499999996</v>
      </c>
      <c r="H6874">
        <v>14434151.77</v>
      </c>
    </row>
    <row r="6875" spans="1:8" hidden="1" x14ac:dyDescent="0.3">
      <c r="A6875" s="6" t="s">
        <v>295</v>
      </c>
      <c r="B6875" s="6" t="s">
        <v>7599</v>
      </c>
      <c r="C6875" s="6">
        <v>1</v>
      </c>
      <c r="D6875" t="str">
        <f t="shared" si="107"/>
        <v>Waldorf Astoria Cairo1</v>
      </c>
      <c r="E6875">
        <v>1707917.54</v>
      </c>
      <c r="F6875">
        <v>1929946</v>
      </c>
      <c r="G6875">
        <v>0</v>
      </c>
      <c r="H6875">
        <v>1929946</v>
      </c>
    </row>
    <row r="6876" spans="1:8" hidden="1" x14ac:dyDescent="0.3">
      <c r="A6876" s="6" t="s">
        <v>313</v>
      </c>
      <c r="B6876" s="6" t="s">
        <v>7600</v>
      </c>
      <c r="C6876" s="6">
        <v>15</v>
      </c>
      <c r="D6876" t="str">
        <f t="shared" si="107"/>
        <v>DP World Basin 2 Ph215</v>
      </c>
      <c r="E6876">
        <v>98969.1</v>
      </c>
      <c r="F6876">
        <v>35568315.899999999</v>
      </c>
      <c r="G6876">
        <v>0</v>
      </c>
      <c r="H6876">
        <v>35568315.899999999</v>
      </c>
    </row>
    <row r="6877" spans="1:8" hidden="1" x14ac:dyDescent="0.3">
      <c r="A6877" s="6" t="s">
        <v>73</v>
      </c>
      <c r="B6877" s="6" t="s">
        <v>7601</v>
      </c>
      <c r="C6877" s="6">
        <v>23</v>
      </c>
      <c r="D6877" t="str">
        <f t="shared" si="107"/>
        <v>MDF Factory23</v>
      </c>
      <c r="E6877">
        <v>539932.48</v>
      </c>
      <c r="F6877">
        <v>545331.80720000004</v>
      </c>
      <c r="G6877">
        <v>0</v>
      </c>
      <c r="H6877">
        <v>545331.80720000004</v>
      </c>
    </row>
    <row r="6878" spans="1:8" hidden="1" x14ac:dyDescent="0.3">
      <c r="A6878" s="6" t="s">
        <v>341</v>
      </c>
      <c r="B6878" s="6" t="s">
        <v>7602</v>
      </c>
      <c r="C6878" s="6">
        <v>8</v>
      </c>
      <c r="D6878" t="str">
        <f t="shared" si="107"/>
        <v>Kafr Shokr Bridge8</v>
      </c>
      <c r="E6878">
        <v>1839476.19</v>
      </c>
      <c r="F6878">
        <v>1610960.6295</v>
      </c>
      <c r="G6878">
        <v>0</v>
      </c>
      <c r="H6878">
        <v>1610960.6295</v>
      </c>
    </row>
    <row r="6879" spans="1:8" hidden="1" x14ac:dyDescent="0.3">
      <c r="A6879" s="6" t="s">
        <v>89</v>
      </c>
      <c r="B6879" s="6" t="s">
        <v>7603</v>
      </c>
      <c r="D6879" t="str">
        <f t="shared" si="107"/>
        <v>Sokhna Port Expansion</v>
      </c>
      <c r="E6879">
        <v>992022</v>
      </c>
      <c r="F6879">
        <v>992022</v>
      </c>
      <c r="G6879">
        <v>0</v>
      </c>
      <c r="H6879">
        <v>992022</v>
      </c>
    </row>
    <row r="6880" spans="1:8" hidden="1" x14ac:dyDescent="0.3">
      <c r="A6880" s="6" t="s">
        <v>335</v>
      </c>
      <c r="B6880" s="6" t="s">
        <v>7604</v>
      </c>
      <c r="C6880" s="6">
        <v>22</v>
      </c>
      <c r="D6880" t="str">
        <f t="shared" si="107"/>
        <v>ElSewedy HQ Internal Finishing22</v>
      </c>
      <c r="E6880">
        <v>9615384.7599999998</v>
      </c>
      <c r="F6880">
        <v>10000000.148</v>
      </c>
      <c r="G6880">
        <v>0</v>
      </c>
      <c r="H6880">
        <v>10000000.148</v>
      </c>
    </row>
    <row r="6881" spans="1:8" hidden="1" x14ac:dyDescent="0.3">
      <c r="A6881" s="6" t="s">
        <v>335</v>
      </c>
      <c r="B6881" s="6" t="s">
        <v>7605</v>
      </c>
      <c r="C6881" s="6">
        <v>15</v>
      </c>
      <c r="D6881" t="str">
        <f t="shared" si="107"/>
        <v>ElSewedy HQ Internal Finishing15</v>
      </c>
      <c r="E6881">
        <v>16126527.140000001</v>
      </c>
      <c r="F6881">
        <v>10437709.627</v>
      </c>
      <c r="G6881">
        <v>3444305.6</v>
      </c>
      <c r="H6881">
        <v>13882015.227</v>
      </c>
    </row>
    <row r="6882" spans="1:8" hidden="1" x14ac:dyDescent="0.3">
      <c r="A6882" s="6" t="s">
        <v>371</v>
      </c>
      <c r="B6882" s="6" t="s">
        <v>7606</v>
      </c>
      <c r="C6882" s="6">
        <v>41</v>
      </c>
      <c r="D6882" t="str">
        <f t="shared" si="107"/>
        <v>ORA ZED - Ph 01B - Pkgs A&amp;D41</v>
      </c>
      <c r="E6882">
        <v>8233965.9900000002</v>
      </c>
      <c r="F6882">
        <v>6728778.2095999997</v>
      </c>
      <c r="G6882">
        <v>0</v>
      </c>
      <c r="H6882">
        <v>6728778.2095999997</v>
      </c>
    </row>
    <row r="6883" spans="1:8" hidden="1" x14ac:dyDescent="0.3">
      <c r="A6883" s="6" t="s">
        <v>288</v>
      </c>
      <c r="B6883" s="6" t="s">
        <v>7607</v>
      </c>
      <c r="C6883" s="6">
        <v>2</v>
      </c>
      <c r="D6883" t="str">
        <f t="shared" si="107"/>
        <v>Abo Ghaleb2</v>
      </c>
      <c r="E6883">
        <v>156000</v>
      </c>
      <c r="F6883">
        <v>142483.6</v>
      </c>
      <c r="G6883">
        <v>0</v>
      </c>
      <c r="H6883">
        <v>142483.6</v>
      </c>
    </row>
    <row r="6884" spans="1:8" hidden="1" x14ac:dyDescent="0.3">
      <c r="A6884" s="6" t="s">
        <v>1396</v>
      </c>
      <c r="B6884" s="6" t="s">
        <v>7608</v>
      </c>
      <c r="C6884" s="6">
        <v>1</v>
      </c>
      <c r="D6884" t="str">
        <f t="shared" si="107"/>
        <v>Cairo-Alex Railway1</v>
      </c>
      <c r="E6884">
        <v>79609401.549999997</v>
      </c>
      <c r="F6884">
        <v>42043714.07</v>
      </c>
      <c r="G6884">
        <v>0</v>
      </c>
      <c r="H6884">
        <v>42043714.07</v>
      </c>
    </row>
    <row r="6885" spans="1:8" hidden="1" x14ac:dyDescent="0.3">
      <c r="A6885" s="6" t="s">
        <v>305</v>
      </c>
      <c r="B6885" s="6" t="s">
        <v>7609</v>
      </c>
      <c r="C6885" s="6">
        <v>13</v>
      </c>
      <c r="D6885" t="str">
        <f t="shared" si="107"/>
        <v>Creeks URBN-K13</v>
      </c>
      <c r="E6885">
        <v>23806990.16</v>
      </c>
      <c r="F6885">
        <v>23221916</v>
      </c>
      <c r="G6885">
        <v>1024902.32</v>
      </c>
      <c r="H6885">
        <v>24246818.32</v>
      </c>
    </row>
    <row r="6886" spans="1:8" hidden="1" x14ac:dyDescent="0.3">
      <c r="A6886" s="6" t="s">
        <v>2292</v>
      </c>
      <c r="B6886" s="6" t="s">
        <v>7610</v>
      </c>
      <c r="C6886" s="6">
        <v>7</v>
      </c>
      <c r="D6886" t="str">
        <f t="shared" si="107"/>
        <v>RADAMIS CITY7</v>
      </c>
      <c r="E6886">
        <v>105622.27</v>
      </c>
      <c r="F6886">
        <v>93528.53</v>
      </c>
      <c r="G6886">
        <v>0</v>
      </c>
      <c r="H6886">
        <v>93528.53</v>
      </c>
    </row>
    <row r="6887" spans="1:8" hidden="1" x14ac:dyDescent="0.3">
      <c r="A6887" s="6" t="s">
        <v>2292</v>
      </c>
      <c r="B6887" s="6" t="s">
        <v>7611</v>
      </c>
      <c r="C6887" s="6">
        <v>8</v>
      </c>
      <c r="D6887" t="str">
        <f t="shared" si="107"/>
        <v>RADAMIS CITY8</v>
      </c>
      <c r="E6887">
        <v>354795.02</v>
      </c>
      <c r="F6887">
        <v>314170.99</v>
      </c>
      <c r="G6887">
        <v>0</v>
      </c>
      <c r="H6887">
        <v>314170.99</v>
      </c>
    </row>
    <row r="6888" spans="1:8" hidden="1" x14ac:dyDescent="0.3">
      <c r="A6888" s="6" t="s">
        <v>2133</v>
      </c>
      <c r="B6888" s="6" t="s">
        <v>7612</v>
      </c>
      <c r="D6888" t="str">
        <f t="shared" si="107"/>
        <v>Wady El Natroon Bridge</v>
      </c>
      <c r="E6888">
        <v>18408122.379999999</v>
      </c>
      <c r="F6888">
        <v>15951714.156199999</v>
      </c>
      <c r="G6888">
        <v>0</v>
      </c>
      <c r="H6888">
        <v>15951714.156199999</v>
      </c>
    </row>
    <row r="6889" spans="1:8" hidden="1" x14ac:dyDescent="0.3">
      <c r="A6889" s="6" t="s">
        <v>371</v>
      </c>
      <c r="B6889" s="6" t="s">
        <v>7613</v>
      </c>
      <c r="C6889" s="6">
        <v>42</v>
      </c>
      <c r="D6889" t="str">
        <f t="shared" si="107"/>
        <v>ORA ZED - Ph 01B - Pkgs A&amp;D42</v>
      </c>
      <c r="E6889">
        <v>9191767.6699999999</v>
      </c>
      <c r="F6889">
        <v>7070851.7699999996</v>
      </c>
      <c r="G6889">
        <v>0</v>
      </c>
      <c r="H6889">
        <v>7070851.7699999996</v>
      </c>
    </row>
    <row r="6890" spans="1:8" hidden="1" x14ac:dyDescent="0.3">
      <c r="A6890" s="6" t="s">
        <v>2387</v>
      </c>
      <c r="B6890" s="6" t="s">
        <v>7614</v>
      </c>
      <c r="C6890" s="6">
        <v>3</v>
      </c>
      <c r="D6890" t="str">
        <f t="shared" si="107"/>
        <v>Open Channel 23</v>
      </c>
      <c r="E6890">
        <v>1105489.57</v>
      </c>
      <c r="F6890">
        <v>953595.3</v>
      </c>
      <c r="G6890">
        <v>0</v>
      </c>
      <c r="H6890">
        <v>953595.3</v>
      </c>
    </row>
    <row r="6891" spans="1:8" hidden="1" x14ac:dyDescent="0.3">
      <c r="A6891" s="6" t="s">
        <v>2096</v>
      </c>
      <c r="B6891" s="6" t="s">
        <v>7615</v>
      </c>
      <c r="C6891" s="6">
        <v>20</v>
      </c>
      <c r="D6891" t="str">
        <f t="shared" si="107"/>
        <v>Katameya Creeks - RME20</v>
      </c>
      <c r="E6891">
        <v>270410.98</v>
      </c>
      <c r="F6891">
        <v>239448.92</v>
      </c>
      <c r="G6891">
        <v>0</v>
      </c>
      <c r="H6891">
        <v>239448.92</v>
      </c>
    </row>
    <row r="6892" spans="1:8" hidden="1" x14ac:dyDescent="0.3">
      <c r="A6892" s="6" t="s">
        <v>2096</v>
      </c>
      <c r="B6892" s="6" t="s">
        <v>7616</v>
      </c>
      <c r="C6892" s="6">
        <v>21</v>
      </c>
      <c r="D6892" t="str">
        <f t="shared" si="107"/>
        <v>Katameya Creeks - RME21</v>
      </c>
      <c r="E6892">
        <v>63517.06</v>
      </c>
      <c r="F6892">
        <v>56244.36</v>
      </c>
      <c r="G6892">
        <v>0</v>
      </c>
      <c r="H6892">
        <v>56244.36</v>
      </c>
    </row>
    <row r="6893" spans="1:8" hidden="1" x14ac:dyDescent="0.3">
      <c r="A6893" s="6" t="s">
        <v>2285</v>
      </c>
      <c r="B6893" s="6" t="s">
        <v>7617</v>
      </c>
      <c r="C6893" s="6">
        <v>11</v>
      </c>
      <c r="D6893" t="str">
        <f t="shared" si="107"/>
        <v>R05 (New)11</v>
      </c>
      <c r="E6893">
        <v>135138</v>
      </c>
      <c r="F6893">
        <v>114610.54</v>
      </c>
      <c r="G6893">
        <v>0</v>
      </c>
      <c r="H6893">
        <v>114610.54</v>
      </c>
    </row>
    <row r="6894" spans="1:8" hidden="1" x14ac:dyDescent="0.3">
      <c r="A6894" s="6" t="s">
        <v>6170</v>
      </c>
      <c r="B6894" s="6" t="s">
        <v>7618</v>
      </c>
      <c r="C6894" s="6">
        <v>1</v>
      </c>
      <c r="D6894" t="str">
        <f t="shared" si="107"/>
        <v>AL-JAWHARA PALACE1</v>
      </c>
      <c r="E6894">
        <v>29531.25</v>
      </c>
      <c r="F6894">
        <v>26282.82</v>
      </c>
      <c r="G6894">
        <v>0</v>
      </c>
      <c r="H6894">
        <v>26282.82</v>
      </c>
    </row>
    <row r="6895" spans="1:8" hidden="1" x14ac:dyDescent="0.3">
      <c r="A6895" s="6" t="s">
        <v>2242</v>
      </c>
      <c r="B6895" s="6" t="s">
        <v>7619</v>
      </c>
      <c r="C6895" s="6">
        <v>2</v>
      </c>
      <c r="D6895" t="str">
        <f t="shared" si="107"/>
        <v>New Giza Hos2</v>
      </c>
      <c r="E6895">
        <v>84721.52</v>
      </c>
      <c r="F6895">
        <v>76295.929999999993</v>
      </c>
      <c r="G6895">
        <v>0</v>
      </c>
      <c r="H6895">
        <v>76295.929999999993</v>
      </c>
    </row>
    <row r="6896" spans="1:8" hidden="1" x14ac:dyDescent="0.3">
      <c r="A6896" s="6" t="s">
        <v>2324</v>
      </c>
      <c r="B6896" s="6" t="s">
        <v>7620</v>
      </c>
      <c r="C6896" s="6">
        <v>13</v>
      </c>
      <c r="D6896" t="str">
        <f t="shared" si="107"/>
        <v>Koumassi Flyover13</v>
      </c>
      <c r="E6896">
        <v>928223426.65999997</v>
      </c>
      <c r="F6896">
        <v>841697209.67000008</v>
      </c>
      <c r="G6896">
        <v>0</v>
      </c>
      <c r="H6896">
        <v>841697209.66999996</v>
      </c>
    </row>
    <row r="6897" spans="1:8" hidden="1" x14ac:dyDescent="0.3">
      <c r="A6897" s="6" t="s">
        <v>2157</v>
      </c>
      <c r="B6897" s="6" t="s">
        <v>7621</v>
      </c>
      <c r="C6897" s="6">
        <v>3</v>
      </c>
      <c r="D6897" t="str">
        <f t="shared" si="107"/>
        <v>Seashell Playa 5 Villas3</v>
      </c>
      <c r="E6897">
        <v>28196.79</v>
      </c>
      <c r="F6897">
        <v>24350.74</v>
      </c>
      <c r="G6897">
        <v>0</v>
      </c>
      <c r="H6897">
        <v>24350.74</v>
      </c>
    </row>
    <row r="6898" spans="1:8" hidden="1" x14ac:dyDescent="0.3">
      <c r="A6898" s="6" t="s">
        <v>73</v>
      </c>
      <c r="B6898" s="6" t="s">
        <v>7622</v>
      </c>
      <c r="C6898" s="6">
        <v>26</v>
      </c>
      <c r="D6898" t="str">
        <f t="shared" si="107"/>
        <v>MDF Factory26</v>
      </c>
      <c r="E6898">
        <v>1237478.6000000001</v>
      </c>
      <c r="F6898">
        <v>1249700.047</v>
      </c>
      <c r="G6898">
        <v>0</v>
      </c>
      <c r="H6898">
        <v>1249700.047</v>
      </c>
    </row>
    <row r="6899" spans="1:8" hidden="1" x14ac:dyDescent="0.3">
      <c r="A6899" s="6" t="s">
        <v>6989</v>
      </c>
      <c r="B6899" s="6" t="s">
        <v>7623</v>
      </c>
      <c r="C6899" s="6">
        <v>1</v>
      </c>
      <c r="D6899" t="str">
        <f t="shared" si="107"/>
        <v>Wadi El Natroun Bridge1</v>
      </c>
      <c r="E6899">
        <v>2861070</v>
      </c>
      <c r="F6899">
        <v>240852.3</v>
      </c>
      <c r="G6899">
        <v>0</v>
      </c>
      <c r="H6899">
        <v>240852.3</v>
      </c>
    </row>
    <row r="6900" spans="1:8" hidden="1" x14ac:dyDescent="0.3">
      <c r="A6900" s="6" t="s">
        <v>1396</v>
      </c>
      <c r="B6900" s="6" t="s">
        <v>7624</v>
      </c>
      <c r="C6900" s="6">
        <v>40</v>
      </c>
      <c r="D6900" t="str">
        <f t="shared" si="107"/>
        <v>Cairo-Alex Railway40</v>
      </c>
      <c r="E6900">
        <v>0</v>
      </c>
      <c r="F6900">
        <v>0</v>
      </c>
      <c r="G6900">
        <v>0</v>
      </c>
      <c r="H6900" t="e">
        <v>#DIV/0!</v>
      </c>
    </row>
    <row r="6901" spans="1:8" hidden="1" x14ac:dyDescent="0.3">
      <c r="A6901" s="6" t="s">
        <v>1259</v>
      </c>
      <c r="B6901" s="6" t="s">
        <v>7625</v>
      </c>
      <c r="D6901" t="str">
        <f t="shared" si="107"/>
        <v>Air Defence College</v>
      </c>
      <c r="E6901">
        <v>0</v>
      </c>
      <c r="F6901">
        <v>0</v>
      </c>
      <c r="G6901">
        <v>0</v>
      </c>
      <c r="H6901" t="e">
        <v>#DIV/0!</v>
      </c>
    </row>
    <row r="6902" spans="1:8" hidden="1" x14ac:dyDescent="0.3">
      <c r="A6902" s="6" t="s">
        <v>475</v>
      </c>
      <c r="B6902" s="6" t="s">
        <v>7626</v>
      </c>
      <c r="D6902" t="str">
        <f t="shared" si="107"/>
        <v>Suez Gulf Substation</v>
      </c>
      <c r="E6902">
        <v>0</v>
      </c>
      <c r="F6902">
        <v>0</v>
      </c>
      <c r="G6902">
        <v>0</v>
      </c>
      <c r="H6902" t="e">
        <v>#DIV/0!</v>
      </c>
    </row>
    <row r="6903" spans="1:8" hidden="1" x14ac:dyDescent="0.3">
      <c r="A6903" s="6" t="s">
        <v>1247</v>
      </c>
      <c r="B6903" s="6" t="s">
        <v>7627</v>
      </c>
      <c r="D6903" t="str">
        <f t="shared" si="107"/>
        <v>SHATRA 400/132kV SS</v>
      </c>
      <c r="E6903">
        <v>-4640388.6500000004</v>
      </c>
      <c r="F6903">
        <v>0</v>
      </c>
      <c r="G6903">
        <v>0</v>
      </c>
      <c r="H6903" t="e">
        <v>#DIV/0!</v>
      </c>
    </row>
    <row r="6904" spans="1:8" hidden="1" x14ac:dyDescent="0.3">
      <c r="A6904" s="6" t="s">
        <v>2463</v>
      </c>
      <c r="B6904" s="6" t="s">
        <v>7628</v>
      </c>
      <c r="D6904" t="str">
        <f t="shared" si="107"/>
        <v>FX-02-22 Decent Life-UE</v>
      </c>
      <c r="E6904">
        <v>2084153.94</v>
      </c>
      <c r="F6904">
        <v>0</v>
      </c>
      <c r="G6904">
        <v>0</v>
      </c>
      <c r="H6904" t="e">
        <v>#DIV/0!</v>
      </c>
    </row>
    <row r="6905" spans="1:8" hidden="1" x14ac:dyDescent="0.3">
      <c r="A6905" s="6" t="s">
        <v>1473</v>
      </c>
      <c r="B6905" s="6" t="s">
        <v>7629</v>
      </c>
      <c r="D6905" t="str">
        <f t="shared" si="107"/>
        <v>Taval Sarai 52</v>
      </c>
      <c r="E6905">
        <v>0</v>
      </c>
      <c r="F6905">
        <v>0</v>
      </c>
      <c r="G6905">
        <v>0</v>
      </c>
      <c r="H6905" t="e">
        <v>#DIV/0!</v>
      </c>
    </row>
    <row r="6906" spans="1:8" hidden="1" x14ac:dyDescent="0.3">
      <c r="A6906" s="6" t="s">
        <v>2795</v>
      </c>
      <c r="B6906" s="6" t="s">
        <v>7630</v>
      </c>
      <c r="C6906" s="6">
        <v>4</v>
      </c>
      <c r="D6906" t="str">
        <f t="shared" si="107"/>
        <v>Pyramids Industrial Park4</v>
      </c>
      <c r="E6906">
        <v>30000</v>
      </c>
      <c r="F6906">
        <v>0</v>
      </c>
      <c r="G6906">
        <v>0</v>
      </c>
      <c r="H6906" t="e">
        <v>#DIV/0!</v>
      </c>
    </row>
    <row r="6907" spans="1:8" hidden="1" x14ac:dyDescent="0.3">
      <c r="A6907" s="6" t="s">
        <v>646</v>
      </c>
      <c r="B6907" s="6" t="s">
        <v>7631</v>
      </c>
      <c r="D6907" t="str">
        <f t="shared" si="107"/>
        <v>Akhmem Assiut</v>
      </c>
      <c r="E6907">
        <v>0</v>
      </c>
      <c r="F6907">
        <v>0</v>
      </c>
      <c r="G6907">
        <v>0</v>
      </c>
      <c r="H6907" t="e">
        <v>#DIV/0!</v>
      </c>
    </row>
    <row r="6908" spans="1:8" hidden="1" x14ac:dyDescent="0.3">
      <c r="A6908" s="6" t="s">
        <v>2199</v>
      </c>
      <c r="B6908" s="6" t="s">
        <v>7632</v>
      </c>
      <c r="C6908" s="6">
        <v>7</v>
      </c>
      <c r="D6908" t="str">
        <f t="shared" si="107"/>
        <v>Tarek Abdel-Hakim Center7</v>
      </c>
      <c r="E6908">
        <v>0</v>
      </c>
      <c r="F6908">
        <v>0</v>
      </c>
      <c r="G6908">
        <v>0</v>
      </c>
      <c r="H6908" t="e">
        <v>#DIV/0!</v>
      </c>
    </row>
    <row r="6909" spans="1:8" hidden="1" x14ac:dyDescent="0.3">
      <c r="A6909" s="6" t="s">
        <v>1456</v>
      </c>
      <c r="B6909" s="6" t="s">
        <v>7633</v>
      </c>
      <c r="C6909" s="6">
        <v>4</v>
      </c>
      <c r="D6909" t="str">
        <f t="shared" si="107"/>
        <v>ORA-ZED Towers01B4</v>
      </c>
      <c r="E6909">
        <v>0</v>
      </c>
      <c r="F6909">
        <v>0</v>
      </c>
      <c r="G6909">
        <v>0</v>
      </c>
      <c r="H6909" t="e">
        <v>#DIV/0!</v>
      </c>
    </row>
    <row r="6910" spans="1:8" hidden="1" x14ac:dyDescent="0.3">
      <c r="A6910" s="6" t="s">
        <v>313</v>
      </c>
      <c r="B6910" s="6" t="s">
        <v>7634</v>
      </c>
      <c r="C6910" s="6">
        <v>2</v>
      </c>
      <c r="D6910" t="str">
        <f t="shared" si="107"/>
        <v>DP World Basin 2 Ph22</v>
      </c>
      <c r="E6910">
        <v>0</v>
      </c>
      <c r="F6910">
        <v>0</v>
      </c>
      <c r="G6910">
        <v>0</v>
      </c>
      <c r="H6910" t="e">
        <v>#DIV/0!</v>
      </c>
    </row>
    <row r="6911" spans="1:8" hidden="1" x14ac:dyDescent="0.3">
      <c r="A6911" s="6" t="s">
        <v>1086</v>
      </c>
      <c r="B6911" s="6" t="s">
        <v>7635</v>
      </c>
      <c r="C6911" s="6">
        <v>19</v>
      </c>
      <c r="D6911" t="str">
        <f t="shared" si="107"/>
        <v>33KV Canal Farm Grid19</v>
      </c>
      <c r="E6911">
        <v>1466133.62</v>
      </c>
      <c r="F6911">
        <v>0</v>
      </c>
      <c r="G6911">
        <v>0</v>
      </c>
      <c r="H6911" t="e">
        <v>#DIV/0!</v>
      </c>
    </row>
    <row r="6912" spans="1:8" hidden="1" x14ac:dyDescent="0.3">
      <c r="A6912" s="6" t="s">
        <v>674</v>
      </c>
      <c r="B6912" s="6" t="s">
        <v>7636</v>
      </c>
      <c r="D6912" t="str">
        <f t="shared" si="107"/>
        <v>El Mostakbal City Project</v>
      </c>
      <c r="E6912">
        <v>0</v>
      </c>
      <c r="F6912">
        <v>0</v>
      </c>
      <c r="G6912">
        <v>0</v>
      </c>
      <c r="H6912" t="e">
        <v>#DIV/0!</v>
      </c>
    </row>
    <row r="6913" spans="1:8" hidden="1" x14ac:dyDescent="0.3">
      <c r="A6913" s="6" t="s">
        <v>754</v>
      </c>
      <c r="B6913" s="6" t="s">
        <v>7637</v>
      </c>
      <c r="C6913" s="6">
        <v>6</v>
      </c>
      <c r="D6913" t="str">
        <f t="shared" si="107"/>
        <v>Ministries Buildings6</v>
      </c>
      <c r="E6913">
        <v>2042482</v>
      </c>
      <c r="F6913">
        <v>0</v>
      </c>
      <c r="G6913">
        <v>0</v>
      </c>
      <c r="H6913" t="e">
        <v>#DIV/0!</v>
      </c>
    </row>
    <row r="6914" spans="1:8" hidden="1" x14ac:dyDescent="0.3">
      <c r="A6914" s="6" t="s">
        <v>2342</v>
      </c>
      <c r="B6914" s="6" t="s">
        <v>7638</v>
      </c>
      <c r="D6914" t="str">
        <f t="shared" si="107"/>
        <v>Al Alamein Marina Towers</v>
      </c>
      <c r="E6914">
        <v>308073.15000000002</v>
      </c>
      <c r="F6914">
        <v>0</v>
      </c>
      <c r="G6914">
        <v>0</v>
      </c>
      <c r="H6914" t="e">
        <v>#DIV/0!</v>
      </c>
    </row>
    <row r="6915" spans="1:8" hidden="1" x14ac:dyDescent="0.3">
      <c r="A6915" s="6" t="s">
        <v>749</v>
      </c>
      <c r="B6915" s="6" t="s">
        <v>7639</v>
      </c>
      <c r="C6915" s="6">
        <v>1</v>
      </c>
      <c r="D6915" t="str">
        <f t="shared" ref="D6915:D6978" si="108">A6915&amp;C6915</f>
        <v>Cairo Capital S11</v>
      </c>
      <c r="E6915">
        <v>0</v>
      </c>
      <c r="F6915">
        <v>0</v>
      </c>
      <c r="G6915">
        <v>0</v>
      </c>
      <c r="H6915" t="e">
        <v>#DIV/0!</v>
      </c>
    </row>
    <row r="6916" spans="1:8" hidden="1" x14ac:dyDescent="0.3">
      <c r="A6916" s="6" t="s">
        <v>1405</v>
      </c>
      <c r="B6916" s="6" t="s">
        <v>7640</v>
      </c>
      <c r="D6916" t="str">
        <f t="shared" si="108"/>
        <v>Racecores 3092-17 132KV E</v>
      </c>
      <c r="E6916">
        <v>0</v>
      </c>
      <c r="F6916">
        <v>0</v>
      </c>
      <c r="G6916">
        <v>0</v>
      </c>
      <c r="H6916" t="e">
        <v>#DIV/0!</v>
      </c>
    </row>
    <row r="6917" spans="1:8" hidden="1" x14ac:dyDescent="0.3">
      <c r="A6917" s="6" t="s">
        <v>7641</v>
      </c>
      <c r="B6917" s="6" t="s">
        <v>7642</v>
      </c>
      <c r="D6917" t="str">
        <f t="shared" si="108"/>
        <v>FX-01-22 Decent Life-WD</v>
      </c>
      <c r="E6917">
        <v>1481446.62</v>
      </c>
      <c r="F6917">
        <v>0</v>
      </c>
      <c r="G6917">
        <v>0</v>
      </c>
      <c r="H6917" t="e">
        <v>#DIV/0!</v>
      </c>
    </row>
    <row r="6918" spans="1:8" hidden="1" x14ac:dyDescent="0.3">
      <c r="A6918" s="6" t="s">
        <v>2590</v>
      </c>
      <c r="B6918" s="6" t="s">
        <v>7643</v>
      </c>
      <c r="C6918" s="6">
        <v>1</v>
      </c>
      <c r="D6918" t="str">
        <f t="shared" si="108"/>
        <v>Residence 8 ( S05 )1</v>
      </c>
      <c r="E6918">
        <v>0</v>
      </c>
      <c r="F6918">
        <v>0</v>
      </c>
      <c r="G6918">
        <v>0</v>
      </c>
      <c r="H6918" t="e">
        <v>#DIV/0!</v>
      </c>
    </row>
    <row r="6919" spans="1:8" hidden="1" x14ac:dyDescent="0.3">
      <c r="A6919" s="6" t="s">
        <v>500</v>
      </c>
      <c r="B6919" s="6" t="s">
        <v>7644</v>
      </c>
      <c r="D6919" t="str">
        <f t="shared" si="108"/>
        <v>South Helwan PP (CP-117)</v>
      </c>
      <c r="E6919">
        <v>0</v>
      </c>
      <c r="F6919">
        <v>0</v>
      </c>
      <c r="G6919">
        <v>0</v>
      </c>
      <c r="H6919" t="e">
        <v>#DIV/0!</v>
      </c>
    </row>
    <row r="6920" spans="1:8" hidden="1" x14ac:dyDescent="0.3">
      <c r="A6920" s="6" t="s">
        <v>7143</v>
      </c>
      <c r="B6920" s="6" t="s">
        <v>7645</v>
      </c>
      <c r="D6920" t="str">
        <f t="shared" si="108"/>
        <v>184E Substation</v>
      </c>
      <c r="E6920">
        <v>0</v>
      </c>
      <c r="F6920">
        <v>0</v>
      </c>
      <c r="G6920">
        <v>0</v>
      </c>
      <c r="H6920" t="e">
        <v>#DIV/0!</v>
      </c>
    </row>
    <row r="6921" spans="1:8" hidden="1" x14ac:dyDescent="0.3">
      <c r="A6921" s="6" t="s">
        <v>4176</v>
      </c>
      <c r="B6921" s="6" t="s">
        <v>7646</v>
      </c>
      <c r="C6921" s="6">
        <v>68</v>
      </c>
      <c r="D6921" t="str">
        <f t="shared" si="108"/>
        <v>IRAQ - Al-Diwaniya Power Plant68</v>
      </c>
      <c r="E6921">
        <v>0</v>
      </c>
      <c r="F6921">
        <v>0</v>
      </c>
      <c r="G6921">
        <v>0</v>
      </c>
      <c r="H6921" t="e">
        <v>#DIV/0!</v>
      </c>
    </row>
    <row r="6922" spans="1:8" hidden="1" x14ac:dyDescent="0.3">
      <c r="A6922" s="6" t="s">
        <v>4019</v>
      </c>
      <c r="B6922" s="6" t="s">
        <v>7647</v>
      </c>
      <c r="C6922" s="6">
        <v>1</v>
      </c>
      <c r="D6922" t="str">
        <f t="shared" si="108"/>
        <v>Aswan axis - Daraw1</v>
      </c>
      <c r="E6922">
        <v>1015991.43</v>
      </c>
      <c r="F6922">
        <v>0</v>
      </c>
      <c r="G6922">
        <v>0</v>
      </c>
      <c r="H6922" t="e">
        <v>#DIV/0!</v>
      </c>
    </row>
    <row r="6923" spans="1:8" hidden="1" x14ac:dyDescent="0.3">
      <c r="A6923" s="6" t="s">
        <v>475</v>
      </c>
      <c r="B6923" s="6" t="s">
        <v>7648</v>
      </c>
      <c r="D6923" t="str">
        <f t="shared" si="108"/>
        <v>Suez Gulf Substation</v>
      </c>
      <c r="E6923">
        <v>296941</v>
      </c>
      <c r="F6923">
        <v>0</v>
      </c>
      <c r="G6923">
        <v>0</v>
      </c>
      <c r="H6923" t="e">
        <v>#DIV/0!</v>
      </c>
    </row>
    <row r="6924" spans="1:8" hidden="1" x14ac:dyDescent="0.3">
      <c r="A6924" s="6" t="s">
        <v>1254</v>
      </c>
      <c r="B6924" s="6" t="s">
        <v>7649</v>
      </c>
      <c r="D6924" t="str">
        <f t="shared" si="108"/>
        <v>Miscellaneous Projects</v>
      </c>
      <c r="E6924">
        <v>1190173.27</v>
      </c>
      <c r="F6924">
        <v>0</v>
      </c>
      <c r="G6924">
        <v>0</v>
      </c>
      <c r="H6924" t="e">
        <v>#DIV/0!</v>
      </c>
    </row>
    <row r="6925" spans="1:8" hidden="1" x14ac:dyDescent="0.3">
      <c r="A6925" s="6" t="s">
        <v>456</v>
      </c>
      <c r="B6925" s="6" t="s">
        <v>4116</v>
      </c>
      <c r="D6925" t="str">
        <f t="shared" si="108"/>
        <v>Al-Shabab PP Phase II (CP-117)</v>
      </c>
      <c r="E6925">
        <v>2223457.7400000002</v>
      </c>
      <c r="F6925">
        <v>0</v>
      </c>
      <c r="G6925">
        <v>0</v>
      </c>
      <c r="H6925" t="e">
        <v>#DIV/0!</v>
      </c>
    </row>
    <row r="6926" spans="1:8" hidden="1" x14ac:dyDescent="0.3">
      <c r="A6926" s="6" t="s">
        <v>475</v>
      </c>
      <c r="B6926" s="6" t="s">
        <v>1588</v>
      </c>
      <c r="D6926" t="str">
        <f t="shared" si="108"/>
        <v>Suez Gulf Substation</v>
      </c>
      <c r="E6926">
        <v>1485632.74</v>
      </c>
      <c r="F6926">
        <v>0</v>
      </c>
      <c r="G6926">
        <v>0</v>
      </c>
      <c r="H6926" t="e">
        <v>#DIV/0!</v>
      </c>
    </row>
    <row r="6927" spans="1:8" hidden="1" x14ac:dyDescent="0.3">
      <c r="A6927" s="6" t="s">
        <v>705</v>
      </c>
      <c r="B6927" s="6" t="s">
        <v>7650</v>
      </c>
      <c r="C6927" s="6">
        <v>3</v>
      </c>
      <c r="D6927" t="str">
        <f t="shared" si="108"/>
        <v>Assuit PP  (CP-118)3</v>
      </c>
      <c r="E6927">
        <v>0</v>
      </c>
      <c r="F6927">
        <v>0</v>
      </c>
      <c r="G6927">
        <v>0</v>
      </c>
      <c r="H6927" t="e">
        <v>#DIV/0!</v>
      </c>
    </row>
    <row r="6928" spans="1:8" hidden="1" x14ac:dyDescent="0.3">
      <c r="A6928" s="6" t="s">
        <v>573</v>
      </c>
      <c r="B6928" s="6" t="s">
        <v>7651</v>
      </c>
      <c r="C6928" s="6">
        <v>15</v>
      </c>
      <c r="D6928" t="str">
        <f t="shared" si="108"/>
        <v>K047 FDH JV15</v>
      </c>
      <c r="E6928">
        <v>0</v>
      </c>
      <c r="F6928">
        <v>0</v>
      </c>
      <c r="G6928">
        <v>0</v>
      </c>
      <c r="H6928" t="e">
        <v>#DIV/0!</v>
      </c>
    </row>
    <row r="6929" spans="1:8" hidden="1" x14ac:dyDescent="0.3">
      <c r="A6929" s="6" t="s">
        <v>1266</v>
      </c>
      <c r="B6929" s="6" t="s">
        <v>7652</v>
      </c>
      <c r="C6929" s="6">
        <v>13</v>
      </c>
      <c r="D6929" t="str">
        <f t="shared" si="108"/>
        <v>Angola Emergency fast-track13</v>
      </c>
      <c r="E6929">
        <v>0</v>
      </c>
      <c r="F6929">
        <v>0</v>
      </c>
      <c r="G6929">
        <v>0</v>
      </c>
      <c r="H6929" t="e">
        <v>#DIV/0!</v>
      </c>
    </row>
    <row r="6930" spans="1:8" hidden="1" x14ac:dyDescent="0.3">
      <c r="A6930" s="6" t="s">
        <v>401</v>
      </c>
      <c r="B6930" s="6" t="s">
        <v>7653</v>
      </c>
      <c r="C6930" s="6">
        <v>1</v>
      </c>
      <c r="D6930" t="str">
        <f t="shared" si="108"/>
        <v>Port Said Port Silos1</v>
      </c>
      <c r="E6930">
        <v>0</v>
      </c>
      <c r="F6930">
        <v>0</v>
      </c>
      <c r="G6930">
        <v>0</v>
      </c>
      <c r="H6930" t="e">
        <v>#DIV/0!</v>
      </c>
    </row>
    <row r="6931" spans="1:8" hidden="1" x14ac:dyDescent="0.3">
      <c r="A6931" s="6" t="s">
        <v>4186</v>
      </c>
      <c r="B6931" s="6" t="s">
        <v>7654</v>
      </c>
      <c r="D6931" t="str">
        <f t="shared" si="108"/>
        <v>Elniger</v>
      </c>
      <c r="E6931">
        <v>0</v>
      </c>
      <c r="F6931">
        <v>0</v>
      </c>
      <c r="G6931">
        <v>0</v>
      </c>
      <c r="H6931" t="e">
        <v>#DIV/0!</v>
      </c>
    </row>
    <row r="6932" spans="1:8" hidden="1" x14ac:dyDescent="0.3">
      <c r="A6932" s="6" t="s">
        <v>456</v>
      </c>
      <c r="B6932" s="6" t="s">
        <v>7064</v>
      </c>
      <c r="D6932" t="str">
        <f t="shared" si="108"/>
        <v>Al-Shabab PP Phase II (CP-117)</v>
      </c>
      <c r="E6932">
        <v>2223457.7400000002</v>
      </c>
      <c r="F6932">
        <v>0</v>
      </c>
      <c r="G6932">
        <v>0</v>
      </c>
      <c r="H6932" t="e">
        <v>#DIV/0!</v>
      </c>
    </row>
    <row r="6933" spans="1:8" hidden="1" x14ac:dyDescent="0.3">
      <c r="A6933" s="6" t="s">
        <v>1086</v>
      </c>
      <c r="B6933" s="6" t="s">
        <v>7655</v>
      </c>
      <c r="D6933" t="str">
        <f t="shared" si="108"/>
        <v>33KV Canal Farm Grid</v>
      </c>
      <c r="E6933">
        <v>5000</v>
      </c>
      <c r="F6933">
        <v>0</v>
      </c>
      <c r="G6933">
        <v>0</v>
      </c>
      <c r="H6933" t="e">
        <v>#DIV/0!</v>
      </c>
    </row>
    <row r="6934" spans="1:8" hidden="1" x14ac:dyDescent="0.3">
      <c r="A6934" s="6" t="s">
        <v>956</v>
      </c>
      <c r="B6934" s="6" t="s">
        <v>7656</v>
      </c>
      <c r="C6934" s="6">
        <v>1</v>
      </c>
      <c r="D6934" t="str">
        <f t="shared" si="108"/>
        <v>Air Defense College1</v>
      </c>
      <c r="E6934">
        <v>65275424.710000001</v>
      </c>
      <c r="F6934">
        <v>0</v>
      </c>
      <c r="G6934">
        <v>0</v>
      </c>
      <c r="H6934" t="e">
        <v>#DIV/0!</v>
      </c>
    </row>
    <row r="6935" spans="1:8" hidden="1" x14ac:dyDescent="0.3">
      <c r="A6935" s="6" t="s">
        <v>2218</v>
      </c>
      <c r="B6935" s="6" t="s">
        <v>7657</v>
      </c>
      <c r="C6935" s="6">
        <v>3</v>
      </c>
      <c r="D6935" t="str">
        <f t="shared" si="108"/>
        <v>KATAMYA GREEKS LAND SCAPE STAR3</v>
      </c>
      <c r="E6935">
        <v>0</v>
      </c>
      <c r="F6935">
        <v>0</v>
      </c>
      <c r="G6935">
        <v>0</v>
      </c>
      <c r="H6935" t="e">
        <v>#DIV/0!</v>
      </c>
    </row>
    <row r="6936" spans="1:8" hidden="1" x14ac:dyDescent="0.3">
      <c r="A6936" s="6" t="s">
        <v>458</v>
      </c>
      <c r="B6936" s="6" t="s">
        <v>7658</v>
      </c>
      <c r="C6936" s="6">
        <v>18</v>
      </c>
      <c r="D6936" t="str">
        <f t="shared" si="108"/>
        <v>W Dam PP Phase II (CP-117)18</v>
      </c>
      <c r="E6936">
        <v>0</v>
      </c>
      <c r="F6936">
        <v>0</v>
      </c>
      <c r="G6936">
        <v>0</v>
      </c>
      <c r="H6936" t="e">
        <v>#DIV/0!</v>
      </c>
    </row>
    <row r="6937" spans="1:8" hidden="1" x14ac:dyDescent="0.3">
      <c r="A6937" s="6" t="s">
        <v>1991</v>
      </c>
      <c r="B6937" s="6" t="s">
        <v>7659</v>
      </c>
      <c r="C6937" s="6">
        <v>4</v>
      </c>
      <c r="D6937" t="str">
        <f t="shared" si="108"/>
        <v>SSC Suez Steel Company Project4</v>
      </c>
      <c r="E6937">
        <v>0</v>
      </c>
      <c r="F6937">
        <v>0</v>
      </c>
      <c r="G6937">
        <v>0</v>
      </c>
      <c r="H6937" t="e">
        <v>#DIV/0!</v>
      </c>
    </row>
    <row r="6938" spans="1:8" hidden="1" x14ac:dyDescent="0.3">
      <c r="A6938" s="6" t="s">
        <v>500</v>
      </c>
      <c r="B6938" s="6" t="s">
        <v>7660</v>
      </c>
      <c r="D6938" t="str">
        <f t="shared" si="108"/>
        <v>South Helwan PP (CP-117)</v>
      </c>
      <c r="E6938">
        <v>0</v>
      </c>
      <c r="F6938">
        <v>0</v>
      </c>
      <c r="G6938">
        <v>0</v>
      </c>
      <c r="H6938" t="e">
        <v>#DIV/0!</v>
      </c>
    </row>
    <row r="6939" spans="1:8" hidden="1" x14ac:dyDescent="0.3">
      <c r="A6939" s="6" t="s">
        <v>7117</v>
      </c>
      <c r="B6939" s="6" t="s">
        <v>7661</v>
      </c>
      <c r="D6939" t="str">
        <f t="shared" si="108"/>
        <v>FX-03-22 Urban Communities-WD</v>
      </c>
      <c r="E6939">
        <v>696935.72</v>
      </c>
      <c r="F6939">
        <v>0</v>
      </c>
      <c r="G6939">
        <v>0</v>
      </c>
      <c r="H6939" t="e">
        <v>#DIV/0!</v>
      </c>
    </row>
    <row r="6940" spans="1:8" hidden="1" x14ac:dyDescent="0.3">
      <c r="A6940" s="6" t="s">
        <v>500</v>
      </c>
      <c r="B6940" s="6" t="s">
        <v>7662</v>
      </c>
      <c r="D6940" t="str">
        <f t="shared" si="108"/>
        <v>South Helwan PP (CP-117)</v>
      </c>
      <c r="E6940">
        <v>59582.104800000001</v>
      </c>
      <c r="F6940">
        <v>0</v>
      </c>
      <c r="G6940">
        <v>0</v>
      </c>
      <c r="H6940" t="e">
        <v>#DIV/0!</v>
      </c>
    </row>
    <row r="6941" spans="1:8" hidden="1" x14ac:dyDescent="0.3">
      <c r="A6941" s="6" t="s">
        <v>1060</v>
      </c>
      <c r="B6941" s="6" t="s">
        <v>1886</v>
      </c>
      <c r="D6941" t="str">
        <f t="shared" si="108"/>
        <v>LAYYAH CCPP</v>
      </c>
      <c r="E6941">
        <v>0</v>
      </c>
      <c r="F6941">
        <v>0</v>
      </c>
      <c r="G6941">
        <v>0</v>
      </c>
      <c r="H6941" t="e">
        <v>#DIV/0!</v>
      </c>
    </row>
    <row r="6942" spans="1:8" hidden="1" x14ac:dyDescent="0.3">
      <c r="A6942" s="6" t="s">
        <v>1259</v>
      </c>
      <c r="B6942" s="6" t="s">
        <v>7663</v>
      </c>
      <c r="C6942" s="6">
        <v>11</v>
      </c>
      <c r="D6942" t="str">
        <f t="shared" si="108"/>
        <v>Air Defence College11</v>
      </c>
      <c r="E6942">
        <v>190510.2</v>
      </c>
      <c r="F6942">
        <v>0</v>
      </c>
      <c r="G6942">
        <v>0</v>
      </c>
      <c r="H6942" t="e">
        <v>#DIV/0!</v>
      </c>
    </row>
    <row r="6943" spans="1:8" hidden="1" x14ac:dyDescent="0.3">
      <c r="A6943" s="6" t="s">
        <v>628</v>
      </c>
      <c r="B6943" s="6" t="s">
        <v>7664</v>
      </c>
      <c r="D6943" t="str">
        <f t="shared" si="108"/>
        <v>Military 110 Kayan Project</v>
      </c>
      <c r="E6943">
        <v>0</v>
      </c>
      <c r="F6943">
        <v>0</v>
      </c>
      <c r="G6943">
        <v>0</v>
      </c>
      <c r="H6943" t="e">
        <v>#DIV/0!</v>
      </c>
    </row>
    <row r="6944" spans="1:8" hidden="1" x14ac:dyDescent="0.3">
      <c r="A6944" s="6" t="s">
        <v>6747</v>
      </c>
      <c r="B6944" s="6" t="s">
        <v>7665</v>
      </c>
      <c r="D6944" t="str">
        <f t="shared" si="108"/>
        <v>TNYA-WSHP</v>
      </c>
      <c r="E6944">
        <v>-74312</v>
      </c>
      <c r="F6944">
        <v>0</v>
      </c>
      <c r="G6944">
        <v>0</v>
      </c>
      <c r="H6944" t="e">
        <v>#DIV/0!</v>
      </c>
    </row>
    <row r="6945" spans="1:8" hidden="1" x14ac:dyDescent="0.3">
      <c r="A6945" s="6" t="s">
        <v>722</v>
      </c>
      <c r="B6945" s="6" t="s">
        <v>7666</v>
      </c>
      <c r="C6945" s="6">
        <v>7</v>
      </c>
      <c r="D6945" t="str">
        <f t="shared" si="108"/>
        <v>Marsa Matrouh 500KV7</v>
      </c>
      <c r="E6945">
        <v>0</v>
      </c>
      <c r="F6945">
        <v>0</v>
      </c>
      <c r="G6945">
        <v>0</v>
      </c>
      <c r="H6945" t="e">
        <v>#DIV/0!</v>
      </c>
    </row>
    <row r="6946" spans="1:8" hidden="1" x14ac:dyDescent="0.3">
      <c r="A6946" s="6" t="s">
        <v>1405</v>
      </c>
      <c r="B6946" s="6" t="s">
        <v>7667</v>
      </c>
      <c r="D6946" t="str">
        <f t="shared" si="108"/>
        <v>Racecores 3092-17 132KV E</v>
      </c>
      <c r="E6946">
        <v>0</v>
      </c>
      <c r="F6946">
        <v>0</v>
      </c>
      <c r="G6946">
        <v>0</v>
      </c>
      <c r="H6946" t="e">
        <v>#DIV/0!</v>
      </c>
    </row>
    <row r="6947" spans="1:8" hidden="1" x14ac:dyDescent="0.3">
      <c r="A6947" s="6" t="s">
        <v>475</v>
      </c>
      <c r="B6947" s="6" t="s">
        <v>7668</v>
      </c>
      <c r="D6947" t="str">
        <f t="shared" si="108"/>
        <v>Suez Gulf Substation</v>
      </c>
      <c r="E6947">
        <v>75670023.913699999</v>
      </c>
      <c r="F6947">
        <v>0</v>
      </c>
      <c r="G6947">
        <v>0</v>
      </c>
      <c r="H6947" t="e">
        <v>#DIV/0!</v>
      </c>
    </row>
    <row r="6948" spans="1:8" hidden="1" x14ac:dyDescent="0.3">
      <c r="A6948" s="6" t="s">
        <v>500</v>
      </c>
      <c r="B6948" s="6" t="s">
        <v>7669</v>
      </c>
      <c r="D6948" t="str">
        <f t="shared" si="108"/>
        <v>South Helwan PP (CP-117)</v>
      </c>
      <c r="E6948">
        <v>0</v>
      </c>
      <c r="F6948">
        <v>0</v>
      </c>
      <c r="G6948">
        <v>0</v>
      </c>
      <c r="H6948" t="e">
        <v>#DIV/0!</v>
      </c>
    </row>
    <row r="6949" spans="1:8" hidden="1" x14ac:dyDescent="0.3">
      <c r="A6949" s="6" t="s">
        <v>2113</v>
      </c>
      <c r="B6949" s="6" t="s">
        <v>7670</v>
      </c>
      <c r="D6949" t="str">
        <f t="shared" si="108"/>
        <v>U3 &amp; U5</v>
      </c>
      <c r="E6949">
        <v>0</v>
      </c>
      <c r="F6949">
        <v>0</v>
      </c>
      <c r="G6949">
        <v>0</v>
      </c>
      <c r="H6949" t="e">
        <v>#DIV/0!</v>
      </c>
    </row>
    <row r="6950" spans="1:8" hidden="1" x14ac:dyDescent="0.3">
      <c r="A6950" s="6" t="s">
        <v>7083</v>
      </c>
      <c r="B6950" s="6" t="s">
        <v>7671</v>
      </c>
      <c r="C6950" s="6">
        <v>29</v>
      </c>
      <c r="D6950" t="str">
        <f t="shared" si="108"/>
        <v>JICA lot 0229</v>
      </c>
      <c r="E6950">
        <v>5000</v>
      </c>
      <c r="F6950">
        <v>0</v>
      </c>
      <c r="G6950">
        <v>0</v>
      </c>
      <c r="H6950" t="e">
        <v>#DIV/0!</v>
      </c>
    </row>
    <row r="6951" spans="1:8" hidden="1" x14ac:dyDescent="0.3">
      <c r="A6951" s="6" t="s">
        <v>1487</v>
      </c>
      <c r="B6951" s="6" t="s">
        <v>7672</v>
      </c>
      <c r="D6951" t="str">
        <f t="shared" si="108"/>
        <v>Mangrouve Hotel - Gouna</v>
      </c>
      <c r="E6951">
        <v>0</v>
      </c>
      <c r="F6951">
        <v>0</v>
      </c>
      <c r="G6951">
        <v>0</v>
      </c>
      <c r="H6951" t="e">
        <v>#DIV/0!</v>
      </c>
    </row>
    <row r="6952" spans="1:8" hidden="1" x14ac:dyDescent="0.3">
      <c r="A6952" s="6" t="s">
        <v>3539</v>
      </c>
      <c r="B6952" s="6" t="s">
        <v>1503</v>
      </c>
      <c r="D6952" t="str">
        <f t="shared" si="108"/>
        <v>Zafranaa - Beni Suef</v>
      </c>
      <c r="E6952">
        <v>103212.25</v>
      </c>
      <c r="F6952">
        <v>0</v>
      </c>
      <c r="G6952">
        <v>0</v>
      </c>
      <c r="H6952" t="e">
        <v>#DIV/0!</v>
      </c>
    </row>
    <row r="6953" spans="1:8" hidden="1" x14ac:dyDescent="0.3">
      <c r="A6953" s="6" t="s">
        <v>6306</v>
      </c>
      <c r="B6953" s="6" t="s">
        <v>7673</v>
      </c>
      <c r="C6953" s="6">
        <v>2</v>
      </c>
      <c r="D6953" t="str">
        <f t="shared" si="108"/>
        <v>Hosh Eisa Hospit.2</v>
      </c>
      <c r="E6953">
        <v>0</v>
      </c>
      <c r="F6953">
        <v>0</v>
      </c>
      <c r="G6953">
        <v>0</v>
      </c>
      <c r="H6953" t="e">
        <v>#DIV/0!</v>
      </c>
    </row>
    <row r="6954" spans="1:8" hidden="1" x14ac:dyDescent="0.3">
      <c r="A6954" s="6" t="s">
        <v>722</v>
      </c>
      <c r="B6954" s="6" t="s">
        <v>7674</v>
      </c>
      <c r="C6954" s="6">
        <v>10</v>
      </c>
      <c r="D6954" t="str">
        <f t="shared" si="108"/>
        <v>Marsa Matrouh 500KV10</v>
      </c>
      <c r="E6954">
        <v>0</v>
      </c>
      <c r="F6954">
        <v>0</v>
      </c>
      <c r="G6954">
        <v>0</v>
      </c>
      <c r="H6954" t="e">
        <v>#DIV/0!</v>
      </c>
    </row>
    <row r="6955" spans="1:8" hidden="1" x14ac:dyDescent="0.3">
      <c r="A6955" s="6" t="s">
        <v>897</v>
      </c>
      <c r="B6955" s="6" t="s">
        <v>7675</v>
      </c>
      <c r="D6955" t="str">
        <f t="shared" si="108"/>
        <v>Zafranaa - Ras Ghareb</v>
      </c>
      <c r="E6955">
        <v>0</v>
      </c>
      <c r="F6955">
        <v>0</v>
      </c>
      <c r="G6955">
        <v>0</v>
      </c>
      <c r="H6955" t="e">
        <v>#DIV/0!</v>
      </c>
    </row>
    <row r="6956" spans="1:8" hidden="1" x14ac:dyDescent="0.3">
      <c r="A6956" s="6" t="s">
        <v>2113</v>
      </c>
      <c r="B6956" s="6" t="s">
        <v>7676</v>
      </c>
      <c r="D6956" t="str">
        <f t="shared" si="108"/>
        <v>U3 &amp; U5</v>
      </c>
      <c r="E6956">
        <v>0</v>
      </c>
      <c r="F6956">
        <v>0</v>
      </c>
      <c r="G6956">
        <v>0</v>
      </c>
      <c r="H6956" t="e">
        <v>#DIV/0!</v>
      </c>
    </row>
    <row r="6957" spans="1:8" hidden="1" x14ac:dyDescent="0.3">
      <c r="A6957" s="6" t="s">
        <v>1828</v>
      </c>
      <c r="B6957" s="6" t="s">
        <v>7677</v>
      </c>
      <c r="C6957" s="6">
        <v>10</v>
      </c>
      <c r="D6957" t="str">
        <f t="shared" si="108"/>
        <v>Egat Rolling Mill no.410</v>
      </c>
      <c r="E6957">
        <v>0</v>
      </c>
      <c r="F6957">
        <v>0</v>
      </c>
      <c r="G6957">
        <v>0</v>
      </c>
      <c r="H6957" t="e">
        <v>#DIV/0!</v>
      </c>
    </row>
    <row r="6958" spans="1:8" hidden="1" x14ac:dyDescent="0.3">
      <c r="A6958" s="6" t="s">
        <v>1953</v>
      </c>
      <c r="B6958" s="6" t="s">
        <v>7678</v>
      </c>
      <c r="C6958" s="6">
        <v>1</v>
      </c>
      <c r="D6958" t="str">
        <f t="shared" si="108"/>
        <v>Ghana Street lighting1</v>
      </c>
      <c r="E6958">
        <v>0</v>
      </c>
      <c r="F6958">
        <v>0</v>
      </c>
      <c r="G6958">
        <v>0</v>
      </c>
      <c r="H6958" t="e">
        <v>#DIV/0!</v>
      </c>
    </row>
    <row r="6959" spans="1:8" hidden="1" x14ac:dyDescent="0.3">
      <c r="A6959" s="6" t="s">
        <v>500</v>
      </c>
      <c r="B6959" s="6" t="s">
        <v>7679</v>
      </c>
      <c r="D6959" t="str">
        <f t="shared" si="108"/>
        <v>South Helwan PP (CP-117)</v>
      </c>
      <c r="E6959">
        <v>0</v>
      </c>
      <c r="F6959">
        <v>0</v>
      </c>
      <c r="G6959">
        <v>0</v>
      </c>
      <c r="H6959" t="e">
        <v>#DIV/0!</v>
      </c>
    </row>
    <row r="6960" spans="1:8" hidden="1" x14ac:dyDescent="0.3">
      <c r="A6960" s="6" t="s">
        <v>847</v>
      </c>
      <c r="B6960" s="6" t="s">
        <v>7680</v>
      </c>
      <c r="D6960" t="str">
        <f t="shared" si="108"/>
        <v>AWEER POWER STATION 'H' Phase</v>
      </c>
      <c r="E6960">
        <v>0</v>
      </c>
      <c r="F6960">
        <v>0</v>
      </c>
      <c r="G6960">
        <v>0</v>
      </c>
      <c r="H6960" t="e">
        <v>#DIV/0!</v>
      </c>
    </row>
    <row r="6961" spans="1:8" hidden="1" x14ac:dyDescent="0.3">
      <c r="A6961" s="6" t="s">
        <v>4332</v>
      </c>
      <c r="B6961" s="6" t="s">
        <v>7681</v>
      </c>
      <c r="D6961" t="str">
        <f t="shared" si="108"/>
        <v>GPC-Gupco (Automation)</v>
      </c>
      <c r="E6961">
        <v>0</v>
      </c>
      <c r="F6961">
        <v>0</v>
      </c>
      <c r="G6961">
        <v>0</v>
      </c>
      <c r="H6961" t="e">
        <v>#DIV/0!</v>
      </c>
    </row>
    <row r="6962" spans="1:8" hidden="1" x14ac:dyDescent="0.3">
      <c r="A6962" s="6" t="s">
        <v>1122</v>
      </c>
      <c r="B6962" s="6" t="s">
        <v>7682</v>
      </c>
      <c r="D6962" t="str">
        <f t="shared" si="108"/>
        <v>El Katameya Mall</v>
      </c>
      <c r="E6962">
        <v>0</v>
      </c>
      <c r="F6962">
        <v>0</v>
      </c>
      <c r="G6962">
        <v>0</v>
      </c>
      <c r="H6962" t="e">
        <v>#DIV/0!</v>
      </c>
    </row>
    <row r="6963" spans="1:8" hidden="1" x14ac:dyDescent="0.3">
      <c r="A6963" s="6" t="s">
        <v>500</v>
      </c>
      <c r="B6963" s="6" t="s">
        <v>3195</v>
      </c>
      <c r="D6963" t="str">
        <f t="shared" si="108"/>
        <v>South Helwan PP (CP-117)</v>
      </c>
      <c r="E6963">
        <v>0</v>
      </c>
      <c r="F6963">
        <v>0</v>
      </c>
      <c r="G6963">
        <v>0</v>
      </c>
      <c r="H6963" t="e">
        <v>#DIV/0!</v>
      </c>
    </row>
    <row r="6964" spans="1:8" hidden="1" x14ac:dyDescent="0.3">
      <c r="A6964" s="6" t="s">
        <v>502</v>
      </c>
      <c r="B6964" s="6" t="s">
        <v>7683</v>
      </c>
      <c r="D6964" t="str">
        <f t="shared" si="108"/>
        <v>Abu Qir PP (CP-118)</v>
      </c>
      <c r="E6964">
        <v>0</v>
      </c>
      <c r="F6964">
        <v>0</v>
      </c>
      <c r="G6964">
        <v>0</v>
      </c>
      <c r="H6964" t="e">
        <v>#DIV/0!</v>
      </c>
    </row>
    <row r="6965" spans="1:8" hidden="1" x14ac:dyDescent="0.3">
      <c r="A6965" s="6" t="s">
        <v>475</v>
      </c>
      <c r="B6965" s="6" t="s">
        <v>7684</v>
      </c>
      <c r="D6965" t="str">
        <f t="shared" si="108"/>
        <v>Suez Gulf Substation</v>
      </c>
      <c r="E6965">
        <v>157103.86290000001</v>
      </c>
      <c r="F6965">
        <v>0</v>
      </c>
      <c r="G6965">
        <v>0</v>
      </c>
      <c r="H6965" t="e">
        <v>#DIV/0!</v>
      </c>
    </row>
    <row r="6966" spans="1:8" hidden="1" x14ac:dyDescent="0.3">
      <c r="A6966" s="6" t="s">
        <v>456</v>
      </c>
      <c r="B6966" s="6" t="s">
        <v>7685</v>
      </c>
      <c r="C6966" s="6">
        <v>2018</v>
      </c>
      <c r="D6966" t="str">
        <f t="shared" si="108"/>
        <v>Al-Shabab PP Phase II (CP-117)2018</v>
      </c>
      <c r="E6966">
        <v>0</v>
      </c>
      <c r="F6966">
        <v>0</v>
      </c>
      <c r="G6966">
        <v>0</v>
      </c>
      <c r="H6966" t="e">
        <v>#DIV/0!</v>
      </c>
    </row>
    <row r="6967" spans="1:8" hidden="1" x14ac:dyDescent="0.3">
      <c r="A6967" s="6" t="s">
        <v>488</v>
      </c>
      <c r="B6967" s="6" t="s">
        <v>7686</v>
      </c>
      <c r="D6967" t="str">
        <f t="shared" si="108"/>
        <v>Siemens 6x500/220 KV GIS-MOU</v>
      </c>
      <c r="E6967">
        <v>377907.88</v>
      </c>
      <c r="F6967">
        <v>0</v>
      </c>
      <c r="G6967">
        <v>0</v>
      </c>
      <c r="H6967" t="e">
        <v>#DIV/0!</v>
      </c>
    </row>
    <row r="6968" spans="1:8" hidden="1" x14ac:dyDescent="0.3">
      <c r="A6968" s="6" t="s">
        <v>559</v>
      </c>
      <c r="B6968" s="6" t="s">
        <v>7687</v>
      </c>
      <c r="D6968" t="str">
        <f t="shared" si="108"/>
        <v>Beni Seuf - 358</v>
      </c>
      <c r="E6968">
        <v>0</v>
      </c>
      <c r="F6968">
        <v>0</v>
      </c>
      <c r="G6968">
        <v>0</v>
      </c>
      <c r="H6968" t="e">
        <v>#DIV/0!</v>
      </c>
    </row>
    <row r="6969" spans="1:8" hidden="1" x14ac:dyDescent="0.3">
      <c r="A6969" s="6" t="s">
        <v>432</v>
      </c>
      <c r="B6969" s="6" t="s">
        <v>7688</v>
      </c>
      <c r="D6969" t="str">
        <f t="shared" si="108"/>
        <v>EMAAR-PKG#62-UPTOWN</v>
      </c>
      <c r="E6969">
        <v>0</v>
      </c>
      <c r="F6969">
        <v>0</v>
      </c>
      <c r="G6969">
        <v>0</v>
      </c>
      <c r="H6969" t="e">
        <v>#DIV/0!</v>
      </c>
    </row>
    <row r="6970" spans="1:8" hidden="1" x14ac:dyDescent="0.3">
      <c r="A6970" s="6" t="s">
        <v>4019</v>
      </c>
      <c r="B6970" s="6" t="s">
        <v>7689</v>
      </c>
      <c r="C6970" s="6">
        <v>3</v>
      </c>
      <c r="D6970" t="str">
        <f t="shared" si="108"/>
        <v>Aswan axis - Daraw3</v>
      </c>
      <c r="E6970">
        <v>257712</v>
      </c>
      <c r="F6970">
        <v>0</v>
      </c>
      <c r="G6970">
        <v>0</v>
      </c>
      <c r="H6970" t="e">
        <v>#DIV/0!</v>
      </c>
    </row>
    <row r="6971" spans="1:8" hidden="1" x14ac:dyDescent="0.3">
      <c r="A6971" s="6" t="s">
        <v>1473</v>
      </c>
      <c r="B6971" s="6" t="s">
        <v>7690</v>
      </c>
      <c r="C6971" s="6">
        <v>1</v>
      </c>
      <c r="D6971" t="str">
        <f t="shared" si="108"/>
        <v>Taval Sarai 521</v>
      </c>
      <c r="E6971">
        <v>0</v>
      </c>
      <c r="F6971">
        <v>0</v>
      </c>
      <c r="G6971">
        <v>0</v>
      </c>
      <c r="H6971" t="e">
        <v>#DIV/0!</v>
      </c>
    </row>
    <row r="6972" spans="1:8" hidden="1" x14ac:dyDescent="0.3">
      <c r="A6972" s="6" t="s">
        <v>490</v>
      </c>
      <c r="B6972" s="6" t="s">
        <v>7691</v>
      </c>
      <c r="D6972" t="str">
        <f t="shared" si="108"/>
        <v>Barwa 2x60/22 KV S/S</v>
      </c>
      <c r="E6972">
        <v>0</v>
      </c>
      <c r="F6972">
        <v>0</v>
      </c>
      <c r="G6972">
        <v>0</v>
      </c>
      <c r="H6972" t="e">
        <v>#DIV/0!</v>
      </c>
    </row>
    <row r="6973" spans="1:8" hidden="1" x14ac:dyDescent="0.3">
      <c r="A6973" s="6" t="s">
        <v>2280</v>
      </c>
      <c r="B6973" s="6" t="s">
        <v>7692</v>
      </c>
      <c r="C6973" s="6">
        <v>1</v>
      </c>
      <c r="D6973" t="str">
        <f t="shared" si="108"/>
        <v>ACWA POWER &amp; NOMAC HQ1</v>
      </c>
      <c r="E6973">
        <v>0</v>
      </c>
      <c r="F6973">
        <v>0</v>
      </c>
      <c r="G6973">
        <v>0</v>
      </c>
      <c r="H6973" t="e">
        <v>#DIV/0!</v>
      </c>
    </row>
    <row r="6974" spans="1:8" hidden="1" x14ac:dyDescent="0.3">
      <c r="A6974" s="6" t="s">
        <v>628</v>
      </c>
      <c r="B6974" s="6" t="s">
        <v>7693</v>
      </c>
      <c r="D6974" t="str">
        <f t="shared" si="108"/>
        <v>Military 110 Kayan Project</v>
      </c>
      <c r="E6974">
        <v>8</v>
      </c>
      <c r="F6974">
        <v>0</v>
      </c>
      <c r="G6974">
        <v>0</v>
      </c>
      <c r="H6974" t="e">
        <v>#DIV/0!</v>
      </c>
    </row>
    <row r="6975" spans="1:8" hidden="1" x14ac:dyDescent="0.3">
      <c r="A6975" s="6" t="s">
        <v>2285</v>
      </c>
      <c r="B6975" s="6" t="s">
        <v>7694</v>
      </c>
      <c r="C6975" s="6">
        <v>12</v>
      </c>
      <c r="D6975" t="str">
        <f t="shared" si="108"/>
        <v>R05 (New)12</v>
      </c>
      <c r="E6975">
        <v>182340</v>
      </c>
      <c r="F6975">
        <v>0</v>
      </c>
      <c r="G6975">
        <v>0</v>
      </c>
      <c r="H6975" t="e">
        <v>#DIV/0!</v>
      </c>
    </row>
    <row r="6976" spans="1:8" hidden="1" x14ac:dyDescent="0.3">
      <c r="A6976" s="6" t="s">
        <v>456</v>
      </c>
      <c r="B6976" s="6" t="s">
        <v>7695</v>
      </c>
      <c r="C6976" s="6">
        <v>17</v>
      </c>
      <c r="D6976" t="str">
        <f t="shared" si="108"/>
        <v>Al-Shabab PP Phase II (CP-117)17</v>
      </c>
      <c r="E6976">
        <v>0</v>
      </c>
      <c r="F6976">
        <v>0</v>
      </c>
      <c r="G6976">
        <v>0</v>
      </c>
      <c r="H6976" t="e">
        <v>#DIV/0!</v>
      </c>
    </row>
    <row r="6977" spans="1:8" hidden="1" x14ac:dyDescent="0.3">
      <c r="A6977" s="6" t="s">
        <v>2199</v>
      </c>
      <c r="B6977" s="6" t="s">
        <v>7696</v>
      </c>
      <c r="C6977" s="6">
        <v>6</v>
      </c>
      <c r="D6977" t="str">
        <f t="shared" si="108"/>
        <v>Tarek Abdel-Hakim Center6</v>
      </c>
      <c r="E6977">
        <v>0</v>
      </c>
      <c r="F6977">
        <v>0</v>
      </c>
      <c r="G6977">
        <v>0</v>
      </c>
      <c r="H6977" t="e">
        <v>#DIV/0!</v>
      </c>
    </row>
    <row r="6978" spans="1:8" hidden="1" x14ac:dyDescent="0.3">
      <c r="A6978" s="6" t="s">
        <v>458</v>
      </c>
      <c r="B6978" s="6" t="s">
        <v>7697</v>
      </c>
      <c r="D6978" t="str">
        <f t="shared" si="108"/>
        <v>W Dam PP Phase II (CP-117)</v>
      </c>
      <c r="E6978">
        <v>0</v>
      </c>
      <c r="F6978">
        <v>0</v>
      </c>
      <c r="G6978">
        <v>0</v>
      </c>
      <c r="H6978" t="e">
        <v>#DIV/0!</v>
      </c>
    </row>
    <row r="6979" spans="1:8" hidden="1" x14ac:dyDescent="0.3">
      <c r="A6979" s="6" t="s">
        <v>458</v>
      </c>
      <c r="B6979" s="6" t="s">
        <v>5667</v>
      </c>
      <c r="D6979" t="str">
        <f t="shared" ref="D6979:D7042" si="109">A6979&amp;C6979</f>
        <v>W Dam PP Phase II (CP-117)</v>
      </c>
      <c r="E6979">
        <v>0</v>
      </c>
      <c r="F6979">
        <v>0</v>
      </c>
      <c r="G6979">
        <v>0</v>
      </c>
      <c r="H6979" t="e">
        <v>#DIV/0!</v>
      </c>
    </row>
    <row r="6980" spans="1:8" hidden="1" x14ac:dyDescent="0.3">
      <c r="A6980" s="6" t="s">
        <v>475</v>
      </c>
      <c r="B6980" s="6" t="s">
        <v>7698</v>
      </c>
      <c r="D6980" t="str">
        <f t="shared" si="109"/>
        <v>Suez Gulf Substation</v>
      </c>
      <c r="E6980">
        <v>0</v>
      </c>
      <c r="F6980">
        <v>0</v>
      </c>
      <c r="G6980">
        <v>0</v>
      </c>
      <c r="H6980" t="e">
        <v>#DIV/0!</v>
      </c>
    </row>
    <row r="6981" spans="1:8" hidden="1" x14ac:dyDescent="0.3">
      <c r="A6981" s="6" t="s">
        <v>1473</v>
      </c>
      <c r="B6981" s="6" t="s">
        <v>7699</v>
      </c>
      <c r="D6981" t="str">
        <f t="shared" si="109"/>
        <v>Taval Sarai 52</v>
      </c>
      <c r="E6981">
        <v>0</v>
      </c>
      <c r="F6981">
        <v>0</v>
      </c>
      <c r="G6981">
        <v>0</v>
      </c>
      <c r="H6981" t="e">
        <v>#DIV/0!</v>
      </c>
    </row>
    <row r="6982" spans="1:8" hidden="1" x14ac:dyDescent="0.3">
      <c r="A6982" s="6" t="s">
        <v>2342</v>
      </c>
      <c r="B6982" s="6" t="s">
        <v>7700</v>
      </c>
      <c r="D6982" t="str">
        <f t="shared" si="109"/>
        <v>Al Alamein Marina Towers</v>
      </c>
      <c r="E6982">
        <v>442239</v>
      </c>
      <c r="F6982">
        <v>0</v>
      </c>
      <c r="G6982">
        <v>0</v>
      </c>
      <c r="H6982" t="e">
        <v>#DIV/0!</v>
      </c>
    </row>
    <row r="6983" spans="1:8" hidden="1" x14ac:dyDescent="0.3">
      <c r="A6983" s="6" t="s">
        <v>2592</v>
      </c>
      <c r="B6983" s="6" t="s">
        <v>7701</v>
      </c>
      <c r="C6983" s="6">
        <v>1</v>
      </c>
      <c r="D6983" t="str">
        <f t="shared" si="109"/>
        <v>Residence 8 ( k12 )1</v>
      </c>
      <c r="E6983">
        <v>0</v>
      </c>
      <c r="F6983">
        <v>0</v>
      </c>
      <c r="G6983">
        <v>0</v>
      </c>
      <c r="H6983" t="e">
        <v>#DIV/0!</v>
      </c>
    </row>
    <row r="6984" spans="1:8" hidden="1" x14ac:dyDescent="0.3">
      <c r="A6984" s="6" t="s">
        <v>475</v>
      </c>
      <c r="B6984" s="6" t="s">
        <v>7702</v>
      </c>
      <c r="D6984" t="str">
        <f t="shared" si="109"/>
        <v>Suez Gulf Substation</v>
      </c>
      <c r="E6984">
        <v>3785.08</v>
      </c>
      <c r="F6984">
        <v>0</v>
      </c>
      <c r="G6984">
        <v>0</v>
      </c>
      <c r="H6984" t="e">
        <v>#DIV/0!</v>
      </c>
    </row>
    <row r="6985" spans="1:8" hidden="1" x14ac:dyDescent="0.3">
      <c r="A6985" s="6" t="s">
        <v>412</v>
      </c>
      <c r="B6985" s="6" t="s">
        <v>7703</v>
      </c>
      <c r="D6985" t="str">
        <f t="shared" si="109"/>
        <v>RING ROAD MARYOTIA EXPANSION</v>
      </c>
      <c r="E6985">
        <v>0</v>
      </c>
      <c r="F6985">
        <v>0</v>
      </c>
      <c r="G6985">
        <v>0</v>
      </c>
      <c r="H6985" t="e">
        <v>#DIV/0!</v>
      </c>
    </row>
    <row r="6986" spans="1:8" hidden="1" x14ac:dyDescent="0.3">
      <c r="A6986" s="6" t="s">
        <v>514</v>
      </c>
      <c r="B6986" s="6" t="s">
        <v>7704</v>
      </c>
      <c r="D6986" t="str">
        <f t="shared" si="109"/>
        <v>Beni-Suef Power Plant EPC</v>
      </c>
      <c r="E6986">
        <v>0</v>
      </c>
      <c r="F6986">
        <v>0</v>
      </c>
      <c r="G6986">
        <v>0</v>
      </c>
      <c r="H6986" t="e">
        <v>#DIV/0!</v>
      </c>
    </row>
    <row r="6987" spans="1:8" hidden="1" x14ac:dyDescent="0.3">
      <c r="A6987" s="6" t="s">
        <v>1766</v>
      </c>
      <c r="B6987" s="6" t="s">
        <v>6377</v>
      </c>
      <c r="D6987" t="str">
        <f t="shared" si="109"/>
        <v>Governmental Campus-N2</v>
      </c>
      <c r="E6987">
        <v>335629</v>
      </c>
      <c r="F6987">
        <v>0</v>
      </c>
      <c r="G6987">
        <v>0</v>
      </c>
      <c r="H6987" t="e">
        <v>#DIV/0!</v>
      </c>
    </row>
    <row r="6988" spans="1:8" hidden="1" x14ac:dyDescent="0.3">
      <c r="A6988" s="6" t="s">
        <v>4176</v>
      </c>
      <c r="B6988" s="6" t="s">
        <v>7705</v>
      </c>
      <c r="D6988" t="str">
        <f t="shared" si="109"/>
        <v>IRAQ - Al-Diwaniya Power Plant</v>
      </c>
      <c r="E6988">
        <v>0</v>
      </c>
      <c r="F6988">
        <v>0</v>
      </c>
      <c r="G6988">
        <v>0</v>
      </c>
      <c r="H6988" t="e">
        <v>#DIV/0!</v>
      </c>
    </row>
    <row r="6989" spans="1:8" hidden="1" x14ac:dyDescent="0.3">
      <c r="A6989" s="6" t="s">
        <v>612</v>
      </c>
      <c r="B6989" s="6" t="s">
        <v>1049</v>
      </c>
      <c r="D6989" t="str">
        <f t="shared" si="109"/>
        <v>Beni Suef ISKRA</v>
      </c>
      <c r="E6989">
        <v>0</v>
      </c>
      <c r="F6989">
        <v>0</v>
      </c>
      <c r="G6989">
        <v>0</v>
      </c>
      <c r="H6989" t="e">
        <v>#DIV/0!</v>
      </c>
    </row>
    <row r="6990" spans="1:8" hidden="1" x14ac:dyDescent="0.3">
      <c r="A6990" s="6" t="s">
        <v>2017</v>
      </c>
      <c r="B6990" s="6" t="s">
        <v>7706</v>
      </c>
      <c r="D6990" t="str">
        <f t="shared" si="109"/>
        <v>HST Bridges-Sokhna &amp; Mahager</v>
      </c>
      <c r="E6990">
        <v>7685556</v>
      </c>
      <c r="F6990">
        <v>0</v>
      </c>
      <c r="G6990">
        <v>0</v>
      </c>
      <c r="H6990" t="e">
        <v>#DIV/0!</v>
      </c>
    </row>
    <row r="6991" spans="1:8" hidden="1" x14ac:dyDescent="0.3">
      <c r="A6991" s="6" t="s">
        <v>4062</v>
      </c>
      <c r="B6991" s="6" t="s">
        <v>7707</v>
      </c>
      <c r="C6991" s="6">
        <v>2</v>
      </c>
      <c r="D6991" t="str">
        <f t="shared" si="109"/>
        <v>HST Bridge - Arab Contractors2</v>
      </c>
      <c r="E6991">
        <v>1253062.5</v>
      </c>
      <c r="F6991">
        <v>0</v>
      </c>
      <c r="G6991">
        <v>0</v>
      </c>
      <c r="H6991" t="e">
        <v>#DIV/0!</v>
      </c>
    </row>
    <row r="6992" spans="1:8" hidden="1" x14ac:dyDescent="0.3">
      <c r="A6992" s="6" t="s">
        <v>632</v>
      </c>
      <c r="B6992" s="6" t="s">
        <v>7708</v>
      </c>
      <c r="D6992" t="str">
        <f t="shared" si="109"/>
        <v>Kuraimate - Samalot 500KV</v>
      </c>
      <c r="E6992">
        <v>14168726.789999999</v>
      </c>
      <c r="F6992">
        <v>0</v>
      </c>
      <c r="G6992">
        <v>0</v>
      </c>
      <c r="H6992" t="e">
        <v>#DIV/0!</v>
      </c>
    </row>
    <row r="6993" spans="1:8" hidden="1" x14ac:dyDescent="0.3">
      <c r="A6993" s="6" t="s">
        <v>514</v>
      </c>
      <c r="B6993" s="6" t="s">
        <v>6576</v>
      </c>
      <c r="D6993" t="str">
        <f t="shared" si="109"/>
        <v>Beni-Suef Power Plant EPC</v>
      </c>
      <c r="E6993">
        <v>0</v>
      </c>
      <c r="F6993">
        <v>0</v>
      </c>
      <c r="G6993">
        <v>0</v>
      </c>
      <c r="H6993" t="e">
        <v>#DIV/0!</v>
      </c>
    </row>
    <row r="6994" spans="1:8" hidden="1" x14ac:dyDescent="0.3">
      <c r="A6994" s="6" t="s">
        <v>488</v>
      </c>
      <c r="B6994" s="6" t="s">
        <v>7709</v>
      </c>
      <c r="D6994" t="str">
        <f t="shared" si="109"/>
        <v>Siemens 6x500/220 KV GIS-MOU</v>
      </c>
      <c r="E6994">
        <v>0</v>
      </c>
      <c r="F6994">
        <v>0</v>
      </c>
      <c r="G6994">
        <v>0</v>
      </c>
      <c r="H6994" t="e">
        <v>#DIV/0!</v>
      </c>
    </row>
    <row r="6995" spans="1:8" hidden="1" x14ac:dyDescent="0.3">
      <c r="A6995" s="6" t="s">
        <v>1594</v>
      </c>
      <c r="B6995" s="6" t="s">
        <v>7710</v>
      </c>
      <c r="C6995" s="6">
        <v>2</v>
      </c>
      <c r="D6995" t="str">
        <f t="shared" si="109"/>
        <v>Bahr ElBakar – Power Station2</v>
      </c>
      <c r="E6995">
        <v>0</v>
      </c>
      <c r="F6995">
        <v>0</v>
      </c>
      <c r="G6995">
        <v>0</v>
      </c>
      <c r="H6995" t="e">
        <v>#DIV/0!</v>
      </c>
    </row>
    <row r="6996" spans="1:8" hidden="1" x14ac:dyDescent="0.3">
      <c r="A6996" s="6" t="s">
        <v>1218</v>
      </c>
      <c r="B6996" s="6" t="s">
        <v>7711</v>
      </c>
      <c r="D6996" t="str">
        <f t="shared" si="109"/>
        <v>Multi Sport Hall</v>
      </c>
      <c r="E6996">
        <v>0</v>
      </c>
      <c r="F6996">
        <v>0</v>
      </c>
      <c r="G6996">
        <v>0</v>
      </c>
      <c r="H6996" t="e">
        <v>#DIV/0!</v>
      </c>
    </row>
    <row r="6997" spans="1:8" hidden="1" x14ac:dyDescent="0.3">
      <c r="A6997" s="6" t="s">
        <v>458</v>
      </c>
      <c r="B6997" s="6" t="s">
        <v>7712</v>
      </c>
      <c r="C6997" s="6">
        <v>7</v>
      </c>
      <c r="D6997" t="str">
        <f t="shared" si="109"/>
        <v>W Dam PP Phase II (CP-117)7</v>
      </c>
      <c r="E6997">
        <v>0</v>
      </c>
      <c r="F6997">
        <v>0</v>
      </c>
      <c r="G6997">
        <v>0</v>
      </c>
      <c r="H6997" t="e">
        <v>#DIV/0!</v>
      </c>
    </row>
    <row r="6998" spans="1:8" hidden="1" x14ac:dyDescent="0.3">
      <c r="A6998" s="6" t="s">
        <v>475</v>
      </c>
      <c r="B6998" s="6" t="s">
        <v>7713</v>
      </c>
      <c r="D6998" t="str">
        <f t="shared" si="109"/>
        <v>Suez Gulf Substation</v>
      </c>
      <c r="E6998">
        <v>5242.42</v>
      </c>
      <c r="F6998">
        <v>0</v>
      </c>
      <c r="G6998">
        <v>0</v>
      </c>
      <c r="H6998" t="e">
        <v>#DIV/0!</v>
      </c>
    </row>
    <row r="6999" spans="1:8" hidden="1" x14ac:dyDescent="0.3">
      <c r="A6999" s="6" t="s">
        <v>2045</v>
      </c>
      <c r="B6999" s="6" t="s">
        <v>7714</v>
      </c>
      <c r="C6999" s="6">
        <v>3</v>
      </c>
      <c r="D6999" t="str">
        <f t="shared" si="109"/>
        <v>Expansion of Ring Road NRCC3</v>
      </c>
      <c r="E6999">
        <v>215300</v>
      </c>
      <c r="F6999">
        <v>0</v>
      </c>
      <c r="G6999">
        <v>0</v>
      </c>
      <c r="H6999" t="e">
        <v>#DIV/0!</v>
      </c>
    </row>
    <row r="7000" spans="1:8" hidden="1" x14ac:dyDescent="0.3">
      <c r="A7000" s="6" t="s">
        <v>2045</v>
      </c>
      <c r="B7000" s="6" t="s">
        <v>7715</v>
      </c>
      <c r="C7000" s="6">
        <v>1</v>
      </c>
      <c r="D7000" t="str">
        <f t="shared" si="109"/>
        <v>Expansion of Ring Road NRCC1</v>
      </c>
      <c r="E7000">
        <v>-344835</v>
      </c>
      <c r="F7000">
        <v>0</v>
      </c>
      <c r="G7000">
        <v>0</v>
      </c>
      <c r="H7000" t="e">
        <v>#DIV/0!</v>
      </c>
    </row>
    <row r="7001" spans="1:8" hidden="1" x14ac:dyDescent="0.3">
      <c r="A7001" s="6" t="s">
        <v>2085</v>
      </c>
      <c r="B7001" s="6" t="s">
        <v>7716</v>
      </c>
      <c r="D7001" t="str">
        <f t="shared" si="109"/>
        <v>MAF HQ Renovation</v>
      </c>
      <c r="E7001">
        <v>0</v>
      </c>
      <c r="F7001">
        <v>0</v>
      </c>
      <c r="G7001">
        <v>0</v>
      </c>
      <c r="H7001" t="e">
        <v>#DIV/0!</v>
      </c>
    </row>
    <row r="7002" spans="1:8" hidden="1" x14ac:dyDescent="0.3">
      <c r="A7002" s="6" t="s">
        <v>559</v>
      </c>
      <c r="B7002" s="6" t="s">
        <v>7717</v>
      </c>
      <c r="D7002" t="str">
        <f t="shared" si="109"/>
        <v>Beni Seuf - 358</v>
      </c>
      <c r="E7002">
        <v>0</v>
      </c>
      <c r="F7002">
        <v>0</v>
      </c>
      <c r="G7002">
        <v>0</v>
      </c>
      <c r="H7002" t="e">
        <v>#DIV/0!</v>
      </c>
    </row>
    <row r="7003" spans="1:8" hidden="1" x14ac:dyDescent="0.3">
      <c r="A7003" s="6" t="s">
        <v>2009</v>
      </c>
      <c r="B7003" s="6" t="s">
        <v>7718</v>
      </c>
      <c r="C7003" s="6">
        <v>17</v>
      </c>
      <c r="D7003" t="str">
        <f t="shared" si="109"/>
        <v>CS-20 Mall17</v>
      </c>
      <c r="E7003">
        <v>173039.56</v>
      </c>
      <c r="F7003">
        <v>0</v>
      </c>
      <c r="G7003">
        <v>0</v>
      </c>
      <c r="H7003" t="e">
        <v>#DIV/0!</v>
      </c>
    </row>
    <row r="7004" spans="1:8" hidden="1" x14ac:dyDescent="0.3">
      <c r="A7004" s="6" t="s">
        <v>498</v>
      </c>
      <c r="B7004" s="6" t="s">
        <v>7719</v>
      </c>
      <c r="D7004" t="str">
        <f t="shared" si="109"/>
        <v>Abo Quir - Badr 500KV</v>
      </c>
      <c r="E7004">
        <v>0</v>
      </c>
      <c r="F7004">
        <v>0</v>
      </c>
      <c r="G7004">
        <v>0</v>
      </c>
      <c r="H7004" t="e">
        <v>#DIV/0!</v>
      </c>
    </row>
    <row r="7005" spans="1:8" hidden="1" x14ac:dyDescent="0.3">
      <c r="A7005" s="6" t="s">
        <v>1853</v>
      </c>
      <c r="B7005" s="6" t="s">
        <v>7720</v>
      </c>
      <c r="C7005" s="6">
        <v>22</v>
      </c>
      <c r="D7005" t="str">
        <f t="shared" si="109"/>
        <v>PLAYA ROOF &amp; Wet Areas22</v>
      </c>
      <c r="E7005">
        <v>0</v>
      </c>
      <c r="F7005">
        <v>0</v>
      </c>
      <c r="G7005">
        <v>0</v>
      </c>
      <c r="H7005" t="e">
        <v>#DIV/0!</v>
      </c>
    </row>
    <row r="7006" spans="1:8" hidden="1" x14ac:dyDescent="0.3">
      <c r="A7006" s="6" t="s">
        <v>456</v>
      </c>
      <c r="B7006" s="6" t="s">
        <v>7721</v>
      </c>
      <c r="D7006" t="str">
        <f t="shared" si="109"/>
        <v>Al-Shabab PP Phase II (CP-117)</v>
      </c>
      <c r="E7006">
        <v>0</v>
      </c>
      <c r="F7006">
        <v>0</v>
      </c>
      <c r="G7006">
        <v>0</v>
      </c>
      <c r="H7006" t="e">
        <v>#DIV/0!</v>
      </c>
    </row>
    <row r="7007" spans="1:8" hidden="1" x14ac:dyDescent="0.3">
      <c r="A7007" s="6" t="s">
        <v>1743</v>
      </c>
      <c r="B7007" s="6" t="s">
        <v>7722</v>
      </c>
      <c r="C7007" s="6">
        <v>4</v>
      </c>
      <c r="D7007" t="str">
        <f t="shared" si="109"/>
        <v>Al-Ula Towers4</v>
      </c>
      <c r="E7007">
        <v>0</v>
      </c>
      <c r="F7007">
        <v>0</v>
      </c>
      <c r="G7007">
        <v>0</v>
      </c>
      <c r="H7007" t="e">
        <v>#DIV/0!</v>
      </c>
    </row>
    <row r="7008" spans="1:8" hidden="1" x14ac:dyDescent="0.3">
      <c r="A7008" s="6" t="s">
        <v>456</v>
      </c>
      <c r="B7008" s="6" t="s">
        <v>7723</v>
      </c>
      <c r="C7008" s="6">
        <v>29</v>
      </c>
      <c r="D7008" t="str">
        <f t="shared" si="109"/>
        <v>Al-Shabab PP Phase II (CP-117)29</v>
      </c>
      <c r="E7008">
        <v>730337.3898</v>
      </c>
      <c r="F7008">
        <v>0</v>
      </c>
      <c r="G7008">
        <v>0</v>
      </c>
      <c r="H7008" t="e">
        <v>#DIV/0!</v>
      </c>
    </row>
    <row r="7009" spans="1:8" hidden="1" x14ac:dyDescent="0.3">
      <c r="A7009" s="6" t="s">
        <v>1043</v>
      </c>
      <c r="B7009" s="6" t="s">
        <v>7724</v>
      </c>
      <c r="D7009" t="str">
        <f t="shared" si="109"/>
        <v>Zambia Project</v>
      </c>
      <c r="E7009">
        <v>0</v>
      </c>
      <c r="F7009">
        <v>0</v>
      </c>
      <c r="G7009">
        <v>0</v>
      </c>
      <c r="H7009" t="e">
        <v>#DIV/0!</v>
      </c>
    </row>
    <row r="7010" spans="1:8" hidden="1" x14ac:dyDescent="0.3">
      <c r="A7010" s="6" t="s">
        <v>674</v>
      </c>
      <c r="B7010" s="6" t="s">
        <v>7725</v>
      </c>
      <c r="D7010" t="str">
        <f t="shared" si="109"/>
        <v>El Mostakbal City Project</v>
      </c>
      <c r="E7010">
        <v>0</v>
      </c>
      <c r="F7010">
        <v>0</v>
      </c>
      <c r="G7010">
        <v>0</v>
      </c>
      <c r="H7010" t="e">
        <v>#DIV/0!</v>
      </c>
    </row>
    <row r="7011" spans="1:8" hidden="1" x14ac:dyDescent="0.3">
      <c r="A7011" s="6" t="s">
        <v>7726</v>
      </c>
      <c r="B7011" s="6" t="s">
        <v>7727</v>
      </c>
      <c r="D7011" t="str">
        <f t="shared" si="109"/>
        <v>LP-08-22 CFC Digital-Signage</v>
      </c>
      <c r="E7011">
        <v>377358.8</v>
      </c>
      <c r="F7011">
        <v>0</v>
      </c>
      <c r="G7011">
        <v>0</v>
      </c>
      <c r="H7011" t="e">
        <v>#DIV/0!</v>
      </c>
    </row>
    <row r="7012" spans="1:8" hidden="1" x14ac:dyDescent="0.3">
      <c r="A7012" s="6" t="s">
        <v>500</v>
      </c>
      <c r="B7012" s="6" t="s">
        <v>7728</v>
      </c>
      <c r="D7012" t="str">
        <f t="shared" si="109"/>
        <v>South Helwan PP (CP-117)</v>
      </c>
      <c r="E7012">
        <v>0</v>
      </c>
      <c r="F7012">
        <v>0</v>
      </c>
      <c r="G7012">
        <v>0</v>
      </c>
      <c r="H7012" t="e">
        <v>#DIV/0!</v>
      </c>
    </row>
    <row r="7013" spans="1:8" hidden="1" x14ac:dyDescent="0.3">
      <c r="A7013" s="6" t="s">
        <v>363</v>
      </c>
      <c r="B7013" s="6" t="s">
        <v>7729</v>
      </c>
      <c r="C7013" s="6">
        <v>18</v>
      </c>
      <c r="D7013" t="str">
        <f t="shared" si="109"/>
        <v>Mivida BP#18918</v>
      </c>
      <c r="E7013">
        <v>0</v>
      </c>
      <c r="F7013">
        <v>0</v>
      </c>
      <c r="G7013">
        <v>0</v>
      </c>
      <c r="H7013" t="e">
        <v>#DIV/0!</v>
      </c>
    </row>
    <row r="7014" spans="1:8" hidden="1" x14ac:dyDescent="0.3">
      <c r="A7014" s="6" t="s">
        <v>1473</v>
      </c>
      <c r="B7014" s="6" t="s">
        <v>7730</v>
      </c>
      <c r="D7014" t="str">
        <f t="shared" si="109"/>
        <v>Taval Sarai 52</v>
      </c>
      <c r="E7014">
        <v>0</v>
      </c>
      <c r="F7014">
        <v>0</v>
      </c>
      <c r="G7014">
        <v>0</v>
      </c>
      <c r="H7014" t="e">
        <v>#DIV/0!</v>
      </c>
    </row>
    <row r="7015" spans="1:8" hidden="1" x14ac:dyDescent="0.3">
      <c r="A7015" s="6" t="s">
        <v>1316</v>
      </c>
      <c r="B7015" s="6" t="s">
        <v>7731</v>
      </c>
      <c r="C7015" s="6">
        <v>6</v>
      </c>
      <c r="D7015" t="str">
        <f t="shared" si="109"/>
        <v>Suez Gulf/S4 - 500KV OHTL6</v>
      </c>
      <c r="E7015">
        <v>25379.35</v>
      </c>
      <c r="F7015">
        <v>0</v>
      </c>
      <c r="G7015">
        <v>0</v>
      </c>
      <c r="H7015" t="e">
        <v>#DIV/0!</v>
      </c>
    </row>
    <row r="7016" spans="1:8" hidden="1" x14ac:dyDescent="0.3">
      <c r="A7016" s="6" t="s">
        <v>646</v>
      </c>
      <c r="B7016" s="6" t="s">
        <v>7732</v>
      </c>
      <c r="C7016" s="6">
        <v>11</v>
      </c>
      <c r="D7016" t="str">
        <f t="shared" si="109"/>
        <v>Akhmem Assiut11</v>
      </c>
      <c r="E7016">
        <v>0</v>
      </c>
      <c r="F7016">
        <v>0</v>
      </c>
      <c r="G7016">
        <v>0</v>
      </c>
      <c r="H7016" t="e">
        <v>#DIV/0!</v>
      </c>
    </row>
    <row r="7017" spans="1:8" hidden="1" x14ac:dyDescent="0.3">
      <c r="A7017" s="6" t="s">
        <v>1497</v>
      </c>
      <c r="B7017" s="6" t="s">
        <v>7733</v>
      </c>
      <c r="C7017" s="6">
        <v>2020</v>
      </c>
      <c r="D7017" t="str">
        <f t="shared" si="109"/>
        <v>Suez Bridge2020</v>
      </c>
      <c r="E7017">
        <v>0</v>
      </c>
      <c r="F7017">
        <v>0</v>
      </c>
      <c r="G7017">
        <v>0</v>
      </c>
      <c r="H7017" t="e">
        <v>#DIV/0!</v>
      </c>
    </row>
    <row r="7018" spans="1:8" hidden="1" x14ac:dyDescent="0.3">
      <c r="A7018" s="6" t="s">
        <v>320</v>
      </c>
      <c r="B7018" s="6" t="s">
        <v>7734</v>
      </c>
      <c r="C7018" s="6">
        <v>3</v>
      </c>
      <c r="D7018" t="str">
        <f t="shared" si="109"/>
        <v>EPICO 3 Facility3</v>
      </c>
      <c r="E7018">
        <v>0</v>
      </c>
      <c r="F7018">
        <v>0</v>
      </c>
      <c r="G7018">
        <v>0</v>
      </c>
      <c r="H7018" t="e">
        <v>#DIV/0!</v>
      </c>
    </row>
    <row r="7019" spans="1:8" hidden="1" x14ac:dyDescent="0.3">
      <c r="A7019" s="6" t="s">
        <v>4664</v>
      </c>
      <c r="B7019" s="6" t="s">
        <v>7735</v>
      </c>
      <c r="D7019" t="str">
        <f t="shared" si="109"/>
        <v>Al-Kayan</v>
      </c>
      <c r="E7019">
        <v>0</v>
      </c>
      <c r="F7019">
        <v>0</v>
      </c>
      <c r="G7019">
        <v>0</v>
      </c>
      <c r="H7019" t="e">
        <v>#DIV/0!</v>
      </c>
    </row>
    <row r="7020" spans="1:8" hidden="1" x14ac:dyDescent="0.3">
      <c r="A7020" s="6" t="s">
        <v>2226</v>
      </c>
      <c r="B7020" s="6" t="s">
        <v>7736</v>
      </c>
      <c r="C7020" s="6">
        <v>9</v>
      </c>
      <c r="D7020" t="str">
        <f t="shared" si="109"/>
        <v>VILLA CLUSTRER B9</v>
      </c>
      <c r="E7020">
        <v>3205</v>
      </c>
      <c r="F7020">
        <v>0</v>
      </c>
      <c r="G7020">
        <v>0</v>
      </c>
      <c r="H7020" t="e">
        <v>#DIV/0!</v>
      </c>
    </row>
    <row r="7021" spans="1:8" hidden="1" x14ac:dyDescent="0.3">
      <c r="A7021" s="6" t="s">
        <v>1663</v>
      </c>
      <c r="B7021" s="6" t="s">
        <v>7737</v>
      </c>
      <c r="C7021" s="6">
        <v>3</v>
      </c>
      <c r="D7021" t="str">
        <f t="shared" si="109"/>
        <v>10Th of Ramadan LRT3</v>
      </c>
      <c r="E7021">
        <v>0</v>
      </c>
      <c r="F7021">
        <v>0</v>
      </c>
      <c r="G7021">
        <v>0</v>
      </c>
      <c r="H7021" t="e">
        <v>#DIV/0!</v>
      </c>
    </row>
    <row r="7022" spans="1:8" hidden="1" x14ac:dyDescent="0.3">
      <c r="A7022" s="6" t="s">
        <v>1473</v>
      </c>
      <c r="B7022" s="6" t="s">
        <v>7738</v>
      </c>
      <c r="C7022" s="6">
        <v>12</v>
      </c>
      <c r="D7022" t="str">
        <f t="shared" si="109"/>
        <v>Taval Sarai 5212</v>
      </c>
      <c r="E7022">
        <v>0</v>
      </c>
      <c r="F7022">
        <v>0</v>
      </c>
      <c r="G7022">
        <v>0</v>
      </c>
      <c r="H7022" t="e">
        <v>#DIV/0!</v>
      </c>
    </row>
    <row r="7023" spans="1:8" hidden="1" x14ac:dyDescent="0.3">
      <c r="A7023" s="6" t="s">
        <v>1743</v>
      </c>
      <c r="B7023" s="6" t="s">
        <v>7739</v>
      </c>
      <c r="C7023" s="6">
        <v>5</v>
      </c>
      <c r="D7023" t="str">
        <f t="shared" si="109"/>
        <v>Al-Ula Towers5</v>
      </c>
      <c r="E7023">
        <v>0</v>
      </c>
      <c r="F7023">
        <v>0</v>
      </c>
      <c r="G7023">
        <v>0</v>
      </c>
      <c r="H7023" t="e">
        <v>#DIV/0!</v>
      </c>
    </row>
    <row r="7024" spans="1:8" hidden="1" x14ac:dyDescent="0.3">
      <c r="A7024" s="6" t="s">
        <v>2349</v>
      </c>
      <c r="B7024" s="6" t="s">
        <v>7740</v>
      </c>
      <c r="D7024" t="str">
        <f t="shared" si="109"/>
        <v>HSR</v>
      </c>
      <c r="E7024">
        <v>44291359.780000001</v>
      </c>
      <c r="F7024">
        <v>0</v>
      </c>
      <c r="G7024">
        <v>0</v>
      </c>
      <c r="H7024">
        <v>44291359.780000001</v>
      </c>
    </row>
    <row r="7025" spans="1:8" hidden="1" x14ac:dyDescent="0.3">
      <c r="A7025" s="6" t="s">
        <v>366</v>
      </c>
      <c r="B7025" s="6" t="s">
        <v>7741</v>
      </c>
      <c r="C7025" s="6">
        <v>1</v>
      </c>
      <c r="D7025" t="str">
        <f t="shared" si="109"/>
        <v>MOC HQ at Diriyah1</v>
      </c>
      <c r="E7025">
        <v>11546313</v>
      </c>
      <c r="F7025">
        <v>0</v>
      </c>
      <c r="G7025">
        <v>0</v>
      </c>
      <c r="H7025">
        <v>16597824.65</v>
      </c>
    </row>
    <row r="7026" spans="1:8" hidden="1" x14ac:dyDescent="0.3">
      <c r="A7026" s="6" t="s">
        <v>363</v>
      </c>
      <c r="B7026" s="6" t="s">
        <v>7742</v>
      </c>
      <c r="C7026" s="6">
        <v>18</v>
      </c>
      <c r="D7026" t="str">
        <f t="shared" si="109"/>
        <v>Mivida BP#18918</v>
      </c>
      <c r="E7026">
        <v>18563752.600000001</v>
      </c>
      <c r="F7026">
        <v>0</v>
      </c>
      <c r="G7026">
        <v>0</v>
      </c>
      <c r="H7026">
        <v>21162677.964000002</v>
      </c>
    </row>
    <row r="7027" spans="1:8" hidden="1" x14ac:dyDescent="0.3">
      <c r="A7027" s="6" t="s">
        <v>1991</v>
      </c>
      <c r="B7027" s="6" t="s">
        <v>7743</v>
      </c>
      <c r="C7027" s="6">
        <v>4</v>
      </c>
      <c r="D7027" t="str">
        <f t="shared" si="109"/>
        <v>SSC Suez Steel Company Project4</v>
      </c>
      <c r="E7027">
        <v>6762600</v>
      </c>
      <c r="F7027">
        <v>0</v>
      </c>
      <c r="G7027">
        <v>0</v>
      </c>
      <c r="H7027">
        <v>7709364</v>
      </c>
    </row>
    <row r="7028" spans="1:8" hidden="1" x14ac:dyDescent="0.3">
      <c r="A7028" s="6" t="s">
        <v>1657</v>
      </c>
      <c r="B7028" s="6" t="s">
        <v>7744</v>
      </c>
      <c r="C7028" s="6">
        <v>10</v>
      </c>
      <c r="D7028" t="str">
        <f t="shared" si="109"/>
        <v>Capital One10</v>
      </c>
      <c r="E7028">
        <v>314044.90000000002</v>
      </c>
      <c r="F7028">
        <v>0</v>
      </c>
      <c r="G7028">
        <v>0</v>
      </c>
      <c r="H7028">
        <v>314044.90000000002</v>
      </c>
    </row>
    <row r="7029" spans="1:8" hidden="1" x14ac:dyDescent="0.3">
      <c r="A7029" s="6" t="s">
        <v>335</v>
      </c>
      <c r="B7029" s="6" t="s">
        <v>7745</v>
      </c>
      <c r="C7029" s="6">
        <v>24</v>
      </c>
      <c r="D7029" t="str">
        <f t="shared" si="109"/>
        <v>ElSewedy HQ Internal Finishing24</v>
      </c>
      <c r="E7029">
        <v>25519032.039999999</v>
      </c>
      <c r="F7029">
        <v>0</v>
      </c>
      <c r="G7029">
        <v>0</v>
      </c>
      <c r="H7029">
        <v>26794983.642000001</v>
      </c>
    </row>
    <row r="7030" spans="1:8" hidden="1" x14ac:dyDescent="0.3">
      <c r="A7030" s="6" t="s">
        <v>341</v>
      </c>
      <c r="B7030" s="6" t="s">
        <v>7746</v>
      </c>
      <c r="C7030" s="6">
        <v>9</v>
      </c>
      <c r="D7030" t="str">
        <f t="shared" si="109"/>
        <v>Kafr Shokr Bridge9</v>
      </c>
      <c r="E7030">
        <v>1131554.29</v>
      </c>
      <c r="F7030">
        <v>0</v>
      </c>
      <c r="G7030">
        <v>0</v>
      </c>
      <c r="H7030">
        <v>1188132.0045</v>
      </c>
    </row>
    <row r="7031" spans="1:8" hidden="1" x14ac:dyDescent="0.3">
      <c r="A7031" s="6" t="s">
        <v>341</v>
      </c>
      <c r="B7031" s="6" t="s">
        <v>7747</v>
      </c>
      <c r="C7031" s="6">
        <v>9</v>
      </c>
      <c r="D7031" t="str">
        <f t="shared" si="109"/>
        <v>Kafr Shokr Bridge9</v>
      </c>
      <c r="E7031">
        <v>4378148.57</v>
      </c>
      <c r="F7031">
        <v>0</v>
      </c>
      <c r="G7031">
        <v>0</v>
      </c>
      <c r="H7031">
        <v>4597055.9984999998</v>
      </c>
    </row>
    <row r="7032" spans="1:8" hidden="1" x14ac:dyDescent="0.3">
      <c r="A7032" s="6" t="s">
        <v>1953</v>
      </c>
      <c r="B7032" s="6" t="s">
        <v>7748</v>
      </c>
      <c r="C7032" s="6">
        <v>2</v>
      </c>
      <c r="D7032" t="str">
        <f t="shared" si="109"/>
        <v>Ghana Street lighting2</v>
      </c>
      <c r="E7032">
        <v>13755</v>
      </c>
      <c r="F7032">
        <v>0</v>
      </c>
      <c r="G7032">
        <v>0</v>
      </c>
      <c r="H7032">
        <v>13755</v>
      </c>
    </row>
    <row r="7033" spans="1:8" hidden="1" x14ac:dyDescent="0.3">
      <c r="A7033" s="6" t="s">
        <v>2529</v>
      </c>
      <c r="B7033" s="6" t="s">
        <v>7749</v>
      </c>
      <c r="D7033" t="str">
        <f t="shared" si="109"/>
        <v>FURJAN  Cable Works</v>
      </c>
      <c r="E7033">
        <v>4868005.51001227</v>
      </c>
      <c r="F7033">
        <v>0</v>
      </c>
      <c r="G7033">
        <v>0</v>
      </c>
      <c r="H7033">
        <v>5111405.7855099998</v>
      </c>
    </row>
    <row r="7034" spans="1:8" hidden="1" x14ac:dyDescent="0.3">
      <c r="A7034" s="6" t="s">
        <v>1278</v>
      </c>
      <c r="B7034" s="6" t="s">
        <v>7750</v>
      </c>
      <c r="D7034" t="str">
        <f t="shared" si="109"/>
        <v>LAYAN Substation</v>
      </c>
      <c r="E7034">
        <v>204999.08</v>
      </c>
      <c r="F7034">
        <v>0</v>
      </c>
      <c r="G7034">
        <v>0</v>
      </c>
      <c r="H7034">
        <v>215249.03400000001</v>
      </c>
    </row>
    <row r="7035" spans="1:8" hidden="1" x14ac:dyDescent="0.3">
      <c r="A7035" s="6" t="s">
        <v>1766</v>
      </c>
      <c r="B7035" s="6" t="s">
        <v>7751</v>
      </c>
      <c r="D7035" t="str">
        <f t="shared" si="109"/>
        <v>Governmental Campus-N2</v>
      </c>
      <c r="E7035">
        <v>19087.57</v>
      </c>
      <c r="F7035">
        <v>19075.184399999998</v>
      </c>
      <c r="G7035">
        <v>0</v>
      </c>
      <c r="H7035">
        <v>19084.184399999998</v>
      </c>
    </row>
    <row r="7036" spans="1:8" hidden="1" x14ac:dyDescent="0.3">
      <c r="A7036" s="6" t="s">
        <v>1594</v>
      </c>
      <c r="B7036" s="6" t="s">
        <v>7752</v>
      </c>
      <c r="C7036" s="6">
        <v>2</v>
      </c>
      <c r="D7036" t="str">
        <f t="shared" si="109"/>
        <v>Bahr ElBakar – Power Station2</v>
      </c>
      <c r="E7036">
        <v>1357812</v>
      </c>
      <c r="F7036">
        <v>0</v>
      </c>
      <c r="G7036">
        <v>0</v>
      </c>
      <c r="H7036">
        <v>1357812</v>
      </c>
    </row>
    <row r="7037" spans="1:8" hidden="1" x14ac:dyDescent="0.3">
      <c r="A7037" s="6" t="s">
        <v>705</v>
      </c>
      <c r="B7037" s="6" t="s">
        <v>7753</v>
      </c>
      <c r="D7037" t="str">
        <f t="shared" si="109"/>
        <v>Assuit PP  (CP-118)</v>
      </c>
      <c r="E7037">
        <v>188091.51</v>
      </c>
      <c r="F7037">
        <v>188091.51</v>
      </c>
      <c r="G7037">
        <v>0</v>
      </c>
      <c r="H7037">
        <v>188091.51</v>
      </c>
    </row>
    <row r="7038" spans="1:8" hidden="1" x14ac:dyDescent="0.3">
      <c r="A7038" s="6" t="s">
        <v>323</v>
      </c>
      <c r="B7038" s="6" t="s">
        <v>7754</v>
      </c>
      <c r="C7038" s="6">
        <v>7</v>
      </c>
      <c r="D7038" t="str">
        <f t="shared" si="109"/>
        <v>Elsewedy Univ - Enabling Works7</v>
      </c>
      <c r="E7038">
        <v>4929812</v>
      </c>
      <c r="F7038">
        <v>0</v>
      </c>
      <c r="G7038">
        <v>0</v>
      </c>
      <c r="H7038">
        <v>4929812</v>
      </c>
    </row>
    <row r="7039" spans="1:8" hidden="1" x14ac:dyDescent="0.3">
      <c r="A7039" s="6" t="s">
        <v>1323</v>
      </c>
      <c r="B7039" s="6" t="s">
        <v>7755</v>
      </c>
      <c r="C7039" s="6">
        <v>2020</v>
      </c>
      <c r="D7039" t="str">
        <f t="shared" si="109"/>
        <v>Elhegaz2020</v>
      </c>
      <c r="E7039">
        <v>19094677.059999999</v>
      </c>
      <c r="F7039">
        <v>0</v>
      </c>
      <c r="G7039">
        <v>0</v>
      </c>
      <c r="H7039">
        <v>19094677.059999999</v>
      </c>
    </row>
    <row r="7040" spans="1:8" hidden="1" x14ac:dyDescent="0.3">
      <c r="A7040" s="6" t="s">
        <v>1953</v>
      </c>
      <c r="B7040" s="6" t="s">
        <v>7756</v>
      </c>
      <c r="C7040" s="6">
        <v>5</v>
      </c>
      <c r="D7040" t="str">
        <f t="shared" si="109"/>
        <v>Ghana Street lighting5</v>
      </c>
      <c r="E7040">
        <v>51879.18</v>
      </c>
      <c r="F7040">
        <v>0</v>
      </c>
      <c r="G7040">
        <v>0</v>
      </c>
      <c r="H7040">
        <v>51879.18</v>
      </c>
    </row>
    <row r="7041" spans="1:8" hidden="1" x14ac:dyDescent="0.3">
      <c r="A7041" s="6" t="s">
        <v>1337</v>
      </c>
      <c r="B7041" s="6" t="s">
        <v>7757</v>
      </c>
      <c r="C7041" s="6">
        <v>2020</v>
      </c>
      <c r="D7041" t="str">
        <f t="shared" si="109"/>
        <v>Ameria2020</v>
      </c>
      <c r="E7041">
        <v>976800</v>
      </c>
      <c r="F7041">
        <v>0</v>
      </c>
      <c r="G7041">
        <v>0</v>
      </c>
      <c r="H7041">
        <v>976800</v>
      </c>
    </row>
    <row r="7042" spans="1:8" hidden="1" x14ac:dyDescent="0.3">
      <c r="A7042" s="6" t="s">
        <v>1558</v>
      </c>
      <c r="B7042" s="6" t="s">
        <v>7758</v>
      </c>
      <c r="D7042" t="str">
        <f t="shared" si="109"/>
        <v>Koning Food V3 LP-09-20</v>
      </c>
      <c r="E7042">
        <v>3907.02</v>
      </c>
      <c r="F7042">
        <v>0</v>
      </c>
      <c r="G7042">
        <v>0</v>
      </c>
      <c r="H7042">
        <v>3907.02</v>
      </c>
    </row>
    <row r="7043" spans="1:8" hidden="1" x14ac:dyDescent="0.3">
      <c r="A7043" s="6" t="s">
        <v>1323</v>
      </c>
      <c r="B7043" s="6" t="s">
        <v>7759</v>
      </c>
      <c r="C7043" s="6">
        <v>20202</v>
      </c>
      <c r="D7043" t="str">
        <f t="shared" ref="D7043:D7106" si="110">A7043&amp;C7043</f>
        <v>Elhegaz20202</v>
      </c>
      <c r="E7043">
        <v>3047032.8</v>
      </c>
      <c r="F7043">
        <v>0</v>
      </c>
      <c r="G7043">
        <v>0</v>
      </c>
      <c r="H7043">
        <v>3047032.8</v>
      </c>
    </row>
    <row r="7044" spans="1:8" hidden="1" x14ac:dyDescent="0.3">
      <c r="A7044" s="6" t="s">
        <v>1456</v>
      </c>
      <c r="B7044" s="6" t="s">
        <v>7760</v>
      </c>
      <c r="C7044" s="6">
        <v>4</v>
      </c>
      <c r="D7044" t="str">
        <f t="shared" si="110"/>
        <v>ORA-ZED Towers01B4</v>
      </c>
      <c r="E7044">
        <v>265558.44</v>
      </c>
      <c r="F7044">
        <v>0</v>
      </c>
      <c r="G7044">
        <v>0</v>
      </c>
      <c r="H7044">
        <v>265558.44</v>
      </c>
    </row>
    <row r="7045" spans="1:8" hidden="1" x14ac:dyDescent="0.3">
      <c r="A7045" s="6" t="s">
        <v>1100</v>
      </c>
      <c r="B7045" s="6" t="s">
        <v>7761</v>
      </c>
      <c r="C7045" s="6">
        <v>2020</v>
      </c>
      <c r="D7045" t="str">
        <f t="shared" si="110"/>
        <v>Safir bridge2020</v>
      </c>
      <c r="E7045">
        <v>2137025</v>
      </c>
      <c r="F7045">
        <v>0</v>
      </c>
      <c r="G7045">
        <v>0</v>
      </c>
      <c r="H7045">
        <v>2137025</v>
      </c>
    </row>
    <row r="7046" spans="1:8" hidden="1" x14ac:dyDescent="0.3">
      <c r="A7046" s="6" t="s">
        <v>1218</v>
      </c>
      <c r="B7046" s="6" t="s">
        <v>7762</v>
      </c>
      <c r="D7046" t="str">
        <f t="shared" si="110"/>
        <v>Multi Sport Hall</v>
      </c>
      <c r="E7046">
        <v>1884465</v>
      </c>
      <c r="F7046">
        <v>0</v>
      </c>
      <c r="G7046">
        <v>0</v>
      </c>
      <c r="H7046">
        <v>1884465</v>
      </c>
    </row>
    <row r="7047" spans="1:8" hidden="1" x14ac:dyDescent="0.3">
      <c r="A7047" s="6" t="s">
        <v>1223</v>
      </c>
      <c r="B7047" s="6" t="s">
        <v>7763</v>
      </c>
      <c r="D7047" t="str">
        <f t="shared" si="110"/>
        <v>Ministries Building ROOF</v>
      </c>
      <c r="E7047">
        <v>419621.64</v>
      </c>
      <c r="F7047">
        <v>0</v>
      </c>
      <c r="G7047">
        <v>0</v>
      </c>
      <c r="H7047">
        <v>419621.64</v>
      </c>
    </row>
    <row r="7048" spans="1:8" hidden="1" x14ac:dyDescent="0.3">
      <c r="A7048" s="6" t="s">
        <v>1377</v>
      </c>
      <c r="B7048" s="6" t="s">
        <v>7764</v>
      </c>
      <c r="D7048" t="str">
        <f t="shared" si="110"/>
        <v>Mivida</v>
      </c>
      <c r="E7048">
        <v>1128062.5</v>
      </c>
      <c r="F7048">
        <v>0</v>
      </c>
      <c r="G7048">
        <v>0</v>
      </c>
      <c r="H7048">
        <v>1128062.5</v>
      </c>
    </row>
    <row r="7049" spans="1:8" hidden="1" x14ac:dyDescent="0.3">
      <c r="A7049" s="6" t="s">
        <v>3199</v>
      </c>
      <c r="B7049" s="6" t="s">
        <v>7765</v>
      </c>
      <c r="D7049" t="str">
        <f t="shared" si="110"/>
        <v>Dubai Port</v>
      </c>
      <c r="E7049">
        <v>92190.9</v>
      </c>
      <c r="F7049">
        <v>0</v>
      </c>
      <c r="G7049">
        <v>0</v>
      </c>
      <c r="H7049">
        <v>92190.9</v>
      </c>
    </row>
    <row r="7050" spans="1:8" hidden="1" x14ac:dyDescent="0.3">
      <c r="A7050" s="6" t="s">
        <v>1243</v>
      </c>
      <c r="B7050" s="6" t="s">
        <v>7766</v>
      </c>
      <c r="D7050" t="str">
        <f t="shared" si="110"/>
        <v>Sodic East</v>
      </c>
      <c r="E7050">
        <v>6723457.1100000003</v>
      </c>
      <c r="F7050">
        <v>0</v>
      </c>
      <c r="G7050">
        <v>0</v>
      </c>
      <c r="H7050">
        <v>6723457.1100000003</v>
      </c>
    </row>
    <row r="7051" spans="1:8" hidden="1" x14ac:dyDescent="0.3">
      <c r="A7051" s="6" t="s">
        <v>2482</v>
      </c>
      <c r="B7051" s="6" t="s">
        <v>7767</v>
      </c>
      <c r="C7051" s="6">
        <v>2020</v>
      </c>
      <c r="D7051" t="str">
        <f t="shared" si="110"/>
        <v>Sewage Treatment Plant2020</v>
      </c>
      <c r="E7051">
        <v>3309831</v>
      </c>
      <c r="F7051">
        <v>0</v>
      </c>
      <c r="G7051">
        <v>0</v>
      </c>
      <c r="H7051">
        <v>3309831</v>
      </c>
    </row>
    <row r="7052" spans="1:8" hidden="1" x14ac:dyDescent="0.3">
      <c r="A7052" s="6" t="s">
        <v>1195</v>
      </c>
      <c r="B7052" s="6" t="s">
        <v>7768</v>
      </c>
      <c r="C7052" s="6">
        <v>2020</v>
      </c>
      <c r="D7052" t="str">
        <f t="shared" si="110"/>
        <v>Museum of Egyp. Civilization2020</v>
      </c>
      <c r="E7052">
        <v>7444035.25</v>
      </c>
      <c r="F7052">
        <v>0</v>
      </c>
      <c r="G7052">
        <v>0</v>
      </c>
      <c r="H7052">
        <v>7444035.25</v>
      </c>
    </row>
    <row r="7053" spans="1:8" hidden="1" x14ac:dyDescent="0.3">
      <c r="A7053" s="6" t="s">
        <v>847</v>
      </c>
      <c r="B7053" s="6" t="s">
        <v>7769</v>
      </c>
      <c r="D7053" t="str">
        <f t="shared" si="110"/>
        <v>AWEER POWER STATION 'H' Phase</v>
      </c>
      <c r="E7053">
        <v>1334822.56</v>
      </c>
      <c r="F7053">
        <v>0</v>
      </c>
      <c r="G7053">
        <v>0</v>
      </c>
      <c r="H7053">
        <v>1401563.6880000001</v>
      </c>
    </row>
    <row r="7054" spans="1:8" hidden="1" x14ac:dyDescent="0.3">
      <c r="A7054" s="6" t="s">
        <v>1512</v>
      </c>
      <c r="B7054" s="6" t="s">
        <v>7770</v>
      </c>
      <c r="C7054" s="6">
        <v>1</v>
      </c>
      <c r="D7054" t="str">
        <f t="shared" si="110"/>
        <v>LRT Project1</v>
      </c>
      <c r="E7054">
        <v>103200</v>
      </c>
      <c r="F7054">
        <v>0</v>
      </c>
      <c r="G7054">
        <v>0</v>
      </c>
      <c r="H7054">
        <v>103200</v>
      </c>
    </row>
    <row r="7055" spans="1:8" hidden="1" x14ac:dyDescent="0.3">
      <c r="A7055" s="6" t="s">
        <v>705</v>
      </c>
      <c r="B7055" s="6" t="s">
        <v>7771</v>
      </c>
      <c r="D7055" t="str">
        <f t="shared" si="110"/>
        <v>Assuit PP  (CP-118)</v>
      </c>
      <c r="E7055">
        <v>3790219.4004000002</v>
      </c>
      <c r="F7055">
        <v>0</v>
      </c>
      <c r="G7055">
        <v>0</v>
      </c>
      <c r="H7055">
        <v>3790219.4004000002</v>
      </c>
    </row>
    <row r="7056" spans="1:8" hidden="1" x14ac:dyDescent="0.3">
      <c r="A7056" s="6" t="s">
        <v>705</v>
      </c>
      <c r="B7056" s="6" t="s">
        <v>7772</v>
      </c>
      <c r="D7056" t="str">
        <f t="shared" si="110"/>
        <v>Assuit PP  (CP-118)</v>
      </c>
      <c r="E7056">
        <v>2796554.1345000002</v>
      </c>
      <c r="F7056">
        <v>0</v>
      </c>
      <c r="G7056">
        <v>0</v>
      </c>
      <c r="H7056">
        <v>2796554.1345000002</v>
      </c>
    </row>
    <row r="7057" spans="1:8" hidden="1" x14ac:dyDescent="0.3">
      <c r="A7057" s="6" t="s">
        <v>3252</v>
      </c>
      <c r="B7057" s="6" t="s">
        <v>7773</v>
      </c>
      <c r="D7057" t="str">
        <f t="shared" si="110"/>
        <v>Club House-Sodic Wesset</v>
      </c>
      <c r="E7057">
        <v>117700</v>
      </c>
      <c r="F7057">
        <v>0</v>
      </c>
      <c r="G7057">
        <v>0</v>
      </c>
      <c r="H7057">
        <v>117700</v>
      </c>
    </row>
    <row r="7058" spans="1:8" hidden="1" x14ac:dyDescent="0.3">
      <c r="A7058" s="6" t="s">
        <v>895</v>
      </c>
      <c r="B7058" s="6" t="s">
        <v>7774</v>
      </c>
      <c r="D7058" t="str">
        <f t="shared" si="110"/>
        <v>Manshiet Nasser Substation</v>
      </c>
      <c r="E7058">
        <v>112340.62</v>
      </c>
      <c r="F7058">
        <v>102500.56</v>
      </c>
      <c r="G7058">
        <v>0</v>
      </c>
      <c r="H7058">
        <v>102500.56</v>
      </c>
    </row>
    <row r="7059" spans="1:8" hidden="1" x14ac:dyDescent="0.3">
      <c r="A7059" s="6" t="s">
        <v>2814</v>
      </c>
      <c r="B7059" s="6" t="s">
        <v>7775</v>
      </c>
      <c r="D7059" t="str">
        <f t="shared" si="110"/>
        <v>_x000D_West Damietta PP Phase I</v>
      </c>
      <c r="E7059">
        <v>206295.53</v>
      </c>
      <c r="F7059">
        <v>206295.53</v>
      </c>
      <c r="G7059">
        <v>0</v>
      </c>
      <c r="H7059">
        <v>206295.53</v>
      </c>
    </row>
    <row r="7060" spans="1:8" hidden="1" x14ac:dyDescent="0.3">
      <c r="A7060" s="6" t="s">
        <v>475</v>
      </c>
      <c r="B7060" s="6" t="s">
        <v>7776</v>
      </c>
      <c r="D7060" t="str">
        <f t="shared" si="110"/>
        <v>Suez Gulf Substation</v>
      </c>
      <c r="E7060">
        <v>285942.83</v>
      </c>
      <c r="F7060">
        <v>270724.25</v>
      </c>
      <c r="G7060">
        <v>30080.47</v>
      </c>
      <c r="H7060">
        <v>300804.71999999997</v>
      </c>
    </row>
    <row r="7061" spans="1:8" hidden="1" x14ac:dyDescent="0.3">
      <c r="A7061" s="6" t="s">
        <v>1217</v>
      </c>
      <c r="B7061" s="6" t="s">
        <v>7777</v>
      </c>
      <c r="C7061" s="6">
        <v>1</v>
      </c>
      <c r="D7061" t="str">
        <f t="shared" si="110"/>
        <v>Elmaragha Bridge - Sohag1</v>
      </c>
      <c r="E7061">
        <v>1108500</v>
      </c>
      <c r="F7061">
        <v>0</v>
      </c>
      <c r="G7061">
        <v>0</v>
      </c>
      <c r="H7061">
        <v>1108500</v>
      </c>
    </row>
    <row r="7062" spans="1:8" hidden="1" x14ac:dyDescent="0.3">
      <c r="A7062" s="6" t="s">
        <v>622</v>
      </c>
      <c r="B7062" s="6" t="s">
        <v>7778</v>
      </c>
      <c r="D7062" t="str">
        <f t="shared" si="110"/>
        <v>Ghana</v>
      </c>
      <c r="E7062">
        <v>281189.93</v>
      </c>
      <c r="F7062">
        <v>0</v>
      </c>
      <c r="G7062">
        <v>0</v>
      </c>
      <c r="H7062">
        <v>281189.93</v>
      </c>
    </row>
    <row r="7063" spans="1:8" hidden="1" x14ac:dyDescent="0.3">
      <c r="A7063" s="6" t="s">
        <v>5671</v>
      </c>
      <c r="B7063" s="6" t="s">
        <v>7779</v>
      </c>
      <c r="C7063" s="6">
        <v>8</v>
      </c>
      <c r="D7063" t="str">
        <f t="shared" si="110"/>
        <v>Port Said8</v>
      </c>
      <c r="E7063">
        <v>2319219.9900000002</v>
      </c>
      <c r="F7063">
        <v>0</v>
      </c>
      <c r="G7063">
        <v>0</v>
      </c>
      <c r="H7063">
        <v>2319219.9900000002</v>
      </c>
    </row>
    <row r="7064" spans="1:8" hidden="1" x14ac:dyDescent="0.3">
      <c r="A7064" s="6" t="s">
        <v>514</v>
      </c>
      <c r="B7064" s="6" t="s">
        <v>7780</v>
      </c>
      <c r="D7064" t="str">
        <f t="shared" si="110"/>
        <v>Beni-Suef Power Plant EPC</v>
      </c>
      <c r="E7064">
        <v>23871736.050000001</v>
      </c>
      <c r="F7064">
        <v>23871736.050000001</v>
      </c>
      <c r="G7064">
        <v>0</v>
      </c>
      <c r="H7064">
        <v>23871736.050000001</v>
      </c>
    </row>
    <row r="7065" spans="1:8" hidden="1" x14ac:dyDescent="0.3">
      <c r="A7065" s="6" t="s">
        <v>514</v>
      </c>
      <c r="B7065" s="6" t="s">
        <v>7781</v>
      </c>
      <c r="C7065" s="6">
        <v>1020</v>
      </c>
      <c r="D7065" t="str">
        <f t="shared" si="110"/>
        <v>Beni-Suef Power Plant EPC1020</v>
      </c>
      <c r="E7065">
        <v>578156812.04999995</v>
      </c>
      <c r="F7065">
        <v>578156812.04999995</v>
      </c>
      <c r="G7065">
        <v>0</v>
      </c>
      <c r="H7065">
        <v>578156812.04999995</v>
      </c>
    </row>
    <row r="7066" spans="1:8" hidden="1" x14ac:dyDescent="0.3">
      <c r="A7066" s="6" t="s">
        <v>2510</v>
      </c>
      <c r="B7066" s="6" t="s">
        <v>7782</v>
      </c>
      <c r="C7066" s="6">
        <v>2</v>
      </c>
      <c r="D7066" t="str">
        <f t="shared" si="110"/>
        <v>Guinea 22</v>
      </c>
      <c r="E7066">
        <v>11554466.6</v>
      </c>
      <c r="F7066">
        <v>0</v>
      </c>
      <c r="G7066">
        <v>0</v>
      </c>
      <c r="H7066">
        <v>11554466.6</v>
      </c>
    </row>
    <row r="7067" spans="1:8" hidden="1" x14ac:dyDescent="0.3">
      <c r="A7067" s="6" t="s">
        <v>456</v>
      </c>
      <c r="B7067" s="6" t="s">
        <v>7783</v>
      </c>
      <c r="D7067" t="str">
        <f t="shared" si="110"/>
        <v>Al-Shabab PP Phase II (CP-117)</v>
      </c>
      <c r="E7067">
        <v>170503.2</v>
      </c>
      <c r="F7067">
        <v>0</v>
      </c>
      <c r="G7067">
        <v>0</v>
      </c>
      <c r="H7067">
        <v>170503.2</v>
      </c>
    </row>
    <row r="7068" spans="1:8" hidden="1" x14ac:dyDescent="0.3">
      <c r="A7068" s="6" t="s">
        <v>722</v>
      </c>
      <c r="B7068" s="6" t="s">
        <v>7784</v>
      </c>
      <c r="C7068" s="6">
        <v>11</v>
      </c>
      <c r="D7068" t="str">
        <f t="shared" si="110"/>
        <v>Marsa Matrouh 500KV11</v>
      </c>
      <c r="E7068">
        <v>570257.56000000006</v>
      </c>
      <c r="F7068">
        <v>0</v>
      </c>
      <c r="G7068">
        <v>0</v>
      </c>
      <c r="H7068">
        <v>570257.56000000006</v>
      </c>
    </row>
    <row r="7069" spans="1:8" hidden="1" x14ac:dyDescent="0.3">
      <c r="A7069" s="6" t="s">
        <v>514</v>
      </c>
      <c r="B7069" s="6" t="s">
        <v>7785</v>
      </c>
      <c r="D7069" t="str">
        <f t="shared" si="110"/>
        <v>Beni-Suef Power Plant EPC</v>
      </c>
      <c r="E7069">
        <v>72447911.340000004</v>
      </c>
      <c r="F7069">
        <v>0</v>
      </c>
      <c r="G7069">
        <v>0</v>
      </c>
      <c r="H7069">
        <v>72447911.340000004</v>
      </c>
    </row>
    <row r="7070" spans="1:8" hidden="1" x14ac:dyDescent="0.3">
      <c r="A7070" s="6" t="s">
        <v>651</v>
      </c>
      <c r="B7070" s="6" t="s">
        <v>7786</v>
      </c>
      <c r="C7070" s="6">
        <v>10</v>
      </c>
      <c r="D7070" t="str">
        <f t="shared" si="110"/>
        <v>Akhmem - Qena10</v>
      </c>
      <c r="E7070">
        <v>129881573.54000001</v>
      </c>
      <c r="F7070">
        <v>0</v>
      </c>
      <c r="G7070">
        <v>0</v>
      </c>
      <c r="H7070">
        <v>129881573.54000001</v>
      </c>
    </row>
    <row r="7071" spans="1:8" hidden="1" x14ac:dyDescent="0.3">
      <c r="A7071" s="6" t="s">
        <v>581</v>
      </c>
      <c r="B7071" s="6" t="s">
        <v>7787</v>
      </c>
      <c r="C7071" s="6">
        <v>8</v>
      </c>
      <c r="D7071" t="str">
        <f t="shared" si="110"/>
        <v>New Heliopolis8</v>
      </c>
      <c r="E7071">
        <v>20034607.719999999</v>
      </c>
      <c r="F7071">
        <v>0</v>
      </c>
      <c r="G7071">
        <v>0</v>
      </c>
      <c r="H7071">
        <v>20034607.719999999</v>
      </c>
    </row>
    <row r="7072" spans="1:8" hidden="1" x14ac:dyDescent="0.3">
      <c r="A7072" s="6" t="s">
        <v>488</v>
      </c>
      <c r="B7072" s="6" t="s">
        <v>7788</v>
      </c>
      <c r="C7072" s="6">
        <v>14</v>
      </c>
      <c r="D7072" t="str">
        <f t="shared" si="110"/>
        <v>Siemens 6x500/220 KV GIS-MOU14</v>
      </c>
      <c r="E7072">
        <v>146872878.87</v>
      </c>
      <c r="F7072">
        <v>0</v>
      </c>
      <c r="G7072">
        <v>0</v>
      </c>
      <c r="H7072">
        <v>146872878.87</v>
      </c>
    </row>
    <row r="7073" spans="1:8" hidden="1" x14ac:dyDescent="0.3">
      <c r="A7073" s="6" t="s">
        <v>506</v>
      </c>
      <c r="B7073" s="6" t="s">
        <v>7789</v>
      </c>
      <c r="C7073" s="6">
        <v>21</v>
      </c>
      <c r="D7073" t="str">
        <f t="shared" si="110"/>
        <v>New Capital21</v>
      </c>
      <c r="E7073">
        <v>-2859976.89</v>
      </c>
      <c r="F7073">
        <v>0</v>
      </c>
      <c r="G7073">
        <v>0</v>
      </c>
      <c r="H7073">
        <v>-2859976.89</v>
      </c>
    </row>
    <row r="7074" spans="1:8" hidden="1" x14ac:dyDescent="0.3">
      <c r="A7074" s="6" t="s">
        <v>4505</v>
      </c>
      <c r="B7074" s="6" t="s">
        <v>593</v>
      </c>
      <c r="D7074" t="str">
        <f t="shared" si="110"/>
        <v>Metro 2L Rehabitation Cable</v>
      </c>
      <c r="E7074">
        <v>23433781</v>
      </c>
      <c r="F7074">
        <v>0</v>
      </c>
      <c r="G7074">
        <v>0</v>
      </c>
      <c r="H7074">
        <v>23433781</v>
      </c>
    </row>
    <row r="7075" spans="1:8" hidden="1" x14ac:dyDescent="0.3">
      <c r="A7075" s="6" t="s">
        <v>5409</v>
      </c>
      <c r="B7075" s="6" t="s">
        <v>7790</v>
      </c>
      <c r="D7075" t="str">
        <f t="shared" si="110"/>
        <v>Mahmoudia Power Plant</v>
      </c>
      <c r="E7075">
        <v>1796305467</v>
      </c>
      <c r="F7075">
        <v>0</v>
      </c>
      <c r="G7075">
        <v>0</v>
      </c>
      <c r="H7075">
        <v>1796305467</v>
      </c>
    </row>
    <row r="7076" spans="1:8" hidden="1" x14ac:dyDescent="0.3">
      <c r="A7076" s="6" t="s">
        <v>2683</v>
      </c>
      <c r="B7076" s="6" t="s">
        <v>4051</v>
      </c>
      <c r="D7076" t="str">
        <f t="shared" si="110"/>
        <v>Cairo South PP Rehabilitation</v>
      </c>
      <c r="E7076">
        <v>-1879699.6961999999</v>
      </c>
      <c r="F7076">
        <v>0</v>
      </c>
      <c r="G7076">
        <v>0</v>
      </c>
      <c r="H7076">
        <v>-1879699.6961999999</v>
      </c>
    </row>
    <row r="7077" spans="1:8" hidden="1" x14ac:dyDescent="0.3">
      <c r="A7077" s="6" t="s">
        <v>502</v>
      </c>
      <c r="B7077" s="6" t="s">
        <v>7791</v>
      </c>
      <c r="D7077" t="str">
        <f t="shared" si="110"/>
        <v>Abu Qir PP (CP-118)</v>
      </c>
      <c r="E7077">
        <v>162534882.50479999</v>
      </c>
      <c r="F7077">
        <v>0</v>
      </c>
      <c r="G7077">
        <v>0</v>
      </c>
      <c r="H7077">
        <v>162534882.50479999</v>
      </c>
    </row>
    <row r="7078" spans="1:8" hidden="1" x14ac:dyDescent="0.3">
      <c r="A7078" s="6" t="s">
        <v>2915</v>
      </c>
      <c r="B7078" s="6" t="s">
        <v>3347</v>
      </c>
      <c r="D7078" t="str">
        <f t="shared" si="110"/>
        <v>Lina Farm Substation</v>
      </c>
      <c r="E7078">
        <v>47077633</v>
      </c>
      <c r="F7078">
        <v>0</v>
      </c>
      <c r="G7078">
        <v>0</v>
      </c>
      <c r="H7078">
        <v>47077633</v>
      </c>
    </row>
    <row r="7079" spans="1:8" hidden="1" x14ac:dyDescent="0.3">
      <c r="A7079" s="6" t="s">
        <v>1331</v>
      </c>
      <c r="B7079" s="6" t="s">
        <v>3618</v>
      </c>
      <c r="D7079" t="str">
        <f t="shared" si="110"/>
        <v>Ain-Sokhna PP (CP-117)</v>
      </c>
      <c r="E7079">
        <v>-60401841.998899996</v>
      </c>
      <c r="F7079">
        <v>0</v>
      </c>
      <c r="G7079">
        <v>0</v>
      </c>
      <c r="H7079">
        <v>-60401841.998899996</v>
      </c>
    </row>
    <row r="7080" spans="1:8" hidden="1" x14ac:dyDescent="0.3">
      <c r="A7080" s="6" t="s">
        <v>1295</v>
      </c>
      <c r="B7080" s="6" t="s">
        <v>3610</v>
      </c>
      <c r="D7080" t="str">
        <f t="shared" si="110"/>
        <v>Banha PP (CP-117)</v>
      </c>
      <c r="E7080">
        <v>-28330353.999499999</v>
      </c>
      <c r="F7080">
        <v>0</v>
      </c>
      <c r="G7080">
        <v>0</v>
      </c>
      <c r="H7080">
        <v>-28330353.999499999</v>
      </c>
    </row>
    <row r="7081" spans="1:8" hidden="1" x14ac:dyDescent="0.3">
      <c r="A7081" s="6" t="s">
        <v>2452</v>
      </c>
      <c r="B7081" s="6" t="s">
        <v>7642</v>
      </c>
      <c r="D7081" t="str">
        <f t="shared" si="110"/>
        <v>Giza North PP Phase3(CP-117)</v>
      </c>
      <c r="E7081">
        <v>45181023.203299999</v>
      </c>
      <c r="F7081">
        <v>0</v>
      </c>
      <c r="G7081">
        <v>0</v>
      </c>
      <c r="H7081">
        <v>45181023.203299999</v>
      </c>
    </row>
    <row r="7082" spans="1:8" hidden="1" x14ac:dyDescent="0.3">
      <c r="A7082" s="6" t="s">
        <v>458</v>
      </c>
      <c r="B7082" s="6" t="s">
        <v>4916</v>
      </c>
      <c r="D7082" t="str">
        <f t="shared" si="110"/>
        <v>W Dam PP Phase II (CP-117)</v>
      </c>
      <c r="E7082">
        <v>162173895.37009999</v>
      </c>
      <c r="F7082">
        <v>0</v>
      </c>
      <c r="G7082">
        <v>0</v>
      </c>
      <c r="H7082">
        <v>162173895.37009999</v>
      </c>
    </row>
    <row r="7083" spans="1:8" hidden="1" x14ac:dyDescent="0.3">
      <c r="A7083" s="6" t="s">
        <v>2915</v>
      </c>
      <c r="B7083" s="6" t="s">
        <v>7792</v>
      </c>
      <c r="D7083" t="str">
        <f t="shared" si="110"/>
        <v>Lina Farm Substation</v>
      </c>
      <c r="E7083">
        <v>1056047.8500000001</v>
      </c>
      <c r="F7083">
        <v>1056047.8500000001</v>
      </c>
      <c r="G7083">
        <v>0</v>
      </c>
      <c r="H7083">
        <v>1056047.8500000001</v>
      </c>
    </row>
    <row r="7084" spans="1:8" hidden="1" x14ac:dyDescent="0.3">
      <c r="A7084" s="6" t="s">
        <v>2683</v>
      </c>
      <c r="B7084" s="6" t="s">
        <v>7793</v>
      </c>
      <c r="D7084" t="str">
        <f t="shared" si="110"/>
        <v>Cairo South PP Rehabilitation</v>
      </c>
      <c r="E7084">
        <v>124324.15</v>
      </c>
      <c r="F7084">
        <v>124324.15</v>
      </c>
      <c r="G7084">
        <v>0</v>
      </c>
      <c r="H7084">
        <v>124324.15</v>
      </c>
    </row>
    <row r="7085" spans="1:8" hidden="1" x14ac:dyDescent="0.3">
      <c r="A7085" s="6" t="s">
        <v>3284</v>
      </c>
      <c r="B7085" s="6" t="s">
        <v>7794</v>
      </c>
      <c r="D7085" t="str">
        <f t="shared" si="110"/>
        <v>Banha PP (CP-118)</v>
      </c>
      <c r="E7085">
        <v>3971.55</v>
      </c>
      <c r="F7085">
        <v>0</v>
      </c>
      <c r="G7085">
        <v>0</v>
      </c>
      <c r="H7085">
        <v>3971.55</v>
      </c>
    </row>
    <row r="7086" spans="1:8" hidden="1" x14ac:dyDescent="0.3">
      <c r="A7086" s="6" t="s">
        <v>448</v>
      </c>
      <c r="B7086" s="6" t="s">
        <v>7795</v>
      </c>
      <c r="D7086" t="str">
        <f t="shared" si="110"/>
        <v>Cameron EDC</v>
      </c>
      <c r="E7086">
        <v>91259811.219999999</v>
      </c>
      <c r="F7086">
        <v>91259810.689999998</v>
      </c>
      <c r="G7086">
        <v>0</v>
      </c>
      <c r="H7086">
        <v>91259810.689999998</v>
      </c>
    </row>
    <row r="7087" spans="1:8" hidden="1" x14ac:dyDescent="0.3">
      <c r="A7087" s="6" t="s">
        <v>2915</v>
      </c>
      <c r="B7087" s="6" t="s">
        <v>7796</v>
      </c>
      <c r="D7087" t="str">
        <f t="shared" si="110"/>
        <v>Lina Farm Substation</v>
      </c>
      <c r="E7087">
        <v>1281616.08</v>
      </c>
      <c r="F7087">
        <v>1281616.08</v>
      </c>
      <c r="G7087">
        <v>0</v>
      </c>
      <c r="H7087">
        <v>1281616.08</v>
      </c>
    </row>
    <row r="7088" spans="1:8" hidden="1" x14ac:dyDescent="0.3">
      <c r="A7088" s="6" t="s">
        <v>458</v>
      </c>
      <c r="B7088" s="6" t="s">
        <v>7797</v>
      </c>
      <c r="D7088" t="str">
        <f t="shared" si="110"/>
        <v>W Dam PP Phase II (CP-117)</v>
      </c>
      <c r="E7088">
        <v>84300.847599999994</v>
      </c>
      <c r="F7088">
        <v>0</v>
      </c>
      <c r="G7088">
        <v>0</v>
      </c>
      <c r="H7088">
        <v>88515.89</v>
      </c>
    </row>
    <row r="7089" spans="1:8" hidden="1" x14ac:dyDescent="0.3">
      <c r="A7089" s="6" t="s">
        <v>458</v>
      </c>
      <c r="B7089" s="6" t="s">
        <v>7798</v>
      </c>
      <c r="D7089" t="str">
        <f t="shared" si="110"/>
        <v>W Dam PP Phase II (CP-117)</v>
      </c>
      <c r="E7089">
        <v>126741.85709999999</v>
      </c>
      <c r="F7089">
        <v>0</v>
      </c>
      <c r="G7089">
        <v>19961</v>
      </c>
      <c r="H7089">
        <v>19961</v>
      </c>
    </row>
    <row r="7090" spans="1:8" hidden="1" x14ac:dyDescent="0.3">
      <c r="A7090" s="6" t="s">
        <v>516</v>
      </c>
      <c r="B7090" s="6" t="s">
        <v>7799</v>
      </c>
      <c r="C7090" s="6">
        <v>2</v>
      </c>
      <c r="D7090" t="str">
        <f t="shared" si="110"/>
        <v>Ismailiya East Substation2</v>
      </c>
      <c r="E7090">
        <v>910000</v>
      </c>
      <c r="F7090">
        <v>673400</v>
      </c>
      <c r="G7090">
        <v>136500</v>
      </c>
      <c r="H7090">
        <v>809900</v>
      </c>
    </row>
    <row r="7091" spans="1:8" hidden="1" x14ac:dyDescent="0.3">
      <c r="A7091" s="6" t="s">
        <v>524</v>
      </c>
      <c r="B7091" s="6" t="s">
        <v>7800</v>
      </c>
      <c r="C7091" s="6">
        <v>11</v>
      </c>
      <c r="D7091" t="str">
        <f t="shared" si="110"/>
        <v>Beni Suef Substation R6111</v>
      </c>
      <c r="E7091">
        <v>342125</v>
      </c>
      <c r="F7091">
        <v>253172.5</v>
      </c>
      <c r="G7091">
        <v>51318.75</v>
      </c>
      <c r="H7091">
        <v>304491.25</v>
      </c>
    </row>
    <row r="7092" spans="1:8" hidden="1" x14ac:dyDescent="0.3">
      <c r="A7092" s="6" t="s">
        <v>458</v>
      </c>
      <c r="B7092" s="6" t="s">
        <v>7801</v>
      </c>
      <c r="D7092" t="str">
        <f t="shared" si="110"/>
        <v>W Dam PP Phase II (CP-117)</v>
      </c>
      <c r="E7092">
        <v>149316.57139999999</v>
      </c>
      <c r="F7092">
        <v>133265.04</v>
      </c>
      <c r="G7092">
        <v>23517.360000000001</v>
      </c>
      <c r="H7092">
        <v>156782.39999999999</v>
      </c>
    </row>
    <row r="7093" spans="1:8" hidden="1" x14ac:dyDescent="0.3">
      <c r="A7093" s="6" t="s">
        <v>4176</v>
      </c>
      <c r="B7093" s="6" t="s">
        <v>7802</v>
      </c>
      <c r="D7093" t="str">
        <f t="shared" si="110"/>
        <v>IRAQ - Al-Diwaniya Power Plant</v>
      </c>
      <c r="E7093">
        <v>1178165.5523999999</v>
      </c>
      <c r="F7093">
        <v>0</v>
      </c>
      <c r="G7093">
        <v>0</v>
      </c>
      <c r="H7093">
        <v>0</v>
      </c>
    </row>
    <row r="7094" spans="1:8" hidden="1" x14ac:dyDescent="0.3">
      <c r="A7094" s="6" t="s">
        <v>2452</v>
      </c>
      <c r="B7094" s="6" t="s">
        <v>7803</v>
      </c>
      <c r="D7094" t="str">
        <f t="shared" si="110"/>
        <v>Giza North PP Phase3(CP-117)</v>
      </c>
      <c r="E7094">
        <v>338411.5429</v>
      </c>
      <c r="F7094">
        <v>302032.3</v>
      </c>
      <c r="G7094">
        <v>0</v>
      </c>
      <c r="H7094">
        <v>302032.3</v>
      </c>
    </row>
    <row r="7095" spans="1:8" hidden="1" x14ac:dyDescent="0.3">
      <c r="A7095" s="6" t="s">
        <v>559</v>
      </c>
      <c r="B7095" s="6" t="s">
        <v>7804</v>
      </c>
      <c r="C7095" s="6">
        <v>2</v>
      </c>
      <c r="D7095" t="str">
        <f t="shared" si="110"/>
        <v>Beni Seuf - 3582</v>
      </c>
      <c r="E7095">
        <v>14936190.199999999</v>
      </c>
      <c r="F7095">
        <v>0</v>
      </c>
      <c r="G7095">
        <v>2568703.2000000002</v>
      </c>
      <c r="H7095">
        <v>2568703.2000000002</v>
      </c>
    </row>
    <row r="7096" spans="1:8" hidden="1" x14ac:dyDescent="0.3">
      <c r="A7096" s="6" t="s">
        <v>567</v>
      </c>
      <c r="B7096" s="6" t="s">
        <v>7805</v>
      </c>
      <c r="D7096" t="str">
        <f t="shared" si="110"/>
        <v>Kayan 3 New Cairo Capital City</v>
      </c>
      <c r="E7096">
        <v>6017614.7999999998</v>
      </c>
      <c r="F7096">
        <v>6017614.7999999998</v>
      </c>
      <c r="G7096">
        <v>0</v>
      </c>
      <c r="H7096">
        <v>6017614.7999999998</v>
      </c>
    </row>
    <row r="7097" spans="1:8" hidden="1" x14ac:dyDescent="0.3">
      <c r="A7097" s="6" t="s">
        <v>4069</v>
      </c>
      <c r="B7097" s="6" t="s">
        <v>7806</v>
      </c>
      <c r="D7097" t="str">
        <f t="shared" si="110"/>
        <v>Closed</v>
      </c>
      <c r="E7097">
        <v>827640</v>
      </c>
      <c r="F7097">
        <v>0</v>
      </c>
      <c r="G7097">
        <v>0</v>
      </c>
      <c r="H7097">
        <v>943509.6</v>
      </c>
    </row>
    <row r="7098" spans="1:8" hidden="1" x14ac:dyDescent="0.3">
      <c r="A7098" s="6" t="s">
        <v>2452</v>
      </c>
      <c r="B7098" s="6" t="s">
        <v>7807</v>
      </c>
      <c r="C7098" s="6">
        <v>43</v>
      </c>
      <c r="D7098" t="str">
        <f t="shared" si="110"/>
        <v>Giza North PP Phase3(CP-117)43</v>
      </c>
      <c r="E7098">
        <v>883836.46669999999</v>
      </c>
      <c r="F7098">
        <v>928028.29</v>
      </c>
      <c r="G7098">
        <v>0</v>
      </c>
      <c r="H7098">
        <v>928028.29</v>
      </c>
    </row>
    <row r="7099" spans="1:8" hidden="1" x14ac:dyDescent="0.3">
      <c r="A7099" s="6" t="s">
        <v>500</v>
      </c>
      <c r="B7099" s="6" t="s">
        <v>7808</v>
      </c>
      <c r="D7099" t="str">
        <f t="shared" si="110"/>
        <v>South Helwan PP (CP-117)</v>
      </c>
      <c r="E7099">
        <v>761181.78099999996</v>
      </c>
      <c r="F7099">
        <v>771723.20000000007</v>
      </c>
      <c r="G7099">
        <v>0</v>
      </c>
      <c r="H7099">
        <v>799240.87</v>
      </c>
    </row>
    <row r="7100" spans="1:8" hidden="1" x14ac:dyDescent="0.3">
      <c r="A7100" s="6" t="s">
        <v>589</v>
      </c>
      <c r="B7100" s="6" t="s">
        <v>7809</v>
      </c>
      <c r="C7100" s="6">
        <v>7</v>
      </c>
      <c r="D7100" t="str">
        <f t="shared" si="110"/>
        <v>Barwa and Damac 220 OHTL7</v>
      </c>
      <c r="E7100">
        <v>1088147.3</v>
      </c>
      <c r="F7100">
        <v>807539.65</v>
      </c>
      <c r="G7100">
        <v>163222.1</v>
      </c>
      <c r="H7100">
        <v>970761.75</v>
      </c>
    </row>
    <row r="7101" spans="1:8" hidden="1" x14ac:dyDescent="0.3">
      <c r="A7101" s="6" t="s">
        <v>386</v>
      </c>
      <c r="B7101" s="6" t="s">
        <v>7810</v>
      </c>
      <c r="D7101" t="str">
        <f t="shared" si="110"/>
        <v>EMAAR-PKG#107-MARASSI</v>
      </c>
      <c r="E7101">
        <v>5849287</v>
      </c>
      <c r="F7101">
        <v>4822188.9700000007</v>
      </c>
      <c r="G7101">
        <v>910581.7</v>
      </c>
      <c r="H7101">
        <v>5732770.669999999</v>
      </c>
    </row>
    <row r="7102" spans="1:8" hidden="1" x14ac:dyDescent="0.3">
      <c r="A7102" s="6" t="s">
        <v>9</v>
      </c>
      <c r="B7102" s="6" t="s">
        <v>7811</v>
      </c>
      <c r="C7102" s="6">
        <v>12</v>
      </c>
      <c r="D7102" t="str">
        <f t="shared" si="110"/>
        <v>Royal City12</v>
      </c>
      <c r="E7102">
        <v>12232818.51</v>
      </c>
      <c r="F7102">
        <v>9802860.3155000005</v>
      </c>
      <c r="G7102">
        <v>1521591.13</v>
      </c>
      <c r="H7102">
        <v>11324451.445499999</v>
      </c>
    </row>
    <row r="7103" spans="1:8" hidden="1" x14ac:dyDescent="0.3">
      <c r="A7103" s="6" t="s">
        <v>498</v>
      </c>
      <c r="B7103" s="6" t="s">
        <v>7812</v>
      </c>
      <c r="D7103" t="str">
        <f t="shared" si="110"/>
        <v>Abo Quir - Badr 500KV</v>
      </c>
      <c r="E7103">
        <v>167850</v>
      </c>
      <c r="F7103">
        <v>4699.8</v>
      </c>
      <c r="G7103">
        <v>0</v>
      </c>
      <c r="H7103">
        <v>4699.8</v>
      </c>
    </row>
    <row r="7104" spans="1:8" hidden="1" x14ac:dyDescent="0.3">
      <c r="A7104" s="6" t="s">
        <v>500</v>
      </c>
      <c r="B7104" s="6" t="s">
        <v>7813</v>
      </c>
      <c r="D7104" t="str">
        <f t="shared" si="110"/>
        <v>South Helwan PP (CP-117)</v>
      </c>
      <c r="E7104">
        <v>-3593016.45</v>
      </c>
      <c r="F7104">
        <v>0</v>
      </c>
      <c r="G7104">
        <v>-1540734.18</v>
      </c>
      <c r="H7104">
        <v>-513578.06</v>
      </c>
    </row>
    <row r="7105" spans="1:8" hidden="1" x14ac:dyDescent="0.3">
      <c r="A7105" s="6" t="s">
        <v>475</v>
      </c>
      <c r="B7105" s="6" t="s">
        <v>7814</v>
      </c>
      <c r="D7105" t="str">
        <f t="shared" si="110"/>
        <v>Suez Gulf Substation</v>
      </c>
      <c r="E7105">
        <v>66027.72</v>
      </c>
      <c r="F7105">
        <v>66027.72</v>
      </c>
      <c r="G7105">
        <v>0</v>
      </c>
      <c r="H7105">
        <v>66027.72</v>
      </c>
    </row>
    <row r="7106" spans="1:8" hidden="1" x14ac:dyDescent="0.3">
      <c r="A7106" s="6" t="s">
        <v>475</v>
      </c>
      <c r="B7106" s="6" t="s">
        <v>7815</v>
      </c>
      <c r="D7106" t="str">
        <f t="shared" si="110"/>
        <v>Suez Gulf Substation</v>
      </c>
      <c r="E7106">
        <v>1856743</v>
      </c>
      <c r="F7106">
        <v>1856743</v>
      </c>
      <c r="G7106">
        <v>0</v>
      </c>
      <c r="H7106">
        <v>1856743</v>
      </c>
    </row>
    <row r="7107" spans="1:8" hidden="1" x14ac:dyDescent="0.3">
      <c r="A7107" s="6" t="s">
        <v>615</v>
      </c>
      <c r="B7107" s="6" t="s">
        <v>7816</v>
      </c>
      <c r="D7107" t="str">
        <f t="shared" ref="D7107:D7170" si="111">A7107&amp;C7107</f>
        <v>Apache Electrical Works</v>
      </c>
      <c r="E7107">
        <v>67749.77</v>
      </c>
      <c r="F7107">
        <v>67749.76999999999</v>
      </c>
      <c r="G7107">
        <v>0</v>
      </c>
      <c r="H7107">
        <v>67749.77</v>
      </c>
    </row>
    <row r="7108" spans="1:8" hidden="1" x14ac:dyDescent="0.3">
      <c r="A7108" s="6" t="s">
        <v>615</v>
      </c>
      <c r="B7108" s="6" t="s">
        <v>7817</v>
      </c>
      <c r="D7108" t="str">
        <f t="shared" si="111"/>
        <v>Apache Electrical Works</v>
      </c>
      <c r="E7108">
        <v>44649.31</v>
      </c>
      <c r="F7108">
        <v>44649.31</v>
      </c>
      <c r="G7108">
        <v>0</v>
      </c>
      <c r="H7108">
        <v>44649.31</v>
      </c>
    </row>
    <row r="7109" spans="1:8" hidden="1" x14ac:dyDescent="0.3">
      <c r="A7109" s="6" t="s">
        <v>2694</v>
      </c>
      <c r="B7109" s="6" t="s">
        <v>7818</v>
      </c>
      <c r="D7109" t="str">
        <f t="shared" si="111"/>
        <v>Al-Wukair 11 Substation</v>
      </c>
      <c r="E7109">
        <v>10595856.35</v>
      </c>
      <c r="F7109">
        <v>10595856.35</v>
      </c>
      <c r="G7109">
        <v>0</v>
      </c>
      <c r="H7109">
        <v>10595856.35</v>
      </c>
    </row>
    <row r="7110" spans="1:8" hidden="1" x14ac:dyDescent="0.3">
      <c r="A7110" s="6" t="s">
        <v>500</v>
      </c>
      <c r="B7110" s="6" t="s">
        <v>7819</v>
      </c>
      <c r="D7110" t="str">
        <f t="shared" si="111"/>
        <v>South Helwan PP (CP-117)</v>
      </c>
      <c r="E7110">
        <v>820360.14</v>
      </c>
      <c r="F7110">
        <v>820360.14</v>
      </c>
      <c r="G7110">
        <v>0</v>
      </c>
      <c r="H7110">
        <v>820360.14</v>
      </c>
    </row>
    <row r="7111" spans="1:8" hidden="1" x14ac:dyDescent="0.3">
      <c r="A7111" s="6" t="s">
        <v>500</v>
      </c>
      <c r="B7111" s="6" t="s">
        <v>7820</v>
      </c>
      <c r="D7111" t="str">
        <f t="shared" si="111"/>
        <v>South Helwan PP (CP-117)</v>
      </c>
      <c r="E7111">
        <v>2248485.5699999998</v>
      </c>
      <c r="F7111">
        <v>2248485.5699999998</v>
      </c>
      <c r="G7111">
        <v>0</v>
      </c>
      <c r="H7111">
        <v>2248485.5699999998</v>
      </c>
    </row>
    <row r="7112" spans="1:8" hidden="1" x14ac:dyDescent="0.3">
      <c r="A7112" s="6" t="s">
        <v>386</v>
      </c>
      <c r="B7112" s="6" t="s">
        <v>7821</v>
      </c>
      <c r="D7112" t="str">
        <f t="shared" si="111"/>
        <v>EMAAR-PKG#107-MARASSI</v>
      </c>
      <c r="E7112">
        <v>4593486</v>
      </c>
      <c r="F7112">
        <v>3381863.35</v>
      </c>
      <c r="G7112">
        <v>640822.23</v>
      </c>
      <c r="H7112">
        <v>4022685.58</v>
      </c>
    </row>
    <row r="7113" spans="1:8" hidden="1" x14ac:dyDescent="0.3">
      <c r="A7113" s="6" t="s">
        <v>2832</v>
      </c>
      <c r="B7113" s="6" t="s">
        <v>7822</v>
      </c>
      <c r="D7113" t="str">
        <f t="shared" si="111"/>
        <v>Tebbin PP Rehabitation(CP-124)</v>
      </c>
      <c r="E7113">
        <v>9992.26</v>
      </c>
      <c r="F7113">
        <v>9992.26</v>
      </c>
      <c r="G7113">
        <v>0</v>
      </c>
      <c r="H7113">
        <v>9992.26</v>
      </c>
    </row>
    <row r="7114" spans="1:8" hidden="1" x14ac:dyDescent="0.3">
      <c r="A7114" s="6" t="s">
        <v>2697</v>
      </c>
      <c r="B7114" s="6" t="s">
        <v>7823</v>
      </c>
      <c r="C7114" s="6">
        <v>3</v>
      </c>
      <c r="D7114" t="str">
        <f t="shared" si="111"/>
        <v>Strining Lot A- Elegect3</v>
      </c>
      <c r="E7114">
        <v>1018903.51</v>
      </c>
      <c r="F7114">
        <v>934690.99</v>
      </c>
      <c r="G7114">
        <v>0</v>
      </c>
      <c r="H7114">
        <v>934690.99</v>
      </c>
    </row>
    <row r="7115" spans="1:8" hidden="1" x14ac:dyDescent="0.3">
      <c r="A7115" s="6" t="s">
        <v>400</v>
      </c>
      <c r="B7115" s="6" t="s">
        <v>7824</v>
      </c>
      <c r="D7115" t="str">
        <f t="shared" si="111"/>
        <v>EMAAR-PKG#85-UPTOWN</v>
      </c>
      <c r="E7115">
        <v>632221.85</v>
      </c>
      <c r="F7115">
        <v>293424.1225</v>
      </c>
      <c r="G7115">
        <v>270591.53000000003</v>
      </c>
      <c r="H7115">
        <v>564015.65249999997</v>
      </c>
    </row>
    <row r="7116" spans="1:8" hidden="1" x14ac:dyDescent="0.3">
      <c r="A7116" s="6" t="s">
        <v>2683</v>
      </c>
      <c r="B7116" s="6" t="s">
        <v>7825</v>
      </c>
      <c r="C7116" s="6">
        <v>11</v>
      </c>
      <c r="D7116" t="str">
        <f t="shared" si="111"/>
        <v>Cairo South PP Rehabilitation11</v>
      </c>
      <c r="E7116">
        <v>128240.16</v>
      </c>
      <c r="F7116">
        <v>128240.16</v>
      </c>
      <c r="G7116">
        <v>0</v>
      </c>
      <c r="H7116">
        <v>128240.16</v>
      </c>
    </row>
    <row r="7117" spans="1:8" hidden="1" x14ac:dyDescent="0.3">
      <c r="A7117" s="6" t="s">
        <v>488</v>
      </c>
      <c r="B7117" s="6" t="s">
        <v>7826</v>
      </c>
      <c r="C7117" s="6">
        <v>12</v>
      </c>
      <c r="D7117" t="str">
        <f t="shared" si="111"/>
        <v>Siemens 6x500/220 KV GIS-MOU12</v>
      </c>
      <c r="E7117">
        <v>2916027.27</v>
      </c>
      <c r="F7117">
        <v>2090013.95</v>
      </c>
      <c r="G7117">
        <v>437404.09</v>
      </c>
      <c r="H7117">
        <v>2527418.04</v>
      </c>
    </row>
    <row r="7118" spans="1:8" hidden="1" x14ac:dyDescent="0.3">
      <c r="A7118" s="6" t="s">
        <v>674</v>
      </c>
      <c r="B7118" s="6" t="s">
        <v>7827</v>
      </c>
      <c r="C7118" s="6">
        <v>16</v>
      </c>
      <c r="D7118" t="str">
        <f t="shared" si="111"/>
        <v>El Mostakbal City Project16</v>
      </c>
      <c r="E7118">
        <v>89999706</v>
      </c>
      <c r="F7118">
        <v>0</v>
      </c>
      <c r="G7118">
        <v>0</v>
      </c>
      <c r="H7118">
        <v>0</v>
      </c>
    </row>
    <row r="7119" spans="1:8" hidden="1" x14ac:dyDescent="0.3">
      <c r="A7119" s="6" t="s">
        <v>679</v>
      </c>
      <c r="B7119" s="6" t="s">
        <v>7828</v>
      </c>
      <c r="C7119" s="6">
        <v>3</v>
      </c>
      <c r="D7119" t="str">
        <f t="shared" si="111"/>
        <v>Badr3</v>
      </c>
      <c r="E7119">
        <v>6253355</v>
      </c>
      <c r="F7119">
        <v>4642692.3499999996</v>
      </c>
      <c r="G7119">
        <v>938003.25</v>
      </c>
      <c r="H7119">
        <v>5580695.5999999996</v>
      </c>
    </row>
    <row r="7120" spans="1:8" hidden="1" x14ac:dyDescent="0.3">
      <c r="A7120" s="6" t="s">
        <v>488</v>
      </c>
      <c r="B7120" s="6" t="s">
        <v>7829</v>
      </c>
      <c r="D7120" t="str">
        <f t="shared" si="111"/>
        <v>Siemens 6x500/220 KV GIS-MOU</v>
      </c>
      <c r="E7120">
        <v>248104.43</v>
      </c>
      <c r="F7120">
        <v>248104.43</v>
      </c>
      <c r="G7120">
        <v>0</v>
      </c>
      <c r="H7120">
        <v>248104.43</v>
      </c>
    </row>
    <row r="7121" spans="1:8" hidden="1" x14ac:dyDescent="0.3">
      <c r="A7121" s="6" t="s">
        <v>486</v>
      </c>
      <c r="B7121" s="6" t="s">
        <v>7830</v>
      </c>
      <c r="C7121" s="6">
        <v>1</v>
      </c>
      <c r="D7121" t="str">
        <f t="shared" si="111"/>
        <v>Abou El Matameer and Sammanoud1</v>
      </c>
      <c r="E7121">
        <v>23528662.920000002</v>
      </c>
      <c r="F7121">
        <v>17015634.760000002</v>
      </c>
      <c r="G7121">
        <v>3529299.44</v>
      </c>
      <c r="H7121">
        <v>20544934.199999999</v>
      </c>
    </row>
    <row r="7122" spans="1:8" hidden="1" x14ac:dyDescent="0.3">
      <c r="A7122" s="6" t="s">
        <v>500</v>
      </c>
      <c r="B7122" s="6" t="s">
        <v>7831</v>
      </c>
      <c r="D7122" t="str">
        <f t="shared" si="111"/>
        <v>South Helwan PP (CP-117)</v>
      </c>
      <c r="E7122">
        <v>26982.57</v>
      </c>
      <c r="F7122">
        <v>24127.24</v>
      </c>
      <c r="G7122">
        <v>4257.75</v>
      </c>
      <c r="H7122">
        <v>28384.99</v>
      </c>
    </row>
    <row r="7123" spans="1:8" hidden="1" x14ac:dyDescent="0.3">
      <c r="A7123" s="6" t="s">
        <v>386</v>
      </c>
      <c r="B7123" s="6" t="s">
        <v>7832</v>
      </c>
      <c r="D7123" t="str">
        <f t="shared" si="111"/>
        <v>EMAAR-PKG#107-MARASSI</v>
      </c>
      <c r="E7123">
        <v>4966368.53</v>
      </c>
      <c r="F7123">
        <v>4454492.6960000005</v>
      </c>
      <c r="G7123">
        <v>0</v>
      </c>
      <c r="H7123">
        <v>4454492.6960000005</v>
      </c>
    </row>
    <row r="7124" spans="1:8" hidden="1" x14ac:dyDescent="0.3">
      <c r="A7124" s="6" t="s">
        <v>646</v>
      </c>
      <c r="B7124" s="6" t="s">
        <v>7833</v>
      </c>
      <c r="D7124" t="str">
        <f t="shared" si="111"/>
        <v>Akhmem Assiut</v>
      </c>
      <c r="E7124">
        <v>4121022.42</v>
      </c>
      <c r="F7124">
        <v>4121022.42</v>
      </c>
      <c r="G7124">
        <v>0</v>
      </c>
      <c r="H7124">
        <v>4121022.42</v>
      </c>
    </row>
    <row r="7125" spans="1:8" hidden="1" x14ac:dyDescent="0.3">
      <c r="A7125" s="6" t="s">
        <v>705</v>
      </c>
      <c r="B7125" s="6" t="s">
        <v>7834</v>
      </c>
      <c r="D7125" t="str">
        <f t="shared" si="111"/>
        <v>Assuit PP  (CP-118)</v>
      </c>
      <c r="E7125">
        <v>410432.59</v>
      </c>
      <c r="F7125">
        <v>358519.77</v>
      </c>
      <c r="G7125">
        <v>64643.13</v>
      </c>
      <c r="H7125">
        <v>423162.90000000008</v>
      </c>
    </row>
    <row r="7126" spans="1:8" hidden="1" x14ac:dyDescent="0.3">
      <c r="A7126" s="6" t="s">
        <v>705</v>
      </c>
      <c r="B7126" s="6" t="s">
        <v>5021</v>
      </c>
      <c r="D7126" t="str">
        <f t="shared" si="111"/>
        <v>Assuit PP  (CP-118)</v>
      </c>
      <c r="E7126">
        <v>655334.79</v>
      </c>
      <c r="F7126">
        <v>585170.6</v>
      </c>
      <c r="G7126">
        <v>102881.34</v>
      </c>
      <c r="H7126">
        <v>688051.94</v>
      </c>
    </row>
    <row r="7127" spans="1:8" hidden="1" x14ac:dyDescent="0.3">
      <c r="A7127" s="6" t="s">
        <v>705</v>
      </c>
      <c r="B7127" s="6" t="s">
        <v>7835</v>
      </c>
      <c r="D7127" t="str">
        <f t="shared" si="111"/>
        <v>Assuit PP  (CP-118)</v>
      </c>
      <c r="E7127">
        <v>296502.505</v>
      </c>
      <c r="F7127">
        <v>312107.90000000002</v>
      </c>
      <c r="G7127">
        <v>0</v>
      </c>
      <c r="H7127">
        <v>312107.90000000002</v>
      </c>
    </row>
    <row r="7128" spans="1:8" hidden="1" x14ac:dyDescent="0.3">
      <c r="A7128" s="6" t="s">
        <v>705</v>
      </c>
      <c r="B7128" s="6" t="s">
        <v>7836</v>
      </c>
      <c r="D7128" t="str">
        <f t="shared" si="111"/>
        <v>Assuit PP  (CP-118)</v>
      </c>
      <c r="E7128">
        <v>373943.67</v>
      </c>
      <c r="F7128">
        <v>333744.71999999997</v>
      </c>
      <c r="G7128">
        <v>58896.13</v>
      </c>
      <c r="H7128">
        <v>392640.85</v>
      </c>
    </row>
    <row r="7129" spans="1:8" hidden="1" x14ac:dyDescent="0.3">
      <c r="A7129" s="6" t="s">
        <v>456</v>
      </c>
      <c r="B7129" s="6" t="s">
        <v>7837</v>
      </c>
      <c r="D7129" t="str">
        <f t="shared" si="111"/>
        <v>Al-Shabab PP Phase II (CP-117)</v>
      </c>
      <c r="E7129">
        <v>724244.2476</v>
      </c>
      <c r="F7129">
        <v>0</v>
      </c>
      <c r="G7129">
        <v>0</v>
      </c>
      <c r="H7129">
        <v>760456.46</v>
      </c>
    </row>
    <row r="7130" spans="1:8" hidden="1" x14ac:dyDescent="0.3">
      <c r="A7130" s="6" t="s">
        <v>486</v>
      </c>
      <c r="B7130" s="6" t="s">
        <v>7838</v>
      </c>
      <c r="D7130" t="str">
        <f t="shared" si="111"/>
        <v>Abou El Matameer and Sammanoud</v>
      </c>
      <c r="E7130">
        <v>146474.9</v>
      </c>
      <c r="F7130">
        <v>146474.88</v>
      </c>
      <c r="G7130">
        <v>0</v>
      </c>
      <c r="H7130">
        <v>146474.88</v>
      </c>
    </row>
    <row r="7131" spans="1:8" hidden="1" x14ac:dyDescent="0.3">
      <c r="A7131" s="6" t="s">
        <v>516</v>
      </c>
      <c r="B7131" s="6" t="s">
        <v>7839</v>
      </c>
      <c r="D7131" t="str">
        <f t="shared" si="111"/>
        <v>Ismailiya East Substation</v>
      </c>
      <c r="E7131">
        <v>4978600.47</v>
      </c>
      <c r="F7131">
        <v>3709057.35</v>
      </c>
      <c r="G7131">
        <v>746790.07</v>
      </c>
      <c r="H7131">
        <v>4455847.42</v>
      </c>
    </row>
    <row r="7132" spans="1:8" hidden="1" x14ac:dyDescent="0.3">
      <c r="A7132" s="6" t="s">
        <v>754</v>
      </c>
      <c r="B7132" s="6" t="s">
        <v>7840</v>
      </c>
      <c r="C7132" s="6">
        <v>4</v>
      </c>
      <c r="D7132" t="str">
        <f t="shared" si="111"/>
        <v>Ministries Buildings4</v>
      </c>
      <c r="E7132">
        <v>6846859.7400000002</v>
      </c>
      <c r="F7132">
        <v>1465114.99</v>
      </c>
      <c r="G7132">
        <v>4395390</v>
      </c>
      <c r="H7132">
        <v>5860504.9900000002</v>
      </c>
    </row>
    <row r="7133" spans="1:8" hidden="1" x14ac:dyDescent="0.3">
      <c r="A7133" s="6" t="s">
        <v>615</v>
      </c>
      <c r="B7133" s="6" t="s">
        <v>7841</v>
      </c>
      <c r="D7133" t="str">
        <f t="shared" si="111"/>
        <v>Apache Electrical Works</v>
      </c>
      <c r="E7133">
        <v>192916.42</v>
      </c>
      <c r="F7133">
        <v>145020.88</v>
      </c>
      <c r="G7133">
        <v>0</v>
      </c>
      <c r="H7133">
        <v>145020.88</v>
      </c>
    </row>
    <row r="7134" spans="1:8" hidden="1" x14ac:dyDescent="0.3">
      <c r="A7134" s="6" t="s">
        <v>615</v>
      </c>
      <c r="B7134" s="6" t="s">
        <v>7842</v>
      </c>
      <c r="D7134" t="str">
        <f t="shared" si="111"/>
        <v>Apache Electrical Works</v>
      </c>
      <c r="E7134">
        <v>232520.8</v>
      </c>
      <c r="F7134">
        <v>162104.78</v>
      </c>
      <c r="G7134">
        <v>0</v>
      </c>
      <c r="H7134">
        <v>162104.78</v>
      </c>
    </row>
    <row r="7135" spans="1:8" hidden="1" x14ac:dyDescent="0.3">
      <c r="A7135" s="6" t="s">
        <v>2915</v>
      </c>
      <c r="B7135" s="6" t="s">
        <v>7843</v>
      </c>
      <c r="D7135" t="str">
        <f t="shared" si="111"/>
        <v>Lina Farm Substation</v>
      </c>
      <c r="E7135">
        <v>14868</v>
      </c>
      <c r="F7135">
        <v>14868</v>
      </c>
      <c r="G7135">
        <v>0</v>
      </c>
      <c r="H7135">
        <v>14868</v>
      </c>
    </row>
    <row r="7136" spans="1:8" hidden="1" x14ac:dyDescent="0.3">
      <c r="A7136" s="6" t="s">
        <v>431</v>
      </c>
      <c r="B7136" s="6" t="s">
        <v>7844</v>
      </c>
      <c r="C7136" s="6">
        <v>33</v>
      </c>
      <c r="D7136" t="str">
        <f t="shared" si="111"/>
        <v>EMAAR-PKG#53-UPTOWN33</v>
      </c>
      <c r="E7136">
        <v>3219269.97</v>
      </c>
      <c r="F7136">
        <v>2214577.5</v>
      </c>
      <c r="G7136">
        <v>0</v>
      </c>
      <c r="H7136">
        <v>2214577.5</v>
      </c>
    </row>
    <row r="7137" spans="1:8" hidden="1" x14ac:dyDescent="0.3">
      <c r="A7137" s="6" t="s">
        <v>453</v>
      </c>
      <c r="B7137" s="6" t="s">
        <v>7845</v>
      </c>
      <c r="C7137" s="6">
        <v>132</v>
      </c>
      <c r="D7137" t="str">
        <f t="shared" si="111"/>
        <v>Kuwait132</v>
      </c>
      <c r="E7137">
        <v>57009.91</v>
      </c>
      <c r="F7137">
        <v>42757.43</v>
      </c>
      <c r="G7137">
        <v>0</v>
      </c>
      <c r="H7137">
        <v>42757.43</v>
      </c>
    </row>
    <row r="7138" spans="1:8" hidden="1" x14ac:dyDescent="0.3">
      <c r="A7138" s="6" t="s">
        <v>646</v>
      </c>
      <c r="B7138" s="6" t="s">
        <v>7846</v>
      </c>
      <c r="C7138" s="6">
        <v>12</v>
      </c>
      <c r="D7138" t="str">
        <f t="shared" si="111"/>
        <v>Akhmem Assiut12</v>
      </c>
      <c r="E7138">
        <v>2343024.65</v>
      </c>
      <c r="F7138">
        <v>1978207.74</v>
      </c>
      <c r="G7138">
        <v>0</v>
      </c>
      <c r="H7138">
        <v>1978207.74</v>
      </c>
    </row>
    <row r="7139" spans="1:8" hidden="1" x14ac:dyDescent="0.3">
      <c r="A7139" s="6" t="s">
        <v>754</v>
      </c>
      <c r="B7139" s="6" t="s">
        <v>7847</v>
      </c>
      <c r="C7139" s="6">
        <v>6</v>
      </c>
      <c r="D7139" t="str">
        <f t="shared" si="111"/>
        <v>Ministries Buildings6</v>
      </c>
      <c r="E7139">
        <v>13037164.630000001</v>
      </c>
      <c r="F7139">
        <v>8237545</v>
      </c>
      <c r="G7139">
        <v>2745852</v>
      </c>
      <c r="H7139">
        <v>10983397</v>
      </c>
    </row>
    <row r="7140" spans="1:8" hidden="1" x14ac:dyDescent="0.3">
      <c r="A7140" s="6" t="s">
        <v>754</v>
      </c>
      <c r="B7140" s="6" t="s">
        <v>7848</v>
      </c>
      <c r="C7140" s="6">
        <v>3</v>
      </c>
      <c r="D7140" t="str">
        <f t="shared" si="111"/>
        <v>Ministries Buildings3</v>
      </c>
      <c r="E7140">
        <v>1567410.24</v>
      </c>
      <c r="F7140">
        <v>0</v>
      </c>
      <c r="G7140">
        <v>1279230.67</v>
      </c>
      <c r="H7140">
        <v>1279230.67</v>
      </c>
    </row>
    <row r="7141" spans="1:8" hidden="1" x14ac:dyDescent="0.3">
      <c r="A7141" s="6" t="s">
        <v>722</v>
      </c>
      <c r="B7141" s="6" t="s">
        <v>7849</v>
      </c>
      <c r="C7141" s="6">
        <v>4</v>
      </c>
      <c r="D7141" t="str">
        <f t="shared" si="111"/>
        <v>Marsa Matrouh 500KV4</v>
      </c>
      <c r="E7141">
        <v>10378117.800000001</v>
      </c>
      <c r="F7141">
        <v>10378117.800000001</v>
      </c>
      <c r="G7141">
        <v>0</v>
      </c>
      <c r="H7141">
        <v>10378117.800000001</v>
      </c>
    </row>
    <row r="7142" spans="1:8" hidden="1" x14ac:dyDescent="0.3">
      <c r="A7142" s="6" t="s">
        <v>486</v>
      </c>
      <c r="B7142" s="6" t="s">
        <v>7850</v>
      </c>
      <c r="C7142" s="6">
        <v>12</v>
      </c>
      <c r="D7142" t="str">
        <f t="shared" si="111"/>
        <v>Abou El Matameer and Sammanoud12</v>
      </c>
      <c r="E7142">
        <v>80779.649999999994</v>
      </c>
      <c r="F7142">
        <v>80779.649999999994</v>
      </c>
      <c r="G7142">
        <v>0</v>
      </c>
      <c r="H7142">
        <v>80779.649999999994</v>
      </c>
    </row>
    <row r="7143" spans="1:8" hidden="1" x14ac:dyDescent="0.3">
      <c r="A7143" s="6" t="s">
        <v>646</v>
      </c>
      <c r="B7143" s="6" t="s">
        <v>7851</v>
      </c>
      <c r="C7143" s="6">
        <v>15</v>
      </c>
      <c r="D7143" t="str">
        <f t="shared" si="111"/>
        <v>Akhmem Assiut15</v>
      </c>
      <c r="E7143">
        <v>502505.24</v>
      </c>
      <c r="F7143">
        <v>424567.38</v>
      </c>
      <c r="G7143">
        <v>0</v>
      </c>
      <c r="H7143">
        <v>424567.38000000006</v>
      </c>
    </row>
    <row r="7144" spans="1:8" hidden="1" x14ac:dyDescent="0.3">
      <c r="A7144" s="6" t="s">
        <v>651</v>
      </c>
      <c r="B7144" s="6" t="s">
        <v>7852</v>
      </c>
      <c r="D7144" t="str">
        <f t="shared" si="111"/>
        <v>Akhmem - Qena</v>
      </c>
      <c r="E7144">
        <v>75446.45</v>
      </c>
      <c r="F7144">
        <v>75446.45</v>
      </c>
      <c r="G7144">
        <v>0</v>
      </c>
      <c r="H7144">
        <v>75446.45</v>
      </c>
    </row>
    <row r="7145" spans="1:8" hidden="1" x14ac:dyDescent="0.3">
      <c r="A7145" s="6" t="s">
        <v>3631</v>
      </c>
      <c r="B7145" s="6" t="s">
        <v>7853</v>
      </c>
      <c r="C7145" s="6">
        <v>2</v>
      </c>
      <c r="D7145" t="str">
        <f t="shared" si="111"/>
        <v>Phosfat2</v>
      </c>
      <c r="E7145">
        <v>655555.42000000004</v>
      </c>
      <c r="F7145">
        <v>584675.65</v>
      </c>
      <c r="G7145">
        <v>0</v>
      </c>
      <c r="H7145">
        <v>584675.65</v>
      </c>
    </row>
    <row r="7146" spans="1:8" hidden="1" x14ac:dyDescent="0.3">
      <c r="A7146" s="6" t="s">
        <v>500</v>
      </c>
      <c r="B7146" s="6" t="s">
        <v>7854</v>
      </c>
      <c r="C7146" s="6">
        <v>33</v>
      </c>
      <c r="D7146" t="str">
        <f t="shared" si="111"/>
        <v>South Helwan PP (CP-117)33</v>
      </c>
      <c r="E7146">
        <v>0</v>
      </c>
      <c r="F7146">
        <v>-7244.06</v>
      </c>
      <c r="G7146">
        <v>0</v>
      </c>
      <c r="H7146">
        <v>-7244.06</v>
      </c>
    </row>
    <row r="7147" spans="1:8" hidden="1" x14ac:dyDescent="0.3">
      <c r="A7147" s="6" t="s">
        <v>651</v>
      </c>
      <c r="B7147" s="6" t="s">
        <v>7855</v>
      </c>
      <c r="D7147" t="str">
        <f t="shared" si="111"/>
        <v>Akhmem - Qena</v>
      </c>
      <c r="E7147">
        <v>32572164.390000001</v>
      </c>
      <c r="F7147">
        <v>32572164.390000001</v>
      </c>
      <c r="G7147">
        <v>0</v>
      </c>
      <c r="H7147">
        <v>32572164.390000001</v>
      </c>
    </row>
    <row r="7148" spans="1:8" hidden="1" x14ac:dyDescent="0.3">
      <c r="A7148" s="6" t="s">
        <v>847</v>
      </c>
      <c r="B7148" s="6" t="s">
        <v>7856</v>
      </c>
      <c r="D7148" t="str">
        <f t="shared" si="111"/>
        <v>AWEER POWER STATION 'H' Phase</v>
      </c>
      <c r="E7148">
        <v>266187.21999999997</v>
      </c>
      <c r="F7148">
        <v>233653.22200000001</v>
      </c>
      <c r="G7148">
        <v>29576.358</v>
      </c>
      <c r="H7148">
        <v>263229.58</v>
      </c>
    </row>
    <row r="7149" spans="1:8" hidden="1" x14ac:dyDescent="0.3">
      <c r="A7149" s="6" t="s">
        <v>847</v>
      </c>
      <c r="B7149" s="6" t="s">
        <v>7857</v>
      </c>
      <c r="D7149" t="str">
        <f t="shared" si="111"/>
        <v>AWEER POWER STATION 'H' Phase</v>
      </c>
      <c r="E7149">
        <v>638849.31999999995</v>
      </c>
      <c r="F7149">
        <v>560767.7317</v>
      </c>
      <c r="G7149">
        <v>70983.258300000001</v>
      </c>
      <c r="H7149">
        <v>631750.99</v>
      </c>
    </row>
    <row r="7150" spans="1:8" hidden="1" x14ac:dyDescent="0.3">
      <c r="A7150" s="6" t="s">
        <v>847</v>
      </c>
      <c r="B7150" s="6" t="s">
        <v>7858</v>
      </c>
      <c r="D7150" t="str">
        <f t="shared" si="111"/>
        <v>AWEER POWER STATION 'H' Phase</v>
      </c>
      <c r="E7150">
        <v>140566.43</v>
      </c>
      <c r="F7150">
        <v>123386.0815</v>
      </c>
      <c r="G7150">
        <v>15618.49</v>
      </c>
      <c r="H7150">
        <v>139004.57149999999</v>
      </c>
    </row>
    <row r="7151" spans="1:8" hidden="1" x14ac:dyDescent="0.3">
      <c r="A7151" s="6" t="s">
        <v>847</v>
      </c>
      <c r="B7151" s="6" t="s">
        <v>7859</v>
      </c>
      <c r="D7151" t="str">
        <f t="shared" si="111"/>
        <v>AWEER POWER STATION 'H' Phase</v>
      </c>
      <c r="E7151">
        <v>2676366.4</v>
      </c>
      <c r="F7151">
        <v>2646629</v>
      </c>
      <c r="G7151">
        <v>0</v>
      </c>
      <c r="H7151">
        <v>2646629</v>
      </c>
    </row>
    <row r="7152" spans="1:8" hidden="1" x14ac:dyDescent="0.3">
      <c r="A7152" s="6" t="s">
        <v>876</v>
      </c>
      <c r="B7152" s="6" t="s">
        <v>7860</v>
      </c>
      <c r="D7152" t="str">
        <f t="shared" si="111"/>
        <v>Mall Of Egypt</v>
      </c>
      <c r="E7152">
        <v>43407790.670000002</v>
      </c>
      <c r="F7152">
        <v>237867.55</v>
      </c>
      <c r="G7152">
        <v>0</v>
      </c>
      <c r="H7152">
        <v>19146767.550000001</v>
      </c>
    </row>
    <row r="7153" spans="1:8" hidden="1" x14ac:dyDescent="0.3">
      <c r="A7153" s="6" t="s">
        <v>311</v>
      </c>
      <c r="B7153" s="6" t="s">
        <v>7861</v>
      </c>
      <c r="C7153" s="6">
        <v>1</v>
      </c>
      <c r="D7153" t="str">
        <f t="shared" si="111"/>
        <v>DPW Onshore Port &amp; Terminal1</v>
      </c>
      <c r="E7153">
        <v>21619523.77</v>
      </c>
      <c r="F7153">
        <v>15998139</v>
      </c>
      <c r="G7153">
        <v>3242928.57</v>
      </c>
      <c r="H7153">
        <v>19241067.57</v>
      </c>
    </row>
    <row r="7154" spans="1:8" hidden="1" x14ac:dyDescent="0.3">
      <c r="A7154" s="6" t="s">
        <v>311</v>
      </c>
      <c r="B7154" s="6" t="s">
        <v>7862</v>
      </c>
      <c r="C7154" s="6">
        <v>33</v>
      </c>
      <c r="D7154" t="str">
        <f t="shared" si="111"/>
        <v>DPW Onshore Port &amp; Terminal33</v>
      </c>
      <c r="E7154">
        <v>20335452.719999999</v>
      </c>
      <c r="F7154">
        <v>15048235.01</v>
      </c>
      <c r="G7154">
        <v>3050317.91</v>
      </c>
      <c r="H7154">
        <v>18098552.920000002</v>
      </c>
    </row>
    <row r="7155" spans="1:8" hidden="1" x14ac:dyDescent="0.3">
      <c r="A7155" s="6" t="s">
        <v>651</v>
      </c>
      <c r="B7155" s="6" t="s">
        <v>7863</v>
      </c>
      <c r="C7155" s="6">
        <v>45</v>
      </c>
      <c r="D7155" t="str">
        <f t="shared" si="111"/>
        <v>Akhmem - Qena45</v>
      </c>
      <c r="E7155">
        <v>348892.8</v>
      </c>
      <c r="F7155">
        <v>348892.8</v>
      </c>
      <c r="G7155">
        <v>0</v>
      </c>
      <c r="H7155">
        <v>348892.8</v>
      </c>
    </row>
    <row r="7156" spans="1:8" hidden="1" x14ac:dyDescent="0.3">
      <c r="A7156" s="6" t="s">
        <v>2697</v>
      </c>
      <c r="B7156" s="6" t="s">
        <v>7864</v>
      </c>
      <c r="D7156" t="str">
        <f t="shared" si="111"/>
        <v>Strining Lot A- Elegect</v>
      </c>
      <c r="E7156">
        <v>198200</v>
      </c>
      <c r="F7156">
        <v>198200</v>
      </c>
      <c r="G7156">
        <v>0</v>
      </c>
      <c r="H7156">
        <v>198200</v>
      </c>
    </row>
    <row r="7157" spans="1:8" hidden="1" x14ac:dyDescent="0.3">
      <c r="A7157" s="6" t="s">
        <v>361</v>
      </c>
      <c r="B7157" s="6" t="s">
        <v>7865</v>
      </c>
      <c r="C7157" s="6">
        <v>13</v>
      </c>
      <c r="D7157" t="str">
        <f t="shared" si="111"/>
        <v>EMAAR- Pkg 140-ITP-Mivida13</v>
      </c>
      <c r="E7157">
        <v>1425866.3</v>
      </c>
      <c r="F7157">
        <v>1169767.915</v>
      </c>
      <c r="G7157">
        <v>149687.31</v>
      </c>
      <c r="H7157">
        <v>1319455.2250000001</v>
      </c>
    </row>
    <row r="7158" spans="1:8" hidden="1" x14ac:dyDescent="0.3">
      <c r="A7158" s="6" t="s">
        <v>524</v>
      </c>
      <c r="B7158" s="6" t="s">
        <v>7866</v>
      </c>
      <c r="C7158" s="6">
        <v>4</v>
      </c>
      <c r="D7158" t="str">
        <f t="shared" si="111"/>
        <v>Beni Suef Substation R614</v>
      </c>
      <c r="E7158">
        <v>196177.99</v>
      </c>
      <c r="F7158">
        <v>146152.6</v>
      </c>
      <c r="G7158">
        <v>29426.7</v>
      </c>
      <c r="H7158">
        <v>175579.3</v>
      </c>
    </row>
    <row r="7159" spans="1:8" hidden="1" x14ac:dyDescent="0.3">
      <c r="A7159" s="6" t="s">
        <v>646</v>
      </c>
      <c r="B7159" s="6" t="s">
        <v>7867</v>
      </c>
      <c r="D7159" t="str">
        <f t="shared" si="111"/>
        <v>Akhmem Assiut</v>
      </c>
      <c r="E7159">
        <v>605789.54</v>
      </c>
      <c r="F7159">
        <v>601778</v>
      </c>
      <c r="G7159">
        <v>0</v>
      </c>
      <c r="H7159">
        <v>601778</v>
      </c>
    </row>
    <row r="7160" spans="1:8" hidden="1" x14ac:dyDescent="0.3">
      <c r="A7160" s="6" t="s">
        <v>651</v>
      </c>
      <c r="B7160" s="6" t="s">
        <v>7868</v>
      </c>
      <c r="C7160" s="6">
        <v>3</v>
      </c>
      <c r="D7160" t="str">
        <f t="shared" si="111"/>
        <v>Akhmem - Qena3</v>
      </c>
      <c r="E7160">
        <v>812733.22</v>
      </c>
      <c r="F7160">
        <v>807520</v>
      </c>
      <c r="G7160">
        <v>0</v>
      </c>
      <c r="H7160">
        <v>807520</v>
      </c>
    </row>
    <row r="7161" spans="1:8" hidden="1" x14ac:dyDescent="0.3">
      <c r="A7161" s="6" t="s">
        <v>5584</v>
      </c>
      <c r="B7161" s="6" t="s">
        <v>7869</v>
      </c>
      <c r="D7161" t="str">
        <f t="shared" si="111"/>
        <v>Kuraiamte Lot1&amp;2</v>
      </c>
      <c r="E7161">
        <v>15000</v>
      </c>
      <c r="F7161">
        <v>15000</v>
      </c>
      <c r="G7161">
        <v>0</v>
      </c>
      <c r="H7161">
        <v>15000</v>
      </c>
    </row>
    <row r="7162" spans="1:8" hidden="1" x14ac:dyDescent="0.3">
      <c r="A7162" s="6" t="s">
        <v>2694</v>
      </c>
      <c r="B7162" s="6" t="s">
        <v>7870</v>
      </c>
      <c r="D7162" t="str">
        <f t="shared" si="111"/>
        <v>Al-Wukair 11 Substation</v>
      </c>
      <c r="E7162">
        <v>366979.21</v>
      </c>
      <c r="F7162">
        <v>366979.21</v>
      </c>
      <c r="G7162">
        <v>0</v>
      </c>
      <c r="H7162">
        <v>366979.21</v>
      </c>
    </row>
    <row r="7163" spans="1:8" hidden="1" x14ac:dyDescent="0.3">
      <c r="A7163" s="6" t="s">
        <v>741</v>
      </c>
      <c r="B7163" s="6" t="s">
        <v>7871</v>
      </c>
      <c r="D7163" t="str">
        <f t="shared" si="111"/>
        <v>MAYSAN 400/132kV SS</v>
      </c>
      <c r="E7163">
        <v>154958.54</v>
      </c>
      <c r="F7163">
        <v>154958.53999999998</v>
      </c>
      <c r="G7163">
        <v>0</v>
      </c>
      <c r="H7163">
        <v>154958.54</v>
      </c>
    </row>
    <row r="7164" spans="1:8" hidden="1" x14ac:dyDescent="0.3">
      <c r="A7164" s="6" t="s">
        <v>847</v>
      </c>
      <c r="B7164" s="6" t="s">
        <v>914</v>
      </c>
      <c r="D7164" t="str">
        <f t="shared" si="111"/>
        <v>AWEER POWER STATION 'H' Phase</v>
      </c>
      <c r="E7164">
        <v>724555.2</v>
      </c>
      <c r="F7164">
        <v>1521472.3</v>
      </c>
      <c r="G7164">
        <v>0</v>
      </c>
      <c r="H7164">
        <v>760736.15</v>
      </c>
    </row>
    <row r="7165" spans="1:8" hidden="1" x14ac:dyDescent="0.3">
      <c r="A7165" s="6" t="s">
        <v>967</v>
      </c>
      <c r="B7165" s="6" t="s">
        <v>7872</v>
      </c>
      <c r="C7165" s="6">
        <v>30</v>
      </c>
      <c r="D7165" t="str">
        <f t="shared" si="111"/>
        <v>Benban 500 K.V/95 K.M30</v>
      </c>
      <c r="E7165">
        <v>52220398.439999998</v>
      </c>
      <c r="F7165">
        <v>37261933.770000003</v>
      </c>
      <c r="G7165">
        <v>5483141.8399999999</v>
      </c>
      <c r="H7165">
        <v>42745075.609999999</v>
      </c>
    </row>
    <row r="7166" spans="1:8" hidden="1" x14ac:dyDescent="0.3">
      <c r="A7166" s="6" t="s">
        <v>1045</v>
      </c>
      <c r="B7166" s="6" t="s">
        <v>7873</v>
      </c>
      <c r="D7166" t="str">
        <f t="shared" si="111"/>
        <v>Elco Steel 220/33 KV SS</v>
      </c>
      <c r="E7166">
        <v>61593.9</v>
      </c>
      <c r="F7166">
        <v>64673.599999999999</v>
      </c>
      <c r="G7166">
        <v>0</v>
      </c>
      <c r="H7166">
        <v>64673.599999999999</v>
      </c>
    </row>
    <row r="7167" spans="1:8" hidden="1" x14ac:dyDescent="0.3">
      <c r="A7167" s="6" t="s">
        <v>967</v>
      </c>
      <c r="B7167" s="6" t="s">
        <v>7874</v>
      </c>
      <c r="C7167" s="6">
        <v>16</v>
      </c>
      <c r="D7167" t="str">
        <f t="shared" si="111"/>
        <v>Benban 500 K.V/95 K.M16</v>
      </c>
      <c r="E7167">
        <v>4519011.34</v>
      </c>
      <c r="F7167">
        <v>3795620.54</v>
      </c>
      <c r="G7167">
        <v>409820.99</v>
      </c>
      <c r="H7167">
        <v>4205441.53</v>
      </c>
    </row>
    <row r="7168" spans="1:8" hidden="1" x14ac:dyDescent="0.3">
      <c r="A7168" s="6" t="s">
        <v>741</v>
      </c>
      <c r="B7168" s="6" t="s">
        <v>7875</v>
      </c>
      <c r="D7168" t="str">
        <f t="shared" si="111"/>
        <v>MAYSAN 400/132kV SS</v>
      </c>
      <c r="E7168">
        <v>2203500.54</v>
      </c>
      <c r="F7168">
        <v>2203500.54</v>
      </c>
      <c r="G7168">
        <v>0</v>
      </c>
      <c r="H7168">
        <v>2203500.54</v>
      </c>
    </row>
    <row r="7169" spans="1:8" hidden="1" x14ac:dyDescent="0.3">
      <c r="A7169" s="6" t="s">
        <v>9</v>
      </c>
      <c r="B7169" s="6" t="s">
        <v>7876</v>
      </c>
      <c r="D7169" t="str">
        <f t="shared" si="111"/>
        <v>Royal City</v>
      </c>
      <c r="E7169">
        <v>7597991.6399999997</v>
      </c>
      <c r="F7169">
        <v>7075066.8849999998</v>
      </c>
      <c r="G7169">
        <v>1423243.71</v>
      </c>
      <c r="H7169">
        <v>8498310.5950000007</v>
      </c>
    </row>
    <row r="7170" spans="1:8" hidden="1" x14ac:dyDescent="0.3">
      <c r="A7170" s="6" t="s">
        <v>982</v>
      </c>
      <c r="B7170" s="6" t="s">
        <v>7877</v>
      </c>
      <c r="C7170" s="6">
        <v>4</v>
      </c>
      <c r="D7170" t="str">
        <f t="shared" si="111"/>
        <v>Canal Sugar S/s4</v>
      </c>
      <c r="E7170">
        <v>1127442.46</v>
      </c>
      <c r="F7170">
        <v>860238.6</v>
      </c>
      <c r="G7170">
        <v>169116.37</v>
      </c>
      <c r="H7170">
        <v>1029354.97</v>
      </c>
    </row>
    <row r="7171" spans="1:8" hidden="1" x14ac:dyDescent="0.3">
      <c r="A7171" s="6" t="s">
        <v>651</v>
      </c>
      <c r="B7171" s="6" t="s">
        <v>7878</v>
      </c>
      <c r="C7171" s="6">
        <v>26</v>
      </c>
      <c r="D7171" t="str">
        <f t="shared" ref="D7171:D7234" si="112">A7171&amp;C7171</f>
        <v>Akhmem - Qena26</v>
      </c>
      <c r="E7171">
        <v>159039</v>
      </c>
      <c r="F7171">
        <v>157735.20000000001</v>
      </c>
      <c r="G7171">
        <v>0</v>
      </c>
      <c r="H7171">
        <v>157735.20000000001</v>
      </c>
    </row>
    <row r="7172" spans="1:8" hidden="1" x14ac:dyDescent="0.3">
      <c r="A7172" s="6" t="s">
        <v>651</v>
      </c>
      <c r="B7172" s="6" t="s">
        <v>7879</v>
      </c>
      <c r="D7172" t="str">
        <f t="shared" si="112"/>
        <v>Akhmem - Qena</v>
      </c>
      <c r="E7172">
        <v>247339</v>
      </c>
      <c r="F7172">
        <v>247339</v>
      </c>
      <c r="G7172">
        <v>0</v>
      </c>
      <c r="H7172">
        <v>247339</v>
      </c>
    </row>
    <row r="7173" spans="1:8" hidden="1" x14ac:dyDescent="0.3">
      <c r="A7173" s="6" t="s">
        <v>651</v>
      </c>
      <c r="B7173" s="6" t="s">
        <v>7880</v>
      </c>
      <c r="D7173" t="str">
        <f t="shared" si="112"/>
        <v>Akhmem - Qena</v>
      </c>
      <c r="E7173">
        <v>1249900</v>
      </c>
      <c r="F7173">
        <v>1249900</v>
      </c>
      <c r="G7173">
        <v>0</v>
      </c>
      <c r="H7173">
        <v>1249900</v>
      </c>
    </row>
    <row r="7174" spans="1:8" hidden="1" x14ac:dyDescent="0.3">
      <c r="A7174" s="6" t="s">
        <v>3099</v>
      </c>
      <c r="B7174" s="6" t="s">
        <v>7881</v>
      </c>
      <c r="D7174" t="str">
        <f t="shared" si="112"/>
        <v>Suez IPB</v>
      </c>
      <c r="E7174">
        <v>14182.89</v>
      </c>
      <c r="F7174">
        <v>14182.89</v>
      </c>
      <c r="G7174">
        <v>0</v>
      </c>
      <c r="H7174">
        <v>14182.89</v>
      </c>
    </row>
    <row r="7175" spans="1:8" hidden="1" x14ac:dyDescent="0.3">
      <c r="A7175" s="6" t="s">
        <v>1060</v>
      </c>
      <c r="B7175" s="6" t="s">
        <v>4387</v>
      </c>
      <c r="D7175" t="str">
        <f t="shared" si="112"/>
        <v>LAYYAH CCPP</v>
      </c>
      <c r="E7175">
        <v>2467647</v>
      </c>
      <c r="F7175">
        <v>2097499.9500000002</v>
      </c>
      <c r="G7175">
        <v>370147.05</v>
      </c>
      <c r="H7175">
        <v>2467647</v>
      </c>
    </row>
    <row r="7176" spans="1:8" hidden="1" x14ac:dyDescent="0.3">
      <c r="A7176" s="6" t="s">
        <v>1000</v>
      </c>
      <c r="B7176" s="6" t="s">
        <v>7882</v>
      </c>
      <c r="D7176" t="str">
        <f t="shared" si="112"/>
        <v>4 SS - Technical Service</v>
      </c>
      <c r="E7176">
        <v>98778.12</v>
      </c>
      <c r="F7176">
        <v>98778.12</v>
      </c>
      <c r="G7176">
        <v>0</v>
      </c>
      <c r="H7176">
        <v>98778.12</v>
      </c>
    </row>
    <row r="7177" spans="1:8" hidden="1" x14ac:dyDescent="0.3">
      <c r="A7177" s="6" t="s">
        <v>741</v>
      </c>
      <c r="B7177" s="6" t="s">
        <v>7883</v>
      </c>
      <c r="D7177" t="str">
        <f t="shared" si="112"/>
        <v>MAYSAN 400/132kV SS</v>
      </c>
      <c r="E7177">
        <v>419182.98</v>
      </c>
      <c r="F7177">
        <v>419182.98</v>
      </c>
      <c r="G7177">
        <v>0</v>
      </c>
      <c r="H7177">
        <v>419182.98</v>
      </c>
    </row>
    <row r="7178" spans="1:8" hidden="1" x14ac:dyDescent="0.3">
      <c r="A7178" s="6" t="s">
        <v>743</v>
      </c>
      <c r="B7178" s="6" t="s">
        <v>6243</v>
      </c>
      <c r="D7178" t="str">
        <f t="shared" si="112"/>
        <v>MOTHANA 400/132kV SS</v>
      </c>
      <c r="E7178">
        <v>656229.68000000005</v>
      </c>
      <c r="F7178">
        <v>656229.68000000005</v>
      </c>
      <c r="G7178">
        <v>0</v>
      </c>
      <c r="H7178">
        <v>656229.68000000005</v>
      </c>
    </row>
    <row r="7179" spans="1:8" hidden="1" x14ac:dyDescent="0.3">
      <c r="A7179" s="6" t="s">
        <v>651</v>
      </c>
      <c r="B7179" s="6" t="s">
        <v>7884</v>
      </c>
      <c r="C7179" s="6">
        <v>48</v>
      </c>
      <c r="D7179" t="str">
        <f t="shared" si="112"/>
        <v>Akhmem - Qena48</v>
      </c>
      <c r="E7179">
        <v>64345</v>
      </c>
      <c r="F7179">
        <v>64345</v>
      </c>
      <c r="G7179">
        <v>0</v>
      </c>
      <c r="H7179">
        <v>64345</v>
      </c>
    </row>
    <row r="7180" spans="1:8" hidden="1" x14ac:dyDescent="0.3">
      <c r="A7180" s="6" t="s">
        <v>646</v>
      </c>
      <c r="B7180" s="6" t="s">
        <v>7885</v>
      </c>
      <c r="C7180" s="6">
        <v>50</v>
      </c>
      <c r="D7180" t="str">
        <f t="shared" si="112"/>
        <v>Akhmem Assiut50</v>
      </c>
      <c r="E7180">
        <v>63670.5</v>
      </c>
      <c r="F7180">
        <v>63670.5</v>
      </c>
      <c r="G7180">
        <v>0</v>
      </c>
      <c r="H7180">
        <v>63670.5</v>
      </c>
    </row>
    <row r="7181" spans="1:8" hidden="1" x14ac:dyDescent="0.3">
      <c r="A7181" s="6" t="s">
        <v>1086</v>
      </c>
      <c r="B7181" s="6" t="s">
        <v>7886</v>
      </c>
      <c r="C7181" s="6">
        <v>18</v>
      </c>
      <c r="D7181" t="str">
        <f t="shared" si="112"/>
        <v>33KV Canal Farm Grid18</v>
      </c>
      <c r="E7181">
        <v>1193427.22</v>
      </c>
      <c r="F7181">
        <v>0</v>
      </c>
      <c r="G7181">
        <v>179014.08</v>
      </c>
      <c r="H7181">
        <v>179014.08</v>
      </c>
    </row>
    <row r="7182" spans="1:8" hidden="1" x14ac:dyDescent="0.3">
      <c r="A7182" s="6" t="s">
        <v>895</v>
      </c>
      <c r="B7182" s="6" t="s">
        <v>7887</v>
      </c>
      <c r="D7182" t="str">
        <f t="shared" si="112"/>
        <v>Manshiet Nasser Substation</v>
      </c>
      <c r="E7182">
        <v>2825453.4</v>
      </c>
      <c r="F7182">
        <v>3004138.18</v>
      </c>
      <c r="G7182">
        <v>0</v>
      </c>
      <c r="H7182">
        <v>3004138.18</v>
      </c>
    </row>
    <row r="7183" spans="1:8" hidden="1" x14ac:dyDescent="0.3">
      <c r="A7183" s="6" t="s">
        <v>651</v>
      </c>
      <c r="B7183" s="6" t="s">
        <v>7888</v>
      </c>
      <c r="D7183" t="str">
        <f t="shared" si="112"/>
        <v>Akhmem - Qena</v>
      </c>
      <c r="E7183">
        <v>310306.56</v>
      </c>
      <c r="F7183">
        <v>308124</v>
      </c>
      <c r="G7183">
        <v>0</v>
      </c>
      <c r="H7183">
        <v>308124</v>
      </c>
    </row>
    <row r="7184" spans="1:8" hidden="1" x14ac:dyDescent="0.3">
      <c r="A7184" s="6" t="s">
        <v>488</v>
      </c>
      <c r="B7184" s="6" t="s">
        <v>7889</v>
      </c>
      <c r="D7184" t="str">
        <f t="shared" si="112"/>
        <v>Siemens 6x500/220 KV GIS-MOU</v>
      </c>
      <c r="E7184">
        <v>4388302.8899999997</v>
      </c>
      <c r="F7184">
        <v>4383302.8899999997</v>
      </c>
      <c r="G7184">
        <v>0</v>
      </c>
      <c r="H7184">
        <v>4383302.8899999997</v>
      </c>
    </row>
    <row r="7185" spans="1:8" hidden="1" x14ac:dyDescent="0.3">
      <c r="A7185" s="6" t="s">
        <v>1054</v>
      </c>
      <c r="B7185" s="6" t="s">
        <v>7890</v>
      </c>
      <c r="C7185" s="6">
        <v>29</v>
      </c>
      <c r="D7185" t="str">
        <f t="shared" si="112"/>
        <v>Latin Compound - New Alamin29</v>
      </c>
      <c r="E7185">
        <v>838474</v>
      </c>
      <c r="F7185">
        <v>14586.29</v>
      </c>
      <c r="G7185">
        <v>0</v>
      </c>
      <c r="H7185">
        <v>14586.29</v>
      </c>
    </row>
    <row r="7186" spans="1:8" hidden="1" x14ac:dyDescent="0.3">
      <c r="A7186" s="6" t="s">
        <v>743</v>
      </c>
      <c r="B7186" s="6" t="s">
        <v>7891</v>
      </c>
      <c r="D7186" t="str">
        <f t="shared" si="112"/>
        <v>MOTHANA 400/132kV SS</v>
      </c>
      <c r="E7186">
        <v>88777.26</v>
      </c>
      <c r="F7186">
        <v>88777.26</v>
      </c>
      <c r="G7186">
        <v>0</v>
      </c>
      <c r="H7186">
        <v>88777.26</v>
      </c>
    </row>
    <row r="7187" spans="1:8" hidden="1" x14ac:dyDescent="0.3">
      <c r="A7187" s="6" t="s">
        <v>519</v>
      </c>
      <c r="B7187" s="6" t="s">
        <v>7892</v>
      </c>
      <c r="C7187" s="6">
        <v>19</v>
      </c>
      <c r="D7187" t="str">
        <f t="shared" si="112"/>
        <v>Tamey El-amdeed Substation19</v>
      </c>
      <c r="E7187">
        <v>1066428.5</v>
      </c>
      <c r="F7187">
        <v>789157.08000000007</v>
      </c>
      <c r="G7187">
        <v>159964.28</v>
      </c>
      <c r="H7187">
        <v>949121.36</v>
      </c>
    </row>
    <row r="7188" spans="1:8" hidden="1" x14ac:dyDescent="0.3">
      <c r="A7188" s="6" t="s">
        <v>847</v>
      </c>
      <c r="B7188" s="6" t="s">
        <v>7893</v>
      </c>
      <c r="D7188" t="str">
        <f t="shared" si="112"/>
        <v>AWEER POWER STATION 'H' Phase</v>
      </c>
      <c r="E7188">
        <v>301898</v>
      </c>
      <c r="F7188">
        <v>316992.90000000002</v>
      </c>
      <c r="G7188">
        <v>0</v>
      </c>
      <c r="H7188">
        <v>316992.90000000002</v>
      </c>
    </row>
    <row r="7189" spans="1:8" hidden="1" x14ac:dyDescent="0.3">
      <c r="A7189" s="6" t="s">
        <v>1139</v>
      </c>
      <c r="B7189" s="6" t="s">
        <v>7894</v>
      </c>
      <c r="C7189" s="6">
        <v>8</v>
      </c>
      <c r="D7189" t="str">
        <f t="shared" si="112"/>
        <v>Cairo Capital Cables Tunnel8</v>
      </c>
      <c r="E7189">
        <v>9223841.6999999993</v>
      </c>
      <c r="F7189">
        <v>6115406.9000000004</v>
      </c>
      <c r="G7189">
        <v>2305960.4300000002</v>
      </c>
      <c r="H7189">
        <v>8421367.3300000001</v>
      </c>
    </row>
    <row r="7190" spans="1:8" hidden="1" x14ac:dyDescent="0.3">
      <c r="A7190" s="6" t="s">
        <v>3136</v>
      </c>
      <c r="B7190" s="6" t="s">
        <v>6765</v>
      </c>
      <c r="D7190" t="str">
        <f t="shared" si="112"/>
        <v>Beni Suef Add-on Sales</v>
      </c>
      <c r="E7190">
        <v>7336866</v>
      </c>
      <c r="F7190">
        <v>8290658.5800000001</v>
      </c>
      <c r="G7190">
        <v>0</v>
      </c>
      <c r="H7190">
        <v>8290658.5800000001</v>
      </c>
    </row>
    <row r="7191" spans="1:8" hidden="1" x14ac:dyDescent="0.3">
      <c r="A7191" s="6" t="s">
        <v>7895</v>
      </c>
      <c r="B7191" s="6" t="s">
        <v>7896</v>
      </c>
      <c r="C7191" s="6">
        <v>1</v>
      </c>
      <c r="D7191" t="str">
        <f t="shared" si="112"/>
        <v>Abu Ghazala Lock &amp; Load1</v>
      </c>
      <c r="E7191">
        <v>2200000</v>
      </c>
      <c r="F7191">
        <v>1459070</v>
      </c>
      <c r="G7191">
        <v>454462</v>
      </c>
      <c r="H7191">
        <v>1913532</v>
      </c>
    </row>
    <row r="7192" spans="1:8" hidden="1" x14ac:dyDescent="0.3">
      <c r="A7192" s="6" t="s">
        <v>514</v>
      </c>
      <c r="B7192" s="6" t="s">
        <v>7897</v>
      </c>
      <c r="D7192" t="str">
        <f t="shared" si="112"/>
        <v>Beni-Suef Power Plant EPC</v>
      </c>
      <c r="E7192">
        <v>16897401.780000001</v>
      </c>
      <c r="F7192">
        <v>16897401.780000001</v>
      </c>
      <c r="G7192">
        <v>0</v>
      </c>
      <c r="H7192">
        <v>16897401.780000001</v>
      </c>
    </row>
    <row r="7193" spans="1:8" hidden="1" x14ac:dyDescent="0.3">
      <c r="A7193" s="6" t="s">
        <v>895</v>
      </c>
      <c r="B7193" s="6" t="s">
        <v>7898</v>
      </c>
      <c r="D7193" t="str">
        <f t="shared" si="112"/>
        <v>Manshiet Nasser Substation</v>
      </c>
      <c r="E7193">
        <v>1438442.16</v>
      </c>
      <c r="F7193">
        <v>1351776.02</v>
      </c>
      <c r="G7193">
        <v>158588.25</v>
      </c>
      <c r="H7193">
        <v>1510364.27</v>
      </c>
    </row>
    <row r="7194" spans="1:8" hidden="1" x14ac:dyDescent="0.3">
      <c r="A7194" s="6" t="s">
        <v>1045</v>
      </c>
      <c r="B7194" s="6" t="s">
        <v>7899</v>
      </c>
      <c r="D7194" t="str">
        <f t="shared" si="112"/>
        <v>Elco Steel 220/33 KV SS</v>
      </c>
      <c r="E7194">
        <v>190732.29</v>
      </c>
      <c r="F7194">
        <v>200268.9</v>
      </c>
      <c r="G7194">
        <v>0</v>
      </c>
      <c r="H7194">
        <v>200268.9</v>
      </c>
    </row>
    <row r="7195" spans="1:8" hidden="1" x14ac:dyDescent="0.3">
      <c r="A7195" s="6" t="s">
        <v>1045</v>
      </c>
      <c r="B7195" s="6" t="s">
        <v>7900</v>
      </c>
      <c r="D7195" t="str">
        <f t="shared" si="112"/>
        <v>Elco Steel 220/33 KV SS</v>
      </c>
      <c r="E7195">
        <v>17518.63</v>
      </c>
      <c r="F7195">
        <v>18394.560000000001</v>
      </c>
      <c r="G7195">
        <v>0</v>
      </c>
      <c r="H7195">
        <v>18394.560000000001</v>
      </c>
    </row>
    <row r="7196" spans="1:8" hidden="1" x14ac:dyDescent="0.3">
      <c r="A7196" s="6" t="s">
        <v>1045</v>
      </c>
      <c r="B7196" s="6" t="s">
        <v>7901</v>
      </c>
      <c r="D7196" t="str">
        <f t="shared" si="112"/>
        <v>Elco Steel 220/33 KV SS</v>
      </c>
      <c r="E7196">
        <v>723284.22</v>
      </c>
      <c r="F7196">
        <v>759448.43</v>
      </c>
      <c r="G7196">
        <v>0</v>
      </c>
      <c r="H7196">
        <v>759448.43</v>
      </c>
    </row>
    <row r="7197" spans="1:8" hidden="1" x14ac:dyDescent="0.3">
      <c r="A7197" s="6" t="s">
        <v>967</v>
      </c>
      <c r="B7197" s="6" t="s">
        <v>7902</v>
      </c>
      <c r="C7197" s="6">
        <v>26</v>
      </c>
      <c r="D7197" t="str">
        <f t="shared" si="112"/>
        <v>Benban 500 K.V/95 K.M26</v>
      </c>
      <c r="E7197">
        <v>838750.91</v>
      </c>
      <c r="F7197">
        <v>646086.40000000002</v>
      </c>
      <c r="G7197">
        <v>88068.85</v>
      </c>
      <c r="H7197">
        <v>734155.25</v>
      </c>
    </row>
    <row r="7198" spans="1:8" hidden="1" x14ac:dyDescent="0.3">
      <c r="A7198" s="6" t="s">
        <v>1163</v>
      </c>
      <c r="B7198" s="6" t="s">
        <v>7903</v>
      </c>
      <c r="C7198" s="6">
        <v>17</v>
      </c>
      <c r="D7198" t="str">
        <f t="shared" si="112"/>
        <v>Benban 3/ Toshka 2 LOT 417</v>
      </c>
      <c r="E7198">
        <v>2028697.87</v>
      </c>
      <c r="F7198">
        <v>1383175.4</v>
      </c>
      <c r="G7198">
        <v>213013.28</v>
      </c>
      <c r="H7198">
        <v>1596188.68</v>
      </c>
    </row>
    <row r="7199" spans="1:8" hidden="1" x14ac:dyDescent="0.3">
      <c r="A7199" s="6" t="s">
        <v>1163</v>
      </c>
      <c r="B7199" s="6" t="s">
        <v>7904</v>
      </c>
      <c r="C7199" s="6">
        <v>2</v>
      </c>
      <c r="D7199" t="str">
        <f t="shared" si="112"/>
        <v>Benban 3/ Toshka 2 LOT 42</v>
      </c>
      <c r="E7199">
        <v>1237182.5</v>
      </c>
      <c r="F7199">
        <v>1039025.81</v>
      </c>
      <c r="G7199">
        <v>129904.16</v>
      </c>
      <c r="H7199">
        <v>1168929.97</v>
      </c>
    </row>
    <row r="7200" spans="1:8" hidden="1" x14ac:dyDescent="0.3">
      <c r="A7200" s="6" t="s">
        <v>9</v>
      </c>
      <c r="B7200" s="6" t="s">
        <v>7905</v>
      </c>
      <c r="C7200" s="6">
        <v>18</v>
      </c>
      <c r="D7200" t="str">
        <f t="shared" si="112"/>
        <v>Royal City18</v>
      </c>
      <c r="E7200">
        <v>9398674.1999999993</v>
      </c>
      <c r="F7200">
        <v>4501953.51</v>
      </c>
      <c r="G7200">
        <v>2391545.92</v>
      </c>
      <c r="H7200">
        <v>6893499.4299999997</v>
      </c>
    </row>
    <row r="7201" spans="1:8" hidden="1" x14ac:dyDescent="0.3">
      <c r="A7201" s="6" t="s">
        <v>370</v>
      </c>
      <c r="B7201" s="6" t="s">
        <v>7906</v>
      </c>
      <c r="D7201" t="str">
        <f t="shared" si="112"/>
        <v>New Giza 2</v>
      </c>
      <c r="E7201">
        <v>3590050.37</v>
      </c>
      <c r="F7201">
        <v>2104161</v>
      </c>
      <c r="G7201">
        <v>0</v>
      </c>
      <c r="H7201">
        <v>2104161</v>
      </c>
    </row>
    <row r="7202" spans="1:8" hidden="1" x14ac:dyDescent="0.3">
      <c r="A7202" s="6" t="s">
        <v>746</v>
      </c>
      <c r="B7202" s="6" t="s">
        <v>7907</v>
      </c>
      <c r="D7202" t="str">
        <f t="shared" si="112"/>
        <v>SHAT Al ARAB 400/132kV SS</v>
      </c>
      <c r="E7202">
        <v>1441961.89</v>
      </c>
      <c r="F7202">
        <v>1441961.89</v>
      </c>
      <c r="G7202">
        <v>0</v>
      </c>
      <c r="H7202">
        <v>1441961.89</v>
      </c>
    </row>
    <row r="7203" spans="1:8" hidden="1" x14ac:dyDescent="0.3">
      <c r="A7203" s="6" t="s">
        <v>743</v>
      </c>
      <c r="B7203" s="6" t="s">
        <v>7908</v>
      </c>
      <c r="D7203" t="str">
        <f t="shared" si="112"/>
        <v>MOTHANA 400/132kV SS</v>
      </c>
      <c r="E7203">
        <v>721322.01</v>
      </c>
      <c r="F7203">
        <v>721322.01</v>
      </c>
      <c r="G7203">
        <v>0</v>
      </c>
      <c r="H7203">
        <v>721322.01</v>
      </c>
    </row>
    <row r="7204" spans="1:8" hidden="1" x14ac:dyDescent="0.3">
      <c r="A7204" s="6" t="s">
        <v>897</v>
      </c>
      <c r="B7204" s="6" t="s">
        <v>7909</v>
      </c>
      <c r="C7204" s="6">
        <v>1</v>
      </c>
      <c r="D7204" t="str">
        <f t="shared" si="112"/>
        <v>Zafranaa - Ras Ghareb1</v>
      </c>
      <c r="E7204">
        <v>558641.94999999995</v>
      </c>
      <c r="F7204">
        <v>55475.98</v>
      </c>
      <c r="G7204">
        <v>0</v>
      </c>
      <c r="H7204">
        <v>56564.03</v>
      </c>
    </row>
    <row r="7205" spans="1:8" hidden="1" x14ac:dyDescent="0.3">
      <c r="A7205" s="6" t="s">
        <v>895</v>
      </c>
      <c r="B7205" s="6" t="s">
        <v>3680</v>
      </c>
      <c r="D7205" t="str">
        <f t="shared" si="112"/>
        <v>Manshiet Nasser Substation</v>
      </c>
      <c r="E7205">
        <v>648100.62</v>
      </c>
      <c r="F7205">
        <v>307367.77</v>
      </c>
      <c r="G7205">
        <v>0</v>
      </c>
      <c r="H7205">
        <v>307367.77</v>
      </c>
    </row>
    <row r="7206" spans="1:8" hidden="1" x14ac:dyDescent="0.3">
      <c r="A7206" s="6" t="s">
        <v>519</v>
      </c>
      <c r="B7206" s="6" t="s">
        <v>7910</v>
      </c>
      <c r="C7206" s="6">
        <v>1</v>
      </c>
      <c r="D7206" t="str">
        <f t="shared" si="112"/>
        <v>Tamey El-amdeed Substation1</v>
      </c>
      <c r="E7206">
        <v>5000000</v>
      </c>
      <c r="F7206">
        <v>4999415.55</v>
      </c>
      <c r="G7206">
        <v>0</v>
      </c>
      <c r="H7206">
        <v>4999415.55</v>
      </c>
    </row>
    <row r="7207" spans="1:8" hidden="1" x14ac:dyDescent="0.3">
      <c r="A7207" s="6" t="s">
        <v>1200</v>
      </c>
      <c r="B7207" s="6" t="s">
        <v>1127</v>
      </c>
      <c r="C7207" s="6">
        <v>2</v>
      </c>
      <c r="D7207" t="str">
        <f t="shared" si="112"/>
        <v>marassi inland marina2</v>
      </c>
      <c r="E7207">
        <v>1069424.1299999999</v>
      </c>
      <c r="F7207">
        <v>267356.03000000003</v>
      </c>
      <c r="G7207">
        <v>0</v>
      </c>
      <c r="H7207">
        <v>929929.96</v>
      </c>
    </row>
    <row r="7208" spans="1:8" hidden="1" x14ac:dyDescent="0.3">
      <c r="A7208" s="6" t="s">
        <v>646</v>
      </c>
      <c r="B7208" s="6" t="s">
        <v>7911</v>
      </c>
      <c r="D7208" t="str">
        <f t="shared" si="112"/>
        <v>Akhmem Assiut</v>
      </c>
      <c r="E7208">
        <v>870270</v>
      </c>
      <c r="F7208">
        <v>870270</v>
      </c>
      <c r="G7208">
        <v>0</v>
      </c>
      <c r="H7208">
        <v>870270</v>
      </c>
    </row>
    <row r="7209" spans="1:8" hidden="1" x14ac:dyDescent="0.3">
      <c r="A7209" s="6" t="s">
        <v>559</v>
      </c>
      <c r="B7209" s="6" t="s">
        <v>7912</v>
      </c>
      <c r="D7209" t="str">
        <f t="shared" si="112"/>
        <v>Beni Seuf - 358</v>
      </c>
      <c r="E7209">
        <v>179941</v>
      </c>
      <c r="F7209">
        <v>179941</v>
      </c>
      <c r="G7209">
        <v>0</v>
      </c>
      <c r="H7209">
        <v>179941</v>
      </c>
    </row>
    <row r="7210" spans="1:8" hidden="1" x14ac:dyDescent="0.3">
      <c r="A7210" s="6" t="s">
        <v>646</v>
      </c>
      <c r="B7210" s="6" t="s">
        <v>7913</v>
      </c>
      <c r="C7210" s="6">
        <v>22</v>
      </c>
      <c r="D7210" t="str">
        <f t="shared" si="112"/>
        <v>Akhmem Assiut22</v>
      </c>
      <c r="E7210">
        <v>818106.75</v>
      </c>
      <c r="F7210">
        <v>528417.33700000006</v>
      </c>
      <c r="G7210">
        <v>0</v>
      </c>
      <c r="H7210">
        <v>528417.33700000006</v>
      </c>
    </row>
    <row r="7211" spans="1:8" hidden="1" x14ac:dyDescent="0.3">
      <c r="A7211" s="6" t="s">
        <v>381</v>
      </c>
      <c r="B7211" s="6" t="s">
        <v>7914</v>
      </c>
      <c r="C7211" s="6">
        <v>7</v>
      </c>
      <c r="D7211" t="str">
        <f t="shared" si="112"/>
        <v>ESU Ph2-Enabling &amp; Struc7</v>
      </c>
      <c r="E7211">
        <v>9076073.5</v>
      </c>
      <c r="F7211">
        <v>3548357.4249999998</v>
      </c>
      <c r="G7211">
        <v>2858963.1</v>
      </c>
      <c r="H7211">
        <v>6407320.5250000013</v>
      </c>
    </row>
    <row r="7212" spans="1:8" hidden="1" x14ac:dyDescent="0.3">
      <c r="A7212" s="6" t="s">
        <v>516</v>
      </c>
      <c r="B7212" s="6" t="s">
        <v>7915</v>
      </c>
      <c r="C7212" s="6">
        <v>22</v>
      </c>
      <c r="D7212" t="str">
        <f t="shared" si="112"/>
        <v>Ismailiya East Substation22</v>
      </c>
      <c r="E7212">
        <v>1460588</v>
      </c>
      <c r="F7212">
        <v>1153864.52</v>
      </c>
      <c r="G7212">
        <v>0</v>
      </c>
      <c r="H7212">
        <v>1153864.52</v>
      </c>
    </row>
    <row r="7213" spans="1:8" hidden="1" x14ac:dyDescent="0.3">
      <c r="A7213" s="6" t="s">
        <v>3136</v>
      </c>
      <c r="B7213" s="6" t="s">
        <v>7916</v>
      </c>
      <c r="D7213" t="str">
        <f t="shared" si="112"/>
        <v>Beni Suef Add-on Sales</v>
      </c>
      <c r="E7213">
        <v>250125</v>
      </c>
      <c r="F7213">
        <v>277638.75</v>
      </c>
      <c r="G7213">
        <v>0</v>
      </c>
      <c r="H7213">
        <v>277638.75</v>
      </c>
    </row>
    <row r="7214" spans="1:8" hidden="1" x14ac:dyDescent="0.3">
      <c r="A7214" s="6" t="s">
        <v>895</v>
      </c>
      <c r="B7214" s="6" t="s">
        <v>1965</v>
      </c>
      <c r="D7214" t="str">
        <f t="shared" si="112"/>
        <v>Manshiet Nasser Substation</v>
      </c>
      <c r="E7214">
        <v>20726.78</v>
      </c>
      <c r="F7214">
        <v>7566.93</v>
      </c>
      <c r="G7214">
        <v>0</v>
      </c>
      <c r="H7214">
        <v>7566.93</v>
      </c>
    </row>
    <row r="7215" spans="1:8" hidden="1" x14ac:dyDescent="0.3">
      <c r="A7215" s="6" t="s">
        <v>1163</v>
      </c>
      <c r="B7215" s="6" t="s">
        <v>7917</v>
      </c>
      <c r="C7215" s="6">
        <v>1</v>
      </c>
      <c r="D7215" t="str">
        <f t="shared" si="112"/>
        <v>Benban 3/ Toshka 2 LOT 41</v>
      </c>
      <c r="E7215">
        <v>414484.03</v>
      </c>
      <c r="F7215">
        <v>348166.59</v>
      </c>
      <c r="G7215">
        <v>43520.82</v>
      </c>
      <c r="H7215">
        <v>391687.41</v>
      </c>
    </row>
    <row r="7216" spans="1:8" hidden="1" x14ac:dyDescent="0.3">
      <c r="A7216" s="6" t="s">
        <v>746</v>
      </c>
      <c r="B7216" s="6" t="s">
        <v>7918</v>
      </c>
      <c r="D7216" t="str">
        <f t="shared" si="112"/>
        <v>SHAT Al ARAB 400/132kV SS</v>
      </c>
      <c r="E7216">
        <v>225008.85</v>
      </c>
      <c r="F7216">
        <v>225008.85</v>
      </c>
      <c r="G7216">
        <v>0</v>
      </c>
      <c r="H7216">
        <v>225008.85</v>
      </c>
    </row>
    <row r="7217" spans="1:8" hidden="1" x14ac:dyDescent="0.3">
      <c r="A7217" s="6" t="s">
        <v>741</v>
      </c>
      <c r="B7217" s="6" t="s">
        <v>7919</v>
      </c>
      <c r="D7217" t="str">
        <f t="shared" si="112"/>
        <v>MAYSAN 400/132kV SS</v>
      </c>
      <c r="E7217">
        <v>138212.12</v>
      </c>
      <c r="F7217">
        <v>138212.12</v>
      </c>
      <c r="G7217">
        <v>0</v>
      </c>
      <c r="H7217">
        <v>138212.12</v>
      </c>
    </row>
    <row r="7218" spans="1:8" hidden="1" x14ac:dyDescent="0.3">
      <c r="A7218" s="6" t="s">
        <v>746</v>
      </c>
      <c r="B7218" s="6" t="s">
        <v>7920</v>
      </c>
      <c r="D7218" t="str">
        <f t="shared" si="112"/>
        <v>SHAT Al ARAB 400/132kV SS</v>
      </c>
      <c r="E7218">
        <v>118204.19</v>
      </c>
      <c r="F7218">
        <v>118204.19</v>
      </c>
      <c r="G7218">
        <v>0</v>
      </c>
      <c r="H7218">
        <v>118204.19</v>
      </c>
    </row>
    <row r="7219" spans="1:8" hidden="1" x14ac:dyDescent="0.3">
      <c r="A7219" s="6" t="s">
        <v>2676</v>
      </c>
      <c r="B7219" s="6" t="s">
        <v>7921</v>
      </c>
      <c r="D7219" t="str">
        <f t="shared" si="112"/>
        <v>Abu Qir PP (CP-117)</v>
      </c>
      <c r="E7219">
        <v>4875</v>
      </c>
      <c r="F7219">
        <v>4875</v>
      </c>
      <c r="G7219">
        <v>0</v>
      </c>
      <c r="H7219">
        <v>4875</v>
      </c>
    </row>
    <row r="7220" spans="1:8" hidden="1" x14ac:dyDescent="0.3">
      <c r="A7220" s="6" t="s">
        <v>722</v>
      </c>
      <c r="B7220" s="6" t="s">
        <v>7922</v>
      </c>
      <c r="C7220" s="6">
        <v>68</v>
      </c>
      <c r="D7220" t="str">
        <f t="shared" si="112"/>
        <v>Marsa Matrouh 500KV68</v>
      </c>
      <c r="E7220">
        <v>9614502.8599999994</v>
      </c>
      <c r="F7220">
        <v>9407789.5500000007</v>
      </c>
      <c r="G7220">
        <v>0</v>
      </c>
      <c r="H7220">
        <v>9407789.5500000007</v>
      </c>
    </row>
    <row r="7221" spans="1:8" hidden="1" x14ac:dyDescent="0.3">
      <c r="A7221" s="6" t="s">
        <v>7923</v>
      </c>
      <c r="B7221" s="6" t="s">
        <v>7924</v>
      </c>
      <c r="D7221" t="str">
        <f t="shared" si="112"/>
        <v>Katamia Dunes Villa</v>
      </c>
      <c r="E7221">
        <v>47667.26</v>
      </c>
      <c r="F7221">
        <v>2000</v>
      </c>
      <c r="G7221">
        <v>30000</v>
      </c>
      <c r="H7221">
        <v>32000</v>
      </c>
    </row>
    <row r="7222" spans="1:8" hidden="1" x14ac:dyDescent="0.3">
      <c r="A7222" s="6" t="s">
        <v>722</v>
      </c>
      <c r="B7222" s="6" t="s">
        <v>7925</v>
      </c>
      <c r="C7222" s="6">
        <v>72</v>
      </c>
      <c r="D7222" t="str">
        <f t="shared" si="112"/>
        <v>Marsa Matrouh 500KV72</v>
      </c>
      <c r="E7222">
        <v>2000875.6</v>
      </c>
      <c r="F7222">
        <v>1642720.75</v>
      </c>
      <c r="G7222">
        <v>0</v>
      </c>
      <c r="H7222">
        <v>1642720.75</v>
      </c>
    </row>
    <row r="7223" spans="1:8" hidden="1" x14ac:dyDescent="0.3">
      <c r="A7223" s="6" t="s">
        <v>1278</v>
      </c>
      <c r="B7223" s="6" t="s">
        <v>7926</v>
      </c>
      <c r="D7223" t="str">
        <f t="shared" si="112"/>
        <v>LAYAN Substation</v>
      </c>
      <c r="E7223">
        <v>200736</v>
      </c>
      <c r="F7223">
        <v>339243.84</v>
      </c>
      <c r="G7223">
        <v>0</v>
      </c>
      <c r="H7223">
        <v>169621.92</v>
      </c>
    </row>
    <row r="7224" spans="1:8" hidden="1" x14ac:dyDescent="0.3">
      <c r="A7224" s="6" t="s">
        <v>1254</v>
      </c>
      <c r="B7224" s="6" t="s">
        <v>7927</v>
      </c>
      <c r="D7224" t="str">
        <f t="shared" si="112"/>
        <v>Miscellaneous Projects</v>
      </c>
      <c r="E7224">
        <v>2779934.65</v>
      </c>
      <c r="F7224">
        <v>3141326.15</v>
      </c>
      <c r="G7224">
        <v>0</v>
      </c>
      <c r="H7224">
        <v>3141326.15</v>
      </c>
    </row>
    <row r="7225" spans="1:8" hidden="1" x14ac:dyDescent="0.3">
      <c r="A7225" s="6" t="s">
        <v>2480</v>
      </c>
      <c r="B7225" s="6" t="s">
        <v>7928</v>
      </c>
      <c r="D7225" t="str">
        <f t="shared" si="112"/>
        <v>Baron Palace</v>
      </c>
      <c r="E7225">
        <v>2548.48</v>
      </c>
      <c r="F7225">
        <v>2268.16</v>
      </c>
      <c r="G7225">
        <v>0</v>
      </c>
      <c r="H7225">
        <v>2268.16</v>
      </c>
    </row>
    <row r="7226" spans="1:8" hidden="1" x14ac:dyDescent="0.3">
      <c r="A7226" s="6" t="s">
        <v>1254</v>
      </c>
      <c r="B7226" s="6" t="s">
        <v>7929</v>
      </c>
      <c r="D7226" t="str">
        <f t="shared" si="112"/>
        <v>Miscellaneous Projects</v>
      </c>
      <c r="E7226">
        <v>6479.38</v>
      </c>
      <c r="F7226">
        <v>7321.7</v>
      </c>
      <c r="G7226">
        <v>0</v>
      </c>
      <c r="H7226">
        <v>7321.7</v>
      </c>
    </row>
    <row r="7227" spans="1:8" hidden="1" x14ac:dyDescent="0.3">
      <c r="A7227" s="6" t="s">
        <v>1218</v>
      </c>
      <c r="B7227" s="6" t="s">
        <v>7930</v>
      </c>
      <c r="D7227" t="str">
        <f t="shared" si="112"/>
        <v>Multi Sport Hall</v>
      </c>
      <c r="E7227">
        <v>100370.35</v>
      </c>
      <c r="F7227">
        <v>89329.61</v>
      </c>
      <c r="G7227">
        <v>0</v>
      </c>
      <c r="H7227">
        <v>89329.61</v>
      </c>
    </row>
    <row r="7228" spans="1:8" hidden="1" x14ac:dyDescent="0.3">
      <c r="A7228" s="6" t="s">
        <v>1289</v>
      </c>
      <c r="B7228" s="6" t="s">
        <v>7931</v>
      </c>
      <c r="C7228" s="6">
        <v>10</v>
      </c>
      <c r="D7228" t="str">
        <f t="shared" si="112"/>
        <v>R510</v>
      </c>
      <c r="E7228">
        <v>934500</v>
      </c>
      <c r="F7228">
        <v>140175</v>
      </c>
      <c r="G7228">
        <v>0</v>
      </c>
      <c r="H7228">
        <v>871364.75</v>
      </c>
    </row>
    <row r="7229" spans="1:8" hidden="1" x14ac:dyDescent="0.3">
      <c r="A7229" s="6" t="s">
        <v>4717</v>
      </c>
      <c r="B7229" s="6" t="s">
        <v>7932</v>
      </c>
      <c r="D7229" t="str">
        <f t="shared" si="112"/>
        <v>El Banna project</v>
      </c>
      <c r="E7229">
        <v>1384734.8552999999</v>
      </c>
      <c r="F7229">
        <v>0</v>
      </c>
      <c r="G7229">
        <v>1384734.8552999999</v>
      </c>
      <c r="H7229">
        <v>1384734.8552999999</v>
      </c>
    </row>
    <row r="7230" spans="1:8" hidden="1" x14ac:dyDescent="0.3">
      <c r="A7230" s="6" t="s">
        <v>381</v>
      </c>
      <c r="B7230" s="6" t="s">
        <v>7933</v>
      </c>
      <c r="C7230" s="6">
        <v>9</v>
      </c>
      <c r="D7230" t="str">
        <f t="shared" si="112"/>
        <v>ESU Ph2-Enabling &amp; Struc9</v>
      </c>
      <c r="E7230">
        <v>222154.38</v>
      </c>
      <c r="F7230">
        <v>212579.52900000001</v>
      </c>
      <c r="G7230">
        <v>0</v>
      </c>
      <c r="H7230">
        <v>212579.52900000001</v>
      </c>
    </row>
    <row r="7231" spans="1:8" hidden="1" x14ac:dyDescent="0.3">
      <c r="A7231" s="6" t="s">
        <v>3332</v>
      </c>
      <c r="B7231" s="6" t="s">
        <v>1127</v>
      </c>
      <c r="C7231" s="6">
        <v>2</v>
      </c>
      <c r="D7231" t="str">
        <f t="shared" si="112"/>
        <v>LRT - El Shorouk Bridge2</v>
      </c>
      <c r="E7231">
        <v>1168200</v>
      </c>
      <c r="F7231">
        <v>1047291.3</v>
      </c>
      <c r="G7231">
        <v>0</v>
      </c>
      <c r="H7231">
        <v>1047291.3</v>
      </c>
    </row>
    <row r="7232" spans="1:8" hidden="1" x14ac:dyDescent="0.3">
      <c r="A7232" s="6" t="s">
        <v>3332</v>
      </c>
      <c r="B7232" s="6" t="s">
        <v>1083</v>
      </c>
      <c r="C7232" s="6">
        <v>1</v>
      </c>
      <c r="D7232" t="str">
        <f t="shared" si="112"/>
        <v>LRT - El Shorouk Bridge1</v>
      </c>
      <c r="E7232">
        <v>1118700</v>
      </c>
      <c r="F7232">
        <v>1002914.55</v>
      </c>
      <c r="G7232">
        <v>0</v>
      </c>
      <c r="H7232">
        <v>1002914.55</v>
      </c>
    </row>
    <row r="7233" spans="1:8" hidden="1" x14ac:dyDescent="0.3">
      <c r="A7233" s="6" t="s">
        <v>1000</v>
      </c>
      <c r="B7233" s="6" t="s">
        <v>7934</v>
      </c>
      <c r="D7233" t="str">
        <f t="shared" si="112"/>
        <v>4 SS - Technical Service</v>
      </c>
      <c r="E7233">
        <v>98778.12</v>
      </c>
      <c r="F7233">
        <v>98778.12</v>
      </c>
      <c r="G7233">
        <v>0</v>
      </c>
      <c r="H7233">
        <v>98778.12</v>
      </c>
    </row>
    <row r="7234" spans="1:8" hidden="1" x14ac:dyDescent="0.3">
      <c r="A7234" s="6" t="s">
        <v>1289</v>
      </c>
      <c r="B7234" s="6" t="s">
        <v>7935</v>
      </c>
      <c r="C7234" s="6">
        <v>11</v>
      </c>
      <c r="D7234" t="str">
        <f t="shared" si="112"/>
        <v>R511</v>
      </c>
      <c r="E7234">
        <v>1563000</v>
      </c>
      <c r="F7234">
        <v>78150</v>
      </c>
      <c r="G7234">
        <v>0</v>
      </c>
      <c r="H7234">
        <v>1419380.31</v>
      </c>
    </row>
    <row r="7235" spans="1:8" hidden="1" x14ac:dyDescent="0.3">
      <c r="A7235" s="6" t="s">
        <v>339</v>
      </c>
      <c r="B7235" s="6" t="s">
        <v>7936</v>
      </c>
      <c r="C7235" s="6">
        <v>1</v>
      </c>
      <c r="D7235" t="str">
        <f t="shared" ref="D7235:D7298" si="113">A7235&amp;C7235</f>
        <v>IKEA Extension MoA1</v>
      </c>
      <c r="E7235">
        <v>1325211.28</v>
      </c>
      <c r="F7235">
        <v>1264914.1599999999</v>
      </c>
      <c r="G7235">
        <v>0</v>
      </c>
      <c r="H7235">
        <v>1264914.1599999999</v>
      </c>
    </row>
    <row r="7236" spans="1:8" hidden="1" x14ac:dyDescent="0.3">
      <c r="A7236" s="6" t="s">
        <v>741</v>
      </c>
      <c r="B7236" s="6" t="s">
        <v>7937</v>
      </c>
      <c r="D7236" t="str">
        <f t="shared" si="113"/>
        <v>MAYSAN 400/132kV SS</v>
      </c>
      <c r="E7236">
        <v>483418.29</v>
      </c>
      <c r="F7236">
        <v>483418.29000000004</v>
      </c>
      <c r="G7236">
        <v>0</v>
      </c>
      <c r="H7236">
        <v>483418.29</v>
      </c>
    </row>
    <row r="7237" spans="1:8" hidden="1" x14ac:dyDescent="0.3">
      <c r="A7237" s="6" t="s">
        <v>3332</v>
      </c>
      <c r="B7237" s="6" t="s">
        <v>1303</v>
      </c>
      <c r="C7237" s="6">
        <v>4</v>
      </c>
      <c r="D7237" t="str">
        <f t="shared" si="113"/>
        <v>LRT - El Shorouk Bridge4</v>
      </c>
      <c r="E7237">
        <v>437580</v>
      </c>
      <c r="F7237">
        <v>386290.47</v>
      </c>
      <c r="G7237">
        <v>0</v>
      </c>
      <c r="H7237">
        <v>386290.47</v>
      </c>
    </row>
    <row r="7238" spans="1:8" hidden="1" x14ac:dyDescent="0.3">
      <c r="A7238" s="6" t="s">
        <v>1163</v>
      </c>
      <c r="B7238" s="6" t="s">
        <v>7938</v>
      </c>
      <c r="C7238" s="6">
        <v>12</v>
      </c>
      <c r="D7238" t="str">
        <f t="shared" si="113"/>
        <v>Benban 3/ Toshka 2 LOT 412</v>
      </c>
      <c r="E7238">
        <v>14409711.26</v>
      </c>
      <c r="F7238">
        <v>11686276.220000001</v>
      </c>
      <c r="G7238">
        <v>1513019.68</v>
      </c>
      <c r="H7238">
        <v>13199295.9</v>
      </c>
    </row>
    <row r="7239" spans="1:8" hidden="1" x14ac:dyDescent="0.3">
      <c r="A7239" s="6" t="s">
        <v>1766</v>
      </c>
      <c r="B7239" s="6" t="s">
        <v>6867</v>
      </c>
      <c r="D7239" t="str">
        <f t="shared" si="113"/>
        <v>Governmental Campus-N2</v>
      </c>
      <c r="E7239">
        <v>2543859.6800000002</v>
      </c>
      <c r="F7239">
        <v>0</v>
      </c>
      <c r="G7239">
        <v>2543859.6800000002</v>
      </c>
      <c r="H7239">
        <v>2543859.6800000002</v>
      </c>
    </row>
    <row r="7240" spans="1:8" hidden="1" x14ac:dyDescent="0.3">
      <c r="A7240" s="6" t="s">
        <v>2441</v>
      </c>
      <c r="B7240" s="6" t="s">
        <v>1083</v>
      </c>
      <c r="C7240" s="6">
        <v>1</v>
      </c>
      <c r="D7240" t="str">
        <f t="shared" si="113"/>
        <v>El Zagazig Railway P21</v>
      </c>
      <c r="E7240">
        <v>489480</v>
      </c>
      <c r="F7240">
        <v>89750.399999999994</v>
      </c>
      <c r="G7240">
        <v>0</v>
      </c>
      <c r="H7240">
        <v>89750.399999999994</v>
      </c>
    </row>
    <row r="7241" spans="1:8" hidden="1" x14ac:dyDescent="0.3">
      <c r="A7241" s="6" t="s">
        <v>847</v>
      </c>
      <c r="B7241" s="6" t="s">
        <v>7939</v>
      </c>
      <c r="D7241" t="str">
        <f t="shared" si="113"/>
        <v>AWEER POWER STATION 'H' Phase</v>
      </c>
      <c r="E7241">
        <v>172442.17</v>
      </c>
      <c r="F7241">
        <v>181064.27849999999</v>
      </c>
      <c r="G7241">
        <v>0</v>
      </c>
      <c r="H7241">
        <v>181064.27849999999</v>
      </c>
    </row>
    <row r="7242" spans="1:8" hidden="1" x14ac:dyDescent="0.3">
      <c r="A7242" s="6" t="s">
        <v>743</v>
      </c>
      <c r="B7242" s="6" t="s">
        <v>7940</v>
      </c>
      <c r="D7242" t="str">
        <f t="shared" si="113"/>
        <v>MOTHANA 400/132kV SS</v>
      </c>
      <c r="E7242">
        <v>284952.78999999998</v>
      </c>
      <c r="F7242">
        <v>284952.78999999998</v>
      </c>
      <c r="G7242">
        <v>0</v>
      </c>
      <c r="H7242">
        <v>284952.78999999998</v>
      </c>
    </row>
    <row r="7243" spans="1:8" hidden="1" x14ac:dyDescent="0.3">
      <c r="A7243" s="6" t="s">
        <v>1254</v>
      </c>
      <c r="B7243" s="6" t="s">
        <v>7941</v>
      </c>
      <c r="D7243" t="str">
        <f t="shared" si="113"/>
        <v>Miscellaneous Projects</v>
      </c>
      <c r="E7243">
        <v>8384.6200000000008</v>
      </c>
      <c r="F7243">
        <v>9306.9267999999993</v>
      </c>
      <c r="G7243">
        <v>0</v>
      </c>
      <c r="H7243">
        <v>9306.9267999999993</v>
      </c>
    </row>
    <row r="7244" spans="1:8" hidden="1" x14ac:dyDescent="0.3">
      <c r="A7244" s="6" t="s">
        <v>847</v>
      </c>
      <c r="B7244" s="6" t="s">
        <v>7942</v>
      </c>
      <c r="D7244" t="str">
        <f t="shared" si="113"/>
        <v>AWEER POWER STATION 'H' Phase</v>
      </c>
      <c r="E7244">
        <v>105856.05</v>
      </c>
      <c r="F7244">
        <v>111148.85249999999</v>
      </c>
      <c r="G7244">
        <v>0</v>
      </c>
      <c r="H7244">
        <v>111148.85249999999</v>
      </c>
    </row>
    <row r="7245" spans="1:8" hidden="1" x14ac:dyDescent="0.3">
      <c r="A7245" s="6" t="s">
        <v>1512</v>
      </c>
      <c r="B7245" s="6" t="s">
        <v>7943</v>
      </c>
      <c r="C7245" s="6">
        <v>2</v>
      </c>
      <c r="D7245" t="str">
        <f t="shared" si="113"/>
        <v>LRT Project2</v>
      </c>
      <c r="E7245">
        <v>136000</v>
      </c>
      <c r="F7245">
        <v>115124</v>
      </c>
      <c r="G7245">
        <v>0</v>
      </c>
      <c r="H7245">
        <v>115124</v>
      </c>
    </row>
    <row r="7246" spans="1:8" hidden="1" x14ac:dyDescent="0.3">
      <c r="A7246" s="6" t="s">
        <v>331</v>
      </c>
      <c r="B7246" s="6" t="s">
        <v>7944</v>
      </c>
      <c r="C7246" s="6">
        <v>3</v>
      </c>
      <c r="D7246" t="str">
        <f t="shared" si="113"/>
        <v>DoubleTree Mangroovy ElGouna3</v>
      </c>
      <c r="E7246">
        <v>71250</v>
      </c>
      <c r="F7246">
        <v>74100</v>
      </c>
      <c r="G7246">
        <v>0</v>
      </c>
      <c r="H7246">
        <v>74100</v>
      </c>
    </row>
    <row r="7247" spans="1:8" hidden="1" x14ac:dyDescent="0.3">
      <c r="A7247" s="6" t="s">
        <v>1453</v>
      </c>
      <c r="B7247" s="6" t="s">
        <v>7945</v>
      </c>
      <c r="D7247" t="str">
        <f t="shared" si="113"/>
        <v>Toshka-04  GIS Substation</v>
      </c>
      <c r="E7247">
        <v>0</v>
      </c>
      <c r="F7247">
        <v>0</v>
      </c>
      <c r="G7247">
        <v>-11677.59</v>
      </c>
      <c r="H7247">
        <v>-11677.59</v>
      </c>
    </row>
    <row r="7248" spans="1:8" hidden="1" x14ac:dyDescent="0.3">
      <c r="A7248" s="6" t="s">
        <v>705</v>
      </c>
      <c r="B7248" s="6" t="s">
        <v>7946</v>
      </c>
      <c r="D7248" t="str">
        <f t="shared" si="113"/>
        <v>Assuit PP  (CP-118)</v>
      </c>
      <c r="E7248">
        <v>165327.09</v>
      </c>
      <c r="F7248">
        <v>147554.42000000001</v>
      </c>
      <c r="G7248">
        <v>26039.02</v>
      </c>
      <c r="H7248">
        <v>173593.44</v>
      </c>
    </row>
    <row r="7249" spans="1:8" hidden="1" x14ac:dyDescent="0.3">
      <c r="A7249" s="6" t="s">
        <v>741</v>
      </c>
      <c r="B7249" s="6" t="s">
        <v>7947</v>
      </c>
      <c r="D7249" t="str">
        <f t="shared" si="113"/>
        <v>MAYSAN 400/132kV SS</v>
      </c>
      <c r="E7249">
        <v>22225.68</v>
      </c>
      <c r="F7249">
        <v>22225.68</v>
      </c>
      <c r="G7249">
        <v>0</v>
      </c>
      <c r="H7249">
        <v>22225.68</v>
      </c>
    </row>
    <row r="7250" spans="1:8" hidden="1" x14ac:dyDescent="0.3">
      <c r="A7250" s="6" t="s">
        <v>1530</v>
      </c>
      <c r="B7250" s="6" t="s">
        <v>7948</v>
      </c>
      <c r="C7250" s="6">
        <v>4</v>
      </c>
      <c r="D7250" t="str">
        <f t="shared" si="113"/>
        <v>West Port Said 220 kV GIS4</v>
      </c>
      <c r="E7250">
        <v>12362859.050000001</v>
      </c>
      <c r="F7250">
        <v>0</v>
      </c>
      <c r="G7250">
        <v>1298100.2</v>
      </c>
      <c r="H7250">
        <v>1298100.2</v>
      </c>
    </row>
    <row r="7251" spans="1:8" hidden="1" x14ac:dyDescent="0.3">
      <c r="A7251" s="6" t="s">
        <v>1243</v>
      </c>
      <c r="B7251" s="6" t="s">
        <v>7949</v>
      </c>
      <c r="C7251" s="6">
        <v>21</v>
      </c>
      <c r="D7251" t="str">
        <f t="shared" si="113"/>
        <v>Sodic East21</v>
      </c>
      <c r="E7251">
        <v>78423.399999999994</v>
      </c>
      <c r="F7251">
        <v>69443.915999999997</v>
      </c>
      <c r="G7251">
        <v>0</v>
      </c>
      <c r="H7251">
        <v>69443.915999999997</v>
      </c>
    </row>
    <row r="7252" spans="1:8" hidden="1" x14ac:dyDescent="0.3">
      <c r="A7252" s="6" t="s">
        <v>1456</v>
      </c>
      <c r="B7252" s="6" t="s">
        <v>7950</v>
      </c>
      <c r="C7252" s="6">
        <v>4</v>
      </c>
      <c r="D7252" t="str">
        <f t="shared" si="113"/>
        <v>ORA-ZED Towers01B4</v>
      </c>
      <c r="E7252">
        <v>132779.22</v>
      </c>
      <c r="F7252">
        <v>113990.96</v>
      </c>
      <c r="G7252">
        <v>0</v>
      </c>
      <c r="H7252">
        <v>113990.96</v>
      </c>
    </row>
    <row r="7253" spans="1:8" hidden="1" x14ac:dyDescent="0.3">
      <c r="A7253" s="6" t="s">
        <v>1316</v>
      </c>
      <c r="B7253" s="6" t="s">
        <v>7951</v>
      </c>
      <c r="C7253" s="6">
        <v>2</v>
      </c>
      <c r="D7253" t="str">
        <f t="shared" si="113"/>
        <v>Suez Gulf/S4 - 500KV OHTL2</v>
      </c>
      <c r="E7253">
        <v>1293439.8</v>
      </c>
      <c r="F7253">
        <v>1083630.81</v>
      </c>
      <c r="G7253">
        <v>135811.18</v>
      </c>
      <c r="H7253">
        <v>1219441.99</v>
      </c>
    </row>
    <row r="7254" spans="1:8" hidden="1" x14ac:dyDescent="0.3">
      <c r="A7254" s="6" t="s">
        <v>412</v>
      </c>
      <c r="B7254" s="6" t="s">
        <v>7952</v>
      </c>
      <c r="C7254" s="6">
        <v>4</v>
      </c>
      <c r="D7254" t="str">
        <f t="shared" si="113"/>
        <v>RING ROAD MARYOTIA EXPANSION4</v>
      </c>
      <c r="E7254">
        <v>4364397.8600000003</v>
      </c>
      <c r="F7254">
        <v>3940994.49</v>
      </c>
      <c r="G7254">
        <v>0</v>
      </c>
      <c r="H7254">
        <v>3940994.49</v>
      </c>
    </row>
    <row r="7255" spans="1:8" hidden="1" x14ac:dyDescent="0.3">
      <c r="A7255" s="6" t="s">
        <v>7953</v>
      </c>
      <c r="B7255" s="6" t="s">
        <v>7954</v>
      </c>
      <c r="C7255" s="6">
        <v>1</v>
      </c>
      <c r="D7255" t="str">
        <f t="shared" si="113"/>
        <v>Selwa 220 KV - 27 KM OHTL1</v>
      </c>
      <c r="E7255">
        <v>3353492.41</v>
      </c>
      <c r="F7255">
        <v>3423925.56</v>
      </c>
      <c r="G7255">
        <v>0</v>
      </c>
      <c r="H7255">
        <v>3423925.56</v>
      </c>
    </row>
    <row r="7256" spans="1:8" hidden="1" x14ac:dyDescent="0.3">
      <c r="A7256" s="6" t="s">
        <v>1547</v>
      </c>
      <c r="B7256" s="6" t="s">
        <v>7955</v>
      </c>
      <c r="C7256" s="6">
        <v>11</v>
      </c>
      <c r="D7256" t="str">
        <f t="shared" si="113"/>
        <v>Zone(J) South Valley Toshka11</v>
      </c>
      <c r="E7256">
        <v>70904705.849999994</v>
      </c>
      <c r="F7256">
        <v>52919426.25</v>
      </c>
      <c r="G7256">
        <v>9075802.3499999996</v>
      </c>
      <c r="H7256">
        <v>61995228.600000001</v>
      </c>
    </row>
    <row r="7257" spans="1:8" hidden="1" x14ac:dyDescent="0.3">
      <c r="A7257" s="6" t="s">
        <v>7956</v>
      </c>
      <c r="B7257" s="6" t="s">
        <v>7957</v>
      </c>
      <c r="C7257" s="6">
        <v>1</v>
      </c>
      <c r="D7257" t="str">
        <f t="shared" si="113"/>
        <v>Marazik Railway Bridge1</v>
      </c>
      <c r="E7257">
        <v>208500</v>
      </c>
      <c r="F7257">
        <v>184558.32</v>
      </c>
      <c r="G7257">
        <v>0</v>
      </c>
      <c r="H7257">
        <v>184558.32</v>
      </c>
    </row>
    <row r="7258" spans="1:8" hidden="1" x14ac:dyDescent="0.3">
      <c r="A7258" s="6" t="s">
        <v>331</v>
      </c>
      <c r="B7258" s="6" t="s">
        <v>7958</v>
      </c>
      <c r="C7258" s="6">
        <v>5</v>
      </c>
      <c r="D7258" t="str">
        <f t="shared" si="113"/>
        <v>DoubleTree Mangroovy ElGouna5</v>
      </c>
      <c r="E7258">
        <v>3125</v>
      </c>
      <c r="F7258">
        <v>3187.5</v>
      </c>
      <c r="G7258">
        <v>0</v>
      </c>
      <c r="H7258">
        <v>3187.5</v>
      </c>
    </row>
    <row r="7259" spans="1:8" hidden="1" x14ac:dyDescent="0.3">
      <c r="A7259" s="6" t="s">
        <v>847</v>
      </c>
      <c r="B7259" s="6" t="s">
        <v>7959</v>
      </c>
      <c r="D7259" t="str">
        <f t="shared" si="113"/>
        <v>AWEER POWER STATION 'H' Phase</v>
      </c>
      <c r="E7259">
        <v>389425.46</v>
      </c>
      <c r="F7259">
        <v>408896.73</v>
      </c>
      <c r="G7259">
        <v>0</v>
      </c>
      <c r="H7259">
        <v>408896.73</v>
      </c>
    </row>
    <row r="7260" spans="1:8" hidden="1" x14ac:dyDescent="0.3">
      <c r="A7260" s="6" t="s">
        <v>741</v>
      </c>
      <c r="B7260" s="6" t="s">
        <v>7960</v>
      </c>
      <c r="D7260" t="str">
        <f t="shared" si="113"/>
        <v>MAYSAN 400/132kV SS</v>
      </c>
      <c r="E7260">
        <v>148556.57999999999</v>
      </c>
      <c r="F7260">
        <v>148556.57999999999</v>
      </c>
      <c r="G7260">
        <v>0</v>
      </c>
      <c r="H7260">
        <v>148556.57999999999</v>
      </c>
    </row>
    <row r="7261" spans="1:8" hidden="1" x14ac:dyDescent="0.3">
      <c r="A7261" s="6" t="s">
        <v>1626</v>
      </c>
      <c r="B7261" s="6" t="s">
        <v>7961</v>
      </c>
      <c r="C7261" s="6">
        <v>8</v>
      </c>
      <c r="D7261" t="str">
        <f t="shared" si="113"/>
        <v>Air Force Project8</v>
      </c>
      <c r="E7261">
        <v>11311470.02</v>
      </c>
      <c r="F7261">
        <v>8098605.5999999996</v>
      </c>
      <c r="G7261">
        <v>2827867.51</v>
      </c>
      <c r="H7261">
        <v>10926473.109999999</v>
      </c>
    </row>
    <row r="7262" spans="1:8" hidden="1" x14ac:dyDescent="0.3">
      <c r="A7262" s="6" t="s">
        <v>1103</v>
      </c>
      <c r="B7262" s="6" t="s">
        <v>7962</v>
      </c>
      <c r="D7262" t="str">
        <f t="shared" si="113"/>
        <v>Asher Mn Ramadan Bridge No2</v>
      </c>
      <c r="E7262">
        <v>33000</v>
      </c>
      <c r="F7262">
        <v>33000</v>
      </c>
      <c r="G7262">
        <v>0</v>
      </c>
      <c r="H7262">
        <v>33000</v>
      </c>
    </row>
    <row r="7263" spans="1:8" hidden="1" x14ac:dyDescent="0.3">
      <c r="A7263" s="6" t="s">
        <v>1646</v>
      </c>
      <c r="B7263" s="6" t="s">
        <v>7963</v>
      </c>
      <c r="C7263" s="6">
        <v>12</v>
      </c>
      <c r="D7263" t="str">
        <f t="shared" si="113"/>
        <v>Hosh Essa 220 KV OHTL12</v>
      </c>
      <c r="E7263">
        <v>104897.12</v>
      </c>
      <c r="F7263">
        <v>0</v>
      </c>
      <c r="G7263">
        <v>11014.2</v>
      </c>
      <c r="H7263">
        <v>11014.2</v>
      </c>
    </row>
    <row r="7264" spans="1:8" hidden="1" x14ac:dyDescent="0.3">
      <c r="A7264" s="6" t="s">
        <v>746</v>
      </c>
      <c r="B7264" s="6" t="s">
        <v>7964</v>
      </c>
      <c r="D7264" t="str">
        <f t="shared" si="113"/>
        <v>SHAT Al ARAB 400/132kV SS</v>
      </c>
      <c r="E7264">
        <v>1526892.63</v>
      </c>
      <c r="F7264">
        <v>1526892.63</v>
      </c>
      <c r="G7264">
        <v>0</v>
      </c>
      <c r="H7264">
        <v>1526892.63</v>
      </c>
    </row>
    <row r="7265" spans="1:8" hidden="1" x14ac:dyDescent="0.3">
      <c r="A7265" s="6" t="s">
        <v>743</v>
      </c>
      <c r="B7265" s="6" t="s">
        <v>7965</v>
      </c>
      <c r="D7265" t="str">
        <f t="shared" si="113"/>
        <v>MOTHANA 400/132kV SS</v>
      </c>
      <c r="E7265">
        <v>129783.64</v>
      </c>
      <c r="F7265">
        <v>129783.64</v>
      </c>
      <c r="G7265">
        <v>0</v>
      </c>
      <c r="H7265">
        <v>129783.64</v>
      </c>
    </row>
    <row r="7266" spans="1:8" hidden="1" x14ac:dyDescent="0.3">
      <c r="A7266" s="6" t="s">
        <v>1086</v>
      </c>
      <c r="B7266" s="6" t="s">
        <v>7966</v>
      </c>
      <c r="D7266" t="str">
        <f t="shared" si="113"/>
        <v>33KV Canal Farm Grid</v>
      </c>
      <c r="E7266">
        <v>4768632.8499999996</v>
      </c>
      <c r="F7266">
        <v>4768632.8499999996</v>
      </c>
      <c r="G7266">
        <v>0</v>
      </c>
      <c r="H7266">
        <v>4768632.8499999996</v>
      </c>
    </row>
    <row r="7267" spans="1:8" hidden="1" x14ac:dyDescent="0.3">
      <c r="A7267" s="6" t="s">
        <v>1692</v>
      </c>
      <c r="B7267" s="6" t="s">
        <v>7967</v>
      </c>
      <c r="D7267" t="str">
        <f t="shared" si="113"/>
        <v>TZ – Offshore E&amp;M Procurement</v>
      </c>
      <c r="E7267">
        <v>70670.23</v>
      </c>
      <c r="F7267">
        <v>70670.23</v>
      </c>
      <c r="G7267">
        <v>0</v>
      </c>
      <c r="H7267">
        <v>70670.23</v>
      </c>
    </row>
    <row r="7268" spans="1:8" hidden="1" x14ac:dyDescent="0.3">
      <c r="A7268" s="6" t="s">
        <v>3360</v>
      </c>
      <c r="B7268" s="6" t="s">
        <v>7968</v>
      </c>
      <c r="C7268" s="6">
        <v>2</v>
      </c>
      <c r="D7268" t="str">
        <f t="shared" si="113"/>
        <v>ElMarg2</v>
      </c>
      <c r="E7268">
        <v>49450</v>
      </c>
      <c r="F7268">
        <v>39555.5</v>
      </c>
      <c r="G7268">
        <v>0</v>
      </c>
      <c r="H7268">
        <v>39555.5</v>
      </c>
    </row>
    <row r="7269" spans="1:8" hidden="1" x14ac:dyDescent="0.3">
      <c r="A7269" s="6" t="s">
        <v>1663</v>
      </c>
      <c r="B7269" s="6" t="s">
        <v>7969</v>
      </c>
      <c r="C7269" s="6">
        <v>5</v>
      </c>
      <c r="D7269" t="str">
        <f t="shared" si="113"/>
        <v>10Th of Ramadan LRT5</v>
      </c>
      <c r="E7269">
        <v>1063082.52</v>
      </c>
      <c r="F7269">
        <v>0</v>
      </c>
      <c r="G7269">
        <v>106308.25</v>
      </c>
      <c r="H7269">
        <v>106308.25</v>
      </c>
    </row>
    <row r="7270" spans="1:8" hidden="1" x14ac:dyDescent="0.3">
      <c r="A7270" s="6" t="s">
        <v>1766</v>
      </c>
      <c r="B7270" s="6" t="s">
        <v>2688</v>
      </c>
      <c r="D7270" t="str">
        <f t="shared" si="113"/>
        <v>Governmental Campus-N2</v>
      </c>
      <c r="E7270">
        <v>485707.7</v>
      </c>
      <c r="F7270">
        <v>485707.7</v>
      </c>
      <c r="G7270">
        <v>0</v>
      </c>
      <c r="H7270">
        <v>485707.7</v>
      </c>
    </row>
    <row r="7271" spans="1:8" hidden="1" x14ac:dyDescent="0.3">
      <c r="A7271" s="6" t="s">
        <v>1000</v>
      </c>
      <c r="B7271" s="6" t="s">
        <v>7970</v>
      </c>
      <c r="D7271" t="str">
        <f t="shared" si="113"/>
        <v>4 SS - Technical Service</v>
      </c>
      <c r="E7271">
        <v>98778.12</v>
      </c>
      <c r="F7271">
        <v>98778.12</v>
      </c>
      <c r="G7271">
        <v>0</v>
      </c>
      <c r="H7271">
        <v>98778.12</v>
      </c>
    </row>
    <row r="7272" spans="1:8" hidden="1" x14ac:dyDescent="0.3">
      <c r="A7272" s="6" t="s">
        <v>847</v>
      </c>
      <c r="B7272" s="6" t="s">
        <v>7971</v>
      </c>
      <c r="D7272" t="str">
        <f t="shared" si="113"/>
        <v>AWEER POWER STATION 'H' Phase</v>
      </c>
      <c r="E7272">
        <v>1811602.76</v>
      </c>
      <c r="F7272">
        <v>1590184.64</v>
      </c>
      <c r="G7272">
        <v>201289.2</v>
      </c>
      <c r="H7272">
        <v>1791473.84</v>
      </c>
    </row>
    <row r="7273" spans="1:8" hidden="1" x14ac:dyDescent="0.3">
      <c r="A7273" s="6" t="s">
        <v>1626</v>
      </c>
      <c r="B7273" s="6" t="s">
        <v>7972</v>
      </c>
      <c r="C7273" s="6">
        <v>11</v>
      </c>
      <c r="D7273" t="str">
        <f t="shared" si="113"/>
        <v>Air Force Project11</v>
      </c>
      <c r="E7273">
        <v>6851572.1600000001</v>
      </c>
      <c r="F7273">
        <v>4905315</v>
      </c>
      <c r="G7273">
        <v>1712893.05</v>
      </c>
      <c r="H7273">
        <v>6618208.0499999998</v>
      </c>
    </row>
    <row r="7274" spans="1:8" hidden="1" x14ac:dyDescent="0.3">
      <c r="A7274" s="6" t="s">
        <v>3409</v>
      </c>
      <c r="B7274" s="6" t="s">
        <v>7973</v>
      </c>
      <c r="D7274" t="str">
        <f t="shared" si="113"/>
        <v>El Ameed 220 KV</v>
      </c>
      <c r="E7274">
        <v>39500</v>
      </c>
      <c r="F7274">
        <v>39500</v>
      </c>
      <c r="G7274">
        <v>0</v>
      </c>
      <c r="H7274">
        <v>39500</v>
      </c>
    </row>
    <row r="7275" spans="1:8" hidden="1" x14ac:dyDescent="0.3">
      <c r="A7275" s="6" t="s">
        <v>300</v>
      </c>
      <c r="B7275" s="6" t="s">
        <v>7974</v>
      </c>
      <c r="C7275" s="6">
        <v>25</v>
      </c>
      <c r="D7275" t="str">
        <f t="shared" si="113"/>
        <v>CFC Podium 225</v>
      </c>
      <c r="E7275">
        <v>13190112.67</v>
      </c>
      <c r="F7275">
        <v>9682524.4635000005</v>
      </c>
      <c r="G7275">
        <v>0</v>
      </c>
      <c r="H7275">
        <v>9682524.4635000005</v>
      </c>
    </row>
    <row r="7276" spans="1:8" hidden="1" x14ac:dyDescent="0.3">
      <c r="A7276" s="6" t="s">
        <v>412</v>
      </c>
      <c r="B7276" s="6" t="s">
        <v>7975</v>
      </c>
      <c r="C7276" s="6">
        <v>7</v>
      </c>
      <c r="D7276" t="str">
        <f t="shared" si="113"/>
        <v>RING ROAD MARYOTIA EXPANSION7</v>
      </c>
      <c r="E7276">
        <v>6420256.71</v>
      </c>
      <c r="F7276">
        <v>1787764.23</v>
      </c>
      <c r="G7276">
        <v>0</v>
      </c>
      <c r="H7276">
        <v>5787764.2300000004</v>
      </c>
    </row>
    <row r="7277" spans="1:8" hidden="1" x14ac:dyDescent="0.3">
      <c r="A7277" s="6" t="s">
        <v>967</v>
      </c>
      <c r="B7277" s="6" t="s">
        <v>7976</v>
      </c>
      <c r="D7277" t="str">
        <f t="shared" si="113"/>
        <v>Benban 500 K.V/95 K.M</v>
      </c>
      <c r="E7277">
        <v>11755279.890000001</v>
      </c>
      <c r="F7277">
        <v>11755279.890000001</v>
      </c>
      <c r="G7277">
        <v>0</v>
      </c>
      <c r="H7277">
        <v>11755279.890000001</v>
      </c>
    </row>
    <row r="7278" spans="1:8" hidden="1" x14ac:dyDescent="0.3">
      <c r="A7278" s="6" t="s">
        <v>1612</v>
      </c>
      <c r="B7278" s="6" t="s">
        <v>7977</v>
      </c>
      <c r="C7278" s="6">
        <v>8</v>
      </c>
      <c r="D7278" t="str">
        <f t="shared" si="113"/>
        <v>Toshka 2/Owinat East LOT2 OHTL8</v>
      </c>
      <c r="E7278">
        <v>2074893.94</v>
      </c>
      <c r="F7278">
        <v>1533989.24</v>
      </c>
      <c r="G7278">
        <v>217863.86</v>
      </c>
      <c r="H7278">
        <v>1751853.1</v>
      </c>
    </row>
    <row r="7279" spans="1:8" hidden="1" x14ac:dyDescent="0.3">
      <c r="A7279" s="6" t="s">
        <v>7978</v>
      </c>
      <c r="B7279" s="6" t="s">
        <v>7979</v>
      </c>
      <c r="D7279" t="str">
        <f t="shared" si="113"/>
        <v>DRCC</v>
      </c>
      <c r="E7279">
        <v>0</v>
      </c>
      <c r="F7279">
        <v>0</v>
      </c>
      <c r="G7279">
        <v>-113.49</v>
      </c>
      <c r="H7279">
        <v>-113.49</v>
      </c>
    </row>
    <row r="7280" spans="1:8" hidden="1" x14ac:dyDescent="0.3">
      <c r="A7280" s="6" t="s">
        <v>1086</v>
      </c>
      <c r="B7280" s="6" t="s">
        <v>7980</v>
      </c>
      <c r="D7280" t="str">
        <f t="shared" si="113"/>
        <v>33KV Canal Farm Grid</v>
      </c>
      <c r="E7280">
        <v>6831156.2400000002</v>
      </c>
      <c r="F7280">
        <v>6831156.2400000002</v>
      </c>
      <c r="G7280">
        <v>0</v>
      </c>
      <c r="H7280">
        <v>6831156.2400000002</v>
      </c>
    </row>
    <row r="7281" spans="1:8" hidden="1" x14ac:dyDescent="0.3">
      <c r="A7281" s="6" t="s">
        <v>967</v>
      </c>
      <c r="B7281" s="6" t="s">
        <v>7981</v>
      </c>
      <c r="D7281" t="str">
        <f t="shared" si="113"/>
        <v>Benban 500 K.V/95 K.M</v>
      </c>
      <c r="E7281">
        <v>10000000</v>
      </c>
      <c r="F7281">
        <v>10000000</v>
      </c>
      <c r="G7281">
        <v>0</v>
      </c>
      <c r="H7281">
        <v>10000000</v>
      </c>
    </row>
    <row r="7282" spans="1:8" hidden="1" x14ac:dyDescent="0.3">
      <c r="A7282" s="6" t="s">
        <v>651</v>
      </c>
      <c r="B7282" s="6" t="s">
        <v>7982</v>
      </c>
      <c r="D7282" t="str">
        <f t="shared" si="113"/>
        <v>Akhmem - Qena</v>
      </c>
      <c r="E7282">
        <v>10000000</v>
      </c>
      <c r="F7282">
        <v>10000000</v>
      </c>
      <c r="G7282">
        <v>0</v>
      </c>
      <c r="H7282">
        <v>10000000</v>
      </c>
    </row>
    <row r="7283" spans="1:8" hidden="1" x14ac:dyDescent="0.3">
      <c r="A7283" s="6" t="s">
        <v>795</v>
      </c>
      <c r="B7283" s="6" t="s">
        <v>7983</v>
      </c>
      <c r="C7283" s="6">
        <v>29</v>
      </c>
      <c r="D7283" t="str">
        <f t="shared" si="113"/>
        <v>NUCA R05 - Z0229</v>
      </c>
      <c r="E7283">
        <v>1322169.7</v>
      </c>
      <c r="F7283">
        <v>898252.5</v>
      </c>
      <c r="G7283">
        <v>115012</v>
      </c>
      <c r="H7283">
        <v>1013264.5</v>
      </c>
    </row>
    <row r="7284" spans="1:8" hidden="1" x14ac:dyDescent="0.3">
      <c r="A7284" s="6" t="s">
        <v>89</v>
      </c>
      <c r="B7284" s="6" t="s">
        <v>7984</v>
      </c>
      <c r="C7284" s="6">
        <v>10</v>
      </c>
      <c r="D7284" t="str">
        <f t="shared" si="113"/>
        <v>Sokhna Port Expansion10</v>
      </c>
      <c r="E7284">
        <v>39642891.350000001</v>
      </c>
      <c r="F7284">
        <v>27461819.550000001</v>
      </c>
      <c r="G7284">
        <v>7928578.2599999998</v>
      </c>
      <c r="H7284">
        <v>35390397.810000002</v>
      </c>
    </row>
    <row r="7285" spans="1:8" hidden="1" x14ac:dyDescent="0.3">
      <c r="A7285" s="6" t="s">
        <v>1750</v>
      </c>
      <c r="B7285" s="6" t="s">
        <v>7985</v>
      </c>
      <c r="D7285" t="str">
        <f t="shared" si="113"/>
        <v>158E/2019 33kv Project</v>
      </c>
      <c r="E7285">
        <v>103999.99999900001</v>
      </c>
      <c r="F7285">
        <v>109200</v>
      </c>
      <c r="G7285">
        <v>0</v>
      </c>
      <c r="H7285">
        <v>109200</v>
      </c>
    </row>
    <row r="7286" spans="1:8" hidden="1" x14ac:dyDescent="0.3">
      <c r="A7286" s="6" t="s">
        <v>1626</v>
      </c>
      <c r="B7286" s="6" t="s">
        <v>7986</v>
      </c>
      <c r="C7286" s="6">
        <v>21</v>
      </c>
      <c r="D7286" t="str">
        <f t="shared" si="113"/>
        <v>Air Force Project21</v>
      </c>
      <c r="E7286">
        <v>4593369.4400000004</v>
      </c>
      <c r="F7286">
        <v>4436962</v>
      </c>
      <c r="G7286">
        <v>0</v>
      </c>
      <c r="H7286">
        <v>4436962</v>
      </c>
    </row>
    <row r="7287" spans="1:8" hidden="1" x14ac:dyDescent="0.3">
      <c r="A7287" s="6" t="s">
        <v>1797</v>
      </c>
      <c r="B7287" s="6" t="s">
        <v>7987</v>
      </c>
      <c r="C7287" s="6">
        <v>7</v>
      </c>
      <c r="D7287" t="str">
        <f t="shared" si="113"/>
        <v>Ring Road Bridges Project7</v>
      </c>
      <c r="E7287">
        <v>4235172</v>
      </c>
      <c r="F7287">
        <v>3553200.32</v>
      </c>
      <c r="G7287">
        <v>0</v>
      </c>
      <c r="H7287">
        <v>3553200.32</v>
      </c>
    </row>
    <row r="7288" spans="1:8" hidden="1" x14ac:dyDescent="0.3">
      <c r="A7288" s="6" t="s">
        <v>1692</v>
      </c>
      <c r="B7288" s="6" t="s">
        <v>5382</v>
      </c>
      <c r="D7288" t="str">
        <f t="shared" si="113"/>
        <v>TZ – Offshore E&amp;M Procurement</v>
      </c>
      <c r="E7288">
        <v>78872.94</v>
      </c>
      <c r="F7288">
        <v>0</v>
      </c>
      <c r="G7288">
        <v>15774.59</v>
      </c>
      <c r="H7288">
        <v>15774.59</v>
      </c>
    </row>
    <row r="7289" spans="1:8" hidden="1" x14ac:dyDescent="0.3">
      <c r="A7289" s="6" t="s">
        <v>1692</v>
      </c>
      <c r="B7289" s="6" t="s">
        <v>7988</v>
      </c>
      <c r="D7289" t="str">
        <f t="shared" si="113"/>
        <v>TZ – Offshore E&amp;M Procurement</v>
      </c>
      <c r="E7289">
        <v>86394.34</v>
      </c>
      <c r="F7289">
        <v>8056.76</v>
      </c>
      <c r="G7289">
        <v>0</v>
      </c>
      <c r="H7289">
        <v>8056.76</v>
      </c>
    </row>
    <row r="7290" spans="1:8" hidden="1" x14ac:dyDescent="0.3">
      <c r="A7290" s="6" t="s">
        <v>971</v>
      </c>
      <c r="B7290" s="6" t="s">
        <v>7989</v>
      </c>
      <c r="D7290" t="str">
        <f t="shared" si="113"/>
        <v>Benban 500 K.V / 100 K.M</v>
      </c>
      <c r="E7290">
        <v>10000000</v>
      </c>
      <c r="F7290">
        <v>10000000</v>
      </c>
      <c r="G7290">
        <v>0</v>
      </c>
      <c r="H7290">
        <v>10000000</v>
      </c>
    </row>
    <row r="7291" spans="1:8" hidden="1" x14ac:dyDescent="0.3">
      <c r="A7291" s="6" t="s">
        <v>1853</v>
      </c>
      <c r="B7291" s="6" t="s">
        <v>7990</v>
      </c>
      <c r="C7291" s="6">
        <v>1</v>
      </c>
      <c r="D7291" t="str">
        <f t="shared" si="113"/>
        <v>PLAYA ROOF &amp; Wet Areas1</v>
      </c>
      <c r="E7291">
        <v>465527.7</v>
      </c>
      <c r="F7291">
        <v>399466.31</v>
      </c>
      <c r="G7291">
        <v>0</v>
      </c>
      <c r="H7291">
        <v>399466.31</v>
      </c>
    </row>
    <row r="7292" spans="1:8" hidden="1" x14ac:dyDescent="0.3">
      <c r="A7292" s="6" t="s">
        <v>1473</v>
      </c>
      <c r="B7292" s="6" t="s">
        <v>7991</v>
      </c>
      <c r="C7292" s="6">
        <v>16</v>
      </c>
      <c r="D7292" t="str">
        <f t="shared" si="113"/>
        <v>Taval Sarai 5216</v>
      </c>
      <c r="E7292">
        <v>31911.3</v>
      </c>
      <c r="F7292">
        <v>27447.1702</v>
      </c>
      <c r="G7292">
        <v>0</v>
      </c>
      <c r="H7292">
        <v>27447.1702</v>
      </c>
    </row>
    <row r="7293" spans="1:8" hidden="1" x14ac:dyDescent="0.3">
      <c r="A7293" s="6" t="s">
        <v>1841</v>
      </c>
      <c r="B7293" s="6" t="s">
        <v>7992</v>
      </c>
      <c r="C7293" s="6">
        <v>2</v>
      </c>
      <c r="D7293" t="str">
        <f t="shared" si="113"/>
        <v>Egyptian Exchange building2</v>
      </c>
      <c r="E7293">
        <v>157350.13</v>
      </c>
      <c r="F7293">
        <v>139333.53</v>
      </c>
      <c r="G7293">
        <v>0</v>
      </c>
      <c r="H7293">
        <v>139333.53</v>
      </c>
    </row>
    <row r="7294" spans="1:8" hidden="1" x14ac:dyDescent="0.3">
      <c r="A7294" s="6" t="s">
        <v>1654</v>
      </c>
      <c r="B7294" s="6" t="s">
        <v>7993</v>
      </c>
      <c r="C7294" s="6">
        <v>11</v>
      </c>
      <c r="D7294" t="str">
        <f t="shared" si="113"/>
        <v>seashell Playa11</v>
      </c>
      <c r="E7294">
        <v>151371.6</v>
      </c>
      <c r="F7294">
        <v>105672.51</v>
      </c>
      <c r="G7294">
        <v>24219.46</v>
      </c>
      <c r="H7294">
        <v>129891.97</v>
      </c>
    </row>
    <row r="7295" spans="1:8" hidden="1" x14ac:dyDescent="0.3">
      <c r="A7295" s="6" t="s">
        <v>1720</v>
      </c>
      <c r="B7295" s="6" t="s">
        <v>7994</v>
      </c>
      <c r="C7295" s="6">
        <v>7</v>
      </c>
      <c r="D7295" t="str">
        <f t="shared" si="113"/>
        <v>Ain Sokhna Port Development7</v>
      </c>
      <c r="E7295">
        <v>1426672</v>
      </c>
      <c r="F7295">
        <v>1101390.78</v>
      </c>
      <c r="G7295">
        <v>0</v>
      </c>
      <c r="H7295">
        <v>1341071.68</v>
      </c>
    </row>
    <row r="7296" spans="1:8" hidden="1" x14ac:dyDescent="0.3">
      <c r="A7296" s="6" t="s">
        <v>1685</v>
      </c>
      <c r="B7296" s="6" t="s">
        <v>7995</v>
      </c>
      <c r="D7296" t="str">
        <f t="shared" si="113"/>
        <v>New Babil 400/132KV GIS Substa</v>
      </c>
      <c r="E7296">
        <v>461933.6</v>
      </c>
      <c r="F7296">
        <v>461933.6</v>
      </c>
      <c r="G7296">
        <v>0</v>
      </c>
      <c r="H7296">
        <v>461933.6</v>
      </c>
    </row>
    <row r="7297" spans="1:8" hidden="1" x14ac:dyDescent="0.3">
      <c r="A7297" s="6" t="s">
        <v>1795</v>
      </c>
      <c r="B7297" s="6" t="s">
        <v>7996</v>
      </c>
      <c r="C7297" s="6">
        <v>1</v>
      </c>
      <c r="D7297" t="str">
        <f t="shared" si="113"/>
        <v>10th Ramadan Indu Park Plot111</v>
      </c>
      <c r="E7297">
        <v>6065851.8099999996</v>
      </c>
      <c r="F7297">
        <v>4179371.89</v>
      </c>
      <c r="G7297">
        <v>955371.66</v>
      </c>
      <c r="H7297">
        <v>5134743.55</v>
      </c>
    </row>
    <row r="7298" spans="1:8" hidden="1" x14ac:dyDescent="0.3">
      <c r="A7298" s="6" t="s">
        <v>1396</v>
      </c>
      <c r="B7298" s="6" t="s">
        <v>7997</v>
      </c>
      <c r="C7298" s="6">
        <v>16</v>
      </c>
      <c r="D7298" t="str">
        <f t="shared" si="113"/>
        <v>Cairo-Alex Railway16</v>
      </c>
      <c r="E7298">
        <v>26294302.620000001</v>
      </c>
      <c r="F7298">
        <v>18095195.25</v>
      </c>
      <c r="G7298">
        <v>2760901.78</v>
      </c>
      <c r="H7298">
        <v>20856097.030000001</v>
      </c>
    </row>
    <row r="7299" spans="1:8" hidden="1" x14ac:dyDescent="0.3">
      <c r="A7299" s="6" t="s">
        <v>1405</v>
      </c>
      <c r="B7299" s="6" t="s">
        <v>7998</v>
      </c>
      <c r="D7299" t="str">
        <f t="shared" ref="D7299:D7362" si="114">A7299&amp;C7299</f>
        <v>Racecores 3092-17 132KV E</v>
      </c>
      <c r="E7299">
        <v>701153.69421423005</v>
      </c>
      <c r="F7299">
        <v>3554849.2199999997</v>
      </c>
      <c r="G7299">
        <v>0</v>
      </c>
      <c r="H7299">
        <v>592474.87</v>
      </c>
    </row>
    <row r="7300" spans="1:8" hidden="1" x14ac:dyDescent="0.3">
      <c r="A7300" s="6" t="s">
        <v>1953</v>
      </c>
      <c r="B7300" s="6" t="s">
        <v>7999</v>
      </c>
      <c r="C7300" s="6">
        <v>10</v>
      </c>
      <c r="D7300" t="str">
        <f t="shared" si="114"/>
        <v>Ghana Street lighting10</v>
      </c>
      <c r="E7300">
        <v>12865.6</v>
      </c>
      <c r="F7300">
        <v>11579.04</v>
      </c>
      <c r="G7300">
        <v>0</v>
      </c>
      <c r="H7300">
        <v>11579.04</v>
      </c>
    </row>
    <row r="7301" spans="1:8" hidden="1" x14ac:dyDescent="0.3">
      <c r="A7301" s="6" t="s">
        <v>1316</v>
      </c>
      <c r="B7301" s="6" t="s">
        <v>8000</v>
      </c>
      <c r="C7301" s="6">
        <v>17</v>
      </c>
      <c r="D7301" t="str">
        <f t="shared" si="114"/>
        <v>Suez Gulf/S4 - 500KV OHTL17</v>
      </c>
      <c r="E7301">
        <v>814311.61</v>
      </c>
      <c r="F7301">
        <v>245883.04</v>
      </c>
      <c r="G7301">
        <v>0</v>
      </c>
      <c r="H7301">
        <v>245883.04</v>
      </c>
    </row>
    <row r="7302" spans="1:8" hidden="1" x14ac:dyDescent="0.3">
      <c r="A7302" s="6" t="s">
        <v>1316</v>
      </c>
      <c r="B7302" s="6" t="s">
        <v>8001</v>
      </c>
      <c r="C7302" s="6">
        <v>12</v>
      </c>
      <c r="D7302" t="str">
        <f t="shared" si="114"/>
        <v>Suez Gulf/S4 - 500KV OHTL12</v>
      </c>
      <c r="E7302">
        <v>1597816.61</v>
      </c>
      <c r="F7302">
        <v>463592.36</v>
      </c>
      <c r="G7302">
        <v>0</v>
      </c>
      <c r="H7302">
        <v>463592.36</v>
      </c>
    </row>
    <row r="7303" spans="1:8" hidden="1" x14ac:dyDescent="0.3">
      <c r="A7303" s="6" t="s">
        <v>363</v>
      </c>
      <c r="B7303" s="6" t="s">
        <v>8002</v>
      </c>
      <c r="C7303" s="6">
        <v>30</v>
      </c>
      <c r="D7303" t="str">
        <f t="shared" si="114"/>
        <v>Mivida BP#18930</v>
      </c>
      <c r="E7303">
        <v>22415427.41</v>
      </c>
      <c r="F7303">
        <v>14412191.1105</v>
      </c>
      <c r="G7303">
        <v>2417376.75</v>
      </c>
      <c r="H7303">
        <v>16829567.8605</v>
      </c>
    </row>
    <row r="7304" spans="1:8" hidden="1" x14ac:dyDescent="0.3">
      <c r="A7304" s="6" t="s">
        <v>1534</v>
      </c>
      <c r="B7304" s="6" t="s">
        <v>8003</v>
      </c>
      <c r="D7304" t="str">
        <f t="shared" si="114"/>
        <v>National Batteries  LP-05-20</v>
      </c>
      <c r="E7304">
        <v>2412280.71</v>
      </c>
      <c r="F7304">
        <v>2750000.01</v>
      </c>
      <c r="G7304">
        <v>0</v>
      </c>
      <c r="H7304">
        <v>2750000.01</v>
      </c>
    </row>
    <row r="7305" spans="1:8" hidden="1" x14ac:dyDescent="0.3">
      <c r="A7305" s="6" t="s">
        <v>674</v>
      </c>
      <c r="B7305" s="6" t="s">
        <v>8004</v>
      </c>
      <c r="C7305" s="6">
        <v>15</v>
      </c>
      <c r="D7305" t="str">
        <f t="shared" si="114"/>
        <v>El Mostakbal City Project15</v>
      </c>
      <c r="E7305">
        <v>117317404.76000001</v>
      </c>
      <c r="F7305">
        <v>37374677.670000002</v>
      </c>
      <c r="G7305">
        <v>21472965.190000001</v>
      </c>
      <c r="H7305">
        <v>58847642.859999992</v>
      </c>
    </row>
    <row r="7306" spans="1:8" hidden="1" x14ac:dyDescent="0.3">
      <c r="A7306" s="6" t="s">
        <v>346</v>
      </c>
      <c r="B7306" s="6" t="s">
        <v>8005</v>
      </c>
      <c r="C7306" s="6">
        <v>2</v>
      </c>
      <c r="D7306" t="str">
        <f t="shared" si="114"/>
        <v>El Khatatba Bridge2</v>
      </c>
      <c r="E7306">
        <v>2437694.0499999998</v>
      </c>
      <c r="F7306">
        <v>1381244.0525</v>
      </c>
      <c r="G7306">
        <v>0</v>
      </c>
      <c r="H7306">
        <v>1381244.0525</v>
      </c>
    </row>
    <row r="7307" spans="1:8" hidden="1" x14ac:dyDescent="0.3">
      <c r="A7307" s="6" t="s">
        <v>289</v>
      </c>
      <c r="B7307" s="6" t="s">
        <v>8006</v>
      </c>
      <c r="C7307" s="6">
        <v>3</v>
      </c>
      <c r="D7307" t="str">
        <f t="shared" si="114"/>
        <v>Aljazi Project3</v>
      </c>
      <c r="E7307">
        <v>121070</v>
      </c>
      <c r="F7307">
        <v>58174.3</v>
      </c>
      <c r="G7307">
        <v>0</v>
      </c>
      <c r="H7307">
        <v>58174.3</v>
      </c>
    </row>
    <row r="7308" spans="1:8" hidden="1" x14ac:dyDescent="0.3">
      <c r="A7308" s="6" t="s">
        <v>1077</v>
      </c>
      <c r="B7308" s="6" t="s">
        <v>8007</v>
      </c>
      <c r="C7308" s="6">
        <v>13</v>
      </c>
      <c r="D7308" t="str">
        <f t="shared" si="114"/>
        <v>Marsa Alam/ Bernes LOT2 OHTL13</v>
      </c>
      <c r="E7308">
        <v>228072.6</v>
      </c>
      <c r="F7308">
        <v>205215.78</v>
      </c>
      <c r="G7308">
        <v>0</v>
      </c>
      <c r="H7308">
        <v>205215.78</v>
      </c>
    </row>
    <row r="7309" spans="1:8" hidden="1" x14ac:dyDescent="0.3">
      <c r="A7309" s="6" t="s">
        <v>1077</v>
      </c>
      <c r="B7309" s="6" t="s">
        <v>8008</v>
      </c>
      <c r="C7309" s="6">
        <v>9</v>
      </c>
      <c r="D7309" t="str">
        <f t="shared" si="114"/>
        <v>Marsa Alam/ Bernes LOT2 OHTL9</v>
      </c>
      <c r="E7309">
        <v>62479.21</v>
      </c>
      <c r="F7309">
        <v>55854.37</v>
      </c>
      <c r="G7309">
        <v>0</v>
      </c>
      <c r="H7309">
        <v>55854.37</v>
      </c>
    </row>
    <row r="7310" spans="1:8" hidden="1" x14ac:dyDescent="0.3">
      <c r="A7310" s="6" t="s">
        <v>8009</v>
      </c>
      <c r="B7310" s="6" t="s">
        <v>8010</v>
      </c>
      <c r="C7310" s="6">
        <v>1</v>
      </c>
      <c r="D7310" t="str">
        <f t="shared" si="114"/>
        <v>Selwa / New Isna 220KV OHTL1</v>
      </c>
      <c r="E7310">
        <v>2177093.48</v>
      </c>
      <c r="F7310">
        <v>2015950.57</v>
      </c>
      <c r="G7310">
        <v>0</v>
      </c>
      <c r="H7310">
        <v>2015950.57</v>
      </c>
    </row>
    <row r="7311" spans="1:8" hidden="1" x14ac:dyDescent="0.3">
      <c r="A7311" s="6" t="s">
        <v>2017</v>
      </c>
      <c r="B7311" s="6" t="s">
        <v>8011</v>
      </c>
      <c r="C7311" s="6">
        <v>3</v>
      </c>
      <c r="D7311" t="str">
        <f t="shared" si="114"/>
        <v>HST Bridges-Sokhna &amp; Mahager3</v>
      </c>
      <c r="E7311">
        <v>4418251.43</v>
      </c>
      <c r="F7311">
        <v>4374068.9215000002</v>
      </c>
      <c r="G7311">
        <v>0</v>
      </c>
      <c r="H7311">
        <v>4374068.9215000002</v>
      </c>
    </row>
    <row r="7312" spans="1:8" hidden="1" x14ac:dyDescent="0.3">
      <c r="A7312" s="6" t="s">
        <v>1720</v>
      </c>
      <c r="B7312" s="6" t="s">
        <v>8012</v>
      </c>
      <c r="C7312" s="6">
        <v>16</v>
      </c>
      <c r="D7312" t="str">
        <f t="shared" si="114"/>
        <v>Ain Sokhna Port Development16</v>
      </c>
      <c r="E7312">
        <v>246924</v>
      </c>
      <c r="F7312">
        <v>185420.68</v>
      </c>
      <c r="G7312">
        <v>0</v>
      </c>
      <c r="H7312">
        <v>231775.85</v>
      </c>
    </row>
    <row r="7313" spans="1:8" hidden="1" x14ac:dyDescent="0.3">
      <c r="A7313" s="6" t="s">
        <v>705</v>
      </c>
      <c r="B7313" s="6" t="s">
        <v>8013</v>
      </c>
      <c r="D7313" t="str">
        <f t="shared" si="114"/>
        <v>Assuit PP  (CP-118)</v>
      </c>
      <c r="E7313">
        <v>1365739.79</v>
      </c>
      <c r="F7313">
        <v>1400586.7175</v>
      </c>
      <c r="G7313">
        <v>33401.06</v>
      </c>
      <c r="H7313">
        <v>1433987.7775000001</v>
      </c>
    </row>
    <row r="7314" spans="1:8" hidden="1" x14ac:dyDescent="0.3">
      <c r="A7314" s="6" t="s">
        <v>1991</v>
      </c>
      <c r="B7314" s="6" t="s">
        <v>8014</v>
      </c>
      <c r="C7314" s="6">
        <v>2</v>
      </c>
      <c r="D7314" t="str">
        <f t="shared" si="114"/>
        <v>SSC Suez Steel Company Project2</v>
      </c>
      <c r="E7314">
        <v>3765789.87</v>
      </c>
      <c r="F7314">
        <v>3190884.0817999998</v>
      </c>
      <c r="G7314">
        <v>1064458.47</v>
      </c>
      <c r="H7314">
        <v>4255342.5517999995</v>
      </c>
    </row>
    <row r="7315" spans="1:8" hidden="1" x14ac:dyDescent="0.3">
      <c r="A7315" s="6" t="s">
        <v>1991</v>
      </c>
      <c r="B7315" s="6" t="s">
        <v>8015</v>
      </c>
      <c r="C7315" s="6">
        <v>1</v>
      </c>
      <c r="D7315" t="str">
        <f t="shared" si="114"/>
        <v>SSC Suez Steel Company Project1</v>
      </c>
      <c r="E7315">
        <v>1124419.48</v>
      </c>
      <c r="F7315">
        <v>1102291.6272</v>
      </c>
      <c r="G7315">
        <v>145814</v>
      </c>
      <c r="H7315">
        <v>1248105.6272</v>
      </c>
    </row>
    <row r="7316" spans="1:8" hidden="1" x14ac:dyDescent="0.3">
      <c r="A7316" s="6" t="s">
        <v>8016</v>
      </c>
      <c r="B7316" s="6" t="s">
        <v>8017</v>
      </c>
      <c r="C7316" s="6">
        <v>1</v>
      </c>
      <c r="D7316" t="str">
        <f t="shared" si="114"/>
        <v>Marassi Epoxy1</v>
      </c>
      <c r="E7316">
        <v>83820</v>
      </c>
      <c r="F7316">
        <v>71925.94</v>
      </c>
      <c r="G7316">
        <v>0</v>
      </c>
      <c r="H7316">
        <v>71925.94</v>
      </c>
    </row>
    <row r="7317" spans="1:8" hidden="1" x14ac:dyDescent="0.3">
      <c r="A7317" s="6" t="s">
        <v>2009</v>
      </c>
      <c r="B7317" s="6" t="s">
        <v>8018</v>
      </c>
      <c r="C7317" s="6">
        <v>14</v>
      </c>
      <c r="D7317" t="str">
        <f t="shared" si="114"/>
        <v>CS-20 Mall14</v>
      </c>
      <c r="E7317">
        <v>67848.81</v>
      </c>
      <c r="F7317">
        <v>63777.88</v>
      </c>
      <c r="G7317">
        <v>0</v>
      </c>
      <c r="H7317">
        <v>63777.88</v>
      </c>
    </row>
    <row r="7318" spans="1:8" hidden="1" x14ac:dyDescent="0.3">
      <c r="A7318" s="6" t="s">
        <v>2009</v>
      </c>
      <c r="B7318" s="6" t="s">
        <v>8019</v>
      </c>
      <c r="C7318" s="6">
        <v>12</v>
      </c>
      <c r="D7318" t="str">
        <f t="shared" si="114"/>
        <v>CS-20 Mall12</v>
      </c>
      <c r="E7318">
        <v>376497.27</v>
      </c>
      <c r="F7318">
        <v>150598.91</v>
      </c>
      <c r="G7318">
        <v>0</v>
      </c>
      <c r="H7318">
        <v>150598.91</v>
      </c>
    </row>
    <row r="7319" spans="1:8" hidden="1" x14ac:dyDescent="0.3">
      <c r="A7319" s="6" t="s">
        <v>342</v>
      </c>
      <c r="B7319" s="6" t="s">
        <v>8020</v>
      </c>
      <c r="C7319" s="6">
        <v>20</v>
      </c>
      <c r="D7319" t="str">
        <f t="shared" si="114"/>
        <v>Kattameya Creeks20</v>
      </c>
      <c r="E7319">
        <v>25275496.940000001</v>
      </c>
      <c r="F7319">
        <v>24429045.006999999</v>
      </c>
      <c r="G7319">
        <v>1857471.81</v>
      </c>
      <c r="H7319">
        <v>26286516.817000002</v>
      </c>
    </row>
    <row r="7320" spans="1:8" hidden="1" x14ac:dyDescent="0.3">
      <c r="A7320" s="6" t="s">
        <v>71</v>
      </c>
      <c r="B7320" s="6" t="s">
        <v>8021</v>
      </c>
      <c r="C7320" s="6">
        <v>3</v>
      </c>
      <c r="D7320" t="str">
        <f t="shared" si="114"/>
        <v>EGAT Pelletizing Plant3</v>
      </c>
      <c r="E7320">
        <v>11779040</v>
      </c>
      <c r="F7320">
        <v>1531275.2</v>
      </c>
      <c r="G7320">
        <v>11779040</v>
      </c>
      <c r="H7320">
        <v>13310315.199999999</v>
      </c>
    </row>
    <row r="7321" spans="1:8" hidden="1" x14ac:dyDescent="0.3">
      <c r="A7321" s="6" t="s">
        <v>412</v>
      </c>
      <c r="B7321" s="6" t="s">
        <v>8022</v>
      </c>
      <c r="C7321" s="6">
        <v>23</v>
      </c>
      <c r="D7321" t="str">
        <f t="shared" si="114"/>
        <v>RING ROAD MARYOTIA EXPANSION23</v>
      </c>
      <c r="E7321">
        <v>1935881.9</v>
      </c>
      <c r="F7321">
        <v>1673762.43</v>
      </c>
      <c r="G7321">
        <v>0</v>
      </c>
      <c r="H7321">
        <v>1673762.43</v>
      </c>
    </row>
    <row r="7322" spans="1:8" hidden="1" x14ac:dyDescent="0.3">
      <c r="A7322" s="6" t="s">
        <v>754</v>
      </c>
      <c r="B7322" s="6" t="s">
        <v>8023</v>
      </c>
      <c r="C7322" s="6">
        <v>10</v>
      </c>
      <c r="D7322" t="str">
        <f t="shared" si="114"/>
        <v>Ministries Buildings10</v>
      </c>
      <c r="E7322">
        <v>6320819</v>
      </c>
      <c r="F7322">
        <v>5324885</v>
      </c>
      <c r="G7322">
        <v>0</v>
      </c>
      <c r="H7322">
        <v>5324885</v>
      </c>
    </row>
    <row r="7323" spans="1:8" hidden="1" x14ac:dyDescent="0.3">
      <c r="A7323" s="6" t="s">
        <v>71</v>
      </c>
      <c r="B7323" s="6" t="s">
        <v>8024</v>
      </c>
      <c r="C7323" s="6">
        <v>13</v>
      </c>
      <c r="D7323" t="str">
        <f t="shared" si="114"/>
        <v>EGAT Pelletizing Plant13</v>
      </c>
      <c r="E7323">
        <v>376223.99</v>
      </c>
      <c r="F7323">
        <v>391272.94949999999</v>
      </c>
      <c r="G7323">
        <v>0</v>
      </c>
      <c r="H7323">
        <v>391272.94949999999</v>
      </c>
    </row>
    <row r="7324" spans="1:8" hidden="1" x14ac:dyDescent="0.3">
      <c r="A7324" s="6" t="s">
        <v>84</v>
      </c>
      <c r="B7324" s="6" t="s">
        <v>8025</v>
      </c>
      <c r="C7324" s="6">
        <v>5</v>
      </c>
      <c r="D7324" t="str">
        <f t="shared" si="114"/>
        <v>New Giza Hospital5</v>
      </c>
      <c r="E7324">
        <v>36839.360000000001</v>
      </c>
      <c r="F7324">
        <v>30804.799999999999</v>
      </c>
      <c r="G7324">
        <v>0</v>
      </c>
      <c r="H7324">
        <v>30804.799999999999</v>
      </c>
    </row>
    <row r="7325" spans="1:8" hidden="1" x14ac:dyDescent="0.3">
      <c r="A7325" s="6" t="s">
        <v>363</v>
      </c>
      <c r="B7325" s="6" t="s">
        <v>8026</v>
      </c>
      <c r="C7325" s="6">
        <v>15</v>
      </c>
      <c r="D7325" t="str">
        <f t="shared" si="114"/>
        <v>Mivida BP#18915</v>
      </c>
      <c r="E7325">
        <v>18379426.48</v>
      </c>
      <c r="F7325">
        <v>20013901.013999999</v>
      </c>
      <c r="G7325">
        <v>4268668.9399999995</v>
      </c>
      <c r="H7325">
        <v>24282569.954</v>
      </c>
    </row>
    <row r="7326" spans="1:8" hidden="1" x14ac:dyDescent="0.3">
      <c r="A7326" s="6" t="s">
        <v>1916</v>
      </c>
      <c r="B7326" s="6" t="s">
        <v>8027</v>
      </c>
      <c r="C7326" s="6">
        <v>4</v>
      </c>
      <c r="D7326" t="str">
        <f t="shared" si="114"/>
        <v>Abou Ghaleb Bridge4</v>
      </c>
      <c r="E7326">
        <v>2545336.5</v>
      </c>
      <c r="F7326">
        <v>2519883.145</v>
      </c>
      <c r="G7326">
        <v>0</v>
      </c>
      <c r="H7326">
        <v>2519883.145</v>
      </c>
    </row>
    <row r="7327" spans="1:8" hidden="1" x14ac:dyDescent="0.3">
      <c r="A7327" s="6" t="s">
        <v>1792</v>
      </c>
      <c r="B7327" s="6" t="s">
        <v>8028</v>
      </c>
      <c r="C7327" s="6">
        <v>18</v>
      </c>
      <c r="D7327" t="str">
        <f t="shared" si="114"/>
        <v>Get Business Complex18</v>
      </c>
      <c r="E7327">
        <v>298864.75</v>
      </c>
      <c r="F7327">
        <v>59772.95</v>
      </c>
      <c r="G7327">
        <v>0</v>
      </c>
      <c r="H7327">
        <v>59772.95</v>
      </c>
    </row>
    <row r="7328" spans="1:8" hidden="1" x14ac:dyDescent="0.3">
      <c r="A7328" s="6" t="s">
        <v>305</v>
      </c>
      <c r="B7328" s="6" t="s">
        <v>8029</v>
      </c>
      <c r="C7328" s="6">
        <v>14</v>
      </c>
      <c r="D7328" t="str">
        <f t="shared" si="114"/>
        <v>Creeks URBN-K14</v>
      </c>
      <c r="E7328">
        <v>7646354.5</v>
      </c>
      <c r="F7328">
        <v>6223872.1550000003</v>
      </c>
      <c r="G7328">
        <v>1152224.3500000001</v>
      </c>
      <c r="H7328">
        <v>7376096.5049999999</v>
      </c>
    </row>
    <row r="7329" spans="1:8" hidden="1" x14ac:dyDescent="0.3">
      <c r="A7329" s="6" t="s">
        <v>412</v>
      </c>
      <c r="B7329" s="6" t="s">
        <v>8030</v>
      </c>
      <c r="C7329" s="6">
        <v>19</v>
      </c>
      <c r="D7329" t="str">
        <f t="shared" si="114"/>
        <v>RING ROAD MARYOTIA EXPANSION19</v>
      </c>
      <c r="E7329">
        <v>2168187.9500000002</v>
      </c>
      <c r="F7329">
        <v>1876305.07</v>
      </c>
      <c r="G7329">
        <v>0</v>
      </c>
      <c r="H7329">
        <v>1876305.07</v>
      </c>
    </row>
    <row r="7330" spans="1:8" hidden="1" x14ac:dyDescent="0.3">
      <c r="A7330" s="6" t="s">
        <v>73</v>
      </c>
      <c r="B7330" s="6" t="s">
        <v>8031</v>
      </c>
      <c r="C7330" s="6">
        <v>9</v>
      </c>
      <c r="D7330" t="str">
        <f t="shared" si="114"/>
        <v>MDF Factory9</v>
      </c>
      <c r="E7330">
        <v>2622768.25</v>
      </c>
      <c r="F7330">
        <v>1901506.9850000001</v>
      </c>
      <c r="G7330">
        <v>747488.95</v>
      </c>
      <c r="H7330">
        <v>2648995.9350000001</v>
      </c>
    </row>
    <row r="7331" spans="1:8" hidden="1" x14ac:dyDescent="0.3">
      <c r="A7331" s="6" t="s">
        <v>2244</v>
      </c>
      <c r="B7331" s="6" t="s">
        <v>8032</v>
      </c>
      <c r="C7331" s="6">
        <v>3</v>
      </c>
      <c r="D7331" t="str">
        <f t="shared" si="114"/>
        <v>EGAT Injection3</v>
      </c>
      <c r="E7331">
        <v>43330.5</v>
      </c>
      <c r="F7331">
        <v>37181.9</v>
      </c>
      <c r="G7331">
        <v>0</v>
      </c>
      <c r="H7331">
        <v>37181.9</v>
      </c>
    </row>
    <row r="7332" spans="1:8" hidden="1" x14ac:dyDescent="0.3">
      <c r="A7332" s="6" t="s">
        <v>1259</v>
      </c>
      <c r="B7332" s="6" t="s">
        <v>8033</v>
      </c>
      <c r="C7332" s="6">
        <v>5</v>
      </c>
      <c r="D7332" t="str">
        <f t="shared" si="114"/>
        <v>Air Defence College5</v>
      </c>
      <c r="E7332">
        <v>211750.14</v>
      </c>
      <c r="F7332">
        <v>179775.86</v>
      </c>
      <c r="G7332">
        <v>0</v>
      </c>
      <c r="H7332">
        <v>179775.86</v>
      </c>
    </row>
    <row r="7333" spans="1:8" hidden="1" x14ac:dyDescent="0.3">
      <c r="A7333" s="6" t="s">
        <v>1841</v>
      </c>
      <c r="B7333" s="6" t="s">
        <v>8034</v>
      </c>
      <c r="C7333" s="6">
        <v>9</v>
      </c>
      <c r="D7333" t="str">
        <f t="shared" si="114"/>
        <v>Egyptian Exchange building9</v>
      </c>
      <c r="E7333">
        <v>96748.76</v>
      </c>
      <c r="F7333">
        <v>85671.02</v>
      </c>
      <c r="G7333">
        <v>0</v>
      </c>
      <c r="H7333">
        <v>85671.02</v>
      </c>
    </row>
    <row r="7334" spans="1:8" hidden="1" x14ac:dyDescent="0.3">
      <c r="A7334" s="6" t="s">
        <v>2122</v>
      </c>
      <c r="B7334" s="6" t="s">
        <v>8035</v>
      </c>
      <c r="C7334" s="6">
        <v>3</v>
      </c>
      <c r="D7334" t="str">
        <f t="shared" si="114"/>
        <v>Business District Hyde Park3</v>
      </c>
      <c r="E7334">
        <v>347415</v>
      </c>
      <c r="F7334">
        <v>296692.40999999997</v>
      </c>
      <c r="G7334">
        <v>0</v>
      </c>
      <c r="H7334">
        <v>296692.40999999997</v>
      </c>
    </row>
    <row r="7335" spans="1:8" hidden="1" x14ac:dyDescent="0.3">
      <c r="A7335" s="6" t="s">
        <v>2122</v>
      </c>
      <c r="B7335" s="6" t="s">
        <v>8036</v>
      </c>
      <c r="C7335" s="6">
        <v>2</v>
      </c>
      <c r="D7335" t="str">
        <f t="shared" si="114"/>
        <v>Business District Hyde Park2</v>
      </c>
      <c r="E7335">
        <v>1127787</v>
      </c>
      <c r="F7335">
        <v>963130.1</v>
      </c>
      <c r="G7335">
        <v>0</v>
      </c>
      <c r="H7335">
        <v>963130.1</v>
      </c>
    </row>
    <row r="7336" spans="1:8" hidden="1" x14ac:dyDescent="0.3">
      <c r="A7336" s="6" t="s">
        <v>1853</v>
      </c>
      <c r="B7336" s="6" t="s">
        <v>8037</v>
      </c>
      <c r="C7336" s="6">
        <v>16</v>
      </c>
      <c r="D7336" t="str">
        <f t="shared" si="114"/>
        <v>PLAYA ROOF &amp; Wet Areas16</v>
      </c>
      <c r="E7336">
        <v>40852.239999999998</v>
      </c>
      <c r="F7336">
        <v>35055.31</v>
      </c>
      <c r="G7336">
        <v>0</v>
      </c>
      <c r="H7336">
        <v>35055.31</v>
      </c>
    </row>
    <row r="7337" spans="1:8" hidden="1" x14ac:dyDescent="0.3">
      <c r="A7337" s="6" t="s">
        <v>1853</v>
      </c>
      <c r="B7337" s="6" t="s">
        <v>8038</v>
      </c>
      <c r="C7337" s="6">
        <v>19</v>
      </c>
      <c r="D7337" t="str">
        <f t="shared" si="114"/>
        <v>PLAYA ROOF &amp; Wet Areas19</v>
      </c>
      <c r="E7337">
        <v>264385.95</v>
      </c>
      <c r="F7337">
        <v>226869.57</v>
      </c>
      <c r="G7337">
        <v>0</v>
      </c>
      <c r="H7337">
        <v>226869.57</v>
      </c>
    </row>
    <row r="7338" spans="1:8" hidden="1" x14ac:dyDescent="0.3">
      <c r="A7338" s="6" t="s">
        <v>6891</v>
      </c>
      <c r="B7338" s="6" t="s">
        <v>8039</v>
      </c>
      <c r="C7338" s="6">
        <v>3</v>
      </c>
      <c r="D7338" t="str">
        <f t="shared" si="114"/>
        <v>Expansion of Ring Road-CFA3</v>
      </c>
      <c r="E7338">
        <v>169935</v>
      </c>
      <c r="F7338">
        <v>150000</v>
      </c>
      <c r="G7338">
        <v>0</v>
      </c>
      <c r="H7338">
        <v>150000</v>
      </c>
    </row>
    <row r="7339" spans="1:8" hidden="1" x14ac:dyDescent="0.3">
      <c r="A7339" s="6" t="s">
        <v>313</v>
      </c>
      <c r="B7339" s="6" t="s">
        <v>8040</v>
      </c>
      <c r="C7339" s="6">
        <v>1</v>
      </c>
      <c r="D7339" t="str">
        <f t="shared" si="114"/>
        <v>DP World Basin 2 Ph21</v>
      </c>
      <c r="E7339">
        <v>24448993.550000001</v>
      </c>
      <c r="F7339">
        <v>21759604.25</v>
      </c>
      <c r="G7339">
        <v>0</v>
      </c>
      <c r="H7339">
        <v>21759604.25</v>
      </c>
    </row>
    <row r="7340" spans="1:8" hidden="1" x14ac:dyDescent="0.3">
      <c r="A7340" s="6" t="s">
        <v>73</v>
      </c>
      <c r="B7340" s="6" t="s">
        <v>8041</v>
      </c>
      <c r="C7340" s="6">
        <v>13</v>
      </c>
      <c r="D7340" t="str">
        <f t="shared" si="114"/>
        <v>MDF Factory13</v>
      </c>
      <c r="E7340">
        <v>478450.77</v>
      </c>
      <c r="F7340">
        <v>483235.27779999998</v>
      </c>
      <c r="G7340">
        <v>0</v>
      </c>
      <c r="H7340">
        <v>483235.27779999998</v>
      </c>
    </row>
    <row r="7341" spans="1:8" hidden="1" x14ac:dyDescent="0.3">
      <c r="A7341" s="6" t="s">
        <v>754</v>
      </c>
      <c r="B7341" s="6" t="s">
        <v>8042</v>
      </c>
      <c r="C7341" s="6">
        <v>7</v>
      </c>
      <c r="D7341" t="str">
        <f t="shared" si="114"/>
        <v>Ministries Buildings7</v>
      </c>
      <c r="E7341">
        <v>177952479</v>
      </c>
      <c r="F7341">
        <v>118055250</v>
      </c>
      <c r="G7341">
        <v>0</v>
      </c>
      <c r="H7341">
        <v>118055250</v>
      </c>
    </row>
    <row r="7342" spans="1:8" hidden="1" x14ac:dyDescent="0.3">
      <c r="A7342" s="6" t="s">
        <v>73</v>
      </c>
      <c r="B7342" s="6" t="s">
        <v>8043</v>
      </c>
      <c r="C7342" s="6">
        <v>11</v>
      </c>
      <c r="D7342" t="str">
        <f t="shared" si="114"/>
        <v>MDF Factory11</v>
      </c>
      <c r="E7342">
        <v>1606948.05</v>
      </c>
      <c r="F7342">
        <v>1123017.527</v>
      </c>
      <c r="G7342">
        <v>500000</v>
      </c>
      <c r="H7342">
        <v>1623017.527</v>
      </c>
    </row>
    <row r="7343" spans="1:8" hidden="1" x14ac:dyDescent="0.3">
      <c r="A7343" s="6" t="s">
        <v>956</v>
      </c>
      <c r="B7343" s="6" t="s">
        <v>8044</v>
      </c>
      <c r="C7343" s="6">
        <v>1</v>
      </c>
      <c r="D7343" t="str">
        <f t="shared" si="114"/>
        <v>Air Defense College1</v>
      </c>
      <c r="E7343">
        <v>4288332</v>
      </c>
      <c r="F7343">
        <v>1280760</v>
      </c>
      <c r="G7343">
        <v>2300000</v>
      </c>
      <c r="H7343">
        <v>3580760</v>
      </c>
    </row>
    <row r="7344" spans="1:8" hidden="1" x14ac:dyDescent="0.3">
      <c r="A7344" s="6" t="s">
        <v>1853</v>
      </c>
      <c r="B7344" s="6" t="s">
        <v>8045</v>
      </c>
      <c r="C7344" s="6">
        <v>21</v>
      </c>
      <c r="D7344" t="str">
        <f t="shared" si="114"/>
        <v>PLAYA ROOF &amp; Wet Areas21</v>
      </c>
      <c r="E7344">
        <v>132780.21</v>
      </c>
      <c r="F7344">
        <v>113938.19</v>
      </c>
      <c r="G7344">
        <v>0</v>
      </c>
      <c r="H7344">
        <v>113938.19</v>
      </c>
    </row>
    <row r="7345" spans="1:8" hidden="1" x14ac:dyDescent="0.3">
      <c r="A7345" s="6" t="s">
        <v>393</v>
      </c>
      <c r="B7345" s="6" t="s">
        <v>8046</v>
      </c>
      <c r="C7345" s="6">
        <v>43</v>
      </c>
      <c r="D7345" t="str">
        <f t="shared" si="114"/>
        <v>EMAAR-Pkg#162/163- Marassi43</v>
      </c>
      <c r="E7345">
        <v>15896560.84</v>
      </c>
      <c r="F7345">
        <v>15323561.672</v>
      </c>
      <c r="G7345">
        <v>0</v>
      </c>
      <c r="H7345">
        <v>15323561.672</v>
      </c>
    </row>
    <row r="7346" spans="1:8" hidden="1" x14ac:dyDescent="0.3">
      <c r="A7346" s="6" t="s">
        <v>2176</v>
      </c>
      <c r="B7346" s="6" t="s">
        <v>8047</v>
      </c>
      <c r="C7346" s="6">
        <v>4</v>
      </c>
      <c r="D7346" t="str">
        <f t="shared" si="114"/>
        <v>SEASHELL TECHNICAL ROOM4</v>
      </c>
      <c r="E7346">
        <v>3974.32</v>
      </c>
      <c r="F7346">
        <v>3432.22</v>
      </c>
      <c r="G7346">
        <v>0</v>
      </c>
      <c r="H7346">
        <v>3432.22</v>
      </c>
    </row>
    <row r="7347" spans="1:8" hidden="1" x14ac:dyDescent="0.3">
      <c r="A7347" s="6" t="s">
        <v>2113</v>
      </c>
      <c r="B7347" s="6" t="s">
        <v>8048</v>
      </c>
      <c r="C7347" s="6">
        <v>10</v>
      </c>
      <c r="D7347" t="str">
        <f t="shared" si="114"/>
        <v>U3 &amp; U510</v>
      </c>
      <c r="E7347">
        <v>21350.799999999999</v>
      </c>
      <c r="F7347">
        <v>18438.55</v>
      </c>
      <c r="G7347">
        <v>0</v>
      </c>
      <c r="H7347">
        <v>18438.55</v>
      </c>
    </row>
    <row r="7348" spans="1:8" hidden="1" x14ac:dyDescent="0.3">
      <c r="A7348" s="6" t="s">
        <v>3838</v>
      </c>
      <c r="B7348" s="6" t="s">
        <v>8049</v>
      </c>
      <c r="C7348" s="6">
        <v>3</v>
      </c>
      <c r="D7348" t="str">
        <f t="shared" si="114"/>
        <v>HST El Mahager Bridge3</v>
      </c>
      <c r="E7348">
        <v>7054473.3300000001</v>
      </c>
      <c r="F7348">
        <v>6250171.5</v>
      </c>
      <c r="G7348">
        <v>0</v>
      </c>
      <c r="H7348">
        <v>6250171.5</v>
      </c>
    </row>
    <row r="7349" spans="1:8" hidden="1" x14ac:dyDescent="0.3">
      <c r="A7349" s="6" t="s">
        <v>2157</v>
      </c>
      <c r="B7349" s="6" t="s">
        <v>8050</v>
      </c>
      <c r="C7349" s="6">
        <v>7</v>
      </c>
      <c r="D7349" t="str">
        <f t="shared" si="114"/>
        <v>Seashell Playa 5 Villas7</v>
      </c>
      <c r="E7349">
        <v>279706.62</v>
      </c>
      <c r="F7349">
        <v>232507.66</v>
      </c>
      <c r="G7349">
        <v>0</v>
      </c>
      <c r="H7349">
        <v>232507.66</v>
      </c>
    </row>
    <row r="7350" spans="1:8" hidden="1" x14ac:dyDescent="0.3">
      <c r="A7350" s="6" t="s">
        <v>5027</v>
      </c>
      <c r="B7350" s="6" t="s">
        <v>8051</v>
      </c>
      <c r="C7350" s="6">
        <v>3</v>
      </c>
      <c r="D7350" t="str">
        <f t="shared" si="114"/>
        <v>Marassi - Water proofing3</v>
      </c>
      <c r="E7350">
        <v>45658.84</v>
      </c>
      <c r="F7350">
        <v>35430.910000000003</v>
      </c>
      <c r="G7350">
        <v>0</v>
      </c>
      <c r="H7350">
        <v>35430.910000000003</v>
      </c>
    </row>
    <row r="7351" spans="1:8" hidden="1" x14ac:dyDescent="0.3">
      <c r="A7351" s="6" t="s">
        <v>3690</v>
      </c>
      <c r="B7351" s="6" t="s">
        <v>8052</v>
      </c>
      <c r="C7351" s="6">
        <v>3</v>
      </c>
      <c r="D7351" t="str">
        <f t="shared" si="114"/>
        <v>Marassi - Anti carbonation3</v>
      </c>
      <c r="E7351">
        <v>59705.1</v>
      </c>
      <c r="F7351">
        <v>17868.86</v>
      </c>
      <c r="G7351">
        <v>0</v>
      </c>
      <c r="H7351">
        <v>17868.86</v>
      </c>
    </row>
    <row r="7352" spans="1:8" hidden="1" x14ac:dyDescent="0.3">
      <c r="A7352" s="6" t="s">
        <v>8053</v>
      </c>
      <c r="B7352" s="6" t="s">
        <v>8054</v>
      </c>
      <c r="C7352" s="6">
        <v>1</v>
      </c>
      <c r="D7352" t="str">
        <f t="shared" si="114"/>
        <v>Olympic City Lock&amp;Load1</v>
      </c>
      <c r="E7352">
        <v>3638578</v>
      </c>
      <c r="F7352">
        <v>3022610</v>
      </c>
      <c r="G7352">
        <v>0</v>
      </c>
      <c r="H7352">
        <v>3022610</v>
      </c>
    </row>
    <row r="7353" spans="1:8" hidden="1" x14ac:dyDescent="0.3">
      <c r="A7353" s="6" t="s">
        <v>71</v>
      </c>
      <c r="B7353" s="6" t="s">
        <v>8055</v>
      </c>
      <c r="C7353" s="6">
        <v>1</v>
      </c>
      <c r="D7353" t="str">
        <f t="shared" si="114"/>
        <v>EGAT Pelletizing Plant1</v>
      </c>
      <c r="E7353">
        <v>1390180.04</v>
      </c>
      <c r="F7353">
        <v>1570903.4452</v>
      </c>
      <c r="G7353">
        <v>0</v>
      </c>
      <c r="H7353">
        <v>1570903.4452</v>
      </c>
    </row>
    <row r="7354" spans="1:8" hidden="1" x14ac:dyDescent="0.3">
      <c r="A7354" s="6" t="s">
        <v>313</v>
      </c>
      <c r="B7354" s="6" t="s">
        <v>8056</v>
      </c>
      <c r="C7354" s="6">
        <v>6</v>
      </c>
      <c r="D7354" t="str">
        <f t="shared" si="114"/>
        <v>DP World Basin 2 Ph26</v>
      </c>
      <c r="E7354">
        <v>32175841.300000001</v>
      </c>
      <c r="F7354">
        <v>23809772.84</v>
      </c>
      <c r="G7354">
        <v>4826376.1900000004</v>
      </c>
      <c r="H7354">
        <v>28636149.030000001</v>
      </c>
    </row>
    <row r="7355" spans="1:8" hidden="1" x14ac:dyDescent="0.3">
      <c r="A7355" s="6" t="s">
        <v>73</v>
      </c>
      <c r="B7355" s="6" t="s">
        <v>8057</v>
      </c>
      <c r="C7355" s="6">
        <v>17</v>
      </c>
      <c r="D7355" t="str">
        <f t="shared" si="114"/>
        <v>MDF Factory17</v>
      </c>
      <c r="E7355">
        <v>614911.69999999995</v>
      </c>
      <c r="F7355">
        <v>536737.62</v>
      </c>
      <c r="G7355">
        <v>0</v>
      </c>
      <c r="H7355">
        <v>536737.62</v>
      </c>
    </row>
    <row r="7356" spans="1:8" hidden="1" x14ac:dyDescent="0.3">
      <c r="A7356" s="6" t="s">
        <v>2173</v>
      </c>
      <c r="B7356" s="6" t="s">
        <v>8058</v>
      </c>
      <c r="C7356" s="6">
        <v>3</v>
      </c>
      <c r="D7356" t="str">
        <f t="shared" si="114"/>
        <v>British International School3</v>
      </c>
      <c r="E7356">
        <v>11138109</v>
      </c>
      <c r="F7356">
        <v>10414131.92</v>
      </c>
      <c r="G7356">
        <v>0</v>
      </c>
      <c r="H7356">
        <v>10414131.92</v>
      </c>
    </row>
    <row r="7357" spans="1:8" hidden="1" x14ac:dyDescent="0.3">
      <c r="A7357" s="6" t="s">
        <v>313</v>
      </c>
      <c r="B7357" s="6" t="s">
        <v>8059</v>
      </c>
      <c r="C7357" s="6">
        <v>5</v>
      </c>
      <c r="D7357" t="str">
        <f t="shared" si="114"/>
        <v>DP World Basin 2 Ph25</v>
      </c>
      <c r="E7357">
        <v>40682207.5</v>
      </c>
      <c r="F7357">
        <v>30104833.539999999</v>
      </c>
      <c r="G7357">
        <v>6102331.1200000001</v>
      </c>
      <c r="H7357">
        <v>36207164.659999996</v>
      </c>
    </row>
    <row r="7358" spans="1:8" hidden="1" x14ac:dyDescent="0.3">
      <c r="A7358" s="6" t="s">
        <v>2173</v>
      </c>
      <c r="B7358" s="6" t="s">
        <v>8060</v>
      </c>
      <c r="C7358" s="6">
        <v>2</v>
      </c>
      <c r="D7358" t="str">
        <f t="shared" si="114"/>
        <v>British International School2</v>
      </c>
      <c r="E7358">
        <v>8895320.4000000004</v>
      </c>
      <c r="F7358">
        <v>4500000</v>
      </c>
      <c r="G7358">
        <v>0</v>
      </c>
      <c r="H7358">
        <v>4500000</v>
      </c>
    </row>
    <row r="7359" spans="1:8" hidden="1" x14ac:dyDescent="0.3">
      <c r="A7359" s="6" t="s">
        <v>2199</v>
      </c>
      <c r="B7359" s="6" t="s">
        <v>8061</v>
      </c>
      <c r="C7359" s="6">
        <v>8</v>
      </c>
      <c r="D7359" t="str">
        <f t="shared" si="114"/>
        <v>Tarek Abdel-Hakim Center8</v>
      </c>
      <c r="E7359">
        <v>3071127.97</v>
      </c>
      <c r="F7359">
        <v>2363232.9700000002</v>
      </c>
      <c r="G7359">
        <v>276401.52</v>
      </c>
      <c r="H7359">
        <v>2639634.4900000002</v>
      </c>
    </row>
    <row r="7360" spans="1:8" hidden="1" x14ac:dyDescent="0.3">
      <c r="A7360" s="6" t="s">
        <v>6074</v>
      </c>
      <c r="B7360" s="6" t="s">
        <v>8062</v>
      </c>
      <c r="C7360" s="6">
        <v>1</v>
      </c>
      <c r="D7360" t="str">
        <f t="shared" si="114"/>
        <v>26th of July Corridor New1</v>
      </c>
      <c r="E7360">
        <v>612000</v>
      </c>
      <c r="F7360">
        <v>525157.19999999995</v>
      </c>
      <c r="G7360">
        <v>0</v>
      </c>
      <c r="H7360">
        <v>525157.19999999995</v>
      </c>
    </row>
    <row r="7361" spans="1:8" hidden="1" x14ac:dyDescent="0.3">
      <c r="A7361" s="6" t="s">
        <v>4876</v>
      </c>
      <c r="B7361" s="6" t="s">
        <v>8063</v>
      </c>
      <c r="C7361" s="6">
        <v>3</v>
      </c>
      <c r="D7361" t="str">
        <f t="shared" si="114"/>
        <v>Borg El Arab Bridge - Km 213</v>
      </c>
      <c r="E7361">
        <v>153140</v>
      </c>
      <c r="F7361">
        <v>143951.6</v>
      </c>
      <c r="G7361">
        <v>0</v>
      </c>
      <c r="H7361">
        <v>143951.6</v>
      </c>
    </row>
    <row r="7362" spans="1:8" hidden="1" x14ac:dyDescent="0.3">
      <c r="A7362" s="6" t="s">
        <v>2098</v>
      </c>
      <c r="B7362" s="6" t="s">
        <v>8064</v>
      </c>
      <c r="C7362" s="6">
        <v>1</v>
      </c>
      <c r="D7362" t="str">
        <f t="shared" si="114"/>
        <v>El-Herafeen brigde1</v>
      </c>
      <c r="E7362">
        <v>-18585</v>
      </c>
      <c r="F7362">
        <v>-18585</v>
      </c>
      <c r="G7362">
        <v>0</v>
      </c>
      <c r="H7362">
        <v>-18585</v>
      </c>
    </row>
    <row r="7363" spans="1:8" hidden="1" x14ac:dyDescent="0.3">
      <c r="A7363" s="6" t="s">
        <v>1337</v>
      </c>
      <c r="B7363" s="6" t="s">
        <v>8065</v>
      </c>
      <c r="D7363" t="str">
        <f t="shared" ref="D7363:D7426" si="115">A7363&amp;C7363</f>
        <v>Ameria</v>
      </c>
      <c r="E7363">
        <v>-120000</v>
      </c>
      <c r="F7363">
        <v>-120000</v>
      </c>
      <c r="G7363">
        <v>0</v>
      </c>
      <c r="H7363">
        <v>-120000</v>
      </c>
    </row>
    <row r="7364" spans="1:8" hidden="1" x14ac:dyDescent="0.3">
      <c r="A7364" s="6" t="s">
        <v>2157</v>
      </c>
      <c r="B7364" s="6" t="s">
        <v>8066</v>
      </c>
      <c r="C7364" s="6">
        <v>8</v>
      </c>
      <c r="D7364" t="str">
        <f t="shared" si="115"/>
        <v>Seashell Playa 5 Villas8</v>
      </c>
      <c r="E7364">
        <v>731710.17</v>
      </c>
      <c r="F7364">
        <v>522023.35</v>
      </c>
      <c r="G7364">
        <v>0</v>
      </c>
      <c r="H7364">
        <v>522023.35</v>
      </c>
    </row>
    <row r="7365" spans="1:8" hidden="1" x14ac:dyDescent="0.3">
      <c r="A7365" s="6" t="s">
        <v>2157</v>
      </c>
      <c r="B7365" s="6" t="s">
        <v>8067</v>
      </c>
      <c r="C7365" s="6">
        <v>3</v>
      </c>
      <c r="D7365" t="str">
        <f t="shared" si="115"/>
        <v>Seashell Playa 5 Villas3</v>
      </c>
      <c r="E7365">
        <v>93725.55</v>
      </c>
      <c r="F7365">
        <v>65948.14</v>
      </c>
      <c r="G7365">
        <v>0</v>
      </c>
      <c r="H7365">
        <v>65948.14</v>
      </c>
    </row>
    <row r="7366" spans="1:8" hidden="1" x14ac:dyDescent="0.3">
      <c r="A7366" s="6" t="s">
        <v>2088</v>
      </c>
      <c r="B7366" s="6" t="s">
        <v>8068</v>
      </c>
      <c r="C7366" s="6">
        <v>10</v>
      </c>
      <c r="D7366" t="str">
        <f t="shared" si="115"/>
        <v>U4,U8 Seashell Playa10</v>
      </c>
      <c r="E7366">
        <v>31445.08</v>
      </c>
      <c r="F7366">
        <v>27155.97</v>
      </c>
      <c r="G7366">
        <v>0</v>
      </c>
      <c r="H7366">
        <v>27155.97</v>
      </c>
    </row>
    <row r="7367" spans="1:8" hidden="1" x14ac:dyDescent="0.3">
      <c r="A7367" s="6" t="s">
        <v>695</v>
      </c>
      <c r="B7367" s="6" t="s">
        <v>8069</v>
      </c>
      <c r="D7367" t="str">
        <f t="shared" si="115"/>
        <v>Mohamed Ali Palace Restoration</v>
      </c>
      <c r="E7367">
        <v>271501.23</v>
      </c>
      <c r="F7367">
        <v>255350</v>
      </c>
      <c r="G7367">
        <v>0</v>
      </c>
      <c r="H7367">
        <v>255350</v>
      </c>
    </row>
    <row r="7368" spans="1:8" hidden="1" x14ac:dyDescent="0.3">
      <c r="A7368" s="6" t="s">
        <v>2218</v>
      </c>
      <c r="B7368" s="6" t="s">
        <v>8070</v>
      </c>
      <c r="C7368" s="6">
        <v>2</v>
      </c>
      <c r="D7368" t="str">
        <f t="shared" si="115"/>
        <v>KATAMYA GREEKS LAND SCAPE STAR2</v>
      </c>
      <c r="E7368">
        <v>1470429.19</v>
      </c>
      <c r="F7368">
        <v>1453666.51</v>
      </c>
      <c r="G7368">
        <v>0</v>
      </c>
      <c r="H7368">
        <v>1453666.51</v>
      </c>
    </row>
    <row r="7369" spans="1:8" hidden="1" x14ac:dyDescent="0.3">
      <c r="A7369" s="6" t="s">
        <v>2392</v>
      </c>
      <c r="B7369" s="6" t="s">
        <v>8071</v>
      </c>
      <c r="C7369" s="6">
        <v>3</v>
      </c>
      <c r="D7369" t="str">
        <f t="shared" si="115"/>
        <v>Sultana Malak Restoration3</v>
      </c>
      <c r="E7369">
        <v>1079127.29</v>
      </c>
      <c r="F7369">
        <v>282361.25</v>
      </c>
      <c r="G7369">
        <v>677115</v>
      </c>
      <c r="H7369">
        <v>959476.25</v>
      </c>
    </row>
    <row r="7370" spans="1:8" hidden="1" x14ac:dyDescent="0.3">
      <c r="A7370" s="6" t="s">
        <v>956</v>
      </c>
      <c r="B7370" s="6" t="s">
        <v>8072</v>
      </c>
      <c r="C7370" s="6">
        <v>2</v>
      </c>
      <c r="D7370" t="str">
        <f t="shared" si="115"/>
        <v>Air Defense College2</v>
      </c>
      <c r="E7370">
        <v>5675439</v>
      </c>
      <c r="F7370">
        <v>4781150</v>
      </c>
      <c r="G7370">
        <v>0</v>
      </c>
      <c r="H7370">
        <v>4781150</v>
      </c>
    </row>
    <row r="7371" spans="1:8" hidden="1" x14ac:dyDescent="0.3">
      <c r="A7371" s="6" t="s">
        <v>2187</v>
      </c>
      <c r="B7371" s="6" t="s">
        <v>8073</v>
      </c>
      <c r="C7371" s="6">
        <v>2</v>
      </c>
      <c r="D7371" t="str">
        <f t="shared" si="115"/>
        <v>Venice Mall2</v>
      </c>
      <c r="E7371">
        <v>58480</v>
      </c>
      <c r="F7371">
        <v>52047.199999999997</v>
      </c>
      <c r="G7371">
        <v>0</v>
      </c>
      <c r="H7371">
        <v>52047.199999999997</v>
      </c>
    </row>
    <row r="7372" spans="1:8" hidden="1" x14ac:dyDescent="0.3">
      <c r="A7372" s="6" t="s">
        <v>2268</v>
      </c>
      <c r="B7372" s="6" t="s">
        <v>8074</v>
      </c>
      <c r="C7372" s="6">
        <v>1</v>
      </c>
      <c r="D7372" t="str">
        <f t="shared" si="115"/>
        <v>EIPICO C002-231</v>
      </c>
      <c r="E7372">
        <v>106044.19</v>
      </c>
      <c r="F7372">
        <v>90996.52</v>
      </c>
      <c r="G7372">
        <v>0</v>
      </c>
      <c r="H7372">
        <v>90996.52</v>
      </c>
    </row>
    <row r="7373" spans="1:8" hidden="1" x14ac:dyDescent="0.3">
      <c r="A7373" s="6" t="s">
        <v>3858</v>
      </c>
      <c r="B7373" s="6" t="s">
        <v>8075</v>
      </c>
      <c r="C7373" s="6">
        <v>1</v>
      </c>
      <c r="D7373" t="str">
        <f t="shared" si="115"/>
        <v>Quarry Bridge1</v>
      </c>
      <c r="E7373">
        <v>4110000</v>
      </c>
      <c r="F7373">
        <v>810561</v>
      </c>
      <c r="G7373">
        <v>0</v>
      </c>
      <c r="H7373">
        <v>810561</v>
      </c>
    </row>
    <row r="7374" spans="1:8" hidden="1" x14ac:dyDescent="0.3">
      <c r="A7374" s="6" t="s">
        <v>1991</v>
      </c>
      <c r="B7374" s="6" t="s">
        <v>8076</v>
      </c>
      <c r="C7374" s="6">
        <v>5</v>
      </c>
      <c r="D7374" t="str">
        <f t="shared" si="115"/>
        <v>SSC Suez Steel Company Project5</v>
      </c>
      <c r="E7374">
        <v>7617134</v>
      </c>
      <c r="F7374">
        <v>0</v>
      </c>
      <c r="G7374">
        <v>2285140.2000000002</v>
      </c>
      <c r="H7374">
        <v>2285140.2000000002</v>
      </c>
    </row>
    <row r="7375" spans="1:8" hidden="1" x14ac:dyDescent="0.3">
      <c r="A7375" s="6" t="s">
        <v>2157</v>
      </c>
      <c r="B7375" s="6" t="s">
        <v>8077</v>
      </c>
      <c r="C7375" s="6">
        <v>5</v>
      </c>
      <c r="D7375" t="str">
        <f t="shared" si="115"/>
        <v>Seashell Playa 5 Villas5</v>
      </c>
      <c r="E7375">
        <v>20694.48</v>
      </c>
      <c r="F7375">
        <v>17871.75</v>
      </c>
      <c r="G7375">
        <v>0</v>
      </c>
      <c r="H7375">
        <v>17871.75</v>
      </c>
    </row>
    <row r="7376" spans="1:8" hidden="1" x14ac:dyDescent="0.3">
      <c r="A7376" s="6" t="s">
        <v>2354</v>
      </c>
      <c r="B7376" s="6" t="s">
        <v>8078</v>
      </c>
      <c r="C7376" s="6">
        <v>1</v>
      </c>
      <c r="D7376" t="str">
        <f t="shared" si="115"/>
        <v>Olympic MultiSport Hall1</v>
      </c>
      <c r="E7376">
        <v>49280</v>
      </c>
      <c r="F7376">
        <v>41469.120000000003</v>
      </c>
      <c r="G7376">
        <v>0</v>
      </c>
      <c r="H7376">
        <v>41469.120000000003</v>
      </c>
    </row>
    <row r="7377" spans="1:8" hidden="1" x14ac:dyDescent="0.3">
      <c r="A7377" s="6" t="s">
        <v>7577</v>
      </c>
      <c r="B7377" s="6" t="s">
        <v>8079</v>
      </c>
      <c r="C7377" s="6">
        <v>2</v>
      </c>
      <c r="D7377" t="str">
        <f t="shared" si="115"/>
        <v>Ora Zed -Landscape2</v>
      </c>
      <c r="E7377">
        <v>43452.13</v>
      </c>
      <c r="F7377">
        <v>32464.11</v>
      </c>
      <c r="G7377">
        <v>0</v>
      </c>
      <c r="H7377">
        <v>32464.11</v>
      </c>
    </row>
    <row r="7378" spans="1:8" hidden="1" x14ac:dyDescent="0.3">
      <c r="A7378" s="6" t="s">
        <v>2157</v>
      </c>
      <c r="B7378" s="6" t="s">
        <v>8080</v>
      </c>
      <c r="C7378" s="6">
        <v>9</v>
      </c>
      <c r="D7378" t="str">
        <f t="shared" si="115"/>
        <v>Seashell Playa 5 Villas9</v>
      </c>
      <c r="E7378">
        <v>33072.33</v>
      </c>
      <c r="F7378">
        <v>28561.17</v>
      </c>
      <c r="G7378">
        <v>0</v>
      </c>
      <c r="H7378">
        <v>28561.17</v>
      </c>
    </row>
    <row r="7379" spans="1:8" hidden="1" x14ac:dyDescent="0.3">
      <c r="A7379" s="6" t="s">
        <v>2096</v>
      </c>
      <c r="B7379" s="6" t="s">
        <v>8081</v>
      </c>
      <c r="C7379" s="6">
        <v>14</v>
      </c>
      <c r="D7379" t="str">
        <f t="shared" si="115"/>
        <v>Katameya Creeks - RME14</v>
      </c>
      <c r="E7379">
        <v>10371.459999999999</v>
      </c>
      <c r="F7379">
        <v>9183.94</v>
      </c>
      <c r="G7379">
        <v>0</v>
      </c>
      <c r="H7379">
        <v>9183.94</v>
      </c>
    </row>
    <row r="7380" spans="1:8" hidden="1" x14ac:dyDescent="0.3">
      <c r="A7380" s="6" t="s">
        <v>2096</v>
      </c>
      <c r="B7380" s="6" t="s">
        <v>8082</v>
      </c>
      <c r="C7380" s="6">
        <v>10</v>
      </c>
      <c r="D7380" t="str">
        <f t="shared" si="115"/>
        <v>Katameya Creeks - RME10</v>
      </c>
      <c r="E7380">
        <v>12213.55</v>
      </c>
      <c r="F7380">
        <v>10815.1</v>
      </c>
      <c r="G7380">
        <v>0</v>
      </c>
      <c r="H7380">
        <v>10815.1</v>
      </c>
    </row>
    <row r="7381" spans="1:8" hidden="1" x14ac:dyDescent="0.3">
      <c r="A7381" s="6" t="s">
        <v>2253</v>
      </c>
      <c r="B7381" s="6" t="s">
        <v>8083</v>
      </c>
      <c r="C7381" s="6">
        <v>3</v>
      </c>
      <c r="D7381" t="str">
        <f t="shared" si="115"/>
        <v>EIPICO Factory3</v>
      </c>
      <c r="E7381">
        <v>34283.4</v>
      </c>
      <c r="F7381">
        <v>29418.58</v>
      </c>
      <c r="G7381">
        <v>0</v>
      </c>
      <c r="H7381">
        <v>29418.58</v>
      </c>
    </row>
    <row r="7382" spans="1:8" hidden="1" x14ac:dyDescent="0.3">
      <c r="A7382" s="6" t="s">
        <v>399</v>
      </c>
      <c r="B7382" s="6" t="s">
        <v>8084</v>
      </c>
      <c r="C7382" s="6">
        <v>4</v>
      </c>
      <c r="D7382" t="str">
        <f t="shared" si="115"/>
        <v>SOL Town PKG.2204</v>
      </c>
      <c r="E7382">
        <v>1274131.45</v>
      </c>
      <c r="F7382">
        <v>1849642.29</v>
      </c>
      <c r="G7382">
        <v>0</v>
      </c>
      <c r="H7382">
        <v>1849642.29</v>
      </c>
    </row>
    <row r="7383" spans="1:8" hidden="1" x14ac:dyDescent="0.3">
      <c r="A7383" s="6" t="s">
        <v>1991</v>
      </c>
      <c r="B7383" s="6" t="s">
        <v>8085</v>
      </c>
      <c r="C7383" s="6">
        <v>8</v>
      </c>
      <c r="D7383" t="str">
        <f t="shared" si="115"/>
        <v>SSC Suez Steel Company Project8</v>
      </c>
      <c r="E7383">
        <v>2887080.34</v>
      </c>
      <c r="F7383">
        <v>1992085.4336000001</v>
      </c>
      <c r="G7383">
        <v>866124.1</v>
      </c>
      <c r="H7383">
        <v>2858209.5336000002</v>
      </c>
    </row>
    <row r="7384" spans="1:8" hidden="1" x14ac:dyDescent="0.3">
      <c r="A7384" s="6" t="s">
        <v>2116</v>
      </c>
      <c r="B7384" s="6" t="s">
        <v>8086</v>
      </c>
      <c r="C7384" s="6">
        <v>6</v>
      </c>
      <c r="D7384" t="str">
        <f t="shared" si="115"/>
        <v>Irrigation Tank6</v>
      </c>
      <c r="E7384">
        <v>289444.8</v>
      </c>
      <c r="F7384">
        <v>249964.53</v>
      </c>
      <c r="G7384">
        <v>0</v>
      </c>
      <c r="H7384">
        <v>249964.53</v>
      </c>
    </row>
    <row r="7385" spans="1:8" hidden="1" x14ac:dyDescent="0.3">
      <c r="A7385" s="6" t="s">
        <v>2256</v>
      </c>
      <c r="B7385" s="6" t="s">
        <v>8087</v>
      </c>
      <c r="C7385" s="6">
        <v>14</v>
      </c>
      <c r="D7385" t="str">
        <f t="shared" si="115"/>
        <v>U7-SEASHELL14</v>
      </c>
      <c r="E7385">
        <v>62375.6</v>
      </c>
      <c r="F7385">
        <v>53867.56</v>
      </c>
      <c r="G7385">
        <v>0</v>
      </c>
      <c r="H7385">
        <v>53867.56</v>
      </c>
    </row>
    <row r="7386" spans="1:8" hidden="1" x14ac:dyDescent="0.3">
      <c r="A7386" s="6" t="s">
        <v>2455</v>
      </c>
      <c r="B7386" s="6" t="s">
        <v>8088</v>
      </c>
      <c r="C7386" s="6">
        <v>8</v>
      </c>
      <c r="D7386" t="str">
        <f t="shared" si="115"/>
        <v>AIRDEFNSE -EPOXY8</v>
      </c>
      <c r="E7386">
        <v>104010.4</v>
      </c>
      <c r="F7386">
        <v>88304.83</v>
      </c>
      <c r="G7386">
        <v>0</v>
      </c>
      <c r="H7386">
        <v>88304.83</v>
      </c>
    </row>
    <row r="7387" spans="1:8" hidden="1" x14ac:dyDescent="0.3">
      <c r="A7387" s="6" t="s">
        <v>73</v>
      </c>
      <c r="B7387" s="6" t="s">
        <v>8089</v>
      </c>
      <c r="C7387" s="6">
        <v>17</v>
      </c>
      <c r="D7387" t="str">
        <f t="shared" si="115"/>
        <v>MDF Factory17</v>
      </c>
      <c r="E7387">
        <v>791.23</v>
      </c>
      <c r="F7387">
        <v>799.1422</v>
      </c>
      <c r="G7387">
        <v>0</v>
      </c>
      <c r="H7387">
        <v>799.1422</v>
      </c>
    </row>
    <row r="7388" spans="1:8" hidden="1" x14ac:dyDescent="0.3">
      <c r="A7388" s="6" t="s">
        <v>2088</v>
      </c>
      <c r="B7388" s="6" t="s">
        <v>8090</v>
      </c>
      <c r="C7388" s="6">
        <v>12</v>
      </c>
      <c r="D7388" t="str">
        <f t="shared" si="115"/>
        <v>U4,U8 Seashell Playa12</v>
      </c>
      <c r="E7388">
        <v>724900</v>
      </c>
      <c r="F7388">
        <v>574873.65</v>
      </c>
      <c r="G7388">
        <v>0</v>
      </c>
      <c r="H7388">
        <v>574873.65</v>
      </c>
    </row>
    <row r="7389" spans="1:8" hidden="1" x14ac:dyDescent="0.3">
      <c r="A7389" s="6" t="s">
        <v>1916</v>
      </c>
      <c r="B7389" s="6" t="s">
        <v>8091</v>
      </c>
      <c r="D7389" t="str">
        <f t="shared" si="115"/>
        <v>Abou Ghaleb Bridge</v>
      </c>
      <c r="E7389">
        <v>3359523.81</v>
      </c>
      <c r="F7389">
        <v>3244903.17</v>
      </c>
      <c r="G7389">
        <v>0</v>
      </c>
      <c r="H7389">
        <v>3244903.17</v>
      </c>
    </row>
    <row r="7390" spans="1:8" hidden="1" x14ac:dyDescent="0.3">
      <c r="A7390" s="6" t="s">
        <v>2157</v>
      </c>
      <c r="B7390" s="6" t="s">
        <v>8092</v>
      </c>
      <c r="C7390" s="6">
        <v>1</v>
      </c>
      <c r="D7390" t="str">
        <f t="shared" si="115"/>
        <v>Seashell Playa 5 Villas1</v>
      </c>
      <c r="E7390">
        <v>215083.62</v>
      </c>
      <c r="F7390">
        <v>185746.2</v>
      </c>
      <c r="G7390">
        <v>0</v>
      </c>
      <c r="H7390">
        <v>185746.2</v>
      </c>
    </row>
    <row r="7391" spans="1:8" hidden="1" x14ac:dyDescent="0.3">
      <c r="A7391" s="6" t="s">
        <v>2133</v>
      </c>
      <c r="B7391" s="6" t="s">
        <v>8093</v>
      </c>
      <c r="C7391" s="6">
        <v>9</v>
      </c>
      <c r="D7391" t="str">
        <f t="shared" si="115"/>
        <v>Wady El Natroon Bridge9</v>
      </c>
      <c r="E7391">
        <v>9721357.1400000006</v>
      </c>
      <c r="F7391">
        <v>8667165</v>
      </c>
      <c r="G7391">
        <v>0</v>
      </c>
      <c r="H7391">
        <v>8667165</v>
      </c>
    </row>
    <row r="7392" spans="1:8" hidden="1" x14ac:dyDescent="0.3">
      <c r="A7392" s="6" t="s">
        <v>89</v>
      </c>
      <c r="B7392" s="6" t="s">
        <v>8094</v>
      </c>
      <c r="D7392" t="str">
        <f t="shared" si="115"/>
        <v>Sokhna Port Expansion</v>
      </c>
      <c r="E7392">
        <v>56070.14</v>
      </c>
      <c r="F7392">
        <v>3219.75</v>
      </c>
      <c r="G7392">
        <v>0</v>
      </c>
      <c r="H7392">
        <v>3219.75</v>
      </c>
    </row>
    <row r="7393" spans="1:8" hidden="1" x14ac:dyDescent="0.3">
      <c r="A7393" s="6" t="s">
        <v>73</v>
      </c>
      <c r="B7393" s="6" t="s">
        <v>8095</v>
      </c>
      <c r="C7393" s="6">
        <v>19</v>
      </c>
      <c r="D7393" t="str">
        <f t="shared" si="115"/>
        <v>MDF Factory19</v>
      </c>
      <c r="E7393">
        <v>4087720.52</v>
      </c>
      <c r="F7393">
        <v>3358613</v>
      </c>
      <c r="G7393">
        <v>0</v>
      </c>
      <c r="H7393">
        <v>3358613</v>
      </c>
    </row>
    <row r="7394" spans="1:8" hidden="1" x14ac:dyDescent="0.3">
      <c r="A7394" s="6" t="s">
        <v>412</v>
      </c>
      <c r="B7394" s="6" t="s">
        <v>8096</v>
      </c>
      <c r="D7394" t="str">
        <f t="shared" si="115"/>
        <v>RING ROAD MARYOTIA EXPANSION</v>
      </c>
      <c r="E7394">
        <v>1247325.71</v>
      </c>
      <c r="F7394">
        <v>1204519.8</v>
      </c>
      <c r="G7394">
        <v>0</v>
      </c>
      <c r="H7394">
        <v>1204519.8</v>
      </c>
    </row>
    <row r="7395" spans="1:8" hidden="1" x14ac:dyDescent="0.3">
      <c r="A7395" s="6" t="s">
        <v>2157</v>
      </c>
      <c r="B7395" s="6" t="s">
        <v>8097</v>
      </c>
      <c r="C7395" s="6">
        <v>2</v>
      </c>
      <c r="D7395" t="str">
        <f t="shared" si="115"/>
        <v>Seashell Playa 5 Villas2</v>
      </c>
      <c r="E7395">
        <v>297812.93</v>
      </c>
      <c r="F7395">
        <v>272081.89</v>
      </c>
      <c r="G7395">
        <v>0</v>
      </c>
      <c r="H7395">
        <v>272081.89</v>
      </c>
    </row>
    <row r="7396" spans="1:8" hidden="1" x14ac:dyDescent="0.3">
      <c r="A7396" s="6" t="s">
        <v>2256</v>
      </c>
      <c r="B7396" s="6" t="s">
        <v>8098</v>
      </c>
      <c r="C7396" s="6">
        <v>21</v>
      </c>
      <c r="D7396" t="str">
        <f t="shared" si="115"/>
        <v>U7-SEASHELL21</v>
      </c>
      <c r="E7396">
        <v>633528.25</v>
      </c>
      <c r="F7396">
        <v>500000</v>
      </c>
      <c r="G7396">
        <v>0</v>
      </c>
      <c r="H7396">
        <v>500000</v>
      </c>
    </row>
    <row r="7397" spans="1:8" hidden="1" x14ac:dyDescent="0.3">
      <c r="A7397" s="6" t="s">
        <v>2318</v>
      </c>
      <c r="B7397" s="6" t="s">
        <v>8099</v>
      </c>
      <c r="C7397" s="6">
        <v>6</v>
      </c>
      <c r="D7397" t="str">
        <f t="shared" si="115"/>
        <v>Open Channal6</v>
      </c>
      <c r="E7397">
        <v>332096.32</v>
      </c>
      <c r="F7397">
        <v>286466.28000000003</v>
      </c>
      <c r="G7397">
        <v>0</v>
      </c>
      <c r="H7397">
        <v>286466.28000000003</v>
      </c>
    </row>
    <row r="7398" spans="1:8" hidden="1" x14ac:dyDescent="0.3">
      <c r="A7398" s="6" t="s">
        <v>2354</v>
      </c>
      <c r="B7398" s="6" t="s">
        <v>8100</v>
      </c>
      <c r="C7398" s="6">
        <v>3</v>
      </c>
      <c r="D7398" t="str">
        <f t="shared" si="115"/>
        <v>Olympic MultiSport Hall3</v>
      </c>
      <c r="E7398">
        <v>40252.800000000003</v>
      </c>
      <c r="F7398">
        <v>33872.730000000003</v>
      </c>
      <c r="G7398">
        <v>0</v>
      </c>
      <c r="H7398">
        <v>33872.730000000003</v>
      </c>
    </row>
    <row r="7399" spans="1:8" hidden="1" x14ac:dyDescent="0.3">
      <c r="A7399" s="6" t="s">
        <v>375</v>
      </c>
      <c r="B7399" s="6" t="s">
        <v>8101</v>
      </c>
      <c r="C7399" s="6">
        <v>18</v>
      </c>
      <c r="D7399" t="str">
        <f t="shared" si="115"/>
        <v>Ora Zed Landscape Ph118</v>
      </c>
      <c r="E7399">
        <v>1175128.22</v>
      </c>
      <c r="F7399">
        <v>975356.43</v>
      </c>
      <c r="G7399">
        <v>123388.46</v>
      </c>
      <c r="H7399">
        <v>1098744.8899999999</v>
      </c>
    </row>
    <row r="7400" spans="1:8" hidden="1" x14ac:dyDescent="0.3">
      <c r="A7400" s="6" t="s">
        <v>1991</v>
      </c>
      <c r="B7400" s="6" t="s">
        <v>8102</v>
      </c>
      <c r="C7400" s="6">
        <v>1</v>
      </c>
      <c r="D7400" t="str">
        <f t="shared" si="115"/>
        <v>SSC Suez Steel Company Project1</v>
      </c>
      <c r="E7400">
        <v>1132829</v>
      </c>
      <c r="F7400">
        <v>1121500.71</v>
      </c>
      <c r="G7400">
        <v>0</v>
      </c>
      <c r="H7400">
        <v>1121500.71</v>
      </c>
    </row>
    <row r="7401" spans="1:8" hidden="1" x14ac:dyDescent="0.3">
      <c r="A7401" s="6" t="s">
        <v>2330</v>
      </c>
      <c r="B7401" s="6" t="s">
        <v>8103</v>
      </c>
      <c r="C7401" s="6">
        <v>3</v>
      </c>
      <c r="D7401" t="str">
        <f t="shared" si="115"/>
        <v>Senator3</v>
      </c>
      <c r="E7401">
        <v>153232</v>
      </c>
      <c r="F7401">
        <v>83000</v>
      </c>
      <c r="G7401">
        <v>0</v>
      </c>
      <c r="H7401">
        <v>83000</v>
      </c>
    </row>
    <row r="7402" spans="1:8" hidden="1" x14ac:dyDescent="0.3">
      <c r="A7402" s="6" t="s">
        <v>405</v>
      </c>
      <c r="B7402" s="6" t="s">
        <v>8104</v>
      </c>
      <c r="C7402" s="6">
        <v>4</v>
      </c>
      <c r="D7402" t="str">
        <f t="shared" si="115"/>
        <v>Rabigh PP - Piling Works4</v>
      </c>
      <c r="E7402">
        <v>1553962.12</v>
      </c>
      <c r="F7402">
        <v>5361169.32</v>
      </c>
      <c r="G7402">
        <v>0</v>
      </c>
      <c r="H7402">
        <v>1787056.44</v>
      </c>
    </row>
    <row r="7403" spans="1:8" hidden="1" x14ac:dyDescent="0.3">
      <c r="A7403" s="6" t="s">
        <v>3903</v>
      </c>
      <c r="B7403" s="6" t="s">
        <v>8105</v>
      </c>
      <c r="C7403" s="6">
        <v>9</v>
      </c>
      <c r="D7403" t="str">
        <f t="shared" si="115"/>
        <v>Roof-Playa Cluster A,B,C9</v>
      </c>
      <c r="E7403">
        <v>371928.37</v>
      </c>
      <c r="F7403">
        <v>321197.34000000003</v>
      </c>
      <c r="G7403">
        <v>0</v>
      </c>
      <c r="H7403">
        <v>321197.34000000003</v>
      </c>
    </row>
    <row r="7404" spans="1:8" hidden="1" x14ac:dyDescent="0.3">
      <c r="A7404" s="6" t="s">
        <v>2185</v>
      </c>
      <c r="B7404" s="6" t="s">
        <v>8106</v>
      </c>
      <c r="C7404" s="6">
        <v>10</v>
      </c>
      <c r="D7404" t="str">
        <f t="shared" si="115"/>
        <v>Al-Parco10</v>
      </c>
      <c r="E7404">
        <v>2205121.5099999998</v>
      </c>
      <c r="F7404">
        <v>241095.43</v>
      </c>
      <c r="G7404">
        <v>0</v>
      </c>
      <c r="H7404">
        <v>241095.43</v>
      </c>
    </row>
    <row r="7405" spans="1:8" hidden="1" x14ac:dyDescent="0.3">
      <c r="A7405" s="6" t="s">
        <v>2068</v>
      </c>
      <c r="B7405" s="6" t="s">
        <v>8107</v>
      </c>
      <c r="C7405" s="6">
        <v>15</v>
      </c>
      <c r="D7405" t="str">
        <f t="shared" si="115"/>
        <v>ORA-ZED Towers P01B15</v>
      </c>
      <c r="E7405">
        <v>143352.85999999999</v>
      </c>
      <c r="F7405">
        <v>126936.46</v>
      </c>
      <c r="G7405">
        <v>0</v>
      </c>
      <c r="H7405">
        <v>126936.46</v>
      </c>
    </row>
    <row r="7406" spans="1:8" hidden="1" x14ac:dyDescent="0.3">
      <c r="A7406" s="6" t="s">
        <v>2318</v>
      </c>
      <c r="B7406" s="6" t="s">
        <v>8108</v>
      </c>
      <c r="C7406" s="6">
        <v>7</v>
      </c>
      <c r="D7406" t="str">
        <f t="shared" si="115"/>
        <v>Open Channal7</v>
      </c>
      <c r="E7406">
        <v>125000</v>
      </c>
      <c r="F7406">
        <v>107825</v>
      </c>
      <c r="G7406">
        <v>0</v>
      </c>
      <c r="H7406">
        <v>107825</v>
      </c>
    </row>
    <row r="7407" spans="1:8" hidden="1" x14ac:dyDescent="0.3">
      <c r="A7407" s="6" t="s">
        <v>3903</v>
      </c>
      <c r="B7407" s="6" t="s">
        <v>8109</v>
      </c>
      <c r="C7407" s="6">
        <v>10</v>
      </c>
      <c r="D7407" t="str">
        <f t="shared" si="115"/>
        <v>Roof-Playa Cluster A,B,C10</v>
      </c>
      <c r="E7407">
        <v>534780.49</v>
      </c>
      <c r="F7407">
        <v>393479.26</v>
      </c>
      <c r="G7407">
        <v>0</v>
      </c>
      <c r="H7407">
        <v>393479.26</v>
      </c>
    </row>
    <row r="7408" spans="1:8" hidden="1" x14ac:dyDescent="0.3">
      <c r="A7408" s="6" t="s">
        <v>2088</v>
      </c>
      <c r="B7408" s="6" t="s">
        <v>8110</v>
      </c>
      <c r="C7408" s="6">
        <v>18</v>
      </c>
      <c r="D7408" t="str">
        <f t="shared" si="115"/>
        <v>U4,U8 Seashell Playa18</v>
      </c>
      <c r="E7408">
        <v>284793.15000000002</v>
      </c>
      <c r="F7408">
        <v>216564.36</v>
      </c>
      <c r="G7408">
        <v>0</v>
      </c>
      <c r="H7408">
        <v>216564.36</v>
      </c>
    </row>
    <row r="7409" spans="1:8" hidden="1" x14ac:dyDescent="0.3">
      <c r="A7409" s="6" t="s">
        <v>2096</v>
      </c>
      <c r="B7409" s="6" t="s">
        <v>8111</v>
      </c>
      <c r="C7409" s="6">
        <v>24</v>
      </c>
      <c r="D7409" t="str">
        <f t="shared" si="115"/>
        <v>Katameya Creeks - RME24</v>
      </c>
      <c r="E7409">
        <v>800341.7</v>
      </c>
      <c r="F7409">
        <v>708702.08</v>
      </c>
      <c r="G7409">
        <v>0</v>
      </c>
      <c r="H7409">
        <v>708702.08</v>
      </c>
    </row>
    <row r="7410" spans="1:8" hidden="1" x14ac:dyDescent="0.3">
      <c r="A7410" s="6" t="s">
        <v>2318</v>
      </c>
      <c r="B7410" s="6" t="s">
        <v>8112</v>
      </c>
      <c r="C7410" s="6">
        <v>3</v>
      </c>
      <c r="D7410" t="str">
        <f t="shared" si="115"/>
        <v>Open Channal3</v>
      </c>
      <c r="E7410">
        <v>110592</v>
      </c>
      <c r="F7410">
        <v>95396.66</v>
      </c>
      <c r="G7410">
        <v>0</v>
      </c>
      <c r="H7410">
        <v>95396.66</v>
      </c>
    </row>
    <row r="7411" spans="1:8" hidden="1" x14ac:dyDescent="0.3">
      <c r="A7411" s="6" t="s">
        <v>2088</v>
      </c>
      <c r="B7411" s="6" t="s">
        <v>8113</v>
      </c>
      <c r="C7411" s="6">
        <v>19</v>
      </c>
      <c r="D7411" t="str">
        <f t="shared" si="115"/>
        <v>U4,U8 Seashell Playa19</v>
      </c>
      <c r="E7411">
        <v>697767.53</v>
      </c>
      <c r="F7411">
        <v>568772.71</v>
      </c>
      <c r="G7411">
        <v>0</v>
      </c>
      <c r="H7411">
        <v>568772.71</v>
      </c>
    </row>
    <row r="7412" spans="1:8" hidden="1" x14ac:dyDescent="0.3">
      <c r="A7412" s="6" t="s">
        <v>3903</v>
      </c>
      <c r="B7412" s="6" t="s">
        <v>8114</v>
      </c>
      <c r="C7412" s="6">
        <v>11</v>
      </c>
      <c r="D7412" t="str">
        <f t="shared" si="115"/>
        <v>Roof-Playa Cluster A,B,C11</v>
      </c>
      <c r="E7412">
        <v>1087452.4099999999</v>
      </c>
      <c r="F7412">
        <v>925073.9</v>
      </c>
      <c r="G7412">
        <v>0</v>
      </c>
      <c r="H7412">
        <v>925073.9</v>
      </c>
    </row>
    <row r="7413" spans="1:8" hidden="1" x14ac:dyDescent="0.3">
      <c r="A7413" s="6" t="s">
        <v>2157</v>
      </c>
      <c r="B7413" s="6" t="s">
        <v>8115</v>
      </c>
      <c r="C7413" s="6">
        <v>6</v>
      </c>
      <c r="D7413" t="str">
        <f t="shared" si="115"/>
        <v>Seashell Playa 5 Villas6</v>
      </c>
      <c r="E7413">
        <v>54184.3</v>
      </c>
      <c r="F7413">
        <v>46793.55</v>
      </c>
      <c r="G7413">
        <v>0</v>
      </c>
      <c r="H7413">
        <v>46793.55</v>
      </c>
    </row>
    <row r="7414" spans="1:8" hidden="1" x14ac:dyDescent="0.3">
      <c r="A7414" s="6" t="s">
        <v>2075</v>
      </c>
      <c r="B7414" s="6" t="s">
        <v>8116</v>
      </c>
      <c r="C7414" s="6">
        <v>10</v>
      </c>
      <c r="D7414" t="str">
        <f t="shared" si="115"/>
        <v>Kemet Tower10</v>
      </c>
      <c r="E7414">
        <v>112800</v>
      </c>
      <c r="F7414">
        <v>96793.68</v>
      </c>
      <c r="G7414">
        <v>0</v>
      </c>
      <c r="H7414">
        <v>96793.68</v>
      </c>
    </row>
    <row r="7415" spans="1:8" hidden="1" x14ac:dyDescent="0.3">
      <c r="A7415" s="6" t="s">
        <v>7083</v>
      </c>
      <c r="B7415" s="6" t="s">
        <v>8117</v>
      </c>
      <c r="C7415" s="6">
        <v>1</v>
      </c>
      <c r="D7415" t="str">
        <f t="shared" si="115"/>
        <v>JICA lot 021</v>
      </c>
      <c r="E7415">
        <v>29289728.559999999</v>
      </c>
      <c r="F7415">
        <v>0</v>
      </c>
      <c r="G7415">
        <v>0</v>
      </c>
      <c r="H7415" t="e">
        <v>#DIV/0!</v>
      </c>
    </row>
    <row r="7416" spans="1:8" hidden="1" x14ac:dyDescent="0.3">
      <c r="A7416" s="6" t="s">
        <v>412</v>
      </c>
      <c r="B7416" s="6" t="s">
        <v>8118</v>
      </c>
      <c r="C7416" s="6">
        <v>6</v>
      </c>
      <c r="D7416" t="str">
        <f t="shared" si="115"/>
        <v>RING ROAD MARYOTIA EXPANSION6</v>
      </c>
      <c r="E7416">
        <v>-2460952.38</v>
      </c>
      <c r="F7416">
        <v>0</v>
      </c>
      <c r="G7416">
        <v>0</v>
      </c>
      <c r="H7416" t="e">
        <v>#DIV/0!</v>
      </c>
    </row>
    <row r="7417" spans="1:8" hidden="1" x14ac:dyDescent="0.3">
      <c r="A7417" s="6" t="s">
        <v>1217</v>
      </c>
      <c r="B7417" s="6" t="s">
        <v>8119</v>
      </c>
      <c r="D7417" t="str">
        <f t="shared" si="115"/>
        <v>Elmaragha Bridge - Sohag</v>
      </c>
      <c r="E7417">
        <v>346077.5</v>
      </c>
      <c r="F7417">
        <v>0</v>
      </c>
      <c r="G7417">
        <v>0</v>
      </c>
      <c r="H7417" t="e">
        <v>#DIV/0!</v>
      </c>
    </row>
    <row r="7418" spans="1:8" hidden="1" x14ac:dyDescent="0.3">
      <c r="A7418" s="6" t="s">
        <v>498</v>
      </c>
      <c r="B7418" s="6" t="s">
        <v>8120</v>
      </c>
      <c r="D7418" t="str">
        <f t="shared" si="115"/>
        <v>Abo Quir - Badr 500KV</v>
      </c>
      <c r="E7418">
        <v>34370.43</v>
      </c>
      <c r="F7418">
        <v>0</v>
      </c>
      <c r="G7418">
        <v>0</v>
      </c>
      <c r="H7418" t="e">
        <v>#DIV/0!</v>
      </c>
    </row>
    <row r="7419" spans="1:8" hidden="1" x14ac:dyDescent="0.3">
      <c r="A7419" s="6" t="s">
        <v>1093</v>
      </c>
      <c r="B7419" s="6" t="s">
        <v>8121</v>
      </c>
      <c r="C7419" s="6">
        <v>6</v>
      </c>
      <c r="D7419" t="str">
        <f t="shared" si="115"/>
        <v>Celia6</v>
      </c>
      <c r="E7419">
        <v>0</v>
      </c>
      <c r="F7419">
        <v>0</v>
      </c>
      <c r="G7419">
        <v>0</v>
      </c>
      <c r="H7419" t="e">
        <v>#DIV/0!</v>
      </c>
    </row>
    <row r="7420" spans="1:8" hidden="1" x14ac:dyDescent="0.3">
      <c r="A7420" s="6" t="s">
        <v>475</v>
      </c>
      <c r="B7420" s="6" t="s">
        <v>2613</v>
      </c>
      <c r="D7420" t="str">
        <f t="shared" si="115"/>
        <v>Suez Gulf Substation</v>
      </c>
      <c r="E7420">
        <v>2735633.8944000001</v>
      </c>
      <c r="F7420">
        <v>0</v>
      </c>
      <c r="G7420">
        <v>0</v>
      </c>
      <c r="H7420" t="e">
        <v>#DIV/0!</v>
      </c>
    </row>
    <row r="7421" spans="1:8" hidden="1" x14ac:dyDescent="0.3">
      <c r="A7421" s="6" t="s">
        <v>73</v>
      </c>
      <c r="B7421" s="6" t="s">
        <v>8122</v>
      </c>
      <c r="C7421" s="6">
        <v>13</v>
      </c>
      <c r="D7421" t="str">
        <f t="shared" si="115"/>
        <v>MDF Factory13</v>
      </c>
      <c r="E7421">
        <v>0</v>
      </c>
      <c r="F7421">
        <v>0</v>
      </c>
      <c r="G7421">
        <v>0</v>
      </c>
      <c r="H7421" t="e">
        <v>#DIV/0!</v>
      </c>
    </row>
    <row r="7422" spans="1:8" hidden="1" x14ac:dyDescent="0.3">
      <c r="A7422" s="6" t="s">
        <v>1477</v>
      </c>
      <c r="B7422" s="6" t="s">
        <v>8123</v>
      </c>
      <c r="C7422" s="6">
        <v>1</v>
      </c>
      <c r="D7422" t="str">
        <f t="shared" si="115"/>
        <v>Lahoon 220/22/221</v>
      </c>
      <c r="E7422">
        <v>0</v>
      </c>
      <c r="F7422">
        <v>0</v>
      </c>
      <c r="G7422">
        <v>0</v>
      </c>
      <c r="H7422" t="e">
        <v>#DIV/0!</v>
      </c>
    </row>
    <row r="7423" spans="1:8" hidden="1" x14ac:dyDescent="0.3">
      <c r="A7423" s="6" t="s">
        <v>378</v>
      </c>
      <c r="B7423" s="6" t="s">
        <v>8124</v>
      </c>
      <c r="C7423" s="6">
        <v>16</v>
      </c>
      <c r="D7423" t="str">
        <f t="shared" si="115"/>
        <v>ORA ZED-Ph 2-Pkgs A&amp;D16</v>
      </c>
      <c r="E7423">
        <v>0</v>
      </c>
      <c r="F7423">
        <v>0</v>
      </c>
      <c r="G7423">
        <v>0</v>
      </c>
      <c r="H7423" t="e">
        <v>#DIV/0!</v>
      </c>
    </row>
    <row r="7424" spans="1:8" hidden="1" x14ac:dyDescent="0.3">
      <c r="A7424" s="6" t="s">
        <v>6738</v>
      </c>
      <c r="B7424" s="6" t="s">
        <v>7187</v>
      </c>
      <c r="D7424" t="str">
        <f t="shared" si="115"/>
        <v>LP-07-21 Petrojet</v>
      </c>
      <c r="E7424">
        <v>28249911.550000001</v>
      </c>
      <c r="F7424">
        <v>0</v>
      </c>
      <c r="G7424">
        <v>0</v>
      </c>
      <c r="H7424" t="e">
        <v>#DIV/0!</v>
      </c>
    </row>
    <row r="7425" spans="1:8" hidden="1" x14ac:dyDescent="0.3">
      <c r="A7425" s="6" t="s">
        <v>847</v>
      </c>
      <c r="B7425" s="6" t="s">
        <v>8125</v>
      </c>
      <c r="D7425" t="str">
        <f t="shared" si="115"/>
        <v>AWEER POWER STATION 'H' Phase</v>
      </c>
      <c r="E7425">
        <v>0</v>
      </c>
      <c r="F7425">
        <v>0</v>
      </c>
      <c r="G7425">
        <v>0</v>
      </c>
      <c r="H7425" t="e">
        <v>#DIV/0!</v>
      </c>
    </row>
    <row r="7426" spans="1:8" hidden="1" x14ac:dyDescent="0.3">
      <c r="A7426" s="6" t="s">
        <v>2474</v>
      </c>
      <c r="B7426" s="6" t="s">
        <v>8126</v>
      </c>
      <c r="D7426" t="str">
        <f t="shared" si="115"/>
        <v>Palm Hill-Infra Str(Elec.Work)</v>
      </c>
      <c r="E7426">
        <v>0</v>
      </c>
      <c r="F7426">
        <v>0</v>
      </c>
      <c r="G7426">
        <v>0</v>
      </c>
      <c r="H7426" t="e">
        <v>#DIV/0!</v>
      </c>
    </row>
    <row r="7427" spans="1:8" hidden="1" x14ac:dyDescent="0.3">
      <c r="A7427" s="6" t="s">
        <v>2482</v>
      </c>
      <c r="B7427" s="6" t="s">
        <v>8127</v>
      </c>
      <c r="C7427" s="6">
        <v>4</v>
      </c>
      <c r="D7427" t="str">
        <f t="shared" ref="D7427:D7490" si="116">A7427&amp;C7427</f>
        <v>Sewage Treatment Plant4</v>
      </c>
      <c r="E7427">
        <v>1257865</v>
      </c>
      <c r="F7427">
        <v>0</v>
      </c>
      <c r="G7427">
        <v>0</v>
      </c>
      <c r="H7427" t="e">
        <v>#DIV/0!</v>
      </c>
    </row>
    <row r="7428" spans="1:8" hidden="1" x14ac:dyDescent="0.3">
      <c r="A7428" s="6" t="s">
        <v>895</v>
      </c>
      <c r="B7428" s="6" t="s">
        <v>8128</v>
      </c>
      <c r="D7428" t="str">
        <f t="shared" si="116"/>
        <v>Manshiet Nasser Substation</v>
      </c>
      <c r="E7428">
        <v>0</v>
      </c>
      <c r="F7428">
        <v>0</v>
      </c>
      <c r="G7428">
        <v>0</v>
      </c>
      <c r="H7428" t="e">
        <v>#DIV/0!</v>
      </c>
    </row>
    <row r="7429" spans="1:8" hidden="1" x14ac:dyDescent="0.3">
      <c r="A7429" s="6" t="s">
        <v>9</v>
      </c>
      <c r="B7429" s="6" t="s">
        <v>8129</v>
      </c>
      <c r="C7429" s="6">
        <v>43</v>
      </c>
      <c r="D7429" t="str">
        <f t="shared" si="116"/>
        <v>Royal City43</v>
      </c>
      <c r="E7429">
        <v>0</v>
      </c>
      <c r="F7429">
        <v>0</v>
      </c>
      <c r="G7429">
        <v>0</v>
      </c>
      <c r="H7429" t="e">
        <v>#DIV/0!</v>
      </c>
    </row>
    <row r="7430" spans="1:8" hidden="1" x14ac:dyDescent="0.3">
      <c r="A7430" s="6" t="s">
        <v>1405</v>
      </c>
      <c r="B7430" s="6" t="s">
        <v>8130</v>
      </c>
      <c r="D7430" t="str">
        <f t="shared" si="116"/>
        <v>Racecores 3092-17 132KV E</v>
      </c>
      <c r="E7430">
        <v>0</v>
      </c>
      <c r="F7430">
        <v>0</v>
      </c>
      <c r="G7430">
        <v>0</v>
      </c>
      <c r="H7430" t="e">
        <v>#DIV/0!</v>
      </c>
    </row>
    <row r="7431" spans="1:8" hidden="1" x14ac:dyDescent="0.3">
      <c r="A7431" s="6" t="s">
        <v>8131</v>
      </c>
      <c r="B7431" s="6" t="s">
        <v>4225</v>
      </c>
      <c r="D7431" t="str">
        <f t="shared" si="116"/>
        <v>LP-18-21 ODP Passive &amp; DC</v>
      </c>
      <c r="E7431">
        <v>2790163.2472999999</v>
      </c>
      <c r="F7431">
        <v>0</v>
      </c>
      <c r="G7431">
        <v>0</v>
      </c>
      <c r="H7431" t="e">
        <v>#DIV/0!</v>
      </c>
    </row>
    <row r="7432" spans="1:8" hidden="1" x14ac:dyDescent="0.3">
      <c r="A7432" s="6" t="s">
        <v>705</v>
      </c>
      <c r="B7432" s="6" t="s">
        <v>8132</v>
      </c>
      <c r="C7432" s="6">
        <v>2</v>
      </c>
      <c r="D7432" t="str">
        <f t="shared" si="116"/>
        <v>Assuit PP  (CP-118)2</v>
      </c>
      <c r="E7432">
        <v>1172138.01</v>
      </c>
      <c r="F7432">
        <v>2344276.02</v>
      </c>
      <c r="G7432">
        <v>0</v>
      </c>
      <c r="H7432">
        <v>2344276.02</v>
      </c>
    </row>
    <row r="7433" spans="1:8" hidden="1" x14ac:dyDescent="0.3">
      <c r="A7433" s="6" t="s">
        <v>458</v>
      </c>
      <c r="B7433" s="6" t="s">
        <v>3102</v>
      </c>
      <c r="D7433" t="str">
        <f t="shared" si="116"/>
        <v>W Dam PP Phase II (CP-117)</v>
      </c>
      <c r="E7433">
        <v>0</v>
      </c>
      <c r="F7433">
        <v>0</v>
      </c>
      <c r="G7433">
        <v>0</v>
      </c>
      <c r="H7433" t="e">
        <v>#DIV/0!</v>
      </c>
    </row>
    <row r="7434" spans="1:8" hidden="1" x14ac:dyDescent="0.3">
      <c r="A7434" s="6" t="s">
        <v>3624</v>
      </c>
      <c r="B7434" s="6" t="s">
        <v>8133</v>
      </c>
      <c r="D7434" t="str">
        <f t="shared" si="116"/>
        <v>Infra Project 4428</v>
      </c>
      <c r="E7434">
        <v>285714285.72000003</v>
      </c>
      <c r="F7434">
        <v>0</v>
      </c>
      <c r="G7434">
        <v>0</v>
      </c>
      <c r="H7434" t="e">
        <v>#DIV/0!</v>
      </c>
    </row>
    <row r="7435" spans="1:8" hidden="1" x14ac:dyDescent="0.3">
      <c r="A7435" s="6" t="s">
        <v>486</v>
      </c>
      <c r="B7435" s="6" t="s">
        <v>8134</v>
      </c>
      <c r="D7435" t="str">
        <f t="shared" si="116"/>
        <v>Abou El Matameer and Sammanoud</v>
      </c>
      <c r="E7435">
        <v>0</v>
      </c>
      <c r="F7435">
        <v>0</v>
      </c>
      <c r="G7435">
        <v>0</v>
      </c>
      <c r="H7435" t="e">
        <v>#DIV/0!</v>
      </c>
    </row>
    <row r="7436" spans="1:8" hidden="1" x14ac:dyDescent="0.3">
      <c r="A7436" s="6" t="s">
        <v>500</v>
      </c>
      <c r="B7436" s="6" t="s">
        <v>8135</v>
      </c>
      <c r="C7436" s="6">
        <v>27</v>
      </c>
      <c r="D7436" t="str">
        <f t="shared" si="116"/>
        <v>South Helwan PP (CP-117)27</v>
      </c>
      <c r="E7436">
        <v>0</v>
      </c>
      <c r="F7436">
        <v>0</v>
      </c>
      <c r="G7436">
        <v>0</v>
      </c>
      <c r="H7436" t="e">
        <v>#DIV/0!</v>
      </c>
    </row>
    <row r="7437" spans="1:8" hidden="1" x14ac:dyDescent="0.3">
      <c r="A7437" s="6" t="s">
        <v>967</v>
      </c>
      <c r="B7437" s="6" t="s">
        <v>8136</v>
      </c>
      <c r="D7437" t="str">
        <f t="shared" si="116"/>
        <v>Benban 500 K.V/95 K.M</v>
      </c>
      <c r="E7437">
        <v>0</v>
      </c>
      <c r="F7437">
        <v>0</v>
      </c>
      <c r="G7437">
        <v>0</v>
      </c>
      <c r="H7437" t="e">
        <v>#DIV/0!</v>
      </c>
    </row>
    <row r="7438" spans="1:8" hidden="1" x14ac:dyDescent="0.3">
      <c r="A7438" s="6" t="s">
        <v>889</v>
      </c>
      <c r="B7438" s="6" t="s">
        <v>8137</v>
      </c>
      <c r="C7438" s="6">
        <v>2020</v>
      </c>
      <c r="D7438" t="str">
        <f t="shared" si="116"/>
        <v>C5 Bridge 2 New Alamein2020</v>
      </c>
      <c r="E7438">
        <v>0</v>
      </c>
      <c r="F7438">
        <v>0</v>
      </c>
      <c r="G7438">
        <v>0</v>
      </c>
      <c r="H7438" t="e">
        <v>#DIV/0!</v>
      </c>
    </row>
    <row r="7439" spans="1:8" hidden="1" x14ac:dyDescent="0.3">
      <c r="A7439" s="6" t="s">
        <v>71</v>
      </c>
      <c r="B7439" s="6" t="s">
        <v>8138</v>
      </c>
      <c r="C7439" s="6">
        <v>17</v>
      </c>
      <c r="D7439" t="str">
        <f t="shared" si="116"/>
        <v>EGAT Pelletizing Plant17</v>
      </c>
      <c r="E7439">
        <v>0</v>
      </c>
      <c r="F7439">
        <v>0</v>
      </c>
      <c r="G7439">
        <v>0</v>
      </c>
      <c r="H7439" t="e">
        <v>#DIV/0!</v>
      </c>
    </row>
    <row r="7440" spans="1:8" hidden="1" x14ac:dyDescent="0.3">
      <c r="A7440" s="6" t="s">
        <v>3891</v>
      </c>
      <c r="B7440" s="6" t="s">
        <v>8139</v>
      </c>
      <c r="D7440" t="str">
        <f t="shared" si="116"/>
        <v>El-Warraq</v>
      </c>
      <c r="E7440">
        <v>984000</v>
      </c>
      <c r="F7440">
        <v>0</v>
      </c>
      <c r="G7440">
        <v>0</v>
      </c>
      <c r="H7440" t="e">
        <v>#DIV/0!</v>
      </c>
    </row>
    <row r="7441" spans="1:8" hidden="1" x14ac:dyDescent="0.3">
      <c r="A7441" s="6" t="s">
        <v>458</v>
      </c>
      <c r="B7441" s="6" t="s">
        <v>4582</v>
      </c>
      <c r="D7441" t="str">
        <f t="shared" si="116"/>
        <v>W Dam PP Phase II (CP-117)</v>
      </c>
      <c r="E7441">
        <v>0</v>
      </c>
      <c r="F7441">
        <v>0</v>
      </c>
      <c r="G7441">
        <v>0</v>
      </c>
      <c r="H7441" t="e">
        <v>#DIV/0!</v>
      </c>
    </row>
    <row r="7442" spans="1:8" hidden="1" x14ac:dyDescent="0.3">
      <c r="A7442" s="6" t="s">
        <v>7641</v>
      </c>
      <c r="B7442" s="6" t="s">
        <v>8140</v>
      </c>
      <c r="D7442" t="str">
        <f t="shared" si="116"/>
        <v>FX-01-22 Decent Life-WD</v>
      </c>
      <c r="E7442">
        <v>76178.17</v>
      </c>
      <c r="F7442">
        <v>0</v>
      </c>
      <c r="G7442">
        <v>0</v>
      </c>
      <c r="H7442" t="e">
        <v>#DIV/0!</v>
      </c>
    </row>
    <row r="7443" spans="1:8" hidden="1" x14ac:dyDescent="0.3">
      <c r="A7443" s="6" t="s">
        <v>514</v>
      </c>
      <c r="B7443" s="6" t="s">
        <v>8141</v>
      </c>
      <c r="C7443" s="6">
        <v>180120</v>
      </c>
      <c r="D7443" t="str">
        <f t="shared" si="116"/>
        <v>Beni-Suef Power Plant EPC180120</v>
      </c>
      <c r="E7443">
        <v>0</v>
      </c>
      <c r="F7443">
        <v>0</v>
      </c>
      <c r="G7443">
        <v>0</v>
      </c>
      <c r="H7443" t="e">
        <v>#DIV/0!</v>
      </c>
    </row>
    <row r="7444" spans="1:8" hidden="1" x14ac:dyDescent="0.3">
      <c r="A7444" s="6" t="s">
        <v>456</v>
      </c>
      <c r="B7444" s="6" t="s">
        <v>8142</v>
      </c>
      <c r="D7444" t="str">
        <f t="shared" si="116"/>
        <v>Al-Shabab PP Phase II (CP-117)</v>
      </c>
      <c r="E7444">
        <v>293419.81900000002</v>
      </c>
      <c r="F7444">
        <v>0</v>
      </c>
      <c r="G7444">
        <v>0</v>
      </c>
      <c r="H7444" t="e">
        <v>#DIV/0!</v>
      </c>
    </row>
    <row r="7445" spans="1:8" hidden="1" x14ac:dyDescent="0.3">
      <c r="A7445" s="6" t="s">
        <v>4137</v>
      </c>
      <c r="B7445" s="6" t="s">
        <v>8143</v>
      </c>
      <c r="D7445" t="str">
        <f t="shared" si="116"/>
        <v>TOSHKA MADKOUR</v>
      </c>
      <c r="E7445">
        <v>0</v>
      </c>
      <c r="F7445">
        <v>0</v>
      </c>
      <c r="G7445">
        <v>0</v>
      </c>
      <c r="H7445" t="e">
        <v>#DIV/0!</v>
      </c>
    </row>
    <row r="7446" spans="1:8" hidden="1" x14ac:dyDescent="0.3">
      <c r="A7446" s="6" t="s">
        <v>646</v>
      </c>
      <c r="B7446" s="6" t="s">
        <v>8144</v>
      </c>
      <c r="D7446" t="str">
        <f t="shared" si="116"/>
        <v>Akhmem Assiut</v>
      </c>
      <c r="E7446">
        <v>0</v>
      </c>
      <c r="F7446">
        <v>0</v>
      </c>
      <c r="G7446">
        <v>0</v>
      </c>
      <c r="H7446" t="e">
        <v>#DIV/0!</v>
      </c>
    </row>
    <row r="7447" spans="1:8" hidden="1" x14ac:dyDescent="0.3">
      <c r="A7447" s="6" t="s">
        <v>612</v>
      </c>
      <c r="B7447" s="6" t="s">
        <v>8145</v>
      </c>
      <c r="D7447" t="str">
        <f t="shared" si="116"/>
        <v>Beni Suef ISKRA</v>
      </c>
      <c r="E7447">
        <v>0</v>
      </c>
      <c r="F7447">
        <v>0</v>
      </c>
      <c r="G7447">
        <v>0</v>
      </c>
      <c r="H7447" t="e">
        <v>#DIV/0!</v>
      </c>
    </row>
    <row r="7448" spans="1:8" hidden="1" x14ac:dyDescent="0.3">
      <c r="A7448" s="6" t="s">
        <v>371</v>
      </c>
      <c r="B7448" s="6" t="s">
        <v>8146</v>
      </c>
      <c r="C7448" s="6">
        <v>38</v>
      </c>
      <c r="D7448" t="str">
        <f t="shared" si="116"/>
        <v>ORA ZED - Ph 01B - Pkgs A&amp;D38</v>
      </c>
      <c r="E7448">
        <v>3482324.82</v>
      </c>
      <c r="F7448">
        <v>0</v>
      </c>
      <c r="G7448">
        <v>0</v>
      </c>
      <c r="H7448" t="e">
        <v>#DIV/0!</v>
      </c>
    </row>
    <row r="7449" spans="1:8" hidden="1" x14ac:dyDescent="0.3">
      <c r="A7449" s="6" t="s">
        <v>500</v>
      </c>
      <c r="B7449" s="6" t="s">
        <v>8147</v>
      </c>
      <c r="D7449" t="str">
        <f t="shared" si="116"/>
        <v>South Helwan PP (CP-117)</v>
      </c>
      <c r="E7449">
        <v>504604.07620000001</v>
      </c>
      <c r="F7449">
        <v>0</v>
      </c>
      <c r="G7449">
        <v>0</v>
      </c>
      <c r="H7449" t="e">
        <v>#DIV/0!</v>
      </c>
    </row>
    <row r="7450" spans="1:8" hidden="1" x14ac:dyDescent="0.3">
      <c r="A7450" s="6" t="s">
        <v>2298</v>
      </c>
      <c r="B7450" s="6" t="s">
        <v>8148</v>
      </c>
      <c r="C7450" s="6">
        <v>1</v>
      </c>
      <c r="D7450" t="str">
        <f t="shared" si="116"/>
        <v>Haramein Columns Transfer1</v>
      </c>
      <c r="E7450">
        <v>0</v>
      </c>
      <c r="F7450">
        <v>0</v>
      </c>
      <c r="G7450">
        <v>0</v>
      </c>
      <c r="H7450" t="e">
        <v>#DIV/0!</v>
      </c>
    </row>
    <row r="7451" spans="1:8" hidden="1" x14ac:dyDescent="0.3">
      <c r="A7451" s="6" t="s">
        <v>5671</v>
      </c>
      <c r="B7451" s="6" t="s">
        <v>8149</v>
      </c>
      <c r="C7451" s="6">
        <v>8</v>
      </c>
      <c r="D7451" t="str">
        <f t="shared" si="116"/>
        <v>Port Said8</v>
      </c>
      <c r="E7451">
        <v>0</v>
      </c>
      <c r="F7451">
        <v>0</v>
      </c>
      <c r="G7451">
        <v>0</v>
      </c>
      <c r="H7451" t="e">
        <v>#DIV/0!</v>
      </c>
    </row>
    <row r="7452" spans="1:8" hidden="1" x14ac:dyDescent="0.3">
      <c r="A7452" s="6" t="s">
        <v>448</v>
      </c>
      <c r="B7452" s="6" t="s">
        <v>8150</v>
      </c>
      <c r="D7452" t="str">
        <f t="shared" si="116"/>
        <v>Cameron EDC</v>
      </c>
      <c r="E7452">
        <v>0</v>
      </c>
      <c r="F7452">
        <v>0</v>
      </c>
      <c r="G7452">
        <v>0</v>
      </c>
      <c r="H7452" t="e">
        <v>#DIV/0!</v>
      </c>
    </row>
    <row r="7453" spans="1:8" hidden="1" x14ac:dyDescent="0.3">
      <c r="A7453" s="6" t="s">
        <v>5345</v>
      </c>
      <c r="B7453" s="6" t="s">
        <v>8151</v>
      </c>
      <c r="C7453" s="6">
        <v>1</v>
      </c>
      <c r="D7453" t="str">
        <f t="shared" si="116"/>
        <v>Residence 8 ( S09 )1</v>
      </c>
      <c r="E7453">
        <v>0</v>
      </c>
      <c r="F7453">
        <v>0</v>
      </c>
      <c r="G7453">
        <v>0</v>
      </c>
      <c r="H7453" t="e">
        <v>#DIV/0!</v>
      </c>
    </row>
    <row r="7454" spans="1:8" hidden="1" x14ac:dyDescent="0.3">
      <c r="A7454" s="6" t="s">
        <v>3332</v>
      </c>
      <c r="B7454" s="6" t="s">
        <v>8152</v>
      </c>
      <c r="C7454" s="6">
        <v>2020</v>
      </c>
      <c r="D7454" t="str">
        <f t="shared" si="116"/>
        <v>LRT - El Shorouk Bridge2020</v>
      </c>
      <c r="E7454">
        <v>0</v>
      </c>
      <c r="F7454">
        <v>0</v>
      </c>
      <c r="G7454">
        <v>0</v>
      </c>
      <c r="H7454" t="e">
        <v>#DIV/0!</v>
      </c>
    </row>
    <row r="7455" spans="1:8" hidden="1" x14ac:dyDescent="0.3">
      <c r="A7455" s="6" t="s">
        <v>646</v>
      </c>
      <c r="B7455" s="6" t="s">
        <v>8153</v>
      </c>
      <c r="D7455" t="str">
        <f t="shared" si="116"/>
        <v>Akhmem Assiut</v>
      </c>
      <c r="E7455">
        <v>0</v>
      </c>
      <c r="F7455">
        <v>0</v>
      </c>
      <c r="G7455">
        <v>0</v>
      </c>
      <c r="H7455" t="e">
        <v>#DIV/0!</v>
      </c>
    </row>
    <row r="7456" spans="1:8" hidden="1" x14ac:dyDescent="0.3">
      <c r="A7456" s="6" t="s">
        <v>6204</v>
      </c>
      <c r="B7456" s="6" t="s">
        <v>8154</v>
      </c>
      <c r="C7456" s="6">
        <v>2</v>
      </c>
      <c r="D7456" t="str">
        <f t="shared" si="116"/>
        <v>Residence 8 ( K10 )2</v>
      </c>
      <c r="E7456">
        <v>0</v>
      </c>
      <c r="F7456">
        <v>0</v>
      </c>
      <c r="G7456">
        <v>0</v>
      </c>
      <c r="H7456" t="e">
        <v>#DIV/0!</v>
      </c>
    </row>
    <row r="7457" spans="1:8" hidden="1" x14ac:dyDescent="0.3">
      <c r="A7457" s="6" t="s">
        <v>341</v>
      </c>
      <c r="B7457" s="6" t="s">
        <v>8155</v>
      </c>
      <c r="D7457" t="str">
        <f t="shared" si="116"/>
        <v>Kafr Shokr Bridge</v>
      </c>
      <c r="E7457">
        <v>0</v>
      </c>
      <c r="F7457">
        <v>0</v>
      </c>
      <c r="G7457">
        <v>0</v>
      </c>
      <c r="H7457" t="e">
        <v>#DIV/0!</v>
      </c>
    </row>
    <row r="7458" spans="1:8" hidden="1" x14ac:dyDescent="0.3">
      <c r="A7458" s="6" t="s">
        <v>1093</v>
      </c>
      <c r="B7458" s="6" t="s">
        <v>2532</v>
      </c>
      <c r="C7458" s="6">
        <v>2</v>
      </c>
      <c r="D7458" t="str">
        <f t="shared" si="116"/>
        <v>Celia2</v>
      </c>
      <c r="E7458">
        <v>0</v>
      </c>
      <c r="F7458">
        <v>0</v>
      </c>
      <c r="G7458">
        <v>0</v>
      </c>
      <c r="H7458" t="e">
        <v>#DIV/0!</v>
      </c>
    </row>
    <row r="7459" spans="1:8" hidden="1" x14ac:dyDescent="0.3">
      <c r="A7459" s="6" t="s">
        <v>5671</v>
      </c>
      <c r="B7459" s="6" t="s">
        <v>8156</v>
      </c>
      <c r="C7459" s="6">
        <v>8</v>
      </c>
      <c r="D7459" t="str">
        <f t="shared" si="116"/>
        <v>Port Said8</v>
      </c>
      <c r="E7459">
        <v>0</v>
      </c>
      <c r="F7459">
        <v>0</v>
      </c>
      <c r="G7459">
        <v>0</v>
      </c>
      <c r="H7459" t="e">
        <v>#DIV/0!</v>
      </c>
    </row>
    <row r="7460" spans="1:8" hidden="1" x14ac:dyDescent="0.3">
      <c r="A7460" s="6" t="s">
        <v>950</v>
      </c>
      <c r="B7460" s="6" t="s">
        <v>8157</v>
      </c>
      <c r="C7460" s="6">
        <v>18</v>
      </c>
      <c r="D7460" t="str">
        <f t="shared" si="116"/>
        <v>Mauritania Lot 118</v>
      </c>
      <c r="E7460">
        <v>117062</v>
      </c>
      <c r="F7460">
        <v>0</v>
      </c>
      <c r="G7460">
        <v>0</v>
      </c>
      <c r="H7460" t="e">
        <v>#DIV/0!</v>
      </c>
    </row>
    <row r="7461" spans="1:8" hidden="1" x14ac:dyDescent="0.3">
      <c r="A7461" s="6" t="s">
        <v>1991</v>
      </c>
      <c r="B7461" s="6" t="s">
        <v>8158</v>
      </c>
      <c r="D7461" t="str">
        <f t="shared" si="116"/>
        <v>SSC Suez Steel Company Project</v>
      </c>
      <c r="E7461">
        <v>7476526</v>
      </c>
      <c r="F7461">
        <v>0</v>
      </c>
      <c r="G7461">
        <v>0</v>
      </c>
      <c r="H7461" t="e">
        <v>#DIV/0!</v>
      </c>
    </row>
    <row r="7462" spans="1:8" hidden="1" x14ac:dyDescent="0.3">
      <c r="A7462" s="6" t="s">
        <v>2113</v>
      </c>
      <c r="B7462" s="6" t="s">
        <v>8159</v>
      </c>
      <c r="C7462" s="6">
        <v>7</v>
      </c>
      <c r="D7462" t="str">
        <f t="shared" si="116"/>
        <v>U3 &amp; U57</v>
      </c>
      <c r="E7462">
        <v>44347.28</v>
      </c>
      <c r="F7462">
        <v>0</v>
      </c>
      <c r="G7462">
        <v>0</v>
      </c>
      <c r="H7462" t="e">
        <v>#DIV/0!</v>
      </c>
    </row>
    <row r="7463" spans="1:8" hidden="1" x14ac:dyDescent="0.3">
      <c r="A7463" s="6" t="s">
        <v>2452</v>
      </c>
      <c r="B7463" s="6" t="s">
        <v>8160</v>
      </c>
      <c r="D7463" t="str">
        <f t="shared" si="116"/>
        <v>Giza North PP Phase3(CP-117)</v>
      </c>
      <c r="E7463">
        <v>342523.91</v>
      </c>
      <c r="F7463">
        <v>0</v>
      </c>
      <c r="G7463">
        <v>0</v>
      </c>
      <c r="H7463" t="e">
        <v>#DIV/0!</v>
      </c>
    </row>
    <row r="7464" spans="1:8" hidden="1" x14ac:dyDescent="0.3">
      <c r="A7464" s="6" t="s">
        <v>458</v>
      </c>
      <c r="B7464" s="6" t="s">
        <v>8161</v>
      </c>
      <c r="C7464" s="6">
        <v>16</v>
      </c>
      <c r="D7464" t="str">
        <f t="shared" si="116"/>
        <v>W Dam PP Phase II (CP-117)16</v>
      </c>
      <c r="E7464">
        <v>0</v>
      </c>
      <c r="F7464">
        <v>0</v>
      </c>
      <c r="G7464">
        <v>0</v>
      </c>
      <c r="H7464" t="e">
        <v>#DIV/0!</v>
      </c>
    </row>
    <row r="7465" spans="1:8" hidden="1" x14ac:dyDescent="0.3">
      <c r="A7465" s="6" t="s">
        <v>2157</v>
      </c>
      <c r="B7465" s="6" t="s">
        <v>8162</v>
      </c>
      <c r="C7465" s="6">
        <v>1</v>
      </c>
      <c r="D7465" t="str">
        <f t="shared" si="116"/>
        <v>Seashell Playa 5 Villas1</v>
      </c>
      <c r="E7465">
        <v>0</v>
      </c>
      <c r="F7465">
        <v>0</v>
      </c>
      <c r="G7465">
        <v>0</v>
      </c>
      <c r="H7465" t="e">
        <v>#DIV/0!</v>
      </c>
    </row>
    <row r="7466" spans="1:8" hidden="1" x14ac:dyDescent="0.3">
      <c r="A7466" s="6" t="s">
        <v>847</v>
      </c>
      <c r="B7466" s="6" t="s">
        <v>8163</v>
      </c>
      <c r="D7466" t="str">
        <f t="shared" si="116"/>
        <v>AWEER POWER STATION 'H' Phase</v>
      </c>
      <c r="E7466">
        <v>1065842.99</v>
      </c>
      <c r="F7466">
        <v>0</v>
      </c>
      <c r="G7466">
        <v>0</v>
      </c>
      <c r="H7466" t="e">
        <v>#DIV/0!</v>
      </c>
    </row>
    <row r="7467" spans="1:8" hidden="1" x14ac:dyDescent="0.3">
      <c r="A7467" s="6" t="s">
        <v>705</v>
      </c>
      <c r="B7467" s="6" t="s">
        <v>8164</v>
      </c>
      <c r="D7467" t="str">
        <f t="shared" si="116"/>
        <v>Assuit PP  (CP-118)</v>
      </c>
      <c r="E7467">
        <v>0</v>
      </c>
      <c r="F7467">
        <v>0</v>
      </c>
      <c r="G7467">
        <v>0</v>
      </c>
      <c r="H7467" t="e">
        <v>#DIV/0!</v>
      </c>
    </row>
    <row r="7468" spans="1:8" hidden="1" x14ac:dyDescent="0.3">
      <c r="A7468" s="6" t="s">
        <v>6306</v>
      </c>
      <c r="B7468" s="6" t="s">
        <v>8165</v>
      </c>
      <c r="C7468" s="6">
        <v>1</v>
      </c>
      <c r="D7468" t="str">
        <f t="shared" si="116"/>
        <v>Hosh Eisa Hospit.1</v>
      </c>
      <c r="E7468">
        <v>0</v>
      </c>
      <c r="F7468">
        <v>0</v>
      </c>
      <c r="G7468">
        <v>0</v>
      </c>
      <c r="H7468" t="e">
        <v>#DIV/0!</v>
      </c>
    </row>
    <row r="7469" spans="1:8" hidden="1" x14ac:dyDescent="0.3">
      <c r="A7469" s="6" t="s">
        <v>511</v>
      </c>
      <c r="B7469" s="6" t="s">
        <v>8166</v>
      </c>
      <c r="D7469" t="str">
        <f t="shared" si="116"/>
        <v>Berket Ghelion</v>
      </c>
      <c r="E7469">
        <v>0</v>
      </c>
      <c r="F7469">
        <v>0</v>
      </c>
      <c r="G7469">
        <v>0</v>
      </c>
      <c r="H7469" t="e">
        <v>#DIV/0!</v>
      </c>
    </row>
    <row r="7470" spans="1:8" hidden="1" x14ac:dyDescent="0.3">
      <c r="A7470" s="6" t="s">
        <v>456</v>
      </c>
      <c r="B7470" s="6" t="s">
        <v>8167</v>
      </c>
      <c r="C7470" s="6">
        <v>8</v>
      </c>
      <c r="D7470" t="str">
        <f t="shared" si="116"/>
        <v>Al-Shabab PP Phase II (CP-117)8</v>
      </c>
      <c r="E7470">
        <v>0</v>
      </c>
      <c r="F7470">
        <v>0</v>
      </c>
      <c r="G7470">
        <v>0</v>
      </c>
      <c r="H7470" t="e">
        <v>#DIV/0!</v>
      </c>
    </row>
    <row r="7471" spans="1:8" hidden="1" x14ac:dyDescent="0.3">
      <c r="A7471" s="6" t="s">
        <v>4389</v>
      </c>
      <c r="B7471" s="6" t="s">
        <v>8168</v>
      </c>
      <c r="D7471" t="str">
        <f t="shared" si="116"/>
        <v>Ain-Sokhna PP (CP-111)</v>
      </c>
      <c r="E7471">
        <v>0</v>
      </c>
      <c r="F7471">
        <v>0</v>
      </c>
      <c r="G7471">
        <v>0</v>
      </c>
      <c r="H7471" t="e">
        <v>#DIV/0!</v>
      </c>
    </row>
    <row r="7472" spans="1:8" hidden="1" x14ac:dyDescent="0.3">
      <c r="A7472" s="6" t="s">
        <v>412</v>
      </c>
      <c r="B7472" s="6" t="s">
        <v>8169</v>
      </c>
      <c r="D7472" t="str">
        <f t="shared" si="116"/>
        <v>RING ROAD MARYOTIA EXPANSION</v>
      </c>
      <c r="E7472">
        <v>0</v>
      </c>
      <c r="F7472">
        <v>0</v>
      </c>
      <c r="G7472">
        <v>0</v>
      </c>
      <c r="H7472" t="e">
        <v>#DIV/0!</v>
      </c>
    </row>
    <row r="7473" spans="1:8" hidden="1" x14ac:dyDescent="0.3">
      <c r="A7473" s="6" t="s">
        <v>456</v>
      </c>
      <c r="B7473" s="6" t="s">
        <v>8170</v>
      </c>
      <c r="D7473" t="str">
        <f t="shared" si="116"/>
        <v>Al-Shabab PP Phase II (CP-117)</v>
      </c>
      <c r="E7473">
        <v>434762.53330000001</v>
      </c>
      <c r="F7473">
        <v>0</v>
      </c>
      <c r="G7473">
        <v>0</v>
      </c>
      <c r="H7473" t="e">
        <v>#DIV/0!</v>
      </c>
    </row>
    <row r="7474" spans="1:8" hidden="1" x14ac:dyDescent="0.3">
      <c r="A7474" s="6" t="s">
        <v>1792</v>
      </c>
      <c r="B7474" s="6" t="s">
        <v>8171</v>
      </c>
      <c r="C7474" s="6">
        <v>23</v>
      </c>
      <c r="D7474" t="str">
        <f t="shared" si="116"/>
        <v>Get Business Complex23</v>
      </c>
      <c r="E7474">
        <v>208126.81</v>
      </c>
      <c r="F7474">
        <v>0</v>
      </c>
      <c r="G7474">
        <v>0</v>
      </c>
      <c r="H7474" t="e">
        <v>#DIV/0!</v>
      </c>
    </row>
    <row r="7475" spans="1:8" hidden="1" x14ac:dyDescent="0.3">
      <c r="A7475" s="6" t="s">
        <v>2277</v>
      </c>
      <c r="B7475" s="6" t="s">
        <v>8172</v>
      </c>
      <c r="C7475" s="6">
        <v>12</v>
      </c>
      <c r="D7475" t="str">
        <f t="shared" si="116"/>
        <v>ZED Phase 212</v>
      </c>
      <c r="E7475">
        <v>19091.11</v>
      </c>
      <c r="F7475">
        <v>0</v>
      </c>
      <c r="G7475">
        <v>0</v>
      </c>
      <c r="H7475" t="e">
        <v>#DIV/0!</v>
      </c>
    </row>
    <row r="7476" spans="1:8" hidden="1" x14ac:dyDescent="0.3">
      <c r="A7476" s="6" t="s">
        <v>758</v>
      </c>
      <c r="B7476" s="6" t="s">
        <v>8173</v>
      </c>
      <c r="D7476" t="str">
        <f t="shared" si="116"/>
        <v>Attaqa Power Plant</v>
      </c>
      <c r="E7476">
        <v>0</v>
      </c>
      <c r="F7476">
        <v>0</v>
      </c>
      <c r="G7476">
        <v>0</v>
      </c>
      <c r="H7476" t="e">
        <v>#DIV/0!</v>
      </c>
    </row>
    <row r="7477" spans="1:8" hidden="1" x14ac:dyDescent="0.3">
      <c r="A7477" s="6" t="s">
        <v>2033</v>
      </c>
      <c r="B7477" s="6" t="s">
        <v>4054</v>
      </c>
      <c r="D7477" t="str">
        <f t="shared" si="116"/>
        <v>EL -mahager Bridge Ain sokhna</v>
      </c>
      <c r="E7477">
        <v>0</v>
      </c>
      <c r="F7477">
        <v>0</v>
      </c>
      <c r="G7477">
        <v>0</v>
      </c>
      <c r="H7477" t="e">
        <v>#DIV/0!</v>
      </c>
    </row>
    <row r="7478" spans="1:8" hidden="1" x14ac:dyDescent="0.3">
      <c r="A7478" s="6" t="s">
        <v>926</v>
      </c>
      <c r="B7478" s="6" t="s">
        <v>8174</v>
      </c>
      <c r="C7478" s="6">
        <v>2020</v>
      </c>
      <c r="D7478" t="str">
        <f t="shared" si="116"/>
        <v>HAC CCC JV2020</v>
      </c>
      <c r="E7478">
        <v>0</v>
      </c>
      <c r="F7478">
        <v>0</v>
      </c>
      <c r="G7478">
        <v>0</v>
      </c>
      <c r="H7478" t="e">
        <v>#DIV/0!</v>
      </c>
    </row>
    <row r="7479" spans="1:8" hidden="1" x14ac:dyDescent="0.3">
      <c r="A7479" s="6" t="s">
        <v>401</v>
      </c>
      <c r="B7479" s="6" t="s">
        <v>8175</v>
      </c>
      <c r="D7479" t="str">
        <f t="shared" si="116"/>
        <v>Port Said Port Silos</v>
      </c>
      <c r="E7479">
        <v>0</v>
      </c>
      <c r="F7479">
        <v>0</v>
      </c>
      <c r="G7479">
        <v>0</v>
      </c>
      <c r="H7479" t="e">
        <v>#DIV/0!</v>
      </c>
    </row>
    <row r="7480" spans="1:8" hidden="1" x14ac:dyDescent="0.3">
      <c r="A7480" s="6" t="s">
        <v>475</v>
      </c>
      <c r="B7480" s="6" t="s">
        <v>8176</v>
      </c>
      <c r="D7480" t="str">
        <f t="shared" si="116"/>
        <v>Suez Gulf Substation</v>
      </c>
      <c r="E7480">
        <v>17815.169999999998</v>
      </c>
      <c r="F7480">
        <v>0</v>
      </c>
      <c r="G7480">
        <v>0</v>
      </c>
      <c r="H7480" t="e">
        <v>#DIV/0!</v>
      </c>
    </row>
    <row r="7481" spans="1:8" hidden="1" x14ac:dyDescent="0.3">
      <c r="A7481" s="6" t="s">
        <v>2318</v>
      </c>
      <c r="B7481" s="6" t="s">
        <v>8177</v>
      </c>
      <c r="C7481" s="6">
        <v>1</v>
      </c>
      <c r="D7481" t="str">
        <f t="shared" si="116"/>
        <v>Open Channal1</v>
      </c>
      <c r="E7481">
        <v>0</v>
      </c>
      <c r="F7481">
        <v>0</v>
      </c>
      <c r="G7481">
        <v>0</v>
      </c>
      <c r="H7481" t="e">
        <v>#DIV/0!</v>
      </c>
    </row>
    <row r="7482" spans="1:8" hidden="1" x14ac:dyDescent="0.3">
      <c r="A7482" s="6" t="s">
        <v>3587</v>
      </c>
      <c r="B7482" s="6" t="s">
        <v>8178</v>
      </c>
      <c r="C7482" s="6">
        <v>1</v>
      </c>
      <c r="D7482" t="str">
        <f t="shared" si="116"/>
        <v>R051</v>
      </c>
      <c r="E7482">
        <v>0</v>
      </c>
      <c r="F7482">
        <v>0</v>
      </c>
      <c r="G7482">
        <v>0</v>
      </c>
      <c r="H7482" t="e">
        <v>#DIV/0!</v>
      </c>
    </row>
    <row r="7483" spans="1:8" hidden="1" x14ac:dyDescent="0.3">
      <c r="A7483" s="6" t="s">
        <v>1266</v>
      </c>
      <c r="B7483" s="6" t="s">
        <v>8179</v>
      </c>
      <c r="C7483" s="6">
        <v>3</v>
      </c>
      <c r="D7483" t="str">
        <f t="shared" si="116"/>
        <v>Angola Emergency fast-track3</v>
      </c>
      <c r="E7483">
        <v>23797596.41</v>
      </c>
      <c r="F7483">
        <v>0</v>
      </c>
      <c r="G7483">
        <v>0</v>
      </c>
      <c r="H7483" t="e">
        <v>#DIV/0!</v>
      </c>
    </row>
    <row r="7484" spans="1:8" hidden="1" x14ac:dyDescent="0.3">
      <c r="A7484" s="6" t="s">
        <v>500</v>
      </c>
      <c r="B7484" s="6" t="s">
        <v>4659</v>
      </c>
      <c r="D7484" t="str">
        <f t="shared" si="116"/>
        <v>South Helwan PP (CP-117)</v>
      </c>
      <c r="E7484">
        <v>0</v>
      </c>
      <c r="F7484">
        <v>0</v>
      </c>
      <c r="G7484">
        <v>0</v>
      </c>
      <c r="H7484" t="e">
        <v>#DIV/0!</v>
      </c>
    </row>
    <row r="7485" spans="1:8" hidden="1" x14ac:dyDescent="0.3">
      <c r="A7485" s="6" t="s">
        <v>7083</v>
      </c>
      <c r="B7485" s="6" t="s">
        <v>8180</v>
      </c>
      <c r="D7485" t="str">
        <f t="shared" si="116"/>
        <v>JICA lot 02</v>
      </c>
      <c r="E7485">
        <v>2067501.12</v>
      </c>
      <c r="F7485">
        <v>0</v>
      </c>
      <c r="G7485">
        <v>0</v>
      </c>
      <c r="H7485" t="e">
        <v>#DIV/0!</v>
      </c>
    </row>
    <row r="7486" spans="1:8" hidden="1" x14ac:dyDescent="0.3">
      <c r="A7486" s="6" t="s">
        <v>3284</v>
      </c>
      <c r="B7486" s="6" t="s">
        <v>8181</v>
      </c>
      <c r="D7486" t="str">
        <f t="shared" si="116"/>
        <v>Banha PP (CP-118)</v>
      </c>
      <c r="E7486">
        <v>0</v>
      </c>
      <c r="F7486">
        <v>0</v>
      </c>
      <c r="G7486">
        <v>0</v>
      </c>
      <c r="H7486" t="e">
        <v>#DIV/0!</v>
      </c>
    </row>
    <row r="7487" spans="1:8" hidden="1" x14ac:dyDescent="0.3">
      <c r="A7487" s="6" t="s">
        <v>341</v>
      </c>
      <c r="B7487" s="6" t="s">
        <v>8182</v>
      </c>
      <c r="C7487" s="6">
        <v>10</v>
      </c>
      <c r="D7487" t="str">
        <f t="shared" si="116"/>
        <v>Kafr Shokr Bridge10</v>
      </c>
      <c r="E7487">
        <v>0</v>
      </c>
      <c r="F7487">
        <v>0</v>
      </c>
      <c r="G7487">
        <v>0</v>
      </c>
      <c r="H7487" t="e">
        <v>#DIV/0!</v>
      </c>
    </row>
    <row r="7488" spans="1:8" hidden="1" x14ac:dyDescent="0.3">
      <c r="A7488" s="6" t="s">
        <v>486</v>
      </c>
      <c r="B7488" s="6" t="s">
        <v>8183</v>
      </c>
      <c r="C7488" s="6">
        <v>81</v>
      </c>
      <c r="D7488" t="str">
        <f t="shared" si="116"/>
        <v>Abou El Matameer and Sammanoud81</v>
      </c>
      <c r="E7488">
        <v>0</v>
      </c>
      <c r="F7488">
        <v>0</v>
      </c>
      <c r="G7488">
        <v>0</v>
      </c>
      <c r="H7488" t="e">
        <v>#DIV/0!</v>
      </c>
    </row>
    <row r="7489" spans="1:8" hidden="1" x14ac:dyDescent="0.3">
      <c r="A7489" s="6" t="s">
        <v>1194</v>
      </c>
      <c r="B7489" s="6" t="s">
        <v>8184</v>
      </c>
      <c r="C7489" s="6">
        <v>2020</v>
      </c>
      <c r="D7489" t="str">
        <f t="shared" si="116"/>
        <v>Wadi El Natroun2020</v>
      </c>
      <c r="E7489">
        <v>0</v>
      </c>
      <c r="F7489">
        <v>0</v>
      </c>
      <c r="G7489">
        <v>0</v>
      </c>
      <c r="H7489" t="e">
        <v>#DIV/0!</v>
      </c>
    </row>
    <row r="7490" spans="1:8" hidden="1" x14ac:dyDescent="0.3">
      <c r="A7490" s="6" t="s">
        <v>484</v>
      </c>
      <c r="B7490" s="6" t="s">
        <v>8185</v>
      </c>
      <c r="C7490" s="6">
        <v>17</v>
      </c>
      <c r="D7490" t="str">
        <f t="shared" si="116"/>
        <v>Pyramids Industrial P - East17</v>
      </c>
      <c r="E7490">
        <v>5689276.96</v>
      </c>
      <c r="F7490">
        <v>0</v>
      </c>
      <c r="G7490">
        <v>0</v>
      </c>
      <c r="H7490" t="e">
        <v>#DIV/0!</v>
      </c>
    </row>
    <row r="7491" spans="1:8" hidden="1" x14ac:dyDescent="0.3">
      <c r="A7491" s="6" t="s">
        <v>1254</v>
      </c>
      <c r="B7491" s="6" t="s">
        <v>8186</v>
      </c>
      <c r="D7491" t="str">
        <f t="shared" ref="D7491:D7554" si="117">A7491&amp;C7491</f>
        <v>Miscellaneous Projects</v>
      </c>
      <c r="E7491">
        <v>0</v>
      </c>
      <c r="F7491">
        <v>0</v>
      </c>
      <c r="G7491">
        <v>0</v>
      </c>
      <c r="H7491" t="e">
        <v>#DIV/0!</v>
      </c>
    </row>
    <row r="7492" spans="1:8" hidden="1" x14ac:dyDescent="0.3">
      <c r="A7492" s="6" t="s">
        <v>705</v>
      </c>
      <c r="B7492" s="6" t="s">
        <v>8187</v>
      </c>
      <c r="D7492" t="str">
        <f t="shared" si="117"/>
        <v>Assuit PP  (CP-118)</v>
      </c>
      <c r="E7492">
        <v>0</v>
      </c>
      <c r="F7492">
        <v>0</v>
      </c>
      <c r="G7492">
        <v>0</v>
      </c>
      <c r="H7492" t="e">
        <v>#DIV/0!</v>
      </c>
    </row>
    <row r="7493" spans="1:8" hidden="1" x14ac:dyDescent="0.3">
      <c r="A7493" s="6" t="s">
        <v>1195</v>
      </c>
      <c r="B7493" s="6" t="s">
        <v>8188</v>
      </c>
      <c r="C7493" s="6">
        <v>4</v>
      </c>
      <c r="D7493" t="str">
        <f t="shared" si="117"/>
        <v>Museum of Egyp. Civilization4</v>
      </c>
      <c r="E7493">
        <v>0</v>
      </c>
      <c r="F7493">
        <v>0</v>
      </c>
      <c r="G7493">
        <v>0</v>
      </c>
      <c r="H7493" t="e">
        <v>#DIV/0!</v>
      </c>
    </row>
    <row r="7494" spans="1:8" hidden="1" x14ac:dyDescent="0.3">
      <c r="A7494" s="6" t="s">
        <v>8189</v>
      </c>
      <c r="B7494" s="6" t="s">
        <v>2518</v>
      </c>
      <c r="D7494" t="str">
        <f t="shared" si="117"/>
        <v>East Owainat</v>
      </c>
      <c r="E7494">
        <v>-11517.22</v>
      </c>
      <c r="F7494">
        <v>0</v>
      </c>
      <c r="G7494">
        <v>0</v>
      </c>
      <c r="H7494" t="e">
        <v>#DIV/0!</v>
      </c>
    </row>
    <row r="7495" spans="1:8" hidden="1" x14ac:dyDescent="0.3">
      <c r="A7495" s="6" t="s">
        <v>7181</v>
      </c>
      <c r="B7495" s="6" t="s">
        <v>8190</v>
      </c>
      <c r="C7495" s="6">
        <v>2</v>
      </c>
      <c r="D7495" t="str">
        <f t="shared" si="117"/>
        <v>PIP West 22</v>
      </c>
      <c r="E7495">
        <v>0</v>
      </c>
      <c r="F7495">
        <v>0</v>
      </c>
      <c r="G7495">
        <v>0</v>
      </c>
      <c r="H7495" t="e">
        <v>#DIV/0!</v>
      </c>
    </row>
    <row r="7496" spans="1:8" hidden="1" x14ac:dyDescent="0.3">
      <c r="A7496" s="6" t="s">
        <v>7978</v>
      </c>
      <c r="B7496" s="6" t="s">
        <v>8191</v>
      </c>
      <c r="C7496" s="6">
        <v>44</v>
      </c>
      <c r="D7496" t="str">
        <f t="shared" si="117"/>
        <v>DRCC44</v>
      </c>
      <c r="E7496">
        <v>5000</v>
      </c>
      <c r="F7496">
        <v>0</v>
      </c>
      <c r="G7496">
        <v>0</v>
      </c>
      <c r="H7496" t="e">
        <v>#DIV/0!</v>
      </c>
    </row>
    <row r="7497" spans="1:8" hidden="1" x14ac:dyDescent="0.3">
      <c r="A7497" s="6" t="s">
        <v>456</v>
      </c>
      <c r="B7497" s="6" t="s">
        <v>8192</v>
      </c>
      <c r="D7497" t="str">
        <f t="shared" si="117"/>
        <v>Al-Shabab PP Phase II (CP-117)</v>
      </c>
      <c r="E7497">
        <v>0</v>
      </c>
      <c r="F7497">
        <v>0</v>
      </c>
      <c r="G7497">
        <v>0</v>
      </c>
      <c r="H7497" t="e">
        <v>#DIV/0!</v>
      </c>
    </row>
    <row r="7498" spans="1:8" hidden="1" x14ac:dyDescent="0.3">
      <c r="A7498" s="6" t="s">
        <v>705</v>
      </c>
      <c r="B7498" s="6" t="s">
        <v>8193</v>
      </c>
      <c r="D7498" t="str">
        <f t="shared" si="117"/>
        <v>Assuit PP  (CP-118)</v>
      </c>
      <c r="E7498">
        <v>0</v>
      </c>
      <c r="F7498">
        <v>0</v>
      </c>
      <c r="G7498">
        <v>0</v>
      </c>
      <c r="H7498" t="e">
        <v>#DIV/0!</v>
      </c>
    </row>
    <row r="7499" spans="1:8" hidden="1" x14ac:dyDescent="0.3">
      <c r="A7499" s="6" t="s">
        <v>1473</v>
      </c>
      <c r="B7499" s="6" t="s">
        <v>8194</v>
      </c>
      <c r="C7499" s="6">
        <v>5</v>
      </c>
      <c r="D7499" t="str">
        <f t="shared" si="117"/>
        <v>Taval Sarai 525</v>
      </c>
      <c r="E7499">
        <v>0</v>
      </c>
      <c r="F7499">
        <v>0</v>
      </c>
      <c r="G7499">
        <v>0</v>
      </c>
      <c r="H7499" t="e">
        <v>#DIV/0!</v>
      </c>
    </row>
    <row r="7500" spans="1:8" hidden="1" x14ac:dyDescent="0.3">
      <c r="A7500" s="6" t="s">
        <v>1077</v>
      </c>
      <c r="B7500" s="6" t="s">
        <v>8195</v>
      </c>
      <c r="D7500" t="str">
        <f t="shared" si="117"/>
        <v>Marsa Alam/ Bernes LOT2 OHTL</v>
      </c>
      <c r="E7500">
        <v>5000</v>
      </c>
      <c r="F7500">
        <v>0</v>
      </c>
      <c r="G7500">
        <v>0</v>
      </c>
      <c r="H7500" t="e">
        <v>#DIV/0!</v>
      </c>
    </row>
    <row r="7501" spans="1:8" hidden="1" x14ac:dyDescent="0.3">
      <c r="A7501" s="6" t="s">
        <v>456</v>
      </c>
      <c r="B7501" s="6" t="s">
        <v>8196</v>
      </c>
      <c r="D7501" t="str">
        <f t="shared" si="117"/>
        <v>Al-Shabab PP Phase II (CP-117)</v>
      </c>
      <c r="E7501">
        <v>0</v>
      </c>
      <c r="F7501">
        <v>0</v>
      </c>
      <c r="G7501">
        <v>0</v>
      </c>
      <c r="H7501" t="e">
        <v>#DIV/0!</v>
      </c>
    </row>
    <row r="7502" spans="1:8" hidden="1" x14ac:dyDescent="0.3">
      <c r="A7502" s="6" t="s">
        <v>456</v>
      </c>
      <c r="B7502" s="6" t="s">
        <v>6794</v>
      </c>
      <c r="D7502" t="str">
        <f t="shared" si="117"/>
        <v>Al-Shabab PP Phase II (CP-117)</v>
      </c>
      <c r="E7502">
        <v>19158118.260000002</v>
      </c>
      <c r="F7502">
        <v>0</v>
      </c>
      <c r="G7502">
        <v>0</v>
      </c>
      <c r="H7502" t="e">
        <v>#DIV/0!</v>
      </c>
    </row>
    <row r="7503" spans="1:8" hidden="1" x14ac:dyDescent="0.3">
      <c r="A7503" s="6" t="s">
        <v>567</v>
      </c>
      <c r="B7503" s="6" t="s">
        <v>8197</v>
      </c>
      <c r="D7503" t="str">
        <f t="shared" si="117"/>
        <v>Kayan 3 New Cairo Capital City</v>
      </c>
      <c r="E7503">
        <v>6017614.7999999998</v>
      </c>
      <c r="F7503">
        <v>0</v>
      </c>
      <c r="G7503">
        <v>0</v>
      </c>
      <c r="H7503" t="e">
        <v>#DIV/0!</v>
      </c>
    </row>
    <row r="7504" spans="1:8" hidden="1" x14ac:dyDescent="0.3">
      <c r="A7504" s="6" t="s">
        <v>967</v>
      </c>
      <c r="B7504" s="6" t="s">
        <v>8198</v>
      </c>
      <c r="D7504" t="str">
        <f t="shared" si="117"/>
        <v>Benban 500 K.V/95 K.M</v>
      </c>
      <c r="E7504">
        <v>0</v>
      </c>
      <c r="F7504">
        <v>0</v>
      </c>
      <c r="G7504">
        <v>0</v>
      </c>
      <c r="H7504" t="e">
        <v>#DIV/0!</v>
      </c>
    </row>
    <row r="7505" spans="1:8" hidden="1" x14ac:dyDescent="0.3">
      <c r="A7505" s="6" t="s">
        <v>456</v>
      </c>
      <c r="B7505" s="6" t="s">
        <v>5268</v>
      </c>
      <c r="D7505" t="str">
        <f t="shared" si="117"/>
        <v>Al-Shabab PP Phase II (CP-117)</v>
      </c>
      <c r="E7505">
        <v>-7373940.9500000002</v>
      </c>
      <c r="F7505">
        <v>0</v>
      </c>
      <c r="G7505">
        <v>0</v>
      </c>
      <c r="H7505" t="e">
        <v>#DIV/0!</v>
      </c>
    </row>
    <row r="7506" spans="1:8" hidden="1" x14ac:dyDescent="0.3">
      <c r="A7506" s="6" t="s">
        <v>7171</v>
      </c>
      <c r="B7506" s="6" t="s">
        <v>8199</v>
      </c>
      <c r="C7506" s="6">
        <v>2</v>
      </c>
      <c r="D7506" t="str">
        <f t="shared" si="117"/>
        <v>Zambia2</v>
      </c>
      <c r="E7506">
        <v>0</v>
      </c>
      <c r="F7506">
        <v>0</v>
      </c>
      <c r="G7506">
        <v>0</v>
      </c>
      <c r="H7506" t="e">
        <v>#DIV/0!</v>
      </c>
    </row>
    <row r="7507" spans="1:8" hidden="1" x14ac:dyDescent="0.3">
      <c r="A7507" s="6" t="s">
        <v>895</v>
      </c>
      <c r="B7507" s="6" t="s">
        <v>8200</v>
      </c>
      <c r="D7507" t="str">
        <f t="shared" si="117"/>
        <v>Manshiet Nasser Substation</v>
      </c>
      <c r="E7507">
        <v>0</v>
      </c>
      <c r="F7507">
        <v>0</v>
      </c>
      <c r="G7507">
        <v>0</v>
      </c>
      <c r="H7507" t="e">
        <v>#DIV/0!</v>
      </c>
    </row>
    <row r="7508" spans="1:8" hidden="1" x14ac:dyDescent="0.3">
      <c r="A7508" s="6" t="s">
        <v>3868</v>
      </c>
      <c r="B7508" s="6" t="s">
        <v>8201</v>
      </c>
      <c r="C7508" s="6">
        <v>2</v>
      </c>
      <c r="D7508" t="str">
        <f t="shared" si="117"/>
        <v>EL Sewedy University Tec.2</v>
      </c>
      <c r="E7508">
        <v>0</v>
      </c>
      <c r="F7508">
        <v>0</v>
      </c>
      <c r="G7508">
        <v>0</v>
      </c>
      <c r="H7508" t="e">
        <v>#DIV/0!</v>
      </c>
    </row>
    <row r="7509" spans="1:8" hidden="1" x14ac:dyDescent="0.3">
      <c r="A7509" s="6" t="s">
        <v>1473</v>
      </c>
      <c r="B7509" s="6" t="s">
        <v>8202</v>
      </c>
      <c r="C7509" s="6">
        <v>5</v>
      </c>
      <c r="D7509" t="str">
        <f t="shared" si="117"/>
        <v>Taval Sarai 525</v>
      </c>
      <c r="E7509">
        <v>0</v>
      </c>
      <c r="F7509">
        <v>0</v>
      </c>
      <c r="G7509">
        <v>0</v>
      </c>
      <c r="H7509" t="e">
        <v>#DIV/0!</v>
      </c>
    </row>
    <row r="7510" spans="1:8" hidden="1" x14ac:dyDescent="0.3">
      <c r="A7510" s="6" t="s">
        <v>456</v>
      </c>
      <c r="B7510" s="6" t="s">
        <v>8203</v>
      </c>
      <c r="C7510" s="6">
        <v>19</v>
      </c>
      <c r="D7510" t="str">
        <f t="shared" si="117"/>
        <v>Al-Shabab PP Phase II (CP-117)19</v>
      </c>
      <c r="E7510">
        <v>0</v>
      </c>
      <c r="F7510">
        <v>0</v>
      </c>
      <c r="G7510">
        <v>0</v>
      </c>
      <c r="H7510" t="e">
        <v>#DIV/0!</v>
      </c>
    </row>
    <row r="7511" spans="1:8" hidden="1" x14ac:dyDescent="0.3">
      <c r="A7511" s="6" t="s">
        <v>646</v>
      </c>
      <c r="B7511" s="6" t="s">
        <v>8204</v>
      </c>
      <c r="C7511" s="6">
        <v>48</v>
      </c>
      <c r="D7511" t="str">
        <f t="shared" si="117"/>
        <v>Akhmem Assiut48</v>
      </c>
      <c r="E7511">
        <v>0</v>
      </c>
      <c r="F7511">
        <v>0</v>
      </c>
      <c r="G7511">
        <v>0</v>
      </c>
      <c r="H7511" t="e">
        <v>#DIV/0!</v>
      </c>
    </row>
    <row r="7512" spans="1:8" hidden="1" x14ac:dyDescent="0.3">
      <c r="A7512" s="6" t="s">
        <v>6891</v>
      </c>
      <c r="B7512" s="6" t="s">
        <v>8205</v>
      </c>
      <c r="C7512" s="6">
        <v>4</v>
      </c>
      <c r="D7512" t="str">
        <f t="shared" si="117"/>
        <v>Expansion of Ring Road-CFA4</v>
      </c>
      <c r="E7512">
        <v>377421.5</v>
      </c>
      <c r="F7512">
        <v>0</v>
      </c>
      <c r="G7512">
        <v>0</v>
      </c>
      <c r="H7512" t="e">
        <v>#DIV/0!</v>
      </c>
    </row>
    <row r="7513" spans="1:8" hidden="1" x14ac:dyDescent="0.3">
      <c r="A7513" s="6" t="s">
        <v>1266</v>
      </c>
      <c r="B7513" s="6" t="s">
        <v>8206</v>
      </c>
      <c r="C7513" s="6">
        <v>4</v>
      </c>
      <c r="D7513" t="str">
        <f t="shared" si="117"/>
        <v>Angola Emergency fast-track4</v>
      </c>
      <c r="E7513">
        <v>16100</v>
      </c>
      <c r="F7513">
        <v>0</v>
      </c>
      <c r="G7513">
        <v>0</v>
      </c>
      <c r="H7513" t="e">
        <v>#DIV/0!</v>
      </c>
    </row>
    <row r="7514" spans="1:8" hidden="1" x14ac:dyDescent="0.3">
      <c r="A7514" s="6" t="s">
        <v>1953</v>
      </c>
      <c r="B7514" s="6" t="s">
        <v>8207</v>
      </c>
      <c r="C7514" s="6">
        <v>2</v>
      </c>
      <c r="D7514" t="str">
        <f t="shared" si="117"/>
        <v>Ghana Street lighting2</v>
      </c>
      <c r="E7514">
        <v>71126.5</v>
      </c>
      <c r="F7514">
        <v>0</v>
      </c>
      <c r="G7514">
        <v>0</v>
      </c>
      <c r="H7514" t="e">
        <v>#DIV/0!</v>
      </c>
    </row>
    <row r="7515" spans="1:8" hidden="1" x14ac:dyDescent="0.3">
      <c r="A7515" s="6" t="s">
        <v>475</v>
      </c>
      <c r="B7515" s="6" t="s">
        <v>8208</v>
      </c>
      <c r="D7515" t="str">
        <f t="shared" si="117"/>
        <v>Suez Gulf Substation</v>
      </c>
      <c r="E7515">
        <v>0</v>
      </c>
      <c r="F7515">
        <v>0</v>
      </c>
      <c r="G7515">
        <v>0</v>
      </c>
      <c r="H7515" t="e">
        <v>#DIV/0!</v>
      </c>
    </row>
    <row r="7516" spans="1:8" hidden="1" x14ac:dyDescent="0.3">
      <c r="A7516" s="6" t="s">
        <v>502</v>
      </c>
      <c r="B7516" s="6" t="s">
        <v>8209</v>
      </c>
      <c r="D7516" t="str">
        <f t="shared" si="117"/>
        <v>Abu Qir PP (CP-118)</v>
      </c>
      <c r="E7516">
        <v>0</v>
      </c>
      <c r="F7516">
        <v>0</v>
      </c>
      <c r="G7516">
        <v>0</v>
      </c>
      <c r="H7516" t="e">
        <v>#DIV/0!</v>
      </c>
    </row>
    <row r="7517" spans="1:8" hidden="1" x14ac:dyDescent="0.3">
      <c r="A7517" s="6" t="s">
        <v>2387</v>
      </c>
      <c r="B7517" s="6" t="s">
        <v>8210</v>
      </c>
      <c r="C7517" s="6">
        <v>2</v>
      </c>
      <c r="D7517" t="str">
        <f t="shared" si="117"/>
        <v>Open Channel 22</v>
      </c>
      <c r="E7517">
        <v>0</v>
      </c>
      <c r="F7517">
        <v>0</v>
      </c>
      <c r="G7517">
        <v>0</v>
      </c>
      <c r="H7517" t="e">
        <v>#DIV/0!</v>
      </c>
    </row>
    <row r="7518" spans="1:8" hidden="1" x14ac:dyDescent="0.3">
      <c r="A7518" s="6" t="s">
        <v>2538</v>
      </c>
      <c r="B7518" s="6" t="s">
        <v>7791</v>
      </c>
      <c r="D7518" t="str">
        <f t="shared" si="117"/>
        <v>FX-05-22 Close compound</v>
      </c>
      <c r="E7518">
        <v>199533.21</v>
      </c>
      <c r="F7518">
        <v>0</v>
      </c>
      <c r="G7518">
        <v>0</v>
      </c>
      <c r="H7518" t="e">
        <v>#DIV/0!</v>
      </c>
    </row>
    <row r="7519" spans="1:8" hidden="1" x14ac:dyDescent="0.3">
      <c r="A7519" s="6" t="s">
        <v>1278</v>
      </c>
      <c r="B7519" s="6" t="s">
        <v>8211</v>
      </c>
      <c r="D7519" t="str">
        <f t="shared" si="117"/>
        <v>LAYAN Substation</v>
      </c>
      <c r="E7519">
        <v>0</v>
      </c>
      <c r="F7519">
        <v>0</v>
      </c>
      <c r="G7519">
        <v>0</v>
      </c>
      <c r="H7519" t="e">
        <v>#DIV/0!</v>
      </c>
    </row>
    <row r="7520" spans="1:8" hidden="1" x14ac:dyDescent="0.3">
      <c r="A7520" s="6" t="s">
        <v>1195</v>
      </c>
      <c r="B7520" s="6" t="s">
        <v>8212</v>
      </c>
      <c r="C7520" s="6">
        <v>2020</v>
      </c>
      <c r="D7520" t="str">
        <f t="shared" si="117"/>
        <v>Museum of Egyp. Civilization2020</v>
      </c>
      <c r="E7520">
        <v>0</v>
      </c>
      <c r="F7520">
        <v>0</v>
      </c>
      <c r="G7520">
        <v>0</v>
      </c>
      <c r="H7520" t="e">
        <v>#DIV/0!</v>
      </c>
    </row>
    <row r="7521" spans="1:8" hidden="1" x14ac:dyDescent="0.3">
      <c r="A7521" s="6" t="s">
        <v>458</v>
      </c>
      <c r="B7521" s="6" t="s">
        <v>8213</v>
      </c>
      <c r="D7521" t="str">
        <f t="shared" si="117"/>
        <v>W Dam PP Phase II (CP-117)</v>
      </c>
      <c r="E7521">
        <v>0</v>
      </c>
      <c r="F7521">
        <v>0</v>
      </c>
      <c r="G7521">
        <v>0</v>
      </c>
      <c r="H7521" t="e">
        <v>#DIV/0!</v>
      </c>
    </row>
    <row r="7522" spans="1:8" hidden="1" x14ac:dyDescent="0.3">
      <c r="A7522" s="6" t="s">
        <v>828</v>
      </c>
      <c r="B7522" s="6" t="s">
        <v>8214</v>
      </c>
      <c r="C7522" s="6">
        <v>22</v>
      </c>
      <c r="D7522" t="str">
        <f t="shared" si="117"/>
        <v>El Boghaz Brigde22</v>
      </c>
      <c r="E7522">
        <v>0</v>
      </c>
      <c r="F7522">
        <v>0</v>
      </c>
      <c r="G7522">
        <v>0</v>
      </c>
      <c r="H7522" t="e">
        <v>#DIV/0!</v>
      </c>
    </row>
    <row r="7523" spans="1:8" hidden="1" x14ac:dyDescent="0.3">
      <c r="A7523" s="6" t="s">
        <v>89</v>
      </c>
      <c r="B7523" s="6" t="s">
        <v>8215</v>
      </c>
      <c r="D7523" t="str">
        <f t="shared" si="117"/>
        <v>Sokhna Port Expansion</v>
      </c>
      <c r="E7523">
        <v>0</v>
      </c>
      <c r="F7523">
        <v>0</v>
      </c>
      <c r="G7523">
        <v>0</v>
      </c>
      <c r="H7523" t="e">
        <v>#DIV/0!</v>
      </c>
    </row>
    <row r="7524" spans="1:8" hidden="1" x14ac:dyDescent="0.3">
      <c r="A7524" s="6" t="s">
        <v>948</v>
      </c>
      <c r="B7524" s="6" t="s">
        <v>8216</v>
      </c>
      <c r="C7524" s="6">
        <v>6</v>
      </c>
      <c r="D7524" t="str">
        <f t="shared" si="117"/>
        <v>Mauritania-Lot 26</v>
      </c>
      <c r="E7524">
        <v>0</v>
      </c>
      <c r="F7524">
        <v>0</v>
      </c>
      <c r="G7524">
        <v>0</v>
      </c>
      <c r="H7524" t="e">
        <v>#DIV/0!</v>
      </c>
    </row>
    <row r="7525" spans="1:8" hidden="1" x14ac:dyDescent="0.3">
      <c r="A7525" s="6" t="s">
        <v>897</v>
      </c>
      <c r="B7525" s="6" t="s">
        <v>8217</v>
      </c>
      <c r="D7525" t="str">
        <f t="shared" si="117"/>
        <v>Zafranaa - Ras Ghareb</v>
      </c>
      <c r="E7525">
        <v>0</v>
      </c>
      <c r="F7525">
        <v>0</v>
      </c>
      <c r="G7525">
        <v>0</v>
      </c>
      <c r="H7525" t="e">
        <v>#DIV/0!</v>
      </c>
    </row>
    <row r="7526" spans="1:8" hidden="1" x14ac:dyDescent="0.3">
      <c r="A7526" s="6" t="s">
        <v>458</v>
      </c>
      <c r="B7526" s="6" t="s">
        <v>1050</v>
      </c>
      <c r="D7526" t="str">
        <f t="shared" si="117"/>
        <v>W Dam PP Phase II (CP-117)</v>
      </c>
      <c r="E7526">
        <v>0</v>
      </c>
      <c r="F7526">
        <v>0</v>
      </c>
      <c r="G7526">
        <v>0</v>
      </c>
      <c r="H7526" t="e">
        <v>#DIV/0!</v>
      </c>
    </row>
    <row r="7527" spans="1:8" hidden="1" x14ac:dyDescent="0.3">
      <c r="A7527" s="6" t="s">
        <v>2590</v>
      </c>
      <c r="B7527" s="6" t="s">
        <v>8218</v>
      </c>
      <c r="C7527" s="6">
        <v>1</v>
      </c>
      <c r="D7527" t="str">
        <f t="shared" si="117"/>
        <v>Residence 8 ( S05 )1</v>
      </c>
      <c r="E7527">
        <v>0</v>
      </c>
      <c r="F7527">
        <v>0</v>
      </c>
      <c r="G7527">
        <v>0</v>
      </c>
      <c r="H7527" t="e">
        <v>#DIV/0!</v>
      </c>
    </row>
    <row r="7528" spans="1:8" hidden="1" x14ac:dyDescent="0.3">
      <c r="A7528" s="6" t="s">
        <v>456</v>
      </c>
      <c r="B7528" s="6" t="s">
        <v>8219</v>
      </c>
      <c r="C7528" s="6">
        <v>11</v>
      </c>
      <c r="D7528" t="str">
        <f t="shared" si="117"/>
        <v>Al-Shabab PP Phase II (CP-117)11</v>
      </c>
      <c r="E7528">
        <v>0</v>
      </c>
      <c r="F7528">
        <v>0</v>
      </c>
      <c r="G7528">
        <v>0</v>
      </c>
      <c r="H7528" t="e">
        <v>#DIV/0!</v>
      </c>
    </row>
    <row r="7529" spans="1:8" hidden="1" x14ac:dyDescent="0.3">
      <c r="A7529" s="6" t="s">
        <v>4226</v>
      </c>
      <c r="B7529" s="6" t="s">
        <v>8220</v>
      </c>
      <c r="D7529" t="str">
        <f t="shared" si="117"/>
        <v>Ain-Sokhna PP(CP-102)</v>
      </c>
      <c r="E7529">
        <v>0</v>
      </c>
      <c r="F7529">
        <v>0</v>
      </c>
      <c r="G7529">
        <v>0</v>
      </c>
      <c r="H7529" t="e">
        <v>#DIV/0!</v>
      </c>
    </row>
    <row r="7530" spans="1:8" hidden="1" x14ac:dyDescent="0.3">
      <c r="A7530" s="6" t="s">
        <v>2392</v>
      </c>
      <c r="B7530" s="6" t="s">
        <v>8221</v>
      </c>
      <c r="D7530" t="str">
        <f t="shared" si="117"/>
        <v>Sultana Malak Restoration</v>
      </c>
      <c r="E7530">
        <v>5285834.29</v>
      </c>
      <c r="F7530">
        <v>0</v>
      </c>
      <c r="G7530">
        <v>0</v>
      </c>
      <c r="H7530" t="e">
        <v>#DIV/0!</v>
      </c>
    </row>
    <row r="7531" spans="1:8" hidden="1" x14ac:dyDescent="0.3">
      <c r="A7531" s="6" t="s">
        <v>646</v>
      </c>
      <c r="B7531" s="6" t="s">
        <v>8222</v>
      </c>
      <c r="D7531" t="str">
        <f t="shared" si="117"/>
        <v>Akhmem Assiut</v>
      </c>
      <c r="E7531">
        <v>0</v>
      </c>
      <c r="F7531">
        <v>0</v>
      </c>
      <c r="G7531">
        <v>0</v>
      </c>
      <c r="H7531" t="e">
        <v>#DIV/0!</v>
      </c>
    </row>
    <row r="7532" spans="1:8" hidden="1" x14ac:dyDescent="0.3">
      <c r="A7532" s="6" t="s">
        <v>500</v>
      </c>
      <c r="B7532" s="6" t="s">
        <v>8223</v>
      </c>
      <c r="D7532" t="str">
        <f t="shared" si="117"/>
        <v>South Helwan PP (CP-117)</v>
      </c>
      <c r="E7532">
        <v>0</v>
      </c>
      <c r="F7532">
        <v>0</v>
      </c>
      <c r="G7532">
        <v>0</v>
      </c>
      <c r="H7532" t="e">
        <v>#DIV/0!</v>
      </c>
    </row>
    <row r="7533" spans="1:8" hidden="1" x14ac:dyDescent="0.3">
      <c r="A7533" s="6" t="s">
        <v>1254</v>
      </c>
      <c r="B7533" s="6" t="s">
        <v>8224</v>
      </c>
      <c r="D7533" t="str">
        <f t="shared" si="117"/>
        <v>Miscellaneous Projects</v>
      </c>
      <c r="E7533">
        <v>0</v>
      </c>
      <c r="F7533">
        <v>0</v>
      </c>
      <c r="G7533">
        <v>0</v>
      </c>
      <c r="H7533" t="e">
        <v>#DIV/0!</v>
      </c>
    </row>
    <row r="7534" spans="1:8" hidden="1" x14ac:dyDescent="0.3">
      <c r="A7534" s="6" t="s">
        <v>2792</v>
      </c>
      <c r="B7534" s="6" t="s">
        <v>8225</v>
      </c>
      <c r="C7534" s="6">
        <v>1</v>
      </c>
      <c r="D7534" t="str">
        <f t="shared" si="117"/>
        <v>PIP Zona 21</v>
      </c>
      <c r="E7534">
        <v>0</v>
      </c>
      <c r="F7534">
        <v>0</v>
      </c>
      <c r="G7534">
        <v>0</v>
      </c>
      <c r="H7534" t="e">
        <v>#DIV/0!</v>
      </c>
    </row>
    <row r="7535" spans="1:8" hidden="1" x14ac:dyDescent="0.3">
      <c r="A7535" s="6" t="s">
        <v>8226</v>
      </c>
      <c r="B7535" s="6" t="s">
        <v>8227</v>
      </c>
      <c r="D7535" t="str">
        <f t="shared" si="117"/>
        <v>LP-22-21 ECMEI–6000–RFID</v>
      </c>
      <c r="E7535">
        <v>33180</v>
      </c>
      <c r="F7535">
        <v>0</v>
      </c>
      <c r="G7535">
        <v>0</v>
      </c>
      <c r="H7535" t="e">
        <v>#DIV/0!</v>
      </c>
    </row>
    <row r="7536" spans="1:8" hidden="1" x14ac:dyDescent="0.3">
      <c r="A7536" s="6" t="s">
        <v>722</v>
      </c>
      <c r="B7536" s="6" t="s">
        <v>8228</v>
      </c>
      <c r="C7536" s="6">
        <v>4</v>
      </c>
      <c r="D7536" t="str">
        <f t="shared" si="117"/>
        <v>Marsa Matrouh 500KV4</v>
      </c>
      <c r="E7536">
        <v>0</v>
      </c>
      <c r="F7536">
        <v>0</v>
      </c>
      <c r="G7536">
        <v>0</v>
      </c>
      <c r="H7536" t="e">
        <v>#DIV/0!</v>
      </c>
    </row>
    <row r="7537" spans="1:8" hidden="1" x14ac:dyDescent="0.3">
      <c r="A7537" s="6" t="s">
        <v>2256</v>
      </c>
      <c r="B7537" s="6" t="s">
        <v>8229</v>
      </c>
      <c r="C7537" s="6">
        <v>12</v>
      </c>
      <c r="D7537" t="str">
        <f t="shared" si="117"/>
        <v>U7-SEASHELL12</v>
      </c>
      <c r="E7537">
        <v>0</v>
      </c>
      <c r="F7537">
        <v>0</v>
      </c>
      <c r="G7537">
        <v>0</v>
      </c>
      <c r="H7537" t="e">
        <v>#DIV/0!</v>
      </c>
    </row>
    <row r="7538" spans="1:8" hidden="1" x14ac:dyDescent="0.3">
      <c r="A7538" s="6" t="s">
        <v>1853</v>
      </c>
      <c r="B7538" s="6" t="s">
        <v>8230</v>
      </c>
      <c r="C7538" s="6">
        <v>15</v>
      </c>
      <c r="D7538" t="str">
        <f t="shared" si="117"/>
        <v>PLAYA ROOF &amp; Wet Areas15</v>
      </c>
      <c r="E7538">
        <v>0</v>
      </c>
      <c r="F7538">
        <v>0</v>
      </c>
      <c r="G7538">
        <v>0</v>
      </c>
      <c r="H7538" t="e">
        <v>#DIV/0!</v>
      </c>
    </row>
    <row r="7539" spans="1:8" hidden="1" x14ac:dyDescent="0.3">
      <c r="A7539" s="6" t="s">
        <v>320</v>
      </c>
      <c r="B7539" s="6" t="s">
        <v>8231</v>
      </c>
      <c r="C7539" s="6">
        <v>3</v>
      </c>
      <c r="D7539" t="str">
        <f t="shared" si="117"/>
        <v>EPICO 3 Facility3</v>
      </c>
      <c r="E7539">
        <v>0</v>
      </c>
      <c r="F7539">
        <v>0</v>
      </c>
      <c r="G7539">
        <v>0</v>
      </c>
      <c r="H7539" t="e">
        <v>#DIV/0!</v>
      </c>
    </row>
    <row r="7540" spans="1:8" hidden="1" x14ac:dyDescent="0.3">
      <c r="A7540" s="6" t="s">
        <v>2694</v>
      </c>
      <c r="B7540" s="6" t="s">
        <v>8232</v>
      </c>
      <c r="D7540" t="str">
        <f t="shared" si="117"/>
        <v>Al-Wukair 11 Substation</v>
      </c>
      <c r="E7540">
        <v>0</v>
      </c>
      <c r="F7540">
        <v>0</v>
      </c>
      <c r="G7540">
        <v>0</v>
      </c>
      <c r="H7540" t="e">
        <v>#DIV/0!</v>
      </c>
    </row>
    <row r="7541" spans="1:8" hidden="1" x14ac:dyDescent="0.3">
      <c r="A7541" s="6" t="s">
        <v>3539</v>
      </c>
      <c r="B7541" s="6" t="s">
        <v>4793</v>
      </c>
      <c r="D7541" t="str">
        <f t="shared" si="117"/>
        <v>Zafranaa - Beni Suef</v>
      </c>
      <c r="E7541">
        <v>79487.990000000005</v>
      </c>
      <c r="F7541">
        <v>0</v>
      </c>
      <c r="G7541">
        <v>0</v>
      </c>
      <c r="H7541" t="e">
        <v>#DIV/0!</v>
      </c>
    </row>
    <row r="7542" spans="1:8" hidden="1" x14ac:dyDescent="0.3">
      <c r="A7542" s="6" t="s">
        <v>705</v>
      </c>
      <c r="B7542" s="6" t="s">
        <v>8233</v>
      </c>
      <c r="C7542" s="6">
        <v>6</v>
      </c>
      <c r="D7542" t="str">
        <f t="shared" si="117"/>
        <v>Assuit PP  (CP-118)6</v>
      </c>
      <c r="E7542">
        <v>0</v>
      </c>
      <c r="F7542">
        <v>0</v>
      </c>
      <c r="G7542">
        <v>0</v>
      </c>
      <c r="H7542" t="e">
        <v>#DIV/0!</v>
      </c>
    </row>
    <row r="7543" spans="1:8" hidden="1" x14ac:dyDescent="0.3">
      <c r="A7543" s="6" t="s">
        <v>1720</v>
      </c>
      <c r="B7543" s="6" t="s">
        <v>8234</v>
      </c>
      <c r="C7543" s="6">
        <v>25</v>
      </c>
      <c r="D7543" t="str">
        <f t="shared" si="117"/>
        <v>Ain Sokhna Port Development25</v>
      </c>
      <c r="E7543">
        <v>214074</v>
      </c>
      <c r="F7543">
        <v>0</v>
      </c>
      <c r="G7543">
        <v>0</v>
      </c>
      <c r="H7543" t="e">
        <v>#DIV/0!</v>
      </c>
    </row>
    <row r="7544" spans="1:8" hidden="1" x14ac:dyDescent="0.3">
      <c r="A7544" s="6" t="s">
        <v>1955</v>
      </c>
      <c r="B7544" s="6" t="s">
        <v>8235</v>
      </c>
      <c r="C7544" s="6">
        <v>5</v>
      </c>
      <c r="D7544" t="str">
        <f t="shared" si="117"/>
        <v>Luxor North Axis Bridge-Off5</v>
      </c>
      <c r="E7544">
        <v>-672192</v>
      </c>
      <c r="F7544">
        <v>0</v>
      </c>
      <c r="G7544">
        <v>0</v>
      </c>
      <c r="H7544" t="e">
        <v>#DIV/0!</v>
      </c>
    </row>
    <row r="7545" spans="1:8" hidden="1" x14ac:dyDescent="0.3">
      <c r="A7545" s="6" t="s">
        <v>458</v>
      </c>
      <c r="B7545" s="6" t="s">
        <v>7326</v>
      </c>
      <c r="D7545" t="str">
        <f t="shared" si="117"/>
        <v>W Dam PP Phase II (CP-117)</v>
      </c>
      <c r="E7545">
        <v>0</v>
      </c>
      <c r="F7545">
        <v>0</v>
      </c>
      <c r="G7545">
        <v>0</v>
      </c>
      <c r="H7545" t="e">
        <v>#DIV/0!</v>
      </c>
    </row>
    <row r="7546" spans="1:8" hidden="1" x14ac:dyDescent="0.3">
      <c r="A7546" s="6" t="s">
        <v>514</v>
      </c>
      <c r="B7546" s="6" t="s">
        <v>8236</v>
      </c>
      <c r="D7546" t="str">
        <f t="shared" si="117"/>
        <v>Beni-Suef Power Plant EPC</v>
      </c>
      <c r="E7546">
        <v>0</v>
      </c>
      <c r="F7546">
        <v>0</v>
      </c>
      <c r="G7546">
        <v>0</v>
      </c>
      <c r="H7546" t="e">
        <v>#DIV/0!</v>
      </c>
    </row>
    <row r="7547" spans="1:8" hidden="1" x14ac:dyDescent="0.3">
      <c r="A7547" s="6" t="s">
        <v>847</v>
      </c>
      <c r="B7547" s="6" t="s">
        <v>8237</v>
      </c>
      <c r="D7547" t="str">
        <f t="shared" si="117"/>
        <v>AWEER POWER STATION 'H' Phase</v>
      </c>
      <c r="E7547">
        <v>0</v>
      </c>
      <c r="F7547">
        <v>0</v>
      </c>
      <c r="G7547">
        <v>0</v>
      </c>
      <c r="H7547" t="e">
        <v>#DIV/0!</v>
      </c>
    </row>
    <row r="7548" spans="1:8" hidden="1" x14ac:dyDescent="0.3">
      <c r="A7548" s="6" t="s">
        <v>7641</v>
      </c>
      <c r="B7548" s="6" t="s">
        <v>8238</v>
      </c>
      <c r="D7548" t="str">
        <f t="shared" si="117"/>
        <v>FX-01-22 Decent Life-WD</v>
      </c>
      <c r="E7548">
        <v>1794527.17</v>
      </c>
      <c r="F7548">
        <v>0</v>
      </c>
      <c r="G7548">
        <v>0</v>
      </c>
      <c r="H7548" t="e">
        <v>#DIV/0!</v>
      </c>
    </row>
    <row r="7549" spans="1:8" hidden="1" x14ac:dyDescent="0.3">
      <c r="A7549" s="6" t="s">
        <v>2246</v>
      </c>
      <c r="B7549" s="6" t="s">
        <v>8239</v>
      </c>
      <c r="C7549" s="6">
        <v>5</v>
      </c>
      <c r="D7549" t="str">
        <f t="shared" si="117"/>
        <v>Ain Sokhna Bridge5</v>
      </c>
      <c r="E7549">
        <v>0</v>
      </c>
      <c r="F7549">
        <v>0</v>
      </c>
      <c r="G7549">
        <v>0</v>
      </c>
      <c r="H7549" t="e">
        <v>#DIV/0!</v>
      </c>
    </row>
    <row r="7550" spans="1:8" hidden="1" x14ac:dyDescent="0.3">
      <c r="A7550" s="6" t="s">
        <v>1093</v>
      </c>
      <c r="B7550" s="6" t="s">
        <v>8240</v>
      </c>
      <c r="C7550" s="6">
        <v>2020</v>
      </c>
      <c r="D7550" t="str">
        <f t="shared" si="117"/>
        <v>Celia2020</v>
      </c>
      <c r="E7550">
        <v>0</v>
      </c>
      <c r="F7550">
        <v>0</v>
      </c>
      <c r="G7550">
        <v>0</v>
      </c>
      <c r="H7550" t="e">
        <v>#DIV/0!</v>
      </c>
    </row>
    <row r="7551" spans="1:8" hidden="1" x14ac:dyDescent="0.3">
      <c r="A7551" s="6" t="s">
        <v>581</v>
      </c>
      <c r="B7551" s="6" t="s">
        <v>8241</v>
      </c>
      <c r="C7551" s="6">
        <v>8</v>
      </c>
      <c r="D7551" t="str">
        <f t="shared" si="117"/>
        <v>New Heliopolis8</v>
      </c>
      <c r="E7551">
        <v>0</v>
      </c>
      <c r="F7551">
        <v>0</v>
      </c>
      <c r="G7551">
        <v>0</v>
      </c>
      <c r="H7551" t="e">
        <v>#DIV/0!</v>
      </c>
    </row>
    <row r="7552" spans="1:8" hidden="1" x14ac:dyDescent="0.3">
      <c r="A7552" s="6" t="s">
        <v>498</v>
      </c>
      <c r="B7552" s="6" t="s">
        <v>8242</v>
      </c>
      <c r="C7552" s="6">
        <v>12</v>
      </c>
      <c r="D7552" t="str">
        <f t="shared" si="117"/>
        <v>Abo Quir - Badr 500KV12</v>
      </c>
      <c r="E7552">
        <v>0</v>
      </c>
      <c r="F7552">
        <v>0</v>
      </c>
      <c r="G7552">
        <v>0</v>
      </c>
      <c r="H7552" t="e">
        <v>#DIV/0!</v>
      </c>
    </row>
    <row r="7553" spans="1:8" hidden="1" x14ac:dyDescent="0.3">
      <c r="A7553" s="6" t="s">
        <v>500</v>
      </c>
      <c r="B7553" s="6" t="s">
        <v>8243</v>
      </c>
      <c r="C7553" s="6">
        <v>39</v>
      </c>
      <c r="D7553" t="str">
        <f t="shared" si="117"/>
        <v>South Helwan PP (CP-117)39</v>
      </c>
      <c r="E7553">
        <v>0</v>
      </c>
      <c r="F7553">
        <v>0</v>
      </c>
      <c r="G7553">
        <v>0</v>
      </c>
      <c r="H7553" t="e">
        <v>#DIV/0!</v>
      </c>
    </row>
    <row r="7554" spans="1:8" hidden="1" x14ac:dyDescent="0.3">
      <c r="A7554" s="6" t="s">
        <v>646</v>
      </c>
      <c r="B7554" s="6" t="s">
        <v>8244</v>
      </c>
      <c r="C7554" s="6">
        <v>48</v>
      </c>
      <c r="D7554" t="str">
        <f t="shared" si="117"/>
        <v>Akhmem Assiut48</v>
      </c>
      <c r="E7554">
        <v>0</v>
      </c>
      <c r="F7554">
        <v>0</v>
      </c>
      <c r="G7554">
        <v>0</v>
      </c>
      <c r="H7554" t="e">
        <v>#DIV/0!</v>
      </c>
    </row>
    <row r="7555" spans="1:8" hidden="1" x14ac:dyDescent="0.3">
      <c r="A7555" s="6" t="s">
        <v>1254</v>
      </c>
      <c r="B7555" s="6" t="s">
        <v>8245</v>
      </c>
      <c r="D7555" t="str">
        <f t="shared" ref="D7555:D7618" si="118">A7555&amp;C7555</f>
        <v>Miscellaneous Projects</v>
      </c>
      <c r="E7555">
        <v>0</v>
      </c>
      <c r="F7555">
        <v>0</v>
      </c>
      <c r="G7555">
        <v>0</v>
      </c>
      <c r="H7555" t="e">
        <v>#DIV/0!</v>
      </c>
    </row>
    <row r="7556" spans="1:8" hidden="1" x14ac:dyDescent="0.3">
      <c r="A7556" s="6" t="s">
        <v>569</v>
      </c>
      <c r="B7556" s="6" t="s">
        <v>8246</v>
      </c>
      <c r="C7556" s="6">
        <v>36</v>
      </c>
      <c r="D7556" t="str">
        <f t="shared" si="118"/>
        <v>Giza North PP Ph I,II (CP-117)36</v>
      </c>
      <c r="E7556">
        <v>0</v>
      </c>
      <c r="F7556">
        <v>0</v>
      </c>
      <c r="G7556">
        <v>0</v>
      </c>
      <c r="H7556" t="e">
        <v>#DIV/0!</v>
      </c>
    </row>
    <row r="7557" spans="1:8" hidden="1" x14ac:dyDescent="0.3">
      <c r="A7557" s="6" t="s">
        <v>1195</v>
      </c>
      <c r="B7557" s="6" t="s">
        <v>2563</v>
      </c>
      <c r="C7557" s="6">
        <v>3</v>
      </c>
      <c r="D7557" t="str">
        <f t="shared" si="118"/>
        <v>Museum of Egyp. Civilization3</v>
      </c>
      <c r="E7557">
        <v>0</v>
      </c>
      <c r="F7557">
        <v>0</v>
      </c>
      <c r="G7557">
        <v>0</v>
      </c>
      <c r="H7557" t="e">
        <v>#DIV/0!</v>
      </c>
    </row>
    <row r="7558" spans="1:8" hidden="1" x14ac:dyDescent="0.3">
      <c r="A7558" s="6" t="s">
        <v>1122</v>
      </c>
      <c r="B7558" s="6" t="s">
        <v>8247</v>
      </c>
      <c r="C7558" s="6">
        <v>13</v>
      </c>
      <c r="D7558" t="str">
        <f t="shared" si="118"/>
        <v>El Katameya Mall13</v>
      </c>
      <c r="E7558">
        <v>0</v>
      </c>
      <c r="F7558">
        <v>0</v>
      </c>
      <c r="G7558">
        <v>0</v>
      </c>
      <c r="H7558" t="e">
        <v>#DIV/0!</v>
      </c>
    </row>
    <row r="7559" spans="1:8" hidden="1" x14ac:dyDescent="0.3">
      <c r="A7559" s="6" t="s">
        <v>498</v>
      </c>
      <c r="B7559" s="6" t="s">
        <v>8248</v>
      </c>
      <c r="D7559" t="str">
        <f t="shared" si="118"/>
        <v>Abo Quir - Badr 500KV</v>
      </c>
      <c r="E7559">
        <v>0</v>
      </c>
      <c r="F7559">
        <v>0</v>
      </c>
      <c r="G7559">
        <v>0</v>
      </c>
      <c r="H7559" t="e">
        <v>#DIV/0!</v>
      </c>
    </row>
    <row r="7560" spans="1:8" hidden="1" x14ac:dyDescent="0.3">
      <c r="A7560" s="6" t="s">
        <v>1323</v>
      </c>
      <c r="B7560" s="6" t="s">
        <v>8249</v>
      </c>
      <c r="C7560" s="6">
        <v>202</v>
      </c>
      <c r="D7560" t="str">
        <f t="shared" si="118"/>
        <v>Elhegaz202</v>
      </c>
      <c r="E7560">
        <v>0</v>
      </c>
      <c r="F7560">
        <v>0</v>
      </c>
      <c r="G7560">
        <v>0</v>
      </c>
      <c r="H7560" t="e">
        <v>#DIV/0!</v>
      </c>
    </row>
    <row r="7561" spans="1:8" hidden="1" x14ac:dyDescent="0.3">
      <c r="A7561" s="6" t="s">
        <v>1752</v>
      </c>
      <c r="B7561" s="6" t="s">
        <v>8250</v>
      </c>
      <c r="C7561" s="6">
        <v>5</v>
      </c>
      <c r="D7561" t="str">
        <f t="shared" si="118"/>
        <v>Ahl Misr P3 – Zamalek Sector5</v>
      </c>
      <c r="E7561">
        <v>0</v>
      </c>
      <c r="F7561">
        <v>0</v>
      </c>
      <c r="G7561">
        <v>0</v>
      </c>
      <c r="H7561" t="e">
        <v>#DIV/0!</v>
      </c>
    </row>
    <row r="7562" spans="1:8" hidden="1" x14ac:dyDescent="0.3">
      <c r="A7562" s="6" t="s">
        <v>500</v>
      </c>
      <c r="B7562" s="6" t="s">
        <v>8251</v>
      </c>
      <c r="D7562" t="str">
        <f t="shared" si="118"/>
        <v>South Helwan PP (CP-117)</v>
      </c>
      <c r="E7562">
        <v>-108901.12</v>
      </c>
      <c r="F7562">
        <v>0</v>
      </c>
      <c r="G7562">
        <v>0</v>
      </c>
      <c r="H7562" t="e">
        <v>#DIV/0!</v>
      </c>
    </row>
    <row r="7563" spans="1:8" hidden="1" x14ac:dyDescent="0.3">
      <c r="A7563" s="6" t="s">
        <v>458</v>
      </c>
      <c r="B7563" s="6" t="s">
        <v>8252</v>
      </c>
      <c r="D7563" t="str">
        <f t="shared" si="118"/>
        <v>W Dam PP Phase II (CP-117)</v>
      </c>
      <c r="E7563">
        <v>0</v>
      </c>
      <c r="F7563">
        <v>0</v>
      </c>
      <c r="G7563">
        <v>0</v>
      </c>
      <c r="H7563" t="e">
        <v>#DIV/0!</v>
      </c>
    </row>
    <row r="7564" spans="1:8" hidden="1" x14ac:dyDescent="0.3">
      <c r="A7564" s="6" t="s">
        <v>500</v>
      </c>
      <c r="B7564" s="6" t="s">
        <v>8253</v>
      </c>
      <c r="D7564" t="str">
        <f t="shared" si="118"/>
        <v>South Helwan PP (CP-117)</v>
      </c>
      <c r="E7564">
        <v>0</v>
      </c>
      <c r="F7564">
        <v>0</v>
      </c>
      <c r="G7564">
        <v>0</v>
      </c>
      <c r="H7564" t="e">
        <v>#DIV/0!</v>
      </c>
    </row>
    <row r="7565" spans="1:8" hidden="1" x14ac:dyDescent="0.3">
      <c r="A7565" s="6" t="s">
        <v>366</v>
      </c>
      <c r="B7565" s="6" t="s">
        <v>8254</v>
      </c>
      <c r="C7565" s="6">
        <v>1</v>
      </c>
      <c r="D7565" t="str">
        <f t="shared" si="118"/>
        <v>MOC HQ at Diriyah1</v>
      </c>
      <c r="E7565">
        <v>9771187.5600000005</v>
      </c>
      <c r="F7565">
        <v>0</v>
      </c>
      <c r="G7565">
        <v>0</v>
      </c>
      <c r="H7565">
        <v>13219842</v>
      </c>
    </row>
    <row r="7566" spans="1:8" hidden="1" x14ac:dyDescent="0.3">
      <c r="A7566" s="6" t="s">
        <v>2298</v>
      </c>
      <c r="B7566" s="6" t="s">
        <v>8255</v>
      </c>
      <c r="C7566" s="6">
        <v>1</v>
      </c>
      <c r="D7566" t="str">
        <f t="shared" si="118"/>
        <v>Haramein Columns Transfer1</v>
      </c>
      <c r="E7566">
        <v>5354496</v>
      </c>
      <c r="F7566">
        <v>0</v>
      </c>
      <c r="G7566">
        <v>0</v>
      </c>
      <c r="H7566">
        <v>5354496</v>
      </c>
    </row>
    <row r="7567" spans="1:8" hidden="1" x14ac:dyDescent="0.3">
      <c r="A7567" s="6" t="s">
        <v>6306</v>
      </c>
      <c r="B7567" s="6" t="s">
        <v>8256</v>
      </c>
      <c r="C7567" s="6">
        <v>1</v>
      </c>
      <c r="D7567" t="str">
        <f t="shared" si="118"/>
        <v>Hosh Eisa Hospit.1</v>
      </c>
      <c r="E7567">
        <v>364500</v>
      </c>
      <c r="F7567">
        <v>0</v>
      </c>
      <c r="G7567">
        <v>0</v>
      </c>
      <c r="H7567">
        <v>364500</v>
      </c>
    </row>
    <row r="7568" spans="1:8" hidden="1" x14ac:dyDescent="0.3">
      <c r="A7568" s="6" t="s">
        <v>378</v>
      </c>
      <c r="B7568" s="6" t="s">
        <v>8257</v>
      </c>
      <c r="C7568" s="6">
        <v>22</v>
      </c>
      <c r="D7568" t="str">
        <f t="shared" si="118"/>
        <v>ORA ZED-Ph 2-Pkgs A&amp;D22</v>
      </c>
      <c r="E7568">
        <v>10796355.550000001</v>
      </c>
      <c r="F7568">
        <v>0</v>
      </c>
      <c r="G7568">
        <v>0</v>
      </c>
      <c r="H7568">
        <v>11336173.327500001</v>
      </c>
    </row>
    <row r="7569" spans="1:8" hidden="1" x14ac:dyDescent="0.3">
      <c r="A7569" s="6" t="s">
        <v>399</v>
      </c>
      <c r="B7569" s="6" t="s">
        <v>8258</v>
      </c>
      <c r="C7569" s="6">
        <v>2</v>
      </c>
      <c r="D7569" t="str">
        <f t="shared" si="118"/>
        <v>SOL Town PKG.2202</v>
      </c>
      <c r="E7569">
        <v>23621739.09</v>
      </c>
      <c r="F7569">
        <v>0</v>
      </c>
      <c r="G7569">
        <v>0</v>
      </c>
      <c r="H7569">
        <v>26928782.562600002</v>
      </c>
    </row>
    <row r="7570" spans="1:8" hidden="1" x14ac:dyDescent="0.3">
      <c r="A7570" s="6" t="s">
        <v>1792</v>
      </c>
      <c r="B7570" s="6" t="s">
        <v>8259</v>
      </c>
      <c r="C7570" s="6">
        <v>6</v>
      </c>
      <c r="D7570" t="str">
        <f t="shared" si="118"/>
        <v>Get Business Complex6</v>
      </c>
      <c r="E7570">
        <v>1164549.6000000001</v>
      </c>
      <c r="F7570">
        <v>0</v>
      </c>
      <c r="G7570">
        <v>0</v>
      </c>
      <c r="H7570">
        <v>1164549.6000000001</v>
      </c>
    </row>
    <row r="7571" spans="1:8" hidden="1" x14ac:dyDescent="0.3">
      <c r="A7571" s="6" t="s">
        <v>1122</v>
      </c>
      <c r="B7571" s="6" t="s">
        <v>8260</v>
      </c>
      <c r="C7571" s="6">
        <v>14</v>
      </c>
      <c r="D7571" t="str">
        <f t="shared" si="118"/>
        <v>El Katameya Mall14</v>
      </c>
      <c r="E7571">
        <v>169232</v>
      </c>
      <c r="F7571">
        <v>0</v>
      </c>
      <c r="G7571">
        <v>0</v>
      </c>
      <c r="H7571">
        <v>169232</v>
      </c>
    </row>
    <row r="7572" spans="1:8" hidden="1" x14ac:dyDescent="0.3">
      <c r="A7572" s="6" t="s">
        <v>2183</v>
      </c>
      <c r="B7572" s="6" t="s">
        <v>8261</v>
      </c>
      <c r="C7572" s="6">
        <v>1</v>
      </c>
      <c r="D7572" t="str">
        <f t="shared" si="118"/>
        <v>Sixty Iconic Tower1</v>
      </c>
      <c r="E7572">
        <v>1454355</v>
      </c>
      <c r="F7572">
        <v>0</v>
      </c>
      <c r="G7572">
        <v>0</v>
      </c>
      <c r="H7572">
        <v>1454355</v>
      </c>
    </row>
    <row r="7573" spans="1:8" hidden="1" x14ac:dyDescent="0.3">
      <c r="A7573" s="6" t="s">
        <v>1697</v>
      </c>
      <c r="B7573" s="6" t="s">
        <v>8262</v>
      </c>
      <c r="D7573" t="str">
        <f t="shared" si="118"/>
        <v>Playa Resort</v>
      </c>
      <c r="E7573">
        <v>218.5</v>
      </c>
      <c r="F7573">
        <v>0</v>
      </c>
      <c r="G7573">
        <v>0</v>
      </c>
      <c r="H7573">
        <v>218.5</v>
      </c>
    </row>
    <row r="7574" spans="1:8" hidden="1" x14ac:dyDescent="0.3">
      <c r="A7574" s="6" t="s">
        <v>287</v>
      </c>
      <c r="B7574" s="6" t="s">
        <v>8263</v>
      </c>
      <c r="C7574" s="6">
        <v>1</v>
      </c>
      <c r="D7574" t="str">
        <f t="shared" si="118"/>
        <v>October Under-Railway Tunnel1</v>
      </c>
      <c r="E7574">
        <v>802790.71</v>
      </c>
      <c r="F7574">
        <v>0</v>
      </c>
      <c r="G7574">
        <v>0</v>
      </c>
      <c r="H7574">
        <v>842930.24549999996</v>
      </c>
    </row>
    <row r="7575" spans="1:8" hidden="1" x14ac:dyDescent="0.3">
      <c r="A7575" s="6" t="s">
        <v>73</v>
      </c>
      <c r="B7575" s="6" t="s">
        <v>8264</v>
      </c>
      <c r="C7575" s="6">
        <v>13</v>
      </c>
      <c r="D7575" t="str">
        <f t="shared" si="118"/>
        <v>MDF Factory13</v>
      </c>
      <c r="E7575">
        <v>15274426.880000001</v>
      </c>
      <c r="F7575">
        <v>0</v>
      </c>
      <c r="G7575">
        <v>0</v>
      </c>
      <c r="H7575">
        <v>15274426.880000001</v>
      </c>
    </row>
    <row r="7576" spans="1:8" hidden="1" x14ac:dyDescent="0.3">
      <c r="A7576" s="6" t="s">
        <v>1278</v>
      </c>
      <c r="B7576" s="6" t="s">
        <v>8265</v>
      </c>
      <c r="D7576" t="str">
        <f t="shared" si="118"/>
        <v>LAYAN Substation</v>
      </c>
      <c r="E7576">
        <v>3545.48</v>
      </c>
      <c r="F7576">
        <v>0</v>
      </c>
      <c r="G7576">
        <v>0</v>
      </c>
      <c r="H7576">
        <v>3545.48</v>
      </c>
    </row>
    <row r="7577" spans="1:8" hidden="1" x14ac:dyDescent="0.3">
      <c r="A7577" s="6" t="s">
        <v>1185</v>
      </c>
      <c r="B7577" s="6" t="s">
        <v>7145</v>
      </c>
      <c r="D7577" t="str">
        <f t="shared" si="118"/>
        <v>Nuweibaa (Swro)</v>
      </c>
      <c r="E7577">
        <v>46666.67</v>
      </c>
      <c r="F7577">
        <v>0</v>
      </c>
      <c r="G7577">
        <v>0</v>
      </c>
      <c r="H7577">
        <v>46666.67</v>
      </c>
    </row>
    <row r="7578" spans="1:8" hidden="1" x14ac:dyDescent="0.3">
      <c r="A7578" s="6" t="s">
        <v>1955</v>
      </c>
      <c r="B7578" s="6" t="s">
        <v>8266</v>
      </c>
      <c r="C7578" s="6">
        <v>2</v>
      </c>
      <c r="D7578" t="str">
        <f t="shared" si="118"/>
        <v>Luxor North Axis Bridge-Off2</v>
      </c>
      <c r="E7578">
        <v>2759054.4</v>
      </c>
      <c r="F7578">
        <v>0</v>
      </c>
      <c r="G7578">
        <v>0</v>
      </c>
      <c r="H7578">
        <v>2759054.4</v>
      </c>
    </row>
    <row r="7579" spans="1:8" hidden="1" x14ac:dyDescent="0.3">
      <c r="A7579" s="6" t="s">
        <v>3629</v>
      </c>
      <c r="B7579" s="6" t="s">
        <v>8267</v>
      </c>
      <c r="D7579" t="str">
        <f t="shared" si="118"/>
        <v>Racecores 3092-15 132KV A</v>
      </c>
      <c r="E7579">
        <v>3551.62</v>
      </c>
      <c r="F7579">
        <v>0</v>
      </c>
      <c r="G7579">
        <v>0</v>
      </c>
      <c r="H7579">
        <v>3551.62</v>
      </c>
    </row>
    <row r="7580" spans="1:8" hidden="1" x14ac:dyDescent="0.3">
      <c r="A7580" s="6" t="s">
        <v>3433</v>
      </c>
      <c r="B7580" s="6" t="s">
        <v>2562</v>
      </c>
      <c r="D7580" t="str">
        <f t="shared" si="118"/>
        <v>EGYTEC A1,A3  ( LP-05-21)</v>
      </c>
      <c r="E7580">
        <v>572325</v>
      </c>
      <c r="F7580">
        <v>0</v>
      </c>
      <c r="G7580">
        <v>0</v>
      </c>
      <c r="H7580">
        <v>572325</v>
      </c>
    </row>
    <row r="7581" spans="1:8" hidden="1" x14ac:dyDescent="0.3">
      <c r="A7581" s="6" t="s">
        <v>3433</v>
      </c>
      <c r="B7581" s="6" t="s">
        <v>8268</v>
      </c>
      <c r="D7581" t="str">
        <f t="shared" si="118"/>
        <v>EGYTEC A1,A3  ( LP-05-21)</v>
      </c>
      <c r="E7581">
        <v>1716975</v>
      </c>
      <c r="F7581">
        <v>0</v>
      </c>
      <c r="G7581">
        <v>0</v>
      </c>
      <c r="H7581">
        <v>1716975</v>
      </c>
    </row>
    <row r="7582" spans="1:8" hidden="1" x14ac:dyDescent="0.3">
      <c r="A7582" s="6" t="s">
        <v>341</v>
      </c>
      <c r="B7582" s="6" t="s">
        <v>8269</v>
      </c>
      <c r="C7582" s="6">
        <v>1</v>
      </c>
      <c r="D7582" t="str">
        <f t="shared" si="118"/>
        <v>Kafr Shokr Bridge1</v>
      </c>
      <c r="E7582">
        <v>32770679.809999999</v>
      </c>
      <c r="F7582">
        <v>0</v>
      </c>
      <c r="G7582">
        <v>0</v>
      </c>
      <c r="H7582">
        <v>34409213.800499998</v>
      </c>
    </row>
    <row r="7583" spans="1:8" hidden="1" x14ac:dyDescent="0.3">
      <c r="A7583" s="6" t="s">
        <v>1295</v>
      </c>
      <c r="B7583" s="6" t="s">
        <v>8270</v>
      </c>
      <c r="D7583" t="str">
        <f t="shared" si="118"/>
        <v>Banha PP (CP-117)</v>
      </c>
      <c r="E7583">
        <v>-129460.88</v>
      </c>
      <c r="F7583">
        <v>0</v>
      </c>
      <c r="G7583">
        <v>0</v>
      </c>
      <c r="H7583">
        <v>-129460.88</v>
      </c>
    </row>
    <row r="7584" spans="1:8" hidden="1" x14ac:dyDescent="0.3">
      <c r="A7584" s="6" t="s">
        <v>1386</v>
      </c>
      <c r="B7584" s="6" t="s">
        <v>8271</v>
      </c>
      <c r="C7584" s="6">
        <v>2020</v>
      </c>
      <c r="D7584" t="str">
        <f t="shared" si="118"/>
        <v>Daraw Bridge2020</v>
      </c>
      <c r="E7584">
        <v>3578560</v>
      </c>
      <c r="F7584">
        <v>0</v>
      </c>
      <c r="G7584">
        <v>0</v>
      </c>
      <c r="H7584">
        <v>3578560</v>
      </c>
    </row>
    <row r="7585" spans="1:8" hidden="1" x14ac:dyDescent="0.3">
      <c r="A7585" s="6" t="s">
        <v>1217</v>
      </c>
      <c r="B7585" s="6" t="s">
        <v>8272</v>
      </c>
      <c r="C7585" s="6">
        <v>2020</v>
      </c>
      <c r="D7585" t="str">
        <f t="shared" si="118"/>
        <v>Elmaragha Bridge - Sohag2020</v>
      </c>
      <c r="E7585">
        <v>1475650</v>
      </c>
      <c r="F7585">
        <v>0</v>
      </c>
      <c r="G7585">
        <v>0</v>
      </c>
      <c r="H7585">
        <v>1475650</v>
      </c>
    </row>
    <row r="7586" spans="1:8" hidden="1" x14ac:dyDescent="0.3">
      <c r="A7586" s="6" t="s">
        <v>1021</v>
      </c>
      <c r="B7586" s="6" t="s">
        <v>8273</v>
      </c>
      <c r="C7586" s="6">
        <v>2020</v>
      </c>
      <c r="D7586" t="str">
        <f t="shared" si="118"/>
        <v xml:space="preserve"> Road El Farag Axis2020</v>
      </c>
      <c r="E7586">
        <v>344798</v>
      </c>
      <c r="F7586">
        <v>0</v>
      </c>
      <c r="G7586">
        <v>0</v>
      </c>
      <c r="H7586">
        <v>344798</v>
      </c>
    </row>
    <row r="7587" spans="1:8" hidden="1" x14ac:dyDescent="0.3">
      <c r="A7587" s="6" t="s">
        <v>1433</v>
      </c>
      <c r="B7587" s="6" t="s">
        <v>8274</v>
      </c>
      <c r="C7587" s="6">
        <v>2020</v>
      </c>
      <c r="D7587" t="str">
        <f t="shared" si="118"/>
        <v>10th of Ramadan Railway2020</v>
      </c>
      <c r="E7587">
        <v>5014107</v>
      </c>
      <c r="F7587">
        <v>0</v>
      </c>
      <c r="G7587">
        <v>0</v>
      </c>
      <c r="H7587">
        <v>5014107</v>
      </c>
    </row>
    <row r="7588" spans="1:8" hidden="1" x14ac:dyDescent="0.3">
      <c r="A7588" s="6" t="s">
        <v>2439</v>
      </c>
      <c r="B7588" s="6" t="s">
        <v>8275</v>
      </c>
      <c r="C7588" s="6">
        <v>2020</v>
      </c>
      <c r="D7588" t="str">
        <f t="shared" si="118"/>
        <v>Roots -Kafr ElSheikh Bridge2020</v>
      </c>
      <c r="E7588">
        <v>421141.5</v>
      </c>
      <c r="F7588">
        <v>0</v>
      </c>
      <c r="G7588">
        <v>0</v>
      </c>
      <c r="H7588">
        <v>421141.5</v>
      </c>
    </row>
    <row r="7589" spans="1:8" hidden="1" x14ac:dyDescent="0.3">
      <c r="A7589" s="6" t="s">
        <v>1520</v>
      </c>
      <c r="B7589" s="6" t="s">
        <v>8276</v>
      </c>
      <c r="C7589" s="6">
        <v>2020</v>
      </c>
      <c r="D7589" t="str">
        <f t="shared" si="118"/>
        <v>LRT2020</v>
      </c>
      <c r="E7589">
        <v>778080</v>
      </c>
      <c r="F7589">
        <v>0</v>
      </c>
      <c r="G7589">
        <v>0</v>
      </c>
      <c r="H7589">
        <v>778080</v>
      </c>
    </row>
    <row r="7590" spans="1:8" hidden="1" x14ac:dyDescent="0.3">
      <c r="A7590" s="6" t="s">
        <v>1477</v>
      </c>
      <c r="B7590" s="6" t="s">
        <v>8277</v>
      </c>
      <c r="C7590" s="6">
        <v>1</v>
      </c>
      <c r="D7590" t="str">
        <f t="shared" si="118"/>
        <v>Lahoon 220/22/221</v>
      </c>
      <c r="E7590">
        <v>13414631.32</v>
      </c>
      <c r="F7590">
        <v>0</v>
      </c>
      <c r="G7590">
        <v>0</v>
      </c>
      <c r="H7590">
        <v>13414631.32</v>
      </c>
    </row>
    <row r="7591" spans="1:8" hidden="1" x14ac:dyDescent="0.3">
      <c r="A7591" s="6" t="s">
        <v>1473</v>
      </c>
      <c r="B7591" s="6" t="s">
        <v>8278</v>
      </c>
      <c r="C7591" s="6">
        <v>3</v>
      </c>
      <c r="D7591" t="str">
        <f t="shared" si="118"/>
        <v>Taval Sarai 523</v>
      </c>
      <c r="E7591">
        <v>158874.5</v>
      </c>
      <c r="F7591">
        <v>0</v>
      </c>
      <c r="G7591">
        <v>0</v>
      </c>
      <c r="H7591">
        <v>158874.5</v>
      </c>
    </row>
    <row r="7592" spans="1:8" hidden="1" x14ac:dyDescent="0.3">
      <c r="A7592" s="6" t="s">
        <v>1243</v>
      </c>
      <c r="B7592" s="6" t="s">
        <v>8279</v>
      </c>
      <c r="C7592" s="6">
        <v>12</v>
      </c>
      <c r="D7592" t="str">
        <f t="shared" si="118"/>
        <v>Sodic East12</v>
      </c>
      <c r="E7592">
        <v>2661271.6</v>
      </c>
      <c r="F7592">
        <v>0</v>
      </c>
      <c r="G7592">
        <v>0</v>
      </c>
      <c r="H7592">
        <v>2661271.6</v>
      </c>
    </row>
    <row r="7593" spans="1:8" hidden="1" x14ac:dyDescent="0.3">
      <c r="A7593" s="6" t="s">
        <v>895</v>
      </c>
      <c r="B7593" s="6" t="s">
        <v>1504</v>
      </c>
      <c r="D7593" t="str">
        <f t="shared" si="118"/>
        <v>Manshiet Nasser Substation</v>
      </c>
      <c r="E7593">
        <v>969125.29</v>
      </c>
      <c r="F7593">
        <v>83472.100000000006</v>
      </c>
      <c r="G7593">
        <v>0</v>
      </c>
      <c r="H7593">
        <v>83472.100000000006</v>
      </c>
    </row>
    <row r="7594" spans="1:8" hidden="1" x14ac:dyDescent="0.3">
      <c r="A7594" s="6" t="s">
        <v>448</v>
      </c>
      <c r="B7594" s="6" t="s">
        <v>8280</v>
      </c>
      <c r="D7594" t="str">
        <f t="shared" si="118"/>
        <v>Cameron EDC</v>
      </c>
      <c r="E7594">
        <v>69576437.450000003</v>
      </c>
      <c r="F7594">
        <v>0</v>
      </c>
      <c r="G7594">
        <v>0</v>
      </c>
      <c r="H7594">
        <v>69576437.450000003</v>
      </c>
    </row>
    <row r="7595" spans="1:8" hidden="1" x14ac:dyDescent="0.3">
      <c r="A7595" s="6" t="s">
        <v>448</v>
      </c>
      <c r="B7595" s="6" t="s">
        <v>8281</v>
      </c>
      <c r="D7595" t="str">
        <f t="shared" si="118"/>
        <v>Cameron EDC</v>
      </c>
      <c r="E7595">
        <v>66315041.939999998</v>
      </c>
      <c r="F7595">
        <v>0</v>
      </c>
      <c r="G7595">
        <v>0</v>
      </c>
      <c r="H7595">
        <v>66315041.939999998</v>
      </c>
    </row>
    <row r="7596" spans="1:8" hidden="1" x14ac:dyDescent="0.3">
      <c r="A7596" s="6" t="s">
        <v>475</v>
      </c>
      <c r="B7596" s="6" t="s">
        <v>8282</v>
      </c>
      <c r="D7596" t="str">
        <f t="shared" si="118"/>
        <v>Suez Gulf Substation</v>
      </c>
      <c r="E7596">
        <v>10987.09</v>
      </c>
      <c r="F7596">
        <v>10987.09</v>
      </c>
      <c r="G7596">
        <v>0</v>
      </c>
      <c r="H7596">
        <v>10987.09</v>
      </c>
    </row>
    <row r="7597" spans="1:8" hidden="1" x14ac:dyDescent="0.3">
      <c r="A7597" s="6" t="s">
        <v>475</v>
      </c>
      <c r="B7597" s="6" t="s">
        <v>8283</v>
      </c>
      <c r="D7597" t="str">
        <f t="shared" si="118"/>
        <v>Suez Gulf Substation</v>
      </c>
      <c r="E7597">
        <v>3333550</v>
      </c>
      <c r="F7597">
        <v>3333550</v>
      </c>
      <c r="G7597">
        <v>0</v>
      </c>
      <c r="H7597">
        <v>3333550</v>
      </c>
    </row>
    <row r="7598" spans="1:8" hidden="1" x14ac:dyDescent="0.3">
      <c r="A7598" s="6" t="s">
        <v>475</v>
      </c>
      <c r="B7598" s="6" t="s">
        <v>8284</v>
      </c>
      <c r="D7598" t="str">
        <f t="shared" si="118"/>
        <v>Suez Gulf Substation</v>
      </c>
      <c r="E7598">
        <v>116186</v>
      </c>
      <c r="F7598">
        <v>116186</v>
      </c>
      <c r="G7598">
        <v>0</v>
      </c>
      <c r="H7598">
        <v>116186</v>
      </c>
    </row>
    <row r="7599" spans="1:8" hidden="1" x14ac:dyDescent="0.3">
      <c r="A7599" s="6" t="s">
        <v>847</v>
      </c>
      <c r="B7599" s="6" t="s">
        <v>8285</v>
      </c>
      <c r="D7599" t="str">
        <f t="shared" si="118"/>
        <v>AWEER POWER STATION 'H' Phase</v>
      </c>
      <c r="E7599">
        <v>117898343.39</v>
      </c>
      <c r="F7599">
        <v>353695030.17000002</v>
      </c>
      <c r="G7599">
        <v>0</v>
      </c>
      <c r="H7599">
        <v>117898343.39</v>
      </c>
    </row>
    <row r="7600" spans="1:8" hidden="1" x14ac:dyDescent="0.3">
      <c r="A7600" s="6" t="s">
        <v>514</v>
      </c>
      <c r="B7600" s="6" t="s">
        <v>8238</v>
      </c>
      <c r="D7600" t="str">
        <f t="shared" si="118"/>
        <v>Beni-Suef Power Plant EPC</v>
      </c>
      <c r="E7600">
        <v>0.01</v>
      </c>
      <c r="F7600">
        <v>0.01</v>
      </c>
      <c r="G7600">
        <v>0</v>
      </c>
      <c r="H7600">
        <v>0.01</v>
      </c>
    </row>
    <row r="7601" spans="1:8" hidden="1" x14ac:dyDescent="0.3">
      <c r="A7601" s="6" t="s">
        <v>817</v>
      </c>
      <c r="B7601" s="6" t="s">
        <v>8286</v>
      </c>
      <c r="D7601" t="str">
        <f t="shared" si="118"/>
        <v>Beni Suef COMCAVI</v>
      </c>
      <c r="E7601">
        <v>611368269.33720005</v>
      </c>
      <c r="F7601">
        <v>611368269.33720005</v>
      </c>
      <c r="G7601">
        <v>0</v>
      </c>
      <c r="H7601">
        <v>611368269.33720005</v>
      </c>
    </row>
    <row r="7602" spans="1:8" hidden="1" x14ac:dyDescent="0.3">
      <c r="A7602" s="6" t="s">
        <v>514</v>
      </c>
      <c r="B7602" s="6" t="s">
        <v>8287</v>
      </c>
      <c r="D7602" t="str">
        <f t="shared" si="118"/>
        <v>Beni-Suef Power Plant EPC</v>
      </c>
      <c r="E7602">
        <v>16897401.780000001</v>
      </c>
      <c r="F7602">
        <v>16897401.780000001</v>
      </c>
      <c r="G7602">
        <v>0</v>
      </c>
      <c r="H7602">
        <v>16897401.780000001</v>
      </c>
    </row>
    <row r="7603" spans="1:8" hidden="1" x14ac:dyDescent="0.3">
      <c r="A7603" s="6" t="s">
        <v>514</v>
      </c>
      <c r="B7603" s="6" t="s">
        <v>8288</v>
      </c>
      <c r="D7603" t="str">
        <f t="shared" si="118"/>
        <v>Beni-Suef Power Plant EPC</v>
      </c>
      <c r="E7603">
        <v>427482390.92000002</v>
      </c>
      <c r="F7603">
        <v>427482390.92000002</v>
      </c>
      <c r="G7603">
        <v>0</v>
      </c>
      <c r="H7603">
        <v>427482390.92000002</v>
      </c>
    </row>
    <row r="7604" spans="1:8" hidden="1" x14ac:dyDescent="0.3">
      <c r="A7604" s="6" t="s">
        <v>2568</v>
      </c>
      <c r="B7604" s="6" t="s">
        <v>8289</v>
      </c>
      <c r="C7604" s="6">
        <v>9</v>
      </c>
      <c r="D7604" t="str">
        <f t="shared" si="118"/>
        <v>Cameroon EAR9</v>
      </c>
      <c r="E7604">
        <v>287923.24</v>
      </c>
      <c r="F7604">
        <v>0</v>
      </c>
      <c r="G7604">
        <v>0</v>
      </c>
      <c r="H7604">
        <v>287923.24</v>
      </c>
    </row>
    <row r="7605" spans="1:8" hidden="1" x14ac:dyDescent="0.3">
      <c r="A7605" s="6" t="s">
        <v>573</v>
      </c>
      <c r="B7605" s="6" t="s">
        <v>8290</v>
      </c>
      <c r="C7605" s="6">
        <v>10</v>
      </c>
      <c r="D7605" t="str">
        <f t="shared" si="118"/>
        <v>K047 FDH JV10</v>
      </c>
      <c r="E7605">
        <v>5651248</v>
      </c>
      <c r="F7605">
        <v>0</v>
      </c>
      <c r="G7605">
        <v>0</v>
      </c>
      <c r="H7605">
        <v>5651248</v>
      </c>
    </row>
    <row r="7606" spans="1:8" hidden="1" x14ac:dyDescent="0.3">
      <c r="A7606" s="6" t="s">
        <v>458</v>
      </c>
      <c r="B7606" s="6" t="s">
        <v>8291</v>
      </c>
      <c r="D7606" t="str">
        <f t="shared" si="118"/>
        <v>W Dam PP Phase II (CP-117)</v>
      </c>
      <c r="E7606">
        <v>113117.95</v>
      </c>
      <c r="F7606">
        <v>0</v>
      </c>
      <c r="G7606">
        <v>0</v>
      </c>
      <c r="H7606">
        <v>113117.95</v>
      </c>
    </row>
    <row r="7607" spans="1:8" hidden="1" x14ac:dyDescent="0.3">
      <c r="A7607" s="6" t="s">
        <v>458</v>
      </c>
      <c r="B7607" s="6" t="s">
        <v>8292</v>
      </c>
      <c r="D7607" t="str">
        <f t="shared" si="118"/>
        <v>W Dam PP Phase II (CP-117)</v>
      </c>
      <c r="E7607">
        <v>6435.43</v>
      </c>
      <c r="F7607">
        <v>6435.43</v>
      </c>
      <c r="G7607">
        <v>0</v>
      </c>
      <c r="H7607">
        <v>6435.43</v>
      </c>
    </row>
    <row r="7608" spans="1:8" hidden="1" x14ac:dyDescent="0.3">
      <c r="A7608" s="6" t="s">
        <v>5671</v>
      </c>
      <c r="B7608" s="6" t="s">
        <v>8293</v>
      </c>
      <c r="C7608" s="6">
        <v>17</v>
      </c>
      <c r="D7608" t="str">
        <f t="shared" si="118"/>
        <v>Port Said17</v>
      </c>
      <c r="E7608">
        <v>23601397.559999999</v>
      </c>
      <c r="F7608">
        <v>0</v>
      </c>
      <c r="G7608">
        <v>0</v>
      </c>
      <c r="H7608">
        <v>23601397.559999999</v>
      </c>
    </row>
    <row r="7609" spans="1:8" hidden="1" x14ac:dyDescent="0.3">
      <c r="A7609" s="6" t="s">
        <v>838</v>
      </c>
      <c r="B7609" s="6" t="s">
        <v>8294</v>
      </c>
      <c r="C7609" s="6">
        <v>5</v>
      </c>
      <c r="D7609" t="str">
        <f t="shared" si="118"/>
        <v>PIP- Zonafranca5</v>
      </c>
      <c r="E7609">
        <v>56503324.280000001</v>
      </c>
      <c r="F7609">
        <v>0</v>
      </c>
      <c r="G7609">
        <v>0</v>
      </c>
      <c r="H7609">
        <v>56503324.280000001</v>
      </c>
    </row>
    <row r="7610" spans="1:8" hidden="1" x14ac:dyDescent="0.3">
      <c r="A7610" s="6" t="s">
        <v>514</v>
      </c>
      <c r="B7610" s="6" t="s">
        <v>8295</v>
      </c>
      <c r="D7610" t="str">
        <f t="shared" si="118"/>
        <v>Beni-Suef Power Plant EPC</v>
      </c>
      <c r="E7610">
        <v>96760325.430000007</v>
      </c>
      <c r="F7610">
        <v>0</v>
      </c>
      <c r="G7610">
        <v>0</v>
      </c>
      <c r="H7610">
        <v>96760325.430000007</v>
      </c>
    </row>
    <row r="7611" spans="1:8" hidden="1" x14ac:dyDescent="0.3">
      <c r="A7611" s="6" t="s">
        <v>514</v>
      </c>
      <c r="B7611" s="6" t="s">
        <v>8296</v>
      </c>
      <c r="D7611" t="str">
        <f t="shared" si="118"/>
        <v>Beni-Suef Power Plant EPC</v>
      </c>
      <c r="E7611">
        <v>487337915.43000001</v>
      </c>
      <c r="F7611">
        <v>487337915.43000001</v>
      </c>
      <c r="G7611">
        <v>0</v>
      </c>
      <c r="H7611">
        <v>487337915.43000001</v>
      </c>
    </row>
    <row r="7612" spans="1:8" hidden="1" x14ac:dyDescent="0.3">
      <c r="A7612" s="6" t="s">
        <v>615</v>
      </c>
      <c r="B7612" s="6" t="s">
        <v>8297</v>
      </c>
      <c r="D7612" t="str">
        <f t="shared" si="118"/>
        <v>Apache Electrical Works</v>
      </c>
      <c r="E7612">
        <v>-62239131.594899997</v>
      </c>
      <c r="F7612">
        <v>0</v>
      </c>
      <c r="G7612">
        <v>0</v>
      </c>
      <c r="H7612">
        <v>-62239131.594899997</v>
      </c>
    </row>
    <row r="7613" spans="1:8" hidden="1" x14ac:dyDescent="0.3">
      <c r="A7613" s="6" t="s">
        <v>502</v>
      </c>
      <c r="B7613" s="6" t="s">
        <v>7661</v>
      </c>
      <c r="D7613" t="str">
        <f t="shared" si="118"/>
        <v>Abu Qir PP (CP-118)</v>
      </c>
      <c r="E7613">
        <v>-282927272.34710002</v>
      </c>
      <c r="F7613">
        <v>0</v>
      </c>
      <c r="G7613">
        <v>0</v>
      </c>
      <c r="H7613">
        <v>-282927272.34710002</v>
      </c>
    </row>
    <row r="7614" spans="1:8" hidden="1" x14ac:dyDescent="0.3">
      <c r="A7614" s="6" t="s">
        <v>502</v>
      </c>
      <c r="B7614" s="6" t="s">
        <v>3535</v>
      </c>
      <c r="D7614" t="str">
        <f t="shared" si="118"/>
        <v>Abu Qir PP (CP-118)</v>
      </c>
      <c r="E7614">
        <v>3115665.5712000001</v>
      </c>
      <c r="F7614">
        <v>0</v>
      </c>
      <c r="G7614">
        <v>0</v>
      </c>
      <c r="H7614">
        <v>3115665.5712000001</v>
      </c>
    </row>
    <row r="7615" spans="1:8" hidden="1" x14ac:dyDescent="0.3">
      <c r="A7615" s="6" t="s">
        <v>502</v>
      </c>
      <c r="B7615" s="6" t="s">
        <v>7751</v>
      </c>
      <c r="D7615" t="str">
        <f t="shared" si="118"/>
        <v>Abu Qir PP (CP-118)</v>
      </c>
      <c r="E7615">
        <v>55291.82</v>
      </c>
      <c r="F7615">
        <v>0</v>
      </c>
      <c r="G7615">
        <v>0</v>
      </c>
      <c r="H7615">
        <v>55291.82</v>
      </c>
    </row>
    <row r="7616" spans="1:8" hidden="1" x14ac:dyDescent="0.3">
      <c r="A7616" s="6" t="s">
        <v>496</v>
      </c>
      <c r="B7616" s="6" t="s">
        <v>8298</v>
      </c>
      <c r="D7616" t="str">
        <f t="shared" si="118"/>
        <v>IRAQ - Substations Soil Invest</v>
      </c>
      <c r="E7616">
        <v>-4177500</v>
      </c>
      <c r="F7616">
        <v>0</v>
      </c>
      <c r="G7616">
        <v>0</v>
      </c>
      <c r="H7616">
        <v>-4177500</v>
      </c>
    </row>
    <row r="7617" spans="1:8" hidden="1" x14ac:dyDescent="0.3">
      <c r="A7617" s="6" t="s">
        <v>2915</v>
      </c>
      <c r="B7617" s="6" t="s">
        <v>8299</v>
      </c>
      <c r="D7617" t="str">
        <f t="shared" si="118"/>
        <v>Lina Farm Substation</v>
      </c>
      <c r="E7617">
        <v>-4252794.1107000001</v>
      </c>
      <c r="F7617">
        <v>0</v>
      </c>
      <c r="G7617">
        <v>0</v>
      </c>
      <c r="H7617">
        <v>-4252794.1107000001</v>
      </c>
    </row>
    <row r="7618" spans="1:8" hidden="1" x14ac:dyDescent="0.3">
      <c r="A7618" s="6" t="s">
        <v>4228</v>
      </c>
      <c r="B7618" s="6" t="s">
        <v>4054</v>
      </c>
      <c r="D7618" t="str">
        <f t="shared" si="118"/>
        <v>Beni-Suef PP Site Preparation</v>
      </c>
      <c r="E7618">
        <v>237544015.65149999</v>
      </c>
      <c r="F7618">
        <v>0</v>
      </c>
      <c r="G7618">
        <v>0</v>
      </c>
      <c r="H7618">
        <v>237544015.65149999</v>
      </c>
    </row>
    <row r="7619" spans="1:8" hidden="1" x14ac:dyDescent="0.3">
      <c r="A7619" s="6" t="s">
        <v>4176</v>
      </c>
      <c r="B7619" s="6" t="s">
        <v>2539</v>
      </c>
      <c r="D7619" t="str">
        <f t="shared" ref="D7619:D7682" si="119">A7619&amp;C7619</f>
        <v>IRAQ - Al-Diwaniya Power Plant</v>
      </c>
      <c r="E7619">
        <v>583608125.38150001</v>
      </c>
      <c r="F7619">
        <v>0</v>
      </c>
      <c r="G7619">
        <v>0</v>
      </c>
      <c r="H7619">
        <v>583608125.38150001</v>
      </c>
    </row>
    <row r="7620" spans="1:8" hidden="1" x14ac:dyDescent="0.3">
      <c r="A7620" s="6" t="s">
        <v>4176</v>
      </c>
      <c r="B7620" s="6" t="s">
        <v>7628</v>
      </c>
      <c r="D7620" t="str">
        <f t="shared" si="119"/>
        <v>IRAQ - Al-Diwaniya Power Plant</v>
      </c>
      <c r="E7620">
        <v>-507140001</v>
      </c>
      <c r="F7620">
        <v>0</v>
      </c>
      <c r="G7620">
        <v>0</v>
      </c>
      <c r="H7620">
        <v>-507140001</v>
      </c>
    </row>
    <row r="7621" spans="1:8" hidden="1" x14ac:dyDescent="0.3">
      <c r="A7621" s="6" t="s">
        <v>1331</v>
      </c>
      <c r="B7621" s="6" t="s">
        <v>2464</v>
      </c>
      <c r="D7621" t="str">
        <f t="shared" si="119"/>
        <v>Ain-Sokhna PP (CP-117)</v>
      </c>
      <c r="E7621">
        <v>18001724</v>
      </c>
      <c r="F7621">
        <v>0</v>
      </c>
      <c r="G7621">
        <v>0</v>
      </c>
      <c r="H7621">
        <v>18001724</v>
      </c>
    </row>
    <row r="7622" spans="1:8" hidden="1" x14ac:dyDescent="0.3">
      <c r="A7622" s="6" t="s">
        <v>2683</v>
      </c>
      <c r="B7622" s="6" t="s">
        <v>8300</v>
      </c>
      <c r="D7622" t="str">
        <f t="shared" si="119"/>
        <v>Cairo South PP Rehabilitation</v>
      </c>
      <c r="E7622">
        <v>27162.77</v>
      </c>
      <c r="F7622">
        <v>27162.77</v>
      </c>
      <c r="G7622">
        <v>0</v>
      </c>
      <c r="H7622">
        <v>27162.77</v>
      </c>
    </row>
    <row r="7623" spans="1:8" hidden="1" x14ac:dyDescent="0.3">
      <c r="A7623" s="6" t="s">
        <v>651</v>
      </c>
      <c r="B7623" s="6" t="s">
        <v>8301</v>
      </c>
      <c r="C7623" s="6">
        <v>6</v>
      </c>
      <c r="D7623" t="str">
        <f t="shared" si="119"/>
        <v>Akhmem - Qena6</v>
      </c>
      <c r="E7623">
        <v>18108403.210000001</v>
      </c>
      <c r="F7623">
        <v>0</v>
      </c>
      <c r="G7623">
        <v>0</v>
      </c>
      <c r="H7623">
        <v>18108403.210000001</v>
      </c>
    </row>
    <row r="7624" spans="1:8" hidden="1" x14ac:dyDescent="0.3">
      <c r="A7624" s="6" t="s">
        <v>488</v>
      </c>
      <c r="B7624" s="6" t="s">
        <v>8302</v>
      </c>
      <c r="D7624" t="str">
        <f t="shared" si="119"/>
        <v>Siemens 6x500/220 KV GIS-MOU</v>
      </c>
      <c r="E7624">
        <v>115457.3</v>
      </c>
      <c r="F7624">
        <v>0</v>
      </c>
      <c r="G7624">
        <v>0</v>
      </c>
      <c r="H7624">
        <v>115457.3</v>
      </c>
    </row>
    <row r="7625" spans="1:8" hidden="1" x14ac:dyDescent="0.3">
      <c r="A7625" s="6" t="s">
        <v>500</v>
      </c>
      <c r="B7625" s="6" t="s">
        <v>8303</v>
      </c>
      <c r="D7625" t="str">
        <f t="shared" si="119"/>
        <v>South Helwan PP (CP-117)</v>
      </c>
      <c r="E7625">
        <v>338325.46</v>
      </c>
      <c r="F7625">
        <v>338325.46</v>
      </c>
      <c r="G7625">
        <v>0</v>
      </c>
      <c r="H7625">
        <v>338325.46</v>
      </c>
    </row>
    <row r="7626" spans="1:8" hidden="1" x14ac:dyDescent="0.3">
      <c r="A7626" s="6" t="s">
        <v>2795</v>
      </c>
      <c r="B7626" s="6" t="s">
        <v>8304</v>
      </c>
      <c r="C7626" s="6">
        <v>5</v>
      </c>
      <c r="D7626" t="str">
        <f t="shared" si="119"/>
        <v>Pyramids Industrial Park5</v>
      </c>
      <c r="E7626">
        <v>3985862.7</v>
      </c>
      <c r="F7626">
        <v>0</v>
      </c>
      <c r="G7626">
        <v>0</v>
      </c>
      <c r="H7626">
        <v>3746710.95</v>
      </c>
    </row>
    <row r="7627" spans="1:8" hidden="1" x14ac:dyDescent="0.3">
      <c r="A7627" s="6" t="s">
        <v>506</v>
      </c>
      <c r="B7627" s="6" t="s">
        <v>8305</v>
      </c>
      <c r="C7627" s="6">
        <v>1</v>
      </c>
      <c r="D7627" t="str">
        <f t="shared" si="119"/>
        <v>New Capital1</v>
      </c>
      <c r="E7627">
        <v>17707402.208999999</v>
      </c>
      <c r="F7627">
        <v>0</v>
      </c>
      <c r="G7627">
        <v>0</v>
      </c>
      <c r="H7627">
        <v>17707402.208999999</v>
      </c>
    </row>
    <row r="7628" spans="1:8" hidden="1" x14ac:dyDescent="0.3">
      <c r="A7628" s="6" t="s">
        <v>506</v>
      </c>
      <c r="B7628" s="6" t="s">
        <v>8306</v>
      </c>
      <c r="C7628" s="6">
        <v>2</v>
      </c>
      <c r="D7628" t="str">
        <f t="shared" si="119"/>
        <v>New Capital2</v>
      </c>
      <c r="E7628">
        <v>21843369.100000001</v>
      </c>
      <c r="F7628">
        <v>0</v>
      </c>
      <c r="G7628">
        <v>0</v>
      </c>
      <c r="H7628">
        <v>21843369.100000001</v>
      </c>
    </row>
    <row r="7629" spans="1:8" hidden="1" x14ac:dyDescent="0.3">
      <c r="A7629" s="6" t="s">
        <v>3284</v>
      </c>
      <c r="B7629" s="6" t="s">
        <v>8307</v>
      </c>
      <c r="D7629" t="str">
        <f t="shared" si="119"/>
        <v>Banha PP (CP-118)</v>
      </c>
      <c r="E7629">
        <v>159437.19</v>
      </c>
      <c r="F7629">
        <v>0</v>
      </c>
      <c r="G7629">
        <v>0</v>
      </c>
      <c r="H7629">
        <v>159437.19</v>
      </c>
    </row>
    <row r="7630" spans="1:8" hidden="1" x14ac:dyDescent="0.3">
      <c r="A7630" s="6" t="s">
        <v>453</v>
      </c>
      <c r="B7630" s="6" t="s">
        <v>8308</v>
      </c>
      <c r="C7630" s="6">
        <v>132</v>
      </c>
      <c r="D7630" t="str">
        <f t="shared" si="119"/>
        <v>Kuwait132</v>
      </c>
      <c r="E7630">
        <v>559622.69999999995</v>
      </c>
      <c r="F7630">
        <v>363754.75</v>
      </c>
      <c r="G7630">
        <v>0</v>
      </c>
      <c r="H7630">
        <v>363754.75</v>
      </c>
    </row>
    <row r="7631" spans="1:8" hidden="1" x14ac:dyDescent="0.3">
      <c r="A7631" s="6" t="s">
        <v>496</v>
      </c>
      <c r="B7631" s="6" t="s">
        <v>8309</v>
      </c>
      <c r="D7631" t="str">
        <f t="shared" si="119"/>
        <v>IRAQ - Substations Soil Invest</v>
      </c>
      <c r="E7631">
        <v>62500</v>
      </c>
      <c r="F7631">
        <v>62500</v>
      </c>
      <c r="G7631">
        <v>0</v>
      </c>
      <c r="H7631">
        <v>62500</v>
      </c>
    </row>
    <row r="7632" spans="1:8" hidden="1" x14ac:dyDescent="0.3">
      <c r="A7632" s="6" t="s">
        <v>496</v>
      </c>
      <c r="B7632" s="6" t="s">
        <v>8310</v>
      </c>
      <c r="D7632" t="str">
        <f t="shared" si="119"/>
        <v>IRAQ - Substations Soil Invest</v>
      </c>
      <c r="E7632">
        <v>62500</v>
      </c>
      <c r="F7632">
        <v>62500</v>
      </c>
      <c r="G7632">
        <v>0</v>
      </c>
      <c r="H7632">
        <v>62500</v>
      </c>
    </row>
    <row r="7633" spans="1:8" hidden="1" x14ac:dyDescent="0.3">
      <c r="A7633" s="6" t="s">
        <v>506</v>
      </c>
      <c r="B7633" s="6" t="s">
        <v>8311</v>
      </c>
      <c r="D7633" t="str">
        <f t="shared" si="119"/>
        <v>New Capital</v>
      </c>
      <c r="E7633">
        <v>17707402.5</v>
      </c>
      <c r="F7633">
        <v>12208229.095000001</v>
      </c>
      <c r="G7633">
        <v>1859277.26</v>
      </c>
      <c r="H7633">
        <v>14067506.355</v>
      </c>
    </row>
    <row r="7634" spans="1:8" hidden="1" x14ac:dyDescent="0.3">
      <c r="A7634" s="6" t="s">
        <v>488</v>
      </c>
      <c r="B7634" s="6" t="s">
        <v>8312</v>
      </c>
      <c r="D7634" t="str">
        <f t="shared" si="119"/>
        <v>Siemens 6x500/220 KV GIS-MOU</v>
      </c>
      <c r="E7634">
        <v>47216.959999999999</v>
      </c>
      <c r="F7634">
        <v>47216.959999999999</v>
      </c>
      <c r="G7634">
        <v>0</v>
      </c>
      <c r="H7634">
        <v>47216.959999999999</v>
      </c>
    </row>
    <row r="7635" spans="1:8" hidden="1" x14ac:dyDescent="0.3">
      <c r="A7635" s="6" t="s">
        <v>516</v>
      </c>
      <c r="B7635" s="6" t="s">
        <v>8313</v>
      </c>
      <c r="C7635" s="6">
        <v>1</v>
      </c>
      <c r="D7635" t="str">
        <f t="shared" si="119"/>
        <v>Ismailiya East Substation1</v>
      </c>
      <c r="E7635">
        <v>1513092.67</v>
      </c>
      <c r="F7635">
        <v>1044033.94</v>
      </c>
      <c r="G7635">
        <v>226963.9</v>
      </c>
      <c r="H7635">
        <v>1270997.8400000001</v>
      </c>
    </row>
    <row r="7636" spans="1:8" hidden="1" x14ac:dyDescent="0.3">
      <c r="A7636" s="6" t="s">
        <v>519</v>
      </c>
      <c r="B7636" s="6" t="s">
        <v>8314</v>
      </c>
      <c r="C7636" s="6">
        <v>10</v>
      </c>
      <c r="D7636" t="str">
        <f t="shared" si="119"/>
        <v>Tamey El-amdeed Substation10</v>
      </c>
      <c r="E7636">
        <v>4385067.75</v>
      </c>
      <c r="F7636">
        <v>3244950.23</v>
      </c>
      <c r="G7636">
        <v>657760.16</v>
      </c>
      <c r="H7636">
        <v>3902710.39</v>
      </c>
    </row>
    <row r="7637" spans="1:8" hidden="1" x14ac:dyDescent="0.3">
      <c r="A7637" s="6" t="s">
        <v>532</v>
      </c>
      <c r="B7637" s="6" t="s">
        <v>8315</v>
      </c>
      <c r="D7637" t="str">
        <f t="shared" si="119"/>
        <v>Al Mostathmreen GIS Substation</v>
      </c>
      <c r="E7637">
        <v>2554107.7000000002</v>
      </c>
      <c r="F7637">
        <v>1902810.23</v>
      </c>
      <c r="G7637">
        <v>383116.16</v>
      </c>
      <c r="H7637">
        <v>2285926.39</v>
      </c>
    </row>
    <row r="7638" spans="1:8" hidden="1" x14ac:dyDescent="0.3">
      <c r="A7638" s="6" t="s">
        <v>612</v>
      </c>
      <c r="B7638" s="6" t="s">
        <v>8316</v>
      </c>
      <c r="D7638" t="str">
        <f t="shared" si="119"/>
        <v>Beni Suef ISKRA</v>
      </c>
      <c r="E7638">
        <v>59610.29</v>
      </c>
      <c r="F7638">
        <v>50668.75</v>
      </c>
      <c r="G7638">
        <v>8941.5400000000009</v>
      </c>
      <c r="H7638">
        <v>59610.29</v>
      </c>
    </row>
    <row r="7639" spans="1:8" hidden="1" x14ac:dyDescent="0.3">
      <c r="A7639" s="6" t="s">
        <v>817</v>
      </c>
      <c r="B7639" s="6" t="s">
        <v>8317</v>
      </c>
      <c r="D7639" t="str">
        <f t="shared" si="119"/>
        <v>Beni Suef COMCAVI</v>
      </c>
      <c r="E7639">
        <v>396995.6</v>
      </c>
      <c r="F7639">
        <v>0</v>
      </c>
      <c r="G7639">
        <v>397030.9</v>
      </c>
      <c r="H7639">
        <v>198515.45</v>
      </c>
    </row>
    <row r="7640" spans="1:8" hidden="1" x14ac:dyDescent="0.3">
      <c r="A7640" s="6" t="s">
        <v>612</v>
      </c>
      <c r="B7640" s="6" t="s">
        <v>8318</v>
      </c>
      <c r="C7640" s="6">
        <v>2</v>
      </c>
      <c r="D7640" t="str">
        <f t="shared" si="119"/>
        <v>Beni Suef ISKRA2</v>
      </c>
      <c r="E7640">
        <v>13771766.91</v>
      </c>
      <c r="F7640">
        <v>13771766.91</v>
      </c>
      <c r="G7640">
        <v>0</v>
      </c>
      <c r="H7640">
        <v>13771766.91</v>
      </c>
    </row>
    <row r="7641" spans="1:8" hidden="1" x14ac:dyDescent="0.3">
      <c r="A7641" s="6" t="s">
        <v>559</v>
      </c>
      <c r="B7641" s="6" t="s">
        <v>8319</v>
      </c>
      <c r="C7641" s="6">
        <v>1</v>
      </c>
      <c r="D7641" t="str">
        <f t="shared" si="119"/>
        <v>Beni Seuf - 3581</v>
      </c>
      <c r="E7641">
        <v>24118240.190000001</v>
      </c>
      <c r="F7641">
        <v>0</v>
      </c>
      <c r="G7641">
        <v>4163750.7</v>
      </c>
      <c r="H7641">
        <v>4163750.7</v>
      </c>
    </row>
    <row r="7642" spans="1:8" hidden="1" x14ac:dyDescent="0.3">
      <c r="A7642" s="6" t="s">
        <v>2676</v>
      </c>
      <c r="B7642" s="6" t="s">
        <v>8320</v>
      </c>
      <c r="D7642" t="str">
        <f t="shared" si="119"/>
        <v>Abu Qir PP (CP-117)</v>
      </c>
      <c r="E7642">
        <v>223059.53330000001</v>
      </c>
      <c r="F7642">
        <v>185384.04</v>
      </c>
      <c r="G7642">
        <v>0</v>
      </c>
      <c r="H7642">
        <v>185384.04</v>
      </c>
    </row>
    <row r="7643" spans="1:8" hidden="1" x14ac:dyDescent="0.3">
      <c r="A7643" s="6" t="s">
        <v>3284</v>
      </c>
      <c r="B7643" s="6" t="s">
        <v>247</v>
      </c>
      <c r="D7643" t="str">
        <f t="shared" si="119"/>
        <v>Banha PP (CP-118)</v>
      </c>
      <c r="E7643">
        <v>162591.70000000001</v>
      </c>
      <c r="F7643">
        <v>162591.70000000001</v>
      </c>
      <c r="G7643">
        <v>0</v>
      </c>
      <c r="H7643">
        <v>162591.70000000001</v>
      </c>
    </row>
    <row r="7644" spans="1:8" hidden="1" x14ac:dyDescent="0.3">
      <c r="A7644" s="6" t="s">
        <v>615</v>
      </c>
      <c r="B7644" s="6" t="s">
        <v>8321</v>
      </c>
      <c r="D7644" t="str">
        <f t="shared" si="119"/>
        <v>Apache Electrical Works</v>
      </c>
      <c r="E7644">
        <v>30425.9</v>
      </c>
      <c r="F7644">
        <v>30425.9</v>
      </c>
      <c r="G7644">
        <v>0</v>
      </c>
      <c r="H7644">
        <v>30425.9</v>
      </c>
    </row>
    <row r="7645" spans="1:8" hidden="1" x14ac:dyDescent="0.3">
      <c r="A7645" s="6" t="s">
        <v>615</v>
      </c>
      <c r="B7645" s="6" t="s">
        <v>8322</v>
      </c>
      <c r="D7645" t="str">
        <f t="shared" si="119"/>
        <v>Apache Electrical Works</v>
      </c>
      <c r="E7645">
        <v>50046.57</v>
      </c>
      <c r="F7645">
        <v>50046.57</v>
      </c>
      <c r="G7645">
        <v>0</v>
      </c>
      <c r="H7645">
        <v>50046.57</v>
      </c>
    </row>
    <row r="7646" spans="1:8" hidden="1" x14ac:dyDescent="0.3">
      <c r="A7646" s="6" t="s">
        <v>907</v>
      </c>
      <c r="B7646" s="6" t="s">
        <v>8323</v>
      </c>
      <c r="C7646" s="6">
        <v>2</v>
      </c>
      <c r="D7646" t="str">
        <f t="shared" si="119"/>
        <v>kayan wall lock &amp; Load2</v>
      </c>
      <c r="E7646">
        <v>2493680</v>
      </c>
      <c r="F7646">
        <v>1050255</v>
      </c>
      <c r="G7646">
        <v>1050264.3999999999</v>
      </c>
      <c r="H7646">
        <v>2100519.4</v>
      </c>
    </row>
    <row r="7647" spans="1:8" hidden="1" x14ac:dyDescent="0.3">
      <c r="A7647" s="6" t="s">
        <v>500</v>
      </c>
      <c r="B7647" s="6" t="s">
        <v>8324</v>
      </c>
      <c r="D7647" t="str">
        <f t="shared" si="119"/>
        <v>South Helwan PP (CP-117)</v>
      </c>
      <c r="E7647">
        <v>450359.14</v>
      </c>
      <c r="F7647">
        <v>450359.14</v>
      </c>
      <c r="G7647">
        <v>0</v>
      </c>
      <c r="H7647">
        <v>450359.14</v>
      </c>
    </row>
    <row r="7648" spans="1:8" hidden="1" x14ac:dyDescent="0.3">
      <c r="A7648" s="6" t="s">
        <v>622</v>
      </c>
      <c r="B7648" s="6" t="s">
        <v>8325</v>
      </c>
      <c r="D7648" t="str">
        <f t="shared" si="119"/>
        <v>Ghana</v>
      </c>
      <c r="E7648">
        <v>740200.21</v>
      </c>
      <c r="F7648">
        <v>740185.71</v>
      </c>
      <c r="G7648">
        <v>0</v>
      </c>
      <c r="H7648">
        <v>740185.71</v>
      </c>
    </row>
    <row r="7649" spans="1:8" hidden="1" x14ac:dyDescent="0.3">
      <c r="A7649" s="6" t="s">
        <v>488</v>
      </c>
      <c r="B7649" s="6" t="s">
        <v>8326</v>
      </c>
      <c r="D7649" t="str">
        <f t="shared" si="119"/>
        <v>Siemens 6x500/220 KV GIS-MOU</v>
      </c>
      <c r="E7649">
        <v>3682736.56</v>
      </c>
      <c r="F7649">
        <v>3682736.56</v>
      </c>
      <c r="G7649">
        <v>0</v>
      </c>
      <c r="H7649">
        <v>3682736.56</v>
      </c>
    </row>
    <row r="7650" spans="1:8" hidden="1" x14ac:dyDescent="0.3">
      <c r="A7650" s="6" t="s">
        <v>8327</v>
      </c>
      <c r="B7650" s="6" t="s">
        <v>8328</v>
      </c>
      <c r="D7650" t="str">
        <f t="shared" si="119"/>
        <v>KSA - Rabegh PMS</v>
      </c>
      <c r="E7650">
        <v>22502.2</v>
      </c>
      <c r="F7650">
        <v>22502.2</v>
      </c>
      <c r="G7650">
        <v>0</v>
      </c>
      <c r="H7650">
        <v>22502.2</v>
      </c>
    </row>
    <row r="7651" spans="1:8" hidden="1" x14ac:dyDescent="0.3">
      <c r="A7651" s="6" t="s">
        <v>628</v>
      </c>
      <c r="B7651" s="6" t="s">
        <v>8329</v>
      </c>
      <c r="C7651" s="6">
        <v>3</v>
      </c>
      <c r="D7651" t="str">
        <f t="shared" si="119"/>
        <v>Military 110 Kayan Project3</v>
      </c>
      <c r="E7651">
        <v>10659874.49</v>
      </c>
      <c r="F7651">
        <v>9673442.0500000007</v>
      </c>
      <c r="G7651">
        <v>0</v>
      </c>
      <c r="H7651">
        <v>9673442.0500000007</v>
      </c>
    </row>
    <row r="7652" spans="1:8" hidden="1" x14ac:dyDescent="0.3">
      <c r="A7652" s="6" t="s">
        <v>2457</v>
      </c>
      <c r="B7652" s="6" t="s">
        <v>8330</v>
      </c>
      <c r="D7652" t="str">
        <f t="shared" si="119"/>
        <v>Cairo North PP Rehabilitation</v>
      </c>
      <c r="E7652">
        <v>41928.07</v>
      </c>
      <c r="F7652">
        <v>41928.07</v>
      </c>
      <c r="G7652">
        <v>0</v>
      </c>
      <c r="H7652">
        <v>41928.07</v>
      </c>
    </row>
    <row r="7653" spans="1:8" hidden="1" x14ac:dyDescent="0.3">
      <c r="A7653" s="6" t="s">
        <v>2683</v>
      </c>
      <c r="B7653" s="6" t="s">
        <v>8331</v>
      </c>
      <c r="D7653" t="str">
        <f t="shared" si="119"/>
        <v>Cairo South PP Rehabilitation</v>
      </c>
      <c r="E7653">
        <v>21238.01</v>
      </c>
      <c r="F7653">
        <v>21238.01</v>
      </c>
      <c r="G7653">
        <v>0</v>
      </c>
      <c r="H7653">
        <v>21238.01</v>
      </c>
    </row>
    <row r="7654" spans="1:8" hidden="1" x14ac:dyDescent="0.3">
      <c r="A7654" s="6" t="s">
        <v>488</v>
      </c>
      <c r="B7654" s="6" t="s">
        <v>8332</v>
      </c>
      <c r="D7654" t="str">
        <f t="shared" si="119"/>
        <v>Siemens 6x500/220 KV GIS-MOU</v>
      </c>
      <c r="E7654">
        <v>352432.62</v>
      </c>
      <c r="F7654">
        <v>352432.62</v>
      </c>
      <c r="G7654">
        <v>0</v>
      </c>
      <c r="H7654">
        <v>352432.62</v>
      </c>
    </row>
    <row r="7655" spans="1:8" hidden="1" x14ac:dyDescent="0.3">
      <c r="A7655" s="6" t="s">
        <v>674</v>
      </c>
      <c r="B7655" s="6" t="s">
        <v>8333</v>
      </c>
      <c r="C7655" s="6">
        <v>12</v>
      </c>
      <c r="D7655" t="str">
        <f t="shared" si="119"/>
        <v>El Mostakbal City Project12</v>
      </c>
      <c r="E7655">
        <v>10382302.18</v>
      </c>
      <c r="F7655">
        <v>7745197.5099999998</v>
      </c>
      <c r="G7655">
        <v>2180283.46</v>
      </c>
      <c r="H7655">
        <v>9925480.9700000007</v>
      </c>
    </row>
    <row r="7656" spans="1:8" hidden="1" x14ac:dyDescent="0.3">
      <c r="A7656" s="6" t="s">
        <v>628</v>
      </c>
      <c r="B7656" s="6" t="s">
        <v>8334</v>
      </c>
      <c r="C7656" s="6">
        <v>4</v>
      </c>
      <c r="D7656" t="str">
        <f t="shared" si="119"/>
        <v>Military 110 Kayan Project4</v>
      </c>
      <c r="E7656">
        <v>7708606.29</v>
      </c>
      <c r="F7656">
        <v>6995162.4500000002</v>
      </c>
      <c r="G7656">
        <v>0</v>
      </c>
      <c r="H7656">
        <v>6995162.4500000002</v>
      </c>
    </row>
    <row r="7657" spans="1:8" hidden="1" x14ac:dyDescent="0.3">
      <c r="A7657" s="6" t="s">
        <v>628</v>
      </c>
      <c r="B7657" s="6" t="s">
        <v>8335</v>
      </c>
      <c r="C7657" s="6">
        <v>6</v>
      </c>
      <c r="D7657" t="str">
        <f t="shared" si="119"/>
        <v>Military 110 Kayan Project6</v>
      </c>
      <c r="E7657">
        <v>12792300.220000001</v>
      </c>
      <c r="F7657">
        <v>11994040.85</v>
      </c>
      <c r="G7657">
        <v>0</v>
      </c>
      <c r="H7657">
        <v>11994040.85</v>
      </c>
    </row>
    <row r="7658" spans="1:8" hidden="1" x14ac:dyDescent="0.3">
      <c r="A7658" s="6" t="s">
        <v>500</v>
      </c>
      <c r="B7658" s="6" t="s">
        <v>8336</v>
      </c>
      <c r="D7658" t="str">
        <f t="shared" si="119"/>
        <v>South Helwan PP (CP-117)</v>
      </c>
      <c r="E7658">
        <v>152890.19</v>
      </c>
      <c r="F7658">
        <v>152890.19</v>
      </c>
      <c r="G7658">
        <v>0</v>
      </c>
      <c r="H7658">
        <v>152890.19</v>
      </c>
    </row>
    <row r="7659" spans="1:8" hidden="1" x14ac:dyDescent="0.3">
      <c r="A7659" s="6" t="s">
        <v>4389</v>
      </c>
      <c r="B7659" s="6" t="s">
        <v>8337</v>
      </c>
      <c r="D7659" t="str">
        <f t="shared" si="119"/>
        <v>Ain-Sokhna PP (CP-111)</v>
      </c>
      <c r="E7659">
        <v>1446650.57</v>
      </c>
      <c r="F7659">
        <v>1446650.57</v>
      </c>
      <c r="G7659">
        <v>0</v>
      </c>
      <c r="H7659">
        <v>1446650.57</v>
      </c>
    </row>
    <row r="7660" spans="1:8" hidden="1" x14ac:dyDescent="0.3">
      <c r="A7660" s="6" t="s">
        <v>646</v>
      </c>
      <c r="B7660" s="6" t="s">
        <v>8338</v>
      </c>
      <c r="D7660" t="str">
        <f t="shared" si="119"/>
        <v>Akhmem Assiut</v>
      </c>
      <c r="E7660">
        <v>240662.91</v>
      </c>
      <c r="F7660">
        <v>240662.91</v>
      </c>
      <c r="G7660">
        <v>0</v>
      </c>
      <c r="H7660">
        <v>240662.91</v>
      </c>
    </row>
    <row r="7661" spans="1:8" hidden="1" x14ac:dyDescent="0.3">
      <c r="A7661" s="6" t="s">
        <v>488</v>
      </c>
      <c r="B7661" s="6" t="s">
        <v>8339</v>
      </c>
      <c r="D7661" t="str">
        <f t="shared" si="119"/>
        <v>Siemens 6x500/220 KV GIS-MOU</v>
      </c>
      <c r="E7661">
        <v>47673.85</v>
      </c>
      <c r="F7661">
        <v>47673.82</v>
      </c>
      <c r="G7661">
        <v>0</v>
      </c>
      <c r="H7661">
        <v>47673.82</v>
      </c>
    </row>
    <row r="7662" spans="1:8" hidden="1" x14ac:dyDescent="0.3">
      <c r="A7662" s="6" t="s">
        <v>746</v>
      </c>
      <c r="B7662" s="6" t="s">
        <v>8340</v>
      </c>
      <c r="D7662" t="str">
        <f t="shared" si="119"/>
        <v>SHAT Al ARAB 400/132kV SS</v>
      </c>
      <c r="E7662">
        <v>4240533.3600000003</v>
      </c>
      <c r="F7662">
        <v>0</v>
      </c>
      <c r="G7662">
        <v>0</v>
      </c>
      <c r="H7662">
        <v>0</v>
      </c>
    </row>
    <row r="7663" spans="1:8" hidden="1" x14ac:dyDescent="0.3">
      <c r="A7663" s="6" t="s">
        <v>432</v>
      </c>
      <c r="B7663" s="6" t="s">
        <v>8341</v>
      </c>
      <c r="C7663" s="6">
        <v>14</v>
      </c>
      <c r="D7663" t="str">
        <f t="shared" si="119"/>
        <v>EMAAR-PKG#62-UPTOWN14</v>
      </c>
      <c r="E7663">
        <v>3683223.04</v>
      </c>
      <c r="F7663">
        <v>815558.87</v>
      </c>
      <c r="G7663">
        <v>0</v>
      </c>
      <c r="H7663">
        <v>815558.87</v>
      </c>
    </row>
    <row r="7664" spans="1:8" hidden="1" x14ac:dyDescent="0.3">
      <c r="A7664" s="6" t="s">
        <v>486</v>
      </c>
      <c r="B7664" s="6" t="s">
        <v>8342</v>
      </c>
      <c r="D7664" t="str">
        <f t="shared" si="119"/>
        <v>Abou El Matameer and Sammanoud</v>
      </c>
      <c r="E7664">
        <v>58636.3</v>
      </c>
      <c r="F7664">
        <v>58636.29</v>
      </c>
      <c r="G7664">
        <v>0</v>
      </c>
      <c r="H7664">
        <v>58636.29</v>
      </c>
    </row>
    <row r="7665" spans="1:8" hidden="1" x14ac:dyDescent="0.3">
      <c r="A7665" s="6" t="s">
        <v>722</v>
      </c>
      <c r="B7665" s="6" t="s">
        <v>8343</v>
      </c>
      <c r="C7665" s="6">
        <v>6</v>
      </c>
      <c r="D7665" t="str">
        <f t="shared" si="119"/>
        <v>Marsa Matrouh 500KV6</v>
      </c>
      <c r="E7665">
        <v>87830687.530000001</v>
      </c>
      <c r="F7665">
        <v>87830687.530000001</v>
      </c>
      <c r="G7665">
        <v>0</v>
      </c>
      <c r="H7665">
        <v>87830687.530000001</v>
      </c>
    </row>
    <row r="7666" spans="1:8" hidden="1" x14ac:dyDescent="0.3">
      <c r="A7666" s="6" t="s">
        <v>651</v>
      </c>
      <c r="B7666" s="6" t="s">
        <v>8344</v>
      </c>
      <c r="C7666" s="6">
        <v>16</v>
      </c>
      <c r="D7666" t="str">
        <f t="shared" si="119"/>
        <v>Akhmem - Qena16</v>
      </c>
      <c r="E7666">
        <v>3541868.1</v>
      </c>
      <c r="F7666">
        <v>3541868.1</v>
      </c>
      <c r="G7666">
        <v>0</v>
      </c>
      <c r="H7666">
        <v>3541868.1</v>
      </c>
    </row>
    <row r="7667" spans="1:8" hidden="1" x14ac:dyDescent="0.3">
      <c r="A7667" s="6" t="s">
        <v>567</v>
      </c>
      <c r="B7667" s="6" t="s">
        <v>8345</v>
      </c>
      <c r="C7667" s="6">
        <v>4</v>
      </c>
      <c r="D7667" t="str">
        <f t="shared" si="119"/>
        <v>Kayan 3 New Cairo Capital City4</v>
      </c>
      <c r="E7667">
        <v>58955037</v>
      </c>
      <c r="F7667">
        <v>53206512.5</v>
      </c>
      <c r="G7667">
        <v>0</v>
      </c>
      <c r="H7667">
        <v>53206512.5</v>
      </c>
    </row>
    <row r="7668" spans="1:8" hidden="1" x14ac:dyDescent="0.3">
      <c r="A7668" s="6" t="s">
        <v>311</v>
      </c>
      <c r="B7668" s="6" t="s">
        <v>8346</v>
      </c>
      <c r="C7668" s="6">
        <v>9</v>
      </c>
      <c r="D7668" t="str">
        <f t="shared" si="119"/>
        <v>DPW Onshore Port &amp; Terminal9</v>
      </c>
      <c r="E7668">
        <v>54097551.549999997</v>
      </c>
      <c r="F7668">
        <v>40031882.729999997</v>
      </c>
      <c r="G7668">
        <v>8114632.7300000004</v>
      </c>
      <c r="H7668">
        <v>48146515.460000001</v>
      </c>
    </row>
    <row r="7669" spans="1:8" hidden="1" x14ac:dyDescent="0.3">
      <c r="A7669" s="6" t="s">
        <v>311</v>
      </c>
      <c r="B7669" s="6" t="s">
        <v>8347</v>
      </c>
      <c r="C7669" s="6">
        <v>32</v>
      </c>
      <c r="D7669" t="str">
        <f t="shared" si="119"/>
        <v>DPW Onshore Port &amp; Terminal32</v>
      </c>
      <c r="E7669">
        <v>16694467.33</v>
      </c>
      <c r="F7669">
        <v>12304801.83</v>
      </c>
      <c r="G7669">
        <v>2504170.1</v>
      </c>
      <c r="H7669">
        <v>14808971.93</v>
      </c>
    </row>
    <row r="7670" spans="1:8" hidden="1" x14ac:dyDescent="0.3">
      <c r="A7670" s="6" t="s">
        <v>4069</v>
      </c>
      <c r="B7670" s="6" t="s">
        <v>8348</v>
      </c>
      <c r="D7670" t="str">
        <f t="shared" si="119"/>
        <v>Closed</v>
      </c>
      <c r="E7670">
        <v>159125</v>
      </c>
      <c r="F7670">
        <v>220385.54</v>
      </c>
      <c r="G7670">
        <v>0</v>
      </c>
      <c r="H7670">
        <v>220385.54</v>
      </c>
    </row>
    <row r="7671" spans="1:8" hidden="1" x14ac:dyDescent="0.3">
      <c r="A7671" s="6" t="s">
        <v>895</v>
      </c>
      <c r="B7671" s="6" t="s">
        <v>3107</v>
      </c>
      <c r="D7671" t="str">
        <f t="shared" si="119"/>
        <v>Manshiet Nasser Substation</v>
      </c>
      <c r="E7671">
        <v>4028410.81</v>
      </c>
      <c r="F7671">
        <v>2391144.23</v>
      </c>
      <c r="G7671">
        <v>604261.62</v>
      </c>
      <c r="H7671">
        <v>2995405.85</v>
      </c>
    </row>
    <row r="7672" spans="1:8" hidden="1" x14ac:dyDescent="0.3">
      <c r="A7672" s="6" t="s">
        <v>895</v>
      </c>
      <c r="B7672" s="6" t="s">
        <v>3681</v>
      </c>
      <c r="D7672" t="str">
        <f t="shared" si="119"/>
        <v>Manshiet Nasser Substation</v>
      </c>
      <c r="E7672">
        <v>119663</v>
      </c>
      <c r="F7672">
        <v>0</v>
      </c>
      <c r="G7672">
        <v>17949.45</v>
      </c>
      <c r="H7672">
        <v>17949.45</v>
      </c>
    </row>
    <row r="7673" spans="1:8" hidden="1" x14ac:dyDescent="0.3">
      <c r="A7673" s="6" t="s">
        <v>895</v>
      </c>
      <c r="B7673" s="6" t="s">
        <v>1117</v>
      </c>
      <c r="D7673" t="str">
        <f t="shared" si="119"/>
        <v>Manshiet Nasser Substation</v>
      </c>
      <c r="E7673">
        <v>39228.15</v>
      </c>
      <c r="F7673">
        <v>0</v>
      </c>
      <c r="G7673">
        <v>5884.22</v>
      </c>
      <c r="H7673">
        <v>5884.22</v>
      </c>
    </row>
    <row r="7674" spans="1:8" hidden="1" x14ac:dyDescent="0.3">
      <c r="A7674" s="6" t="s">
        <v>391</v>
      </c>
      <c r="B7674" s="6" t="s">
        <v>8349</v>
      </c>
      <c r="C7674" s="6">
        <v>9</v>
      </c>
      <c r="D7674" t="str">
        <f t="shared" si="119"/>
        <v>EMAAR-PKG# 144, Marassi9</v>
      </c>
      <c r="E7674">
        <v>10299181.310000001</v>
      </c>
      <c r="F7674">
        <v>9830068.4254999999</v>
      </c>
      <c r="G7674">
        <v>458688.86</v>
      </c>
      <c r="H7674">
        <v>10288757.285499999</v>
      </c>
    </row>
    <row r="7675" spans="1:8" hidden="1" x14ac:dyDescent="0.3">
      <c r="A7675" s="6" t="s">
        <v>1000</v>
      </c>
      <c r="B7675" s="6" t="s">
        <v>8350</v>
      </c>
      <c r="D7675" t="str">
        <f t="shared" si="119"/>
        <v>4 SS - Technical Service</v>
      </c>
      <c r="E7675">
        <v>98778.12</v>
      </c>
      <c r="F7675">
        <v>98778.12</v>
      </c>
      <c r="G7675">
        <v>0</v>
      </c>
      <c r="H7675">
        <v>98778.12</v>
      </c>
    </row>
    <row r="7676" spans="1:8" hidden="1" x14ac:dyDescent="0.3">
      <c r="A7676" s="6" t="s">
        <v>828</v>
      </c>
      <c r="B7676" s="6" t="s">
        <v>8351</v>
      </c>
      <c r="C7676" s="6">
        <v>17</v>
      </c>
      <c r="D7676" t="str">
        <f t="shared" si="119"/>
        <v>El Boghaz Brigde17</v>
      </c>
      <c r="E7676">
        <v>436620.18</v>
      </c>
      <c r="F7676">
        <v>410422.97</v>
      </c>
      <c r="G7676">
        <v>0</v>
      </c>
      <c r="H7676">
        <v>410422.97</v>
      </c>
    </row>
    <row r="7677" spans="1:8" hidden="1" x14ac:dyDescent="0.3">
      <c r="A7677" s="6" t="s">
        <v>1000</v>
      </c>
      <c r="B7677" s="6" t="s">
        <v>8352</v>
      </c>
      <c r="D7677" t="str">
        <f t="shared" si="119"/>
        <v>4 SS - Technical Service</v>
      </c>
      <c r="E7677">
        <v>98778.12</v>
      </c>
      <c r="F7677">
        <v>98778.12</v>
      </c>
      <c r="G7677">
        <v>0</v>
      </c>
      <c r="H7677">
        <v>98778.12</v>
      </c>
    </row>
    <row r="7678" spans="1:8" hidden="1" x14ac:dyDescent="0.3">
      <c r="A7678" s="6" t="s">
        <v>967</v>
      </c>
      <c r="B7678" s="6" t="s">
        <v>8353</v>
      </c>
      <c r="C7678" s="6">
        <v>33</v>
      </c>
      <c r="D7678" t="str">
        <f t="shared" si="119"/>
        <v>Benban 500 K.V/95 K.M33</v>
      </c>
      <c r="E7678">
        <v>4275995.22</v>
      </c>
      <c r="F7678">
        <v>3254035.3</v>
      </c>
      <c r="G7678">
        <v>448979.5</v>
      </c>
      <c r="H7678">
        <v>3703014.8</v>
      </c>
    </row>
    <row r="7679" spans="1:8" hidden="1" x14ac:dyDescent="0.3">
      <c r="A7679" s="6" t="s">
        <v>967</v>
      </c>
      <c r="B7679" s="6" t="s">
        <v>8354</v>
      </c>
      <c r="C7679" s="6">
        <v>10</v>
      </c>
      <c r="D7679" t="str">
        <f t="shared" si="119"/>
        <v>Benban 500 K.V/95 K.M10</v>
      </c>
      <c r="E7679">
        <v>296011.5</v>
      </c>
      <c r="F7679">
        <v>228227.96</v>
      </c>
      <c r="G7679">
        <v>31081.21</v>
      </c>
      <c r="H7679">
        <v>259309.17</v>
      </c>
    </row>
    <row r="7680" spans="1:8" hidden="1" x14ac:dyDescent="0.3">
      <c r="A7680" s="6" t="s">
        <v>1045</v>
      </c>
      <c r="B7680" s="6" t="s">
        <v>8355</v>
      </c>
      <c r="D7680" t="str">
        <f t="shared" si="119"/>
        <v>Elco Steel 220/33 KV SS</v>
      </c>
      <c r="E7680">
        <v>426459.2</v>
      </c>
      <c r="F7680">
        <v>447782.16</v>
      </c>
      <c r="G7680">
        <v>0</v>
      </c>
      <c r="H7680">
        <v>447782.16</v>
      </c>
    </row>
    <row r="7681" spans="1:8" hidden="1" x14ac:dyDescent="0.3">
      <c r="A7681" s="6" t="s">
        <v>1045</v>
      </c>
      <c r="B7681" s="6" t="s">
        <v>8356</v>
      </c>
      <c r="D7681" t="str">
        <f t="shared" si="119"/>
        <v>Elco Steel 220/33 KV SS</v>
      </c>
      <c r="E7681">
        <v>2989549.75</v>
      </c>
      <c r="F7681">
        <v>6278054.46</v>
      </c>
      <c r="G7681">
        <v>0</v>
      </c>
      <c r="H7681">
        <v>3139027.23</v>
      </c>
    </row>
    <row r="7682" spans="1:8" hidden="1" x14ac:dyDescent="0.3">
      <c r="A7682" s="6" t="s">
        <v>646</v>
      </c>
      <c r="B7682" s="6" t="s">
        <v>8357</v>
      </c>
      <c r="D7682" t="str">
        <f t="shared" si="119"/>
        <v>Akhmem Assiut</v>
      </c>
      <c r="E7682">
        <v>2182603.5</v>
      </c>
      <c r="F7682">
        <v>2182603.5</v>
      </c>
      <c r="G7682">
        <v>0</v>
      </c>
      <c r="H7682">
        <v>2182603.5</v>
      </c>
    </row>
    <row r="7683" spans="1:8" hidden="1" x14ac:dyDescent="0.3">
      <c r="A7683" s="6" t="s">
        <v>646</v>
      </c>
      <c r="B7683" s="6" t="s">
        <v>8358</v>
      </c>
      <c r="C7683" s="6">
        <v>1</v>
      </c>
      <c r="D7683" t="str">
        <f t="shared" ref="D7683:D7746" si="120">A7683&amp;C7683</f>
        <v>Akhmem Assiut1</v>
      </c>
      <c r="E7683">
        <v>1915923.61</v>
      </c>
      <c r="F7683">
        <v>1915923.61</v>
      </c>
      <c r="G7683">
        <v>0</v>
      </c>
      <c r="H7683">
        <v>1915923.61</v>
      </c>
    </row>
    <row r="7684" spans="1:8" hidden="1" x14ac:dyDescent="0.3">
      <c r="A7684" s="6" t="s">
        <v>3099</v>
      </c>
      <c r="B7684" s="6" t="s">
        <v>8359</v>
      </c>
      <c r="D7684" t="str">
        <f t="shared" si="120"/>
        <v>Suez IPB</v>
      </c>
      <c r="E7684">
        <v>1980</v>
      </c>
      <c r="F7684">
        <v>1980</v>
      </c>
      <c r="G7684">
        <v>0</v>
      </c>
      <c r="H7684">
        <v>1980</v>
      </c>
    </row>
    <row r="7685" spans="1:8" hidden="1" x14ac:dyDescent="0.3">
      <c r="A7685" s="6" t="s">
        <v>746</v>
      </c>
      <c r="B7685" s="6" t="s">
        <v>7697</v>
      </c>
      <c r="D7685" t="str">
        <f t="shared" si="120"/>
        <v>SHAT Al ARAB 400/132kV SS</v>
      </c>
      <c r="E7685">
        <v>372746.38</v>
      </c>
      <c r="F7685">
        <v>372746.38</v>
      </c>
      <c r="G7685">
        <v>0</v>
      </c>
      <c r="H7685">
        <v>372746.38</v>
      </c>
    </row>
    <row r="7686" spans="1:8" hidden="1" x14ac:dyDescent="0.3">
      <c r="A7686" s="6" t="s">
        <v>847</v>
      </c>
      <c r="B7686" s="6" t="s">
        <v>8360</v>
      </c>
      <c r="D7686" t="str">
        <f t="shared" si="120"/>
        <v>AWEER POWER STATION 'H' Phase</v>
      </c>
      <c r="E7686">
        <v>226423.5</v>
      </c>
      <c r="F7686">
        <v>237744.67499999999</v>
      </c>
      <c r="G7686">
        <v>0</v>
      </c>
      <c r="H7686">
        <v>237744.67499999999</v>
      </c>
    </row>
    <row r="7687" spans="1:8" hidden="1" x14ac:dyDescent="0.3">
      <c r="A7687" s="6" t="s">
        <v>743</v>
      </c>
      <c r="B7687" s="6" t="s">
        <v>7009</v>
      </c>
      <c r="D7687" t="str">
        <f t="shared" si="120"/>
        <v>MOTHANA 400/132kV SS</v>
      </c>
      <c r="E7687">
        <v>68410.539999999994</v>
      </c>
      <c r="F7687">
        <v>68410.539999999994</v>
      </c>
      <c r="G7687">
        <v>0</v>
      </c>
      <c r="H7687">
        <v>68410.539999999994</v>
      </c>
    </row>
    <row r="7688" spans="1:8" hidden="1" x14ac:dyDescent="0.3">
      <c r="A7688" s="6" t="s">
        <v>1086</v>
      </c>
      <c r="B7688" s="6" t="s">
        <v>8361</v>
      </c>
      <c r="C7688" s="6">
        <v>4</v>
      </c>
      <c r="D7688" t="str">
        <f t="shared" si="120"/>
        <v>33KV Canal Farm Grid4</v>
      </c>
      <c r="E7688">
        <v>22354576.27</v>
      </c>
      <c r="F7688">
        <v>17660115.25</v>
      </c>
      <c r="G7688">
        <v>3353186.44</v>
      </c>
      <c r="H7688">
        <v>21013301.690000001</v>
      </c>
    </row>
    <row r="7689" spans="1:8" hidden="1" x14ac:dyDescent="0.3">
      <c r="A7689" s="6" t="s">
        <v>3120</v>
      </c>
      <c r="B7689" s="6" t="s">
        <v>8362</v>
      </c>
      <c r="C7689" s="6">
        <v>1</v>
      </c>
      <c r="D7689" t="str">
        <f t="shared" si="120"/>
        <v>Alamein1</v>
      </c>
      <c r="E7689">
        <v>5635700</v>
      </c>
      <c r="F7689">
        <v>4067203</v>
      </c>
      <c r="G7689">
        <v>0</v>
      </c>
      <c r="H7689">
        <v>4067203</v>
      </c>
    </row>
    <row r="7690" spans="1:8" hidden="1" x14ac:dyDescent="0.3">
      <c r="A7690" s="6" t="s">
        <v>3136</v>
      </c>
      <c r="B7690" s="6" t="s">
        <v>8363</v>
      </c>
      <c r="D7690" t="str">
        <f t="shared" si="120"/>
        <v>Beni Suef Add-on Sales</v>
      </c>
      <c r="E7690">
        <v>117000</v>
      </c>
      <c r="F7690">
        <v>132210</v>
      </c>
      <c r="G7690">
        <v>0</v>
      </c>
      <c r="H7690">
        <v>132210</v>
      </c>
    </row>
    <row r="7691" spans="1:8" hidden="1" x14ac:dyDescent="0.3">
      <c r="A7691" s="6" t="s">
        <v>524</v>
      </c>
      <c r="B7691" s="6" t="s">
        <v>8364</v>
      </c>
      <c r="C7691" s="6">
        <v>1</v>
      </c>
      <c r="D7691" t="str">
        <f t="shared" si="120"/>
        <v>Beni Suef Substation R611</v>
      </c>
      <c r="E7691">
        <v>10000000</v>
      </c>
      <c r="F7691">
        <v>9999405.8000000007</v>
      </c>
      <c r="G7691">
        <v>0</v>
      </c>
      <c r="H7691">
        <v>9999405.8000000007</v>
      </c>
    </row>
    <row r="7692" spans="1:8" hidden="1" x14ac:dyDescent="0.3">
      <c r="A7692" s="6" t="s">
        <v>1045</v>
      </c>
      <c r="B7692" s="6" t="s">
        <v>1801</v>
      </c>
      <c r="D7692" t="str">
        <f t="shared" si="120"/>
        <v>Elco Steel 220/33 KV SS</v>
      </c>
      <c r="E7692">
        <v>61491.53</v>
      </c>
      <c r="F7692">
        <v>64566.11</v>
      </c>
      <c r="G7692">
        <v>0</v>
      </c>
      <c r="H7692">
        <v>64566.11</v>
      </c>
    </row>
    <row r="7693" spans="1:8" hidden="1" x14ac:dyDescent="0.3">
      <c r="A7693" s="6" t="s">
        <v>1139</v>
      </c>
      <c r="B7693" s="6" t="s">
        <v>8365</v>
      </c>
      <c r="C7693" s="6">
        <v>4</v>
      </c>
      <c r="D7693" t="str">
        <f t="shared" si="120"/>
        <v>Cairo Capital Cables Tunnel4</v>
      </c>
      <c r="E7693">
        <v>14140637.9</v>
      </c>
      <c r="F7693">
        <v>9516649.1999999993</v>
      </c>
      <c r="G7693">
        <v>3535159.48</v>
      </c>
      <c r="H7693">
        <v>13051808.68</v>
      </c>
    </row>
    <row r="7694" spans="1:8" hidden="1" x14ac:dyDescent="0.3">
      <c r="A7694" s="6" t="s">
        <v>386</v>
      </c>
      <c r="B7694" s="6" t="s">
        <v>8366</v>
      </c>
      <c r="C7694" s="6">
        <v>18</v>
      </c>
      <c r="D7694" t="str">
        <f t="shared" si="120"/>
        <v>EMAAR-PKG#107-MARASSI18</v>
      </c>
      <c r="E7694">
        <v>1069591.54</v>
      </c>
      <c r="F7694">
        <v>1054265.6170000001</v>
      </c>
      <c r="G7694">
        <v>0</v>
      </c>
      <c r="H7694">
        <v>1054265.6170000001</v>
      </c>
    </row>
    <row r="7695" spans="1:8" hidden="1" x14ac:dyDescent="0.3">
      <c r="A7695" s="6" t="s">
        <v>1045</v>
      </c>
      <c r="B7695" s="6" t="s">
        <v>8367</v>
      </c>
      <c r="D7695" t="str">
        <f t="shared" si="120"/>
        <v>Elco Steel 220/33 KV SS</v>
      </c>
      <c r="E7695">
        <v>15950.22</v>
      </c>
      <c r="F7695">
        <v>16747.73</v>
      </c>
      <c r="G7695">
        <v>0</v>
      </c>
      <c r="H7695">
        <v>16747.73</v>
      </c>
    </row>
    <row r="7696" spans="1:8" hidden="1" x14ac:dyDescent="0.3">
      <c r="A7696" s="6" t="s">
        <v>1045</v>
      </c>
      <c r="B7696" s="6" t="s">
        <v>8368</v>
      </c>
      <c r="D7696" t="str">
        <f t="shared" si="120"/>
        <v>Elco Steel 220/33 KV SS</v>
      </c>
      <c r="E7696">
        <v>241517.84</v>
      </c>
      <c r="F7696">
        <v>253593.73</v>
      </c>
      <c r="G7696">
        <v>0</v>
      </c>
      <c r="H7696">
        <v>253593.73</v>
      </c>
    </row>
    <row r="7697" spans="1:8" hidden="1" x14ac:dyDescent="0.3">
      <c r="A7697" s="6" t="s">
        <v>1247</v>
      </c>
      <c r="B7697" s="6" t="s">
        <v>8369</v>
      </c>
      <c r="D7697" t="str">
        <f t="shared" si="120"/>
        <v>SHATRA 400/132kV SS</v>
      </c>
      <c r="E7697">
        <v>522747.52</v>
      </c>
      <c r="F7697">
        <v>522747.52</v>
      </c>
      <c r="G7697">
        <v>0</v>
      </c>
      <c r="H7697">
        <v>522747.52</v>
      </c>
    </row>
    <row r="7698" spans="1:8" hidden="1" x14ac:dyDescent="0.3">
      <c r="A7698" s="6" t="s">
        <v>743</v>
      </c>
      <c r="B7698" s="6" t="s">
        <v>8370</v>
      </c>
      <c r="D7698" t="str">
        <f t="shared" si="120"/>
        <v>MOTHANA 400/132kV SS</v>
      </c>
      <c r="E7698">
        <v>715698.36</v>
      </c>
      <c r="F7698">
        <v>715698.36</v>
      </c>
      <c r="G7698">
        <v>0</v>
      </c>
      <c r="H7698">
        <v>715698.36</v>
      </c>
    </row>
    <row r="7699" spans="1:8" hidden="1" x14ac:dyDescent="0.3">
      <c r="A7699" s="6" t="s">
        <v>1100</v>
      </c>
      <c r="B7699" s="6" t="s">
        <v>1127</v>
      </c>
      <c r="C7699" s="6">
        <v>2</v>
      </c>
      <c r="D7699" t="str">
        <f t="shared" si="120"/>
        <v>Safir bridge2</v>
      </c>
      <c r="E7699">
        <v>106500</v>
      </c>
      <c r="F7699">
        <v>0</v>
      </c>
      <c r="G7699">
        <v>0</v>
      </c>
      <c r="H7699">
        <v>67533.600000000006</v>
      </c>
    </row>
    <row r="7700" spans="1:8" hidden="1" x14ac:dyDescent="0.3">
      <c r="A7700" s="6" t="s">
        <v>559</v>
      </c>
      <c r="B7700" s="6" t="s">
        <v>8371</v>
      </c>
      <c r="C7700" s="6">
        <v>5</v>
      </c>
      <c r="D7700" t="str">
        <f t="shared" si="120"/>
        <v>Beni Seuf - 3585</v>
      </c>
      <c r="E7700">
        <v>868383</v>
      </c>
      <c r="F7700">
        <v>868383</v>
      </c>
      <c r="G7700">
        <v>0</v>
      </c>
      <c r="H7700">
        <v>868383</v>
      </c>
    </row>
    <row r="7701" spans="1:8" hidden="1" x14ac:dyDescent="0.3">
      <c r="A7701" s="6" t="s">
        <v>746</v>
      </c>
      <c r="B7701" s="6" t="s">
        <v>8372</v>
      </c>
      <c r="D7701" t="str">
        <f t="shared" si="120"/>
        <v>SHAT Al ARAB 400/132kV SS</v>
      </c>
      <c r="E7701">
        <v>429</v>
      </c>
      <c r="F7701">
        <v>429</v>
      </c>
      <c r="G7701">
        <v>0</v>
      </c>
      <c r="H7701">
        <v>429</v>
      </c>
    </row>
    <row r="7702" spans="1:8" hidden="1" x14ac:dyDescent="0.3">
      <c r="A7702" s="6" t="s">
        <v>743</v>
      </c>
      <c r="B7702" s="6" t="s">
        <v>8373</v>
      </c>
      <c r="D7702" t="str">
        <f t="shared" si="120"/>
        <v>MOTHANA 400/132kV SS</v>
      </c>
      <c r="E7702">
        <v>766712.41</v>
      </c>
      <c r="F7702">
        <v>766712.41</v>
      </c>
      <c r="G7702">
        <v>0</v>
      </c>
      <c r="H7702">
        <v>766712.41</v>
      </c>
    </row>
    <row r="7703" spans="1:8" hidden="1" x14ac:dyDescent="0.3">
      <c r="A7703" s="6" t="s">
        <v>1060</v>
      </c>
      <c r="B7703" s="6" t="s">
        <v>8374</v>
      </c>
      <c r="C7703" s="6">
        <v>9</v>
      </c>
      <c r="D7703" t="str">
        <f t="shared" si="120"/>
        <v>LAYYAH CCPP9</v>
      </c>
      <c r="E7703">
        <v>8569800</v>
      </c>
      <c r="F7703">
        <v>7284322.8899999997</v>
      </c>
      <c r="G7703">
        <v>1285477.1100000001</v>
      </c>
      <c r="H7703">
        <v>8569800</v>
      </c>
    </row>
    <row r="7704" spans="1:8" hidden="1" x14ac:dyDescent="0.3">
      <c r="A7704" s="6" t="s">
        <v>897</v>
      </c>
      <c r="B7704" s="6" t="s">
        <v>8375</v>
      </c>
      <c r="D7704" t="str">
        <f t="shared" si="120"/>
        <v>Zafranaa - Ras Ghareb</v>
      </c>
      <c r="E7704">
        <v>799.68</v>
      </c>
      <c r="F7704">
        <v>799.68</v>
      </c>
      <c r="G7704">
        <v>0</v>
      </c>
      <c r="H7704">
        <v>799.68</v>
      </c>
    </row>
    <row r="7705" spans="1:8" hidden="1" x14ac:dyDescent="0.3">
      <c r="A7705" s="6" t="s">
        <v>897</v>
      </c>
      <c r="B7705" s="6" t="s">
        <v>8376</v>
      </c>
      <c r="D7705" t="str">
        <f t="shared" si="120"/>
        <v>Zafranaa - Ras Ghareb</v>
      </c>
      <c r="E7705">
        <v>0</v>
      </c>
      <c r="F7705">
        <v>-173025.16</v>
      </c>
      <c r="G7705">
        <v>0</v>
      </c>
      <c r="H7705">
        <v>-173025.16</v>
      </c>
    </row>
    <row r="7706" spans="1:8" hidden="1" x14ac:dyDescent="0.3">
      <c r="A7706" s="6" t="s">
        <v>651</v>
      </c>
      <c r="B7706" s="6" t="s">
        <v>8377</v>
      </c>
      <c r="D7706" t="str">
        <f t="shared" si="120"/>
        <v>Akhmem - Qena</v>
      </c>
      <c r="E7706">
        <v>306247</v>
      </c>
      <c r="F7706">
        <v>305657.78000000003</v>
      </c>
      <c r="G7706">
        <v>0</v>
      </c>
      <c r="H7706">
        <v>305657.78000000003</v>
      </c>
    </row>
    <row r="7707" spans="1:8" hidden="1" x14ac:dyDescent="0.3">
      <c r="A7707" s="6" t="s">
        <v>300</v>
      </c>
      <c r="B7707" s="6" t="s">
        <v>8378</v>
      </c>
      <c r="C7707" s="6">
        <v>11</v>
      </c>
      <c r="D7707" t="str">
        <f t="shared" si="120"/>
        <v>CFC Podium 211</v>
      </c>
      <c r="E7707">
        <v>16864873.52</v>
      </c>
      <c r="F7707">
        <v>18030566.050000001</v>
      </c>
      <c r="G7707">
        <v>3463044.8760000002</v>
      </c>
      <c r="H7707">
        <v>21493610.925999999</v>
      </c>
    </row>
    <row r="7708" spans="1:8" hidden="1" x14ac:dyDescent="0.3">
      <c r="A7708" s="6" t="s">
        <v>1202</v>
      </c>
      <c r="B7708" s="6" t="s">
        <v>8379</v>
      </c>
      <c r="C7708" s="6">
        <v>17</v>
      </c>
      <c r="D7708" t="str">
        <f t="shared" si="120"/>
        <v>Toshka GIS 500 kV17</v>
      </c>
      <c r="E7708">
        <v>38060</v>
      </c>
      <c r="F7708">
        <v>21544.65</v>
      </c>
      <c r="G7708">
        <v>9990.75</v>
      </c>
      <c r="H7708">
        <v>31535.4</v>
      </c>
    </row>
    <row r="7709" spans="1:8" hidden="1" x14ac:dyDescent="0.3">
      <c r="A7709" s="6" t="s">
        <v>3631</v>
      </c>
      <c r="B7709" s="6" t="s">
        <v>8380</v>
      </c>
      <c r="C7709" s="6">
        <v>7</v>
      </c>
      <c r="D7709" t="str">
        <f t="shared" si="120"/>
        <v>Phosfat7</v>
      </c>
      <c r="E7709">
        <v>375611.1</v>
      </c>
      <c r="F7709">
        <v>315903.65000000002</v>
      </c>
      <c r="G7709">
        <v>0</v>
      </c>
      <c r="H7709">
        <v>315903.65000000002</v>
      </c>
    </row>
    <row r="7710" spans="1:8" hidden="1" x14ac:dyDescent="0.3">
      <c r="A7710" s="6" t="s">
        <v>300</v>
      </c>
      <c r="B7710" s="6" t="s">
        <v>8381</v>
      </c>
      <c r="C7710" s="6">
        <v>20</v>
      </c>
      <c r="D7710" t="str">
        <f t="shared" si="120"/>
        <v>CFC Podium 220</v>
      </c>
      <c r="E7710">
        <v>23105145.859999999</v>
      </c>
      <c r="F7710">
        <v>23721354.77</v>
      </c>
      <c r="G7710">
        <v>4488317.1900000004</v>
      </c>
      <c r="H7710">
        <v>28209671.960000001</v>
      </c>
    </row>
    <row r="7711" spans="1:8" hidden="1" x14ac:dyDescent="0.3">
      <c r="A7711" s="6" t="s">
        <v>1218</v>
      </c>
      <c r="B7711" s="6" t="s">
        <v>8382</v>
      </c>
      <c r="D7711" t="str">
        <f t="shared" si="120"/>
        <v>Multi Sport Hall</v>
      </c>
      <c r="E7711">
        <v>71955</v>
      </c>
      <c r="F7711">
        <v>64039.95</v>
      </c>
      <c r="G7711">
        <v>0</v>
      </c>
      <c r="H7711">
        <v>64039.95</v>
      </c>
    </row>
    <row r="7712" spans="1:8" hidden="1" x14ac:dyDescent="0.3">
      <c r="A7712" s="6" t="s">
        <v>847</v>
      </c>
      <c r="B7712" s="6" t="s">
        <v>8383</v>
      </c>
      <c r="C7712" s="6">
        <v>23</v>
      </c>
      <c r="D7712" t="str">
        <f t="shared" si="120"/>
        <v>AWEER POWER STATION 'H' Phase23</v>
      </c>
      <c r="E7712">
        <v>211328.6</v>
      </c>
      <c r="F7712">
        <v>221895.03</v>
      </c>
      <c r="G7712">
        <v>0</v>
      </c>
      <c r="H7712">
        <v>221895.03</v>
      </c>
    </row>
    <row r="7713" spans="1:8" hidden="1" x14ac:dyDescent="0.3">
      <c r="A7713" s="6" t="s">
        <v>895</v>
      </c>
      <c r="B7713" s="6" t="s">
        <v>8384</v>
      </c>
      <c r="D7713" t="str">
        <f t="shared" si="120"/>
        <v>Manshiet Nasser Substation</v>
      </c>
      <c r="E7713">
        <v>4588.2</v>
      </c>
      <c r="F7713">
        <v>1675.05</v>
      </c>
      <c r="G7713">
        <v>0</v>
      </c>
      <c r="H7713">
        <v>1675.05</v>
      </c>
    </row>
    <row r="7714" spans="1:8" hidden="1" x14ac:dyDescent="0.3">
      <c r="A7714" s="6" t="s">
        <v>7367</v>
      </c>
      <c r="B7714" s="6" t="s">
        <v>8385</v>
      </c>
      <c r="D7714" t="str">
        <f t="shared" si="120"/>
        <v>Sodic Wesset</v>
      </c>
      <c r="E7714">
        <v>52649.24</v>
      </c>
      <c r="F7714">
        <v>48068.76</v>
      </c>
      <c r="G7714">
        <v>0</v>
      </c>
      <c r="H7714">
        <v>48068.76</v>
      </c>
    </row>
    <row r="7715" spans="1:8" hidden="1" x14ac:dyDescent="0.3">
      <c r="A7715" s="6" t="s">
        <v>1000</v>
      </c>
      <c r="B7715" s="6" t="s">
        <v>8386</v>
      </c>
      <c r="D7715" t="str">
        <f t="shared" si="120"/>
        <v>4 SS - Technical Service</v>
      </c>
      <c r="E7715">
        <v>98778.12</v>
      </c>
      <c r="F7715">
        <v>98778.12</v>
      </c>
      <c r="G7715">
        <v>0</v>
      </c>
      <c r="H7715">
        <v>98778.12</v>
      </c>
    </row>
    <row r="7716" spans="1:8" hidden="1" x14ac:dyDescent="0.3">
      <c r="A7716" s="6" t="s">
        <v>746</v>
      </c>
      <c r="B7716" s="6" t="s">
        <v>8387</v>
      </c>
      <c r="D7716" t="str">
        <f t="shared" si="120"/>
        <v>SHAT Al ARAB 400/132kV SS</v>
      </c>
      <c r="E7716">
        <v>291176.33</v>
      </c>
      <c r="F7716">
        <v>291176.33</v>
      </c>
      <c r="G7716">
        <v>0</v>
      </c>
      <c r="H7716">
        <v>291176.33</v>
      </c>
    </row>
    <row r="7717" spans="1:8" hidden="1" x14ac:dyDescent="0.3">
      <c r="A7717" s="6" t="s">
        <v>741</v>
      </c>
      <c r="B7717" s="6" t="s">
        <v>8388</v>
      </c>
      <c r="D7717" t="str">
        <f t="shared" si="120"/>
        <v>MAYSAN 400/132kV SS</v>
      </c>
      <c r="E7717">
        <v>103659.09</v>
      </c>
      <c r="F7717">
        <v>103659.09</v>
      </c>
      <c r="G7717">
        <v>0</v>
      </c>
      <c r="H7717">
        <v>103659.09</v>
      </c>
    </row>
    <row r="7718" spans="1:8" hidden="1" x14ac:dyDescent="0.3">
      <c r="A7718" s="6" t="s">
        <v>746</v>
      </c>
      <c r="B7718" s="6" t="s">
        <v>8389</v>
      </c>
      <c r="D7718" t="str">
        <f t="shared" si="120"/>
        <v>SHAT Al ARAB 400/132kV SS</v>
      </c>
      <c r="E7718">
        <v>516459.01</v>
      </c>
      <c r="F7718">
        <v>516459.01</v>
      </c>
      <c r="G7718">
        <v>0</v>
      </c>
      <c r="H7718">
        <v>516459.01</v>
      </c>
    </row>
    <row r="7719" spans="1:8" hidden="1" x14ac:dyDescent="0.3">
      <c r="A7719" s="6" t="s">
        <v>1254</v>
      </c>
      <c r="B7719" s="6" t="s">
        <v>8390</v>
      </c>
      <c r="D7719" t="str">
        <f t="shared" si="120"/>
        <v>Miscellaneous Projects</v>
      </c>
      <c r="E7719">
        <v>140</v>
      </c>
      <c r="F7719">
        <v>155.4</v>
      </c>
      <c r="G7719">
        <v>0</v>
      </c>
      <c r="H7719">
        <v>155.4</v>
      </c>
    </row>
    <row r="7720" spans="1:8" hidden="1" x14ac:dyDescent="0.3">
      <c r="A7720" s="6" t="s">
        <v>1000</v>
      </c>
      <c r="B7720" s="6" t="s">
        <v>8391</v>
      </c>
      <c r="D7720" t="str">
        <f t="shared" si="120"/>
        <v>4 SS - Technical Service</v>
      </c>
      <c r="E7720">
        <v>98778.12</v>
      </c>
      <c r="F7720">
        <v>98778.12</v>
      </c>
      <c r="G7720">
        <v>0</v>
      </c>
      <c r="H7720">
        <v>98778.12</v>
      </c>
    </row>
    <row r="7721" spans="1:8" hidden="1" x14ac:dyDescent="0.3">
      <c r="A7721" s="6" t="s">
        <v>1254</v>
      </c>
      <c r="B7721" s="6" t="s">
        <v>8392</v>
      </c>
      <c r="D7721" t="str">
        <f t="shared" si="120"/>
        <v>Miscellaneous Projects</v>
      </c>
      <c r="E7721">
        <v>194088</v>
      </c>
      <c r="F7721">
        <v>219319.44</v>
      </c>
      <c r="G7721">
        <v>0</v>
      </c>
      <c r="H7721">
        <v>219319.44</v>
      </c>
    </row>
    <row r="7722" spans="1:8" hidden="1" x14ac:dyDescent="0.3">
      <c r="A7722" s="6" t="s">
        <v>1000</v>
      </c>
      <c r="B7722" s="6" t="s">
        <v>8393</v>
      </c>
      <c r="D7722" t="str">
        <f t="shared" si="120"/>
        <v>4 SS - Technical Service</v>
      </c>
      <c r="E7722">
        <v>98778.12</v>
      </c>
      <c r="F7722">
        <v>98778.12</v>
      </c>
      <c r="G7722">
        <v>0</v>
      </c>
      <c r="H7722">
        <v>98778.12</v>
      </c>
    </row>
    <row r="7723" spans="1:8" hidden="1" x14ac:dyDescent="0.3">
      <c r="A7723" s="6" t="s">
        <v>4742</v>
      </c>
      <c r="B7723" s="6" t="s">
        <v>1083</v>
      </c>
      <c r="C7723" s="6">
        <v>1</v>
      </c>
      <c r="D7723" t="str">
        <f t="shared" si="120"/>
        <v>Abas El Akkad Bridge1</v>
      </c>
      <c r="E7723">
        <v>1023425</v>
      </c>
      <c r="F7723">
        <v>0</v>
      </c>
      <c r="G7723">
        <v>0</v>
      </c>
      <c r="H7723">
        <v>1013190.75</v>
      </c>
    </row>
    <row r="7724" spans="1:8" hidden="1" x14ac:dyDescent="0.3">
      <c r="A7724" s="6" t="s">
        <v>2694</v>
      </c>
      <c r="B7724" s="6" t="s">
        <v>8394</v>
      </c>
      <c r="D7724" t="str">
        <f t="shared" si="120"/>
        <v>Al-Wukair 11 Substation</v>
      </c>
      <c r="E7724">
        <v>2521965.63</v>
      </c>
      <c r="F7724">
        <v>2521965.63</v>
      </c>
      <c r="G7724">
        <v>0</v>
      </c>
      <c r="H7724">
        <v>2521965.63</v>
      </c>
    </row>
    <row r="7725" spans="1:8" hidden="1" x14ac:dyDescent="0.3">
      <c r="A7725" s="6" t="s">
        <v>1254</v>
      </c>
      <c r="B7725" s="6" t="s">
        <v>8395</v>
      </c>
      <c r="D7725" t="str">
        <f t="shared" si="120"/>
        <v>Miscellaneous Projects</v>
      </c>
      <c r="E7725">
        <v>19570.71</v>
      </c>
      <c r="F7725">
        <v>21723.493999999999</v>
      </c>
      <c r="G7725">
        <v>0</v>
      </c>
      <c r="H7725">
        <v>21723.493999999999</v>
      </c>
    </row>
    <row r="7726" spans="1:8" hidden="1" x14ac:dyDescent="0.3">
      <c r="A7726" s="6" t="s">
        <v>847</v>
      </c>
      <c r="B7726" s="6" t="s">
        <v>8396</v>
      </c>
      <c r="C7726" s="6">
        <v>29</v>
      </c>
      <c r="D7726" t="str">
        <f t="shared" si="120"/>
        <v>AWEER POWER STATION 'H' Phase29</v>
      </c>
      <c r="E7726">
        <v>288828.17</v>
      </c>
      <c r="F7726">
        <v>303247.5785</v>
      </c>
      <c r="G7726">
        <v>0</v>
      </c>
      <c r="H7726">
        <v>303247.5785</v>
      </c>
    </row>
    <row r="7727" spans="1:8" hidden="1" x14ac:dyDescent="0.3">
      <c r="A7727" s="6" t="s">
        <v>847</v>
      </c>
      <c r="B7727" s="6" t="s">
        <v>8397</v>
      </c>
      <c r="D7727" t="str">
        <f t="shared" si="120"/>
        <v>AWEER POWER STATION 'H' Phase</v>
      </c>
      <c r="E7727">
        <v>135084.69</v>
      </c>
      <c r="F7727">
        <v>141767.10999999999</v>
      </c>
      <c r="G7727">
        <v>0</v>
      </c>
      <c r="H7727">
        <v>141767.10999999999</v>
      </c>
    </row>
    <row r="7728" spans="1:8" hidden="1" x14ac:dyDescent="0.3">
      <c r="A7728" s="6" t="s">
        <v>3136</v>
      </c>
      <c r="B7728" s="6" t="s">
        <v>8398</v>
      </c>
      <c r="D7728" t="str">
        <f t="shared" si="120"/>
        <v>Beni Suef Add-on Sales</v>
      </c>
      <c r="E7728">
        <v>158042.56</v>
      </c>
      <c r="F7728">
        <v>175427.24</v>
      </c>
      <c r="G7728">
        <v>0</v>
      </c>
      <c r="H7728">
        <v>175427.24</v>
      </c>
    </row>
    <row r="7729" spans="1:8" hidden="1" x14ac:dyDescent="0.3">
      <c r="A7729" s="6" t="s">
        <v>795</v>
      </c>
      <c r="B7729" s="6" t="s">
        <v>8399</v>
      </c>
      <c r="C7729" s="6">
        <v>47</v>
      </c>
      <c r="D7729" t="str">
        <f t="shared" si="120"/>
        <v>NUCA R05 - Z0247</v>
      </c>
      <c r="E7729">
        <v>22597861.91</v>
      </c>
      <c r="F7729">
        <v>20170545</v>
      </c>
      <c r="G7729">
        <v>2643691.59</v>
      </c>
      <c r="H7729">
        <v>22814236.59</v>
      </c>
    </row>
    <row r="7730" spans="1:8" hidden="1" x14ac:dyDescent="0.3">
      <c r="A7730" s="6" t="s">
        <v>1147</v>
      </c>
      <c r="B7730" s="6" t="s">
        <v>8400</v>
      </c>
      <c r="D7730" t="str">
        <f t="shared" si="120"/>
        <v>Mahmoudia Additional Scope</v>
      </c>
      <c r="E7730">
        <v>625000</v>
      </c>
      <c r="F7730">
        <v>625000</v>
      </c>
      <c r="G7730">
        <v>0</v>
      </c>
      <c r="H7730">
        <v>625000</v>
      </c>
    </row>
    <row r="7731" spans="1:8" hidden="1" x14ac:dyDescent="0.3">
      <c r="A7731" s="6" t="s">
        <v>1043</v>
      </c>
      <c r="B7731" s="6" t="s">
        <v>8401</v>
      </c>
      <c r="D7731" t="str">
        <f t="shared" si="120"/>
        <v>Zambia Project</v>
      </c>
      <c r="E7731">
        <v>82886.399999999994</v>
      </c>
      <c r="F7731">
        <v>74597.759999999995</v>
      </c>
      <c r="G7731">
        <v>0</v>
      </c>
      <c r="H7731">
        <v>74597.759999999995</v>
      </c>
    </row>
    <row r="7732" spans="1:8" hidden="1" x14ac:dyDescent="0.3">
      <c r="A7732" s="6" t="s">
        <v>500</v>
      </c>
      <c r="B7732" s="6" t="s">
        <v>8402</v>
      </c>
      <c r="D7732" t="str">
        <f t="shared" si="120"/>
        <v>South Helwan PP (CP-117)</v>
      </c>
      <c r="E7732">
        <v>348942.6</v>
      </c>
      <c r="F7732">
        <v>363451.65</v>
      </c>
      <c r="G7732">
        <v>0</v>
      </c>
      <c r="H7732">
        <v>363451.65</v>
      </c>
    </row>
    <row r="7733" spans="1:8" hidden="1" x14ac:dyDescent="0.3">
      <c r="A7733" s="6" t="s">
        <v>847</v>
      </c>
      <c r="B7733" s="6" t="s">
        <v>8403</v>
      </c>
      <c r="C7733" s="6">
        <v>31</v>
      </c>
      <c r="D7733" t="str">
        <f t="shared" si="120"/>
        <v>AWEER POWER STATION 'H' Phase31</v>
      </c>
      <c r="E7733">
        <v>539333.84</v>
      </c>
      <c r="F7733">
        <v>566300.53200000001</v>
      </c>
      <c r="G7733">
        <v>0</v>
      </c>
      <c r="H7733">
        <v>566300.53200000001</v>
      </c>
    </row>
    <row r="7734" spans="1:8" hidden="1" x14ac:dyDescent="0.3">
      <c r="A7734" s="6" t="s">
        <v>1405</v>
      </c>
      <c r="B7734" s="6" t="s">
        <v>8404</v>
      </c>
      <c r="D7734" t="str">
        <f t="shared" si="120"/>
        <v>Racecores 3092-17 132KV E</v>
      </c>
      <c r="E7734">
        <v>148481.0299982125</v>
      </c>
      <c r="F7734">
        <v>123239.23999999999</v>
      </c>
      <c r="G7734">
        <v>0</v>
      </c>
      <c r="H7734">
        <v>123239.24</v>
      </c>
    </row>
    <row r="7735" spans="1:8" hidden="1" x14ac:dyDescent="0.3">
      <c r="A7735" s="6" t="s">
        <v>371</v>
      </c>
      <c r="B7735" s="6" t="s">
        <v>8405</v>
      </c>
      <c r="C7735" s="6">
        <v>35</v>
      </c>
      <c r="D7735" t="str">
        <f t="shared" si="120"/>
        <v>ORA ZED - Ph 01B - Pkgs A&amp;D35</v>
      </c>
      <c r="E7735">
        <v>9206608.75</v>
      </c>
      <c r="F7735">
        <v>7391485.2599999998</v>
      </c>
      <c r="G7735">
        <v>966693.92</v>
      </c>
      <c r="H7735">
        <v>8358179.1799999997</v>
      </c>
    </row>
    <row r="7736" spans="1:8" hidden="1" x14ac:dyDescent="0.3">
      <c r="A7736" s="6" t="s">
        <v>432</v>
      </c>
      <c r="B7736" s="6" t="s">
        <v>8406</v>
      </c>
      <c r="C7736" s="6">
        <v>19</v>
      </c>
      <c r="D7736" t="str">
        <f t="shared" si="120"/>
        <v>EMAAR-PKG#62-UPTOWN19</v>
      </c>
      <c r="E7736">
        <v>1831902.3</v>
      </c>
      <c r="F7736">
        <v>1275390.4550000001</v>
      </c>
      <c r="G7736">
        <v>0</v>
      </c>
      <c r="H7736">
        <v>1275390.4550000001</v>
      </c>
    </row>
    <row r="7737" spans="1:8" hidden="1" x14ac:dyDescent="0.3">
      <c r="A7737" s="6" t="s">
        <v>743</v>
      </c>
      <c r="B7737" s="6" t="s">
        <v>8407</v>
      </c>
      <c r="D7737" t="str">
        <f t="shared" si="120"/>
        <v>MOTHANA 400/132kV SS</v>
      </c>
      <c r="E7737">
        <v>40000</v>
      </c>
      <c r="F7737">
        <v>40000</v>
      </c>
      <c r="G7737">
        <v>0</v>
      </c>
      <c r="H7737">
        <v>40000</v>
      </c>
    </row>
    <row r="7738" spans="1:8" hidden="1" x14ac:dyDescent="0.3">
      <c r="A7738" s="6" t="s">
        <v>1000</v>
      </c>
      <c r="B7738" s="6" t="s">
        <v>8408</v>
      </c>
      <c r="D7738" t="str">
        <f t="shared" si="120"/>
        <v>4 SS - Technical Service</v>
      </c>
      <c r="E7738">
        <v>98778.12</v>
      </c>
      <c r="F7738">
        <v>98778.12</v>
      </c>
      <c r="G7738">
        <v>0</v>
      </c>
      <c r="H7738">
        <v>98778.12</v>
      </c>
    </row>
    <row r="7739" spans="1:8" hidden="1" x14ac:dyDescent="0.3">
      <c r="A7739" s="6" t="s">
        <v>1054</v>
      </c>
      <c r="B7739" s="6" t="s">
        <v>8409</v>
      </c>
      <c r="C7739" s="6">
        <v>26</v>
      </c>
      <c r="D7739" t="str">
        <f t="shared" si="120"/>
        <v>Latin Compound - New Alamin26</v>
      </c>
      <c r="E7739">
        <v>357456.4</v>
      </c>
      <c r="F7739">
        <v>303745.84999999998</v>
      </c>
      <c r="G7739">
        <v>0</v>
      </c>
      <c r="H7739">
        <v>303745.84999999998</v>
      </c>
    </row>
    <row r="7740" spans="1:8" hidden="1" x14ac:dyDescent="0.3">
      <c r="A7740" s="6" t="s">
        <v>8410</v>
      </c>
      <c r="B7740" s="6" t="s">
        <v>8411</v>
      </c>
      <c r="C7740" s="6">
        <v>1</v>
      </c>
      <c r="D7740" t="str">
        <f t="shared" si="120"/>
        <v>Abu Quir Timmay Alamdid 500KV1</v>
      </c>
      <c r="E7740">
        <v>2740005.3</v>
      </c>
      <c r="F7740">
        <v>2110682.6</v>
      </c>
      <c r="G7740">
        <v>0</v>
      </c>
      <c r="H7740">
        <v>2110682.6</v>
      </c>
    </row>
    <row r="7741" spans="1:8" hidden="1" x14ac:dyDescent="0.3">
      <c r="A7741" s="6" t="s">
        <v>1084</v>
      </c>
      <c r="B7741" s="6" t="s">
        <v>8412</v>
      </c>
      <c r="C7741" s="6">
        <v>5</v>
      </c>
      <c r="D7741" t="str">
        <f t="shared" si="120"/>
        <v>Canal Sugar 33KV OHTL5</v>
      </c>
      <c r="E7741">
        <v>1053666.22</v>
      </c>
      <c r="F7741">
        <v>961997.25</v>
      </c>
      <c r="G7741">
        <v>0</v>
      </c>
      <c r="H7741">
        <v>961997.25</v>
      </c>
    </row>
    <row r="7742" spans="1:8" hidden="1" x14ac:dyDescent="0.3">
      <c r="A7742" s="6" t="s">
        <v>1477</v>
      </c>
      <c r="B7742" s="6" t="s">
        <v>8413</v>
      </c>
      <c r="C7742" s="6">
        <v>5</v>
      </c>
      <c r="D7742" t="str">
        <f t="shared" si="120"/>
        <v>Lahoon 220/22/225</v>
      </c>
      <c r="E7742">
        <v>106376100.95</v>
      </c>
      <c r="F7742">
        <v>0</v>
      </c>
      <c r="G7742">
        <v>26594025.239999998</v>
      </c>
      <c r="H7742">
        <v>26594025.239999998</v>
      </c>
    </row>
    <row r="7743" spans="1:8" hidden="1" x14ac:dyDescent="0.3">
      <c r="A7743" s="6" t="s">
        <v>1074</v>
      </c>
      <c r="B7743" s="6" t="s">
        <v>8414</v>
      </c>
      <c r="D7743" t="str">
        <f t="shared" si="120"/>
        <v>Fish Market</v>
      </c>
      <c r="E7743">
        <v>201317.62</v>
      </c>
      <c r="F7743">
        <v>201317.62</v>
      </c>
      <c r="G7743">
        <v>0</v>
      </c>
      <c r="H7743">
        <v>201317.62</v>
      </c>
    </row>
    <row r="7744" spans="1:8" hidden="1" x14ac:dyDescent="0.3">
      <c r="A7744" s="6" t="s">
        <v>1147</v>
      </c>
      <c r="B7744" s="6" t="s">
        <v>8415</v>
      </c>
      <c r="D7744" t="str">
        <f t="shared" si="120"/>
        <v>Mahmoudia Additional Scope</v>
      </c>
      <c r="E7744">
        <v>8250000</v>
      </c>
      <c r="F7744">
        <v>8250000</v>
      </c>
      <c r="G7744">
        <v>0</v>
      </c>
      <c r="H7744">
        <v>8250000</v>
      </c>
    </row>
    <row r="7745" spans="1:8" hidden="1" x14ac:dyDescent="0.3">
      <c r="A7745" s="6" t="s">
        <v>1689</v>
      </c>
      <c r="B7745" s="6" t="s">
        <v>8416</v>
      </c>
      <c r="C7745" s="6">
        <v>1</v>
      </c>
      <c r="D7745" t="str">
        <f t="shared" si="120"/>
        <v>Mansoura University1</v>
      </c>
      <c r="E7745">
        <v>1548130.5</v>
      </c>
      <c r="F7745">
        <v>1000000</v>
      </c>
      <c r="G7745">
        <v>0</v>
      </c>
      <c r="H7745">
        <v>1503741.64</v>
      </c>
    </row>
    <row r="7746" spans="1:8" hidden="1" x14ac:dyDescent="0.3">
      <c r="A7746" s="6" t="s">
        <v>1453</v>
      </c>
      <c r="B7746" s="6" t="s">
        <v>8417</v>
      </c>
      <c r="C7746" s="6">
        <v>2</v>
      </c>
      <c r="D7746" t="str">
        <f t="shared" si="120"/>
        <v>Toshka-04  GIS Substation2</v>
      </c>
      <c r="E7746">
        <v>794984.46</v>
      </c>
      <c r="F7746">
        <v>0</v>
      </c>
      <c r="G7746">
        <v>39749.22</v>
      </c>
      <c r="H7746">
        <v>39749.22</v>
      </c>
    </row>
    <row r="7747" spans="1:8" hidden="1" x14ac:dyDescent="0.3">
      <c r="A7747" s="6" t="s">
        <v>1000</v>
      </c>
      <c r="B7747" s="6" t="s">
        <v>8418</v>
      </c>
      <c r="D7747" t="str">
        <f t="shared" ref="D7747:D7810" si="121">A7747&amp;C7747</f>
        <v>4 SS - Technical Service</v>
      </c>
      <c r="E7747">
        <v>98778.12</v>
      </c>
      <c r="F7747">
        <v>98778.12</v>
      </c>
      <c r="G7747">
        <v>0</v>
      </c>
      <c r="H7747">
        <v>98778.12</v>
      </c>
    </row>
    <row r="7748" spans="1:8" hidden="1" x14ac:dyDescent="0.3">
      <c r="A7748" s="6" t="s">
        <v>1530</v>
      </c>
      <c r="B7748" s="6" t="s">
        <v>8419</v>
      </c>
      <c r="C7748" s="6">
        <v>2</v>
      </c>
      <c r="D7748" t="str">
        <f t="shared" si="121"/>
        <v>West Port Said 220 kV GIS2</v>
      </c>
      <c r="E7748">
        <v>15693269.470000001</v>
      </c>
      <c r="F7748">
        <v>12570305.27</v>
      </c>
      <c r="G7748">
        <v>1647793.29</v>
      </c>
      <c r="H7748">
        <v>14218098.560000001</v>
      </c>
    </row>
    <row r="7749" spans="1:8" hidden="1" x14ac:dyDescent="0.3">
      <c r="A7749" s="6" t="s">
        <v>3377</v>
      </c>
      <c r="B7749" s="6" t="s">
        <v>8420</v>
      </c>
      <c r="C7749" s="6">
        <v>3</v>
      </c>
      <c r="D7749" t="str">
        <f t="shared" si="121"/>
        <v>Shorouk Bridge-LRT3</v>
      </c>
      <c r="E7749">
        <v>7701312.0999999996</v>
      </c>
      <c r="F7749">
        <v>6500000</v>
      </c>
      <c r="G7749">
        <v>0</v>
      </c>
      <c r="H7749">
        <v>6500000</v>
      </c>
    </row>
    <row r="7750" spans="1:8" hidden="1" x14ac:dyDescent="0.3">
      <c r="A7750" s="6" t="s">
        <v>1384</v>
      </c>
      <c r="B7750" s="6" t="s">
        <v>8421</v>
      </c>
      <c r="C7750" s="6">
        <v>3</v>
      </c>
      <c r="D7750" t="str">
        <f t="shared" si="121"/>
        <v>Group # 1 - 25 LX3</v>
      </c>
      <c r="E7750">
        <v>840000</v>
      </c>
      <c r="F7750">
        <v>831600</v>
      </c>
      <c r="G7750">
        <v>0</v>
      </c>
      <c r="H7750">
        <v>831600</v>
      </c>
    </row>
    <row r="7751" spans="1:8" hidden="1" x14ac:dyDescent="0.3">
      <c r="A7751" s="6" t="s">
        <v>1289</v>
      </c>
      <c r="B7751" s="6" t="s">
        <v>8422</v>
      </c>
      <c r="C7751" s="6">
        <v>14</v>
      </c>
      <c r="D7751" t="str">
        <f t="shared" si="121"/>
        <v>R514</v>
      </c>
      <c r="E7751">
        <v>1467000</v>
      </c>
      <c r="F7751">
        <v>1320105.5</v>
      </c>
      <c r="G7751">
        <v>0</v>
      </c>
      <c r="H7751">
        <v>1320105.5</v>
      </c>
    </row>
    <row r="7752" spans="1:8" hidden="1" x14ac:dyDescent="0.3">
      <c r="A7752" s="6" t="s">
        <v>1953</v>
      </c>
      <c r="B7752" s="6" t="s">
        <v>8423</v>
      </c>
      <c r="C7752" s="6">
        <v>6</v>
      </c>
      <c r="D7752" t="str">
        <f t="shared" si="121"/>
        <v>Ghana Street lighting6</v>
      </c>
      <c r="E7752">
        <v>110082.95</v>
      </c>
      <c r="F7752">
        <v>99074.65</v>
      </c>
      <c r="G7752">
        <v>0</v>
      </c>
      <c r="H7752">
        <v>99074.65</v>
      </c>
    </row>
    <row r="7753" spans="1:8" hidden="1" x14ac:dyDescent="0.3">
      <c r="A7753" s="6" t="s">
        <v>651</v>
      </c>
      <c r="B7753" s="6" t="s">
        <v>8424</v>
      </c>
      <c r="D7753" t="str">
        <f t="shared" si="121"/>
        <v>Akhmem - Qena</v>
      </c>
      <c r="E7753">
        <v>9060111.3300000001</v>
      </c>
      <c r="F7753">
        <v>0</v>
      </c>
      <c r="G7753">
        <v>0</v>
      </c>
      <c r="H7753">
        <v>0</v>
      </c>
    </row>
    <row r="7754" spans="1:8" hidden="1" x14ac:dyDescent="0.3">
      <c r="A7754" s="6" t="s">
        <v>950</v>
      </c>
      <c r="B7754" s="6" t="s">
        <v>8425</v>
      </c>
      <c r="C7754" s="6">
        <v>17</v>
      </c>
      <c r="D7754" t="str">
        <f t="shared" si="121"/>
        <v>Mauritania Lot 117</v>
      </c>
      <c r="E7754">
        <v>265232.96000000002</v>
      </c>
      <c r="F7754">
        <v>251956.56</v>
      </c>
      <c r="G7754">
        <v>0</v>
      </c>
      <c r="H7754">
        <v>251956.56</v>
      </c>
    </row>
    <row r="7755" spans="1:8" hidden="1" x14ac:dyDescent="0.3">
      <c r="A7755" s="6" t="s">
        <v>1000</v>
      </c>
      <c r="B7755" s="6" t="s">
        <v>8426</v>
      </c>
      <c r="D7755" t="str">
        <f t="shared" si="121"/>
        <v>4 SS - Technical Service</v>
      </c>
      <c r="E7755">
        <v>98778.12</v>
      </c>
      <c r="F7755">
        <v>98778.12</v>
      </c>
      <c r="G7755">
        <v>0</v>
      </c>
      <c r="H7755">
        <v>98778.12</v>
      </c>
    </row>
    <row r="7756" spans="1:8" hidden="1" x14ac:dyDescent="0.3">
      <c r="A7756" s="6" t="s">
        <v>646</v>
      </c>
      <c r="B7756" s="6" t="s">
        <v>8427</v>
      </c>
      <c r="D7756" t="str">
        <f t="shared" si="121"/>
        <v>Akhmem Assiut</v>
      </c>
      <c r="E7756">
        <v>10000000</v>
      </c>
      <c r="F7756">
        <v>10000000</v>
      </c>
      <c r="G7756">
        <v>0</v>
      </c>
      <c r="H7756">
        <v>10000000</v>
      </c>
    </row>
    <row r="7757" spans="1:8" hidden="1" x14ac:dyDescent="0.3">
      <c r="A7757" s="6" t="s">
        <v>746</v>
      </c>
      <c r="B7757" s="6" t="s">
        <v>8428</v>
      </c>
      <c r="D7757" t="str">
        <f t="shared" si="121"/>
        <v>SHAT Al ARAB 400/132kV SS</v>
      </c>
      <c r="E7757">
        <v>891552.99</v>
      </c>
      <c r="F7757">
        <v>891552.99</v>
      </c>
      <c r="G7757">
        <v>0</v>
      </c>
      <c r="H7757">
        <v>891552.99</v>
      </c>
    </row>
    <row r="7758" spans="1:8" hidden="1" x14ac:dyDescent="0.3">
      <c r="A7758" s="6" t="s">
        <v>1714</v>
      </c>
      <c r="B7758" s="6" t="s">
        <v>8429</v>
      </c>
      <c r="C7758" s="6">
        <v>4</v>
      </c>
      <c r="D7758" t="str">
        <f t="shared" si="121"/>
        <v>ElMoneeb 24</v>
      </c>
      <c r="E7758">
        <v>312855</v>
      </c>
      <c r="F7758">
        <v>309726.45</v>
      </c>
      <c r="G7758">
        <v>0</v>
      </c>
      <c r="H7758">
        <v>309726.45</v>
      </c>
    </row>
    <row r="7759" spans="1:8" hidden="1" x14ac:dyDescent="0.3">
      <c r="A7759" s="6" t="s">
        <v>295</v>
      </c>
      <c r="B7759" s="6" t="s">
        <v>8430</v>
      </c>
      <c r="C7759" s="6">
        <v>2</v>
      </c>
      <c r="D7759" t="str">
        <f t="shared" si="121"/>
        <v>Waldorf Astoria Cairo2</v>
      </c>
      <c r="E7759">
        <v>3507480.42</v>
      </c>
      <c r="F7759">
        <v>2448867.8810000001</v>
      </c>
      <c r="G7759">
        <v>955903.96</v>
      </c>
      <c r="H7759">
        <v>3404771.841</v>
      </c>
    </row>
    <row r="7760" spans="1:8" hidden="1" x14ac:dyDescent="0.3">
      <c r="A7760" s="6" t="s">
        <v>3539</v>
      </c>
      <c r="B7760" s="6" t="s">
        <v>8431</v>
      </c>
      <c r="D7760" t="str">
        <f t="shared" si="121"/>
        <v>Zafranaa - Beni Suef</v>
      </c>
      <c r="E7760">
        <v>1114579.04</v>
      </c>
      <c r="F7760">
        <v>1114579.04</v>
      </c>
      <c r="G7760">
        <v>0</v>
      </c>
      <c r="H7760">
        <v>1114579.04</v>
      </c>
    </row>
    <row r="7761" spans="1:8" hidden="1" x14ac:dyDescent="0.3">
      <c r="A7761" s="6" t="s">
        <v>1405</v>
      </c>
      <c r="B7761" s="6" t="s">
        <v>8432</v>
      </c>
      <c r="D7761" t="str">
        <f t="shared" si="121"/>
        <v>Racecores 3092-17 132KV E</v>
      </c>
      <c r="E7761">
        <v>45479.7</v>
      </c>
      <c r="F7761">
        <v>45479.7</v>
      </c>
      <c r="G7761">
        <v>0</v>
      </c>
      <c r="H7761">
        <v>45479.7</v>
      </c>
    </row>
    <row r="7762" spans="1:8" hidden="1" x14ac:dyDescent="0.3">
      <c r="A7762" s="6" t="s">
        <v>1350</v>
      </c>
      <c r="B7762" s="6" t="s">
        <v>8433</v>
      </c>
      <c r="D7762" t="str">
        <f t="shared" si="121"/>
        <v>Racecores 3092-16 132KV C</v>
      </c>
      <c r="E7762">
        <v>47958.05</v>
      </c>
      <c r="F7762">
        <v>47958.05</v>
      </c>
      <c r="G7762">
        <v>0</v>
      </c>
      <c r="H7762">
        <v>47958.05</v>
      </c>
    </row>
    <row r="7763" spans="1:8" hidden="1" x14ac:dyDescent="0.3">
      <c r="A7763" s="6" t="s">
        <v>967</v>
      </c>
      <c r="B7763" s="6" t="s">
        <v>8434</v>
      </c>
      <c r="D7763" t="str">
        <f t="shared" si="121"/>
        <v>Benban 500 K.V/95 K.M</v>
      </c>
      <c r="E7763">
        <v>10000000</v>
      </c>
      <c r="F7763">
        <v>10000000</v>
      </c>
      <c r="G7763">
        <v>0</v>
      </c>
      <c r="H7763">
        <v>10000000</v>
      </c>
    </row>
    <row r="7764" spans="1:8" hidden="1" x14ac:dyDescent="0.3">
      <c r="A7764" s="6" t="s">
        <v>397</v>
      </c>
      <c r="B7764" s="6" t="s">
        <v>8435</v>
      </c>
      <c r="C7764" s="6">
        <v>7</v>
      </c>
      <c r="D7764" t="str">
        <f t="shared" si="121"/>
        <v>BKG#178-Lagoon Discharge7</v>
      </c>
      <c r="E7764">
        <v>686559</v>
      </c>
      <c r="F7764">
        <v>1680446.34</v>
      </c>
      <c r="G7764">
        <v>0</v>
      </c>
      <c r="H7764">
        <v>1680446.34</v>
      </c>
    </row>
    <row r="7765" spans="1:8" hidden="1" x14ac:dyDescent="0.3">
      <c r="A7765" s="6" t="s">
        <v>651</v>
      </c>
      <c r="B7765" s="6" t="s">
        <v>8436</v>
      </c>
      <c r="D7765" t="str">
        <f t="shared" si="121"/>
        <v>Akhmem - Qena</v>
      </c>
      <c r="E7765">
        <v>3599122.18</v>
      </c>
      <c r="F7765">
        <v>3450778.99</v>
      </c>
      <c r="G7765">
        <v>0</v>
      </c>
      <c r="H7765">
        <v>3450778.99</v>
      </c>
    </row>
    <row r="7766" spans="1:8" hidden="1" x14ac:dyDescent="0.3">
      <c r="A7766" s="6" t="s">
        <v>651</v>
      </c>
      <c r="B7766" s="6" t="s">
        <v>8437</v>
      </c>
      <c r="D7766" t="str">
        <f t="shared" si="121"/>
        <v>Akhmem - Qena</v>
      </c>
      <c r="E7766">
        <v>5000000</v>
      </c>
      <c r="F7766">
        <v>5000000</v>
      </c>
      <c r="G7766">
        <v>0</v>
      </c>
      <c r="H7766">
        <v>5000000</v>
      </c>
    </row>
    <row r="7767" spans="1:8" hidden="1" x14ac:dyDescent="0.3">
      <c r="A7767" s="6" t="s">
        <v>412</v>
      </c>
      <c r="B7767" s="6" t="s">
        <v>8438</v>
      </c>
      <c r="C7767" s="6">
        <v>9</v>
      </c>
      <c r="D7767" t="str">
        <f t="shared" si="121"/>
        <v>RING ROAD MARYOTIA EXPANSION9</v>
      </c>
      <c r="E7767">
        <v>4536217.1399999997</v>
      </c>
      <c r="F7767">
        <v>4020500.727</v>
      </c>
      <c r="G7767">
        <v>0</v>
      </c>
      <c r="H7767">
        <v>4020500.727</v>
      </c>
    </row>
    <row r="7768" spans="1:8" hidden="1" x14ac:dyDescent="0.3">
      <c r="A7768" s="6" t="s">
        <v>1692</v>
      </c>
      <c r="B7768" s="6" t="s">
        <v>8439</v>
      </c>
      <c r="D7768" t="str">
        <f t="shared" si="121"/>
        <v>TZ – Offshore E&amp;M Procurement</v>
      </c>
      <c r="E7768">
        <v>455556.64</v>
      </c>
      <c r="F7768">
        <v>0</v>
      </c>
      <c r="G7768">
        <v>68333.5</v>
      </c>
      <c r="H7768">
        <v>68333.5</v>
      </c>
    </row>
    <row r="7769" spans="1:8" hidden="1" x14ac:dyDescent="0.3">
      <c r="A7769" s="6" t="s">
        <v>1797</v>
      </c>
      <c r="B7769" s="6" t="s">
        <v>8440</v>
      </c>
      <c r="C7769" s="6">
        <v>5</v>
      </c>
      <c r="D7769" t="str">
        <f t="shared" si="121"/>
        <v>Ring Road Bridges Project5</v>
      </c>
      <c r="E7769">
        <v>2202635.7000000002</v>
      </c>
      <c r="F7769">
        <v>1846142.42</v>
      </c>
      <c r="G7769">
        <v>0</v>
      </c>
      <c r="H7769">
        <v>1846142.42</v>
      </c>
    </row>
    <row r="7770" spans="1:8" hidden="1" x14ac:dyDescent="0.3">
      <c r="A7770" s="6" t="s">
        <v>2075</v>
      </c>
      <c r="B7770" s="6" t="s">
        <v>8441</v>
      </c>
      <c r="C7770" s="6">
        <v>1</v>
      </c>
      <c r="D7770" t="str">
        <f t="shared" si="121"/>
        <v>Kemet Tower1</v>
      </c>
      <c r="E7770">
        <v>132480</v>
      </c>
      <c r="F7770">
        <v>113681.09</v>
      </c>
      <c r="G7770">
        <v>0</v>
      </c>
      <c r="H7770">
        <v>113681.09</v>
      </c>
    </row>
    <row r="7771" spans="1:8" hidden="1" x14ac:dyDescent="0.3">
      <c r="A7771" s="6" t="s">
        <v>847</v>
      </c>
      <c r="B7771" s="6" t="s">
        <v>8442</v>
      </c>
      <c r="D7771" t="str">
        <f t="shared" si="121"/>
        <v>AWEER POWER STATION 'H' Phase</v>
      </c>
      <c r="E7771">
        <v>52620.22</v>
      </c>
      <c r="F7771">
        <v>55251.231</v>
      </c>
      <c r="G7771">
        <v>0</v>
      </c>
      <c r="H7771">
        <v>55251.231</v>
      </c>
    </row>
    <row r="7772" spans="1:8" hidden="1" x14ac:dyDescent="0.3">
      <c r="A7772" s="6" t="s">
        <v>1473</v>
      </c>
      <c r="B7772" s="6" t="s">
        <v>8443</v>
      </c>
      <c r="C7772" s="6">
        <v>17</v>
      </c>
      <c r="D7772" t="str">
        <f t="shared" si="121"/>
        <v>Taval Sarai 5217</v>
      </c>
      <c r="E7772">
        <v>53244</v>
      </c>
      <c r="F7772">
        <v>45230.78</v>
      </c>
      <c r="G7772">
        <v>0</v>
      </c>
      <c r="H7772">
        <v>45230.78</v>
      </c>
    </row>
    <row r="7773" spans="1:8" hidden="1" x14ac:dyDescent="0.3">
      <c r="A7773" s="6" t="s">
        <v>1692</v>
      </c>
      <c r="B7773" s="6" t="s">
        <v>8444</v>
      </c>
      <c r="D7773" t="str">
        <f t="shared" si="121"/>
        <v>TZ – Offshore E&amp;M Procurement</v>
      </c>
      <c r="E7773">
        <v>193636.12</v>
      </c>
      <c r="F7773">
        <v>193636.12</v>
      </c>
      <c r="G7773">
        <v>0</v>
      </c>
      <c r="H7773">
        <v>193636.12</v>
      </c>
    </row>
    <row r="7774" spans="1:8" hidden="1" x14ac:dyDescent="0.3">
      <c r="A7774" s="6" t="s">
        <v>1350</v>
      </c>
      <c r="B7774" s="6" t="s">
        <v>8445</v>
      </c>
      <c r="D7774" t="str">
        <f t="shared" si="121"/>
        <v>Racecores 3092-16 132KV C</v>
      </c>
      <c r="E7774">
        <v>7273.18</v>
      </c>
      <c r="F7774">
        <v>7273.18</v>
      </c>
      <c r="G7774">
        <v>0</v>
      </c>
      <c r="H7774">
        <v>7273.18</v>
      </c>
    </row>
    <row r="7775" spans="1:8" hidden="1" x14ac:dyDescent="0.3">
      <c r="A7775" s="6" t="s">
        <v>741</v>
      </c>
      <c r="B7775" s="6" t="s">
        <v>8446</v>
      </c>
      <c r="D7775" t="str">
        <f t="shared" si="121"/>
        <v>MAYSAN 400/132kV SS</v>
      </c>
      <c r="E7775">
        <v>2968</v>
      </c>
      <c r="F7775">
        <v>2968</v>
      </c>
      <c r="G7775">
        <v>0</v>
      </c>
      <c r="H7775">
        <v>2968</v>
      </c>
    </row>
    <row r="7776" spans="1:8" hidden="1" x14ac:dyDescent="0.3">
      <c r="A7776" s="6" t="s">
        <v>743</v>
      </c>
      <c r="B7776" s="6" t="s">
        <v>8447</v>
      </c>
      <c r="D7776" t="str">
        <f t="shared" si="121"/>
        <v>MOTHANA 400/132kV SS</v>
      </c>
      <c r="E7776">
        <v>4928</v>
      </c>
      <c r="F7776">
        <v>4928</v>
      </c>
      <c r="G7776">
        <v>0</v>
      </c>
      <c r="H7776">
        <v>4928</v>
      </c>
    </row>
    <row r="7777" spans="1:8" hidden="1" x14ac:dyDescent="0.3">
      <c r="A7777" s="6" t="s">
        <v>8448</v>
      </c>
      <c r="B7777" s="6" t="s">
        <v>8449</v>
      </c>
      <c r="D7777" t="str">
        <f t="shared" si="121"/>
        <v>MRINACMN KSWG &amp; FRDH Circuit</v>
      </c>
      <c r="E7777">
        <v>19207.5</v>
      </c>
      <c r="F7777">
        <v>19207.5</v>
      </c>
      <c r="G7777">
        <v>0</v>
      </c>
      <c r="H7777">
        <v>19207.5</v>
      </c>
    </row>
    <row r="7778" spans="1:8" hidden="1" x14ac:dyDescent="0.3">
      <c r="A7778" s="6" t="s">
        <v>847</v>
      </c>
      <c r="B7778" s="6" t="s">
        <v>8450</v>
      </c>
      <c r="D7778" t="str">
        <f t="shared" si="121"/>
        <v>AWEER POWER STATION 'H' Phase</v>
      </c>
      <c r="E7778">
        <v>421109.11</v>
      </c>
      <c r="F7778">
        <v>442164.56550000003</v>
      </c>
      <c r="G7778">
        <v>0</v>
      </c>
      <c r="H7778">
        <v>442164.56550000003</v>
      </c>
    </row>
    <row r="7779" spans="1:8" hidden="1" x14ac:dyDescent="0.3">
      <c r="A7779" s="6" t="s">
        <v>1278</v>
      </c>
      <c r="B7779" s="6" t="s">
        <v>8451</v>
      </c>
      <c r="D7779" t="str">
        <f t="shared" si="121"/>
        <v>LAYAN Substation</v>
      </c>
      <c r="E7779">
        <v>276190.47619047621</v>
      </c>
      <c r="F7779">
        <v>290000</v>
      </c>
      <c r="G7779">
        <v>0</v>
      </c>
      <c r="H7779">
        <v>290000</v>
      </c>
    </row>
    <row r="7780" spans="1:8" hidden="1" x14ac:dyDescent="0.3">
      <c r="A7780" s="6" t="s">
        <v>84</v>
      </c>
      <c r="B7780" s="6" t="s">
        <v>8452</v>
      </c>
      <c r="C7780" s="6">
        <v>1</v>
      </c>
      <c r="D7780" t="str">
        <f t="shared" si="121"/>
        <v>New Giza Hospital1</v>
      </c>
      <c r="E7780">
        <v>412689.21</v>
      </c>
      <c r="F7780">
        <v>354128.62</v>
      </c>
      <c r="G7780">
        <v>0</v>
      </c>
      <c r="H7780">
        <v>354128.62</v>
      </c>
    </row>
    <row r="7781" spans="1:8" hidden="1" x14ac:dyDescent="0.3">
      <c r="A7781" s="6" t="s">
        <v>1278</v>
      </c>
      <c r="B7781" s="6" t="s">
        <v>8453</v>
      </c>
      <c r="D7781" t="str">
        <f t="shared" si="121"/>
        <v>LAYAN Substation</v>
      </c>
      <c r="E7781">
        <v>10249.950000000001</v>
      </c>
      <c r="F7781">
        <v>10249.950000000001</v>
      </c>
      <c r="G7781">
        <v>0</v>
      </c>
      <c r="H7781">
        <v>10249.950000000001</v>
      </c>
    </row>
    <row r="7782" spans="1:8" hidden="1" x14ac:dyDescent="0.3">
      <c r="A7782" s="6" t="s">
        <v>1316</v>
      </c>
      <c r="B7782" s="6" t="s">
        <v>8454</v>
      </c>
      <c r="C7782" s="6">
        <v>18</v>
      </c>
      <c r="D7782" t="str">
        <f t="shared" si="121"/>
        <v>Suez Gulf/S4 - 500KV OHTL18</v>
      </c>
      <c r="E7782">
        <v>12894915.939999999</v>
      </c>
      <c r="F7782">
        <v>11811722</v>
      </c>
      <c r="G7782">
        <v>0</v>
      </c>
      <c r="H7782">
        <v>11811722</v>
      </c>
    </row>
    <row r="7783" spans="1:8" hidden="1" x14ac:dyDescent="0.3">
      <c r="A7783" s="6" t="s">
        <v>1405</v>
      </c>
      <c r="B7783" s="6" t="s">
        <v>8455</v>
      </c>
      <c r="D7783" t="str">
        <f t="shared" si="121"/>
        <v>Racecores 3092-17 132KV E</v>
      </c>
      <c r="E7783">
        <v>3816.96</v>
      </c>
      <c r="F7783">
        <v>3816.96</v>
      </c>
      <c r="G7783">
        <v>0</v>
      </c>
      <c r="H7783">
        <v>3816.96</v>
      </c>
    </row>
    <row r="7784" spans="1:8" hidden="1" x14ac:dyDescent="0.3">
      <c r="A7784" s="6" t="s">
        <v>4039</v>
      </c>
      <c r="B7784" s="6" t="s">
        <v>8456</v>
      </c>
      <c r="C7784" s="6">
        <v>1</v>
      </c>
      <c r="D7784" t="str">
        <f t="shared" si="121"/>
        <v>Solar ITS1</v>
      </c>
      <c r="E7784">
        <v>14119547.5</v>
      </c>
      <c r="F7784">
        <v>11039280</v>
      </c>
      <c r="G7784">
        <v>0</v>
      </c>
      <c r="H7784">
        <v>11039280</v>
      </c>
    </row>
    <row r="7785" spans="1:8" hidden="1" x14ac:dyDescent="0.3">
      <c r="A7785" s="6" t="s">
        <v>8457</v>
      </c>
      <c r="B7785" s="6" t="s">
        <v>8458</v>
      </c>
      <c r="D7785" t="str">
        <f t="shared" si="121"/>
        <v>TEst</v>
      </c>
      <c r="E7785">
        <v>44143.76</v>
      </c>
      <c r="F7785">
        <v>149647.33919999999</v>
      </c>
      <c r="G7785">
        <v>0</v>
      </c>
      <c r="H7785">
        <v>49882.446400000001</v>
      </c>
    </row>
    <row r="7786" spans="1:8" hidden="1" x14ac:dyDescent="0.3">
      <c r="A7786" s="6" t="s">
        <v>1534</v>
      </c>
      <c r="B7786" s="6" t="s">
        <v>4220</v>
      </c>
      <c r="D7786" t="str">
        <f t="shared" si="121"/>
        <v>National Batteries  LP-05-20</v>
      </c>
      <c r="E7786">
        <v>578947.37</v>
      </c>
      <c r="F7786">
        <v>213315.34</v>
      </c>
      <c r="G7786">
        <v>0</v>
      </c>
      <c r="H7786">
        <v>213315.34</v>
      </c>
    </row>
    <row r="7787" spans="1:8" hidden="1" x14ac:dyDescent="0.3">
      <c r="A7787" s="6" t="s">
        <v>1692</v>
      </c>
      <c r="B7787" s="6" t="s">
        <v>8459</v>
      </c>
      <c r="D7787" t="str">
        <f t="shared" si="121"/>
        <v>TZ – Offshore E&amp;M Procurement</v>
      </c>
      <c r="E7787">
        <v>167285.32</v>
      </c>
      <c r="F7787">
        <v>167285.32</v>
      </c>
      <c r="G7787">
        <v>0</v>
      </c>
      <c r="H7787">
        <v>167285.32</v>
      </c>
    </row>
    <row r="7788" spans="1:8" hidden="1" x14ac:dyDescent="0.3">
      <c r="A7788" s="6" t="s">
        <v>341</v>
      </c>
      <c r="B7788" s="6" t="s">
        <v>8460</v>
      </c>
      <c r="C7788" s="6">
        <v>7</v>
      </c>
      <c r="D7788" t="str">
        <f t="shared" si="121"/>
        <v>Kafr Shokr Bridge7</v>
      </c>
      <c r="E7788">
        <v>30363309.48</v>
      </c>
      <c r="F7788">
        <v>27070646.129999999</v>
      </c>
      <c r="G7788">
        <v>0</v>
      </c>
      <c r="H7788">
        <v>27070646.129999999</v>
      </c>
    </row>
    <row r="7789" spans="1:8" hidden="1" x14ac:dyDescent="0.3">
      <c r="A7789" s="6" t="s">
        <v>2529</v>
      </c>
      <c r="B7789" s="6" t="s">
        <v>8461</v>
      </c>
      <c r="D7789" t="str">
        <f t="shared" si="121"/>
        <v>FURJAN  Cable Works</v>
      </c>
      <c r="E7789">
        <v>4868005.51001227</v>
      </c>
      <c r="F7789">
        <v>132896550.42326</v>
      </c>
      <c r="G7789">
        <v>0</v>
      </c>
      <c r="H7789">
        <v>5111405.7855099998</v>
      </c>
    </row>
    <row r="7790" spans="1:8" hidden="1" x14ac:dyDescent="0.3">
      <c r="A7790" s="6" t="s">
        <v>1077</v>
      </c>
      <c r="B7790" s="6" t="s">
        <v>8462</v>
      </c>
      <c r="C7790" s="6">
        <v>6</v>
      </c>
      <c r="D7790" t="str">
        <f t="shared" si="121"/>
        <v>Marsa Alam/ Bernes LOT2 OHTL6</v>
      </c>
      <c r="E7790">
        <v>2436089.29</v>
      </c>
      <c r="F7790">
        <v>2196846.98</v>
      </c>
      <c r="G7790">
        <v>0</v>
      </c>
      <c r="H7790">
        <v>2196846.98</v>
      </c>
    </row>
    <row r="7791" spans="1:8" hidden="1" x14ac:dyDescent="0.3">
      <c r="A7791" s="6" t="s">
        <v>1077</v>
      </c>
      <c r="B7791" s="6" t="s">
        <v>8463</v>
      </c>
      <c r="C7791" s="6">
        <v>11</v>
      </c>
      <c r="D7791" t="str">
        <f t="shared" si="121"/>
        <v>Marsa Alam/ Bernes LOT2 OHTL11</v>
      </c>
      <c r="E7791">
        <v>414591.11</v>
      </c>
      <c r="F7791">
        <v>373460.2</v>
      </c>
      <c r="G7791">
        <v>0</v>
      </c>
      <c r="H7791">
        <v>373460.2</v>
      </c>
    </row>
    <row r="7792" spans="1:8" hidden="1" x14ac:dyDescent="0.3">
      <c r="A7792" s="6" t="s">
        <v>1077</v>
      </c>
      <c r="B7792" s="6" t="s">
        <v>8464</v>
      </c>
      <c r="C7792" s="6">
        <v>8</v>
      </c>
      <c r="D7792" t="str">
        <f t="shared" si="121"/>
        <v>Marsa Alam/ Bernes LOT2 OHTL8</v>
      </c>
      <c r="E7792">
        <v>209328.02</v>
      </c>
      <c r="F7792">
        <v>188310.39999999999</v>
      </c>
      <c r="G7792">
        <v>0</v>
      </c>
      <c r="H7792">
        <v>188310.39999999999</v>
      </c>
    </row>
    <row r="7793" spans="1:8" hidden="1" x14ac:dyDescent="0.3">
      <c r="A7793" s="6" t="s">
        <v>6747</v>
      </c>
      <c r="B7793" s="6" t="s">
        <v>8465</v>
      </c>
      <c r="D7793" t="str">
        <f t="shared" si="121"/>
        <v>TNYA-WSHP</v>
      </c>
      <c r="E7793">
        <v>0</v>
      </c>
      <c r="F7793">
        <v>-78027.600000000006</v>
      </c>
      <c r="G7793">
        <v>0</v>
      </c>
      <c r="H7793">
        <v>-78027.600000000006</v>
      </c>
    </row>
    <row r="7794" spans="1:8" hidden="1" x14ac:dyDescent="0.3">
      <c r="A7794" s="6" t="s">
        <v>5039</v>
      </c>
      <c r="B7794" s="6" t="s">
        <v>8466</v>
      </c>
      <c r="D7794" t="str">
        <f t="shared" si="121"/>
        <v>PO3092200025</v>
      </c>
      <c r="E7794">
        <v>123220.12</v>
      </c>
      <c r="F7794">
        <v>123220.12</v>
      </c>
      <c r="G7794">
        <v>0</v>
      </c>
      <c r="H7794">
        <v>123220.12</v>
      </c>
    </row>
    <row r="7795" spans="1:8" hidden="1" x14ac:dyDescent="0.3">
      <c r="A7795" s="6" t="s">
        <v>393</v>
      </c>
      <c r="B7795" s="6" t="s">
        <v>8467</v>
      </c>
      <c r="C7795" s="6">
        <v>33</v>
      </c>
      <c r="D7795" t="str">
        <f t="shared" si="121"/>
        <v>EMAAR-Pkg#162/163- Marassi33</v>
      </c>
      <c r="E7795">
        <v>4083110.28</v>
      </c>
      <c r="F7795">
        <v>3354959.0840000003</v>
      </c>
      <c r="G7795">
        <v>0</v>
      </c>
      <c r="H7795">
        <v>3354959.0839999998</v>
      </c>
    </row>
    <row r="7796" spans="1:8" hidden="1" x14ac:dyDescent="0.3">
      <c r="A7796" s="6" t="s">
        <v>705</v>
      </c>
      <c r="B7796" s="6" t="s">
        <v>8468</v>
      </c>
      <c r="D7796" t="str">
        <f t="shared" si="121"/>
        <v>Assuit PP  (CP-118)</v>
      </c>
      <c r="E7796">
        <v>820286.39</v>
      </c>
      <c r="F7796">
        <v>861300.7095</v>
      </c>
      <c r="G7796">
        <v>0</v>
      </c>
      <c r="H7796">
        <v>861300.7095</v>
      </c>
    </row>
    <row r="7797" spans="1:8" hidden="1" x14ac:dyDescent="0.3">
      <c r="A7797" s="6" t="s">
        <v>967</v>
      </c>
      <c r="B7797" s="6" t="s">
        <v>8469</v>
      </c>
      <c r="D7797" t="str">
        <f t="shared" si="121"/>
        <v>Benban 500 K.V/95 K.M</v>
      </c>
      <c r="E7797">
        <v>4000000</v>
      </c>
      <c r="F7797">
        <v>4000000</v>
      </c>
      <c r="G7797">
        <v>0</v>
      </c>
      <c r="H7797">
        <v>4000000</v>
      </c>
    </row>
    <row r="7798" spans="1:8" hidden="1" x14ac:dyDescent="0.3">
      <c r="A7798" s="6" t="s">
        <v>84</v>
      </c>
      <c r="B7798" s="6" t="s">
        <v>8470</v>
      </c>
      <c r="C7798" s="6">
        <v>3</v>
      </c>
      <c r="D7798" t="str">
        <f t="shared" si="121"/>
        <v>New Giza Hospital3</v>
      </c>
      <c r="E7798">
        <v>64993.96</v>
      </c>
      <c r="F7798">
        <v>37962.83</v>
      </c>
      <c r="G7798">
        <v>0</v>
      </c>
      <c r="H7798">
        <v>37962.83</v>
      </c>
    </row>
    <row r="7799" spans="1:8" hidden="1" x14ac:dyDescent="0.3">
      <c r="A7799" s="6" t="s">
        <v>1685</v>
      </c>
      <c r="B7799" s="6" t="s">
        <v>6317</v>
      </c>
      <c r="D7799" t="str">
        <f t="shared" si="121"/>
        <v>New Babil 400/132KV GIS Substa</v>
      </c>
      <c r="E7799">
        <v>888398.4</v>
      </c>
      <c r="F7799">
        <v>888398.4</v>
      </c>
      <c r="G7799">
        <v>0</v>
      </c>
      <c r="H7799">
        <v>888398.4</v>
      </c>
    </row>
    <row r="7800" spans="1:8" hidden="1" x14ac:dyDescent="0.3">
      <c r="A7800" s="6" t="s">
        <v>84</v>
      </c>
      <c r="B7800" s="6" t="s">
        <v>8471</v>
      </c>
      <c r="C7800" s="6">
        <v>4</v>
      </c>
      <c r="D7800" t="str">
        <f t="shared" si="121"/>
        <v>New Giza Hospital4</v>
      </c>
      <c r="E7800">
        <v>46975</v>
      </c>
      <c r="F7800">
        <v>37529.21</v>
      </c>
      <c r="G7800">
        <v>0</v>
      </c>
      <c r="H7800">
        <v>37529.21</v>
      </c>
    </row>
    <row r="7801" spans="1:8" hidden="1" x14ac:dyDescent="0.3">
      <c r="A7801" s="6" t="s">
        <v>458</v>
      </c>
      <c r="B7801" s="6" t="s">
        <v>8472</v>
      </c>
      <c r="D7801" t="str">
        <f t="shared" si="121"/>
        <v>W Dam PP Phase II (CP-117)</v>
      </c>
      <c r="E7801">
        <v>35142.339999999997</v>
      </c>
      <c r="F7801">
        <v>35142.340000000004</v>
      </c>
      <c r="G7801">
        <v>0</v>
      </c>
      <c r="H7801">
        <v>35142.339999999997</v>
      </c>
    </row>
    <row r="7802" spans="1:8" hidden="1" x14ac:dyDescent="0.3">
      <c r="A7802" s="6" t="s">
        <v>3693</v>
      </c>
      <c r="B7802" s="6" t="s">
        <v>8473</v>
      </c>
      <c r="D7802" t="str">
        <f t="shared" si="121"/>
        <v>Playa Epoxy</v>
      </c>
      <c r="E7802">
        <v>53171.199999999997</v>
      </c>
      <c r="F7802">
        <v>45626.21</v>
      </c>
      <c r="G7802">
        <v>0</v>
      </c>
      <c r="H7802">
        <v>45626.21</v>
      </c>
    </row>
    <row r="7803" spans="1:8" hidden="1" x14ac:dyDescent="0.3">
      <c r="A7803" s="6" t="s">
        <v>1697</v>
      </c>
      <c r="B7803" s="6" t="s">
        <v>6721</v>
      </c>
      <c r="D7803" t="str">
        <f t="shared" si="121"/>
        <v>Playa Resort</v>
      </c>
      <c r="E7803">
        <v>6763.71</v>
      </c>
      <c r="F7803">
        <v>6763.71</v>
      </c>
      <c r="G7803">
        <v>0</v>
      </c>
      <c r="H7803">
        <v>6763.71</v>
      </c>
    </row>
    <row r="7804" spans="1:8" hidden="1" x14ac:dyDescent="0.3">
      <c r="A7804" s="6" t="s">
        <v>71</v>
      </c>
      <c r="B7804" s="6" t="s">
        <v>8474</v>
      </c>
      <c r="C7804" s="6">
        <v>11</v>
      </c>
      <c r="D7804" t="str">
        <f t="shared" si="121"/>
        <v>EGAT Pelletizing Plant11</v>
      </c>
      <c r="E7804">
        <v>1966603.81</v>
      </c>
      <c r="F7804">
        <v>1946937.7705000001</v>
      </c>
      <c r="G7804">
        <v>0</v>
      </c>
      <c r="H7804">
        <v>1946937.7705000001</v>
      </c>
    </row>
    <row r="7805" spans="1:8" hidden="1" x14ac:dyDescent="0.3">
      <c r="A7805" s="6" t="s">
        <v>1697</v>
      </c>
      <c r="B7805" s="6" t="s">
        <v>8475</v>
      </c>
      <c r="C7805" s="6">
        <v>40</v>
      </c>
      <c r="D7805" t="str">
        <f t="shared" si="121"/>
        <v>Playa Resort40</v>
      </c>
      <c r="E7805">
        <v>35000</v>
      </c>
      <c r="F7805">
        <v>35000</v>
      </c>
      <c r="G7805">
        <v>0</v>
      </c>
      <c r="H7805">
        <v>35000</v>
      </c>
    </row>
    <row r="7806" spans="1:8" hidden="1" x14ac:dyDescent="0.3">
      <c r="A7806" s="6" t="s">
        <v>1792</v>
      </c>
      <c r="B7806" s="6" t="s">
        <v>8476</v>
      </c>
      <c r="C7806" s="6">
        <v>19</v>
      </c>
      <c r="D7806" t="str">
        <f t="shared" si="121"/>
        <v>Get Business Complex19</v>
      </c>
      <c r="E7806">
        <v>105763.25</v>
      </c>
      <c r="F7806">
        <v>99417.46</v>
      </c>
      <c r="G7806">
        <v>0</v>
      </c>
      <c r="H7806">
        <v>99417.46</v>
      </c>
    </row>
    <row r="7807" spans="1:8" hidden="1" x14ac:dyDescent="0.3">
      <c r="A7807" s="6" t="s">
        <v>1259</v>
      </c>
      <c r="B7807" s="6" t="s">
        <v>8477</v>
      </c>
      <c r="C7807" s="6">
        <v>3</v>
      </c>
      <c r="D7807" t="str">
        <f t="shared" si="121"/>
        <v>Air Defence College3</v>
      </c>
      <c r="E7807">
        <v>412839.98</v>
      </c>
      <c r="F7807">
        <v>350501.14</v>
      </c>
      <c r="G7807">
        <v>0</v>
      </c>
      <c r="H7807">
        <v>350501.14</v>
      </c>
    </row>
    <row r="7808" spans="1:8" hidden="1" x14ac:dyDescent="0.3">
      <c r="A7808" s="6" t="s">
        <v>305</v>
      </c>
      <c r="B7808" s="6" t="s">
        <v>8478</v>
      </c>
      <c r="C7808" s="6">
        <v>15</v>
      </c>
      <c r="D7808" t="str">
        <f t="shared" si="121"/>
        <v>Creeks URBN-K15</v>
      </c>
      <c r="E7808">
        <v>10771231.15</v>
      </c>
      <c r="F7808">
        <v>10206848</v>
      </c>
      <c r="G7808">
        <v>267101.62</v>
      </c>
      <c r="H7808">
        <v>10473949.619999999</v>
      </c>
    </row>
    <row r="7809" spans="1:8" hidden="1" x14ac:dyDescent="0.3">
      <c r="A7809" s="6" t="s">
        <v>1259</v>
      </c>
      <c r="B7809" s="6" t="s">
        <v>8479</v>
      </c>
      <c r="C7809" s="6">
        <v>6</v>
      </c>
      <c r="D7809" t="str">
        <f t="shared" si="121"/>
        <v>Air Defence College6</v>
      </c>
      <c r="E7809">
        <v>69600</v>
      </c>
      <c r="F7809">
        <v>59090.400000000001</v>
      </c>
      <c r="G7809">
        <v>0</v>
      </c>
      <c r="H7809">
        <v>59090.400000000001</v>
      </c>
    </row>
    <row r="7810" spans="1:8" hidden="1" x14ac:dyDescent="0.3">
      <c r="A7810" s="6" t="s">
        <v>425</v>
      </c>
      <c r="B7810" s="6" t="s">
        <v>8480</v>
      </c>
      <c r="C7810" s="6">
        <v>1</v>
      </c>
      <c r="D7810" t="str">
        <f t="shared" si="121"/>
        <v>Olympic Multi – Sports Hall1</v>
      </c>
      <c r="E7810">
        <v>2197625</v>
      </c>
      <c r="F7810">
        <v>1812330</v>
      </c>
      <c r="G7810">
        <v>0</v>
      </c>
      <c r="H7810">
        <v>1812330</v>
      </c>
    </row>
    <row r="7811" spans="1:8" hidden="1" x14ac:dyDescent="0.3">
      <c r="A7811" s="6" t="s">
        <v>425</v>
      </c>
      <c r="B7811" s="6" t="s">
        <v>8481</v>
      </c>
      <c r="C7811" s="6">
        <v>4</v>
      </c>
      <c r="D7811" t="str">
        <f t="shared" ref="D7811:D7874" si="122">A7811&amp;C7811</f>
        <v>Olympic Multi – Sports Hall4</v>
      </c>
      <c r="E7811">
        <v>4391058</v>
      </c>
      <c r="F7811">
        <v>3699060</v>
      </c>
      <c r="G7811">
        <v>0</v>
      </c>
      <c r="H7811">
        <v>3699060</v>
      </c>
    </row>
    <row r="7812" spans="1:8" hidden="1" x14ac:dyDescent="0.3">
      <c r="A7812" s="6" t="s">
        <v>358</v>
      </c>
      <c r="B7812" s="6" t="s">
        <v>8482</v>
      </c>
      <c r="C7812" s="6">
        <v>3</v>
      </c>
      <c r="D7812" t="str">
        <f t="shared" si="122"/>
        <v>EGAT Mechanical Installations3</v>
      </c>
      <c r="E7812">
        <v>1042361.93</v>
      </c>
      <c r="F7812">
        <v>849902.83019999997</v>
      </c>
      <c r="G7812">
        <v>260590.48</v>
      </c>
      <c r="H7812">
        <v>1110493.3101999999</v>
      </c>
    </row>
    <row r="7813" spans="1:8" hidden="1" x14ac:dyDescent="0.3">
      <c r="A7813" s="6" t="s">
        <v>1991</v>
      </c>
      <c r="B7813" s="6" t="s">
        <v>8483</v>
      </c>
      <c r="C7813" s="6">
        <v>2</v>
      </c>
      <c r="D7813" t="str">
        <f t="shared" si="122"/>
        <v>SSC Suez Steel Company Project2</v>
      </c>
      <c r="E7813">
        <v>1686530.02</v>
      </c>
      <c r="F7813">
        <v>918958.59730000002</v>
      </c>
      <c r="G7813">
        <v>0</v>
      </c>
      <c r="H7813">
        <v>918958.59730000002</v>
      </c>
    </row>
    <row r="7814" spans="1:8" hidden="1" x14ac:dyDescent="0.3">
      <c r="A7814" s="6" t="s">
        <v>2113</v>
      </c>
      <c r="B7814" s="6" t="s">
        <v>8484</v>
      </c>
      <c r="C7814" s="6">
        <v>3</v>
      </c>
      <c r="D7814" t="str">
        <f t="shared" si="122"/>
        <v>U3 &amp; U53</v>
      </c>
      <c r="E7814">
        <v>34000.720000000001</v>
      </c>
      <c r="F7814">
        <v>28363.02</v>
      </c>
      <c r="G7814">
        <v>0</v>
      </c>
      <c r="H7814">
        <v>28363.02</v>
      </c>
    </row>
    <row r="7815" spans="1:8" hidden="1" x14ac:dyDescent="0.3">
      <c r="A7815" s="6" t="s">
        <v>425</v>
      </c>
      <c r="B7815" s="6" t="s">
        <v>8485</v>
      </c>
      <c r="C7815" s="6">
        <v>7</v>
      </c>
      <c r="D7815" t="str">
        <f t="shared" si="122"/>
        <v>Olympic Multi – Sports Hall7</v>
      </c>
      <c r="E7815">
        <v>16168000</v>
      </c>
      <c r="F7815">
        <v>14222372.5</v>
      </c>
      <c r="G7815">
        <v>0</v>
      </c>
      <c r="H7815">
        <v>14222372.5</v>
      </c>
    </row>
    <row r="7816" spans="1:8" hidden="1" x14ac:dyDescent="0.3">
      <c r="A7816" s="6" t="s">
        <v>2113</v>
      </c>
      <c r="B7816" s="6" t="s">
        <v>8486</v>
      </c>
      <c r="C7816" s="6">
        <v>4</v>
      </c>
      <c r="D7816" t="str">
        <f t="shared" si="122"/>
        <v>U3 &amp; U54</v>
      </c>
      <c r="E7816">
        <v>186640.4</v>
      </c>
      <c r="F7816">
        <v>161182.65</v>
      </c>
      <c r="G7816">
        <v>0</v>
      </c>
      <c r="H7816">
        <v>161182.65</v>
      </c>
    </row>
    <row r="7817" spans="1:8" hidden="1" x14ac:dyDescent="0.3">
      <c r="A7817" s="6" t="s">
        <v>73</v>
      </c>
      <c r="B7817" s="6" t="s">
        <v>8487</v>
      </c>
      <c r="C7817" s="6">
        <v>12</v>
      </c>
      <c r="D7817" t="str">
        <f t="shared" si="122"/>
        <v>MDF Factory12</v>
      </c>
      <c r="E7817">
        <v>1715548.54</v>
      </c>
      <c r="F7817">
        <v>0</v>
      </c>
      <c r="G7817">
        <v>1732936.45</v>
      </c>
      <c r="H7817">
        <v>1732936.45</v>
      </c>
    </row>
    <row r="7818" spans="1:8" hidden="1" x14ac:dyDescent="0.3">
      <c r="A7818" s="6" t="s">
        <v>2176</v>
      </c>
      <c r="B7818" s="6" t="s">
        <v>8488</v>
      </c>
      <c r="C7818" s="6">
        <v>5</v>
      </c>
      <c r="D7818" t="str">
        <f t="shared" si="122"/>
        <v>SEASHELL TECHNICAL ROOM5</v>
      </c>
      <c r="E7818">
        <v>381327.19</v>
      </c>
      <c r="F7818">
        <v>329314.16000000003</v>
      </c>
      <c r="G7818">
        <v>0</v>
      </c>
      <c r="H7818">
        <v>329314.15999999997</v>
      </c>
    </row>
    <row r="7819" spans="1:8" hidden="1" x14ac:dyDescent="0.3">
      <c r="A7819" s="6" t="s">
        <v>956</v>
      </c>
      <c r="B7819" s="6" t="s">
        <v>8489</v>
      </c>
      <c r="D7819" t="str">
        <f t="shared" si="122"/>
        <v>Air Defense College</v>
      </c>
      <c r="E7819">
        <v>4238538</v>
      </c>
      <c r="F7819">
        <v>3570560</v>
      </c>
      <c r="G7819">
        <v>0</v>
      </c>
      <c r="H7819">
        <v>3570560</v>
      </c>
    </row>
    <row r="7820" spans="1:8" hidden="1" x14ac:dyDescent="0.3">
      <c r="A7820" s="6" t="s">
        <v>1853</v>
      </c>
      <c r="B7820" s="6" t="s">
        <v>8490</v>
      </c>
      <c r="C7820" s="6">
        <v>22</v>
      </c>
      <c r="D7820" t="str">
        <f t="shared" si="122"/>
        <v>PLAYA ROOF &amp; Wet Areas22</v>
      </c>
      <c r="E7820">
        <v>127113.34</v>
      </c>
      <c r="F7820">
        <v>109075.77</v>
      </c>
      <c r="G7820">
        <v>0</v>
      </c>
      <c r="H7820">
        <v>109075.77</v>
      </c>
    </row>
    <row r="7821" spans="1:8" hidden="1" x14ac:dyDescent="0.3">
      <c r="A7821" s="6" t="s">
        <v>2113</v>
      </c>
      <c r="B7821" s="6" t="s">
        <v>8491</v>
      </c>
      <c r="C7821" s="6">
        <v>6</v>
      </c>
      <c r="D7821" t="str">
        <f t="shared" si="122"/>
        <v>U3 &amp; U56</v>
      </c>
      <c r="E7821">
        <v>73568.7</v>
      </c>
      <c r="F7821">
        <v>63533.919999999998</v>
      </c>
      <c r="G7821">
        <v>0</v>
      </c>
      <c r="H7821">
        <v>63533.919999999998</v>
      </c>
    </row>
    <row r="7822" spans="1:8" hidden="1" x14ac:dyDescent="0.3">
      <c r="A7822" s="6" t="s">
        <v>320</v>
      </c>
      <c r="B7822" s="6" t="s">
        <v>8492</v>
      </c>
      <c r="C7822" s="6">
        <v>9</v>
      </c>
      <c r="D7822" t="str">
        <f t="shared" si="122"/>
        <v>EPICO 3 Facility9</v>
      </c>
      <c r="E7822">
        <v>35000000</v>
      </c>
      <c r="F7822">
        <v>34650000</v>
      </c>
      <c r="G7822">
        <v>0</v>
      </c>
      <c r="H7822">
        <v>34650000</v>
      </c>
    </row>
    <row r="7823" spans="1:8" hidden="1" x14ac:dyDescent="0.3">
      <c r="A7823" s="6" t="s">
        <v>2157</v>
      </c>
      <c r="B7823" s="6" t="s">
        <v>8493</v>
      </c>
      <c r="C7823" s="6">
        <v>4</v>
      </c>
      <c r="D7823" t="str">
        <f t="shared" si="122"/>
        <v>Seashell Playa 5 Villas4</v>
      </c>
      <c r="E7823">
        <v>59845.85</v>
      </c>
      <c r="F7823">
        <v>46508.62</v>
      </c>
      <c r="G7823">
        <v>0</v>
      </c>
      <c r="H7823">
        <v>46508.62</v>
      </c>
    </row>
    <row r="7824" spans="1:8" hidden="1" x14ac:dyDescent="0.3">
      <c r="A7824" s="6" t="s">
        <v>2157</v>
      </c>
      <c r="B7824" s="6" t="s">
        <v>8494</v>
      </c>
      <c r="C7824" s="6">
        <v>1</v>
      </c>
      <c r="D7824" t="str">
        <f t="shared" si="122"/>
        <v>Seashell Playa 5 Villas1</v>
      </c>
      <c r="E7824">
        <v>115275.25</v>
      </c>
      <c r="F7824">
        <v>83551.7</v>
      </c>
      <c r="G7824">
        <v>0</v>
      </c>
      <c r="H7824">
        <v>83551.7</v>
      </c>
    </row>
    <row r="7825" spans="1:8" hidden="1" x14ac:dyDescent="0.3">
      <c r="A7825" s="6" t="s">
        <v>2157</v>
      </c>
      <c r="B7825" s="6" t="s">
        <v>8495</v>
      </c>
      <c r="C7825" s="6">
        <v>4</v>
      </c>
      <c r="D7825" t="str">
        <f t="shared" si="122"/>
        <v>Seashell Playa 5 Villas4</v>
      </c>
      <c r="E7825">
        <v>78107.460000000006</v>
      </c>
      <c r="F7825">
        <v>67453.600000000006</v>
      </c>
      <c r="G7825">
        <v>0</v>
      </c>
      <c r="H7825">
        <v>67453.600000000006</v>
      </c>
    </row>
    <row r="7826" spans="1:8" hidden="1" x14ac:dyDescent="0.3">
      <c r="A7826" s="6" t="s">
        <v>956</v>
      </c>
      <c r="B7826" s="6" t="s">
        <v>8496</v>
      </c>
      <c r="C7826" s="6">
        <v>2</v>
      </c>
      <c r="D7826" t="str">
        <f t="shared" si="122"/>
        <v>Air Defense College2</v>
      </c>
      <c r="E7826">
        <v>3044221</v>
      </c>
      <c r="F7826">
        <v>2564350</v>
      </c>
      <c r="G7826">
        <v>0</v>
      </c>
      <c r="H7826">
        <v>2564350</v>
      </c>
    </row>
    <row r="7827" spans="1:8" hidden="1" x14ac:dyDescent="0.3">
      <c r="A7827" s="6" t="s">
        <v>3838</v>
      </c>
      <c r="B7827" s="6" t="s">
        <v>8497</v>
      </c>
      <c r="C7827" s="6">
        <v>5</v>
      </c>
      <c r="D7827" t="str">
        <f t="shared" si="122"/>
        <v>HST El Mahager Bridge5</v>
      </c>
      <c r="E7827">
        <v>7551825</v>
      </c>
      <c r="F7827">
        <v>6691275.3300000001</v>
      </c>
      <c r="G7827">
        <v>0</v>
      </c>
      <c r="H7827">
        <v>6691275.330000001</v>
      </c>
    </row>
    <row r="7828" spans="1:8" hidden="1" x14ac:dyDescent="0.3">
      <c r="A7828" s="6" t="s">
        <v>2226</v>
      </c>
      <c r="B7828" s="6" t="s">
        <v>8498</v>
      </c>
      <c r="C7828" s="6">
        <v>3</v>
      </c>
      <c r="D7828" t="str">
        <f t="shared" si="122"/>
        <v>VILLA CLUSTRER B3</v>
      </c>
      <c r="E7828">
        <v>74105</v>
      </c>
      <c r="F7828">
        <v>63997.08</v>
      </c>
      <c r="G7828">
        <v>0</v>
      </c>
      <c r="H7828">
        <v>63997.08</v>
      </c>
    </row>
    <row r="7829" spans="1:8" hidden="1" x14ac:dyDescent="0.3">
      <c r="A7829" s="6" t="s">
        <v>2256</v>
      </c>
      <c r="B7829" s="6" t="s">
        <v>8499</v>
      </c>
      <c r="C7829" s="6">
        <v>8</v>
      </c>
      <c r="D7829" t="str">
        <f t="shared" si="122"/>
        <v>U7-SEASHELL8</v>
      </c>
      <c r="E7829">
        <v>546742.03</v>
      </c>
      <c r="F7829">
        <v>459198.66</v>
      </c>
      <c r="G7829">
        <v>0</v>
      </c>
      <c r="H7829">
        <v>459198.66</v>
      </c>
    </row>
    <row r="7830" spans="1:8" hidden="1" x14ac:dyDescent="0.3">
      <c r="A7830" s="6" t="s">
        <v>73</v>
      </c>
      <c r="B7830" s="6" t="s">
        <v>8500</v>
      </c>
      <c r="C7830" s="6">
        <v>20</v>
      </c>
      <c r="D7830" t="str">
        <f t="shared" si="122"/>
        <v>MDF Factory20</v>
      </c>
      <c r="E7830">
        <v>640115.15</v>
      </c>
      <c r="F7830">
        <v>606416.12</v>
      </c>
      <c r="G7830">
        <v>0</v>
      </c>
      <c r="H7830">
        <v>606416.12</v>
      </c>
    </row>
    <row r="7831" spans="1:8" hidden="1" x14ac:dyDescent="0.3">
      <c r="A7831" s="6" t="s">
        <v>956</v>
      </c>
      <c r="B7831" s="6" t="s">
        <v>8501</v>
      </c>
      <c r="C7831" s="6">
        <v>2</v>
      </c>
      <c r="D7831" t="str">
        <f t="shared" si="122"/>
        <v>Air Defense College2</v>
      </c>
      <c r="E7831">
        <v>1074100</v>
      </c>
      <c r="F7831">
        <v>904520</v>
      </c>
      <c r="G7831">
        <v>0</v>
      </c>
      <c r="H7831">
        <v>904520</v>
      </c>
    </row>
    <row r="7832" spans="1:8" hidden="1" x14ac:dyDescent="0.3">
      <c r="A7832" s="6" t="s">
        <v>2246</v>
      </c>
      <c r="B7832" s="6" t="s">
        <v>8502</v>
      </c>
      <c r="C7832" s="6">
        <v>4</v>
      </c>
      <c r="D7832" t="str">
        <f t="shared" si="122"/>
        <v>Ain Sokhna Bridge4</v>
      </c>
      <c r="E7832">
        <v>333124.3</v>
      </c>
      <c r="F7832">
        <v>273490.77</v>
      </c>
      <c r="G7832">
        <v>0</v>
      </c>
      <c r="H7832">
        <v>273490.77</v>
      </c>
    </row>
    <row r="7833" spans="1:8" hidden="1" x14ac:dyDescent="0.3">
      <c r="A7833" s="6" t="s">
        <v>2277</v>
      </c>
      <c r="B7833" s="6" t="s">
        <v>8503</v>
      </c>
      <c r="C7833" s="6">
        <v>3</v>
      </c>
      <c r="D7833" t="str">
        <f t="shared" si="122"/>
        <v>ZED Phase 23</v>
      </c>
      <c r="E7833">
        <v>15613.821</v>
      </c>
      <c r="F7833">
        <v>13263.94</v>
      </c>
      <c r="G7833">
        <v>0</v>
      </c>
      <c r="H7833">
        <v>13263.94</v>
      </c>
    </row>
    <row r="7834" spans="1:8" hidden="1" x14ac:dyDescent="0.3">
      <c r="A7834" s="6" t="s">
        <v>2244</v>
      </c>
      <c r="B7834" s="6" t="s">
        <v>8504</v>
      </c>
      <c r="C7834" s="6">
        <v>6</v>
      </c>
      <c r="D7834" t="str">
        <f t="shared" si="122"/>
        <v>EGAT Injection6</v>
      </c>
      <c r="E7834">
        <v>52237.38</v>
      </c>
      <c r="F7834">
        <v>44824.9</v>
      </c>
      <c r="G7834">
        <v>0</v>
      </c>
      <c r="H7834">
        <v>44824.9</v>
      </c>
    </row>
    <row r="7835" spans="1:8" hidden="1" x14ac:dyDescent="0.3">
      <c r="A7835" s="6" t="s">
        <v>1654</v>
      </c>
      <c r="B7835" s="6" t="s">
        <v>8505</v>
      </c>
      <c r="C7835" s="6">
        <v>28</v>
      </c>
      <c r="D7835" t="str">
        <f t="shared" si="122"/>
        <v>seashell Playa28</v>
      </c>
      <c r="E7835">
        <v>267610.19</v>
      </c>
      <c r="F7835">
        <v>229636.3</v>
      </c>
      <c r="G7835">
        <v>0</v>
      </c>
      <c r="H7835">
        <v>229636.3</v>
      </c>
    </row>
    <row r="7836" spans="1:8" hidden="1" x14ac:dyDescent="0.3">
      <c r="A7836" s="6" t="s">
        <v>305</v>
      </c>
      <c r="B7836" s="6" t="s">
        <v>8506</v>
      </c>
      <c r="C7836" s="6">
        <v>16</v>
      </c>
      <c r="D7836" t="str">
        <f t="shared" si="122"/>
        <v>Creeks URBN-K16</v>
      </c>
      <c r="E7836">
        <v>6516046.6100000003</v>
      </c>
      <c r="F7836">
        <v>6345313.6705</v>
      </c>
      <c r="G7836">
        <v>0</v>
      </c>
      <c r="H7836">
        <v>6345313.6705</v>
      </c>
    </row>
    <row r="7837" spans="1:8" hidden="1" x14ac:dyDescent="0.3">
      <c r="A7837" s="6" t="s">
        <v>3460</v>
      </c>
      <c r="B7837" s="6" t="s">
        <v>8507</v>
      </c>
      <c r="C7837" s="6">
        <v>4</v>
      </c>
      <c r="D7837" t="str">
        <f t="shared" si="122"/>
        <v>October Dry Port Railway4</v>
      </c>
      <c r="E7837">
        <v>650753.99</v>
      </c>
      <c r="F7837">
        <v>4734676.9400000004</v>
      </c>
      <c r="G7837">
        <v>0</v>
      </c>
      <c r="H7837">
        <v>4734676.9400000004</v>
      </c>
    </row>
    <row r="7838" spans="1:8" hidden="1" x14ac:dyDescent="0.3">
      <c r="A7838" s="6" t="s">
        <v>4004</v>
      </c>
      <c r="B7838" s="6" t="s">
        <v>8508</v>
      </c>
      <c r="D7838" t="str">
        <f t="shared" si="122"/>
        <v>South Dabaa Axis</v>
      </c>
      <c r="E7838">
        <v>891923.1</v>
      </c>
      <c r="F7838">
        <v>789798.79</v>
      </c>
      <c r="G7838">
        <v>0</v>
      </c>
      <c r="H7838">
        <v>789798.79</v>
      </c>
    </row>
    <row r="7839" spans="1:8" hidden="1" x14ac:dyDescent="0.3">
      <c r="A7839" s="6" t="s">
        <v>2157</v>
      </c>
      <c r="B7839" s="6" t="s">
        <v>8509</v>
      </c>
      <c r="C7839" s="6">
        <v>7</v>
      </c>
      <c r="D7839" t="str">
        <f t="shared" si="122"/>
        <v>Seashell Playa 5 Villas7</v>
      </c>
      <c r="E7839">
        <v>119128.39</v>
      </c>
      <c r="F7839">
        <v>72006.28</v>
      </c>
      <c r="G7839">
        <v>0</v>
      </c>
      <c r="H7839">
        <v>72006.28</v>
      </c>
    </row>
    <row r="7840" spans="1:8" hidden="1" x14ac:dyDescent="0.3">
      <c r="A7840" s="6" t="s">
        <v>1259</v>
      </c>
      <c r="B7840" s="6" t="s">
        <v>8510</v>
      </c>
      <c r="C7840" s="6">
        <v>21</v>
      </c>
      <c r="D7840" t="str">
        <f t="shared" si="122"/>
        <v>Air Defence College21</v>
      </c>
      <c r="E7840">
        <v>515431.5</v>
      </c>
      <c r="F7840">
        <v>437601.33</v>
      </c>
      <c r="G7840">
        <v>0</v>
      </c>
      <c r="H7840">
        <v>437601.33</v>
      </c>
    </row>
    <row r="7841" spans="1:8" hidden="1" x14ac:dyDescent="0.3">
      <c r="A7841" s="6" t="s">
        <v>2244</v>
      </c>
      <c r="B7841" s="6" t="s">
        <v>8511</v>
      </c>
      <c r="C7841" s="6">
        <v>7</v>
      </c>
      <c r="D7841" t="str">
        <f t="shared" si="122"/>
        <v>EGAT Injection7</v>
      </c>
      <c r="E7841">
        <v>28544.81</v>
      </c>
      <c r="F7841">
        <v>24494.3</v>
      </c>
      <c r="G7841">
        <v>0</v>
      </c>
      <c r="H7841">
        <v>24494.3</v>
      </c>
    </row>
    <row r="7842" spans="1:8" hidden="1" x14ac:dyDescent="0.3">
      <c r="A7842" s="6" t="s">
        <v>305</v>
      </c>
      <c r="B7842" s="6" t="s">
        <v>8512</v>
      </c>
      <c r="C7842" s="6">
        <v>17</v>
      </c>
      <c r="D7842" t="str">
        <f t="shared" si="122"/>
        <v>Creeks URBN-K17</v>
      </c>
      <c r="E7842">
        <v>8554341.9000000004</v>
      </c>
      <c r="F7842">
        <v>8554807.4450000003</v>
      </c>
      <c r="G7842">
        <v>0</v>
      </c>
      <c r="H7842">
        <v>8554807.4450000003</v>
      </c>
    </row>
    <row r="7843" spans="1:8" hidden="1" x14ac:dyDescent="0.3">
      <c r="A7843" s="6" t="s">
        <v>2096</v>
      </c>
      <c r="B7843" s="6" t="s">
        <v>8513</v>
      </c>
      <c r="C7843" s="6">
        <v>16</v>
      </c>
      <c r="D7843" t="str">
        <f t="shared" si="122"/>
        <v>Katameya Creeks - RME16</v>
      </c>
      <c r="E7843">
        <v>156756.24</v>
      </c>
      <c r="F7843">
        <v>138807.66</v>
      </c>
      <c r="G7843">
        <v>0</v>
      </c>
      <c r="H7843">
        <v>138807.66</v>
      </c>
    </row>
    <row r="7844" spans="1:8" hidden="1" x14ac:dyDescent="0.3">
      <c r="A7844" s="6" t="s">
        <v>3896</v>
      </c>
      <c r="B7844" s="6" t="s">
        <v>8514</v>
      </c>
      <c r="C7844" s="6">
        <v>6</v>
      </c>
      <c r="D7844" t="str">
        <f t="shared" si="122"/>
        <v>Kattmeya Creeks Urban6</v>
      </c>
      <c r="E7844">
        <v>153630.35999999999</v>
      </c>
      <c r="F7844">
        <v>136039.67999999999</v>
      </c>
      <c r="G7844">
        <v>0</v>
      </c>
      <c r="H7844">
        <v>136039.67999999999</v>
      </c>
    </row>
    <row r="7845" spans="1:8" hidden="1" x14ac:dyDescent="0.3">
      <c r="A7845" s="6" t="s">
        <v>73</v>
      </c>
      <c r="B7845" s="6" t="s">
        <v>8515</v>
      </c>
      <c r="C7845" s="6">
        <v>16</v>
      </c>
      <c r="D7845" t="str">
        <f t="shared" si="122"/>
        <v>MDF Factory16</v>
      </c>
      <c r="E7845">
        <v>1249666.24</v>
      </c>
      <c r="F7845">
        <v>1262162.9036000001</v>
      </c>
      <c r="G7845">
        <v>0</v>
      </c>
      <c r="H7845">
        <v>1262162.9036000001</v>
      </c>
    </row>
    <row r="7846" spans="1:8" hidden="1" x14ac:dyDescent="0.3">
      <c r="A7846" s="6" t="s">
        <v>1654</v>
      </c>
      <c r="B7846" s="6" t="s">
        <v>8516</v>
      </c>
      <c r="C7846" s="6">
        <v>30</v>
      </c>
      <c r="D7846" t="str">
        <f t="shared" si="122"/>
        <v>seashell Playa30</v>
      </c>
      <c r="E7846">
        <v>6489.78</v>
      </c>
      <c r="F7846">
        <v>5568.88</v>
      </c>
      <c r="G7846">
        <v>0</v>
      </c>
      <c r="H7846">
        <v>5568.88</v>
      </c>
    </row>
    <row r="7847" spans="1:8" hidden="1" x14ac:dyDescent="0.3">
      <c r="A7847" s="6" t="s">
        <v>2017</v>
      </c>
      <c r="B7847" s="6" t="s">
        <v>8517</v>
      </c>
      <c r="C7847" s="6">
        <v>20</v>
      </c>
      <c r="D7847" t="str">
        <f t="shared" si="122"/>
        <v>HST Bridges-Sokhna &amp; Mahager20</v>
      </c>
      <c r="E7847">
        <v>5229351.9000000004</v>
      </c>
      <c r="F7847">
        <v>4655093.2810000004</v>
      </c>
      <c r="G7847">
        <v>0</v>
      </c>
      <c r="H7847">
        <v>4655093.2810000004</v>
      </c>
    </row>
    <row r="7848" spans="1:8" hidden="1" x14ac:dyDescent="0.3">
      <c r="A7848" s="6" t="s">
        <v>754</v>
      </c>
      <c r="B7848" s="6" t="s">
        <v>8518</v>
      </c>
      <c r="C7848" s="6">
        <v>5</v>
      </c>
      <c r="D7848" t="str">
        <f t="shared" si="122"/>
        <v>Ministries Buildings5</v>
      </c>
      <c r="E7848">
        <v>3048577</v>
      </c>
      <c r="F7848">
        <v>2568010</v>
      </c>
      <c r="G7848">
        <v>0</v>
      </c>
      <c r="H7848">
        <v>2568010</v>
      </c>
    </row>
    <row r="7849" spans="1:8" hidden="1" x14ac:dyDescent="0.3">
      <c r="A7849" s="6" t="s">
        <v>2017</v>
      </c>
      <c r="B7849" s="6" t="s">
        <v>8519</v>
      </c>
      <c r="D7849" t="str">
        <f t="shared" si="122"/>
        <v>HST Bridges-Sokhna &amp; Mahager</v>
      </c>
      <c r="E7849">
        <v>29623249.899999999</v>
      </c>
      <c r="F7849">
        <v>26411692.75</v>
      </c>
      <c r="G7849">
        <v>0</v>
      </c>
      <c r="H7849">
        <v>26411692.75</v>
      </c>
    </row>
    <row r="7850" spans="1:8" hidden="1" x14ac:dyDescent="0.3">
      <c r="A7850" s="6" t="s">
        <v>305</v>
      </c>
      <c r="B7850" s="6" t="s">
        <v>8520</v>
      </c>
      <c r="C7850" s="6">
        <v>18</v>
      </c>
      <c r="D7850" t="str">
        <f t="shared" si="122"/>
        <v>Creeks URBN-K18</v>
      </c>
      <c r="E7850">
        <v>9384875.0999999996</v>
      </c>
      <c r="F7850">
        <v>9363449.5549999997</v>
      </c>
      <c r="G7850">
        <v>0</v>
      </c>
      <c r="H7850">
        <v>9363449.5549999997</v>
      </c>
    </row>
    <row r="7851" spans="1:8" hidden="1" x14ac:dyDescent="0.3">
      <c r="A7851" s="6" t="s">
        <v>405</v>
      </c>
      <c r="B7851" s="6" t="s">
        <v>8521</v>
      </c>
      <c r="C7851" s="6">
        <v>1</v>
      </c>
      <c r="D7851" t="str">
        <f t="shared" si="122"/>
        <v>Rabigh PP - Piling Works1</v>
      </c>
      <c r="E7851">
        <v>824244.82</v>
      </c>
      <c r="F7851">
        <v>2843644.65</v>
      </c>
      <c r="G7851">
        <v>0</v>
      </c>
      <c r="H7851">
        <v>947881.55</v>
      </c>
    </row>
    <row r="7852" spans="1:8" hidden="1" x14ac:dyDescent="0.3">
      <c r="A7852" s="6" t="s">
        <v>2256</v>
      </c>
      <c r="B7852" s="6" t="s">
        <v>8522</v>
      </c>
      <c r="C7852" s="6">
        <v>19</v>
      </c>
      <c r="D7852" t="str">
        <f t="shared" si="122"/>
        <v>U7-SEASHELL19</v>
      </c>
      <c r="E7852">
        <v>109721.9</v>
      </c>
      <c r="F7852">
        <v>94755.82</v>
      </c>
      <c r="G7852">
        <v>0</v>
      </c>
      <c r="H7852">
        <v>94755.82</v>
      </c>
    </row>
    <row r="7853" spans="1:8" hidden="1" x14ac:dyDescent="0.3">
      <c r="A7853" s="6" t="s">
        <v>405</v>
      </c>
      <c r="B7853" s="6" t="s">
        <v>8523</v>
      </c>
      <c r="C7853" s="6">
        <v>2</v>
      </c>
      <c r="D7853" t="str">
        <f t="shared" si="122"/>
        <v>Rabigh PP - Piling Works2</v>
      </c>
      <c r="E7853">
        <v>187165.29</v>
      </c>
      <c r="F7853">
        <v>215240.08</v>
      </c>
      <c r="G7853">
        <v>0</v>
      </c>
      <c r="H7853">
        <v>215240.08</v>
      </c>
    </row>
    <row r="7854" spans="1:8" hidden="1" x14ac:dyDescent="0.3">
      <c r="A7854" s="6" t="s">
        <v>1809</v>
      </c>
      <c r="B7854" s="6" t="s">
        <v>8524</v>
      </c>
      <c r="C7854" s="6">
        <v>7</v>
      </c>
      <c r="D7854" t="str">
        <f t="shared" si="122"/>
        <v>Port Said Grain Storage7</v>
      </c>
      <c r="E7854">
        <v>131650</v>
      </c>
      <c r="F7854">
        <v>150081</v>
      </c>
      <c r="G7854">
        <v>0</v>
      </c>
      <c r="H7854">
        <v>150081</v>
      </c>
    </row>
    <row r="7855" spans="1:8" hidden="1" x14ac:dyDescent="0.3">
      <c r="A7855" s="6" t="s">
        <v>346</v>
      </c>
      <c r="B7855" s="6" t="s">
        <v>8525</v>
      </c>
      <c r="C7855" s="6">
        <v>10</v>
      </c>
      <c r="D7855" t="str">
        <f t="shared" si="122"/>
        <v>El Khatatba Bridge10</v>
      </c>
      <c r="E7855">
        <v>9666748.9000000004</v>
      </c>
      <c r="F7855">
        <v>7237461.0999999996</v>
      </c>
      <c r="G7855">
        <v>0</v>
      </c>
      <c r="H7855">
        <v>7237461.0999999996</v>
      </c>
    </row>
    <row r="7856" spans="1:8" hidden="1" x14ac:dyDescent="0.3">
      <c r="A7856" s="6" t="s">
        <v>371</v>
      </c>
      <c r="B7856" s="6" t="s">
        <v>8526</v>
      </c>
      <c r="C7856" s="6">
        <v>40</v>
      </c>
      <c r="D7856" t="str">
        <f t="shared" si="122"/>
        <v>ORA ZED - Ph 01B - Pkgs A&amp;D40</v>
      </c>
      <c r="E7856">
        <v>4495110.55</v>
      </c>
      <c r="F7856">
        <v>3717952.37</v>
      </c>
      <c r="G7856">
        <v>0</v>
      </c>
      <c r="H7856">
        <v>3717952.37</v>
      </c>
    </row>
    <row r="7857" spans="1:8" hidden="1" x14ac:dyDescent="0.3">
      <c r="A7857" s="6" t="s">
        <v>2392</v>
      </c>
      <c r="B7857" s="6" t="s">
        <v>8527</v>
      </c>
      <c r="D7857" t="str">
        <f t="shared" si="122"/>
        <v>Sultana Malak Restoration</v>
      </c>
      <c r="E7857">
        <v>178949.52</v>
      </c>
      <c r="F7857">
        <v>176047.4</v>
      </c>
      <c r="G7857">
        <v>0</v>
      </c>
      <c r="H7857">
        <v>176047.4</v>
      </c>
    </row>
    <row r="7858" spans="1:8" hidden="1" x14ac:dyDescent="0.3">
      <c r="A7858" s="6" t="s">
        <v>2256</v>
      </c>
      <c r="B7858" s="6" t="s">
        <v>8528</v>
      </c>
      <c r="C7858" s="6">
        <v>20</v>
      </c>
      <c r="D7858" t="str">
        <f t="shared" si="122"/>
        <v>U7-SEASHELL20</v>
      </c>
      <c r="E7858">
        <v>26097.3</v>
      </c>
      <c r="F7858">
        <v>22537.64</v>
      </c>
      <c r="G7858">
        <v>0</v>
      </c>
      <c r="H7858">
        <v>22537.64</v>
      </c>
    </row>
    <row r="7859" spans="1:8" hidden="1" x14ac:dyDescent="0.3">
      <c r="A7859" s="6" t="s">
        <v>2157</v>
      </c>
      <c r="B7859" s="6" t="s">
        <v>8529</v>
      </c>
      <c r="C7859" s="6">
        <v>4</v>
      </c>
      <c r="D7859" t="str">
        <f t="shared" si="122"/>
        <v>Seashell Playa 5 Villas4</v>
      </c>
      <c r="E7859">
        <v>67230.66</v>
      </c>
      <c r="F7859">
        <v>61421.93</v>
      </c>
      <c r="G7859">
        <v>0</v>
      </c>
      <c r="H7859">
        <v>61421.93</v>
      </c>
    </row>
    <row r="7860" spans="1:8" hidden="1" x14ac:dyDescent="0.3">
      <c r="A7860" s="6" t="s">
        <v>389</v>
      </c>
      <c r="B7860" s="6" t="s">
        <v>8530</v>
      </c>
      <c r="C7860" s="6">
        <v>24</v>
      </c>
      <c r="D7860" t="str">
        <f t="shared" si="122"/>
        <v>EMAAR-PKG# 101-UPTOWN24</v>
      </c>
      <c r="E7860">
        <v>270197.08</v>
      </c>
      <c r="F7860">
        <v>546994.61399999994</v>
      </c>
      <c r="G7860">
        <v>0</v>
      </c>
      <c r="H7860">
        <v>546994.61399999994</v>
      </c>
    </row>
    <row r="7861" spans="1:8" hidden="1" x14ac:dyDescent="0.3">
      <c r="A7861" s="6" t="s">
        <v>2412</v>
      </c>
      <c r="B7861" s="6" t="s">
        <v>8531</v>
      </c>
      <c r="C7861" s="6">
        <v>1</v>
      </c>
      <c r="D7861" t="str">
        <f t="shared" si="122"/>
        <v>EGAT ADMIN (Pelletizing)1</v>
      </c>
      <c r="E7861">
        <v>310640</v>
      </c>
      <c r="F7861">
        <v>266560.18</v>
      </c>
      <c r="G7861">
        <v>0</v>
      </c>
      <c r="H7861">
        <v>266560.18</v>
      </c>
    </row>
    <row r="7862" spans="1:8" hidden="1" x14ac:dyDescent="0.3">
      <c r="A7862" s="6" t="s">
        <v>406</v>
      </c>
      <c r="B7862" s="6" t="s">
        <v>8532</v>
      </c>
      <c r="C7862" s="6">
        <v>1</v>
      </c>
      <c r="D7862" t="str">
        <f t="shared" si="122"/>
        <v>Rabigh CCPP-Civil1</v>
      </c>
      <c r="E7862">
        <v>2313265.08</v>
      </c>
      <c r="F7862">
        <v>7980764.4900000002</v>
      </c>
      <c r="G7862">
        <v>0</v>
      </c>
      <c r="H7862">
        <v>2660254.83</v>
      </c>
    </row>
    <row r="7863" spans="1:8" hidden="1" x14ac:dyDescent="0.3">
      <c r="A7863" s="6" t="s">
        <v>2113</v>
      </c>
      <c r="B7863" s="6" t="s">
        <v>8533</v>
      </c>
      <c r="C7863" s="6">
        <v>22</v>
      </c>
      <c r="D7863" t="str">
        <f t="shared" si="122"/>
        <v>U3 &amp; U522</v>
      </c>
      <c r="E7863">
        <v>242534.58</v>
      </c>
      <c r="F7863">
        <v>158302.85</v>
      </c>
      <c r="G7863">
        <v>0</v>
      </c>
      <c r="H7863">
        <v>158302.85</v>
      </c>
    </row>
    <row r="7864" spans="1:8" hidden="1" x14ac:dyDescent="0.3">
      <c r="A7864" s="6" t="s">
        <v>1916</v>
      </c>
      <c r="B7864" s="6" t="s">
        <v>8534</v>
      </c>
      <c r="D7864" t="str">
        <f t="shared" si="122"/>
        <v>Abou Ghaleb Bridge</v>
      </c>
      <c r="E7864">
        <v>26616364.100000001</v>
      </c>
      <c r="F7864">
        <v>25711010.899999999</v>
      </c>
      <c r="G7864">
        <v>0</v>
      </c>
      <c r="H7864">
        <v>25711010.899999999</v>
      </c>
    </row>
    <row r="7865" spans="1:8" hidden="1" x14ac:dyDescent="0.3">
      <c r="A7865" s="6" t="s">
        <v>8535</v>
      </c>
      <c r="B7865" s="6" t="s">
        <v>8536</v>
      </c>
      <c r="D7865" t="str">
        <f t="shared" si="122"/>
        <v>EDNC Mobilization Works</v>
      </c>
      <c r="E7865">
        <v>609204.24</v>
      </c>
      <c r="F7865">
        <v>633572.41</v>
      </c>
      <c r="G7865">
        <v>0</v>
      </c>
      <c r="H7865">
        <v>633572.41</v>
      </c>
    </row>
    <row r="7866" spans="1:8" hidden="1" x14ac:dyDescent="0.3">
      <c r="A7866" s="6" t="s">
        <v>2292</v>
      </c>
      <c r="B7866" s="6" t="s">
        <v>8537</v>
      </c>
      <c r="C7866" s="6">
        <v>4</v>
      </c>
      <c r="D7866" t="str">
        <f t="shared" si="122"/>
        <v>RADAMIS CITY4</v>
      </c>
      <c r="E7866">
        <v>24234.05</v>
      </c>
      <c r="F7866">
        <v>21459.26</v>
      </c>
      <c r="G7866">
        <v>0</v>
      </c>
      <c r="H7866">
        <v>21459.26</v>
      </c>
    </row>
    <row r="7867" spans="1:8" hidden="1" x14ac:dyDescent="0.3">
      <c r="A7867" s="6" t="s">
        <v>2292</v>
      </c>
      <c r="B7867" s="6" t="s">
        <v>8538</v>
      </c>
      <c r="C7867" s="6">
        <v>10</v>
      </c>
      <c r="D7867" t="str">
        <f t="shared" si="122"/>
        <v>RADAMIS CITY10</v>
      </c>
      <c r="E7867">
        <v>383921.2</v>
      </c>
      <c r="F7867">
        <v>272636.36</v>
      </c>
      <c r="G7867">
        <v>0</v>
      </c>
      <c r="H7867">
        <v>272636.36</v>
      </c>
    </row>
    <row r="7868" spans="1:8" hidden="1" x14ac:dyDescent="0.3">
      <c r="A7868" s="6" t="s">
        <v>2116</v>
      </c>
      <c r="B7868" s="6" t="s">
        <v>8539</v>
      </c>
      <c r="C7868" s="6">
        <v>12</v>
      </c>
      <c r="D7868" t="str">
        <f t="shared" si="122"/>
        <v>Irrigation Tank12</v>
      </c>
      <c r="E7868">
        <v>689048.85</v>
      </c>
      <c r="F7868">
        <v>499792.67</v>
      </c>
      <c r="G7868">
        <v>0</v>
      </c>
      <c r="H7868">
        <v>499792.67</v>
      </c>
    </row>
    <row r="7869" spans="1:8" hidden="1" x14ac:dyDescent="0.3">
      <c r="A7869" s="6" t="s">
        <v>1841</v>
      </c>
      <c r="B7869" s="6" t="s">
        <v>8540</v>
      </c>
      <c r="C7869" s="6">
        <v>16</v>
      </c>
      <c r="D7869" t="str">
        <f t="shared" si="122"/>
        <v>Egyptian Exchange building16</v>
      </c>
      <c r="E7869">
        <v>624770.85</v>
      </c>
      <c r="F7869">
        <v>553234.59</v>
      </c>
      <c r="G7869">
        <v>0</v>
      </c>
      <c r="H7869">
        <v>553234.59</v>
      </c>
    </row>
    <row r="7870" spans="1:8" hidden="1" x14ac:dyDescent="0.3">
      <c r="A7870" s="6" t="s">
        <v>2096</v>
      </c>
      <c r="B7870" s="6" t="s">
        <v>8541</v>
      </c>
      <c r="C7870" s="6">
        <v>21</v>
      </c>
      <c r="D7870" t="str">
        <f t="shared" si="122"/>
        <v>Katameya Creeks - RME21</v>
      </c>
      <c r="E7870">
        <v>529445.81999999995</v>
      </c>
      <c r="F7870">
        <v>462161.77</v>
      </c>
      <c r="G7870">
        <v>0</v>
      </c>
      <c r="H7870">
        <v>462161.77</v>
      </c>
    </row>
    <row r="7871" spans="1:8" hidden="1" x14ac:dyDescent="0.3">
      <c r="A7871" s="6" t="s">
        <v>2256</v>
      </c>
      <c r="B7871" s="6" t="s">
        <v>8542</v>
      </c>
      <c r="C7871" s="6">
        <v>24</v>
      </c>
      <c r="D7871" t="str">
        <f t="shared" si="122"/>
        <v>U7-SEASHELL24</v>
      </c>
      <c r="E7871">
        <v>83712.08</v>
      </c>
      <c r="F7871">
        <v>43465.65</v>
      </c>
      <c r="G7871">
        <v>0</v>
      </c>
      <c r="H7871">
        <v>43465.65</v>
      </c>
    </row>
    <row r="7872" spans="1:8" hidden="1" x14ac:dyDescent="0.3">
      <c r="A7872" s="6" t="s">
        <v>1980</v>
      </c>
      <c r="B7872" s="6" t="s">
        <v>8543</v>
      </c>
      <c r="C7872" s="6">
        <v>19</v>
      </c>
      <c r="D7872" t="str">
        <f t="shared" si="122"/>
        <v>WADY EL-NATROUN BRIDGE(HST)19</v>
      </c>
      <c r="E7872">
        <v>109940</v>
      </c>
      <c r="F7872">
        <v>34465.360000000001</v>
      </c>
      <c r="G7872">
        <v>0</v>
      </c>
      <c r="H7872">
        <v>34465.360000000001</v>
      </c>
    </row>
    <row r="7873" spans="1:8" hidden="1" x14ac:dyDescent="0.3">
      <c r="A7873" s="6" t="s">
        <v>2256</v>
      </c>
      <c r="B7873" s="6" t="s">
        <v>8544</v>
      </c>
      <c r="C7873" s="6">
        <v>25</v>
      </c>
      <c r="D7873" t="str">
        <f t="shared" si="122"/>
        <v>U7-SEASHELL25</v>
      </c>
      <c r="E7873">
        <v>231425</v>
      </c>
      <c r="F7873">
        <v>0</v>
      </c>
      <c r="G7873">
        <v>0</v>
      </c>
      <c r="H7873">
        <v>0</v>
      </c>
    </row>
    <row r="7874" spans="1:8" hidden="1" x14ac:dyDescent="0.3">
      <c r="A7874" s="6" t="s">
        <v>2133</v>
      </c>
      <c r="B7874" s="6" t="s">
        <v>8545</v>
      </c>
      <c r="C7874" s="6">
        <v>12</v>
      </c>
      <c r="D7874" t="str">
        <f t="shared" si="122"/>
        <v>Wady El Natroon Bridge12</v>
      </c>
      <c r="E7874">
        <v>13068802.859999999</v>
      </c>
      <c r="F7874">
        <v>11651747.9</v>
      </c>
      <c r="G7874">
        <v>0</v>
      </c>
      <c r="H7874">
        <v>11651747.9</v>
      </c>
    </row>
    <row r="7875" spans="1:8" hidden="1" x14ac:dyDescent="0.3">
      <c r="A7875" s="6" t="s">
        <v>405</v>
      </c>
      <c r="B7875" s="6" t="s">
        <v>8546</v>
      </c>
      <c r="C7875" s="6">
        <v>7</v>
      </c>
      <c r="D7875" t="str">
        <f t="shared" ref="D7875:D7938" si="123">A7875&amp;C7875</f>
        <v>Rabigh PP - Piling Works7</v>
      </c>
      <c r="E7875">
        <v>2703528.67</v>
      </c>
      <c r="F7875">
        <v>9327173.9100000001</v>
      </c>
      <c r="G7875">
        <v>0</v>
      </c>
      <c r="H7875">
        <v>3109057.97</v>
      </c>
    </row>
    <row r="7876" spans="1:8" hidden="1" x14ac:dyDescent="0.3">
      <c r="A7876" s="6" t="s">
        <v>1077</v>
      </c>
      <c r="B7876" s="6" t="s">
        <v>8547</v>
      </c>
      <c r="C7876" s="6">
        <v>4</v>
      </c>
      <c r="D7876" t="str">
        <f t="shared" si="123"/>
        <v>Marsa Alam/ Bernes LOT2 OHTL4</v>
      </c>
      <c r="E7876">
        <v>1199.73</v>
      </c>
      <c r="F7876">
        <v>0</v>
      </c>
      <c r="G7876">
        <v>0</v>
      </c>
      <c r="H7876" t="e">
        <v>#DIV/0!</v>
      </c>
    </row>
    <row r="7877" spans="1:8" hidden="1" x14ac:dyDescent="0.3">
      <c r="A7877" s="6" t="s">
        <v>458</v>
      </c>
      <c r="B7877" s="6" t="s">
        <v>8548</v>
      </c>
      <c r="D7877" t="str">
        <f t="shared" si="123"/>
        <v>W Dam PP Phase II (CP-117)</v>
      </c>
      <c r="E7877">
        <v>0</v>
      </c>
      <c r="F7877">
        <v>0</v>
      </c>
      <c r="G7877">
        <v>0</v>
      </c>
      <c r="H7877" t="e">
        <v>#DIV/0!</v>
      </c>
    </row>
    <row r="7878" spans="1:8" hidden="1" x14ac:dyDescent="0.3">
      <c r="A7878" s="6" t="s">
        <v>1980</v>
      </c>
      <c r="B7878" s="6" t="s">
        <v>8549</v>
      </c>
      <c r="C7878" s="6">
        <v>4</v>
      </c>
      <c r="D7878" t="str">
        <f t="shared" si="123"/>
        <v>WADY EL-NATROUN BRIDGE(HST)4</v>
      </c>
      <c r="E7878">
        <v>-937184.64</v>
      </c>
      <c r="F7878">
        <v>0</v>
      </c>
      <c r="G7878">
        <v>0</v>
      </c>
      <c r="H7878" t="e">
        <v>#DIV/0!</v>
      </c>
    </row>
    <row r="7879" spans="1:8" hidden="1" x14ac:dyDescent="0.3">
      <c r="A7879" s="6" t="s">
        <v>1558</v>
      </c>
      <c r="B7879" s="6" t="s">
        <v>7790</v>
      </c>
      <c r="D7879" t="str">
        <f t="shared" si="123"/>
        <v>Koning Food V3 LP-09-20</v>
      </c>
      <c r="E7879">
        <v>0</v>
      </c>
      <c r="F7879">
        <v>0</v>
      </c>
      <c r="G7879">
        <v>0</v>
      </c>
      <c r="H7879" t="e">
        <v>#DIV/0!</v>
      </c>
    </row>
    <row r="7880" spans="1:8" hidden="1" x14ac:dyDescent="0.3">
      <c r="A7880" s="6" t="s">
        <v>1989</v>
      </c>
      <c r="B7880" s="6" t="s">
        <v>8550</v>
      </c>
      <c r="C7880" s="6">
        <v>1</v>
      </c>
      <c r="D7880" t="str">
        <f t="shared" si="123"/>
        <v>LINX Tower1</v>
      </c>
      <c r="E7880">
        <v>0</v>
      </c>
      <c r="F7880">
        <v>0</v>
      </c>
      <c r="G7880">
        <v>0</v>
      </c>
      <c r="H7880" t="e">
        <v>#DIV/0!</v>
      </c>
    </row>
    <row r="7881" spans="1:8" hidden="1" x14ac:dyDescent="0.3">
      <c r="A7881" s="6" t="s">
        <v>1295</v>
      </c>
      <c r="B7881" s="6" t="s">
        <v>8551</v>
      </c>
      <c r="D7881" t="str">
        <f t="shared" si="123"/>
        <v>Banha PP (CP-117)</v>
      </c>
      <c r="E7881">
        <v>41716.7333</v>
      </c>
      <c r="F7881">
        <v>0</v>
      </c>
      <c r="G7881">
        <v>0</v>
      </c>
      <c r="H7881" t="e">
        <v>#DIV/0!</v>
      </c>
    </row>
    <row r="7882" spans="1:8" hidden="1" x14ac:dyDescent="0.3">
      <c r="A7882" s="6" t="s">
        <v>2185</v>
      </c>
      <c r="B7882" s="6" t="s">
        <v>8552</v>
      </c>
      <c r="C7882" s="6">
        <v>9</v>
      </c>
      <c r="D7882" t="str">
        <f t="shared" si="123"/>
        <v>Al-Parco9</v>
      </c>
      <c r="E7882">
        <v>4925521.5</v>
      </c>
      <c r="F7882">
        <v>0</v>
      </c>
      <c r="G7882">
        <v>0</v>
      </c>
      <c r="H7882" t="e">
        <v>#DIV/0!</v>
      </c>
    </row>
    <row r="7883" spans="1:8" hidden="1" x14ac:dyDescent="0.3">
      <c r="A7883" s="6" t="s">
        <v>399</v>
      </c>
      <c r="B7883" s="6" t="s">
        <v>8553</v>
      </c>
      <c r="C7883" s="6">
        <v>2</v>
      </c>
      <c r="D7883" t="str">
        <f t="shared" si="123"/>
        <v>SOL Town PKG.2202</v>
      </c>
      <c r="E7883">
        <v>0</v>
      </c>
      <c r="F7883">
        <v>0</v>
      </c>
      <c r="G7883">
        <v>0</v>
      </c>
      <c r="H7883" t="e">
        <v>#DIV/0!</v>
      </c>
    </row>
    <row r="7884" spans="1:8" hidden="1" x14ac:dyDescent="0.3">
      <c r="A7884" s="6" t="s">
        <v>335</v>
      </c>
      <c r="B7884" s="6" t="s">
        <v>8554</v>
      </c>
      <c r="C7884" s="6">
        <v>24</v>
      </c>
      <c r="D7884" t="str">
        <f t="shared" si="123"/>
        <v>ElSewedy HQ Internal Finishing24</v>
      </c>
      <c r="E7884">
        <v>0</v>
      </c>
      <c r="F7884">
        <v>0</v>
      </c>
      <c r="G7884">
        <v>0</v>
      </c>
      <c r="H7884" t="e">
        <v>#DIV/0!</v>
      </c>
    </row>
    <row r="7885" spans="1:8" hidden="1" x14ac:dyDescent="0.3">
      <c r="A7885" s="6" t="s">
        <v>2163</v>
      </c>
      <c r="B7885" s="6" t="s">
        <v>8555</v>
      </c>
      <c r="D7885" t="str">
        <f t="shared" si="123"/>
        <v>East Port Said Industrial Area</v>
      </c>
      <c r="E7885">
        <v>50000</v>
      </c>
      <c r="F7885">
        <v>0</v>
      </c>
      <c r="G7885">
        <v>0</v>
      </c>
      <c r="H7885" t="e">
        <v>#DIV/0!</v>
      </c>
    </row>
    <row r="7886" spans="1:8" hidden="1" x14ac:dyDescent="0.3">
      <c r="A7886" s="6" t="s">
        <v>448</v>
      </c>
      <c r="B7886" s="6" t="s">
        <v>8556</v>
      </c>
      <c r="D7886" t="str">
        <f t="shared" si="123"/>
        <v>Cameron EDC</v>
      </c>
      <c r="E7886">
        <v>0</v>
      </c>
      <c r="F7886">
        <v>0</v>
      </c>
      <c r="G7886">
        <v>0</v>
      </c>
      <c r="H7886" t="e">
        <v>#DIV/0!</v>
      </c>
    </row>
    <row r="7887" spans="1:8" hidden="1" x14ac:dyDescent="0.3">
      <c r="A7887" s="6" t="s">
        <v>1752</v>
      </c>
      <c r="B7887" s="6" t="s">
        <v>8557</v>
      </c>
      <c r="C7887" s="6">
        <v>5</v>
      </c>
      <c r="D7887" t="str">
        <f t="shared" si="123"/>
        <v>Ahl Misr P3 – Zamalek Sector5</v>
      </c>
      <c r="E7887">
        <v>0</v>
      </c>
      <c r="F7887">
        <v>0</v>
      </c>
      <c r="G7887">
        <v>0</v>
      </c>
      <c r="H7887" t="e">
        <v>#DIV/0!</v>
      </c>
    </row>
    <row r="7888" spans="1:8" hidden="1" x14ac:dyDescent="0.3">
      <c r="A7888" s="6" t="s">
        <v>456</v>
      </c>
      <c r="B7888" s="6" t="s">
        <v>3113</v>
      </c>
      <c r="D7888" t="str">
        <f t="shared" si="123"/>
        <v>Al-Shabab PP Phase II (CP-117)</v>
      </c>
      <c r="E7888">
        <v>0</v>
      </c>
      <c r="F7888">
        <v>0</v>
      </c>
      <c r="G7888">
        <v>0</v>
      </c>
      <c r="H7888" t="e">
        <v>#DIV/0!</v>
      </c>
    </row>
    <row r="7889" spans="1:8" hidden="1" x14ac:dyDescent="0.3">
      <c r="A7889" s="6" t="s">
        <v>2075</v>
      </c>
      <c r="B7889" s="6" t="s">
        <v>8558</v>
      </c>
      <c r="C7889" s="6">
        <v>9</v>
      </c>
      <c r="D7889" t="str">
        <f t="shared" si="123"/>
        <v>Kemet Tower9</v>
      </c>
      <c r="E7889">
        <v>0</v>
      </c>
      <c r="F7889">
        <v>0</v>
      </c>
      <c r="G7889">
        <v>0</v>
      </c>
      <c r="H7889" t="e">
        <v>#DIV/0!</v>
      </c>
    </row>
    <row r="7890" spans="1:8" hidden="1" x14ac:dyDescent="0.3">
      <c r="A7890" s="6" t="s">
        <v>456</v>
      </c>
      <c r="B7890" s="6" t="s">
        <v>8559</v>
      </c>
      <c r="D7890" t="str">
        <f t="shared" si="123"/>
        <v>Al-Shabab PP Phase II (CP-117)</v>
      </c>
      <c r="E7890">
        <v>0</v>
      </c>
      <c r="F7890">
        <v>0</v>
      </c>
      <c r="G7890">
        <v>0</v>
      </c>
      <c r="H7890" t="e">
        <v>#DIV/0!</v>
      </c>
    </row>
    <row r="7891" spans="1:8" hidden="1" x14ac:dyDescent="0.3">
      <c r="A7891" s="6" t="s">
        <v>705</v>
      </c>
      <c r="B7891" s="6" t="s">
        <v>8560</v>
      </c>
      <c r="D7891" t="str">
        <f t="shared" si="123"/>
        <v>Assuit PP  (CP-118)</v>
      </c>
      <c r="E7891">
        <v>0</v>
      </c>
      <c r="F7891">
        <v>0</v>
      </c>
      <c r="G7891">
        <v>0</v>
      </c>
      <c r="H7891" t="e">
        <v>#DIV/0!</v>
      </c>
    </row>
    <row r="7892" spans="1:8" hidden="1" x14ac:dyDescent="0.3">
      <c r="A7892" s="6" t="s">
        <v>500</v>
      </c>
      <c r="B7892" s="6" t="s">
        <v>8561</v>
      </c>
      <c r="D7892" t="str">
        <f t="shared" si="123"/>
        <v>South Helwan PP (CP-117)</v>
      </c>
      <c r="E7892">
        <v>2519311.5619000001</v>
      </c>
      <c r="F7892">
        <v>0</v>
      </c>
      <c r="G7892">
        <v>0</v>
      </c>
      <c r="H7892" t="e">
        <v>#DIV/0!</v>
      </c>
    </row>
    <row r="7893" spans="1:8" hidden="1" x14ac:dyDescent="0.3">
      <c r="A7893" s="6" t="s">
        <v>1254</v>
      </c>
      <c r="B7893" s="6" t="s">
        <v>8562</v>
      </c>
      <c r="D7893" t="str">
        <f t="shared" si="123"/>
        <v>Miscellaneous Projects</v>
      </c>
      <c r="E7893">
        <v>10500</v>
      </c>
      <c r="F7893">
        <v>0</v>
      </c>
      <c r="G7893">
        <v>0</v>
      </c>
      <c r="H7893" t="e">
        <v>#DIV/0!</v>
      </c>
    </row>
    <row r="7894" spans="1:8" hidden="1" x14ac:dyDescent="0.3">
      <c r="A7894" s="6" t="s">
        <v>456</v>
      </c>
      <c r="B7894" s="6" t="s">
        <v>8563</v>
      </c>
      <c r="D7894" t="str">
        <f t="shared" si="123"/>
        <v>Al-Shabab PP Phase II (CP-117)</v>
      </c>
      <c r="E7894">
        <v>0</v>
      </c>
      <c r="F7894">
        <v>0</v>
      </c>
      <c r="G7894">
        <v>0</v>
      </c>
      <c r="H7894" t="e">
        <v>#DIV/0!</v>
      </c>
    </row>
    <row r="7895" spans="1:8" hidden="1" x14ac:dyDescent="0.3">
      <c r="A7895" s="6" t="s">
        <v>6989</v>
      </c>
      <c r="B7895" s="6" t="s">
        <v>8564</v>
      </c>
      <c r="C7895" s="6">
        <v>3</v>
      </c>
      <c r="D7895" t="str">
        <f t="shared" si="123"/>
        <v>Wadi El Natroun Bridge3</v>
      </c>
      <c r="E7895">
        <v>9507300</v>
      </c>
      <c r="F7895">
        <v>0</v>
      </c>
      <c r="G7895">
        <v>0</v>
      </c>
      <c r="H7895" t="e">
        <v>#DIV/0!</v>
      </c>
    </row>
    <row r="7896" spans="1:8" hidden="1" x14ac:dyDescent="0.3">
      <c r="A7896" s="6" t="s">
        <v>490</v>
      </c>
      <c r="B7896" s="6" t="s">
        <v>3535</v>
      </c>
      <c r="D7896" t="str">
        <f t="shared" si="123"/>
        <v>Barwa 2x60/22 KV S/S</v>
      </c>
      <c r="E7896">
        <v>430464.18</v>
      </c>
      <c r="F7896">
        <v>0</v>
      </c>
      <c r="G7896">
        <v>0</v>
      </c>
      <c r="H7896" t="e">
        <v>#DIV/0!</v>
      </c>
    </row>
    <row r="7897" spans="1:8" hidden="1" x14ac:dyDescent="0.3">
      <c r="A7897" s="6" t="s">
        <v>746</v>
      </c>
      <c r="B7897" s="6" t="s">
        <v>7025</v>
      </c>
      <c r="D7897" t="str">
        <f t="shared" si="123"/>
        <v>SHAT Al ARAB 400/132kV SS</v>
      </c>
      <c r="E7897">
        <v>0</v>
      </c>
      <c r="F7897">
        <v>0</v>
      </c>
      <c r="G7897">
        <v>0</v>
      </c>
      <c r="H7897" t="e">
        <v>#DIV/0!</v>
      </c>
    </row>
    <row r="7898" spans="1:8" hidden="1" x14ac:dyDescent="0.3">
      <c r="A7898" s="6" t="s">
        <v>458</v>
      </c>
      <c r="B7898" s="6" t="s">
        <v>8565</v>
      </c>
      <c r="D7898" t="str">
        <f t="shared" si="123"/>
        <v>W Dam PP Phase II (CP-117)</v>
      </c>
      <c r="E7898">
        <v>78700.123800000001</v>
      </c>
      <c r="F7898">
        <v>0</v>
      </c>
      <c r="G7898">
        <v>0</v>
      </c>
      <c r="H7898" t="e">
        <v>#DIV/0!</v>
      </c>
    </row>
    <row r="7899" spans="1:8" hidden="1" x14ac:dyDescent="0.3">
      <c r="A7899" s="6" t="s">
        <v>651</v>
      </c>
      <c r="B7899" s="6" t="s">
        <v>8566</v>
      </c>
      <c r="C7899" s="6">
        <v>10</v>
      </c>
      <c r="D7899" t="str">
        <f t="shared" si="123"/>
        <v>Akhmem - Qena10</v>
      </c>
      <c r="E7899">
        <v>0</v>
      </c>
      <c r="F7899">
        <v>0</v>
      </c>
      <c r="G7899">
        <v>0</v>
      </c>
      <c r="H7899" t="e">
        <v>#DIV/0!</v>
      </c>
    </row>
    <row r="7900" spans="1:8" hidden="1" x14ac:dyDescent="0.3">
      <c r="A7900" s="6" t="s">
        <v>641</v>
      </c>
      <c r="B7900" s="6" t="s">
        <v>8567</v>
      </c>
      <c r="D7900" t="str">
        <f t="shared" si="123"/>
        <v>Amal Bridge Lock &amp; Load</v>
      </c>
      <c r="E7900">
        <v>0</v>
      </c>
      <c r="F7900">
        <v>0</v>
      </c>
      <c r="G7900">
        <v>0</v>
      </c>
      <c r="H7900" t="e">
        <v>#DIV/0!</v>
      </c>
    </row>
    <row r="7901" spans="1:8" hidden="1" x14ac:dyDescent="0.3">
      <c r="A7901" s="6" t="s">
        <v>366</v>
      </c>
      <c r="B7901" s="6" t="s">
        <v>8568</v>
      </c>
      <c r="C7901" s="6">
        <v>1</v>
      </c>
      <c r="D7901" t="str">
        <f t="shared" si="123"/>
        <v>MOC HQ at Diriyah1</v>
      </c>
      <c r="E7901">
        <v>0</v>
      </c>
      <c r="F7901">
        <v>0</v>
      </c>
      <c r="G7901">
        <v>0</v>
      </c>
      <c r="H7901" t="e">
        <v>#DIV/0!</v>
      </c>
    </row>
    <row r="7902" spans="1:8" hidden="1" x14ac:dyDescent="0.3">
      <c r="A7902" s="6" t="s">
        <v>1217</v>
      </c>
      <c r="B7902" s="6" t="s">
        <v>8569</v>
      </c>
      <c r="C7902" s="6">
        <v>4</v>
      </c>
      <c r="D7902" t="str">
        <f t="shared" si="123"/>
        <v>Elmaragha Bridge - Sohag4</v>
      </c>
      <c r="E7902">
        <v>219822.5</v>
      </c>
      <c r="F7902">
        <v>0</v>
      </c>
      <c r="G7902">
        <v>0</v>
      </c>
      <c r="H7902" t="e">
        <v>#DIV/0!</v>
      </c>
    </row>
    <row r="7903" spans="1:8" hidden="1" x14ac:dyDescent="0.3">
      <c r="A7903" s="6" t="s">
        <v>1379</v>
      </c>
      <c r="B7903" s="6" t="s">
        <v>8570</v>
      </c>
      <c r="C7903" s="6">
        <v>2020</v>
      </c>
      <c r="D7903" t="str">
        <f t="shared" si="123"/>
        <v>Almaza Bridge - Safir 22020</v>
      </c>
      <c r="E7903">
        <v>0</v>
      </c>
      <c r="F7903">
        <v>0</v>
      </c>
      <c r="G7903">
        <v>0</v>
      </c>
      <c r="H7903" t="e">
        <v>#DIV/0!</v>
      </c>
    </row>
    <row r="7904" spans="1:8" hidden="1" x14ac:dyDescent="0.3">
      <c r="A7904" s="6" t="s">
        <v>456</v>
      </c>
      <c r="B7904" s="6" t="s">
        <v>8571</v>
      </c>
      <c r="D7904" t="str">
        <f t="shared" si="123"/>
        <v>Al-Shabab PP Phase II (CP-117)</v>
      </c>
      <c r="E7904">
        <v>1159738.7714</v>
      </c>
      <c r="F7904">
        <v>0</v>
      </c>
      <c r="G7904">
        <v>0</v>
      </c>
      <c r="H7904" t="e">
        <v>#DIV/0!</v>
      </c>
    </row>
    <row r="7905" spans="1:8" hidden="1" x14ac:dyDescent="0.3">
      <c r="A7905" s="6" t="s">
        <v>847</v>
      </c>
      <c r="B7905" s="6" t="s">
        <v>8572</v>
      </c>
      <c r="D7905" t="str">
        <f t="shared" si="123"/>
        <v>AWEER POWER STATION 'H' Phase</v>
      </c>
      <c r="E7905">
        <v>0</v>
      </c>
      <c r="F7905">
        <v>0</v>
      </c>
      <c r="G7905">
        <v>0</v>
      </c>
      <c r="H7905" t="e">
        <v>#DIV/0!</v>
      </c>
    </row>
    <row r="7906" spans="1:8" hidden="1" x14ac:dyDescent="0.3">
      <c r="A7906" s="6" t="s">
        <v>378</v>
      </c>
      <c r="B7906" s="6" t="s">
        <v>8573</v>
      </c>
      <c r="C7906" s="6">
        <v>13</v>
      </c>
      <c r="D7906" t="str">
        <f t="shared" si="123"/>
        <v>ORA ZED-Ph 2-Pkgs A&amp;D13</v>
      </c>
      <c r="E7906">
        <v>0</v>
      </c>
      <c r="F7906">
        <v>0</v>
      </c>
      <c r="G7906">
        <v>0</v>
      </c>
      <c r="H7906" t="e">
        <v>#DIV/0!</v>
      </c>
    </row>
    <row r="7907" spans="1:8" hidden="1" x14ac:dyDescent="0.3">
      <c r="A7907" s="6" t="s">
        <v>651</v>
      </c>
      <c r="B7907" s="6" t="s">
        <v>8574</v>
      </c>
      <c r="C7907" s="6">
        <v>13</v>
      </c>
      <c r="D7907" t="str">
        <f t="shared" si="123"/>
        <v>Akhmem - Qena13</v>
      </c>
      <c r="E7907">
        <v>0</v>
      </c>
      <c r="F7907">
        <v>0</v>
      </c>
      <c r="G7907">
        <v>0</v>
      </c>
      <c r="H7907" t="e">
        <v>#DIV/0!</v>
      </c>
    </row>
    <row r="7908" spans="1:8" hidden="1" x14ac:dyDescent="0.3">
      <c r="A7908" s="6" t="s">
        <v>458</v>
      </c>
      <c r="B7908" s="6" t="s">
        <v>8575</v>
      </c>
      <c r="D7908" t="str">
        <f t="shared" si="123"/>
        <v>W Dam PP Phase II (CP-117)</v>
      </c>
      <c r="E7908">
        <v>412796.7524</v>
      </c>
      <c r="F7908">
        <v>0</v>
      </c>
      <c r="G7908">
        <v>0</v>
      </c>
      <c r="H7908" t="e">
        <v>#DIV/0!</v>
      </c>
    </row>
    <row r="7909" spans="1:8" hidden="1" x14ac:dyDescent="0.3">
      <c r="A7909" s="6" t="s">
        <v>456</v>
      </c>
      <c r="B7909" s="6" t="s">
        <v>8576</v>
      </c>
      <c r="D7909" t="str">
        <f t="shared" si="123"/>
        <v>Al-Shabab PP Phase II (CP-117)</v>
      </c>
      <c r="E7909">
        <v>43165.161899999999</v>
      </c>
      <c r="F7909">
        <v>0</v>
      </c>
      <c r="G7909">
        <v>0</v>
      </c>
      <c r="H7909" t="e">
        <v>#DIV/0!</v>
      </c>
    </row>
    <row r="7910" spans="1:8" hidden="1" x14ac:dyDescent="0.3">
      <c r="A7910" s="6" t="s">
        <v>754</v>
      </c>
      <c r="B7910" s="6" t="s">
        <v>8577</v>
      </c>
      <c r="C7910" s="6">
        <v>9</v>
      </c>
      <c r="D7910" t="str">
        <f t="shared" si="123"/>
        <v>Ministries Buildings9</v>
      </c>
      <c r="E7910">
        <v>68533369.299999997</v>
      </c>
      <c r="F7910">
        <v>0</v>
      </c>
      <c r="G7910">
        <v>0</v>
      </c>
      <c r="H7910" t="e">
        <v>#DIV/0!</v>
      </c>
    </row>
    <row r="7911" spans="1:8" hidden="1" x14ac:dyDescent="0.3">
      <c r="A7911" s="6" t="s">
        <v>1714</v>
      </c>
      <c r="B7911" s="6" t="s">
        <v>8578</v>
      </c>
      <c r="C7911" s="6">
        <v>2020</v>
      </c>
      <c r="D7911" t="str">
        <f t="shared" si="123"/>
        <v>ElMoneeb 22020</v>
      </c>
      <c r="E7911">
        <v>0</v>
      </c>
      <c r="F7911">
        <v>0</v>
      </c>
      <c r="G7911">
        <v>0</v>
      </c>
      <c r="H7911" t="e">
        <v>#DIV/0!</v>
      </c>
    </row>
    <row r="7912" spans="1:8" hidden="1" x14ac:dyDescent="0.3">
      <c r="A7912" s="6" t="s">
        <v>366</v>
      </c>
      <c r="B7912" s="6" t="s">
        <v>8579</v>
      </c>
      <c r="C7912" s="6">
        <v>1</v>
      </c>
      <c r="D7912" t="str">
        <f t="shared" si="123"/>
        <v>MOC HQ at Diriyah1</v>
      </c>
      <c r="E7912">
        <v>11546312.439999999</v>
      </c>
      <c r="F7912">
        <v>0</v>
      </c>
      <c r="G7912">
        <v>0</v>
      </c>
      <c r="H7912" t="e">
        <v>#DIV/0!</v>
      </c>
    </row>
    <row r="7913" spans="1:8" hidden="1" x14ac:dyDescent="0.3">
      <c r="A7913" s="6" t="s">
        <v>1254</v>
      </c>
      <c r="B7913" s="6" t="s">
        <v>8580</v>
      </c>
      <c r="D7913" t="str">
        <f t="shared" si="123"/>
        <v>Miscellaneous Projects</v>
      </c>
      <c r="E7913">
        <v>0</v>
      </c>
      <c r="F7913">
        <v>0</v>
      </c>
      <c r="G7913">
        <v>0</v>
      </c>
      <c r="H7913" t="e">
        <v>#DIV/0!</v>
      </c>
    </row>
    <row r="7914" spans="1:8" hidden="1" x14ac:dyDescent="0.3">
      <c r="A7914" s="6" t="s">
        <v>950</v>
      </c>
      <c r="B7914" s="6" t="s">
        <v>8581</v>
      </c>
      <c r="C7914" s="6">
        <v>1</v>
      </c>
      <c r="D7914" t="str">
        <f t="shared" si="123"/>
        <v>Mauritania Lot 11</v>
      </c>
      <c r="E7914">
        <v>0</v>
      </c>
      <c r="F7914">
        <v>0</v>
      </c>
      <c r="G7914">
        <v>0</v>
      </c>
      <c r="H7914" t="e">
        <v>#DIV/0!</v>
      </c>
    </row>
    <row r="7915" spans="1:8" hidden="1" x14ac:dyDescent="0.3">
      <c r="A7915" s="6" t="s">
        <v>646</v>
      </c>
      <c r="B7915" s="6" t="s">
        <v>8582</v>
      </c>
      <c r="C7915" s="6">
        <v>7</v>
      </c>
      <c r="D7915" t="str">
        <f t="shared" si="123"/>
        <v>Akhmem Assiut7</v>
      </c>
      <c r="E7915">
        <v>0</v>
      </c>
      <c r="F7915">
        <v>0</v>
      </c>
      <c r="G7915">
        <v>0</v>
      </c>
      <c r="H7915" t="e">
        <v>#DIV/0!</v>
      </c>
    </row>
    <row r="7916" spans="1:8" hidden="1" x14ac:dyDescent="0.3">
      <c r="A7916" s="6" t="s">
        <v>456</v>
      </c>
      <c r="B7916" s="6" t="s">
        <v>6548</v>
      </c>
      <c r="D7916" t="str">
        <f t="shared" si="123"/>
        <v>Al-Shabab PP Phase II (CP-117)</v>
      </c>
      <c r="E7916">
        <v>0</v>
      </c>
      <c r="F7916">
        <v>0</v>
      </c>
      <c r="G7916">
        <v>0</v>
      </c>
      <c r="H7916" t="e">
        <v>#DIV/0!</v>
      </c>
    </row>
    <row r="7917" spans="1:8" hidden="1" x14ac:dyDescent="0.3">
      <c r="A7917" s="6" t="s">
        <v>3536</v>
      </c>
      <c r="B7917" s="6" t="s">
        <v>8583</v>
      </c>
      <c r="C7917" s="6">
        <v>6</v>
      </c>
      <c r="D7917" t="str">
        <f t="shared" si="123"/>
        <v>Water pumping New Obour City6</v>
      </c>
      <c r="E7917">
        <v>159283.13</v>
      </c>
      <c r="F7917">
        <v>0</v>
      </c>
      <c r="G7917">
        <v>0</v>
      </c>
      <c r="H7917" t="e">
        <v>#DIV/0!</v>
      </c>
    </row>
    <row r="7918" spans="1:8" hidden="1" x14ac:dyDescent="0.3">
      <c r="A7918" s="6" t="s">
        <v>2183</v>
      </c>
      <c r="B7918" s="6" t="s">
        <v>8584</v>
      </c>
      <c r="C7918" s="6">
        <v>1</v>
      </c>
      <c r="D7918" t="str">
        <f t="shared" si="123"/>
        <v>Sixty Iconic Tower1</v>
      </c>
      <c r="E7918">
        <v>0</v>
      </c>
      <c r="F7918">
        <v>0</v>
      </c>
      <c r="G7918">
        <v>0</v>
      </c>
      <c r="H7918" t="e">
        <v>#DIV/0!</v>
      </c>
    </row>
    <row r="7919" spans="1:8" hidden="1" x14ac:dyDescent="0.3">
      <c r="A7919" s="6" t="s">
        <v>646</v>
      </c>
      <c r="B7919" s="6" t="s">
        <v>8585</v>
      </c>
      <c r="D7919" t="str">
        <f t="shared" si="123"/>
        <v>Akhmem Assiut</v>
      </c>
      <c r="E7919">
        <v>0</v>
      </c>
      <c r="F7919">
        <v>0</v>
      </c>
      <c r="G7919">
        <v>0</v>
      </c>
      <c r="H7919" t="e">
        <v>#DIV/0!</v>
      </c>
    </row>
    <row r="7920" spans="1:8" hidden="1" x14ac:dyDescent="0.3">
      <c r="A7920" s="6" t="s">
        <v>288</v>
      </c>
      <c r="B7920" s="6" t="s">
        <v>8586</v>
      </c>
      <c r="C7920" s="6">
        <v>2</v>
      </c>
      <c r="D7920" t="str">
        <f t="shared" si="123"/>
        <v>Abo Ghaleb2</v>
      </c>
      <c r="E7920">
        <v>0</v>
      </c>
      <c r="F7920">
        <v>0</v>
      </c>
      <c r="G7920">
        <v>0</v>
      </c>
      <c r="H7920" t="e">
        <v>#DIV/0!</v>
      </c>
    </row>
    <row r="7921" spans="1:8" hidden="1" x14ac:dyDescent="0.3">
      <c r="A7921" s="6" t="s">
        <v>1217</v>
      </c>
      <c r="B7921" s="6" t="s">
        <v>8587</v>
      </c>
      <c r="C7921" s="6">
        <v>20</v>
      </c>
      <c r="D7921" t="str">
        <f t="shared" si="123"/>
        <v>Elmaragha Bridge - Sohag20</v>
      </c>
      <c r="E7921">
        <v>0</v>
      </c>
      <c r="F7921">
        <v>0</v>
      </c>
      <c r="G7921">
        <v>0</v>
      </c>
      <c r="H7921" t="e">
        <v>#DIV/0!</v>
      </c>
    </row>
    <row r="7922" spans="1:8" hidden="1" x14ac:dyDescent="0.3">
      <c r="A7922" s="6" t="s">
        <v>7641</v>
      </c>
      <c r="B7922" s="6" t="s">
        <v>6208</v>
      </c>
      <c r="D7922" t="str">
        <f t="shared" si="123"/>
        <v>FX-01-22 Decent Life-WD</v>
      </c>
      <c r="E7922">
        <v>1083168.5</v>
      </c>
      <c r="F7922">
        <v>0</v>
      </c>
      <c r="G7922">
        <v>0</v>
      </c>
      <c r="H7922" t="e">
        <v>#DIV/0!</v>
      </c>
    </row>
    <row r="7923" spans="1:8" hidden="1" x14ac:dyDescent="0.3">
      <c r="A7923" s="6" t="s">
        <v>3624</v>
      </c>
      <c r="B7923" s="6" t="s">
        <v>8588</v>
      </c>
      <c r="D7923" t="str">
        <f t="shared" si="123"/>
        <v>Infra Project 4428</v>
      </c>
      <c r="E7923">
        <v>0</v>
      </c>
      <c r="F7923">
        <v>0</v>
      </c>
      <c r="G7923">
        <v>0</v>
      </c>
      <c r="H7923" t="e">
        <v>#DIV/0!</v>
      </c>
    </row>
    <row r="7924" spans="1:8" hidden="1" x14ac:dyDescent="0.3">
      <c r="A7924" s="6" t="s">
        <v>847</v>
      </c>
      <c r="B7924" s="6" t="s">
        <v>8589</v>
      </c>
      <c r="C7924" s="6">
        <v>61</v>
      </c>
      <c r="D7924" t="str">
        <f t="shared" si="123"/>
        <v>AWEER POWER STATION 'H' Phase61</v>
      </c>
      <c r="E7924">
        <v>0</v>
      </c>
      <c r="F7924">
        <v>0</v>
      </c>
      <c r="G7924">
        <v>0</v>
      </c>
      <c r="H7924" t="e">
        <v>#DIV/0!</v>
      </c>
    </row>
    <row r="7925" spans="1:8" hidden="1" x14ac:dyDescent="0.3">
      <c r="A7925" s="6" t="s">
        <v>2612</v>
      </c>
      <c r="B7925" s="6" t="s">
        <v>7190</v>
      </c>
      <c r="D7925" t="str">
        <f t="shared" si="123"/>
        <v>Containment Data Center-</v>
      </c>
      <c r="E7925">
        <v>0</v>
      </c>
      <c r="F7925">
        <v>0</v>
      </c>
      <c r="G7925">
        <v>0</v>
      </c>
      <c r="H7925" t="e">
        <v>#DIV/0!</v>
      </c>
    </row>
    <row r="7926" spans="1:8" hidden="1" x14ac:dyDescent="0.3">
      <c r="A7926" s="6" t="s">
        <v>475</v>
      </c>
      <c r="B7926" s="6" t="s">
        <v>8590</v>
      </c>
      <c r="D7926" t="str">
        <f t="shared" si="123"/>
        <v>Suez Gulf Substation</v>
      </c>
      <c r="E7926">
        <v>0</v>
      </c>
      <c r="F7926">
        <v>0</v>
      </c>
      <c r="G7926">
        <v>0</v>
      </c>
      <c r="H7926" t="e">
        <v>#DIV/0!</v>
      </c>
    </row>
    <row r="7927" spans="1:8" hidden="1" x14ac:dyDescent="0.3">
      <c r="A7927" s="6" t="s">
        <v>1512</v>
      </c>
      <c r="B7927" s="6" t="s">
        <v>8591</v>
      </c>
      <c r="C7927" s="6">
        <v>1</v>
      </c>
      <c r="D7927" t="str">
        <f t="shared" si="123"/>
        <v>LRT Project1</v>
      </c>
      <c r="E7927">
        <v>0</v>
      </c>
      <c r="F7927">
        <v>0</v>
      </c>
      <c r="G7927">
        <v>0</v>
      </c>
      <c r="H7927" t="e">
        <v>#DIV/0!</v>
      </c>
    </row>
    <row r="7928" spans="1:8" hidden="1" x14ac:dyDescent="0.3">
      <c r="A7928" s="6" t="s">
        <v>1254</v>
      </c>
      <c r="B7928" s="6" t="s">
        <v>8592</v>
      </c>
      <c r="D7928" t="str">
        <f t="shared" si="123"/>
        <v>Miscellaneous Projects</v>
      </c>
      <c r="E7928">
        <v>-10500</v>
      </c>
      <c r="F7928">
        <v>0</v>
      </c>
      <c r="G7928">
        <v>0</v>
      </c>
      <c r="H7928" t="e">
        <v>#DIV/0!</v>
      </c>
    </row>
    <row r="7929" spans="1:8" hidden="1" x14ac:dyDescent="0.3">
      <c r="A7929" s="6" t="s">
        <v>1692</v>
      </c>
      <c r="B7929" s="6" t="s">
        <v>5334</v>
      </c>
      <c r="D7929" t="str">
        <f t="shared" si="123"/>
        <v>TZ – Offshore E&amp;M Procurement</v>
      </c>
      <c r="E7929">
        <v>3240000</v>
      </c>
      <c r="F7929">
        <v>0</v>
      </c>
      <c r="G7929">
        <v>0</v>
      </c>
      <c r="H7929" t="e">
        <v>#DIV/0!</v>
      </c>
    </row>
    <row r="7930" spans="1:8" hidden="1" x14ac:dyDescent="0.3">
      <c r="A7930" s="6" t="s">
        <v>456</v>
      </c>
      <c r="B7930" s="6" t="s">
        <v>8593</v>
      </c>
      <c r="D7930" t="str">
        <f t="shared" si="123"/>
        <v>Al-Shabab PP Phase II (CP-117)</v>
      </c>
      <c r="E7930">
        <v>0</v>
      </c>
      <c r="F7930">
        <v>0</v>
      </c>
      <c r="G7930">
        <v>0</v>
      </c>
      <c r="H7930" t="e">
        <v>#DIV/0!</v>
      </c>
    </row>
    <row r="7931" spans="1:8" hidden="1" x14ac:dyDescent="0.3">
      <c r="A7931" s="6" t="s">
        <v>646</v>
      </c>
      <c r="B7931" s="6" t="s">
        <v>8594</v>
      </c>
      <c r="C7931" s="6">
        <v>8</v>
      </c>
      <c r="D7931" t="str">
        <f t="shared" si="123"/>
        <v>Akhmem Assiut8</v>
      </c>
      <c r="E7931">
        <v>0</v>
      </c>
      <c r="F7931">
        <v>0</v>
      </c>
      <c r="G7931">
        <v>0</v>
      </c>
      <c r="H7931" t="e">
        <v>#DIV/0!</v>
      </c>
    </row>
    <row r="7932" spans="1:8" hidden="1" x14ac:dyDescent="0.3">
      <c r="A7932" s="6" t="s">
        <v>456</v>
      </c>
      <c r="B7932" s="6" t="s">
        <v>8595</v>
      </c>
      <c r="D7932" t="str">
        <f t="shared" si="123"/>
        <v>Al-Shabab PP Phase II (CP-117)</v>
      </c>
      <c r="E7932">
        <v>0</v>
      </c>
      <c r="F7932">
        <v>0</v>
      </c>
      <c r="G7932">
        <v>0</v>
      </c>
      <c r="H7932" t="e">
        <v>#DIV/0!</v>
      </c>
    </row>
    <row r="7933" spans="1:8" hidden="1" x14ac:dyDescent="0.3">
      <c r="A7933" s="6" t="s">
        <v>847</v>
      </c>
      <c r="B7933" s="6" t="s">
        <v>8596</v>
      </c>
      <c r="D7933" t="str">
        <f t="shared" si="123"/>
        <v>AWEER POWER STATION 'H' Phase</v>
      </c>
      <c r="E7933">
        <v>2129497.75</v>
      </c>
      <c r="F7933">
        <v>0</v>
      </c>
      <c r="G7933">
        <v>0</v>
      </c>
      <c r="H7933" t="e">
        <v>#DIV/0!</v>
      </c>
    </row>
    <row r="7934" spans="1:8" hidden="1" x14ac:dyDescent="0.3">
      <c r="A7934" s="6" t="s">
        <v>559</v>
      </c>
      <c r="B7934" s="6" t="s">
        <v>8597</v>
      </c>
      <c r="C7934" s="6">
        <v>1</v>
      </c>
      <c r="D7934" t="str">
        <f t="shared" si="123"/>
        <v>Beni Seuf - 3581</v>
      </c>
      <c r="E7934">
        <v>0</v>
      </c>
      <c r="F7934">
        <v>0</v>
      </c>
      <c r="G7934">
        <v>0</v>
      </c>
      <c r="H7934" t="e">
        <v>#DIV/0!</v>
      </c>
    </row>
    <row r="7935" spans="1:8" hidden="1" x14ac:dyDescent="0.3">
      <c r="A7935" s="6" t="s">
        <v>1266</v>
      </c>
      <c r="B7935" s="6" t="s">
        <v>8598</v>
      </c>
      <c r="C7935" s="6">
        <v>3</v>
      </c>
      <c r="D7935" t="str">
        <f t="shared" si="123"/>
        <v>Angola Emergency fast-track3</v>
      </c>
      <c r="E7935">
        <v>946963.18</v>
      </c>
      <c r="F7935">
        <v>0</v>
      </c>
      <c r="G7935">
        <v>0</v>
      </c>
      <c r="H7935" t="e">
        <v>#DIV/0!</v>
      </c>
    </row>
    <row r="7936" spans="1:8" hidden="1" x14ac:dyDescent="0.3">
      <c r="A7936" s="6" t="s">
        <v>1163</v>
      </c>
      <c r="B7936" s="6" t="s">
        <v>8599</v>
      </c>
      <c r="C7936" s="6">
        <v>4</v>
      </c>
      <c r="D7936" t="str">
        <f t="shared" si="123"/>
        <v>Benban 3/ Toshka 2 LOT 44</v>
      </c>
      <c r="E7936">
        <v>0</v>
      </c>
      <c r="F7936">
        <v>0</v>
      </c>
      <c r="G7936">
        <v>0</v>
      </c>
      <c r="H7936" t="e">
        <v>#DIV/0!</v>
      </c>
    </row>
    <row r="7937" spans="1:8" hidden="1" x14ac:dyDescent="0.3">
      <c r="A7937" s="6" t="s">
        <v>919</v>
      </c>
      <c r="B7937" s="6" t="s">
        <v>8600</v>
      </c>
      <c r="C7937" s="6">
        <v>2020</v>
      </c>
      <c r="D7937" t="str">
        <f t="shared" si="123"/>
        <v>Development of Mahmudiyah axis2020</v>
      </c>
      <c r="E7937">
        <v>0</v>
      </c>
      <c r="F7937">
        <v>0</v>
      </c>
      <c r="G7937">
        <v>0</v>
      </c>
      <c r="H7937" t="e">
        <v>#DIV/0!</v>
      </c>
    </row>
    <row r="7938" spans="1:8" hidden="1" x14ac:dyDescent="0.3">
      <c r="A7938" s="6" t="s">
        <v>456</v>
      </c>
      <c r="B7938" s="6" t="s">
        <v>7324</v>
      </c>
      <c r="D7938" t="str">
        <f t="shared" si="123"/>
        <v>Al-Shabab PP Phase II (CP-117)</v>
      </c>
      <c r="E7938">
        <v>0</v>
      </c>
      <c r="F7938">
        <v>0</v>
      </c>
      <c r="G7938">
        <v>0</v>
      </c>
      <c r="H7938" t="e">
        <v>#DIV/0!</v>
      </c>
    </row>
    <row r="7939" spans="1:8" hidden="1" x14ac:dyDescent="0.3">
      <c r="A7939" s="6" t="s">
        <v>1052</v>
      </c>
      <c r="B7939" s="6" t="s">
        <v>8601</v>
      </c>
      <c r="C7939" s="6">
        <v>2021</v>
      </c>
      <c r="D7939" t="str">
        <f t="shared" ref="D7939:D8002" si="124">A7939&amp;C7939</f>
        <v>Latin Quarter- New Alamein2021</v>
      </c>
      <c r="E7939">
        <v>0</v>
      </c>
      <c r="F7939">
        <v>0</v>
      </c>
      <c r="G7939">
        <v>0</v>
      </c>
      <c r="H7939" t="e">
        <v>#DIV/0!</v>
      </c>
    </row>
    <row r="7940" spans="1:8" hidden="1" x14ac:dyDescent="0.3">
      <c r="A7940" s="6" t="s">
        <v>722</v>
      </c>
      <c r="B7940" s="6" t="s">
        <v>8602</v>
      </c>
      <c r="C7940" s="6">
        <v>6</v>
      </c>
      <c r="D7940" t="str">
        <f t="shared" si="124"/>
        <v>Marsa Matrouh 500KV6</v>
      </c>
      <c r="E7940">
        <v>0</v>
      </c>
      <c r="F7940">
        <v>0</v>
      </c>
      <c r="G7940">
        <v>0</v>
      </c>
      <c r="H7940" t="e">
        <v>#DIV/0!</v>
      </c>
    </row>
    <row r="7941" spans="1:8" hidden="1" x14ac:dyDescent="0.3">
      <c r="A7941" s="6" t="s">
        <v>1456</v>
      </c>
      <c r="B7941" s="6" t="s">
        <v>8603</v>
      </c>
      <c r="D7941" t="str">
        <f t="shared" si="124"/>
        <v>ORA-ZED Towers01B</v>
      </c>
      <c r="E7941">
        <v>0</v>
      </c>
      <c r="F7941">
        <v>0</v>
      </c>
      <c r="G7941">
        <v>0</v>
      </c>
      <c r="H7941" t="e">
        <v>#DIV/0!</v>
      </c>
    </row>
    <row r="7942" spans="1:8" hidden="1" x14ac:dyDescent="0.3">
      <c r="A7942" s="6" t="s">
        <v>458</v>
      </c>
      <c r="B7942" s="6" t="s">
        <v>1114</v>
      </c>
      <c r="D7942" t="str">
        <f t="shared" si="124"/>
        <v>W Dam PP Phase II (CP-117)</v>
      </c>
      <c r="E7942">
        <v>0</v>
      </c>
      <c r="F7942">
        <v>0</v>
      </c>
      <c r="G7942">
        <v>0</v>
      </c>
      <c r="H7942" t="e">
        <v>#DIV/0!</v>
      </c>
    </row>
    <row r="7943" spans="1:8" hidden="1" x14ac:dyDescent="0.3">
      <c r="A7943" s="6" t="s">
        <v>1980</v>
      </c>
      <c r="B7943" s="6" t="s">
        <v>8604</v>
      </c>
      <c r="C7943" s="6">
        <v>15</v>
      </c>
      <c r="D7943" t="str">
        <f t="shared" si="124"/>
        <v>WADY EL-NATROUN BRIDGE(HST)15</v>
      </c>
      <c r="E7943">
        <v>57555</v>
      </c>
      <c r="F7943">
        <v>0</v>
      </c>
      <c r="G7943">
        <v>0</v>
      </c>
      <c r="H7943" t="e">
        <v>#DIV/0!</v>
      </c>
    </row>
    <row r="7944" spans="1:8" hidden="1" x14ac:dyDescent="0.3">
      <c r="A7944" s="6" t="s">
        <v>1223</v>
      </c>
      <c r="B7944" s="6" t="s">
        <v>8605</v>
      </c>
      <c r="D7944" t="str">
        <f t="shared" si="124"/>
        <v>Ministries Building ROOF</v>
      </c>
      <c r="E7944">
        <v>0</v>
      </c>
      <c r="F7944">
        <v>0</v>
      </c>
      <c r="G7944">
        <v>0</v>
      </c>
      <c r="H7944" t="e">
        <v>#DIV/0!</v>
      </c>
    </row>
    <row r="7945" spans="1:8" hidden="1" x14ac:dyDescent="0.3">
      <c r="A7945" s="6" t="s">
        <v>2185</v>
      </c>
      <c r="B7945" s="6" t="s">
        <v>8606</v>
      </c>
      <c r="C7945" s="6">
        <v>3</v>
      </c>
      <c r="D7945" t="str">
        <f t="shared" si="124"/>
        <v>Al-Parco3</v>
      </c>
      <c r="E7945">
        <v>0</v>
      </c>
      <c r="F7945">
        <v>0</v>
      </c>
      <c r="G7945">
        <v>0</v>
      </c>
      <c r="H7945" t="e">
        <v>#DIV/0!</v>
      </c>
    </row>
    <row r="7946" spans="1:8" hidden="1" x14ac:dyDescent="0.3">
      <c r="A7946" s="6" t="s">
        <v>1082</v>
      </c>
      <c r="B7946" s="6" t="s">
        <v>8607</v>
      </c>
      <c r="C7946" s="6">
        <v>2020</v>
      </c>
      <c r="D7946" t="str">
        <f t="shared" si="124"/>
        <v>Port Saad Industiral zone2020</v>
      </c>
      <c r="E7946">
        <v>0</v>
      </c>
      <c r="F7946">
        <v>0</v>
      </c>
      <c r="G7946">
        <v>0</v>
      </c>
      <c r="H7946" t="e">
        <v>#DIV/0!</v>
      </c>
    </row>
    <row r="7947" spans="1:8" hidden="1" x14ac:dyDescent="0.3">
      <c r="A7947" s="6" t="s">
        <v>456</v>
      </c>
      <c r="B7947" s="6" t="s">
        <v>4907</v>
      </c>
      <c r="D7947" t="str">
        <f t="shared" si="124"/>
        <v>Al-Shabab PP Phase II (CP-117)</v>
      </c>
      <c r="E7947">
        <v>6496326.9299999997</v>
      </c>
      <c r="F7947">
        <v>0</v>
      </c>
      <c r="G7947">
        <v>0</v>
      </c>
      <c r="H7947" t="e">
        <v>#DIV/0!</v>
      </c>
    </row>
    <row r="7948" spans="1:8" hidden="1" x14ac:dyDescent="0.3">
      <c r="A7948" s="6" t="s">
        <v>8608</v>
      </c>
      <c r="B7948" s="6" t="s">
        <v>8609</v>
      </c>
      <c r="C7948" s="6">
        <v>1</v>
      </c>
      <c r="D7948" t="str">
        <f t="shared" si="124"/>
        <v>Sodic East Town(EDNC)1</v>
      </c>
      <c r="E7948">
        <v>328820.40000000002</v>
      </c>
      <c r="F7948">
        <v>0</v>
      </c>
      <c r="G7948">
        <v>0</v>
      </c>
      <c r="H7948" t="e">
        <v>#DIV/0!</v>
      </c>
    </row>
    <row r="7949" spans="1:8" hidden="1" x14ac:dyDescent="0.3">
      <c r="A7949" s="6" t="s">
        <v>493</v>
      </c>
      <c r="B7949" s="6" t="s">
        <v>8610</v>
      </c>
      <c r="C7949" s="6">
        <v>20</v>
      </c>
      <c r="D7949" t="str">
        <f t="shared" si="124"/>
        <v>Damac 2x60/22 KV S/S20</v>
      </c>
      <c r="E7949">
        <v>0</v>
      </c>
      <c r="F7949">
        <v>0</v>
      </c>
      <c r="G7949">
        <v>0</v>
      </c>
      <c r="H7949" t="e">
        <v>#DIV/0!</v>
      </c>
    </row>
    <row r="7950" spans="1:8" hidden="1" x14ac:dyDescent="0.3">
      <c r="A7950" s="6" t="s">
        <v>581</v>
      </c>
      <c r="B7950" s="6" t="s">
        <v>8611</v>
      </c>
      <c r="C7950" s="6">
        <v>9</v>
      </c>
      <c r="D7950" t="str">
        <f t="shared" si="124"/>
        <v>New Heliopolis9</v>
      </c>
      <c r="E7950">
        <v>0</v>
      </c>
      <c r="F7950">
        <v>0</v>
      </c>
      <c r="G7950">
        <v>0</v>
      </c>
      <c r="H7950" t="e">
        <v>#DIV/0!</v>
      </c>
    </row>
    <row r="7951" spans="1:8" hidden="1" x14ac:dyDescent="0.3">
      <c r="A7951" s="6" t="s">
        <v>448</v>
      </c>
      <c r="B7951" s="6" t="s">
        <v>8612</v>
      </c>
      <c r="D7951" t="str">
        <f t="shared" si="124"/>
        <v>Cameron EDC</v>
      </c>
      <c r="E7951">
        <v>0</v>
      </c>
      <c r="F7951">
        <v>0</v>
      </c>
      <c r="G7951">
        <v>0</v>
      </c>
      <c r="H7951" t="e">
        <v>#DIV/0!</v>
      </c>
    </row>
    <row r="7952" spans="1:8" hidden="1" x14ac:dyDescent="0.3">
      <c r="A7952" s="6" t="s">
        <v>2318</v>
      </c>
      <c r="B7952" s="6" t="s">
        <v>8613</v>
      </c>
      <c r="D7952" t="str">
        <f t="shared" si="124"/>
        <v>Open Channal</v>
      </c>
      <c r="E7952">
        <v>0</v>
      </c>
      <c r="F7952">
        <v>0</v>
      </c>
      <c r="G7952">
        <v>0</v>
      </c>
      <c r="H7952" t="e">
        <v>#DIV/0!</v>
      </c>
    </row>
    <row r="7953" spans="1:8" hidden="1" x14ac:dyDescent="0.3">
      <c r="A7953" s="6" t="s">
        <v>8614</v>
      </c>
      <c r="B7953" s="6" t="s">
        <v>8615</v>
      </c>
      <c r="C7953" s="6">
        <v>10</v>
      </c>
      <c r="D7953" t="str">
        <f t="shared" si="124"/>
        <v>WPS Substations 1&amp;210</v>
      </c>
      <c r="E7953">
        <v>5000</v>
      </c>
      <c r="F7953">
        <v>0</v>
      </c>
      <c r="G7953">
        <v>0</v>
      </c>
      <c r="H7953" t="e">
        <v>#DIV/0!</v>
      </c>
    </row>
    <row r="7954" spans="1:8" hidden="1" x14ac:dyDescent="0.3">
      <c r="A7954" s="6" t="s">
        <v>1405</v>
      </c>
      <c r="B7954" s="6" t="s">
        <v>8616</v>
      </c>
      <c r="D7954" t="str">
        <f t="shared" si="124"/>
        <v>Racecores 3092-17 132KV E</v>
      </c>
      <c r="E7954">
        <v>0</v>
      </c>
      <c r="F7954">
        <v>0</v>
      </c>
      <c r="G7954">
        <v>0</v>
      </c>
      <c r="H7954" t="e">
        <v>#DIV/0!</v>
      </c>
    </row>
    <row r="7955" spans="1:8" hidden="1" x14ac:dyDescent="0.3">
      <c r="A7955" s="6" t="s">
        <v>2529</v>
      </c>
      <c r="B7955" s="6" t="s">
        <v>8617</v>
      </c>
      <c r="D7955" t="str">
        <f t="shared" si="124"/>
        <v>FURJAN  Cable Works</v>
      </c>
      <c r="E7955">
        <v>0</v>
      </c>
      <c r="F7955">
        <v>0</v>
      </c>
      <c r="G7955">
        <v>0</v>
      </c>
      <c r="H7955" t="e">
        <v>#DIV/0!</v>
      </c>
    </row>
    <row r="7956" spans="1:8" hidden="1" x14ac:dyDescent="0.3">
      <c r="A7956" s="6" t="s">
        <v>475</v>
      </c>
      <c r="B7956" s="6" t="s">
        <v>8618</v>
      </c>
      <c r="D7956" t="str">
        <f t="shared" si="124"/>
        <v>Suez Gulf Substation</v>
      </c>
      <c r="E7956">
        <v>431640.32380000001</v>
      </c>
      <c r="F7956">
        <v>0</v>
      </c>
      <c r="G7956">
        <v>0</v>
      </c>
      <c r="H7956" t="e">
        <v>#DIV/0!</v>
      </c>
    </row>
    <row r="7957" spans="1:8" hidden="1" x14ac:dyDescent="0.3">
      <c r="A7957" s="6" t="s">
        <v>3136</v>
      </c>
      <c r="B7957" s="6" t="s">
        <v>8619</v>
      </c>
      <c r="D7957" t="str">
        <f t="shared" si="124"/>
        <v>Beni Suef Add-on Sales</v>
      </c>
      <c r="E7957">
        <v>0</v>
      </c>
      <c r="F7957">
        <v>0</v>
      </c>
      <c r="G7957">
        <v>0</v>
      </c>
      <c r="H7957" t="e">
        <v>#DIV/0!</v>
      </c>
    </row>
    <row r="7958" spans="1:8" hidden="1" x14ac:dyDescent="0.3">
      <c r="A7958" s="6" t="s">
        <v>1295</v>
      </c>
      <c r="B7958" s="6" t="s">
        <v>8620</v>
      </c>
      <c r="D7958" t="str">
        <f t="shared" si="124"/>
        <v>Banha PP (CP-117)</v>
      </c>
      <c r="E7958">
        <v>10450.476199999999</v>
      </c>
      <c r="F7958">
        <v>0</v>
      </c>
      <c r="G7958">
        <v>0</v>
      </c>
      <c r="H7958" t="e">
        <v>#DIV/0!</v>
      </c>
    </row>
    <row r="7959" spans="1:8" hidden="1" x14ac:dyDescent="0.3">
      <c r="A7959" s="6" t="s">
        <v>3631</v>
      </c>
      <c r="B7959" s="6" t="s">
        <v>8621</v>
      </c>
      <c r="C7959" s="6">
        <v>6</v>
      </c>
      <c r="D7959" t="str">
        <f t="shared" si="124"/>
        <v>Phosfat6</v>
      </c>
      <c r="E7959">
        <v>0</v>
      </c>
      <c r="F7959">
        <v>0</v>
      </c>
      <c r="G7959">
        <v>0</v>
      </c>
      <c r="H7959" t="e">
        <v>#DIV/0!</v>
      </c>
    </row>
    <row r="7960" spans="1:8" hidden="1" x14ac:dyDescent="0.3">
      <c r="A7960" s="6" t="s">
        <v>458</v>
      </c>
      <c r="B7960" s="6" t="s">
        <v>8622</v>
      </c>
      <c r="D7960" t="str">
        <f t="shared" si="124"/>
        <v>W Dam PP Phase II (CP-117)</v>
      </c>
      <c r="E7960">
        <v>2928987.5048000002</v>
      </c>
      <c r="F7960">
        <v>0</v>
      </c>
      <c r="G7960">
        <v>0</v>
      </c>
      <c r="H7960" t="e">
        <v>#DIV/0!</v>
      </c>
    </row>
    <row r="7961" spans="1:8" hidden="1" x14ac:dyDescent="0.3">
      <c r="A7961" s="6" t="s">
        <v>897</v>
      </c>
      <c r="B7961" s="6" t="s">
        <v>8623</v>
      </c>
      <c r="D7961" t="str">
        <f t="shared" si="124"/>
        <v>Zafranaa - Ras Ghareb</v>
      </c>
      <c r="E7961">
        <v>10024979.949999999</v>
      </c>
      <c r="F7961">
        <v>0</v>
      </c>
      <c r="G7961">
        <v>0</v>
      </c>
      <c r="H7961" t="e">
        <v>#DIV/0!</v>
      </c>
    </row>
    <row r="7962" spans="1:8" hidden="1" x14ac:dyDescent="0.3">
      <c r="A7962" s="6" t="s">
        <v>475</v>
      </c>
      <c r="B7962" s="6" t="s">
        <v>8268</v>
      </c>
      <c r="D7962" t="str">
        <f t="shared" si="124"/>
        <v>Suez Gulf Substation</v>
      </c>
      <c r="E7962">
        <v>4828633.4664000003</v>
      </c>
      <c r="F7962">
        <v>0</v>
      </c>
      <c r="G7962">
        <v>0</v>
      </c>
      <c r="H7962" t="e">
        <v>#DIV/0!</v>
      </c>
    </row>
    <row r="7963" spans="1:8" hidden="1" x14ac:dyDescent="0.3">
      <c r="A7963" s="6" t="s">
        <v>506</v>
      </c>
      <c r="B7963" s="6" t="s">
        <v>8624</v>
      </c>
      <c r="C7963" s="6">
        <v>21</v>
      </c>
      <c r="D7963" t="str">
        <f t="shared" si="124"/>
        <v>New Capital21</v>
      </c>
      <c r="E7963">
        <v>0</v>
      </c>
      <c r="F7963">
        <v>0</v>
      </c>
      <c r="G7963">
        <v>0</v>
      </c>
      <c r="H7963" t="e">
        <v>#DIV/0!</v>
      </c>
    </row>
    <row r="7964" spans="1:8" hidden="1" x14ac:dyDescent="0.3">
      <c r="A7964" s="6" t="s">
        <v>456</v>
      </c>
      <c r="B7964" s="6" t="s">
        <v>8625</v>
      </c>
      <c r="C7964" s="6">
        <v>5</v>
      </c>
      <c r="D7964" t="str">
        <f t="shared" si="124"/>
        <v>Al-Shabab PP Phase II (CP-117)5</v>
      </c>
      <c r="E7964">
        <v>0</v>
      </c>
      <c r="F7964">
        <v>0</v>
      </c>
      <c r="G7964">
        <v>0</v>
      </c>
      <c r="H7964" t="e">
        <v>#DIV/0!</v>
      </c>
    </row>
    <row r="7965" spans="1:8" hidden="1" x14ac:dyDescent="0.3">
      <c r="A7965" s="6" t="s">
        <v>1396</v>
      </c>
      <c r="B7965" s="6" t="s">
        <v>8626</v>
      </c>
      <c r="C7965" s="6">
        <v>41</v>
      </c>
      <c r="D7965" t="str">
        <f t="shared" si="124"/>
        <v>Cairo-Alex Railway41</v>
      </c>
      <c r="E7965">
        <v>0</v>
      </c>
      <c r="F7965">
        <v>0</v>
      </c>
      <c r="G7965">
        <v>0</v>
      </c>
      <c r="H7965" t="e">
        <v>#DIV/0!</v>
      </c>
    </row>
    <row r="7966" spans="1:8" hidden="1" x14ac:dyDescent="0.3">
      <c r="A7966" s="6" t="s">
        <v>2277</v>
      </c>
      <c r="B7966" s="6" t="s">
        <v>8627</v>
      </c>
      <c r="C7966" s="6">
        <v>10</v>
      </c>
      <c r="D7966" t="str">
        <f t="shared" si="124"/>
        <v>ZED Phase 210</v>
      </c>
      <c r="E7966">
        <v>60814.55</v>
      </c>
      <c r="F7966">
        <v>0</v>
      </c>
      <c r="G7966">
        <v>0</v>
      </c>
      <c r="H7966" t="e">
        <v>#DIV/0!</v>
      </c>
    </row>
    <row r="7967" spans="1:8" hidden="1" x14ac:dyDescent="0.3">
      <c r="A7967" s="6" t="s">
        <v>6327</v>
      </c>
      <c r="B7967" s="6" t="s">
        <v>8628</v>
      </c>
      <c r="C7967" s="6">
        <v>1</v>
      </c>
      <c r="D7967" t="str">
        <f t="shared" si="124"/>
        <v>Street Lighting Fayoum1</v>
      </c>
      <c r="E7967">
        <v>0</v>
      </c>
      <c r="F7967">
        <v>0</v>
      </c>
      <c r="G7967">
        <v>0</v>
      </c>
      <c r="H7967" t="e">
        <v>#DIV/0!</v>
      </c>
    </row>
    <row r="7968" spans="1:8" hidden="1" x14ac:dyDescent="0.3">
      <c r="A7968" s="6" t="s">
        <v>2592</v>
      </c>
      <c r="B7968" s="6" t="s">
        <v>8629</v>
      </c>
      <c r="C7968" s="6">
        <v>1</v>
      </c>
      <c r="D7968" t="str">
        <f t="shared" si="124"/>
        <v>Residence 8 ( k12 )1</v>
      </c>
      <c r="E7968">
        <v>0</v>
      </c>
      <c r="F7968">
        <v>0</v>
      </c>
      <c r="G7968">
        <v>0</v>
      </c>
      <c r="H7968" t="e">
        <v>#DIV/0!</v>
      </c>
    </row>
    <row r="7969" spans="1:8" hidden="1" x14ac:dyDescent="0.3">
      <c r="A7969" s="6" t="s">
        <v>897</v>
      </c>
      <c r="B7969" s="6" t="s">
        <v>2699</v>
      </c>
      <c r="D7969" t="str">
        <f t="shared" si="124"/>
        <v>Zafranaa - Ras Ghareb</v>
      </c>
      <c r="E7969">
        <v>118994.99</v>
      </c>
      <c r="F7969">
        <v>0</v>
      </c>
      <c r="G7969">
        <v>0</v>
      </c>
      <c r="H7969" t="e">
        <v>#DIV/0!</v>
      </c>
    </row>
    <row r="7970" spans="1:8" hidden="1" x14ac:dyDescent="0.3">
      <c r="A7970" s="6" t="s">
        <v>651</v>
      </c>
      <c r="B7970" s="6" t="s">
        <v>8630</v>
      </c>
      <c r="D7970" t="str">
        <f t="shared" si="124"/>
        <v>Akhmem - Qena</v>
      </c>
      <c r="E7970">
        <v>0</v>
      </c>
      <c r="F7970">
        <v>0</v>
      </c>
      <c r="G7970">
        <v>0</v>
      </c>
      <c r="H7970" t="e">
        <v>#DIV/0!</v>
      </c>
    </row>
    <row r="7971" spans="1:8" hidden="1" x14ac:dyDescent="0.3">
      <c r="A7971" s="6" t="s">
        <v>458</v>
      </c>
      <c r="B7971" s="6" t="s">
        <v>8631</v>
      </c>
      <c r="C7971" s="6">
        <v>16</v>
      </c>
      <c r="D7971" t="str">
        <f t="shared" si="124"/>
        <v>W Dam PP Phase II (CP-117)16</v>
      </c>
      <c r="E7971">
        <v>0</v>
      </c>
      <c r="F7971">
        <v>0</v>
      </c>
      <c r="G7971">
        <v>0</v>
      </c>
      <c r="H7971" t="e">
        <v>#DIV/0!</v>
      </c>
    </row>
    <row r="7972" spans="1:8" hidden="1" x14ac:dyDescent="0.3">
      <c r="A7972" s="6" t="s">
        <v>651</v>
      </c>
      <c r="B7972" s="6" t="s">
        <v>8632</v>
      </c>
      <c r="D7972" t="str">
        <f t="shared" si="124"/>
        <v>Akhmem - Qena</v>
      </c>
      <c r="E7972">
        <v>0</v>
      </c>
      <c r="F7972">
        <v>0</v>
      </c>
      <c r="G7972">
        <v>0</v>
      </c>
      <c r="H7972" t="e">
        <v>#DIV/0!</v>
      </c>
    </row>
    <row r="7973" spans="1:8" hidden="1" x14ac:dyDescent="0.3">
      <c r="A7973" s="6" t="s">
        <v>500</v>
      </c>
      <c r="B7973" s="6" t="s">
        <v>8633</v>
      </c>
      <c r="C7973" s="6">
        <v>13</v>
      </c>
      <c r="D7973" t="str">
        <f t="shared" si="124"/>
        <v>South Helwan PP (CP-117)13</v>
      </c>
      <c r="E7973">
        <v>167451.42860000001</v>
      </c>
      <c r="F7973">
        <v>0</v>
      </c>
      <c r="G7973">
        <v>0</v>
      </c>
      <c r="H7973" t="e">
        <v>#DIV/0!</v>
      </c>
    </row>
    <row r="7974" spans="1:8" hidden="1" x14ac:dyDescent="0.3">
      <c r="A7974" s="6" t="s">
        <v>2452</v>
      </c>
      <c r="B7974" s="6" t="s">
        <v>8634</v>
      </c>
      <c r="C7974" s="6">
        <v>40</v>
      </c>
      <c r="D7974" t="str">
        <f t="shared" si="124"/>
        <v>Giza North PP Phase3(CP-117)40</v>
      </c>
      <c r="E7974">
        <v>0</v>
      </c>
      <c r="F7974">
        <v>0</v>
      </c>
      <c r="G7974">
        <v>0</v>
      </c>
      <c r="H7974" t="e">
        <v>#DIV/0!</v>
      </c>
    </row>
    <row r="7975" spans="1:8" hidden="1" x14ac:dyDescent="0.3">
      <c r="A7975" s="6" t="s">
        <v>3539</v>
      </c>
      <c r="B7975" s="6" t="s">
        <v>5826</v>
      </c>
      <c r="D7975" t="str">
        <f t="shared" si="124"/>
        <v>Zafranaa - Beni Suef</v>
      </c>
      <c r="E7975">
        <v>26717.69</v>
      </c>
      <c r="F7975">
        <v>0</v>
      </c>
      <c r="G7975">
        <v>0</v>
      </c>
      <c r="H7975" t="e">
        <v>#DIV/0!</v>
      </c>
    </row>
    <row r="7976" spans="1:8" hidden="1" x14ac:dyDescent="0.3">
      <c r="A7976" s="6" t="s">
        <v>2107</v>
      </c>
      <c r="B7976" s="6" t="s">
        <v>8635</v>
      </c>
      <c r="C7976" s="6">
        <v>1</v>
      </c>
      <c r="D7976" t="str">
        <f t="shared" si="124"/>
        <v>HST - 6 October - Arab Cont.1</v>
      </c>
      <c r="E7976">
        <v>0</v>
      </c>
      <c r="F7976">
        <v>0</v>
      </c>
      <c r="G7976">
        <v>0</v>
      </c>
      <c r="H7976" t="e">
        <v>#DIV/0!</v>
      </c>
    </row>
    <row r="7977" spans="1:8" hidden="1" x14ac:dyDescent="0.3">
      <c r="A7977" s="6" t="s">
        <v>456</v>
      </c>
      <c r="B7977" s="6" t="s">
        <v>8636</v>
      </c>
      <c r="C7977" s="6">
        <v>5</v>
      </c>
      <c r="D7977" t="str">
        <f t="shared" si="124"/>
        <v>Al-Shabab PP Phase II (CP-117)5</v>
      </c>
      <c r="E7977">
        <v>0</v>
      </c>
      <c r="F7977">
        <v>0</v>
      </c>
      <c r="G7977">
        <v>0</v>
      </c>
      <c r="H7977" t="e">
        <v>#DIV/0!</v>
      </c>
    </row>
    <row r="7978" spans="1:8" hidden="1" x14ac:dyDescent="0.3">
      <c r="A7978" s="6" t="s">
        <v>1663</v>
      </c>
      <c r="B7978" s="6" t="s">
        <v>8637</v>
      </c>
      <c r="C7978" s="6">
        <v>37</v>
      </c>
      <c r="D7978" t="str">
        <f t="shared" si="124"/>
        <v>10Th of Ramadan LRT37</v>
      </c>
      <c r="E7978">
        <v>5000</v>
      </c>
      <c r="F7978">
        <v>0</v>
      </c>
      <c r="G7978">
        <v>0</v>
      </c>
      <c r="H7978" t="e">
        <v>#DIV/0!</v>
      </c>
    </row>
    <row r="7979" spans="1:8" hidden="1" x14ac:dyDescent="0.3">
      <c r="A7979" s="6" t="s">
        <v>2103</v>
      </c>
      <c r="B7979" s="6" t="s">
        <v>8638</v>
      </c>
      <c r="C7979" s="6">
        <v>13</v>
      </c>
      <c r="D7979" t="str">
        <f t="shared" si="124"/>
        <v>Hyper One Badr13</v>
      </c>
      <c r="E7979">
        <v>187199.31</v>
      </c>
      <c r="F7979">
        <v>0</v>
      </c>
      <c r="G7979">
        <v>0</v>
      </c>
      <c r="H7979" t="e">
        <v>#DIV/0!</v>
      </c>
    </row>
    <row r="7980" spans="1:8" hidden="1" x14ac:dyDescent="0.3">
      <c r="A7980" s="6" t="s">
        <v>475</v>
      </c>
      <c r="B7980" s="6" t="s">
        <v>8639</v>
      </c>
      <c r="D7980" t="str">
        <f t="shared" si="124"/>
        <v>Suez Gulf Substation</v>
      </c>
      <c r="E7980">
        <v>-354232.13</v>
      </c>
      <c r="F7980">
        <v>0</v>
      </c>
      <c r="G7980">
        <v>0</v>
      </c>
      <c r="H7980" t="e">
        <v>#DIV/0!</v>
      </c>
    </row>
    <row r="7981" spans="1:8" hidden="1" x14ac:dyDescent="0.3">
      <c r="A7981" s="6" t="s">
        <v>475</v>
      </c>
      <c r="B7981" s="6" t="s">
        <v>8640</v>
      </c>
      <c r="D7981" t="str">
        <f t="shared" si="124"/>
        <v>Suez Gulf Substation</v>
      </c>
      <c r="E7981">
        <v>354232.13</v>
      </c>
      <c r="F7981">
        <v>0</v>
      </c>
      <c r="G7981">
        <v>0</v>
      </c>
      <c r="H7981" t="e">
        <v>#DIV/0!</v>
      </c>
    </row>
    <row r="7982" spans="1:8" hidden="1" x14ac:dyDescent="0.3">
      <c r="A7982" s="6" t="s">
        <v>1278</v>
      </c>
      <c r="B7982" s="6" t="s">
        <v>8641</v>
      </c>
      <c r="D7982" t="str">
        <f t="shared" si="124"/>
        <v>LAYAN Substation</v>
      </c>
      <c r="E7982">
        <v>0</v>
      </c>
      <c r="F7982">
        <v>0</v>
      </c>
      <c r="G7982">
        <v>0</v>
      </c>
      <c r="H7982" t="e">
        <v>#DIV/0!</v>
      </c>
    </row>
    <row r="7983" spans="1:8" hidden="1" x14ac:dyDescent="0.3">
      <c r="A7983" s="6" t="s">
        <v>1300</v>
      </c>
      <c r="B7983" s="6" t="s">
        <v>8642</v>
      </c>
      <c r="D7983" t="str">
        <f t="shared" si="124"/>
        <v>Minis Building(Polyurethane)</v>
      </c>
      <c r="E7983">
        <v>0</v>
      </c>
      <c r="F7983">
        <v>0</v>
      </c>
      <c r="G7983">
        <v>0</v>
      </c>
      <c r="H7983" t="e">
        <v>#DIV/0!</v>
      </c>
    </row>
    <row r="7984" spans="1:8" hidden="1" x14ac:dyDescent="0.3">
      <c r="A7984" s="6" t="s">
        <v>581</v>
      </c>
      <c r="B7984" s="6" t="s">
        <v>8643</v>
      </c>
      <c r="C7984" s="6">
        <v>8</v>
      </c>
      <c r="D7984" t="str">
        <f t="shared" si="124"/>
        <v>New Heliopolis8</v>
      </c>
      <c r="E7984">
        <v>0</v>
      </c>
      <c r="F7984">
        <v>0</v>
      </c>
      <c r="G7984">
        <v>0</v>
      </c>
      <c r="H7984" t="e">
        <v>#DIV/0!</v>
      </c>
    </row>
    <row r="7985" spans="1:8" hidden="1" x14ac:dyDescent="0.3">
      <c r="A7985" s="6" t="s">
        <v>458</v>
      </c>
      <c r="B7985" s="6" t="s">
        <v>8644</v>
      </c>
      <c r="D7985" t="str">
        <f t="shared" si="124"/>
        <v>W Dam PP Phase II (CP-117)</v>
      </c>
      <c r="E7985">
        <v>466026.05709999998</v>
      </c>
      <c r="F7985">
        <v>0</v>
      </c>
      <c r="G7985">
        <v>0</v>
      </c>
      <c r="H7985" t="e">
        <v>#DIV/0!</v>
      </c>
    </row>
    <row r="7986" spans="1:8" hidden="1" x14ac:dyDescent="0.3">
      <c r="A7986" s="6" t="s">
        <v>73</v>
      </c>
      <c r="B7986" s="6" t="s">
        <v>8645</v>
      </c>
      <c r="C7986" s="6">
        <v>7</v>
      </c>
      <c r="D7986" t="str">
        <f t="shared" si="124"/>
        <v>MDF Factory7</v>
      </c>
      <c r="E7986">
        <v>0</v>
      </c>
      <c r="F7986">
        <v>0</v>
      </c>
      <c r="G7986">
        <v>0</v>
      </c>
      <c r="H7986" t="e">
        <v>#DIV/0!</v>
      </c>
    </row>
    <row r="7987" spans="1:8" hidden="1" x14ac:dyDescent="0.3">
      <c r="A7987" s="6" t="s">
        <v>475</v>
      </c>
      <c r="B7987" s="6" t="s">
        <v>8646</v>
      </c>
      <c r="D7987" t="str">
        <f t="shared" si="124"/>
        <v>Suez Gulf Substation</v>
      </c>
      <c r="E7987">
        <v>1870441.4095000001</v>
      </c>
      <c r="F7987">
        <v>0</v>
      </c>
      <c r="G7987">
        <v>0</v>
      </c>
      <c r="H7987" t="e">
        <v>#DIV/0!</v>
      </c>
    </row>
    <row r="7988" spans="1:8" hidden="1" x14ac:dyDescent="0.3">
      <c r="A7988" s="6" t="s">
        <v>475</v>
      </c>
      <c r="B7988" s="6" t="s">
        <v>8647</v>
      </c>
      <c r="D7988" t="str">
        <f t="shared" si="124"/>
        <v>Suez Gulf Substation</v>
      </c>
      <c r="E7988">
        <v>0</v>
      </c>
      <c r="F7988">
        <v>0</v>
      </c>
      <c r="G7988">
        <v>0</v>
      </c>
      <c r="H7988" t="e">
        <v>#DIV/0!</v>
      </c>
    </row>
    <row r="7989" spans="1:8" hidden="1" x14ac:dyDescent="0.3">
      <c r="A7989" s="6" t="s">
        <v>722</v>
      </c>
      <c r="B7989" s="6" t="s">
        <v>8648</v>
      </c>
      <c r="C7989" s="6">
        <v>5</v>
      </c>
      <c r="D7989" t="str">
        <f t="shared" si="124"/>
        <v>Marsa Matrouh 500KV5</v>
      </c>
      <c r="E7989">
        <v>0</v>
      </c>
      <c r="F7989">
        <v>0</v>
      </c>
      <c r="G7989">
        <v>0</v>
      </c>
      <c r="H7989" t="e">
        <v>#DIV/0!</v>
      </c>
    </row>
    <row r="7990" spans="1:8" hidden="1" x14ac:dyDescent="0.3">
      <c r="A7990" s="6" t="s">
        <v>456</v>
      </c>
      <c r="B7990" s="6" t="s">
        <v>8649</v>
      </c>
      <c r="D7990" t="str">
        <f t="shared" si="124"/>
        <v>Al-Shabab PP Phase II (CP-117)</v>
      </c>
      <c r="E7990">
        <v>-2176819.63</v>
      </c>
      <c r="F7990">
        <v>0</v>
      </c>
      <c r="G7990">
        <v>0</v>
      </c>
      <c r="H7990" t="e">
        <v>#DIV/0!</v>
      </c>
    </row>
    <row r="7991" spans="1:8" hidden="1" x14ac:dyDescent="0.3">
      <c r="A7991" s="6" t="s">
        <v>311</v>
      </c>
      <c r="B7991" s="6" t="s">
        <v>8650</v>
      </c>
      <c r="C7991" s="6">
        <v>6</v>
      </c>
      <c r="D7991" t="str">
        <f t="shared" si="124"/>
        <v>DPW Onshore Port &amp; Terminal6</v>
      </c>
      <c r="E7991">
        <v>0</v>
      </c>
      <c r="F7991">
        <v>0</v>
      </c>
      <c r="G7991">
        <v>0</v>
      </c>
      <c r="H7991" t="e">
        <v>#DIV/0!</v>
      </c>
    </row>
    <row r="7992" spans="1:8" hidden="1" x14ac:dyDescent="0.3">
      <c r="A7992" s="6" t="s">
        <v>1337</v>
      </c>
      <c r="B7992" s="6" t="s">
        <v>8651</v>
      </c>
      <c r="D7992" t="str">
        <f t="shared" si="124"/>
        <v>Ameria</v>
      </c>
      <c r="E7992">
        <v>0</v>
      </c>
      <c r="F7992">
        <v>0</v>
      </c>
      <c r="G7992">
        <v>0</v>
      </c>
      <c r="H7992" t="e">
        <v>#DIV/0!</v>
      </c>
    </row>
    <row r="7993" spans="1:8" hidden="1" x14ac:dyDescent="0.3">
      <c r="A7993" s="6" t="s">
        <v>2463</v>
      </c>
      <c r="B7993" s="6" t="s">
        <v>8299</v>
      </c>
      <c r="D7993" t="str">
        <f t="shared" si="124"/>
        <v>FX-02-22 Decent Life-UE</v>
      </c>
      <c r="E7993">
        <v>1200671.97</v>
      </c>
      <c r="F7993">
        <v>0</v>
      </c>
      <c r="G7993">
        <v>0</v>
      </c>
      <c r="H7993" t="e">
        <v>#DIV/0!</v>
      </c>
    </row>
    <row r="7994" spans="1:8" hidden="1" x14ac:dyDescent="0.3">
      <c r="A7994" s="6" t="s">
        <v>1657</v>
      </c>
      <c r="B7994" s="6" t="s">
        <v>8652</v>
      </c>
      <c r="C7994" s="6">
        <v>10</v>
      </c>
      <c r="D7994" t="str">
        <f t="shared" si="124"/>
        <v>Capital One10</v>
      </c>
      <c r="E7994">
        <v>0</v>
      </c>
      <c r="F7994">
        <v>0</v>
      </c>
      <c r="G7994">
        <v>0</v>
      </c>
      <c r="H7994" t="e">
        <v>#DIV/0!</v>
      </c>
    </row>
    <row r="7995" spans="1:8" hidden="1" x14ac:dyDescent="0.3">
      <c r="A7995" s="6" t="s">
        <v>1589</v>
      </c>
      <c r="B7995" s="6" t="s">
        <v>8653</v>
      </c>
      <c r="C7995" s="6">
        <v>7</v>
      </c>
      <c r="D7995" t="str">
        <f t="shared" si="124"/>
        <v>Cairo Monorail - 6th October7</v>
      </c>
      <c r="E7995">
        <v>0</v>
      </c>
      <c r="F7995">
        <v>0</v>
      </c>
      <c r="G7995">
        <v>0</v>
      </c>
      <c r="H7995" t="e">
        <v>#DIV/0!</v>
      </c>
    </row>
    <row r="7996" spans="1:8" hidden="1" x14ac:dyDescent="0.3">
      <c r="A7996" s="6" t="s">
        <v>4186</v>
      </c>
      <c r="B7996" s="6" t="s">
        <v>8654</v>
      </c>
      <c r="D7996" t="str">
        <f t="shared" si="124"/>
        <v>Elniger</v>
      </c>
      <c r="E7996">
        <v>0</v>
      </c>
      <c r="F7996">
        <v>0</v>
      </c>
      <c r="G7996">
        <v>0</v>
      </c>
      <c r="H7996" t="e">
        <v>#DIV/0!</v>
      </c>
    </row>
    <row r="7997" spans="1:8" hidden="1" x14ac:dyDescent="0.3">
      <c r="A7997" s="6" t="s">
        <v>2592</v>
      </c>
      <c r="B7997" s="6" t="s">
        <v>8655</v>
      </c>
      <c r="C7997" s="6">
        <v>1</v>
      </c>
      <c r="D7997" t="str">
        <f t="shared" si="124"/>
        <v>Residence 8 ( k12 )1</v>
      </c>
      <c r="E7997">
        <v>19407.18</v>
      </c>
      <c r="F7997">
        <v>0</v>
      </c>
      <c r="G7997">
        <v>0</v>
      </c>
      <c r="H7997">
        <v>19407.18</v>
      </c>
    </row>
    <row r="7998" spans="1:8" hidden="1" x14ac:dyDescent="0.3">
      <c r="A7998" s="6" t="s">
        <v>2280</v>
      </c>
      <c r="B7998" s="6" t="s">
        <v>8656</v>
      </c>
      <c r="C7998" s="6">
        <v>1</v>
      </c>
      <c r="D7998" t="str">
        <f t="shared" si="124"/>
        <v>ACWA POWER &amp; NOMAC HQ1</v>
      </c>
      <c r="E7998">
        <v>85714.29</v>
      </c>
      <c r="F7998">
        <v>0</v>
      </c>
      <c r="G7998">
        <v>0</v>
      </c>
      <c r="H7998">
        <v>90000.004499999995</v>
      </c>
    </row>
    <row r="7999" spans="1:8" hidden="1" x14ac:dyDescent="0.3">
      <c r="A7999" s="6" t="s">
        <v>2151</v>
      </c>
      <c r="B7999" s="6" t="s">
        <v>8657</v>
      </c>
      <c r="C7999" s="6">
        <v>2</v>
      </c>
      <c r="D7999" t="str">
        <f t="shared" si="124"/>
        <v>Abo Shanab El Agamien2</v>
      </c>
      <c r="E7999">
        <v>1014478</v>
      </c>
      <c r="F7999">
        <v>0</v>
      </c>
      <c r="G7999">
        <v>0</v>
      </c>
      <c r="H7999">
        <v>1014478</v>
      </c>
    </row>
    <row r="8000" spans="1:8" hidden="1" x14ac:dyDescent="0.3">
      <c r="A8000" s="6" t="s">
        <v>2096</v>
      </c>
      <c r="B8000" s="6" t="s">
        <v>8658</v>
      </c>
      <c r="C8000" s="6">
        <v>13</v>
      </c>
      <c r="D8000" t="str">
        <f t="shared" si="124"/>
        <v>Katameya Creeks - RME13</v>
      </c>
      <c r="E8000">
        <v>36591.65</v>
      </c>
      <c r="F8000">
        <v>0</v>
      </c>
      <c r="G8000">
        <v>0</v>
      </c>
      <c r="H8000">
        <v>0</v>
      </c>
    </row>
    <row r="8001" spans="1:8" hidden="1" x14ac:dyDescent="0.3">
      <c r="A8001" s="6" t="s">
        <v>2324</v>
      </c>
      <c r="B8001" s="6" t="s">
        <v>8659</v>
      </c>
      <c r="C8001" s="6">
        <v>1</v>
      </c>
      <c r="D8001" t="str">
        <f t="shared" si="124"/>
        <v>Koumassi Flyover1</v>
      </c>
      <c r="E8001">
        <v>464398</v>
      </c>
      <c r="F8001">
        <v>0</v>
      </c>
      <c r="G8001">
        <v>0</v>
      </c>
      <c r="H8001">
        <v>464398</v>
      </c>
    </row>
    <row r="8002" spans="1:8" hidden="1" x14ac:dyDescent="0.3">
      <c r="A8002" s="6" t="s">
        <v>2185</v>
      </c>
      <c r="B8002" s="6" t="s">
        <v>8660</v>
      </c>
      <c r="C8002" s="6">
        <v>3</v>
      </c>
      <c r="D8002" t="str">
        <f t="shared" si="124"/>
        <v>Al-Parco3</v>
      </c>
      <c r="E8002">
        <v>2422608</v>
      </c>
      <c r="F8002">
        <v>0</v>
      </c>
      <c r="G8002">
        <v>0</v>
      </c>
      <c r="H8002">
        <v>2422608</v>
      </c>
    </row>
    <row r="8003" spans="1:8" hidden="1" x14ac:dyDescent="0.3">
      <c r="A8003" s="6" t="s">
        <v>378</v>
      </c>
      <c r="B8003" s="6" t="s">
        <v>8661</v>
      </c>
      <c r="C8003" s="6">
        <v>16</v>
      </c>
      <c r="D8003" t="str">
        <f t="shared" ref="D8003:D8055" si="125">A8003&amp;C8003</f>
        <v>ORA ZED-Ph 2-Pkgs A&amp;D16</v>
      </c>
      <c r="E8003">
        <v>12061901.859999999</v>
      </c>
      <c r="F8003">
        <v>0</v>
      </c>
      <c r="G8003">
        <v>0</v>
      </c>
      <c r="H8003">
        <v>12664996.953</v>
      </c>
    </row>
    <row r="8004" spans="1:8" hidden="1" x14ac:dyDescent="0.3">
      <c r="A8004" s="6" t="s">
        <v>2045</v>
      </c>
      <c r="B8004" s="6" t="s">
        <v>8662</v>
      </c>
      <c r="C8004" s="6">
        <v>3</v>
      </c>
      <c r="D8004" t="str">
        <f t="shared" si="125"/>
        <v>Expansion of Ring Road NRCC3</v>
      </c>
      <c r="E8004">
        <v>169935</v>
      </c>
      <c r="F8004">
        <v>0</v>
      </c>
      <c r="G8004">
        <v>0</v>
      </c>
      <c r="H8004">
        <v>169935</v>
      </c>
    </row>
    <row r="8005" spans="1:8" hidden="1" x14ac:dyDescent="0.3">
      <c r="A8005" s="6" t="s">
        <v>2529</v>
      </c>
      <c r="B8005" s="6" t="s">
        <v>8663</v>
      </c>
      <c r="D8005" t="str">
        <f t="shared" si="125"/>
        <v>FURJAN  Cable Works</v>
      </c>
      <c r="E8005">
        <v>60494.400000000001</v>
      </c>
      <c r="F8005">
        <v>0</v>
      </c>
      <c r="G8005">
        <v>0</v>
      </c>
      <c r="H8005">
        <v>63519.12</v>
      </c>
    </row>
    <row r="8006" spans="1:8" hidden="1" x14ac:dyDescent="0.3">
      <c r="A8006" s="6" t="s">
        <v>514</v>
      </c>
      <c r="B8006" s="6" t="s">
        <v>8664</v>
      </c>
      <c r="C8006" s="6">
        <v>26</v>
      </c>
      <c r="D8006" t="str">
        <f t="shared" si="125"/>
        <v>Beni-Suef Power Plant EPC26</v>
      </c>
      <c r="E8006">
        <v>779.29</v>
      </c>
      <c r="F8006">
        <v>0</v>
      </c>
      <c r="G8006">
        <v>0</v>
      </c>
      <c r="H8006">
        <v>779.29</v>
      </c>
    </row>
    <row r="8007" spans="1:8" hidden="1" x14ac:dyDescent="0.3">
      <c r="A8007" s="6" t="s">
        <v>1194</v>
      </c>
      <c r="B8007" s="6" t="s">
        <v>8665</v>
      </c>
      <c r="C8007" s="6">
        <v>2020</v>
      </c>
      <c r="D8007" t="str">
        <f t="shared" si="125"/>
        <v>Wadi El Natroun2020</v>
      </c>
      <c r="E8007">
        <v>6130260</v>
      </c>
      <c r="F8007">
        <v>0</v>
      </c>
      <c r="G8007">
        <v>0</v>
      </c>
      <c r="H8007">
        <v>6130260</v>
      </c>
    </row>
    <row r="8008" spans="1:8" hidden="1" x14ac:dyDescent="0.3">
      <c r="A8008" s="6" t="s">
        <v>1714</v>
      </c>
      <c r="B8008" s="6" t="s">
        <v>8666</v>
      </c>
      <c r="C8008" s="6">
        <v>2020</v>
      </c>
      <c r="D8008" t="str">
        <f t="shared" si="125"/>
        <v>ElMoneeb 22020</v>
      </c>
      <c r="E8008">
        <v>677700</v>
      </c>
      <c r="F8008">
        <v>0</v>
      </c>
      <c r="G8008">
        <v>0</v>
      </c>
      <c r="H8008">
        <v>677700</v>
      </c>
    </row>
    <row r="8009" spans="1:8" hidden="1" x14ac:dyDescent="0.3">
      <c r="A8009" s="6" t="s">
        <v>1495</v>
      </c>
      <c r="B8009" s="6" t="s">
        <v>8667</v>
      </c>
      <c r="C8009" s="6">
        <v>1</v>
      </c>
      <c r="D8009" t="str">
        <f t="shared" si="125"/>
        <v>ITS1</v>
      </c>
      <c r="E8009">
        <v>8999900</v>
      </c>
      <c r="F8009">
        <v>0</v>
      </c>
      <c r="G8009">
        <v>0</v>
      </c>
      <c r="H8009">
        <v>8999900</v>
      </c>
    </row>
    <row r="8010" spans="1:8" hidden="1" x14ac:dyDescent="0.3">
      <c r="A8010" s="6" t="s">
        <v>1558</v>
      </c>
      <c r="B8010" s="6" t="s">
        <v>6833</v>
      </c>
      <c r="D8010" t="str">
        <f t="shared" si="125"/>
        <v>Koning Food V3 LP-09-20</v>
      </c>
      <c r="E8010">
        <v>99912.28</v>
      </c>
      <c r="F8010">
        <v>0</v>
      </c>
      <c r="G8010">
        <v>0</v>
      </c>
      <c r="H8010">
        <v>99912.28</v>
      </c>
    </row>
    <row r="8011" spans="1:8" hidden="1" x14ac:dyDescent="0.3">
      <c r="A8011" s="6" t="s">
        <v>2502</v>
      </c>
      <c r="B8011" s="6" t="s">
        <v>8668</v>
      </c>
      <c r="C8011" s="6">
        <v>2020</v>
      </c>
      <c r="D8011" t="str">
        <f t="shared" si="125"/>
        <v>Hadaek ElAharam2020</v>
      </c>
      <c r="E8011">
        <v>1214680</v>
      </c>
      <c r="F8011">
        <v>0</v>
      </c>
      <c r="G8011">
        <v>0</v>
      </c>
      <c r="H8011">
        <v>1214680</v>
      </c>
    </row>
    <row r="8012" spans="1:8" hidden="1" x14ac:dyDescent="0.3">
      <c r="A8012" s="6" t="s">
        <v>705</v>
      </c>
      <c r="B8012" s="6" t="s">
        <v>8669</v>
      </c>
      <c r="D8012" t="str">
        <f t="shared" si="125"/>
        <v>Assuit PP  (CP-118)</v>
      </c>
      <c r="E8012">
        <v>419062.41</v>
      </c>
      <c r="F8012">
        <v>0</v>
      </c>
      <c r="G8012">
        <v>0</v>
      </c>
      <c r="H8012">
        <v>440015.53</v>
      </c>
    </row>
    <row r="8013" spans="1:8" hidden="1" x14ac:dyDescent="0.3">
      <c r="A8013" s="6" t="s">
        <v>456</v>
      </c>
      <c r="B8013" s="6" t="s">
        <v>8670</v>
      </c>
      <c r="D8013" t="str">
        <f t="shared" si="125"/>
        <v>Al-Shabab PP Phase II (CP-117)</v>
      </c>
      <c r="E8013">
        <v>696.00509999999997</v>
      </c>
      <c r="F8013">
        <v>0</v>
      </c>
      <c r="G8013">
        <v>0</v>
      </c>
      <c r="H8013">
        <v>797.51</v>
      </c>
    </row>
    <row r="8014" spans="1:8" hidden="1" x14ac:dyDescent="0.3">
      <c r="A8014" s="6" t="s">
        <v>1060</v>
      </c>
      <c r="B8014" s="6" t="s">
        <v>6241</v>
      </c>
      <c r="D8014" t="str">
        <f t="shared" si="125"/>
        <v>LAYYAH CCPP</v>
      </c>
      <c r="E8014">
        <v>12854700</v>
      </c>
      <c r="F8014">
        <v>0</v>
      </c>
      <c r="G8014">
        <v>0</v>
      </c>
      <c r="H8014">
        <v>12854700</v>
      </c>
    </row>
    <row r="8015" spans="1:8" hidden="1" x14ac:dyDescent="0.3">
      <c r="A8015" s="6" t="s">
        <v>847</v>
      </c>
      <c r="B8015" s="6" t="s">
        <v>8671</v>
      </c>
      <c r="D8015" t="str">
        <f t="shared" si="125"/>
        <v>AWEER POWER STATION 'H' Phase</v>
      </c>
      <c r="E8015">
        <v>34632651.969999999</v>
      </c>
      <c r="F8015">
        <v>0</v>
      </c>
      <c r="G8015">
        <v>0</v>
      </c>
      <c r="H8015">
        <v>36364284.568499997</v>
      </c>
    </row>
    <row r="8016" spans="1:8" hidden="1" x14ac:dyDescent="0.3">
      <c r="A8016" s="6" t="s">
        <v>514</v>
      </c>
      <c r="B8016" s="6" t="s">
        <v>8672</v>
      </c>
      <c r="D8016" t="str">
        <f t="shared" si="125"/>
        <v>Beni-Suef Power Plant EPC</v>
      </c>
      <c r="E8016">
        <v>31670696.399999999</v>
      </c>
      <c r="F8016">
        <v>31670696.399999999</v>
      </c>
      <c r="G8016">
        <v>0</v>
      </c>
      <c r="H8016">
        <v>31670696.399999999</v>
      </c>
    </row>
    <row r="8017" spans="1:8" hidden="1" x14ac:dyDescent="0.3">
      <c r="A8017" s="6" t="s">
        <v>514</v>
      </c>
      <c r="B8017" s="6" t="s">
        <v>8673</v>
      </c>
      <c r="D8017" t="str">
        <f t="shared" si="125"/>
        <v>Beni-Suef Power Plant EPC</v>
      </c>
      <c r="E8017">
        <v>16392318.57</v>
      </c>
      <c r="F8017">
        <v>16392318.57</v>
      </c>
      <c r="G8017">
        <v>0</v>
      </c>
      <c r="H8017">
        <v>16392318.57</v>
      </c>
    </row>
    <row r="8018" spans="1:8" hidden="1" x14ac:dyDescent="0.3">
      <c r="A8018" s="6" t="s">
        <v>2676</v>
      </c>
      <c r="B8018" s="6" t="s">
        <v>8674</v>
      </c>
      <c r="D8018" t="str">
        <f t="shared" si="125"/>
        <v>Abu Qir PP (CP-117)</v>
      </c>
      <c r="E8018">
        <v>196748.76</v>
      </c>
      <c r="F8018">
        <v>196748.76</v>
      </c>
      <c r="G8018">
        <v>0</v>
      </c>
      <c r="H8018">
        <v>196748.76</v>
      </c>
    </row>
    <row r="8019" spans="1:8" hidden="1" x14ac:dyDescent="0.3">
      <c r="A8019" s="6" t="s">
        <v>514</v>
      </c>
      <c r="B8019" s="6" t="s">
        <v>8675</v>
      </c>
      <c r="D8019" t="str">
        <f t="shared" si="125"/>
        <v>Beni-Suef Power Plant EPC</v>
      </c>
      <c r="E8019">
        <v>234962660.59999999</v>
      </c>
      <c r="F8019">
        <v>234962660.59999999</v>
      </c>
      <c r="G8019">
        <v>0</v>
      </c>
      <c r="H8019">
        <v>234962660.59999999</v>
      </c>
    </row>
    <row r="8020" spans="1:8" hidden="1" x14ac:dyDescent="0.3">
      <c r="A8020" s="6" t="s">
        <v>646</v>
      </c>
      <c r="B8020" s="6" t="s">
        <v>8676</v>
      </c>
      <c r="C8020" s="6">
        <v>49</v>
      </c>
      <c r="D8020" t="str">
        <f t="shared" si="125"/>
        <v>Akhmem Assiut49</v>
      </c>
      <c r="E8020">
        <v>48705.75</v>
      </c>
      <c r="F8020">
        <v>0</v>
      </c>
      <c r="G8020">
        <v>0</v>
      </c>
      <c r="H8020">
        <v>48705.75</v>
      </c>
    </row>
    <row r="8021" spans="1:8" hidden="1" x14ac:dyDescent="0.3">
      <c r="A8021" s="6" t="s">
        <v>646</v>
      </c>
      <c r="B8021" s="6" t="s">
        <v>8677</v>
      </c>
      <c r="C8021" s="6">
        <v>44</v>
      </c>
      <c r="D8021" t="str">
        <f t="shared" si="125"/>
        <v>Akhmem Assiut44</v>
      </c>
      <c r="E8021">
        <v>2259485.5</v>
      </c>
      <c r="F8021">
        <v>0</v>
      </c>
      <c r="G8021">
        <v>0</v>
      </c>
      <c r="H8021">
        <v>2259485.5</v>
      </c>
    </row>
    <row r="8022" spans="1:8" hidden="1" x14ac:dyDescent="0.3">
      <c r="A8022" s="6" t="s">
        <v>486</v>
      </c>
      <c r="B8022" s="6" t="s">
        <v>8678</v>
      </c>
      <c r="C8022" s="6">
        <v>15</v>
      </c>
      <c r="D8022" t="str">
        <f t="shared" si="125"/>
        <v>Abou El Matameer and Sammanoud15</v>
      </c>
      <c r="E8022">
        <v>2916027.28</v>
      </c>
      <c r="F8022">
        <v>0</v>
      </c>
      <c r="G8022">
        <v>0</v>
      </c>
      <c r="H8022">
        <v>5832054.5599999996</v>
      </c>
    </row>
    <row r="8023" spans="1:8" hidden="1" x14ac:dyDescent="0.3">
      <c r="A8023" s="6" t="s">
        <v>488</v>
      </c>
      <c r="B8023" s="6" t="s">
        <v>8679</v>
      </c>
      <c r="C8023" s="6">
        <v>22</v>
      </c>
      <c r="D8023" t="str">
        <f t="shared" si="125"/>
        <v>Siemens 6x500/220 KV GIS-MOU22</v>
      </c>
      <c r="E8023">
        <v>2916027.23</v>
      </c>
      <c r="F8023">
        <v>0</v>
      </c>
      <c r="G8023">
        <v>0</v>
      </c>
      <c r="H8023">
        <v>2916027.23</v>
      </c>
    </row>
    <row r="8024" spans="1:8" hidden="1" x14ac:dyDescent="0.3">
      <c r="A8024" s="6" t="s">
        <v>573</v>
      </c>
      <c r="B8024" s="6" t="s">
        <v>8680</v>
      </c>
      <c r="C8024" s="6">
        <v>10</v>
      </c>
      <c r="D8024" t="str">
        <f t="shared" si="125"/>
        <v>K047 FDH JV10</v>
      </c>
      <c r="E8024">
        <v>182114.96</v>
      </c>
      <c r="F8024">
        <v>0</v>
      </c>
      <c r="G8024">
        <v>0</v>
      </c>
      <c r="H8024">
        <v>182114.96</v>
      </c>
    </row>
    <row r="8025" spans="1:8" hidden="1" x14ac:dyDescent="0.3">
      <c r="A8025" s="6" t="s">
        <v>456</v>
      </c>
      <c r="B8025" s="6" t="s">
        <v>8681</v>
      </c>
      <c r="D8025" t="str">
        <f t="shared" si="125"/>
        <v>Al-Shabab PP Phase II (CP-117)</v>
      </c>
      <c r="E8025">
        <v>71027.48</v>
      </c>
      <c r="F8025">
        <v>71027.48</v>
      </c>
      <c r="G8025">
        <v>0</v>
      </c>
      <c r="H8025">
        <v>71027.48</v>
      </c>
    </row>
    <row r="8026" spans="1:8" hidden="1" x14ac:dyDescent="0.3">
      <c r="A8026" s="6" t="s">
        <v>456</v>
      </c>
      <c r="B8026" s="6" t="s">
        <v>8682</v>
      </c>
      <c r="C8026" s="6">
        <v>19</v>
      </c>
      <c r="D8026" t="str">
        <f t="shared" si="125"/>
        <v>Al-Shabab PP Phase II (CP-117)19</v>
      </c>
      <c r="E8026">
        <v>2580132</v>
      </c>
      <c r="F8026">
        <v>0</v>
      </c>
      <c r="G8026">
        <v>0</v>
      </c>
      <c r="H8026">
        <v>2709138.6</v>
      </c>
    </row>
    <row r="8027" spans="1:8" hidden="1" x14ac:dyDescent="0.3">
      <c r="A8027" s="6" t="s">
        <v>456</v>
      </c>
      <c r="B8027" s="6" t="s">
        <v>8683</v>
      </c>
      <c r="D8027" t="str">
        <f t="shared" si="125"/>
        <v>Al-Shabab PP Phase II (CP-117)</v>
      </c>
      <c r="E8027">
        <v>130940.02</v>
      </c>
      <c r="F8027">
        <v>0</v>
      </c>
      <c r="G8027">
        <v>0</v>
      </c>
      <c r="H8027">
        <v>130940.02</v>
      </c>
    </row>
    <row r="8028" spans="1:8" hidden="1" x14ac:dyDescent="0.3">
      <c r="A8028" s="6" t="s">
        <v>722</v>
      </c>
      <c r="B8028" s="6" t="s">
        <v>8684</v>
      </c>
      <c r="C8028" s="6">
        <v>7</v>
      </c>
      <c r="D8028" t="str">
        <f t="shared" si="125"/>
        <v>Marsa Matrouh 500KV7</v>
      </c>
      <c r="E8028">
        <v>1105819.9099999999</v>
      </c>
      <c r="F8028">
        <v>0</v>
      </c>
      <c r="G8028">
        <v>0</v>
      </c>
      <c r="H8028">
        <v>1105819.9099999999</v>
      </c>
    </row>
    <row r="8029" spans="1:8" hidden="1" x14ac:dyDescent="0.3">
      <c r="A8029" s="6" t="s">
        <v>500</v>
      </c>
      <c r="B8029" s="6" t="s">
        <v>8685</v>
      </c>
      <c r="D8029" t="str">
        <f t="shared" si="125"/>
        <v>South Helwan PP (CP-117)</v>
      </c>
      <c r="E8029">
        <v>245790.16</v>
      </c>
      <c r="F8029">
        <v>0</v>
      </c>
      <c r="G8029">
        <v>0</v>
      </c>
      <c r="H8029">
        <v>245790.16</v>
      </c>
    </row>
    <row r="8030" spans="1:8" hidden="1" x14ac:dyDescent="0.3">
      <c r="A8030" s="6" t="s">
        <v>500</v>
      </c>
      <c r="B8030" s="6" t="s">
        <v>8686</v>
      </c>
      <c r="D8030" t="str">
        <f t="shared" si="125"/>
        <v>South Helwan PP (CP-117)</v>
      </c>
      <c r="E8030">
        <v>245790.16</v>
      </c>
      <c r="F8030">
        <v>0</v>
      </c>
      <c r="G8030">
        <v>0</v>
      </c>
      <c r="H8030">
        <v>245790.16</v>
      </c>
    </row>
    <row r="8031" spans="1:8" hidden="1" x14ac:dyDescent="0.3">
      <c r="A8031" s="6" t="s">
        <v>569</v>
      </c>
      <c r="B8031" s="6" t="s">
        <v>8687</v>
      </c>
      <c r="D8031" t="str">
        <f t="shared" si="125"/>
        <v>Giza North PP Ph I,II (CP-117)</v>
      </c>
      <c r="E8031">
        <v>695709.53</v>
      </c>
      <c r="F8031">
        <v>695709.53</v>
      </c>
      <c r="G8031">
        <v>0</v>
      </c>
      <c r="H8031">
        <v>695709.53</v>
      </c>
    </row>
    <row r="8032" spans="1:8" hidden="1" x14ac:dyDescent="0.3">
      <c r="A8032" s="6" t="s">
        <v>500</v>
      </c>
      <c r="B8032" s="6" t="s">
        <v>8688</v>
      </c>
      <c r="D8032" t="str">
        <f t="shared" si="125"/>
        <v>South Helwan PP (CP-117)</v>
      </c>
      <c r="E8032">
        <v>11551.94</v>
      </c>
      <c r="F8032">
        <v>11551.94</v>
      </c>
      <c r="G8032">
        <v>0</v>
      </c>
      <c r="H8032">
        <v>11551.94</v>
      </c>
    </row>
    <row r="8033" spans="1:8" hidden="1" x14ac:dyDescent="0.3">
      <c r="A8033" s="6" t="s">
        <v>484</v>
      </c>
      <c r="B8033" s="6" t="s">
        <v>8689</v>
      </c>
      <c r="C8033" s="6">
        <v>4</v>
      </c>
      <c r="D8033" t="str">
        <f t="shared" si="125"/>
        <v>Pyramids Industrial P - East4</v>
      </c>
      <c r="E8033">
        <v>85372216.25</v>
      </c>
      <c r="F8033">
        <v>0</v>
      </c>
      <c r="G8033">
        <v>0</v>
      </c>
      <c r="H8033">
        <v>85372216.25</v>
      </c>
    </row>
    <row r="8034" spans="1:8" hidden="1" x14ac:dyDescent="0.3">
      <c r="A8034" s="6" t="s">
        <v>646</v>
      </c>
      <c r="B8034" s="6" t="s">
        <v>8690</v>
      </c>
      <c r="C8034" s="6">
        <v>8</v>
      </c>
      <c r="D8034" t="str">
        <f t="shared" si="125"/>
        <v>Akhmem Assiut8</v>
      </c>
      <c r="E8034">
        <v>10725414</v>
      </c>
      <c r="F8034">
        <v>0</v>
      </c>
      <c r="G8034">
        <v>0</v>
      </c>
      <c r="H8034">
        <v>10725414</v>
      </c>
    </row>
    <row r="8035" spans="1:8" hidden="1" x14ac:dyDescent="0.3">
      <c r="A8035" s="6" t="s">
        <v>502</v>
      </c>
      <c r="B8035" s="6" t="s">
        <v>8691</v>
      </c>
      <c r="D8035" t="str">
        <f t="shared" si="125"/>
        <v>Abu Qir PP (CP-118)</v>
      </c>
      <c r="E8035">
        <v>3204257</v>
      </c>
      <c r="F8035">
        <v>3204257</v>
      </c>
      <c r="G8035">
        <v>0</v>
      </c>
      <c r="H8035">
        <v>3204257</v>
      </c>
    </row>
    <row r="8036" spans="1:8" hidden="1" x14ac:dyDescent="0.3">
      <c r="A8036" s="6" t="s">
        <v>615</v>
      </c>
      <c r="B8036" s="6" t="s">
        <v>8692</v>
      </c>
      <c r="D8036" t="str">
        <f t="shared" si="125"/>
        <v>Apache Electrical Works</v>
      </c>
      <c r="E8036">
        <v>65105214.135300003</v>
      </c>
      <c r="F8036">
        <v>0</v>
      </c>
      <c r="G8036">
        <v>0</v>
      </c>
      <c r="H8036">
        <v>65105214.135300003</v>
      </c>
    </row>
    <row r="8037" spans="1:8" hidden="1" x14ac:dyDescent="0.3">
      <c r="A8037" s="6" t="s">
        <v>5409</v>
      </c>
      <c r="B8037" s="6" t="s">
        <v>8693</v>
      </c>
      <c r="D8037" t="str">
        <f t="shared" si="125"/>
        <v>Mahmoudia Power Plant</v>
      </c>
      <c r="E8037">
        <v>2268359476.0321002</v>
      </c>
      <c r="F8037">
        <v>0</v>
      </c>
      <c r="G8037">
        <v>0</v>
      </c>
      <c r="H8037">
        <v>2268359476.0321002</v>
      </c>
    </row>
    <row r="8038" spans="1:8" hidden="1" x14ac:dyDescent="0.3">
      <c r="A8038" s="6" t="s">
        <v>502</v>
      </c>
      <c r="B8038" s="6" t="s">
        <v>5856</v>
      </c>
      <c r="D8038" t="str">
        <f t="shared" si="125"/>
        <v>Abu Qir PP (CP-118)</v>
      </c>
      <c r="E8038">
        <v>317532447</v>
      </c>
      <c r="F8038">
        <v>0</v>
      </c>
      <c r="G8038">
        <v>0</v>
      </c>
      <c r="H8038">
        <v>317532447</v>
      </c>
    </row>
    <row r="8039" spans="1:8" hidden="1" x14ac:dyDescent="0.3">
      <c r="A8039" s="6" t="s">
        <v>496</v>
      </c>
      <c r="B8039" s="6" t="s">
        <v>7448</v>
      </c>
      <c r="D8039" t="str">
        <f t="shared" si="125"/>
        <v>IRAQ - Substations Soil Invest</v>
      </c>
      <c r="E8039">
        <v>1957500</v>
      </c>
      <c r="F8039">
        <v>0</v>
      </c>
      <c r="G8039">
        <v>0</v>
      </c>
      <c r="H8039">
        <v>1957500</v>
      </c>
    </row>
    <row r="8040" spans="1:8" hidden="1" x14ac:dyDescent="0.3">
      <c r="A8040" s="6" t="s">
        <v>496</v>
      </c>
      <c r="B8040" s="6" t="s">
        <v>8003</v>
      </c>
      <c r="D8040" t="str">
        <f t="shared" si="125"/>
        <v>IRAQ - Substations Soil Invest</v>
      </c>
      <c r="E8040">
        <v>555000</v>
      </c>
      <c r="F8040">
        <v>0</v>
      </c>
      <c r="G8040">
        <v>0</v>
      </c>
      <c r="H8040">
        <v>555000</v>
      </c>
    </row>
    <row r="8041" spans="1:8" hidden="1" x14ac:dyDescent="0.3">
      <c r="A8041" s="6" t="s">
        <v>4226</v>
      </c>
      <c r="B8041" s="6" t="s">
        <v>6867</v>
      </c>
      <c r="D8041" t="str">
        <f t="shared" si="125"/>
        <v>Ain-Sokhna PP(CP-102)</v>
      </c>
      <c r="E8041">
        <v>16867317</v>
      </c>
      <c r="F8041">
        <v>0</v>
      </c>
      <c r="G8041">
        <v>0</v>
      </c>
      <c r="H8041">
        <v>16867317</v>
      </c>
    </row>
    <row r="8042" spans="1:8" hidden="1" x14ac:dyDescent="0.3">
      <c r="A8042" s="6" t="s">
        <v>2915</v>
      </c>
      <c r="B8042" s="6" t="s">
        <v>7091</v>
      </c>
      <c r="D8042" t="str">
        <f t="shared" si="125"/>
        <v>Lina Farm Substation</v>
      </c>
      <c r="E8042">
        <v>3820219.5717000002</v>
      </c>
      <c r="F8042">
        <v>0</v>
      </c>
      <c r="G8042">
        <v>0</v>
      </c>
      <c r="H8042">
        <v>3820219.5717000002</v>
      </c>
    </row>
    <row r="8043" spans="1:8" hidden="1" x14ac:dyDescent="0.3">
      <c r="A8043" s="6" t="s">
        <v>514</v>
      </c>
      <c r="B8043" s="6" t="s">
        <v>2699</v>
      </c>
      <c r="D8043" t="str">
        <f t="shared" si="125"/>
        <v>Beni-Suef Power Plant EPC</v>
      </c>
      <c r="E8043">
        <v>45492840.030000001</v>
      </c>
      <c r="F8043">
        <v>0</v>
      </c>
      <c r="G8043">
        <v>0</v>
      </c>
      <c r="H8043">
        <v>45492840.030000001</v>
      </c>
    </row>
    <row r="8044" spans="1:8" hidden="1" x14ac:dyDescent="0.3">
      <c r="A8044" s="6" t="s">
        <v>2676</v>
      </c>
      <c r="B8044" s="6" t="s">
        <v>5877</v>
      </c>
      <c r="D8044" t="str">
        <f t="shared" si="125"/>
        <v>Abu Qir PP (CP-117)</v>
      </c>
      <c r="E8044">
        <v>50353425</v>
      </c>
      <c r="F8044">
        <v>0</v>
      </c>
      <c r="G8044">
        <v>0</v>
      </c>
      <c r="H8044">
        <v>50353425</v>
      </c>
    </row>
    <row r="8045" spans="1:8" hidden="1" x14ac:dyDescent="0.3">
      <c r="A8045" s="6" t="s">
        <v>2676</v>
      </c>
      <c r="B8045" s="6" t="s">
        <v>7727</v>
      </c>
      <c r="D8045" t="str">
        <f t="shared" si="125"/>
        <v>Abu Qir PP (CP-117)</v>
      </c>
      <c r="E8045">
        <v>-38338457.958300002</v>
      </c>
      <c r="F8045">
        <v>0</v>
      </c>
      <c r="G8045">
        <v>0</v>
      </c>
      <c r="H8045">
        <v>-38338457.958300002</v>
      </c>
    </row>
    <row r="8046" spans="1:8" hidden="1" x14ac:dyDescent="0.3">
      <c r="A8046" s="6" t="s">
        <v>2676</v>
      </c>
      <c r="B8046" s="6" t="s">
        <v>5362</v>
      </c>
      <c r="D8046" t="str">
        <f t="shared" si="125"/>
        <v>Abu Qir PP (CP-117)</v>
      </c>
      <c r="E8046">
        <v>1383755.4983999999</v>
      </c>
      <c r="F8046">
        <v>0</v>
      </c>
      <c r="G8046">
        <v>0</v>
      </c>
      <c r="H8046">
        <v>1383755.4983999999</v>
      </c>
    </row>
    <row r="8047" spans="1:8" hidden="1" x14ac:dyDescent="0.3">
      <c r="A8047" s="6" t="s">
        <v>4389</v>
      </c>
      <c r="B8047" s="6" t="s">
        <v>7118</v>
      </c>
      <c r="D8047" t="str">
        <f t="shared" si="125"/>
        <v>Ain-Sokhna PP (CP-111)</v>
      </c>
      <c r="E8047">
        <v>937757.98</v>
      </c>
      <c r="F8047">
        <v>0</v>
      </c>
      <c r="G8047">
        <v>0</v>
      </c>
      <c r="H8047">
        <v>937757.98</v>
      </c>
    </row>
    <row r="8048" spans="1:8" hidden="1" x14ac:dyDescent="0.3">
      <c r="A8048" s="6" t="s">
        <v>8327</v>
      </c>
      <c r="B8048" s="6" t="s">
        <v>8694</v>
      </c>
      <c r="D8048" t="str">
        <f t="shared" si="125"/>
        <v>KSA - Rabegh PMS</v>
      </c>
      <c r="E8048">
        <v>1462768.8503</v>
      </c>
      <c r="F8048">
        <v>0</v>
      </c>
      <c r="G8048">
        <v>0</v>
      </c>
      <c r="H8048">
        <v>1462768.8503</v>
      </c>
    </row>
    <row r="8049" spans="1:8" hidden="1" x14ac:dyDescent="0.3">
      <c r="A8049" s="6" t="s">
        <v>2474</v>
      </c>
      <c r="B8049" s="6" t="s">
        <v>4325</v>
      </c>
      <c r="D8049" t="str">
        <f t="shared" si="125"/>
        <v>Palm Hill-Infra Str(Elec.Work)</v>
      </c>
      <c r="E8049">
        <v>5669708</v>
      </c>
      <c r="F8049">
        <v>0</v>
      </c>
      <c r="G8049">
        <v>0</v>
      </c>
      <c r="H8049">
        <v>5669708</v>
      </c>
    </row>
    <row r="8050" spans="1:8" hidden="1" x14ac:dyDescent="0.3">
      <c r="A8050" s="6" t="s">
        <v>569</v>
      </c>
      <c r="B8050" s="6" t="s">
        <v>8695</v>
      </c>
      <c r="D8050" t="str">
        <f t="shared" si="125"/>
        <v>Giza North PP Ph I,II (CP-117)</v>
      </c>
      <c r="E8050">
        <v>182670.58</v>
      </c>
      <c r="F8050">
        <v>182670.58</v>
      </c>
      <c r="G8050">
        <v>0</v>
      </c>
      <c r="H8050">
        <v>182670.58</v>
      </c>
    </row>
    <row r="8051" spans="1:8" hidden="1" x14ac:dyDescent="0.3">
      <c r="A8051" s="6" t="s">
        <v>2683</v>
      </c>
      <c r="B8051" s="6" t="s">
        <v>8696</v>
      </c>
      <c r="D8051" t="str">
        <f t="shared" si="125"/>
        <v>Cairo South PP Rehabilitation</v>
      </c>
      <c r="E8051">
        <v>5565.27</v>
      </c>
      <c r="F8051">
        <v>5565.27</v>
      </c>
      <c r="G8051">
        <v>0</v>
      </c>
      <c r="H8051">
        <v>5565.27</v>
      </c>
    </row>
    <row r="8052" spans="1:8" hidden="1" x14ac:dyDescent="0.3">
      <c r="A8052" s="6" t="s">
        <v>651</v>
      </c>
      <c r="B8052" s="6" t="s">
        <v>8697</v>
      </c>
      <c r="C8052" s="6">
        <v>13</v>
      </c>
      <c r="D8052" t="str">
        <f t="shared" si="125"/>
        <v>Akhmem - Qena13</v>
      </c>
      <c r="E8052">
        <v>23766468.949999999</v>
      </c>
      <c r="F8052">
        <v>0</v>
      </c>
      <c r="G8052">
        <v>0</v>
      </c>
      <c r="H8052">
        <v>23766468.949999999</v>
      </c>
    </row>
    <row r="8053" spans="1:8" hidden="1" x14ac:dyDescent="0.3">
      <c r="A8053" s="6" t="s">
        <v>502</v>
      </c>
      <c r="B8053" s="6" t="s">
        <v>8698</v>
      </c>
      <c r="D8053" t="str">
        <f t="shared" si="125"/>
        <v>Abu Qir PP (CP-118)</v>
      </c>
      <c r="E8053">
        <v>42422.31</v>
      </c>
      <c r="F8053">
        <v>0</v>
      </c>
      <c r="G8053">
        <v>0</v>
      </c>
      <c r="H8053">
        <v>42422.31</v>
      </c>
    </row>
    <row r="8054" spans="1:8" hidden="1" x14ac:dyDescent="0.3">
      <c r="A8054" s="6" t="s">
        <v>502</v>
      </c>
      <c r="B8054" s="6" t="s">
        <v>8699</v>
      </c>
      <c r="D8054" t="str">
        <f t="shared" si="125"/>
        <v>Abu Qir PP (CP-118)</v>
      </c>
      <c r="E8054">
        <v>56897.279999999999</v>
      </c>
      <c r="F8054">
        <v>0</v>
      </c>
      <c r="G8054">
        <v>0</v>
      </c>
      <c r="H8054">
        <v>56897.279999999999</v>
      </c>
    </row>
    <row r="8055" spans="1:8" hidden="1" x14ac:dyDescent="0.3">
      <c r="A8055" s="6" t="s">
        <v>502</v>
      </c>
      <c r="B8055" s="6" t="s">
        <v>8700</v>
      </c>
      <c r="D8055" t="str">
        <f t="shared" si="125"/>
        <v>Abu Qir PP (CP-118)</v>
      </c>
      <c r="E8055">
        <v>350863.24</v>
      </c>
      <c r="F8055">
        <v>0</v>
      </c>
      <c r="G8055">
        <v>0</v>
      </c>
      <c r="H8055">
        <v>350863.24</v>
      </c>
    </row>
  </sheetData>
  <autoFilter ref="A1:H8055" xr:uid="{A04F76CE-57F3-4000-9BF7-E742F7068C8D}">
    <filterColumn colId="0">
      <filters>
        <filter val="October Under-Railway Tunnel"/>
      </filters>
    </filterColumn>
    <filterColumn colId="2">
      <filters>
        <filter val="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C84A-A508-4ADD-B54E-B31BCBDED215}">
  <dimension ref="A1:B318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285</v>
      </c>
      <c r="B1" t="s">
        <v>8712</v>
      </c>
    </row>
    <row r="2" spans="1:2" x14ac:dyDescent="0.3">
      <c r="A2" t="s">
        <v>96</v>
      </c>
      <c r="B2">
        <v>2</v>
      </c>
    </row>
    <row r="3" spans="1:2" x14ac:dyDescent="0.3">
      <c r="A3" t="s">
        <v>81</v>
      </c>
      <c r="B3">
        <v>2</v>
      </c>
    </row>
    <row r="4" spans="1:2" x14ac:dyDescent="0.3">
      <c r="A4" t="s">
        <v>58</v>
      </c>
    </row>
    <row r="5" spans="1:2" x14ac:dyDescent="0.3">
      <c r="A5" t="s">
        <v>19</v>
      </c>
      <c r="B5">
        <v>1</v>
      </c>
    </row>
    <row r="6" spans="1:2" x14ac:dyDescent="0.3">
      <c r="A6" t="s">
        <v>35</v>
      </c>
      <c r="B6">
        <v>1</v>
      </c>
    </row>
    <row r="7" spans="1:2" x14ac:dyDescent="0.3">
      <c r="A7" t="s">
        <v>290</v>
      </c>
      <c r="B7">
        <v>1</v>
      </c>
    </row>
    <row r="8" spans="1:2" x14ac:dyDescent="0.3">
      <c r="A8" t="s">
        <v>193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76</v>
      </c>
      <c r="B10">
        <v>1</v>
      </c>
    </row>
    <row r="11" spans="1:2" x14ac:dyDescent="0.3">
      <c r="A11" t="s">
        <v>39</v>
      </c>
      <c r="B11">
        <v>1</v>
      </c>
    </row>
    <row r="12" spans="1:2" x14ac:dyDescent="0.3">
      <c r="A12" t="s">
        <v>97</v>
      </c>
      <c r="B12">
        <v>1</v>
      </c>
    </row>
    <row r="13" spans="1:2" x14ac:dyDescent="0.3">
      <c r="A13" t="s">
        <v>294</v>
      </c>
      <c r="B13">
        <v>1</v>
      </c>
    </row>
    <row r="14" spans="1:2" x14ac:dyDescent="0.3">
      <c r="A14" t="s">
        <v>86</v>
      </c>
      <c r="B14">
        <v>1</v>
      </c>
    </row>
    <row r="15" spans="1:2" x14ac:dyDescent="0.3">
      <c r="A15" t="s">
        <v>296</v>
      </c>
      <c r="B15">
        <v>1</v>
      </c>
    </row>
    <row r="16" spans="1:2" x14ac:dyDescent="0.3">
      <c r="A16" t="s">
        <v>221</v>
      </c>
      <c r="B16">
        <v>1</v>
      </c>
    </row>
    <row r="17" spans="1:2" x14ac:dyDescent="0.3">
      <c r="A17" t="s">
        <v>297</v>
      </c>
      <c r="B17">
        <v>1</v>
      </c>
    </row>
    <row r="18" spans="1:2" x14ac:dyDescent="0.3">
      <c r="A18" t="s">
        <v>220</v>
      </c>
      <c r="B18">
        <v>1</v>
      </c>
    </row>
    <row r="19" spans="1:2" x14ac:dyDescent="0.3">
      <c r="A19" t="s">
        <v>222</v>
      </c>
      <c r="B19">
        <v>1</v>
      </c>
    </row>
    <row r="20" spans="1:2" x14ac:dyDescent="0.3">
      <c r="A20" t="s">
        <v>211</v>
      </c>
      <c r="B20">
        <v>1</v>
      </c>
    </row>
    <row r="21" spans="1:2" x14ac:dyDescent="0.3">
      <c r="A21" t="s">
        <v>131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298</v>
      </c>
      <c r="B23">
        <v>1</v>
      </c>
    </row>
    <row r="25" spans="1:2" x14ac:dyDescent="0.3">
      <c r="A25" t="s">
        <v>6</v>
      </c>
      <c r="B25">
        <v>1</v>
      </c>
    </row>
    <row r="26" spans="1:2" x14ac:dyDescent="0.3">
      <c r="A26" t="s">
        <v>161</v>
      </c>
      <c r="B26">
        <v>1</v>
      </c>
    </row>
    <row r="27" spans="1:2" x14ac:dyDescent="0.3">
      <c r="A27" t="s">
        <v>50</v>
      </c>
      <c r="B27">
        <v>1</v>
      </c>
    </row>
    <row r="28" spans="1:2" x14ac:dyDescent="0.3">
      <c r="A28" t="s">
        <v>212</v>
      </c>
      <c r="B28">
        <v>1</v>
      </c>
    </row>
    <row r="29" spans="1:2" x14ac:dyDescent="0.3">
      <c r="A29" t="s">
        <v>301</v>
      </c>
      <c r="B29">
        <v>1</v>
      </c>
    </row>
    <row r="30" spans="1:2" x14ac:dyDescent="0.3">
      <c r="A30" t="s">
        <v>302</v>
      </c>
      <c r="B30">
        <v>1</v>
      </c>
    </row>
    <row r="31" spans="1:2" x14ac:dyDescent="0.3">
      <c r="A31" t="s">
        <v>128</v>
      </c>
      <c r="B31">
        <v>1</v>
      </c>
    </row>
    <row r="32" spans="1:2" x14ac:dyDescent="0.3">
      <c r="A32" t="s">
        <v>129</v>
      </c>
      <c r="B32">
        <v>1</v>
      </c>
    </row>
    <row r="33" spans="1:2" x14ac:dyDescent="0.3">
      <c r="A33" t="s">
        <v>304</v>
      </c>
      <c r="B33">
        <v>1</v>
      </c>
    </row>
    <row r="34" spans="1:2" x14ac:dyDescent="0.3">
      <c r="A34" t="s">
        <v>116</v>
      </c>
      <c r="B34">
        <v>1</v>
      </c>
    </row>
    <row r="35" spans="1:2" x14ac:dyDescent="0.3">
      <c r="A35" t="s">
        <v>306</v>
      </c>
      <c r="B35">
        <v>1</v>
      </c>
    </row>
    <row r="36" spans="1:2" x14ac:dyDescent="0.3">
      <c r="A36" t="s">
        <v>307</v>
      </c>
      <c r="B36">
        <v>1</v>
      </c>
    </row>
    <row r="37" spans="1:2" x14ac:dyDescent="0.3">
      <c r="A37" t="s">
        <v>150</v>
      </c>
      <c r="B37">
        <v>1</v>
      </c>
    </row>
    <row r="38" spans="1:2" x14ac:dyDescent="0.3">
      <c r="A38" t="s">
        <v>309</v>
      </c>
      <c r="B38">
        <v>1</v>
      </c>
    </row>
    <row r="39" spans="1:2" x14ac:dyDescent="0.3">
      <c r="A39" t="s">
        <v>310</v>
      </c>
      <c r="B39">
        <v>1</v>
      </c>
    </row>
    <row r="40" spans="1:2" x14ac:dyDescent="0.3">
      <c r="B40">
        <v>1</v>
      </c>
    </row>
    <row r="41" spans="1:2" x14ac:dyDescent="0.3">
      <c r="A41" t="s">
        <v>30</v>
      </c>
      <c r="B41">
        <v>1</v>
      </c>
    </row>
    <row r="42" spans="1:2" x14ac:dyDescent="0.3">
      <c r="A42" t="s">
        <v>312</v>
      </c>
      <c r="B42">
        <v>1</v>
      </c>
    </row>
    <row r="43" spans="1:2" x14ac:dyDescent="0.3">
      <c r="A43" t="s">
        <v>110</v>
      </c>
      <c r="B43">
        <v>1</v>
      </c>
    </row>
    <row r="44" spans="1:2" x14ac:dyDescent="0.3">
      <c r="A44" t="s">
        <v>314</v>
      </c>
      <c r="B44">
        <v>1</v>
      </c>
    </row>
    <row r="45" spans="1:2" x14ac:dyDescent="0.3">
      <c r="A45" t="s">
        <v>71</v>
      </c>
      <c r="B45">
        <v>1</v>
      </c>
    </row>
    <row r="46" spans="1:2" x14ac:dyDescent="0.3">
      <c r="A46" t="s">
        <v>140</v>
      </c>
      <c r="B46">
        <v>1</v>
      </c>
    </row>
    <row r="47" spans="1:2" x14ac:dyDescent="0.3">
      <c r="A47" t="s">
        <v>123</v>
      </c>
      <c r="B47">
        <v>1</v>
      </c>
    </row>
    <row r="48" spans="1:2" x14ac:dyDescent="0.3">
      <c r="A48" t="s">
        <v>126</v>
      </c>
      <c r="B48">
        <v>1</v>
      </c>
    </row>
    <row r="49" spans="1:2" x14ac:dyDescent="0.3">
      <c r="A49" t="s">
        <v>315</v>
      </c>
      <c r="B49">
        <v>1</v>
      </c>
    </row>
    <row r="50" spans="1:2" x14ac:dyDescent="0.3">
      <c r="A50" t="s">
        <v>202</v>
      </c>
      <c r="B50">
        <v>1</v>
      </c>
    </row>
    <row r="51" spans="1:2" x14ac:dyDescent="0.3">
      <c r="A51" t="s">
        <v>125</v>
      </c>
      <c r="B51">
        <v>1</v>
      </c>
    </row>
    <row r="52" spans="1:2" x14ac:dyDescent="0.3">
      <c r="A52" t="s">
        <v>74</v>
      </c>
      <c r="B52">
        <v>1</v>
      </c>
    </row>
    <row r="53" spans="1:2" x14ac:dyDescent="0.3">
      <c r="A53" t="s">
        <v>127</v>
      </c>
      <c r="B53">
        <v>1</v>
      </c>
    </row>
    <row r="54" spans="1:2" x14ac:dyDescent="0.3">
      <c r="A54" t="s">
        <v>316</v>
      </c>
      <c r="B54">
        <v>1</v>
      </c>
    </row>
    <row r="55" spans="1:2" x14ac:dyDescent="0.3">
      <c r="A55" t="s">
        <v>72</v>
      </c>
      <c r="B55">
        <v>1</v>
      </c>
    </row>
    <row r="56" spans="1:2" x14ac:dyDescent="0.3">
      <c r="A56" t="s">
        <v>42</v>
      </c>
      <c r="B56">
        <v>1</v>
      </c>
    </row>
    <row r="57" spans="1:2" x14ac:dyDescent="0.3">
      <c r="A57" t="s">
        <v>187</v>
      </c>
      <c r="B57">
        <v>1</v>
      </c>
    </row>
    <row r="58" spans="1:2" x14ac:dyDescent="0.3">
      <c r="A58" t="s">
        <v>317</v>
      </c>
      <c r="B58">
        <v>1</v>
      </c>
    </row>
    <row r="59" spans="1:2" x14ac:dyDescent="0.3">
      <c r="A59" t="s">
        <v>40</v>
      </c>
      <c r="B59">
        <v>1</v>
      </c>
    </row>
    <row r="60" spans="1:2" x14ac:dyDescent="0.3">
      <c r="A60" t="s">
        <v>192</v>
      </c>
      <c r="B60">
        <v>1</v>
      </c>
    </row>
    <row r="61" spans="1:2" x14ac:dyDescent="0.3">
      <c r="A61" t="s">
        <v>41</v>
      </c>
      <c r="B61">
        <v>1</v>
      </c>
    </row>
    <row r="62" spans="1:2" x14ac:dyDescent="0.3">
      <c r="A62" t="s">
        <v>85</v>
      </c>
      <c r="B62">
        <v>1</v>
      </c>
    </row>
    <row r="63" spans="1:2" x14ac:dyDescent="0.3">
      <c r="A63" t="s">
        <v>319</v>
      </c>
      <c r="B63">
        <v>1</v>
      </c>
    </row>
    <row r="64" spans="1:2" x14ac:dyDescent="0.3">
      <c r="A64" t="s">
        <v>36</v>
      </c>
      <c r="B64">
        <v>1</v>
      </c>
    </row>
    <row r="65" spans="1:2" x14ac:dyDescent="0.3">
      <c r="A65" t="s">
        <v>53</v>
      </c>
      <c r="B65">
        <v>1</v>
      </c>
    </row>
    <row r="66" spans="1:2" x14ac:dyDescent="0.3">
      <c r="A66" t="s">
        <v>103</v>
      </c>
      <c r="B66">
        <v>1</v>
      </c>
    </row>
    <row r="67" spans="1:2" x14ac:dyDescent="0.3">
      <c r="A67" t="s">
        <v>321</v>
      </c>
      <c r="B67">
        <v>1</v>
      </c>
    </row>
    <row r="68" spans="1:2" x14ac:dyDescent="0.3">
      <c r="A68" t="s">
        <v>322</v>
      </c>
      <c r="B68">
        <v>1</v>
      </c>
    </row>
    <row r="69" spans="1:2" x14ac:dyDescent="0.3">
      <c r="A69" t="s">
        <v>22</v>
      </c>
      <c r="B69">
        <v>1</v>
      </c>
    </row>
    <row r="70" spans="1:2" x14ac:dyDescent="0.3">
      <c r="A70" t="s">
        <v>324</v>
      </c>
      <c r="B70">
        <v>1</v>
      </c>
    </row>
    <row r="71" spans="1:2" x14ac:dyDescent="0.3">
      <c r="A71" t="s">
        <v>23</v>
      </c>
      <c r="B71">
        <v>1</v>
      </c>
    </row>
    <row r="72" spans="1:2" x14ac:dyDescent="0.3">
      <c r="A72" t="s">
        <v>325</v>
      </c>
      <c r="B72">
        <v>1</v>
      </c>
    </row>
    <row r="73" spans="1:2" x14ac:dyDescent="0.3">
      <c r="A73" t="s">
        <v>174</v>
      </c>
      <c r="B73">
        <v>1</v>
      </c>
    </row>
    <row r="74" spans="1:2" x14ac:dyDescent="0.3">
      <c r="A74" t="s">
        <v>34</v>
      </c>
      <c r="B74">
        <v>1</v>
      </c>
    </row>
    <row r="75" spans="1:2" x14ac:dyDescent="0.3">
      <c r="A75" t="s">
        <v>326</v>
      </c>
      <c r="B75">
        <v>1</v>
      </c>
    </row>
    <row r="76" spans="1:2" x14ac:dyDescent="0.3">
      <c r="A76" t="s">
        <v>327</v>
      </c>
      <c r="B76">
        <v>1</v>
      </c>
    </row>
    <row r="77" spans="1:2" x14ac:dyDescent="0.3">
      <c r="A77" t="s">
        <v>175</v>
      </c>
      <c r="B77">
        <v>1</v>
      </c>
    </row>
    <row r="78" spans="1:2" x14ac:dyDescent="0.3">
      <c r="A78" t="s">
        <v>5</v>
      </c>
      <c r="B78">
        <v>1</v>
      </c>
    </row>
    <row r="79" spans="1:2" x14ac:dyDescent="0.3">
      <c r="A79" t="s">
        <v>17</v>
      </c>
      <c r="B79">
        <v>1</v>
      </c>
    </row>
    <row r="80" spans="1:2" x14ac:dyDescent="0.3">
      <c r="A80" t="s">
        <v>16</v>
      </c>
      <c r="B80">
        <v>1</v>
      </c>
    </row>
    <row r="81" spans="1:2" x14ac:dyDescent="0.3">
      <c r="A81" t="s">
        <v>164</v>
      </c>
      <c r="B81">
        <v>1</v>
      </c>
    </row>
    <row r="82" spans="1:2" x14ac:dyDescent="0.3">
      <c r="A82" t="s">
        <v>160</v>
      </c>
      <c r="B82">
        <v>1</v>
      </c>
    </row>
    <row r="83" spans="1:2" x14ac:dyDescent="0.3">
      <c r="A83" t="s">
        <v>329</v>
      </c>
      <c r="B83">
        <v>1</v>
      </c>
    </row>
    <row r="84" spans="1:2" x14ac:dyDescent="0.3">
      <c r="A84" t="s">
        <v>169</v>
      </c>
      <c r="B84">
        <v>1</v>
      </c>
    </row>
    <row r="85" spans="1:2" x14ac:dyDescent="0.3">
      <c r="A85" t="s">
        <v>330</v>
      </c>
      <c r="B85">
        <v>1</v>
      </c>
    </row>
    <row r="86" spans="1:2" x14ac:dyDescent="0.3">
      <c r="A86" t="s">
        <v>38</v>
      </c>
      <c r="B86">
        <v>1</v>
      </c>
    </row>
    <row r="87" spans="1:2" x14ac:dyDescent="0.3">
      <c r="A87" t="s">
        <v>45</v>
      </c>
      <c r="B87">
        <v>1</v>
      </c>
    </row>
    <row r="88" spans="1:2" x14ac:dyDescent="0.3">
      <c r="A88" t="s">
        <v>332</v>
      </c>
      <c r="B88">
        <v>1</v>
      </c>
    </row>
    <row r="89" spans="1:2" x14ac:dyDescent="0.3">
      <c r="A89" t="s">
        <v>51</v>
      </c>
      <c r="B89">
        <v>1</v>
      </c>
    </row>
    <row r="90" spans="1:2" x14ac:dyDescent="0.3">
      <c r="A90" t="s">
        <v>52</v>
      </c>
      <c r="B90">
        <v>1</v>
      </c>
    </row>
    <row r="91" spans="1:2" x14ac:dyDescent="0.3">
      <c r="A91" t="s">
        <v>333</v>
      </c>
    </row>
    <row r="92" spans="1:2" x14ac:dyDescent="0.3">
      <c r="A92" t="s">
        <v>139</v>
      </c>
      <c r="B92">
        <v>1</v>
      </c>
    </row>
    <row r="93" spans="1:2" x14ac:dyDescent="0.3">
      <c r="A93" t="s">
        <v>117</v>
      </c>
      <c r="B93">
        <v>1</v>
      </c>
    </row>
    <row r="94" spans="1:2" x14ac:dyDescent="0.3">
      <c r="A94" t="s">
        <v>4</v>
      </c>
      <c r="B94">
        <v>1</v>
      </c>
    </row>
    <row r="95" spans="1:2" x14ac:dyDescent="0.3">
      <c r="A95" t="s">
        <v>172</v>
      </c>
      <c r="B95">
        <v>1</v>
      </c>
    </row>
    <row r="96" spans="1:2" x14ac:dyDescent="0.3">
      <c r="A96" t="s">
        <v>157</v>
      </c>
      <c r="B96">
        <v>1</v>
      </c>
    </row>
    <row r="97" spans="1:2" x14ac:dyDescent="0.3">
      <c r="A97" t="s">
        <v>179</v>
      </c>
      <c r="B97">
        <v>1</v>
      </c>
    </row>
    <row r="98" spans="1:2" x14ac:dyDescent="0.3">
      <c r="A98" t="s">
        <v>334</v>
      </c>
      <c r="B98">
        <v>1</v>
      </c>
    </row>
    <row r="99" spans="1:2" x14ac:dyDescent="0.3">
      <c r="A99" t="s">
        <v>64</v>
      </c>
      <c r="B99">
        <v>1</v>
      </c>
    </row>
    <row r="100" spans="1:2" x14ac:dyDescent="0.3">
      <c r="A100" t="s">
        <v>336</v>
      </c>
      <c r="B100">
        <v>1</v>
      </c>
    </row>
    <row r="101" spans="1:2" x14ac:dyDescent="0.3">
      <c r="A101" t="s">
        <v>207</v>
      </c>
      <c r="B101">
        <v>1</v>
      </c>
    </row>
    <row r="102" spans="1:2" x14ac:dyDescent="0.3">
      <c r="A102" t="s">
        <v>230</v>
      </c>
      <c r="B102">
        <v>1</v>
      </c>
    </row>
    <row r="103" spans="1:2" x14ac:dyDescent="0.3">
      <c r="A103" t="s">
        <v>48</v>
      </c>
      <c r="B103">
        <v>1</v>
      </c>
    </row>
    <row r="104" spans="1:2" x14ac:dyDescent="0.3">
      <c r="A104" t="s">
        <v>338</v>
      </c>
      <c r="B104">
        <v>1</v>
      </c>
    </row>
    <row r="105" spans="1:2" x14ac:dyDescent="0.3">
      <c r="A105" t="s">
        <v>178</v>
      </c>
      <c r="B105">
        <v>1</v>
      </c>
    </row>
    <row r="106" spans="1:2" x14ac:dyDescent="0.3">
      <c r="A106" t="s">
        <v>177</v>
      </c>
      <c r="B106">
        <v>1</v>
      </c>
    </row>
    <row r="107" spans="1:2" x14ac:dyDescent="0.3">
      <c r="A107" t="s">
        <v>46</v>
      </c>
      <c r="B107">
        <v>1</v>
      </c>
    </row>
    <row r="108" spans="1:2" x14ac:dyDescent="0.3">
      <c r="A108" t="s">
        <v>340</v>
      </c>
      <c r="B108">
        <v>1</v>
      </c>
    </row>
    <row r="109" spans="1:2" x14ac:dyDescent="0.3">
      <c r="A109" t="s">
        <v>200</v>
      </c>
      <c r="B109">
        <v>1</v>
      </c>
    </row>
    <row r="110" spans="1:2" x14ac:dyDescent="0.3">
      <c r="A110" t="s">
        <v>3</v>
      </c>
      <c r="B110">
        <v>1</v>
      </c>
    </row>
    <row r="111" spans="1:2" x14ac:dyDescent="0.3">
      <c r="A111" t="s">
        <v>158</v>
      </c>
      <c r="B111">
        <v>1</v>
      </c>
    </row>
    <row r="112" spans="1:2" x14ac:dyDescent="0.3">
      <c r="A112" t="s">
        <v>67</v>
      </c>
      <c r="B112">
        <v>2</v>
      </c>
    </row>
    <row r="113" spans="1:2" x14ac:dyDescent="0.3">
      <c r="A113" t="s">
        <v>196</v>
      </c>
      <c r="B113">
        <v>2</v>
      </c>
    </row>
    <row r="114" spans="1:2" x14ac:dyDescent="0.3">
      <c r="A114" t="s">
        <v>60</v>
      </c>
      <c r="B114">
        <v>1</v>
      </c>
    </row>
    <row r="115" spans="1:2" x14ac:dyDescent="0.3">
      <c r="A115" t="s">
        <v>343</v>
      </c>
      <c r="B115">
        <v>1</v>
      </c>
    </row>
    <row r="116" spans="1:2" x14ac:dyDescent="0.3">
      <c r="A116" t="s">
        <v>344</v>
      </c>
      <c r="B116">
        <v>1</v>
      </c>
    </row>
    <row r="117" spans="1:2" x14ac:dyDescent="0.3">
      <c r="A117" t="s">
        <v>345</v>
      </c>
      <c r="B117">
        <v>1</v>
      </c>
    </row>
    <row r="118" spans="1:2" x14ac:dyDescent="0.3">
      <c r="A118" t="s">
        <v>12</v>
      </c>
      <c r="B118">
        <v>1</v>
      </c>
    </row>
    <row r="119" spans="1:2" x14ac:dyDescent="0.3">
      <c r="A119" t="s">
        <v>159</v>
      </c>
      <c r="B119">
        <v>1</v>
      </c>
    </row>
    <row r="120" spans="1:2" x14ac:dyDescent="0.3">
      <c r="A120" t="s">
        <v>83</v>
      </c>
      <c r="B120">
        <v>2</v>
      </c>
    </row>
    <row r="121" spans="1:2" x14ac:dyDescent="0.3">
      <c r="A121" t="s">
        <v>120</v>
      </c>
      <c r="B121">
        <v>1</v>
      </c>
    </row>
    <row r="122" spans="1:2" x14ac:dyDescent="0.3">
      <c r="A122" t="s">
        <v>347</v>
      </c>
      <c r="B122">
        <v>1</v>
      </c>
    </row>
    <row r="123" spans="1:2" x14ac:dyDescent="0.3">
      <c r="A123" t="s">
        <v>56</v>
      </c>
      <c r="B123">
        <v>1</v>
      </c>
    </row>
    <row r="124" spans="1:2" x14ac:dyDescent="0.3">
      <c r="A124" t="s">
        <v>185</v>
      </c>
      <c r="B124">
        <v>1</v>
      </c>
    </row>
    <row r="125" spans="1:2" x14ac:dyDescent="0.3">
      <c r="A125" t="s">
        <v>349</v>
      </c>
      <c r="B125">
        <v>1</v>
      </c>
    </row>
    <row r="126" spans="1:2" x14ac:dyDescent="0.3">
      <c r="A126" t="s">
        <v>137</v>
      </c>
      <c r="B126">
        <v>1</v>
      </c>
    </row>
    <row r="127" spans="1:2" x14ac:dyDescent="0.3">
      <c r="A127" t="s">
        <v>350</v>
      </c>
      <c r="B127">
        <v>1</v>
      </c>
    </row>
    <row r="128" spans="1:2" x14ac:dyDescent="0.3">
      <c r="A128" t="s">
        <v>351</v>
      </c>
      <c r="B128">
        <v>1</v>
      </c>
    </row>
    <row r="129" spans="1:2" x14ac:dyDescent="0.3">
      <c r="A129" t="s">
        <v>73</v>
      </c>
      <c r="B129">
        <v>1</v>
      </c>
    </row>
    <row r="130" spans="1:2" x14ac:dyDescent="0.3">
      <c r="A130" t="s">
        <v>80</v>
      </c>
      <c r="B130">
        <v>1</v>
      </c>
    </row>
    <row r="131" spans="1:2" x14ac:dyDescent="0.3">
      <c r="A131" t="s">
        <v>88</v>
      </c>
      <c r="B131">
        <v>1</v>
      </c>
    </row>
    <row r="132" spans="1:2" x14ac:dyDescent="0.3">
      <c r="A132" t="s">
        <v>352</v>
      </c>
      <c r="B132">
        <v>1</v>
      </c>
    </row>
    <row r="133" spans="1:2" x14ac:dyDescent="0.3">
      <c r="A133" t="s">
        <v>353</v>
      </c>
      <c r="B133">
        <v>1</v>
      </c>
    </row>
    <row r="134" spans="1:2" x14ac:dyDescent="0.3">
      <c r="A134" t="s">
        <v>218</v>
      </c>
      <c r="B134">
        <v>1</v>
      </c>
    </row>
    <row r="135" spans="1:2" x14ac:dyDescent="0.3">
      <c r="A135" t="s">
        <v>354</v>
      </c>
      <c r="B135">
        <v>1</v>
      </c>
    </row>
    <row r="136" spans="1:2" x14ac:dyDescent="0.3">
      <c r="A136" t="s">
        <v>355</v>
      </c>
      <c r="B136">
        <v>1</v>
      </c>
    </row>
    <row r="137" spans="1:2" x14ac:dyDescent="0.3">
      <c r="A137" t="s">
        <v>356</v>
      </c>
      <c r="B137">
        <v>1</v>
      </c>
    </row>
    <row r="138" spans="1:2" x14ac:dyDescent="0.3">
      <c r="A138" t="s">
        <v>357</v>
      </c>
      <c r="B138">
        <v>1</v>
      </c>
    </row>
    <row r="139" spans="1:2" x14ac:dyDescent="0.3">
      <c r="A139" t="s">
        <v>141</v>
      </c>
      <c r="B139">
        <v>1</v>
      </c>
    </row>
    <row r="140" spans="1:2" x14ac:dyDescent="0.3">
      <c r="A140" t="s">
        <v>359</v>
      </c>
      <c r="B140">
        <v>1</v>
      </c>
    </row>
    <row r="141" spans="1:2" x14ac:dyDescent="0.3">
      <c r="A141" t="s">
        <v>18</v>
      </c>
      <c r="B141">
        <v>1</v>
      </c>
    </row>
    <row r="142" spans="1:2" x14ac:dyDescent="0.3">
      <c r="A142" t="s">
        <v>360</v>
      </c>
      <c r="B142">
        <v>1</v>
      </c>
    </row>
    <row r="143" spans="1:2" x14ac:dyDescent="0.3">
      <c r="A143" t="s">
        <v>25</v>
      </c>
      <c r="B143">
        <v>1</v>
      </c>
    </row>
    <row r="144" spans="1:2" x14ac:dyDescent="0.3">
      <c r="A144" t="s">
        <v>37</v>
      </c>
      <c r="B144">
        <v>1</v>
      </c>
    </row>
    <row r="145" spans="1:2" x14ac:dyDescent="0.3">
      <c r="A145" t="s">
        <v>176</v>
      </c>
      <c r="B145">
        <v>1</v>
      </c>
    </row>
    <row r="146" spans="1:2" x14ac:dyDescent="0.3">
      <c r="A146" t="s">
        <v>362</v>
      </c>
      <c r="B146">
        <v>1</v>
      </c>
    </row>
    <row r="147" spans="1:2" x14ac:dyDescent="0.3">
      <c r="A147" t="s">
        <v>94</v>
      </c>
      <c r="B147">
        <v>1</v>
      </c>
    </row>
    <row r="148" spans="1:2" x14ac:dyDescent="0.3">
      <c r="A148" t="s">
        <v>364</v>
      </c>
      <c r="B148">
        <v>1</v>
      </c>
    </row>
    <row r="149" spans="1:2" x14ac:dyDescent="0.3">
      <c r="A149" t="s">
        <v>229</v>
      </c>
      <c r="B149">
        <v>1</v>
      </c>
    </row>
    <row r="150" spans="1:2" x14ac:dyDescent="0.3">
      <c r="A150" t="s">
        <v>365</v>
      </c>
      <c r="B150">
        <v>1</v>
      </c>
    </row>
    <row r="151" spans="1:2" x14ac:dyDescent="0.3">
      <c r="A151" t="s">
        <v>142</v>
      </c>
    </row>
    <row r="152" spans="1:2" x14ac:dyDescent="0.3">
      <c r="A152" t="s">
        <v>148</v>
      </c>
      <c r="B152">
        <v>1</v>
      </c>
    </row>
    <row r="153" spans="1:2" x14ac:dyDescent="0.3">
      <c r="A153" t="s">
        <v>136</v>
      </c>
      <c r="B153">
        <v>1</v>
      </c>
    </row>
    <row r="154" spans="1:2" x14ac:dyDescent="0.3">
      <c r="A154" t="s">
        <v>112</v>
      </c>
      <c r="B154">
        <v>1</v>
      </c>
    </row>
    <row r="155" spans="1:2" x14ac:dyDescent="0.3">
      <c r="A155" t="s">
        <v>84</v>
      </c>
      <c r="B155">
        <v>1</v>
      </c>
    </row>
    <row r="156" spans="1:2" x14ac:dyDescent="0.3">
      <c r="A156" t="s">
        <v>368</v>
      </c>
      <c r="B156">
        <v>1</v>
      </c>
    </row>
    <row r="157" spans="1:2" x14ac:dyDescent="0.3">
      <c r="A157" t="s">
        <v>369</v>
      </c>
      <c r="B157">
        <v>1</v>
      </c>
    </row>
    <row r="158" spans="1:2" x14ac:dyDescent="0.3">
      <c r="A158" t="s">
        <v>206</v>
      </c>
      <c r="B158">
        <v>1</v>
      </c>
    </row>
    <row r="159" spans="1:2" x14ac:dyDescent="0.3">
      <c r="A159" t="s">
        <v>13</v>
      </c>
      <c r="B159">
        <v>1</v>
      </c>
    </row>
    <row r="160" spans="1:2" x14ac:dyDescent="0.3">
      <c r="A160" t="s">
        <v>183</v>
      </c>
      <c r="B160">
        <v>1</v>
      </c>
    </row>
    <row r="161" spans="1:2" x14ac:dyDescent="0.3">
      <c r="A161" t="s">
        <v>173</v>
      </c>
    </row>
    <row r="162" spans="1:2" x14ac:dyDescent="0.3">
      <c r="A162" t="s">
        <v>59</v>
      </c>
      <c r="B162">
        <v>1</v>
      </c>
    </row>
    <row r="163" spans="1:2" x14ac:dyDescent="0.3">
      <c r="A163" t="s">
        <v>199</v>
      </c>
      <c r="B163">
        <v>1</v>
      </c>
    </row>
    <row r="164" spans="1:2" x14ac:dyDescent="0.3">
      <c r="A164" t="s">
        <v>372</v>
      </c>
      <c r="B164">
        <v>1</v>
      </c>
    </row>
    <row r="165" spans="1:2" x14ac:dyDescent="0.3">
      <c r="A165" t="s">
        <v>373</v>
      </c>
      <c r="B165">
        <v>1</v>
      </c>
    </row>
    <row r="166" spans="1:2" x14ac:dyDescent="0.3">
      <c r="A166" t="s">
        <v>374</v>
      </c>
      <c r="B166">
        <v>1</v>
      </c>
    </row>
    <row r="167" spans="1:2" x14ac:dyDescent="0.3">
      <c r="A167" t="s">
        <v>219</v>
      </c>
      <c r="B167">
        <v>1</v>
      </c>
    </row>
    <row r="168" spans="1:2" x14ac:dyDescent="0.3">
      <c r="A168" t="s">
        <v>104</v>
      </c>
      <c r="B168">
        <v>1</v>
      </c>
    </row>
    <row r="169" spans="1:2" x14ac:dyDescent="0.3">
      <c r="A169" t="s">
        <v>376</v>
      </c>
      <c r="B169">
        <v>1</v>
      </c>
    </row>
    <row r="170" spans="1:2" x14ac:dyDescent="0.3">
      <c r="A170" t="s">
        <v>377</v>
      </c>
      <c r="B170">
        <v>1</v>
      </c>
    </row>
    <row r="171" spans="1:2" x14ac:dyDescent="0.3">
      <c r="A171" t="s">
        <v>75</v>
      </c>
      <c r="B171">
        <v>1</v>
      </c>
    </row>
    <row r="172" spans="1:2" x14ac:dyDescent="0.3">
      <c r="A172" t="s">
        <v>217</v>
      </c>
      <c r="B172">
        <v>1</v>
      </c>
    </row>
    <row r="173" spans="1:2" x14ac:dyDescent="0.3">
      <c r="A173" t="s">
        <v>379</v>
      </c>
      <c r="B173">
        <v>1</v>
      </c>
    </row>
    <row r="174" spans="1:2" x14ac:dyDescent="0.3">
      <c r="A174" t="s">
        <v>380</v>
      </c>
      <c r="B174">
        <v>1</v>
      </c>
    </row>
    <row r="175" spans="1:2" x14ac:dyDescent="0.3">
      <c r="A175" t="s">
        <v>49</v>
      </c>
      <c r="B175">
        <v>1</v>
      </c>
    </row>
    <row r="176" spans="1:2" x14ac:dyDescent="0.3">
      <c r="A176" t="s">
        <v>198</v>
      </c>
      <c r="B176">
        <v>1</v>
      </c>
    </row>
    <row r="177" spans="1:2" x14ac:dyDescent="0.3">
      <c r="A177" t="s">
        <v>55</v>
      </c>
      <c r="B177">
        <v>1</v>
      </c>
    </row>
    <row r="178" spans="1:2" x14ac:dyDescent="0.3">
      <c r="A178" t="s">
        <v>382</v>
      </c>
      <c r="B178">
        <v>1</v>
      </c>
    </row>
    <row r="179" spans="1:2" x14ac:dyDescent="0.3">
      <c r="A179" t="s">
        <v>188</v>
      </c>
      <c r="B179">
        <v>1</v>
      </c>
    </row>
    <row r="180" spans="1:2" x14ac:dyDescent="0.3">
      <c r="A180" t="s">
        <v>383</v>
      </c>
      <c r="B180">
        <v>1</v>
      </c>
    </row>
    <row r="181" spans="1:2" x14ac:dyDescent="0.3">
      <c r="A181" t="s">
        <v>7</v>
      </c>
      <c r="B181">
        <v>1</v>
      </c>
    </row>
    <row r="182" spans="1:2" x14ac:dyDescent="0.3">
      <c r="A182" t="s">
        <v>24</v>
      </c>
      <c r="B182">
        <v>1</v>
      </c>
    </row>
    <row r="183" spans="1:2" x14ac:dyDescent="0.3">
      <c r="A183" t="s">
        <v>384</v>
      </c>
      <c r="B183">
        <v>1</v>
      </c>
    </row>
    <row r="184" spans="1:2" x14ac:dyDescent="0.3">
      <c r="A184" t="s">
        <v>385</v>
      </c>
      <c r="B184">
        <v>1</v>
      </c>
    </row>
    <row r="185" spans="1:2" x14ac:dyDescent="0.3">
      <c r="A185" t="s">
        <v>2</v>
      </c>
      <c r="B185">
        <v>1</v>
      </c>
    </row>
    <row r="186" spans="1:2" x14ac:dyDescent="0.3">
      <c r="A186" t="s">
        <v>15</v>
      </c>
      <c r="B186">
        <v>1</v>
      </c>
    </row>
    <row r="187" spans="1:2" x14ac:dyDescent="0.3">
      <c r="A187" t="s">
        <v>163</v>
      </c>
      <c r="B187">
        <v>1</v>
      </c>
    </row>
    <row r="188" spans="1:2" x14ac:dyDescent="0.3">
      <c r="A188" t="s">
        <v>167</v>
      </c>
      <c r="B188">
        <v>1</v>
      </c>
    </row>
    <row r="189" spans="1:2" x14ac:dyDescent="0.3">
      <c r="A189" t="s">
        <v>44</v>
      </c>
      <c r="B189">
        <v>1</v>
      </c>
    </row>
    <row r="190" spans="1:2" x14ac:dyDescent="0.3">
      <c r="A190" t="s">
        <v>90</v>
      </c>
      <c r="B190">
        <v>1</v>
      </c>
    </row>
    <row r="191" spans="1:2" x14ac:dyDescent="0.3">
      <c r="A191" t="s">
        <v>33</v>
      </c>
      <c r="B191">
        <v>1</v>
      </c>
    </row>
    <row r="192" spans="1:2" x14ac:dyDescent="0.3">
      <c r="A192" t="s">
        <v>184</v>
      </c>
      <c r="B192">
        <v>1</v>
      </c>
    </row>
    <row r="193" spans="1:2" x14ac:dyDescent="0.3">
      <c r="A193" t="s">
        <v>390</v>
      </c>
      <c r="B193">
        <v>1</v>
      </c>
    </row>
    <row r="194" spans="1:2" x14ac:dyDescent="0.3">
      <c r="A194" t="s">
        <v>171</v>
      </c>
      <c r="B194">
        <v>1</v>
      </c>
    </row>
    <row r="195" spans="1:2" x14ac:dyDescent="0.3">
      <c r="A195" t="s">
        <v>29</v>
      </c>
      <c r="B195">
        <v>1</v>
      </c>
    </row>
    <row r="196" spans="1:2" x14ac:dyDescent="0.3">
      <c r="A196" t="s">
        <v>165</v>
      </c>
      <c r="B196">
        <v>1</v>
      </c>
    </row>
    <row r="197" spans="1:2" x14ac:dyDescent="0.3">
      <c r="A197" t="s">
        <v>392</v>
      </c>
      <c r="B197">
        <v>1</v>
      </c>
    </row>
    <row r="198" spans="1:2" x14ac:dyDescent="0.3">
      <c r="A198" t="s">
        <v>54</v>
      </c>
      <c r="B198">
        <v>1</v>
      </c>
    </row>
    <row r="199" spans="1:2" x14ac:dyDescent="0.3">
      <c r="A199" t="s">
        <v>180</v>
      </c>
      <c r="B199">
        <v>1</v>
      </c>
    </row>
    <row r="200" spans="1:2" x14ac:dyDescent="0.3">
      <c r="A200" t="s">
        <v>394</v>
      </c>
      <c r="B200">
        <v>1</v>
      </c>
    </row>
    <row r="201" spans="1:2" x14ac:dyDescent="0.3">
      <c r="A201" t="s">
        <v>57</v>
      </c>
      <c r="B201">
        <v>1</v>
      </c>
    </row>
    <row r="202" spans="1:2" x14ac:dyDescent="0.3">
      <c r="A202" t="s">
        <v>182</v>
      </c>
      <c r="B202">
        <v>1</v>
      </c>
    </row>
    <row r="203" spans="1:2" x14ac:dyDescent="0.3">
      <c r="A203" t="s">
        <v>395</v>
      </c>
      <c r="B203">
        <v>1</v>
      </c>
    </row>
    <row r="204" spans="1:2" x14ac:dyDescent="0.3">
      <c r="A204" t="s">
        <v>70</v>
      </c>
      <c r="B204">
        <v>1</v>
      </c>
    </row>
    <row r="205" spans="1:2" x14ac:dyDescent="0.3">
      <c r="A205" t="s">
        <v>68</v>
      </c>
      <c r="B205">
        <v>1</v>
      </c>
    </row>
    <row r="206" spans="1:2" x14ac:dyDescent="0.3">
      <c r="A206" t="s">
        <v>396</v>
      </c>
      <c r="B206">
        <v>1</v>
      </c>
    </row>
    <row r="207" spans="1:2" x14ac:dyDescent="0.3">
      <c r="A207" t="s">
        <v>77</v>
      </c>
      <c r="B207">
        <v>1</v>
      </c>
    </row>
    <row r="208" spans="1:2" x14ac:dyDescent="0.3">
      <c r="A208" t="s">
        <v>191</v>
      </c>
      <c r="B208">
        <v>1</v>
      </c>
    </row>
    <row r="209" spans="1:2" x14ac:dyDescent="0.3">
      <c r="A209" t="s">
        <v>66</v>
      </c>
      <c r="B209">
        <v>1</v>
      </c>
    </row>
    <row r="210" spans="1:2" x14ac:dyDescent="0.3">
      <c r="A210" t="s">
        <v>61</v>
      </c>
      <c r="B210">
        <v>1</v>
      </c>
    </row>
    <row r="211" spans="1:2" x14ac:dyDescent="0.3">
      <c r="A211" t="s">
        <v>189</v>
      </c>
      <c r="B211">
        <v>1</v>
      </c>
    </row>
    <row r="212" spans="1:2" x14ac:dyDescent="0.3">
      <c r="A212" t="s">
        <v>95</v>
      </c>
      <c r="B212">
        <v>1</v>
      </c>
    </row>
    <row r="213" spans="1:2" x14ac:dyDescent="0.3">
      <c r="A213" t="s">
        <v>398</v>
      </c>
      <c r="B213">
        <v>1</v>
      </c>
    </row>
    <row r="214" spans="1:2" x14ac:dyDescent="0.3">
      <c r="A214" t="s">
        <v>209</v>
      </c>
      <c r="B214">
        <v>1</v>
      </c>
    </row>
    <row r="215" spans="1:2" x14ac:dyDescent="0.3">
      <c r="A215" t="s">
        <v>121</v>
      </c>
      <c r="B215">
        <v>1</v>
      </c>
    </row>
    <row r="216" spans="1:2" x14ac:dyDescent="0.3">
      <c r="A216" t="s">
        <v>119</v>
      </c>
      <c r="B216">
        <v>1</v>
      </c>
    </row>
    <row r="217" spans="1:2" x14ac:dyDescent="0.3">
      <c r="A217" t="s">
        <v>27</v>
      </c>
      <c r="B217">
        <v>1</v>
      </c>
    </row>
    <row r="218" spans="1:2" x14ac:dyDescent="0.3">
      <c r="A218" t="s">
        <v>26</v>
      </c>
      <c r="B218">
        <v>1</v>
      </c>
    </row>
    <row r="219" spans="1:2" x14ac:dyDescent="0.3">
      <c r="A219" t="s">
        <v>28</v>
      </c>
      <c r="B219">
        <v>1</v>
      </c>
    </row>
    <row r="220" spans="1:2" x14ac:dyDescent="0.3">
      <c r="A220" t="s">
        <v>31</v>
      </c>
      <c r="B220">
        <v>1</v>
      </c>
    </row>
    <row r="221" spans="1:2" x14ac:dyDescent="0.3">
      <c r="A221" t="s">
        <v>91</v>
      </c>
      <c r="B221">
        <v>1</v>
      </c>
    </row>
    <row r="222" spans="1:2" x14ac:dyDescent="0.3">
      <c r="A222" t="s">
        <v>132</v>
      </c>
      <c r="B222">
        <v>1</v>
      </c>
    </row>
    <row r="223" spans="1:2" x14ac:dyDescent="0.3">
      <c r="A223" t="s">
        <v>109</v>
      </c>
      <c r="B223">
        <v>1</v>
      </c>
    </row>
    <row r="224" spans="1:2" x14ac:dyDescent="0.3">
      <c r="A224" t="s">
        <v>402</v>
      </c>
      <c r="B224">
        <v>1</v>
      </c>
    </row>
    <row r="225" spans="1:2" x14ac:dyDescent="0.3">
      <c r="A225" t="s">
        <v>403</v>
      </c>
      <c r="B225">
        <v>1</v>
      </c>
    </row>
    <row r="226" spans="1:2" x14ac:dyDescent="0.3">
      <c r="A226" t="s">
        <v>205</v>
      </c>
      <c r="B226">
        <v>1</v>
      </c>
    </row>
    <row r="227" spans="1:2" x14ac:dyDescent="0.3">
      <c r="A227" t="s">
        <v>20</v>
      </c>
      <c r="B227">
        <v>1</v>
      </c>
    </row>
    <row r="228" spans="1:2" x14ac:dyDescent="0.3">
      <c r="A228" t="s">
        <v>186</v>
      </c>
      <c r="B228">
        <v>1</v>
      </c>
    </row>
    <row r="229" spans="1:2" x14ac:dyDescent="0.3">
      <c r="A229" t="s">
        <v>404</v>
      </c>
      <c r="B229">
        <v>1</v>
      </c>
    </row>
    <row r="230" spans="1:2" x14ac:dyDescent="0.3">
      <c r="A230" t="s">
        <v>166</v>
      </c>
      <c r="B230">
        <v>1</v>
      </c>
    </row>
    <row r="231" spans="1:2" x14ac:dyDescent="0.3">
      <c r="A231" t="s">
        <v>135</v>
      </c>
      <c r="B231">
        <v>1</v>
      </c>
    </row>
    <row r="232" spans="1:2" x14ac:dyDescent="0.3">
      <c r="A232" t="s">
        <v>227</v>
      </c>
      <c r="B232">
        <v>1</v>
      </c>
    </row>
    <row r="233" spans="1:2" x14ac:dyDescent="0.3">
      <c r="A233" t="s">
        <v>146</v>
      </c>
      <c r="B233">
        <v>1</v>
      </c>
    </row>
    <row r="234" spans="1:2" x14ac:dyDescent="0.3">
      <c r="A234" t="s">
        <v>226</v>
      </c>
      <c r="B234">
        <v>1</v>
      </c>
    </row>
    <row r="235" spans="1:2" x14ac:dyDescent="0.3">
      <c r="A235" t="s">
        <v>93</v>
      </c>
      <c r="B235">
        <v>1</v>
      </c>
    </row>
    <row r="236" spans="1:2" x14ac:dyDescent="0.3">
      <c r="A236" t="s">
        <v>407</v>
      </c>
      <c r="B236">
        <v>1</v>
      </c>
    </row>
    <row r="237" spans="1:2" x14ac:dyDescent="0.3">
      <c r="A237" t="s">
        <v>133</v>
      </c>
      <c r="B237">
        <v>1</v>
      </c>
    </row>
    <row r="238" spans="1:2" x14ac:dyDescent="0.3">
      <c r="A238" t="s">
        <v>408</v>
      </c>
      <c r="B238">
        <v>1</v>
      </c>
    </row>
    <row r="239" spans="1:2" x14ac:dyDescent="0.3">
      <c r="A239" t="s">
        <v>122</v>
      </c>
      <c r="B239">
        <v>1</v>
      </c>
    </row>
    <row r="240" spans="1:2" x14ac:dyDescent="0.3">
      <c r="A240" t="s">
        <v>409</v>
      </c>
      <c r="B240">
        <v>1</v>
      </c>
    </row>
    <row r="241" spans="1:2" x14ac:dyDescent="0.3">
      <c r="A241" t="s">
        <v>98</v>
      </c>
      <c r="B241">
        <v>1</v>
      </c>
    </row>
    <row r="242" spans="1:2" x14ac:dyDescent="0.3">
      <c r="A242" t="s">
        <v>147</v>
      </c>
      <c r="B242">
        <v>1</v>
      </c>
    </row>
    <row r="243" spans="1:2" x14ac:dyDescent="0.3">
      <c r="A243" t="s">
        <v>411</v>
      </c>
      <c r="B243">
        <v>1</v>
      </c>
    </row>
    <row r="244" spans="1:2" x14ac:dyDescent="0.3">
      <c r="A244" t="s">
        <v>65</v>
      </c>
      <c r="B244">
        <v>2</v>
      </c>
    </row>
    <row r="245" spans="1:2" x14ac:dyDescent="0.3">
      <c r="A245" t="s">
        <v>197</v>
      </c>
      <c r="B245">
        <v>2</v>
      </c>
    </row>
    <row r="246" spans="1:2" x14ac:dyDescent="0.3">
      <c r="A246" t="s">
        <v>63</v>
      </c>
      <c r="B246">
        <v>2</v>
      </c>
    </row>
    <row r="247" spans="1:2" x14ac:dyDescent="0.3">
      <c r="A247" t="s">
        <v>194</v>
      </c>
      <c r="B247">
        <v>2</v>
      </c>
    </row>
    <row r="248" spans="1:2" x14ac:dyDescent="0.3">
      <c r="A248" t="s">
        <v>195</v>
      </c>
      <c r="B248">
        <v>2</v>
      </c>
    </row>
    <row r="249" spans="1:2" x14ac:dyDescent="0.3">
      <c r="A249" t="s">
        <v>118</v>
      </c>
      <c r="B249">
        <v>1</v>
      </c>
    </row>
    <row r="250" spans="1:2" x14ac:dyDescent="0.3">
      <c r="A250" t="s">
        <v>143</v>
      </c>
      <c r="B250">
        <v>1</v>
      </c>
    </row>
    <row r="251" spans="1:2" x14ac:dyDescent="0.3">
      <c r="A251" t="s">
        <v>144</v>
      </c>
      <c r="B251">
        <v>1</v>
      </c>
    </row>
    <row r="252" spans="1:2" x14ac:dyDescent="0.3">
      <c r="A252" t="s">
        <v>107</v>
      </c>
      <c r="B252">
        <v>1</v>
      </c>
    </row>
    <row r="253" spans="1:2" x14ac:dyDescent="0.3">
      <c r="A253" t="s">
        <v>114</v>
      </c>
      <c r="B253">
        <v>1</v>
      </c>
    </row>
    <row r="254" spans="1:2" x14ac:dyDescent="0.3">
      <c r="A254" t="s">
        <v>145</v>
      </c>
      <c r="B254">
        <v>1</v>
      </c>
    </row>
    <row r="255" spans="1:2" x14ac:dyDescent="0.3">
      <c r="A255" t="s">
        <v>115</v>
      </c>
      <c r="B255">
        <v>1</v>
      </c>
    </row>
    <row r="256" spans="1:2" x14ac:dyDescent="0.3">
      <c r="A256" t="s">
        <v>124</v>
      </c>
      <c r="B256">
        <v>1</v>
      </c>
    </row>
    <row r="257" spans="1:2" x14ac:dyDescent="0.3">
      <c r="A257" t="s">
        <v>79</v>
      </c>
      <c r="B257">
        <v>1</v>
      </c>
    </row>
    <row r="258" spans="1:2" x14ac:dyDescent="0.3">
      <c r="A258" t="s">
        <v>414</v>
      </c>
      <c r="B258">
        <v>1</v>
      </c>
    </row>
    <row r="259" spans="1:2" x14ac:dyDescent="0.3">
      <c r="A259" t="s">
        <v>9</v>
      </c>
      <c r="B259">
        <v>1</v>
      </c>
    </row>
    <row r="260" spans="1:2" x14ac:dyDescent="0.3">
      <c r="A260" t="s">
        <v>43</v>
      </c>
      <c r="B260">
        <v>1</v>
      </c>
    </row>
    <row r="261" spans="1:2" x14ac:dyDescent="0.3">
      <c r="A261" t="s">
        <v>415</v>
      </c>
      <c r="B261">
        <v>1</v>
      </c>
    </row>
    <row r="262" spans="1:2" x14ac:dyDescent="0.3">
      <c r="A262" t="s">
        <v>416</v>
      </c>
      <c r="B262">
        <v>1</v>
      </c>
    </row>
    <row r="263" spans="1:2" x14ac:dyDescent="0.3">
      <c r="A263" t="s">
        <v>417</v>
      </c>
      <c r="B263">
        <v>1</v>
      </c>
    </row>
    <row r="264" spans="1:2" x14ac:dyDescent="0.3">
      <c r="A264" t="s">
        <v>418</v>
      </c>
      <c r="B264">
        <v>1</v>
      </c>
    </row>
    <row r="265" spans="1:2" x14ac:dyDescent="0.3">
      <c r="A265" t="s">
        <v>149</v>
      </c>
      <c r="B265">
        <v>1</v>
      </c>
    </row>
    <row r="266" spans="1:2" x14ac:dyDescent="0.3">
      <c r="A266" t="s">
        <v>14</v>
      </c>
      <c r="B266">
        <v>1</v>
      </c>
    </row>
    <row r="267" spans="1:2" x14ac:dyDescent="0.3">
      <c r="A267" t="s">
        <v>181</v>
      </c>
      <c r="B267">
        <v>1</v>
      </c>
    </row>
    <row r="268" spans="1:2" x14ac:dyDescent="0.3">
      <c r="A268" t="s">
        <v>106</v>
      </c>
      <c r="B268">
        <v>1</v>
      </c>
    </row>
    <row r="269" spans="1:2" x14ac:dyDescent="0.3">
      <c r="A269" t="s">
        <v>419</v>
      </c>
      <c r="B269">
        <v>1</v>
      </c>
    </row>
    <row r="270" spans="1:2" x14ac:dyDescent="0.3">
      <c r="A270" t="s">
        <v>130</v>
      </c>
      <c r="B270">
        <v>1</v>
      </c>
    </row>
    <row r="271" spans="1:2" x14ac:dyDescent="0.3">
      <c r="A271" t="s">
        <v>214</v>
      </c>
      <c r="B271">
        <v>1</v>
      </c>
    </row>
    <row r="272" spans="1:2" x14ac:dyDescent="0.3">
      <c r="A272" t="s">
        <v>134</v>
      </c>
      <c r="B272">
        <v>1</v>
      </c>
    </row>
    <row r="273" spans="1:2" x14ac:dyDescent="0.3">
      <c r="A273" t="s">
        <v>216</v>
      </c>
      <c r="B273">
        <v>1</v>
      </c>
    </row>
    <row r="274" spans="1:2" x14ac:dyDescent="0.3">
      <c r="A274" t="s">
        <v>228</v>
      </c>
      <c r="B274">
        <v>1</v>
      </c>
    </row>
    <row r="275" spans="1:2" x14ac:dyDescent="0.3">
      <c r="A275" t="s">
        <v>8</v>
      </c>
      <c r="B275">
        <v>1</v>
      </c>
    </row>
    <row r="276" spans="1:2" x14ac:dyDescent="0.3">
      <c r="A276" t="s">
        <v>168</v>
      </c>
      <c r="B276">
        <v>1</v>
      </c>
    </row>
    <row r="277" spans="1:2" x14ac:dyDescent="0.3">
      <c r="A277" t="s">
        <v>32</v>
      </c>
      <c r="B277">
        <v>1</v>
      </c>
    </row>
    <row r="278" spans="1:2" x14ac:dyDescent="0.3">
      <c r="A278" t="s">
        <v>82</v>
      </c>
      <c r="B278">
        <v>1</v>
      </c>
    </row>
    <row r="279" spans="1:2" x14ac:dyDescent="0.3">
      <c r="A279" t="s">
        <v>422</v>
      </c>
      <c r="B279">
        <v>1</v>
      </c>
    </row>
    <row r="280" spans="1:2" x14ac:dyDescent="0.3">
      <c r="A280" t="s">
        <v>170</v>
      </c>
      <c r="B280">
        <v>1</v>
      </c>
    </row>
    <row r="281" spans="1:2" x14ac:dyDescent="0.3">
      <c r="A281" t="s">
        <v>423</v>
      </c>
      <c r="B281">
        <v>1</v>
      </c>
    </row>
    <row r="282" spans="1:2" x14ac:dyDescent="0.3">
      <c r="A282" t="s">
        <v>89</v>
      </c>
      <c r="B282">
        <v>1</v>
      </c>
    </row>
    <row r="283" spans="1:2" x14ac:dyDescent="0.3">
      <c r="A283" t="s">
        <v>99</v>
      </c>
      <c r="B283">
        <v>1</v>
      </c>
    </row>
    <row r="284" spans="1:2" x14ac:dyDescent="0.3">
      <c r="A284" t="s">
        <v>215</v>
      </c>
      <c r="B284">
        <v>1</v>
      </c>
    </row>
    <row r="285" spans="1:2" x14ac:dyDescent="0.3">
      <c r="A285" t="s">
        <v>210</v>
      </c>
      <c r="B285">
        <v>1</v>
      </c>
    </row>
    <row r="286" spans="1:2" x14ac:dyDescent="0.3">
      <c r="A286" t="s">
        <v>208</v>
      </c>
      <c r="B286">
        <v>1</v>
      </c>
    </row>
    <row r="287" spans="1:2" x14ac:dyDescent="0.3">
      <c r="A287" t="s">
        <v>424</v>
      </c>
      <c r="B287">
        <v>1</v>
      </c>
    </row>
    <row r="288" spans="1:2" x14ac:dyDescent="0.3">
      <c r="A288" t="s">
        <v>100</v>
      </c>
      <c r="B288">
        <v>1</v>
      </c>
    </row>
    <row r="289" spans="1:2" x14ac:dyDescent="0.3">
      <c r="A289" t="s">
        <v>62</v>
      </c>
      <c r="B289">
        <v>2</v>
      </c>
    </row>
    <row r="290" spans="1:2" x14ac:dyDescent="0.3">
      <c r="A290" t="s">
        <v>69</v>
      </c>
      <c r="B290">
        <v>2</v>
      </c>
    </row>
    <row r="291" spans="1:2" x14ac:dyDescent="0.3">
      <c r="A291" t="s">
        <v>78</v>
      </c>
      <c r="B291">
        <v>2</v>
      </c>
    </row>
    <row r="292" spans="1:2" x14ac:dyDescent="0.3">
      <c r="A292" t="s">
        <v>204</v>
      </c>
      <c r="B292">
        <v>2</v>
      </c>
    </row>
    <row r="293" spans="1:2" x14ac:dyDescent="0.3">
      <c r="A293" t="s">
        <v>92</v>
      </c>
      <c r="B293">
        <v>2</v>
      </c>
    </row>
    <row r="294" spans="1:2" x14ac:dyDescent="0.3">
      <c r="A294" t="s">
        <v>203</v>
      </c>
      <c r="B294">
        <v>2</v>
      </c>
    </row>
    <row r="295" spans="1:2" x14ac:dyDescent="0.3">
      <c r="A295" t="s">
        <v>190</v>
      </c>
      <c r="B295">
        <v>2</v>
      </c>
    </row>
    <row r="296" spans="1:2" x14ac:dyDescent="0.3">
      <c r="A296" t="s">
        <v>87</v>
      </c>
      <c r="B296">
        <v>2</v>
      </c>
    </row>
    <row r="297" spans="1:2" x14ac:dyDescent="0.3">
      <c r="A297" t="s">
        <v>426</v>
      </c>
      <c r="B297">
        <v>2</v>
      </c>
    </row>
    <row r="298" spans="1:2" x14ac:dyDescent="0.3">
      <c r="A298" t="s">
        <v>201</v>
      </c>
      <c r="B298">
        <v>2</v>
      </c>
    </row>
    <row r="299" spans="1:2" x14ac:dyDescent="0.3">
      <c r="A299" t="s">
        <v>108</v>
      </c>
      <c r="B299">
        <v>1</v>
      </c>
    </row>
    <row r="300" spans="1:2" x14ac:dyDescent="0.3">
      <c r="A300" t="s">
        <v>102</v>
      </c>
      <c r="B300">
        <v>1</v>
      </c>
    </row>
    <row r="301" spans="1:2" x14ac:dyDescent="0.3">
      <c r="A301" t="s">
        <v>225</v>
      </c>
      <c r="B301">
        <v>1</v>
      </c>
    </row>
    <row r="302" spans="1:2" x14ac:dyDescent="0.3">
      <c r="A302" t="s">
        <v>111</v>
      </c>
      <c r="B302">
        <v>1</v>
      </c>
    </row>
    <row r="303" spans="1:2" x14ac:dyDescent="0.3">
      <c r="A303" t="s">
        <v>101</v>
      </c>
      <c r="B303">
        <v>1</v>
      </c>
    </row>
    <row r="304" spans="1:2" x14ac:dyDescent="0.3">
      <c r="A304" t="s">
        <v>427</v>
      </c>
      <c r="B304">
        <v>1</v>
      </c>
    </row>
    <row r="305" spans="1:2" x14ac:dyDescent="0.3">
      <c r="A305" t="s">
        <v>428</v>
      </c>
      <c r="B305">
        <v>1</v>
      </c>
    </row>
    <row r="306" spans="1:2" x14ac:dyDescent="0.3">
      <c r="A306" t="s">
        <v>429</v>
      </c>
      <c r="B306">
        <v>1</v>
      </c>
    </row>
    <row r="307" spans="1:2" x14ac:dyDescent="0.3">
      <c r="A307" t="s">
        <v>138</v>
      </c>
      <c r="B307">
        <v>1</v>
      </c>
    </row>
    <row r="308" spans="1:2" x14ac:dyDescent="0.3">
      <c r="A308" t="s">
        <v>430</v>
      </c>
      <c r="B308">
        <v>1</v>
      </c>
    </row>
    <row r="309" spans="1:2" x14ac:dyDescent="0.3">
      <c r="A309" t="s">
        <v>11</v>
      </c>
      <c r="B309">
        <v>1</v>
      </c>
    </row>
    <row r="310" spans="1:2" x14ac:dyDescent="0.3">
      <c r="A310" t="s">
        <v>10</v>
      </c>
      <c r="B310">
        <v>1</v>
      </c>
    </row>
    <row r="311" spans="1:2" x14ac:dyDescent="0.3">
      <c r="A311" t="s">
        <v>162</v>
      </c>
      <c r="B311">
        <v>1</v>
      </c>
    </row>
    <row r="312" spans="1:2" x14ac:dyDescent="0.3">
      <c r="A312" t="s">
        <v>105</v>
      </c>
      <c r="B312">
        <v>1</v>
      </c>
    </row>
    <row r="313" spans="1:2" x14ac:dyDescent="0.3">
      <c r="A313" t="s">
        <v>434</v>
      </c>
      <c r="B313">
        <v>1</v>
      </c>
    </row>
    <row r="314" spans="1:2" x14ac:dyDescent="0.3">
      <c r="A314" t="s">
        <v>213</v>
      </c>
      <c r="B314">
        <v>1</v>
      </c>
    </row>
    <row r="315" spans="1:2" x14ac:dyDescent="0.3">
      <c r="A315" t="s">
        <v>223</v>
      </c>
      <c r="B315">
        <v>1</v>
      </c>
    </row>
    <row r="316" spans="1:2" x14ac:dyDescent="0.3">
      <c r="A316" t="s">
        <v>113</v>
      </c>
      <c r="B316">
        <v>1</v>
      </c>
    </row>
    <row r="317" spans="1:2" x14ac:dyDescent="0.3">
      <c r="A317" t="s">
        <v>224</v>
      </c>
      <c r="B317">
        <v>1</v>
      </c>
    </row>
    <row r="318" spans="1:2" x14ac:dyDescent="0.3">
      <c r="A3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eslam.data</vt:lpstr>
      <vt:lpstr>collection only</vt:lpstr>
      <vt:lpstr>consultant-gross</vt:lpstr>
      <vt:lpstr>consultant-net</vt:lpstr>
      <vt:lpstr>eslam-to-invoicing</vt:lpstr>
      <vt:lpstr>data-from-invoicing</vt:lpstr>
      <vt:lpstr>Sheet1</vt:lpstr>
      <vt:lpstr>eslam.data!Print_Area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</dc:creator>
  <cp:lastModifiedBy>Omar Essam</cp:lastModifiedBy>
  <dcterms:created xsi:type="dcterms:W3CDTF">2024-12-12T11:37:55Z</dcterms:created>
  <dcterms:modified xsi:type="dcterms:W3CDTF">2024-12-22T14:09:12Z</dcterms:modified>
</cp:coreProperties>
</file>